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5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2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2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4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35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4.xml" ContentType="application/vnd.openxmlformats-officedocument.drawing+xml"/>
  <Override PartName="/xl/ctrlProps/ctrlProp2.xml" ContentType="application/vnd.ms-excel.controlproperties+xml"/>
  <Override PartName="/xl/charts/chart43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4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4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4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4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4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4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5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53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54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55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56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57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58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59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60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61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6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6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6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65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6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7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8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drawings/drawing6.xml" ContentType="application/vnd.openxmlformats-officedocument.drawing+xml"/>
  <Override PartName="/xl/ctrlProps/ctrlProp3.xml" ContentType="application/vnd.ms-excel.controlproperties+xml"/>
  <Override PartName="/xl/charts/chart77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78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79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80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81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82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83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84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87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88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89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90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91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92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93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94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95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96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97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98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99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100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101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102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-120" yWindow="-120" windowWidth="29040" windowHeight="15840" tabRatio="631"/>
  </bookViews>
  <sheets>
    <sheet name="サマリ" sheetId="18" r:id="rId1"/>
    <sheet name="Pt1JAN別消化予測" sheetId="15" r:id="rId2"/>
    <sheet name="Pt1店舗別予測" sheetId="9" r:id="rId3"/>
    <sheet name="Sheet2" sheetId="19" state="hidden" r:id="rId4"/>
    <sheet name="Pt2JAN別消化予測" sheetId="10" r:id="rId5"/>
    <sheet name="Pt2店舗別予測" sheetId="23" r:id="rId6"/>
    <sheet name="Pt3JAN別消化予測" sheetId="3" r:id="rId7"/>
    <sheet name="Pt3店舗別予測" sheetId="24" r:id="rId8"/>
    <sheet name="パターンマスタ" sheetId="6" state="hidden" r:id="rId9"/>
    <sheet name="Pt1売数実績" sheetId="13" state="hidden" r:id="rId10"/>
    <sheet name="Pt1売数予測" sheetId="14" state="hidden" r:id="rId11"/>
    <sheet name="Pt2売数実績" sheetId="11" state="hidden" r:id="rId12"/>
    <sheet name="Pt2売数予測" sheetId="12" state="hidden" r:id="rId13"/>
    <sheet name="Pt3売数実績" sheetId="8" state="hidden" r:id="rId14"/>
    <sheet name="Pt3売数予測" sheetId="7" state="hidden" r:id="rId15"/>
    <sheet name="特徴重要度" sheetId="2" state="hidden" r:id="rId16"/>
  </sheets>
  <externalReferences>
    <externalReference r:id="rId17"/>
  </externalReferences>
  <definedNames>
    <definedName name="_xlnm._FilterDatabase" localSheetId="2" hidden="1">Pt1店舗別予測!$B$8:$BG$95</definedName>
    <definedName name="_xlnm._FilterDatabase" localSheetId="9" hidden="1">Pt1売数実績!$A$1:$N$7918</definedName>
    <definedName name="_xlnm._FilterDatabase" localSheetId="5" hidden="1">Pt2店舗別予測!$B$8:$BG$58</definedName>
    <definedName name="_xlnm._FilterDatabase" localSheetId="11" hidden="1">Pt2売数実績!$A$1:$N$2451</definedName>
    <definedName name="_xlnm._FilterDatabase" localSheetId="7" hidden="1">Pt3店舗別予測!$B$8:$BG$26</definedName>
    <definedName name="_xlnm._FilterDatabase" localSheetId="13" hidden="1">Pt3売数実績!$A$1:$L$505</definedName>
    <definedName name="_xlnm._FilterDatabase" localSheetId="14" hidden="1">Pt3売数予測!$B$1:$D$85</definedName>
    <definedName name="_xlnm._FilterDatabase" localSheetId="8" hidden="1">パターンマスタ!$A$5:$BD$495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18" i="3" l="1"/>
  <c r="AS16" i="3"/>
  <c r="AS14" i="3"/>
  <c r="AS12" i="3"/>
  <c r="AS10" i="3"/>
  <c r="AS8" i="3"/>
  <c r="AS6" i="3"/>
  <c r="AS4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E19" i="3" s="1"/>
  <c r="AE4" i="3"/>
  <c r="AS18" i="10"/>
  <c r="AS16" i="10"/>
  <c r="AS14" i="10"/>
  <c r="AS12" i="10"/>
  <c r="AS10" i="10"/>
  <c r="AS8" i="10"/>
  <c r="AS6" i="10"/>
  <c r="AS4" i="10"/>
  <c r="AE17" i="10"/>
  <c r="AE16" i="10"/>
  <c r="AE15" i="10"/>
  <c r="H14" i="10" s="1"/>
  <c r="R16" i="18" s="1"/>
  <c r="AE14" i="10"/>
  <c r="AE13" i="10"/>
  <c r="AE12" i="10"/>
  <c r="AE11" i="10"/>
  <c r="H10" i="10" s="1"/>
  <c r="J10" i="10" s="1"/>
  <c r="T12" i="18" s="1"/>
  <c r="AE10" i="10"/>
  <c r="AE9" i="10"/>
  <c r="H8" i="10" s="1"/>
  <c r="AE8" i="10"/>
  <c r="AE7" i="10"/>
  <c r="H6" i="10" s="1"/>
  <c r="AE6" i="10"/>
  <c r="AE5" i="10"/>
  <c r="AE4" i="10"/>
  <c r="AS18" i="15"/>
  <c r="AS16" i="15"/>
  <c r="AS14" i="15"/>
  <c r="AS12" i="15"/>
  <c r="AS10" i="15"/>
  <c r="AS8" i="15"/>
  <c r="AS6" i="15"/>
  <c r="AS4" i="15"/>
  <c r="AE17" i="15"/>
  <c r="AE16" i="15"/>
  <c r="AE15" i="15"/>
  <c r="AE14" i="15"/>
  <c r="AE13" i="15"/>
  <c r="AE12" i="15"/>
  <c r="AE11" i="15"/>
  <c r="AE10" i="15"/>
  <c r="AE9" i="15"/>
  <c r="H8" i="15" s="1"/>
  <c r="AE8" i="15"/>
  <c r="AE7" i="15"/>
  <c r="AE6" i="15"/>
  <c r="AE5" i="15"/>
  <c r="AE4" i="15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K495" i="6"/>
  <c r="L495" i="6" s="1"/>
  <c r="J495" i="6"/>
  <c r="K494" i="6"/>
  <c r="L494" i="6" s="1"/>
  <c r="J494" i="6"/>
  <c r="K493" i="6"/>
  <c r="L493" i="6" s="1"/>
  <c r="J493" i="6"/>
  <c r="L492" i="6"/>
  <c r="K492" i="6"/>
  <c r="J492" i="6"/>
  <c r="K491" i="6"/>
  <c r="L491" i="6" s="1"/>
  <c r="J491" i="6"/>
  <c r="K490" i="6"/>
  <c r="L490" i="6" s="1"/>
  <c r="J490" i="6"/>
  <c r="L489" i="6"/>
  <c r="K489" i="6"/>
  <c r="J489" i="6"/>
  <c r="K488" i="6"/>
  <c r="J488" i="6"/>
  <c r="L488" i="6" s="1"/>
  <c r="L487" i="6"/>
  <c r="K487" i="6"/>
  <c r="J487" i="6"/>
  <c r="K486" i="6"/>
  <c r="L486" i="6" s="1"/>
  <c r="J486" i="6"/>
  <c r="K485" i="6"/>
  <c r="L485" i="6" s="1"/>
  <c r="J485" i="6"/>
  <c r="L484" i="6"/>
  <c r="K484" i="6"/>
  <c r="J484" i="6"/>
  <c r="K483" i="6"/>
  <c r="L483" i="6" s="1"/>
  <c r="J483" i="6"/>
  <c r="K482" i="6"/>
  <c r="L482" i="6" s="1"/>
  <c r="J482" i="6"/>
  <c r="L481" i="6"/>
  <c r="K481" i="6"/>
  <c r="J481" i="6"/>
  <c r="L480" i="6"/>
  <c r="K480" i="6"/>
  <c r="J480" i="6"/>
  <c r="L479" i="6"/>
  <c r="K479" i="6"/>
  <c r="J479" i="6"/>
  <c r="K478" i="6"/>
  <c r="J478" i="6"/>
  <c r="L478" i="6" s="1"/>
  <c r="K477" i="6"/>
  <c r="L477" i="6" s="1"/>
  <c r="J477" i="6"/>
  <c r="K476" i="6"/>
  <c r="L476" i="6" s="1"/>
  <c r="J476" i="6"/>
  <c r="K475" i="6"/>
  <c r="L475" i="6" s="1"/>
  <c r="J475" i="6"/>
  <c r="K474" i="6"/>
  <c r="L474" i="6" s="1"/>
  <c r="J474" i="6"/>
  <c r="L473" i="6"/>
  <c r="K473" i="6"/>
  <c r="J473" i="6"/>
  <c r="L472" i="6"/>
  <c r="K472" i="6"/>
  <c r="J472" i="6"/>
  <c r="L471" i="6"/>
  <c r="K471" i="6"/>
  <c r="J471" i="6"/>
  <c r="K470" i="6"/>
  <c r="J470" i="6"/>
  <c r="L470" i="6" s="1"/>
  <c r="K469" i="6"/>
  <c r="L469" i="6" s="1"/>
  <c r="J469" i="6"/>
  <c r="K468" i="6"/>
  <c r="L468" i="6" s="1"/>
  <c r="J468" i="6"/>
  <c r="K467" i="6"/>
  <c r="L467" i="6" s="1"/>
  <c r="J467" i="6"/>
  <c r="K466" i="6"/>
  <c r="L466" i="6" s="1"/>
  <c r="J466" i="6"/>
  <c r="L465" i="6"/>
  <c r="K465" i="6"/>
  <c r="J465" i="6"/>
  <c r="L464" i="6"/>
  <c r="K464" i="6"/>
  <c r="J464" i="6"/>
  <c r="L463" i="6"/>
  <c r="K463" i="6"/>
  <c r="J463" i="6"/>
  <c r="K462" i="6"/>
  <c r="J462" i="6"/>
  <c r="L462" i="6" s="1"/>
  <c r="K461" i="6"/>
  <c r="L461" i="6" s="1"/>
  <c r="J461" i="6"/>
  <c r="K460" i="6"/>
  <c r="L460" i="6" s="1"/>
  <c r="J460" i="6"/>
  <c r="K459" i="6"/>
  <c r="L459" i="6" s="1"/>
  <c r="J459" i="6"/>
  <c r="K458" i="6"/>
  <c r="L458" i="6" s="1"/>
  <c r="J458" i="6"/>
  <c r="L457" i="6"/>
  <c r="K457" i="6"/>
  <c r="J457" i="6"/>
  <c r="L456" i="6"/>
  <c r="K456" i="6"/>
  <c r="J456" i="6"/>
  <c r="L455" i="6"/>
  <c r="K455" i="6"/>
  <c r="J455" i="6"/>
  <c r="K454" i="6"/>
  <c r="J454" i="6"/>
  <c r="L454" i="6" s="1"/>
  <c r="K453" i="6"/>
  <c r="L453" i="6" s="1"/>
  <c r="J453" i="6"/>
  <c r="K452" i="6"/>
  <c r="L452" i="6" s="1"/>
  <c r="J452" i="6"/>
  <c r="K451" i="6"/>
  <c r="L451" i="6" s="1"/>
  <c r="J451" i="6"/>
  <c r="K450" i="6"/>
  <c r="L450" i="6" s="1"/>
  <c r="J450" i="6"/>
  <c r="L449" i="6"/>
  <c r="K449" i="6"/>
  <c r="J449" i="6"/>
  <c r="L448" i="6"/>
  <c r="K448" i="6"/>
  <c r="J448" i="6"/>
  <c r="L447" i="6"/>
  <c r="K447" i="6"/>
  <c r="J447" i="6"/>
  <c r="K446" i="6"/>
  <c r="J446" i="6"/>
  <c r="L446" i="6" s="1"/>
  <c r="K445" i="6"/>
  <c r="L445" i="6" s="1"/>
  <c r="J445" i="6"/>
  <c r="K444" i="6"/>
  <c r="L444" i="6" s="1"/>
  <c r="J444" i="6"/>
  <c r="K443" i="6"/>
  <c r="L443" i="6" s="1"/>
  <c r="J443" i="6"/>
  <c r="K442" i="6"/>
  <c r="L442" i="6" s="1"/>
  <c r="J442" i="6"/>
  <c r="L441" i="6"/>
  <c r="K441" i="6"/>
  <c r="J441" i="6"/>
  <c r="L440" i="6"/>
  <c r="K440" i="6"/>
  <c r="J440" i="6"/>
  <c r="L439" i="6"/>
  <c r="K439" i="6"/>
  <c r="J439" i="6"/>
  <c r="K438" i="6"/>
  <c r="J438" i="6"/>
  <c r="L438" i="6" s="1"/>
  <c r="K437" i="6"/>
  <c r="L437" i="6" s="1"/>
  <c r="J437" i="6"/>
  <c r="K436" i="6"/>
  <c r="L436" i="6" s="1"/>
  <c r="J436" i="6"/>
  <c r="K435" i="6"/>
  <c r="L435" i="6" s="1"/>
  <c r="J435" i="6"/>
  <c r="K434" i="6"/>
  <c r="L434" i="6" s="1"/>
  <c r="J434" i="6"/>
  <c r="L433" i="6"/>
  <c r="K433" i="6"/>
  <c r="J433" i="6"/>
  <c r="L432" i="6"/>
  <c r="K432" i="6"/>
  <c r="J432" i="6"/>
  <c r="L431" i="6"/>
  <c r="K431" i="6"/>
  <c r="J431" i="6"/>
  <c r="K430" i="6"/>
  <c r="J430" i="6"/>
  <c r="L430" i="6" s="1"/>
  <c r="K429" i="6"/>
  <c r="L429" i="6" s="1"/>
  <c r="J429" i="6"/>
  <c r="K428" i="6"/>
  <c r="L428" i="6" s="1"/>
  <c r="J428" i="6"/>
  <c r="K427" i="6"/>
  <c r="L427" i="6" s="1"/>
  <c r="J427" i="6"/>
  <c r="K426" i="6"/>
  <c r="L426" i="6" s="1"/>
  <c r="J426" i="6"/>
  <c r="L425" i="6"/>
  <c r="K425" i="6"/>
  <c r="J425" i="6"/>
  <c r="L424" i="6"/>
  <c r="K424" i="6"/>
  <c r="J424" i="6"/>
  <c r="L423" i="6"/>
  <c r="K423" i="6"/>
  <c r="J423" i="6"/>
  <c r="K422" i="6"/>
  <c r="J422" i="6"/>
  <c r="L422" i="6" s="1"/>
  <c r="K421" i="6"/>
  <c r="L421" i="6" s="1"/>
  <c r="J421" i="6"/>
  <c r="K420" i="6"/>
  <c r="L420" i="6" s="1"/>
  <c r="J420" i="6"/>
  <c r="K419" i="6"/>
  <c r="L419" i="6" s="1"/>
  <c r="J419" i="6"/>
  <c r="K418" i="6"/>
  <c r="L418" i="6" s="1"/>
  <c r="J418" i="6"/>
  <c r="L417" i="6"/>
  <c r="K417" i="6"/>
  <c r="J417" i="6"/>
  <c r="L416" i="6"/>
  <c r="K416" i="6"/>
  <c r="J416" i="6"/>
  <c r="L415" i="6"/>
  <c r="K415" i="6"/>
  <c r="J415" i="6"/>
  <c r="K414" i="6"/>
  <c r="J414" i="6"/>
  <c r="L414" i="6" s="1"/>
  <c r="K413" i="6"/>
  <c r="L413" i="6" s="1"/>
  <c r="J413" i="6"/>
  <c r="K412" i="6"/>
  <c r="L412" i="6" s="1"/>
  <c r="J412" i="6"/>
  <c r="K411" i="6"/>
  <c r="L411" i="6" s="1"/>
  <c r="J411" i="6"/>
  <c r="K410" i="6"/>
  <c r="L410" i="6" s="1"/>
  <c r="J410" i="6"/>
  <c r="L409" i="6"/>
  <c r="K409" i="6"/>
  <c r="J409" i="6"/>
  <c r="L408" i="6"/>
  <c r="K408" i="6"/>
  <c r="J408" i="6"/>
  <c r="L407" i="6"/>
  <c r="K407" i="6"/>
  <c r="J407" i="6"/>
  <c r="K406" i="6"/>
  <c r="J406" i="6"/>
  <c r="L406" i="6" s="1"/>
  <c r="K405" i="6"/>
  <c r="L405" i="6" s="1"/>
  <c r="J405" i="6"/>
  <c r="K404" i="6"/>
  <c r="L404" i="6" s="1"/>
  <c r="J404" i="6"/>
  <c r="K403" i="6"/>
  <c r="L403" i="6" s="1"/>
  <c r="J403" i="6"/>
  <c r="K402" i="6"/>
  <c r="L402" i="6" s="1"/>
  <c r="J402" i="6"/>
  <c r="L401" i="6"/>
  <c r="K401" i="6"/>
  <c r="J401" i="6"/>
  <c r="L400" i="6"/>
  <c r="K400" i="6"/>
  <c r="J400" i="6"/>
  <c r="L399" i="6"/>
  <c r="K399" i="6"/>
  <c r="J399" i="6"/>
  <c r="K398" i="6"/>
  <c r="J398" i="6"/>
  <c r="L398" i="6" s="1"/>
  <c r="K397" i="6"/>
  <c r="L397" i="6" s="1"/>
  <c r="J397" i="6"/>
  <c r="K396" i="6"/>
  <c r="L396" i="6" s="1"/>
  <c r="J396" i="6"/>
  <c r="K395" i="6"/>
  <c r="L395" i="6" s="1"/>
  <c r="J395" i="6"/>
  <c r="K394" i="6"/>
  <c r="L394" i="6" s="1"/>
  <c r="J394" i="6"/>
  <c r="L393" i="6"/>
  <c r="K393" i="6"/>
  <c r="J393" i="6"/>
  <c r="L392" i="6"/>
  <c r="K392" i="6"/>
  <c r="J392" i="6"/>
  <c r="L391" i="6"/>
  <c r="K391" i="6"/>
  <c r="J391" i="6"/>
  <c r="K390" i="6"/>
  <c r="J390" i="6"/>
  <c r="L390" i="6" s="1"/>
  <c r="K389" i="6"/>
  <c r="L389" i="6" s="1"/>
  <c r="J389" i="6"/>
  <c r="K388" i="6"/>
  <c r="L388" i="6" s="1"/>
  <c r="J388" i="6"/>
  <c r="K387" i="6"/>
  <c r="L387" i="6" s="1"/>
  <c r="J387" i="6"/>
  <c r="K386" i="6"/>
  <c r="L386" i="6" s="1"/>
  <c r="J386" i="6"/>
  <c r="L385" i="6"/>
  <c r="K385" i="6"/>
  <c r="J385" i="6"/>
  <c r="L384" i="6"/>
  <c r="K384" i="6"/>
  <c r="J384" i="6"/>
  <c r="L383" i="6"/>
  <c r="K383" i="6"/>
  <c r="J383" i="6"/>
  <c r="K382" i="6"/>
  <c r="J382" i="6"/>
  <c r="L382" i="6" s="1"/>
  <c r="K381" i="6"/>
  <c r="L381" i="6" s="1"/>
  <c r="J381" i="6"/>
  <c r="K380" i="6"/>
  <c r="L380" i="6" s="1"/>
  <c r="J380" i="6"/>
  <c r="K379" i="6"/>
  <c r="L379" i="6" s="1"/>
  <c r="J379" i="6"/>
  <c r="K378" i="6"/>
  <c r="L378" i="6" s="1"/>
  <c r="J378" i="6"/>
  <c r="L377" i="6"/>
  <c r="K377" i="6"/>
  <c r="J377" i="6"/>
  <c r="L376" i="6"/>
  <c r="K376" i="6"/>
  <c r="J376" i="6"/>
  <c r="L375" i="6"/>
  <c r="K375" i="6"/>
  <c r="J375" i="6"/>
  <c r="K374" i="6"/>
  <c r="L374" i="6" s="1"/>
  <c r="J374" i="6"/>
  <c r="K373" i="6"/>
  <c r="L373" i="6" s="1"/>
  <c r="J373" i="6"/>
  <c r="K372" i="6"/>
  <c r="L372" i="6" s="1"/>
  <c r="J372" i="6"/>
  <c r="L371" i="6"/>
  <c r="K371" i="6"/>
  <c r="J371" i="6"/>
  <c r="K370" i="6"/>
  <c r="L370" i="6" s="1"/>
  <c r="J370" i="6"/>
  <c r="L369" i="6"/>
  <c r="K369" i="6"/>
  <c r="J369" i="6"/>
  <c r="L368" i="6"/>
  <c r="K368" i="6"/>
  <c r="J368" i="6"/>
  <c r="L367" i="6"/>
  <c r="K367" i="6"/>
  <c r="J367" i="6"/>
  <c r="K366" i="6"/>
  <c r="L366" i="6" s="1"/>
  <c r="J366" i="6"/>
  <c r="K365" i="6"/>
  <c r="J365" i="6"/>
  <c r="L365" i="6" s="1"/>
  <c r="K364" i="6"/>
  <c r="L364" i="6" s="1"/>
  <c r="J364" i="6"/>
  <c r="L363" i="6"/>
  <c r="K363" i="6"/>
  <c r="J363" i="6"/>
  <c r="K362" i="6"/>
  <c r="L362" i="6" s="1"/>
  <c r="J362" i="6"/>
  <c r="L361" i="6"/>
  <c r="K361" i="6"/>
  <c r="J361" i="6"/>
  <c r="L360" i="6"/>
  <c r="K360" i="6"/>
  <c r="J360" i="6"/>
  <c r="L359" i="6"/>
  <c r="K359" i="6"/>
  <c r="J359" i="6"/>
  <c r="K358" i="6"/>
  <c r="L358" i="6" s="1"/>
  <c r="J358" i="6"/>
  <c r="K357" i="6"/>
  <c r="J357" i="6"/>
  <c r="L357" i="6" s="1"/>
  <c r="K356" i="6"/>
  <c r="L356" i="6" s="1"/>
  <c r="J356" i="6"/>
  <c r="L355" i="6"/>
  <c r="K355" i="6"/>
  <c r="J355" i="6"/>
  <c r="K354" i="6"/>
  <c r="L354" i="6" s="1"/>
  <c r="J354" i="6"/>
  <c r="L353" i="6"/>
  <c r="K353" i="6"/>
  <c r="J353" i="6"/>
  <c r="L352" i="6"/>
  <c r="K352" i="6"/>
  <c r="J352" i="6"/>
  <c r="L351" i="6"/>
  <c r="K351" i="6"/>
  <c r="J351" i="6"/>
  <c r="K350" i="6"/>
  <c r="L350" i="6" s="1"/>
  <c r="J350" i="6"/>
  <c r="K349" i="6"/>
  <c r="J349" i="6"/>
  <c r="L349" i="6" s="1"/>
  <c r="K348" i="6"/>
  <c r="L348" i="6" s="1"/>
  <c r="J348" i="6"/>
  <c r="L347" i="6"/>
  <c r="K347" i="6"/>
  <c r="J347" i="6"/>
  <c r="K346" i="6"/>
  <c r="L346" i="6" s="1"/>
  <c r="J346" i="6"/>
  <c r="L345" i="6"/>
  <c r="K345" i="6"/>
  <c r="J345" i="6"/>
  <c r="L344" i="6"/>
  <c r="K344" i="6"/>
  <c r="J344" i="6"/>
  <c r="L343" i="6"/>
  <c r="K343" i="6"/>
  <c r="J343" i="6"/>
  <c r="K342" i="6"/>
  <c r="L342" i="6" s="1"/>
  <c r="J342" i="6"/>
  <c r="K341" i="6"/>
  <c r="J341" i="6"/>
  <c r="L341" i="6" s="1"/>
  <c r="K340" i="6"/>
  <c r="L340" i="6" s="1"/>
  <c r="J340" i="6"/>
  <c r="L339" i="6"/>
  <c r="K339" i="6"/>
  <c r="J339" i="6"/>
  <c r="K338" i="6"/>
  <c r="L338" i="6" s="1"/>
  <c r="J338" i="6"/>
  <c r="L337" i="6"/>
  <c r="K337" i="6"/>
  <c r="J337" i="6"/>
  <c r="L336" i="6"/>
  <c r="K336" i="6"/>
  <c r="J336" i="6"/>
  <c r="L335" i="6"/>
  <c r="K335" i="6"/>
  <c r="J335" i="6"/>
  <c r="K334" i="6"/>
  <c r="L334" i="6" s="1"/>
  <c r="J334" i="6"/>
  <c r="K333" i="6"/>
  <c r="J333" i="6"/>
  <c r="L333" i="6" s="1"/>
  <c r="K332" i="6"/>
  <c r="L332" i="6" s="1"/>
  <c r="J332" i="6"/>
  <c r="L331" i="6"/>
  <c r="K331" i="6"/>
  <c r="J331" i="6"/>
  <c r="K330" i="6"/>
  <c r="L330" i="6" s="1"/>
  <c r="J330" i="6"/>
  <c r="L329" i="6"/>
  <c r="K329" i="6"/>
  <c r="J329" i="6"/>
  <c r="L328" i="6"/>
  <c r="K328" i="6"/>
  <c r="J328" i="6"/>
  <c r="L327" i="6"/>
  <c r="K327" i="6"/>
  <c r="J327" i="6"/>
  <c r="K326" i="6"/>
  <c r="L326" i="6" s="1"/>
  <c r="J326" i="6"/>
  <c r="K325" i="6"/>
  <c r="J325" i="6"/>
  <c r="L325" i="6" s="1"/>
  <c r="K324" i="6"/>
  <c r="L324" i="6" s="1"/>
  <c r="J324" i="6"/>
  <c r="L323" i="6"/>
  <c r="K323" i="6"/>
  <c r="J323" i="6"/>
  <c r="K322" i="6"/>
  <c r="L322" i="6" s="1"/>
  <c r="J322" i="6"/>
  <c r="L321" i="6"/>
  <c r="K321" i="6"/>
  <c r="J321" i="6"/>
  <c r="L320" i="6"/>
  <c r="K320" i="6"/>
  <c r="J320" i="6"/>
  <c r="L319" i="6"/>
  <c r="K319" i="6"/>
  <c r="J319" i="6"/>
  <c r="K318" i="6"/>
  <c r="L318" i="6" s="1"/>
  <c r="J318" i="6"/>
  <c r="K317" i="6"/>
  <c r="J317" i="6"/>
  <c r="L317" i="6" s="1"/>
  <c r="K316" i="6"/>
  <c r="L316" i="6" s="1"/>
  <c r="J316" i="6"/>
  <c r="L315" i="6"/>
  <c r="K315" i="6"/>
  <c r="J315" i="6"/>
  <c r="K314" i="6"/>
  <c r="L314" i="6" s="1"/>
  <c r="J314" i="6"/>
  <c r="L313" i="6"/>
  <c r="K313" i="6"/>
  <c r="J313" i="6"/>
  <c r="L312" i="6"/>
  <c r="K312" i="6"/>
  <c r="J312" i="6"/>
  <c r="L311" i="6"/>
  <c r="K311" i="6"/>
  <c r="J311" i="6"/>
  <c r="K310" i="6"/>
  <c r="L310" i="6" s="1"/>
  <c r="J310" i="6"/>
  <c r="K309" i="6"/>
  <c r="J309" i="6"/>
  <c r="L309" i="6" s="1"/>
  <c r="K308" i="6"/>
  <c r="L308" i="6" s="1"/>
  <c r="J308" i="6"/>
  <c r="L307" i="6"/>
  <c r="K307" i="6"/>
  <c r="J307" i="6"/>
  <c r="K306" i="6"/>
  <c r="L306" i="6" s="1"/>
  <c r="J306" i="6"/>
  <c r="L305" i="6"/>
  <c r="K305" i="6"/>
  <c r="J305" i="6"/>
  <c r="L304" i="6"/>
  <c r="K304" i="6"/>
  <c r="J304" i="6"/>
  <c r="L303" i="6"/>
  <c r="K303" i="6"/>
  <c r="J303" i="6"/>
  <c r="K302" i="6"/>
  <c r="L302" i="6" s="1"/>
  <c r="J302" i="6"/>
  <c r="K301" i="6"/>
  <c r="J301" i="6"/>
  <c r="L301" i="6" s="1"/>
  <c r="K300" i="6"/>
  <c r="L300" i="6" s="1"/>
  <c r="J300" i="6"/>
  <c r="L299" i="6"/>
  <c r="K299" i="6"/>
  <c r="J299" i="6"/>
  <c r="K298" i="6"/>
  <c r="L298" i="6" s="1"/>
  <c r="J298" i="6"/>
  <c r="L297" i="6"/>
  <c r="K297" i="6"/>
  <c r="J297" i="6"/>
  <c r="L296" i="6"/>
  <c r="K296" i="6"/>
  <c r="J296" i="6"/>
  <c r="L295" i="6"/>
  <c r="K295" i="6"/>
  <c r="J295" i="6"/>
  <c r="K294" i="6"/>
  <c r="L294" i="6" s="1"/>
  <c r="J294" i="6"/>
  <c r="K293" i="6"/>
  <c r="J293" i="6"/>
  <c r="L293" i="6" s="1"/>
  <c r="K292" i="6"/>
  <c r="L292" i="6" s="1"/>
  <c r="J292" i="6"/>
  <c r="L291" i="6"/>
  <c r="K291" i="6"/>
  <c r="J291" i="6"/>
  <c r="K290" i="6"/>
  <c r="L290" i="6" s="1"/>
  <c r="J290" i="6"/>
  <c r="L289" i="6"/>
  <c r="K289" i="6"/>
  <c r="J289" i="6"/>
  <c r="L288" i="6"/>
  <c r="K288" i="6"/>
  <c r="J288" i="6"/>
  <c r="L287" i="6"/>
  <c r="K287" i="6"/>
  <c r="J287" i="6"/>
  <c r="K286" i="6"/>
  <c r="L286" i="6" s="1"/>
  <c r="J286" i="6"/>
  <c r="K285" i="6"/>
  <c r="J285" i="6"/>
  <c r="L285" i="6" s="1"/>
  <c r="K284" i="6"/>
  <c r="L284" i="6" s="1"/>
  <c r="J284" i="6"/>
  <c r="L283" i="6"/>
  <c r="K283" i="6"/>
  <c r="J283" i="6"/>
  <c r="K282" i="6"/>
  <c r="L282" i="6" s="1"/>
  <c r="J282" i="6"/>
  <c r="L281" i="6"/>
  <c r="K281" i="6"/>
  <c r="J281" i="6"/>
  <c r="L280" i="6"/>
  <c r="K280" i="6"/>
  <c r="J280" i="6"/>
  <c r="L279" i="6"/>
  <c r="K279" i="6"/>
  <c r="J279" i="6"/>
  <c r="K278" i="6"/>
  <c r="L278" i="6" s="1"/>
  <c r="J278" i="6"/>
  <c r="K277" i="6"/>
  <c r="J277" i="6"/>
  <c r="L277" i="6" s="1"/>
  <c r="K276" i="6"/>
  <c r="L276" i="6" s="1"/>
  <c r="J276" i="6"/>
  <c r="L275" i="6"/>
  <c r="K275" i="6"/>
  <c r="J275" i="6"/>
  <c r="K274" i="6"/>
  <c r="L274" i="6" s="1"/>
  <c r="J274" i="6"/>
  <c r="L273" i="6"/>
  <c r="K273" i="6"/>
  <c r="J273" i="6"/>
  <c r="L272" i="6"/>
  <c r="K272" i="6"/>
  <c r="J272" i="6"/>
  <c r="L271" i="6"/>
  <c r="K271" i="6"/>
  <c r="J271" i="6"/>
  <c r="K270" i="6"/>
  <c r="L270" i="6" s="1"/>
  <c r="J270" i="6"/>
  <c r="K269" i="6"/>
  <c r="J269" i="6"/>
  <c r="L269" i="6" s="1"/>
  <c r="K268" i="6"/>
  <c r="L268" i="6" s="1"/>
  <c r="J268" i="6"/>
  <c r="L267" i="6"/>
  <c r="K267" i="6"/>
  <c r="J267" i="6"/>
  <c r="K266" i="6"/>
  <c r="L266" i="6" s="1"/>
  <c r="J266" i="6"/>
  <c r="L265" i="6"/>
  <c r="K265" i="6"/>
  <c r="J265" i="6"/>
  <c r="L264" i="6"/>
  <c r="K264" i="6"/>
  <c r="J264" i="6"/>
  <c r="L263" i="6"/>
  <c r="K263" i="6"/>
  <c r="J263" i="6"/>
  <c r="K262" i="6"/>
  <c r="L262" i="6" s="1"/>
  <c r="J262" i="6"/>
  <c r="K261" i="6"/>
  <c r="J261" i="6"/>
  <c r="L261" i="6" s="1"/>
  <c r="K260" i="6"/>
  <c r="L260" i="6" s="1"/>
  <c r="J260" i="6"/>
  <c r="L259" i="6"/>
  <c r="K259" i="6"/>
  <c r="J259" i="6"/>
  <c r="K258" i="6"/>
  <c r="L258" i="6" s="1"/>
  <c r="J258" i="6"/>
  <c r="L257" i="6"/>
  <c r="K257" i="6"/>
  <c r="J257" i="6"/>
  <c r="L256" i="6"/>
  <c r="K256" i="6"/>
  <c r="J256" i="6"/>
  <c r="L255" i="6"/>
  <c r="K255" i="6"/>
  <c r="J255" i="6"/>
  <c r="K254" i="6"/>
  <c r="L254" i="6" s="1"/>
  <c r="J254" i="6"/>
  <c r="K253" i="6"/>
  <c r="J253" i="6"/>
  <c r="L253" i="6" s="1"/>
  <c r="K252" i="6"/>
  <c r="L252" i="6" s="1"/>
  <c r="J252" i="6"/>
  <c r="L251" i="6"/>
  <c r="K251" i="6"/>
  <c r="J251" i="6"/>
  <c r="K250" i="6"/>
  <c r="L250" i="6" s="1"/>
  <c r="J250" i="6"/>
  <c r="L249" i="6"/>
  <c r="K249" i="6"/>
  <c r="J249" i="6"/>
  <c r="L248" i="6"/>
  <c r="K248" i="6"/>
  <c r="J248" i="6"/>
  <c r="L247" i="6"/>
  <c r="K247" i="6"/>
  <c r="J247" i="6"/>
  <c r="K246" i="6"/>
  <c r="L246" i="6" s="1"/>
  <c r="J246" i="6"/>
  <c r="K245" i="6"/>
  <c r="J245" i="6"/>
  <c r="L245" i="6" s="1"/>
  <c r="K244" i="6"/>
  <c r="L244" i="6" s="1"/>
  <c r="J244" i="6"/>
  <c r="L243" i="6"/>
  <c r="K243" i="6"/>
  <c r="J243" i="6"/>
  <c r="K242" i="6"/>
  <c r="L242" i="6" s="1"/>
  <c r="J242" i="6"/>
  <c r="L241" i="6"/>
  <c r="K241" i="6"/>
  <c r="J241" i="6"/>
  <c r="L240" i="6"/>
  <c r="K240" i="6"/>
  <c r="J240" i="6"/>
  <c r="L239" i="6"/>
  <c r="K239" i="6"/>
  <c r="J239" i="6"/>
  <c r="K238" i="6"/>
  <c r="L238" i="6" s="1"/>
  <c r="J238" i="6"/>
  <c r="K237" i="6"/>
  <c r="J237" i="6"/>
  <c r="L237" i="6" s="1"/>
  <c r="K236" i="6"/>
  <c r="L236" i="6" s="1"/>
  <c r="J236" i="6"/>
  <c r="L235" i="6"/>
  <c r="K235" i="6"/>
  <c r="J235" i="6"/>
  <c r="K234" i="6"/>
  <c r="L234" i="6" s="1"/>
  <c r="J234" i="6"/>
  <c r="L233" i="6"/>
  <c r="K233" i="6"/>
  <c r="J233" i="6"/>
  <c r="L232" i="6"/>
  <c r="K232" i="6"/>
  <c r="J232" i="6"/>
  <c r="L231" i="6"/>
  <c r="K231" i="6"/>
  <c r="J231" i="6"/>
  <c r="K230" i="6"/>
  <c r="L230" i="6" s="1"/>
  <c r="J230" i="6"/>
  <c r="K229" i="6"/>
  <c r="J229" i="6"/>
  <c r="L229" i="6" s="1"/>
  <c r="K228" i="6"/>
  <c r="L228" i="6" s="1"/>
  <c r="J228" i="6"/>
  <c r="L227" i="6"/>
  <c r="K227" i="6"/>
  <c r="J227" i="6"/>
  <c r="K226" i="6"/>
  <c r="L226" i="6" s="1"/>
  <c r="J226" i="6"/>
  <c r="L225" i="6"/>
  <c r="K225" i="6"/>
  <c r="J225" i="6"/>
  <c r="L224" i="6"/>
  <c r="K224" i="6"/>
  <c r="J224" i="6"/>
  <c r="L223" i="6"/>
  <c r="K223" i="6"/>
  <c r="J223" i="6"/>
  <c r="K222" i="6"/>
  <c r="L222" i="6" s="1"/>
  <c r="J222" i="6"/>
  <c r="K221" i="6"/>
  <c r="J221" i="6"/>
  <c r="L221" i="6" s="1"/>
  <c r="K220" i="6"/>
  <c r="L220" i="6" s="1"/>
  <c r="J220" i="6"/>
  <c r="L219" i="6"/>
  <c r="K219" i="6"/>
  <c r="J219" i="6"/>
  <c r="K218" i="6"/>
  <c r="L218" i="6" s="1"/>
  <c r="J218" i="6"/>
  <c r="L217" i="6"/>
  <c r="K217" i="6"/>
  <c r="J217" i="6"/>
  <c r="L216" i="6"/>
  <c r="K216" i="6"/>
  <c r="J216" i="6"/>
  <c r="L215" i="6"/>
  <c r="K215" i="6"/>
  <c r="J215" i="6"/>
  <c r="K214" i="6"/>
  <c r="L214" i="6" s="1"/>
  <c r="J214" i="6"/>
  <c r="K213" i="6"/>
  <c r="J213" i="6"/>
  <c r="L213" i="6" s="1"/>
  <c r="K212" i="6"/>
  <c r="L212" i="6" s="1"/>
  <c r="J212" i="6"/>
  <c r="L211" i="6"/>
  <c r="K211" i="6"/>
  <c r="J211" i="6"/>
  <c r="K210" i="6"/>
  <c r="L210" i="6" s="1"/>
  <c r="J210" i="6"/>
  <c r="L209" i="6"/>
  <c r="K209" i="6"/>
  <c r="J209" i="6"/>
  <c r="L208" i="6"/>
  <c r="K208" i="6"/>
  <c r="J208" i="6"/>
  <c r="L207" i="6"/>
  <c r="K207" i="6"/>
  <c r="J207" i="6"/>
  <c r="K206" i="6"/>
  <c r="L206" i="6" s="1"/>
  <c r="J206" i="6"/>
  <c r="V205" i="6"/>
  <c r="W205" i="6" s="1"/>
  <c r="U205" i="6"/>
  <c r="T205" i="6"/>
  <c r="L205" i="6"/>
  <c r="K205" i="6"/>
  <c r="J205" i="6"/>
  <c r="V204" i="6"/>
  <c r="W204" i="6" s="1"/>
  <c r="U204" i="6"/>
  <c r="T204" i="6"/>
  <c r="K204" i="6"/>
  <c r="L204" i="6" s="1"/>
  <c r="J204" i="6"/>
  <c r="W203" i="6"/>
  <c r="V203" i="6"/>
  <c r="U203" i="6"/>
  <c r="T203" i="6"/>
  <c r="L203" i="6"/>
  <c r="K203" i="6"/>
  <c r="J203" i="6"/>
  <c r="V202" i="6"/>
  <c r="W202" i="6" s="1"/>
  <c r="U202" i="6"/>
  <c r="T202" i="6"/>
  <c r="K202" i="6"/>
  <c r="L202" i="6" s="1"/>
  <c r="J202" i="6"/>
  <c r="W201" i="6"/>
  <c r="V201" i="6"/>
  <c r="U201" i="6"/>
  <c r="T201" i="6"/>
  <c r="K201" i="6"/>
  <c r="J201" i="6"/>
  <c r="L201" i="6" s="1"/>
  <c r="V200" i="6"/>
  <c r="W200" i="6" s="1"/>
  <c r="U200" i="6"/>
  <c r="T200" i="6"/>
  <c r="K200" i="6"/>
  <c r="L200" i="6" s="1"/>
  <c r="J200" i="6"/>
  <c r="W199" i="6"/>
  <c r="V199" i="6"/>
  <c r="U199" i="6"/>
  <c r="T199" i="6"/>
  <c r="L199" i="6"/>
  <c r="K199" i="6"/>
  <c r="J199" i="6"/>
  <c r="V198" i="6"/>
  <c r="W198" i="6" s="1"/>
  <c r="U198" i="6"/>
  <c r="T198" i="6"/>
  <c r="K198" i="6"/>
  <c r="L198" i="6" s="1"/>
  <c r="J198" i="6"/>
  <c r="W197" i="6"/>
  <c r="V197" i="6"/>
  <c r="U197" i="6"/>
  <c r="T197" i="6"/>
  <c r="L197" i="6"/>
  <c r="K197" i="6"/>
  <c r="J197" i="6"/>
  <c r="V196" i="6"/>
  <c r="W196" i="6" s="1"/>
  <c r="U196" i="6"/>
  <c r="T196" i="6"/>
  <c r="K196" i="6"/>
  <c r="L196" i="6" s="1"/>
  <c r="J196" i="6"/>
  <c r="W195" i="6"/>
  <c r="V195" i="6"/>
  <c r="U195" i="6"/>
  <c r="T195" i="6"/>
  <c r="L195" i="6"/>
  <c r="K195" i="6"/>
  <c r="J195" i="6"/>
  <c r="V194" i="6"/>
  <c r="W194" i="6" s="1"/>
  <c r="U194" i="6"/>
  <c r="T194" i="6"/>
  <c r="K194" i="6"/>
  <c r="L194" i="6" s="1"/>
  <c r="J194" i="6"/>
  <c r="W193" i="6"/>
  <c r="V193" i="6"/>
  <c r="U193" i="6"/>
  <c r="T193" i="6"/>
  <c r="K193" i="6"/>
  <c r="J193" i="6"/>
  <c r="L193" i="6" s="1"/>
  <c r="V192" i="6"/>
  <c r="W192" i="6" s="1"/>
  <c r="U192" i="6"/>
  <c r="T192" i="6"/>
  <c r="K192" i="6"/>
  <c r="L192" i="6" s="1"/>
  <c r="J192" i="6"/>
  <c r="W191" i="6"/>
  <c r="V191" i="6"/>
  <c r="U191" i="6"/>
  <c r="T191" i="6"/>
  <c r="L191" i="6"/>
  <c r="K191" i="6"/>
  <c r="J191" i="6"/>
  <c r="V190" i="6"/>
  <c r="W190" i="6" s="1"/>
  <c r="U190" i="6"/>
  <c r="T190" i="6"/>
  <c r="K190" i="6"/>
  <c r="L190" i="6" s="1"/>
  <c r="J190" i="6"/>
  <c r="W189" i="6"/>
  <c r="V189" i="6"/>
  <c r="U189" i="6"/>
  <c r="T189" i="6"/>
  <c r="L189" i="6"/>
  <c r="K189" i="6"/>
  <c r="J189" i="6"/>
  <c r="V188" i="6"/>
  <c r="W188" i="6" s="1"/>
  <c r="U188" i="6"/>
  <c r="T188" i="6"/>
  <c r="K188" i="6"/>
  <c r="L188" i="6" s="1"/>
  <c r="J188" i="6"/>
  <c r="W187" i="6"/>
  <c r="V187" i="6"/>
  <c r="U187" i="6"/>
  <c r="T187" i="6"/>
  <c r="L187" i="6"/>
  <c r="K187" i="6"/>
  <c r="J187" i="6"/>
  <c r="V186" i="6"/>
  <c r="W186" i="6" s="1"/>
  <c r="U186" i="6"/>
  <c r="T186" i="6"/>
  <c r="K186" i="6"/>
  <c r="L186" i="6" s="1"/>
  <c r="J186" i="6"/>
  <c r="W185" i="6"/>
  <c r="V185" i="6"/>
  <c r="U185" i="6"/>
  <c r="T185" i="6"/>
  <c r="K185" i="6"/>
  <c r="J185" i="6"/>
  <c r="L185" i="6" s="1"/>
  <c r="V184" i="6"/>
  <c r="W184" i="6" s="1"/>
  <c r="U184" i="6"/>
  <c r="T184" i="6"/>
  <c r="K184" i="6"/>
  <c r="L184" i="6" s="1"/>
  <c r="J184" i="6"/>
  <c r="W183" i="6"/>
  <c r="V183" i="6"/>
  <c r="U183" i="6"/>
  <c r="T183" i="6"/>
  <c r="L183" i="6"/>
  <c r="K183" i="6"/>
  <c r="J183" i="6"/>
  <c r="V182" i="6"/>
  <c r="W182" i="6" s="1"/>
  <c r="U182" i="6"/>
  <c r="T182" i="6"/>
  <c r="K182" i="6"/>
  <c r="L182" i="6" s="1"/>
  <c r="J182" i="6"/>
  <c r="W181" i="6"/>
  <c r="V181" i="6"/>
  <c r="U181" i="6"/>
  <c r="T181" i="6"/>
  <c r="L181" i="6"/>
  <c r="K181" i="6"/>
  <c r="J181" i="6"/>
  <c r="V180" i="6"/>
  <c r="W180" i="6" s="1"/>
  <c r="U180" i="6"/>
  <c r="T180" i="6"/>
  <c r="K180" i="6"/>
  <c r="L180" i="6" s="1"/>
  <c r="J180" i="6"/>
  <c r="W179" i="6"/>
  <c r="V179" i="6"/>
  <c r="U179" i="6"/>
  <c r="T179" i="6"/>
  <c r="L179" i="6"/>
  <c r="K179" i="6"/>
  <c r="J179" i="6"/>
  <c r="V178" i="6"/>
  <c r="W178" i="6" s="1"/>
  <c r="U178" i="6"/>
  <c r="T178" i="6"/>
  <c r="K178" i="6"/>
  <c r="L178" i="6" s="1"/>
  <c r="J178" i="6"/>
  <c r="W177" i="6"/>
  <c r="V177" i="6"/>
  <c r="U177" i="6"/>
  <c r="T177" i="6"/>
  <c r="K177" i="6"/>
  <c r="J177" i="6"/>
  <c r="L177" i="6" s="1"/>
  <c r="V176" i="6"/>
  <c r="W176" i="6" s="1"/>
  <c r="U176" i="6"/>
  <c r="T176" i="6"/>
  <c r="K176" i="6"/>
  <c r="L176" i="6" s="1"/>
  <c r="J176" i="6"/>
  <c r="W175" i="6"/>
  <c r="V175" i="6"/>
  <c r="U175" i="6"/>
  <c r="T175" i="6"/>
  <c r="L175" i="6"/>
  <c r="K175" i="6"/>
  <c r="J175" i="6"/>
  <c r="V174" i="6"/>
  <c r="W174" i="6" s="1"/>
  <c r="U174" i="6"/>
  <c r="T174" i="6"/>
  <c r="K174" i="6"/>
  <c r="L174" i="6" s="1"/>
  <c r="J174" i="6"/>
  <c r="W173" i="6"/>
  <c r="V173" i="6"/>
  <c r="U173" i="6"/>
  <c r="T173" i="6"/>
  <c r="L173" i="6"/>
  <c r="K173" i="6"/>
  <c r="J173" i="6"/>
  <c r="V172" i="6"/>
  <c r="W172" i="6" s="1"/>
  <c r="U172" i="6"/>
  <c r="T172" i="6"/>
  <c r="K172" i="6"/>
  <c r="L172" i="6" s="1"/>
  <c r="J172" i="6"/>
  <c r="W171" i="6"/>
  <c r="V171" i="6"/>
  <c r="U171" i="6"/>
  <c r="T171" i="6"/>
  <c r="L171" i="6"/>
  <c r="K171" i="6"/>
  <c r="J171" i="6"/>
  <c r="V170" i="6"/>
  <c r="W170" i="6" s="1"/>
  <c r="U170" i="6"/>
  <c r="T170" i="6"/>
  <c r="K170" i="6"/>
  <c r="L170" i="6" s="1"/>
  <c r="J170" i="6"/>
  <c r="W169" i="6"/>
  <c r="V169" i="6"/>
  <c r="U169" i="6"/>
  <c r="T169" i="6"/>
  <c r="K169" i="6"/>
  <c r="J169" i="6"/>
  <c r="L169" i="6" s="1"/>
  <c r="V168" i="6"/>
  <c r="W168" i="6" s="1"/>
  <c r="U168" i="6"/>
  <c r="T168" i="6"/>
  <c r="K168" i="6"/>
  <c r="L168" i="6" s="1"/>
  <c r="J168" i="6"/>
  <c r="W167" i="6"/>
  <c r="V167" i="6"/>
  <c r="U167" i="6"/>
  <c r="T167" i="6"/>
  <c r="L167" i="6"/>
  <c r="K167" i="6"/>
  <c r="J167" i="6"/>
  <c r="V166" i="6"/>
  <c r="W166" i="6" s="1"/>
  <c r="U166" i="6"/>
  <c r="T166" i="6"/>
  <c r="K166" i="6"/>
  <c r="L166" i="6" s="1"/>
  <c r="J166" i="6"/>
  <c r="W165" i="6"/>
  <c r="V165" i="6"/>
  <c r="U165" i="6"/>
  <c r="T165" i="6"/>
  <c r="L165" i="6"/>
  <c r="K165" i="6"/>
  <c r="J165" i="6"/>
  <c r="V164" i="6"/>
  <c r="W164" i="6" s="1"/>
  <c r="U164" i="6"/>
  <c r="T164" i="6"/>
  <c r="K164" i="6"/>
  <c r="L164" i="6" s="1"/>
  <c r="J164" i="6"/>
  <c r="W163" i="6"/>
  <c r="V163" i="6"/>
  <c r="U163" i="6"/>
  <c r="T163" i="6"/>
  <c r="L163" i="6"/>
  <c r="K163" i="6"/>
  <c r="J163" i="6"/>
  <c r="V162" i="6"/>
  <c r="W162" i="6" s="1"/>
  <c r="U162" i="6"/>
  <c r="T162" i="6"/>
  <c r="K162" i="6"/>
  <c r="L162" i="6" s="1"/>
  <c r="J162" i="6"/>
  <c r="W161" i="6"/>
  <c r="V161" i="6"/>
  <c r="U161" i="6"/>
  <c r="T161" i="6"/>
  <c r="K161" i="6"/>
  <c r="J161" i="6"/>
  <c r="L161" i="6" s="1"/>
  <c r="V160" i="6"/>
  <c r="W160" i="6" s="1"/>
  <c r="U160" i="6"/>
  <c r="T160" i="6"/>
  <c r="K160" i="6"/>
  <c r="L160" i="6" s="1"/>
  <c r="J160" i="6"/>
  <c r="W159" i="6"/>
  <c r="V159" i="6"/>
  <c r="U159" i="6"/>
  <c r="T159" i="6"/>
  <c r="L159" i="6"/>
  <c r="K159" i="6"/>
  <c r="J159" i="6"/>
  <c r="V158" i="6"/>
  <c r="W158" i="6" s="1"/>
  <c r="U158" i="6"/>
  <c r="T158" i="6"/>
  <c r="K158" i="6"/>
  <c r="L158" i="6" s="1"/>
  <c r="J158" i="6"/>
  <c r="W157" i="6"/>
  <c r="V157" i="6"/>
  <c r="U157" i="6"/>
  <c r="T157" i="6"/>
  <c r="L157" i="6"/>
  <c r="K157" i="6"/>
  <c r="J157" i="6"/>
  <c r="V156" i="6"/>
  <c r="W156" i="6" s="1"/>
  <c r="U156" i="6"/>
  <c r="T156" i="6"/>
  <c r="K156" i="6"/>
  <c r="L156" i="6" s="1"/>
  <c r="J156" i="6"/>
  <c r="W155" i="6"/>
  <c r="V155" i="6"/>
  <c r="U155" i="6"/>
  <c r="T155" i="6"/>
  <c r="L155" i="6"/>
  <c r="K155" i="6"/>
  <c r="J155" i="6"/>
  <c r="V154" i="6"/>
  <c r="W154" i="6" s="1"/>
  <c r="U154" i="6"/>
  <c r="T154" i="6"/>
  <c r="K154" i="6"/>
  <c r="L154" i="6" s="1"/>
  <c r="J154" i="6"/>
  <c r="W153" i="6"/>
  <c r="V153" i="6"/>
  <c r="U153" i="6"/>
  <c r="T153" i="6"/>
  <c r="K153" i="6"/>
  <c r="J153" i="6"/>
  <c r="L153" i="6" s="1"/>
  <c r="V152" i="6"/>
  <c r="W152" i="6" s="1"/>
  <c r="U152" i="6"/>
  <c r="T152" i="6"/>
  <c r="K152" i="6"/>
  <c r="L152" i="6" s="1"/>
  <c r="J152" i="6"/>
  <c r="W151" i="6"/>
  <c r="V151" i="6"/>
  <c r="U151" i="6"/>
  <c r="T151" i="6"/>
  <c r="L151" i="6"/>
  <c r="K151" i="6"/>
  <c r="J151" i="6"/>
  <c r="V150" i="6"/>
  <c r="W150" i="6" s="1"/>
  <c r="U150" i="6"/>
  <c r="T150" i="6"/>
  <c r="K150" i="6"/>
  <c r="L150" i="6" s="1"/>
  <c r="J150" i="6"/>
  <c r="W149" i="6"/>
  <c r="V149" i="6"/>
  <c r="U149" i="6"/>
  <c r="T149" i="6"/>
  <c r="L149" i="6"/>
  <c r="K149" i="6"/>
  <c r="J149" i="6"/>
  <c r="V148" i="6"/>
  <c r="W148" i="6" s="1"/>
  <c r="U148" i="6"/>
  <c r="T148" i="6"/>
  <c r="K148" i="6"/>
  <c r="L148" i="6" s="1"/>
  <c r="J148" i="6"/>
  <c r="W147" i="6"/>
  <c r="V147" i="6"/>
  <c r="U147" i="6"/>
  <c r="T147" i="6"/>
  <c r="L147" i="6"/>
  <c r="K147" i="6"/>
  <c r="J147" i="6"/>
  <c r="V146" i="6"/>
  <c r="W146" i="6" s="1"/>
  <c r="U146" i="6"/>
  <c r="T146" i="6"/>
  <c r="K146" i="6"/>
  <c r="L146" i="6" s="1"/>
  <c r="J146" i="6"/>
  <c r="W145" i="6"/>
  <c r="V145" i="6"/>
  <c r="U145" i="6"/>
  <c r="T145" i="6"/>
  <c r="K145" i="6"/>
  <c r="J145" i="6"/>
  <c r="L145" i="6" s="1"/>
  <c r="V144" i="6"/>
  <c r="W144" i="6" s="1"/>
  <c r="U144" i="6"/>
  <c r="T144" i="6"/>
  <c r="K144" i="6"/>
  <c r="L144" i="6" s="1"/>
  <c r="J144" i="6"/>
  <c r="W143" i="6"/>
  <c r="V143" i="6"/>
  <c r="U143" i="6"/>
  <c r="T143" i="6"/>
  <c r="L143" i="6"/>
  <c r="K143" i="6"/>
  <c r="J143" i="6"/>
  <c r="V142" i="6"/>
  <c r="W142" i="6" s="1"/>
  <c r="U142" i="6"/>
  <c r="T142" i="6"/>
  <c r="K142" i="6"/>
  <c r="L142" i="6" s="1"/>
  <c r="J142" i="6"/>
  <c r="W141" i="6"/>
  <c r="V141" i="6"/>
  <c r="U141" i="6"/>
  <c r="T141" i="6"/>
  <c r="L141" i="6"/>
  <c r="K141" i="6"/>
  <c r="J141" i="6"/>
  <c r="V140" i="6"/>
  <c r="W140" i="6" s="1"/>
  <c r="U140" i="6"/>
  <c r="T140" i="6"/>
  <c r="K140" i="6"/>
  <c r="L140" i="6" s="1"/>
  <c r="J140" i="6"/>
  <c r="W139" i="6"/>
  <c r="V139" i="6"/>
  <c r="U139" i="6"/>
  <c r="T139" i="6"/>
  <c r="L139" i="6"/>
  <c r="K139" i="6"/>
  <c r="J139" i="6"/>
  <c r="V138" i="6"/>
  <c r="W138" i="6" s="1"/>
  <c r="U138" i="6"/>
  <c r="T138" i="6"/>
  <c r="K138" i="6"/>
  <c r="L138" i="6" s="1"/>
  <c r="J138" i="6"/>
  <c r="W137" i="6"/>
  <c r="V137" i="6"/>
  <c r="U137" i="6"/>
  <c r="T137" i="6"/>
  <c r="K137" i="6"/>
  <c r="J137" i="6"/>
  <c r="L137" i="6" s="1"/>
  <c r="V136" i="6"/>
  <c r="W136" i="6" s="1"/>
  <c r="U136" i="6"/>
  <c r="T136" i="6"/>
  <c r="K136" i="6"/>
  <c r="L136" i="6" s="1"/>
  <c r="J136" i="6"/>
  <c r="W135" i="6"/>
  <c r="V135" i="6"/>
  <c r="U135" i="6"/>
  <c r="T135" i="6"/>
  <c r="L135" i="6"/>
  <c r="K135" i="6"/>
  <c r="J135" i="6"/>
  <c r="V134" i="6"/>
  <c r="W134" i="6" s="1"/>
  <c r="U134" i="6"/>
  <c r="T134" i="6"/>
  <c r="K134" i="6"/>
  <c r="L134" i="6" s="1"/>
  <c r="J134" i="6"/>
  <c r="W133" i="6"/>
  <c r="V133" i="6"/>
  <c r="U133" i="6"/>
  <c r="T133" i="6"/>
  <c r="L133" i="6"/>
  <c r="K133" i="6"/>
  <c r="J133" i="6"/>
  <c r="V132" i="6"/>
  <c r="W132" i="6" s="1"/>
  <c r="U132" i="6"/>
  <c r="T132" i="6"/>
  <c r="K132" i="6"/>
  <c r="L132" i="6" s="1"/>
  <c r="J132" i="6"/>
  <c r="W131" i="6"/>
  <c r="V131" i="6"/>
  <c r="U131" i="6"/>
  <c r="T131" i="6"/>
  <c r="L131" i="6"/>
  <c r="K131" i="6"/>
  <c r="J131" i="6"/>
  <c r="V130" i="6"/>
  <c r="W130" i="6" s="1"/>
  <c r="U130" i="6"/>
  <c r="T130" i="6"/>
  <c r="K130" i="6"/>
  <c r="L130" i="6" s="1"/>
  <c r="J130" i="6"/>
  <c r="W129" i="6"/>
  <c r="V129" i="6"/>
  <c r="U129" i="6"/>
  <c r="T129" i="6"/>
  <c r="K129" i="6"/>
  <c r="J129" i="6"/>
  <c r="L129" i="6" s="1"/>
  <c r="V128" i="6"/>
  <c r="W128" i="6" s="1"/>
  <c r="U128" i="6"/>
  <c r="T128" i="6"/>
  <c r="K128" i="6"/>
  <c r="L128" i="6" s="1"/>
  <c r="J128" i="6"/>
  <c r="W127" i="6"/>
  <c r="V127" i="6"/>
  <c r="U127" i="6"/>
  <c r="T127" i="6"/>
  <c r="L127" i="6"/>
  <c r="K127" i="6"/>
  <c r="J127" i="6"/>
  <c r="V126" i="6"/>
  <c r="W126" i="6" s="1"/>
  <c r="U126" i="6"/>
  <c r="T126" i="6"/>
  <c r="K126" i="6"/>
  <c r="L126" i="6" s="1"/>
  <c r="J126" i="6"/>
  <c r="W125" i="6"/>
  <c r="V125" i="6"/>
  <c r="U125" i="6"/>
  <c r="T125" i="6"/>
  <c r="L125" i="6"/>
  <c r="K125" i="6"/>
  <c r="J125" i="6"/>
  <c r="V124" i="6"/>
  <c r="W124" i="6" s="1"/>
  <c r="U124" i="6"/>
  <c r="T124" i="6"/>
  <c r="K124" i="6"/>
  <c r="L124" i="6" s="1"/>
  <c r="J124" i="6"/>
  <c r="W123" i="6"/>
  <c r="V123" i="6"/>
  <c r="U123" i="6"/>
  <c r="T123" i="6"/>
  <c r="L123" i="6"/>
  <c r="K123" i="6"/>
  <c r="J123" i="6"/>
  <c r="V122" i="6"/>
  <c r="W122" i="6" s="1"/>
  <c r="U122" i="6"/>
  <c r="T122" i="6"/>
  <c r="K122" i="6"/>
  <c r="L122" i="6" s="1"/>
  <c r="J122" i="6"/>
  <c r="W121" i="6"/>
  <c r="V121" i="6"/>
  <c r="U121" i="6"/>
  <c r="T121" i="6"/>
  <c r="K121" i="6"/>
  <c r="J121" i="6"/>
  <c r="L121" i="6" s="1"/>
  <c r="V120" i="6"/>
  <c r="W120" i="6" s="1"/>
  <c r="U120" i="6"/>
  <c r="T120" i="6"/>
  <c r="K120" i="6"/>
  <c r="L120" i="6" s="1"/>
  <c r="J120" i="6"/>
  <c r="W119" i="6"/>
  <c r="V119" i="6"/>
  <c r="U119" i="6"/>
  <c r="T119" i="6"/>
  <c r="L119" i="6"/>
  <c r="K119" i="6"/>
  <c r="J119" i="6"/>
  <c r="V118" i="6"/>
  <c r="W118" i="6" s="1"/>
  <c r="U118" i="6"/>
  <c r="T118" i="6"/>
  <c r="K118" i="6"/>
  <c r="L118" i="6" s="1"/>
  <c r="J118" i="6"/>
  <c r="W117" i="6"/>
  <c r="V117" i="6"/>
  <c r="U117" i="6"/>
  <c r="T117" i="6"/>
  <c r="L117" i="6"/>
  <c r="K117" i="6"/>
  <c r="J117" i="6"/>
  <c r="V116" i="6"/>
  <c r="W116" i="6" s="1"/>
  <c r="U116" i="6"/>
  <c r="T116" i="6"/>
  <c r="K116" i="6"/>
  <c r="L116" i="6" s="1"/>
  <c r="J116" i="6"/>
  <c r="W115" i="6"/>
  <c r="V115" i="6"/>
  <c r="U115" i="6"/>
  <c r="T115" i="6"/>
  <c r="L115" i="6"/>
  <c r="K115" i="6"/>
  <c r="J115" i="6"/>
  <c r="V114" i="6"/>
  <c r="W114" i="6" s="1"/>
  <c r="U114" i="6"/>
  <c r="T114" i="6"/>
  <c r="K114" i="6"/>
  <c r="L114" i="6" s="1"/>
  <c r="J114" i="6"/>
  <c r="W113" i="6"/>
  <c r="V113" i="6"/>
  <c r="U113" i="6"/>
  <c r="T113" i="6"/>
  <c r="K113" i="6"/>
  <c r="J113" i="6"/>
  <c r="L113" i="6" s="1"/>
  <c r="V112" i="6"/>
  <c r="W112" i="6" s="1"/>
  <c r="U112" i="6"/>
  <c r="T112" i="6"/>
  <c r="K112" i="6"/>
  <c r="L112" i="6" s="1"/>
  <c r="J112" i="6"/>
  <c r="W111" i="6"/>
  <c r="V111" i="6"/>
  <c r="U111" i="6"/>
  <c r="T111" i="6"/>
  <c r="L111" i="6"/>
  <c r="K111" i="6"/>
  <c r="J111" i="6"/>
  <c r="V110" i="6"/>
  <c r="W110" i="6" s="1"/>
  <c r="U110" i="6"/>
  <c r="T110" i="6"/>
  <c r="K110" i="6"/>
  <c r="L110" i="6" s="1"/>
  <c r="J110" i="6"/>
  <c r="W109" i="6"/>
  <c r="V109" i="6"/>
  <c r="U109" i="6"/>
  <c r="T109" i="6"/>
  <c r="L109" i="6"/>
  <c r="K109" i="6"/>
  <c r="J109" i="6"/>
  <c r="V108" i="6"/>
  <c r="W108" i="6" s="1"/>
  <c r="U108" i="6"/>
  <c r="T108" i="6"/>
  <c r="K108" i="6"/>
  <c r="L108" i="6" s="1"/>
  <c r="J108" i="6"/>
  <c r="W107" i="6"/>
  <c r="V107" i="6"/>
  <c r="U107" i="6"/>
  <c r="T107" i="6"/>
  <c r="L107" i="6"/>
  <c r="K107" i="6"/>
  <c r="J107" i="6"/>
  <c r="V106" i="6"/>
  <c r="W106" i="6" s="1"/>
  <c r="U106" i="6"/>
  <c r="T106" i="6"/>
  <c r="K106" i="6"/>
  <c r="L106" i="6" s="1"/>
  <c r="J106" i="6"/>
  <c r="W105" i="6"/>
  <c r="V105" i="6"/>
  <c r="U105" i="6"/>
  <c r="T105" i="6"/>
  <c r="K105" i="6"/>
  <c r="J105" i="6"/>
  <c r="L105" i="6" s="1"/>
  <c r="V104" i="6"/>
  <c r="W104" i="6" s="1"/>
  <c r="U104" i="6"/>
  <c r="T104" i="6"/>
  <c r="K104" i="6"/>
  <c r="L104" i="6" s="1"/>
  <c r="J104" i="6"/>
  <c r="W103" i="6"/>
  <c r="V103" i="6"/>
  <c r="U103" i="6"/>
  <c r="T103" i="6"/>
  <c r="L103" i="6"/>
  <c r="K103" i="6"/>
  <c r="J103" i="6"/>
  <c r="V102" i="6"/>
  <c r="W102" i="6" s="1"/>
  <c r="U102" i="6"/>
  <c r="T102" i="6"/>
  <c r="K102" i="6"/>
  <c r="L102" i="6" s="1"/>
  <c r="J102" i="6"/>
  <c r="W101" i="6"/>
  <c r="V101" i="6"/>
  <c r="U101" i="6"/>
  <c r="T101" i="6"/>
  <c r="L101" i="6"/>
  <c r="K101" i="6"/>
  <c r="J101" i="6"/>
  <c r="V100" i="6"/>
  <c r="W100" i="6" s="1"/>
  <c r="U100" i="6"/>
  <c r="T100" i="6"/>
  <c r="K100" i="6"/>
  <c r="L100" i="6" s="1"/>
  <c r="J100" i="6"/>
  <c r="W99" i="6"/>
  <c r="V99" i="6"/>
  <c r="U99" i="6"/>
  <c r="T99" i="6"/>
  <c r="L99" i="6"/>
  <c r="K99" i="6"/>
  <c r="J99" i="6"/>
  <c r="V98" i="6"/>
  <c r="W98" i="6" s="1"/>
  <c r="U98" i="6"/>
  <c r="T98" i="6"/>
  <c r="K98" i="6"/>
  <c r="L98" i="6" s="1"/>
  <c r="J98" i="6"/>
  <c r="W97" i="6"/>
  <c r="V97" i="6"/>
  <c r="U97" i="6"/>
  <c r="T97" i="6"/>
  <c r="K97" i="6"/>
  <c r="J97" i="6"/>
  <c r="L97" i="6" s="1"/>
  <c r="V96" i="6"/>
  <c r="W96" i="6" s="1"/>
  <c r="U96" i="6"/>
  <c r="T96" i="6"/>
  <c r="K96" i="6"/>
  <c r="L96" i="6" s="1"/>
  <c r="J96" i="6"/>
  <c r="W95" i="6"/>
  <c r="V95" i="6"/>
  <c r="U95" i="6"/>
  <c r="T95" i="6"/>
  <c r="L95" i="6"/>
  <c r="K95" i="6"/>
  <c r="J95" i="6"/>
  <c r="V94" i="6"/>
  <c r="W94" i="6" s="1"/>
  <c r="U94" i="6"/>
  <c r="T94" i="6"/>
  <c r="K94" i="6"/>
  <c r="L94" i="6" s="1"/>
  <c r="J94" i="6"/>
  <c r="W93" i="6"/>
  <c r="V93" i="6"/>
  <c r="U93" i="6"/>
  <c r="T93" i="6"/>
  <c r="L93" i="6"/>
  <c r="K93" i="6"/>
  <c r="J93" i="6"/>
  <c r="V92" i="6"/>
  <c r="W92" i="6" s="1"/>
  <c r="U92" i="6"/>
  <c r="T92" i="6"/>
  <c r="K92" i="6"/>
  <c r="L92" i="6" s="1"/>
  <c r="J92" i="6"/>
  <c r="W91" i="6"/>
  <c r="V91" i="6"/>
  <c r="U91" i="6"/>
  <c r="T91" i="6"/>
  <c r="L91" i="6"/>
  <c r="K91" i="6"/>
  <c r="J91" i="6"/>
  <c r="V90" i="6"/>
  <c r="W90" i="6" s="1"/>
  <c r="U90" i="6"/>
  <c r="T90" i="6"/>
  <c r="K90" i="6"/>
  <c r="L90" i="6" s="1"/>
  <c r="J90" i="6"/>
  <c r="W89" i="6"/>
  <c r="V89" i="6"/>
  <c r="U89" i="6"/>
  <c r="T89" i="6"/>
  <c r="K89" i="6"/>
  <c r="J89" i="6"/>
  <c r="L89" i="6" s="1"/>
  <c r="V88" i="6"/>
  <c r="W88" i="6" s="1"/>
  <c r="U88" i="6"/>
  <c r="T88" i="6"/>
  <c r="K88" i="6"/>
  <c r="L88" i="6" s="1"/>
  <c r="J88" i="6"/>
  <c r="W87" i="6"/>
  <c r="V87" i="6"/>
  <c r="U87" i="6"/>
  <c r="T87" i="6"/>
  <c r="L87" i="6"/>
  <c r="K87" i="6"/>
  <c r="J87" i="6"/>
  <c r="V86" i="6"/>
  <c r="W86" i="6" s="1"/>
  <c r="U86" i="6"/>
  <c r="T86" i="6"/>
  <c r="K86" i="6"/>
  <c r="L86" i="6" s="1"/>
  <c r="J86" i="6"/>
  <c r="W85" i="6"/>
  <c r="V85" i="6"/>
  <c r="U85" i="6"/>
  <c r="T85" i="6"/>
  <c r="L85" i="6"/>
  <c r="K85" i="6"/>
  <c r="J85" i="6"/>
  <c r="V84" i="6"/>
  <c r="W84" i="6" s="1"/>
  <c r="U84" i="6"/>
  <c r="T84" i="6"/>
  <c r="K84" i="6"/>
  <c r="L84" i="6" s="1"/>
  <c r="J84" i="6"/>
  <c r="W83" i="6"/>
  <c r="V83" i="6"/>
  <c r="U83" i="6"/>
  <c r="T83" i="6"/>
  <c r="L83" i="6"/>
  <c r="K83" i="6"/>
  <c r="J83" i="6"/>
  <c r="V82" i="6"/>
  <c r="W82" i="6" s="1"/>
  <c r="U82" i="6"/>
  <c r="T82" i="6"/>
  <c r="K82" i="6"/>
  <c r="L82" i="6" s="1"/>
  <c r="J82" i="6"/>
  <c r="W81" i="6"/>
  <c r="V81" i="6"/>
  <c r="U81" i="6"/>
  <c r="T81" i="6"/>
  <c r="K81" i="6"/>
  <c r="J81" i="6"/>
  <c r="L81" i="6" s="1"/>
  <c r="V80" i="6"/>
  <c r="W80" i="6" s="1"/>
  <c r="U80" i="6"/>
  <c r="T80" i="6"/>
  <c r="K80" i="6"/>
  <c r="L80" i="6" s="1"/>
  <c r="J80" i="6"/>
  <c r="W79" i="6"/>
  <c r="V79" i="6"/>
  <c r="U79" i="6"/>
  <c r="T79" i="6"/>
  <c r="L79" i="6"/>
  <c r="K79" i="6"/>
  <c r="J79" i="6"/>
  <c r="V78" i="6"/>
  <c r="W78" i="6" s="1"/>
  <c r="U78" i="6"/>
  <c r="T78" i="6"/>
  <c r="K78" i="6"/>
  <c r="L78" i="6" s="1"/>
  <c r="J78" i="6"/>
  <c r="W77" i="6"/>
  <c r="V77" i="6"/>
  <c r="U77" i="6"/>
  <c r="T77" i="6"/>
  <c r="K77" i="6"/>
  <c r="J77" i="6"/>
  <c r="L77" i="6" s="1"/>
  <c r="V76" i="6"/>
  <c r="W76" i="6" s="1"/>
  <c r="U76" i="6"/>
  <c r="T76" i="6"/>
  <c r="K76" i="6"/>
  <c r="L76" i="6" s="1"/>
  <c r="J76" i="6"/>
  <c r="W75" i="6"/>
  <c r="V75" i="6"/>
  <c r="U75" i="6"/>
  <c r="T75" i="6"/>
  <c r="L75" i="6"/>
  <c r="K75" i="6"/>
  <c r="J75" i="6"/>
  <c r="V74" i="6"/>
  <c r="W74" i="6" s="1"/>
  <c r="U74" i="6"/>
  <c r="T74" i="6"/>
  <c r="K74" i="6"/>
  <c r="L74" i="6" s="1"/>
  <c r="J74" i="6"/>
  <c r="W73" i="6"/>
  <c r="V73" i="6"/>
  <c r="U73" i="6"/>
  <c r="T73" i="6"/>
  <c r="K73" i="6"/>
  <c r="J73" i="6"/>
  <c r="L73" i="6" s="1"/>
  <c r="V72" i="6"/>
  <c r="W72" i="6" s="1"/>
  <c r="U72" i="6"/>
  <c r="T72" i="6"/>
  <c r="K72" i="6"/>
  <c r="L72" i="6" s="1"/>
  <c r="J72" i="6"/>
  <c r="W71" i="6"/>
  <c r="V71" i="6"/>
  <c r="U71" i="6"/>
  <c r="T71" i="6"/>
  <c r="L71" i="6"/>
  <c r="K71" i="6"/>
  <c r="J71" i="6"/>
  <c r="V70" i="6"/>
  <c r="W70" i="6" s="1"/>
  <c r="U70" i="6"/>
  <c r="T70" i="6"/>
  <c r="K70" i="6"/>
  <c r="L70" i="6" s="1"/>
  <c r="J70" i="6"/>
  <c r="W69" i="6"/>
  <c r="V69" i="6"/>
  <c r="U69" i="6"/>
  <c r="T69" i="6"/>
  <c r="K69" i="6"/>
  <c r="J69" i="6"/>
  <c r="L69" i="6" s="1"/>
  <c r="V68" i="6"/>
  <c r="W68" i="6" s="1"/>
  <c r="U68" i="6"/>
  <c r="T68" i="6"/>
  <c r="K68" i="6"/>
  <c r="L68" i="6" s="1"/>
  <c r="J68" i="6"/>
  <c r="W67" i="6"/>
  <c r="V67" i="6"/>
  <c r="U67" i="6"/>
  <c r="T67" i="6"/>
  <c r="L67" i="6"/>
  <c r="K67" i="6"/>
  <c r="J67" i="6"/>
  <c r="V66" i="6"/>
  <c r="W66" i="6" s="1"/>
  <c r="U66" i="6"/>
  <c r="T66" i="6"/>
  <c r="K66" i="6"/>
  <c r="L66" i="6" s="1"/>
  <c r="J66" i="6"/>
  <c r="W65" i="6"/>
  <c r="V65" i="6"/>
  <c r="U65" i="6"/>
  <c r="T65" i="6"/>
  <c r="K65" i="6"/>
  <c r="J65" i="6"/>
  <c r="L65" i="6" s="1"/>
  <c r="V64" i="6"/>
  <c r="W64" i="6" s="1"/>
  <c r="U64" i="6"/>
  <c r="T64" i="6"/>
  <c r="K64" i="6"/>
  <c r="L64" i="6" s="1"/>
  <c r="J64" i="6"/>
  <c r="W63" i="6"/>
  <c r="V63" i="6"/>
  <c r="U63" i="6"/>
  <c r="T63" i="6"/>
  <c r="L63" i="6"/>
  <c r="K63" i="6"/>
  <c r="J63" i="6"/>
  <c r="V62" i="6"/>
  <c r="W62" i="6" s="1"/>
  <c r="U62" i="6"/>
  <c r="T62" i="6"/>
  <c r="K62" i="6"/>
  <c r="L62" i="6" s="1"/>
  <c r="J62" i="6"/>
  <c r="W61" i="6"/>
  <c r="V61" i="6"/>
  <c r="U61" i="6"/>
  <c r="T61" i="6"/>
  <c r="K61" i="6"/>
  <c r="J61" i="6"/>
  <c r="L61" i="6" s="1"/>
  <c r="V60" i="6"/>
  <c r="W60" i="6" s="1"/>
  <c r="U60" i="6"/>
  <c r="T60" i="6"/>
  <c r="K60" i="6"/>
  <c r="L60" i="6" s="1"/>
  <c r="J60" i="6"/>
  <c r="W59" i="6"/>
  <c r="V59" i="6"/>
  <c r="U59" i="6"/>
  <c r="T59" i="6"/>
  <c r="L59" i="6"/>
  <c r="K59" i="6"/>
  <c r="J59" i="6"/>
  <c r="V58" i="6"/>
  <c r="W58" i="6" s="1"/>
  <c r="U58" i="6"/>
  <c r="T58" i="6"/>
  <c r="K58" i="6"/>
  <c r="L58" i="6" s="1"/>
  <c r="J58" i="6"/>
  <c r="W57" i="6"/>
  <c r="V57" i="6"/>
  <c r="U57" i="6"/>
  <c r="T57" i="6"/>
  <c r="K57" i="6"/>
  <c r="J57" i="6"/>
  <c r="L57" i="6" s="1"/>
  <c r="V56" i="6"/>
  <c r="W56" i="6" s="1"/>
  <c r="U56" i="6"/>
  <c r="T56" i="6"/>
  <c r="K56" i="6"/>
  <c r="L56" i="6" s="1"/>
  <c r="J56" i="6"/>
  <c r="W55" i="6"/>
  <c r="V55" i="6"/>
  <c r="U55" i="6"/>
  <c r="T55" i="6"/>
  <c r="L55" i="6"/>
  <c r="K55" i="6"/>
  <c r="J55" i="6"/>
  <c r="V54" i="6"/>
  <c r="W54" i="6" s="1"/>
  <c r="U54" i="6"/>
  <c r="T54" i="6"/>
  <c r="K54" i="6"/>
  <c r="L54" i="6" s="1"/>
  <c r="J54" i="6"/>
  <c r="W53" i="6"/>
  <c r="V53" i="6"/>
  <c r="U53" i="6"/>
  <c r="T53" i="6"/>
  <c r="K53" i="6"/>
  <c r="J53" i="6"/>
  <c r="L53" i="6" s="1"/>
  <c r="V52" i="6"/>
  <c r="W52" i="6" s="1"/>
  <c r="U52" i="6"/>
  <c r="T52" i="6"/>
  <c r="K52" i="6"/>
  <c r="L52" i="6" s="1"/>
  <c r="J52" i="6"/>
  <c r="W51" i="6"/>
  <c r="V51" i="6"/>
  <c r="U51" i="6"/>
  <c r="T51" i="6"/>
  <c r="L51" i="6"/>
  <c r="K51" i="6"/>
  <c r="J51" i="6"/>
  <c r="V50" i="6"/>
  <c r="W50" i="6" s="1"/>
  <c r="U50" i="6"/>
  <c r="T50" i="6"/>
  <c r="K50" i="6"/>
  <c r="L50" i="6" s="1"/>
  <c r="J50" i="6"/>
  <c r="W49" i="6"/>
  <c r="V49" i="6"/>
  <c r="U49" i="6"/>
  <c r="T49" i="6"/>
  <c r="K49" i="6"/>
  <c r="J49" i="6"/>
  <c r="L49" i="6" s="1"/>
  <c r="V48" i="6"/>
  <c r="W48" i="6" s="1"/>
  <c r="U48" i="6"/>
  <c r="T48" i="6"/>
  <c r="K48" i="6"/>
  <c r="L48" i="6" s="1"/>
  <c r="J48" i="6"/>
  <c r="W47" i="6"/>
  <c r="V47" i="6"/>
  <c r="U47" i="6"/>
  <c r="T47" i="6"/>
  <c r="L47" i="6"/>
  <c r="K47" i="6"/>
  <c r="J47" i="6"/>
  <c r="V46" i="6"/>
  <c r="W46" i="6" s="1"/>
  <c r="U46" i="6"/>
  <c r="T46" i="6"/>
  <c r="K46" i="6"/>
  <c r="L46" i="6" s="1"/>
  <c r="J46" i="6"/>
  <c r="W45" i="6"/>
  <c r="V45" i="6"/>
  <c r="U45" i="6"/>
  <c r="T45" i="6"/>
  <c r="K45" i="6"/>
  <c r="J45" i="6"/>
  <c r="L45" i="6" s="1"/>
  <c r="V44" i="6"/>
  <c r="W44" i="6" s="1"/>
  <c r="U44" i="6"/>
  <c r="T44" i="6"/>
  <c r="K44" i="6"/>
  <c r="L44" i="6" s="1"/>
  <c r="J44" i="6"/>
  <c r="W43" i="6"/>
  <c r="V43" i="6"/>
  <c r="U43" i="6"/>
  <c r="T43" i="6"/>
  <c r="L43" i="6"/>
  <c r="K43" i="6"/>
  <c r="J43" i="6"/>
  <c r="V42" i="6"/>
  <c r="W42" i="6" s="1"/>
  <c r="U42" i="6"/>
  <c r="T42" i="6"/>
  <c r="K42" i="6"/>
  <c r="L42" i="6" s="1"/>
  <c r="J42" i="6"/>
  <c r="W41" i="6"/>
  <c r="V41" i="6"/>
  <c r="U41" i="6"/>
  <c r="T41" i="6"/>
  <c r="K41" i="6"/>
  <c r="J41" i="6"/>
  <c r="L41" i="6" s="1"/>
  <c r="V40" i="6"/>
  <c r="W40" i="6" s="1"/>
  <c r="U40" i="6"/>
  <c r="T40" i="6"/>
  <c r="K40" i="6"/>
  <c r="L40" i="6" s="1"/>
  <c r="J40" i="6"/>
  <c r="W39" i="6"/>
  <c r="V39" i="6"/>
  <c r="U39" i="6"/>
  <c r="T39" i="6"/>
  <c r="L39" i="6"/>
  <c r="K39" i="6"/>
  <c r="J39" i="6"/>
  <c r="V38" i="6"/>
  <c r="W38" i="6" s="1"/>
  <c r="U38" i="6"/>
  <c r="T38" i="6"/>
  <c r="K38" i="6"/>
  <c r="L38" i="6" s="1"/>
  <c r="J38" i="6"/>
  <c r="W37" i="6"/>
  <c r="V37" i="6"/>
  <c r="U37" i="6"/>
  <c r="T37" i="6"/>
  <c r="K37" i="6"/>
  <c r="J37" i="6"/>
  <c r="L37" i="6" s="1"/>
  <c r="V36" i="6"/>
  <c r="W36" i="6" s="1"/>
  <c r="U36" i="6"/>
  <c r="T36" i="6"/>
  <c r="K36" i="6"/>
  <c r="L36" i="6" s="1"/>
  <c r="J36" i="6"/>
  <c r="AR35" i="6"/>
  <c r="AQ35" i="6"/>
  <c r="AP35" i="6"/>
  <c r="W35" i="6"/>
  <c r="V35" i="6"/>
  <c r="U35" i="6"/>
  <c r="T35" i="6"/>
  <c r="L35" i="6"/>
  <c r="K35" i="6"/>
  <c r="J35" i="6"/>
  <c r="AR34" i="6"/>
  <c r="AQ34" i="6"/>
  <c r="AP34" i="6"/>
  <c r="V34" i="6"/>
  <c r="W34" i="6" s="1"/>
  <c r="U34" i="6"/>
  <c r="T34" i="6"/>
  <c r="L34" i="6"/>
  <c r="K34" i="6"/>
  <c r="J34" i="6"/>
  <c r="AR33" i="6"/>
  <c r="AQ33" i="6"/>
  <c r="AP33" i="6"/>
  <c r="V33" i="6"/>
  <c r="W33" i="6" s="1"/>
  <c r="U33" i="6"/>
  <c r="T33" i="6"/>
  <c r="L33" i="6"/>
  <c r="K33" i="6"/>
  <c r="J33" i="6"/>
  <c r="AR32" i="6"/>
  <c r="AQ32" i="6"/>
  <c r="AP32" i="6"/>
  <c r="V32" i="6"/>
  <c r="W32" i="6" s="1"/>
  <c r="U32" i="6"/>
  <c r="T32" i="6"/>
  <c r="K32" i="6"/>
  <c r="J32" i="6"/>
  <c r="L32" i="6" s="1"/>
  <c r="AR31" i="6"/>
  <c r="AQ31" i="6"/>
  <c r="AP31" i="6"/>
  <c r="V31" i="6"/>
  <c r="W31" i="6" s="1"/>
  <c r="U31" i="6"/>
  <c r="T31" i="6"/>
  <c r="L31" i="6"/>
  <c r="K31" i="6"/>
  <c r="J31" i="6"/>
  <c r="AR30" i="6"/>
  <c r="AQ30" i="6"/>
  <c r="AP30" i="6"/>
  <c r="V30" i="6"/>
  <c r="W30" i="6" s="1"/>
  <c r="U30" i="6"/>
  <c r="T30" i="6"/>
  <c r="K30" i="6"/>
  <c r="J30" i="6"/>
  <c r="L30" i="6" s="1"/>
  <c r="AR29" i="6"/>
  <c r="AQ29" i="6"/>
  <c r="AP29" i="6"/>
  <c r="W29" i="6"/>
  <c r="V29" i="6"/>
  <c r="U29" i="6"/>
  <c r="T29" i="6"/>
  <c r="K29" i="6"/>
  <c r="J29" i="6"/>
  <c r="AR28" i="6"/>
  <c r="AQ28" i="6"/>
  <c r="AP28" i="6"/>
  <c r="W28" i="6"/>
  <c r="V28" i="6"/>
  <c r="U28" i="6"/>
  <c r="T28" i="6"/>
  <c r="K28" i="6"/>
  <c r="L28" i="6" s="1"/>
  <c r="J28" i="6"/>
  <c r="AR27" i="6"/>
  <c r="AQ27" i="6"/>
  <c r="AP27" i="6"/>
  <c r="W27" i="6"/>
  <c r="V27" i="6"/>
  <c r="U27" i="6"/>
  <c r="T27" i="6"/>
  <c r="K27" i="6"/>
  <c r="L27" i="6" s="1"/>
  <c r="J27" i="6"/>
  <c r="AU26" i="6"/>
  <c r="AT26" i="6"/>
  <c r="AS26" i="6"/>
  <c r="AR26" i="6"/>
  <c r="AQ26" i="6"/>
  <c r="AP26" i="6"/>
  <c r="V26" i="6"/>
  <c r="W26" i="6" s="1"/>
  <c r="U26" i="6"/>
  <c r="T26" i="6"/>
  <c r="L26" i="6"/>
  <c r="K26" i="6"/>
  <c r="J26" i="6"/>
  <c r="AU25" i="6"/>
  <c r="AT25" i="6"/>
  <c r="AS25" i="6"/>
  <c r="AR25" i="6"/>
  <c r="AQ25" i="6"/>
  <c r="AP25" i="6"/>
  <c r="V25" i="6"/>
  <c r="W25" i="6" s="1"/>
  <c r="U25" i="6"/>
  <c r="T25" i="6"/>
  <c r="L25" i="6"/>
  <c r="K25" i="6"/>
  <c r="J25" i="6"/>
  <c r="AU24" i="6"/>
  <c r="AT24" i="6"/>
  <c r="AS24" i="6"/>
  <c r="AR24" i="6"/>
  <c r="AQ24" i="6"/>
  <c r="AP24" i="6"/>
  <c r="W24" i="6"/>
  <c r="V24" i="6"/>
  <c r="U24" i="6"/>
  <c r="T24" i="6"/>
  <c r="K24" i="6"/>
  <c r="L24" i="6" s="1"/>
  <c r="J24" i="6"/>
  <c r="AU23" i="6"/>
  <c r="AT23" i="6"/>
  <c r="AS23" i="6"/>
  <c r="AR23" i="6"/>
  <c r="AQ23" i="6"/>
  <c r="AP23" i="6"/>
  <c r="W23" i="6"/>
  <c r="V23" i="6"/>
  <c r="U23" i="6"/>
  <c r="T23" i="6"/>
  <c r="K23" i="6"/>
  <c r="L23" i="6" s="1"/>
  <c r="J23" i="6"/>
  <c r="AU22" i="6"/>
  <c r="AT22" i="6"/>
  <c r="AS22" i="6"/>
  <c r="AR22" i="6"/>
  <c r="AQ22" i="6"/>
  <c r="AP22" i="6"/>
  <c r="V22" i="6"/>
  <c r="W22" i="6" s="1"/>
  <c r="U22" i="6"/>
  <c r="T22" i="6"/>
  <c r="L22" i="6"/>
  <c r="K22" i="6"/>
  <c r="J22" i="6"/>
  <c r="AU21" i="6"/>
  <c r="AT21" i="6"/>
  <c r="AS21" i="6"/>
  <c r="AR21" i="6"/>
  <c r="AQ21" i="6"/>
  <c r="AP21" i="6"/>
  <c r="V21" i="6"/>
  <c r="W21" i="6" s="1"/>
  <c r="U21" i="6"/>
  <c r="T21" i="6"/>
  <c r="L21" i="6"/>
  <c r="K21" i="6"/>
  <c r="J21" i="6"/>
  <c r="AU20" i="6"/>
  <c r="AT20" i="6"/>
  <c r="AS20" i="6"/>
  <c r="AR20" i="6"/>
  <c r="AQ20" i="6"/>
  <c r="AP20" i="6"/>
  <c r="W20" i="6"/>
  <c r="V20" i="6"/>
  <c r="U20" i="6"/>
  <c r="T20" i="6"/>
  <c r="K20" i="6"/>
  <c r="L20" i="6" s="1"/>
  <c r="J20" i="6"/>
  <c r="AU19" i="6"/>
  <c r="AT19" i="6"/>
  <c r="AS19" i="6"/>
  <c r="AR19" i="6"/>
  <c r="AQ19" i="6"/>
  <c r="AP19" i="6"/>
  <c r="W19" i="6"/>
  <c r="V19" i="6"/>
  <c r="U19" i="6"/>
  <c r="T19" i="6"/>
  <c r="K19" i="6"/>
  <c r="L19" i="6" s="1"/>
  <c r="J19" i="6"/>
  <c r="AU18" i="6"/>
  <c r="AT18" i="6"/>
  <c r="AS18" i="6"/>
  <c r="AR18" i="6"/>
  <c r="AB18" i="6"/>
  <c r="AA18" i="6"/>
  <c r="AQ18" i="6" s="1"/>
  <c r="Z18" i="6"/>
  <c r="AP18" i="6" s="1"/>
  <c r="V18" i="6"/>
  <c r="W18" i="6" s="1"/>
  <c r="U18" i="6"/>
  <c r="T18" i="6"/>
  <c r="K18" i="6"/>
  <c r="J18" i="6"/>
  <c r="L18" i="6" s="1"/>
  <c r="AU17" i="6"/>
  <c r="AT17" i="6"/>
  <c r="AS17" i="6"/>
  <c r="AR17" i="6"/>
  <c r="AQ17" i="6"/>
  <c r="AP17" i="6"/>
  <c r="V17" i="6"/>
  <c r="W17" i="6" s="1"/>
  <c r="U17" i="6"/>
  <c r="T17" i="6"/>
  <c r="K17" i="6"/>
  <c r="J17" i="6"/>
  <c r="L17" i="6" s="1"/>
  <c r="AU16" i="6"/>
  <c r="AT16" i="6"/>
  <c r="AS16" i="6"/>
  <c r="AR16" i="6"/>
  <c r="AQ16" i="6"/>
  <c r="AP16" i="6"/>
  <c r="W16" i="6"/>
  <c r="V16" i="6"/>
  <c r="U16" i="6"/>
  <c r="T16" i="6"/>
  <c r="K16" i="6"/>
  <c r="L16" i="6" s="1"/>
  <c r="J16" i="6"/>
  <c r="AU15" i="6"/>
  <c r="AT15" i="6"/>
  <c r="AS15" i="6"/>
  <c r="AR15" i="6"/>
  <c r="AQ15" i="6"/>
  <c r="AP15" i="6"/>
  <c r="V15" i="6"/>
  <c r="W15" i="6" s="1"/>
  <c r="U15" i="6"/>
  <c r="T15" i="6"/>
  <c r="L15" i="6"/>
  <c r="K15" i="6"/>
  <c r="J15" i="6"/>
  <c r="AU14" i="6"/>
  <c r="AT14" i="6"/>
  <c r="AS14" i="6"/>
  <c r="AR14" i="6"/>
  <c r="AQ14" i="6"/>
  <c r="AP14" i="6"/>
  <c r="V14" i="6"/>
  <c r="W14" i="6" s="1"/>
  <c r="U14" i="6"/>
  <c r="T14" i="6"/>
  <c r="K14" i="6"/>
  <c r="L14" i="6" s="1"/>
  <c r="J14" i="6"/>
  <c r="AU13" i="6"/>
  <c r="AT13" i="6"/>
  <c r="AS13" i="6"/>
  <c r="AB13" i="6"/>
  <c r="AR13" i="6" s="1"/>
  <c r="AA13" i="6"/>
  <c r="AQ13" i="6" s="1"/>
  <c r="Z13" i="6"/>
  <c r="AP13" i="6" s="1"/>
  <c r="W13" i="6"/>
  <c r="V13" i="6"/>
  <c r="U13" i="6"/>
  <c r="T13" i="6"/>
  <c r="K13" i="6"/>
  <c r="L13" i="6" s="1"/>
  <c r="J13" i="6"/>
  <c r="AU12" i="6"/>
  <c r="AT12" i="6"/>
  <c r="AS12" i="6"/>
  <c r="AR12" i="6"/>
  <c r="AQ12" i="6"/>
  <c r="AP12" i="6"/>
  <c r="W12" i="6"/>
  <c r="V12" i="6"/>
  <c r="U12" i="6"/>
  <c r="T12" i="6"/>
  <c r="L12" i="6"/>
  <c r="K12" i="6"/>
  <c r="J12" i="6"/>
  <c r="AU11" i="6"/>
  <c r="AT11" i="6"/>
  <c r="AS11" i="6"/>
  <c r="AR11" i="6"/>
  <c r="AQ11" i="6"/>
  <c r="AP11" i="6"/>
  <c r="V11" i="6"/>
  <c r="W11" i="6" s="1"/>
  <c r="U11" i="6"/>
  <c r="T11" i="6"/>
  <c r="L11" i="6"/>
  <c r="K11" i="6"/>
  <c r="J11" i="6"/>
  <c r="AU10" i="6"/>
  <c r="AT10" i="6"/>
  <c r="AS10" i="6"/>
  <c r="AR10" i="6"/>
  <c r="AQ10" i="6"/>
  <c r="AP10" i="6"/>
  <c r="W10" i="6"/>
  <c r="V10" i="6"/>
  <c r="U10" i="6"/>
  <c r="T10" i="6"/>
  <c r="K10" i="6"/>
  <c r="J10" i="6"/>
  <c r="L10" i="6" s="1"/>
  <c r="AU9" i="6"/>
  <c r="AT9" i="6"/>
  <c r="AS9" i="6"/>
  <c r="AR9" i="6"/>
  <c r="AQ9" i="6"/>
  <c r="AP9" i="6"/>
  <c r="W9" i="6"/>
  <c r="V9" i="6"/>
  <c r="U9" i="6"/>
  <c r="T9" i="6"/>
  <c r="K9" i="6"/>
  <c r="L9" i="6" s="1"/>
  <c r="J9" i="6"/>
  <c r="AU8" i="6"/>
  <c r="AT8" i="6"/>
  <c r="AS8" i="6"/>
  <c r="AR8" i="6"/>
  <c r="AQ8" i="6"/>
  <c r="AP8" i="6"/>
  <c r="V8" i="6"/>
  <c r="W8" i="6" s="1"/>
  <c r="U8" i="6"/>
  <c r="U4" i="6" s="1"/>
  <c r="T8" i="6"/>
  <c r="L8" i="6"/>
  <c r="K8" i="6"/>
  <c r="J8" i="6"/>
  <c r="AU7" i="6"/>
  <c r="AT7" i="6"/>
  <c r="AS7" i="6"/>
  <c r="AR7" i="6"/>
  <c r="AQ7" i="6"/>
  <c r="AP7" i="6"/>
  <c r="V7" i="6"/>
  <c r="V4" i="6" s="1"/>
  <c r="U7" i="6"/>
  <c r="T7" i="6"/>
  <c r="L7" i="6"/>
  <c r="K7" i="6"/>
  <c r="J7" i="6"/>
  <c r="AU6" i="6"/>
  <c r="AT6" i="6"/>
  <c r="AS6" i="6"/>
  <c r="AR6" i="6"/>
  <c r="AQ6" i="6"/>
  <c r="AP6" i="6"/>
  <c r="W6" i="6"/>
  <c r="V6" i="6"/>
  <c r="U6" i="6"/>
  <c r="T6" i="6"/>
  <c r="T4" i="6" s="1"/>
  <c r="K6" i="6"/>
  <c r="L6" i="6" s="1"/>
  <c r="J6" i="6"/>
  <c r="BD5" i="6"/>
  <c r="BC5" i="6"/>
  <c r="BB5" i="6"/>
  <c r="BA5" i="6"/>
  <c r="AZ5" i="6"/>
  <c r="AY5" i="6"/>
  <c r="AX5" i="6"/>
  <c r="AW5" i="6"/>
  <c r="AV5" i="6"/>
  <c r="AU5" i="6"/>
  <c r="AT5" i="6"/>
  <c r="AS5" i="6"/>
  <c r="AR5" i="6"/>
  <c r="AQ5" i="6"/>
  <c r="AP5" i="6"/>
  <c r="AN3" i="6"/>
  <c r="AM3" i="6"/>
  <c r="AL3" i="6"/>
  <c r="AK3" i="6"/>
  <c r="AJ3" i="6"/>
  <c r="AI3" i="6"/>
  <c r="AH3" i="6"/>
  <c r="AG3" i="6"/>
  <c r="AF3" i="6"/>
  <c r="AE3" i="6"/>
  <c r="AD3" i="6"/>
  <c r="AC3" i="6"/>
  <c r="AB3" i="6"/>
  <c r="AA3" i="6"/>
  <c r="Z3" i="6"/>
  <c r="Y3" i="6"/>
  <c r="AB2" i="6"/>
  <c r="AA2" i="6"/>
  <c r="Z2" i="6"/>
  <c r="H4" i="24"/>
  <c r="C3" i="24"/>
  <c r="C6" i="24" s="1"/>
  <c r="AE26" i="24" s="1"/>
  <c r="A19" i="3"/>
  <c r="AD17" i="3"/>
  <c r="AC17" i="3"/>
  <c r="AB17" i="3"/>
  <c r="AA17" i="3"/>
  <c r="Z17" i="3"/>
  <c r="Y17" i="3"/>
  <c r="X17" i="3"/>
  <c r="W17" i="3"/>
  <c r="V17" i="3"/>
  <c r="U17" i="3"/>
  <c r="H16" i="3" s="1"/>
  <c r="AB18" i="18" s="1"/>
  <c r="T17" i="3"/>
  <c r="S17" i="3"/>
  <c r="R17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G16" i="3"/>
  <c r="J16" i="3" s="1"/>
  <c r="AD18" i="18" s="1"/>
  <c r="F16" i="3"/>
  <c r="A16" i="3"/>
  <c r="AD15" i="3"/>
  <c r="AC15" i="3"/>
  <c r="AB15" i="3"/>
  <c r="AA15" i="3"/>
  <c r="Z15" i="3"/>
  <c r="Y15" i="3"/>
  <c r="X15" i="3"/>
  <c r="W15" i="3"/>
  <c r="V15" i="3"/>
  <c r="U15" i="3"/>
  <c r="T15" i="3"/>
  <c r="S15" i="3"/>
  <c r="S14" i="3" s="1"/>
  <c r="R15" i="3"/>
  <c r="AD14" i="3"/>
  <c r="AC14" i="3"/>
  <c r="AB14" i="3"/>
  <c r="AA14" i="3"/>
  <c r="Z14" i="3"/>
  <c r="Y14" i="3"/>
  <c r="X14" i="3"/>
  <c r="W14" i="3"/>
  <c r="V14" i="3"/>
  <c r="U14" i="3"/>
  <c r="T14" i="3"/>
  <c r="R14" i="3"/>
  <c r="G14" i="3"/>
  <c r="F14" i="3"/>
  <c r="A14" i="3"/>
  <c r="AD13" i="3"/>
  <c r="AC13" i="3"/>
  <c r="AB13" i="3"/>
  <c r="AA13" i="3"/>
  <c r="Z13" i="3"/>
  <c r="Y13" i="3"/>
  <c r="X13" i="3"/>
  <c r="W13" i="3"/>
  <c r="V13" i="3"/>
  <c r="U13" i="3"/>
  <c r="T13" i="3"/>
  <c r="S13" i="3"/>
  <c r="S12" i="3" s="1"/>
  <c r="R13" i="3"/>
  <c r="AD12" i="3"/>
  <c r="AC12" i="3"/>
  <c r="AB12" i="3"/>
  <c r="AA12" i="3"/>
  <c r="Z12" i="3"/>
  <c r="Y12" i="3"/>
  <c r="X12" i="3"/>
  <c r="W12" i="3"/>
  <c r="V12" i="3"/>
  <c r="U12" i="3"/>
  <c r="T12" i="3"/>
  <c r="G12" i="3"/>
  <c r="F12" i="3"/>
  <c r="A12" i="3"/>
  <c r="AD11" i="3"/>
  <c r="AC11" i="3"/>
  <c r="AB11" i="3"/>
  <c r="AA11" i="3"/>
  <c r="Z11" i="3"/>
  <c r="Y11" i="3"/>
  <c r="X11" i="3"/>
  <c r="W11" i="3"/>
  <c r="V11" i="3"/>
  <c r="U11" i="3"/>
  <c r="T11" i="3"/>
  <c r="S11" i="3"/>
  <c r="S10" i="3" s="1"/>
  <c r="R11" i="3"/>
  <c r="AD10" i="3"/>
  <c r="AC10" i="3"/>
  <c r="AB10" i="3"/>
  <c r="AA10" i="3"/>
  <c r="Z10" i="3"/>
  <c r="Y10" i="3"/>
  <c r="X10" i="3"/>
  <c r="W10" i="3"/>
  <c r="V10" i="3"/>
  <c r="U10" i="3"/>
  <c r="T10" i="3"/>
  <c r="R10" i="3"/>
  <c r="G10" i="3"/>
  <c r="F10" i="3"/>
  <c r="A10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G8" i="3"/>
  <c r="F8" i="3"/>
  <c r="A8" i="3"/>
  <c r="AD7" i="3"/>
  <c r="AC7" i="3"/>
  <c r="AB7" i="3"/>
  <c r="AA7" i="3"/>
  <c r="Z7" i="3"/>
  <c r="Y7" i="3"/>
  <c r="X7" i="3"/>
  <c r="W7" i="3"/>
  <c r="V7" i="3"/>
  <c r="U7" i="3"/>
  <c r="T7" i="3"/>
  <c r="S7" i="3"/>
  <c r="S6" i="3" s="1"/>
  <c r="R7" i="3"/>
  <c r="AD6" i="3"/>
  <c r="AC6" i="3"/>
  <c r="AB6" i="3"/>
  <c r="AA6" i="3"/>
  <c r="Z6" i="3"/>
  <c r="Y6" i="3"/>
  <c r="X6" i="3"/>
  <c r="W6" i="3"/>
  <c r="V6" i="3"/>
  <c r="U6" i="3"/>
  <c r="T6" i="3"/>
  <c r="R6" i="3"/>
  <c r="G6" i="3"/>
  <c r="F6" i="3"/>
  <c r="A6" i="3"/>
  <c r="AD5" i="3"/>
  <c r="AD19" i="3" s="1"/>
  <c r="AC5" i="3"/>
  <c r="AC19" i="3" s="1"/>
  <c r="AB5" i="3"/>
  <c r="AB19" i="3" s="1"/>
  <c r="AA5" i="3"/>
  <c r="AA19" i="3" s="1"/>
  <c r="Z5" i="3"/>
  <c r="Z19" i="3" s="1"/>
  <c r="Y5" i="3"/>
  <c r="Y19" i="3" s="1"/>
  <c r="X5" i="3"/>
  <c r="X19" i="3" s="1"/>
  <c r="W5" i="3"/>
  <c r="W19" i="3" s="1"/>
  <c r="V5" i="3"/>
  <c r="V19" i="3" s="1"/>
  <c r="U5" i="3"/>
  <c r="U19" i="3" s="1"/>
  <c r="T5" i="3"/>
  <c r="T19" i="3" s="1"/>
  <c r="S5" i="3"/>
  <c r="S19" i="3" s="1"/>
  <c r="R5" i="3"/>
  <c r="R19" i="3" s="1"/>
  <c r="AD4" i="3"/>
  <c r="AC4" i="3"/>
  <c r="AB4" i="3"/>
  <c r="AA4" i="3"/>
  <c r="Z4" i="3"/>
  <c r="Y4" i="3"/>
  <c r="X4" i="3"/>
  <c r="W4" i="3"/>
  <c r="V4" i="3"/>
  <c r="U4" i="3"/>
  <c r="T4" i="3"/>
  <c r="S4" i="3"/>
  <c r="S18" i="3" s="1"/>
  <c r="G4" i="3"/>
  <c r="F4" i="3"/>
  <c r="A4" i="3"/>
  <c r="H2" i="3"/>
  <c r="AI4" i="3" s="1"/>
  <c r="H4" i="23"/>
  <c r="C3" i="23"/>
  <c r="C6" i="23" s="1"/>
  <c r="AE58" i="23" s="1"/>
  <c r="A19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AD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G16" i="10"/>
  <c r="F16" i="10"/>
  <c r="A16" i="10"/>
  <c r="AD15" i="10"/>
  <c r="AC15" i="10"/>
  <c r="AB15" i="10"/>
  <c r="AA15" i="10"/>
  <c r="Z15" i="10"/>
  <c r="Y15" i="10"/>
  <c r="X15" i="10"/>
  <c r="W15" i="10"/>
  <c r="V15" i="10"/>
  <c r="U15" i="10"/>
  <c r="T15" i="10"/>
  <c r="S15" i="10"/>
  <c r="S14" i="10" s="1"/>
  <c r="R15" i="10"/>
  <c r="AD14" i="10"/>
  <c r="AC14" i="10"/>
  <c r="AB14" i="10"/>
  <c r="AA14" i="10"/>
  <c r="Z14" i="10"/>
  <c r="Y14" i="10"/>
  <c r="X14" i="10"/>
  <c r="W14" i="10"/>
  <c r="V14" i="10"/>
  <c r="U14" i="10"/>
  <c r="T14" i="10"/>
  <c r="R14" i="10"/>
  <c r="G14" i="10"/>
  <c r="F14" i="10"/>
  <c r="A14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S12" i="10" s="1"/>
  <c r="R13" i="10"/>
  <c r="R12" i="10" s="1"/>
  <c r="AD12" i="10"/>
  <c r="AC12" i="10"/>
  <c r="AB12" i="10"/>
  <c r="AA12" i="10"/>
  <c r="Z12" i="10"/>
  <c r="Y12" i="10"/>
  <c r="X12" i="10"/>
  <c r="W12" i="10"/>
  <c r="V12" i="10"/>
  <c r="U12" i="10"/>
  <c r="T12" i="10"/>
  <c r="G12" i="10"/>
  <c r="F12" i="10"/>
  <c r="A12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S10" i="10" s="1"/>
  <c r="R11" i="10"/>
  <c r="AD10" i="10"/>
  <c r="AC10" i="10"/>
  <c r="AB10" i="10"/>
  <c r="AA10" i="10"/>
  <c r="Z10" i="10"/>
  <c r="Y10" i="10"/>
  <c r="X10" i="10"/>
  <c r="W10" i="10"/>
  <c r="V10" i="10"/>
  <c r="U10" i="10"/>
  <c r="T10" i="10"/>
  <c r="R10" i="10"/>
  <c r="G10" i="10"/>
  <c r="F10" i="10"/>
  <c r="A10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G8" i="10"/>
  <c r="F8" i="10"/>
  <c r="A8" i="10"/>
  <c r="AD7" i="10"/>
  <c r="AC7" i="10"/>
  <c r="AB7" i="10"/>
  <c r="AA7" i="10"/>
  <c r="Z7" i="10"/>
  <c r="Y7" i="10"/>
  <c r="X7" i="10"/>
  <c r="W7" i="10"/>
  <c r="V7" i="10"/>
  <c r="U7" i="10"/>
  <c r="T7" i="10"/>
  <c r="S7" i="10"/>
  <c r="S6" i="10" s="1"/>
  <c r="R7" i="10"/>
  <c r="AD6" i="10"/>
  <c r="AC6" i="10"/>
  <c r="AB6" i="10"/>
  <c r="AA6" i="10"/>
  <c r="Z6" i="10"/>
  <c r="Y6" i="10"/>
  <c r="X6" i="10"/>
  <c r="W6" i="10"/>
  <c r="V6" i="10"/>
  <c r="U6" i="10"/>
  <c r="T6" i="10"/>
  <c r="R6" i="10"/>
  <c r="G6" i="10"/>
  <c r="F6" i="10"/>
  <c r="A6" i="10"/>
  <c r="AD5" i="10"/>
  <c r="AD19" i="10" s="1"/>
  <c r="AC5" i="10"/>
  <c r="AC19" i="10" s="1"/>
  <c r="AB5" i="10"/>
  <c r="AB19" i="10" s="1"/>
  <c r="AA5" i="10"/>
  <c r="AA19" i="10" s="1"/>
  <c r="Z5" i="10"/>
  <c r="Z19" i="10" s="1"/>
  <c r="Y5" i="10"/>
  <c r="Y19" i="10" s="1"/>
  <c r="X5" i="10"/>
  <c r="X19" i="10" s="1"/>
  <c r="W5" i="10"/>
  <c r="V5" i="10"/>
  <c r="V19" i="10" s="1"/>
  <c r="U5" i="10"/>
  <c r="U19" i="10" s="1"/>
  <c r="T5" i="10"/>
  <c r="T19" i="10" s="1"/>
  <c r="S5" i="10"/>
  <c r="S19" i="10" s="1"/>
  <c r="R5" i="10"/>
  <c r="AP4" i="10"/>
  <c r="AD4" i="10"/>
  <c r="AC4" i="10"/>
  <c r="AB4" i="10"/>
  <c r="AA4" i="10"/>
  <c r="Z4" i="10"/>
  <c r="Y4" i="10"/>
  <c r="X4" i="10"/>
  <c r="W4" i="10"/>
  <c r="W18" i="10" s="1"/>
  <c r="V4" i="10"/>
  <c r="U4" i="10"/>
  <c r="T4" i="10"/>
  <c r="S4" i="10"/>
  <c r="S18" i="10" s="1"/>
  <c r="G4" i="10"/>
  <c r="G18" i="10" s="1"/>
  <c r="F4" i="10"/>
  <c r="A4" i="10"/>
  <c r="H2" i="10"/>
  <c r="AK4" i="10" s="1"/>
  <c r="E10" i="19"/>
  <c r="E9" i="19"/>
  <c r="E8" i="19"/>
  <c r="E7" i="19"/>
  <c r="E6" i="19"/>
  <c r="E5" i="19"/>
  <c r="E4" i="19"/>
  <c r="E3" i="19"/>
  <c r="H4" i="9"/>
  <c r="C3" i="9"/>
  <c r="C6" i="9" s="1"/>
  <c r="AE95" i="9" s="1"/>
  <c r="A19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G16" i="15"/>
  <c r="F16" i="15"/>
  <c r="A16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AD14" i="15"/>
  <c r="AC14" i="15"/>
  <c r="AB14" i="15"/>
  <c r="AA14" i="15"/>
  <c r="Z14" i="15"/>
  <c r="Y14" i="15"/>
  <c r="X14" i="15"/>
  <c r="W14" i="15"/>
  <c r="V14" i="15"/>
  <c r="U14" i="15"/>
  <c r="T14" i="15"/>
  <c r="R14" i="15"/>
  <c r="G14" i="15"/>
  <c r="F14" i="15"/>
  <c r="A14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S12" i="15" s="1"/>
  <c r="R13" i="15"/>
  <c r="R12" i="15" s="1"/>
  <c r="AD12" i="15"/>
  <c r="AC12" i="15"/>
  <c r="AB12" i="15"/>
  <c r="AA12" i="15"/>
  <c r="Z12" i="15"/>
  <c r="Y12" i="15"/>
  <c r="X12" i="15"/>
  <c r="W12" i="15"/>
  <c r="V12" i="15"/>
  <c r="U12" i="15"/>
  <c r="T12" i="15"/>
  <c r="G12" i="15"/>
  <c r="F12" i="15"/>
  <c r="A12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S10" i="15" s="1"/>
  <c r="R11" i="15"/>
  <c r="AD10" i="15"/>
  <c r="AC10" i="15"/>
  <c r="AB10" i="15"/>
  <c r="AA10" i="15"/>
  <c r="Z10" i="15"/>
  <c r="Y10" i="15"/>
  <c r="X10" i="15"/>
  <c r="W10" i="15"/>
  <c r="V10" i="15"/>
  <c r="U10" i="15"/>
  <c r="T10" i="15"/>
  <c r="R10" i="15"/>
  <c r="G10" i="15"/>
  <c r="F10" i="15"/>
  <c r="A10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G8" i="15"/>
  <c r="F8" i="15"/>
  <c r="A8" i="15"/>
  <c r="AD7" i="15"/>
  <c r="AC7" i="15"/>
  <c r="AB7" i="15"/>
  <c r="AA7" i="15"/>
  <c r="Z7" i="15"/>
  <c r="Y7" i="15"/>
  <c r="X7" i="15"/>
  <c r="W7" i="15"/>
  <c r="V7" i="15"/>
  <c r="U7" i="15"/>
  <c r="T7" i="15"/>
  <c r="S7" i="15"/>
  <c r="S6" i="15" s="1"/>
  <c r="R7" i="15"/>
  <c r="R6" i="15" s="1"/>
  <c r="AD6" i="15"/>
  <c r="AC6" i="15"/>
  <c r="AB6" i="15"/>
  <c r="AA6" i="15"/>
  <c r="Z6" i="15"/>
  <c r="Y6" i="15"/>
  <c r="X6" i="15"/>
  <c r="W6" i="15"/>
  <c r="V6" i="15"/>
  <c r="U6" i="15"/>
  <c r="T6" i="15"/>
  <c r="G6" i="15"/>
  <c r="F6" i="15"/>
  <c r="A6" i="15"/>
  <c r="AD5" i="15"/>
  <c r="AD19" i="15" s="1"/>
  <c r="AC5" i="15"/>
  <c r="AC19" i="15" s="1"/>
  <c r="AB5" i="15"/>
  <c r="AB19" i="15" s="1"/>
  <c r="AA5" i="15"/>
  <c r="AA19" i="15" s="1"/>
  <c r="Z5" i="15"/>
  <c r="Z19" i="15" s="1"/>
  <c r="Y5" i="15"/>
  <c r="Y19" i="15" s="1"/>
  <c r="X5" i="15"/>
  <c r="X19" i="15" s="1"/>
  <c r="W5" i="15"/>
  <c r="W19" i="15" s="1"/>
  <c r="V5" i="15"/>
  <c r="V19" i="15" s="1"/>
  <c r="U5" i="15"/>
  <c r="U19" i="15" s="1"/>
  <c r="T5" i="15"/>
  <c r="T19" i="15" s="1"/>
  <c r="S5" i="15"/>
  <c r="S19" i="15" s="1"/>
  <c r="R5" i="15"/>
  <c r="R19" i="15" s="1"/>
  <c r="AD4" i="15"/>
  <c r="AC4" i="15"/>
  <c r="AB4" i="15"/>
  <c r="AA4" i="15"/>
  <c r="Z4" i="15"/>
  <c r="Y4" i="15"/>
  <c r="X4" i="15"/>
  <c r="W4" i="15"/>
  <c r="V4" i="15"/>
  <c r="U4" i="15"/>
  <c r="T4" i="15"/>
  <c r="S4" i="15"/>
  <c r="G4" i="15"/>
  <c r="G18" i="15" s="1"/>
  <c r="F4" i="15"/>
  <c r="A4" i="15"/>
  <c r="H2" i="15"/>
  <c r="Z20" i="18"/>
  <c r="Q20" i="18"/>
  <c r="G20" i="18"/>
  <c r="AA18" i="18"/>
  <c r="Z18" i="18"/>
  <c r="Q18" i="18"/>
  <c r="P18" i="18"/>
  <c r="G18" i="18"/>
  <c r="F18" i="18"/>
  <c r="E18" i="18"/>
  <c r="AA16" i="18"/>
  <c r="Z16" i="18"/>
  <c r="Q16" i="18"/>
  <c r="P16" i="18"/>
  <c r="G16" i="18"/>
  <c r="F16" i="18"/>
  <c r="E16" i="18"/>
  <c r="AA14" i="18"/>
  <c r="Z14" i="18"/>
  <c r="Q14" i="18"/>
  <c r="P14" i="18"/>
  <c r="G14" i="18"/>
  <c r="F14" i="18"/>
  <c r="E14" i="18"/>
  <c r="AA12" i="18"/>
  <c r="Z12" i="18"/>
  <c r="Q12" i="18"/>
  <c r="P12" i="18"/>
  <c r="G12" i="18"/>
  <c r="F12" i="18"/>
  <c r="E12" i="18"/>
  <c r="AA10" i="18"/>
  <c r="Z10" i="18"/>
  <c r="Q10" i="18"/>
  <c r="P10" i="18"/>
  <c r="G10" i="18"/>
  <c r="F10" i="18"/>
  <c r="E10" i="18"/>
  <c r="AA8" i="18"/>
  <c r="Z8" i="18"/>
  <c r="Q8" i="18"/>
  <c r="P8" i="18"/>
  <c r="G8" i="18"/>
  <c r="F8" i="18"/>
  <c r="E8" i="18"/>
  <c r="AA6" i="18"/>
  <c r="Z6" i="18"/>
  <c r="Q6" i="18"/>
  <c r="P6" i="18"/>
  <c r="P20" i="18" s="1"/>
  <c r="G6" i="18"/>
  <c r="F6" i="18"/>
  <c r="F20" i="18" s="1"/>
  <c r="E6" i="18"/>
  <c r="U18" i="3" l="1"/>
  <c r="AC18" i="3"/>
  <c r="AD18" i="3"/>
  <c r="V18" i="3"/>
  <c r="Z18" i="3"/>
  <c r="W18" i="3"/>
  <c r="X18" i="3"/>
  <c r="Y18" i="3"/>
  <c r="AA18" i="3"/>
  <c r="T18" i="3"/>
  <c r="AB18" i="3"/>
  <c r="X18" i="10"/>
  <c r="T18" i="10"/>
  <c r="AB18" i="10"/>
  <c r="AA18" i="10"/>
  <c r="V18" i="10"/>
  <c r="AD18" i="10"/>
  <c r="Y18" i="10"/>
  <c r="Z18" i="10"/>
  <c r="U18" i="15"/>
  <c r="AC18" i="15"/>
  <c r="W18" i="15"/>
  <c r="Y18" i="15"/>
  <c r="AA18" i="15"/>
  <c r="AE18" i="15"/>
  <c r="V18" i="15"/>
  <c r="AD18" i="15"/>
  <c r="AS6" i="24"/>
  <c r="AE11" i="24"/>
  <c r="AE19" i="24"/>
  <c r="AE12" i="24"/>
  <c r="AE20" i="24"/>
  <c r="AE13" i="24"/>
  <c r="AE21" i="24"/>
  <c r="AE14" i="24"/>
  <c r="AE22" i="24"/>
  <c r="AE15" i="24"/>
  <c r="AE23" i="24"/>
  <c r="AE16" i="24"/>
  <c r="AE24" i="24"/>
  <c r="AE9" i="24"/>
  <c r="AE17" i="24"/>
  <c r="AE25" i="24"/>
  <c r="AE10" i="24"/>
  <c r="AE18" i="24"/>
  <c r="AE18" i="3"/>
  <c r="AE6" i="24" s="1"/>
  <c r="H14" i="3"/>
  <c r="AB16" i="18" s="1"/>
  <c r="H8" i="3"/>
  <c r="J8" i="3"/>
  <c r="AD10" i="18" s="1"/>
  <c r="AS6" i="23"/>
  <c r="AE12" i="23"/>
  <c r="AE20" i="23"/>
  <c r="AE28" i="23"/>
  <c r="AE36" i="23"/>
  <c r="AE44" i="23"/>
  <c r="AE52" i="23"/>
  <c r="AE11" i="23"/>
  <c r="AE19" i="23"/>
  <c r="AE27" i="23"/>
  <c r="AE35" i="23"/>
  <c r="AE43" i="23"/>
  <c r="AE51" i="23"/>
  <c r="AE13" i="23"/>
  <c r="AE21" i="23"/>
  <c r="AE29" i="23"/>
  <c r="AE37" i="23"/>
  <c r="AE45" i="23"/>
  <c r="AE53" i="23"/>
  <c r="AE14" i="23"/>
  <c r="AE22" i="23"/>
  <c r="AE30" i="23"/>
  <c r="AE38" i="23"/>
  <c r="AE46" i="23"/>
  <c r="AE54" i="23"/>
  <c r="AE15" i="23"/>
  <c r="AE23" i="23"/>
  <c r="AE31" i="23"/>
  <c r="AE39" i="23"/>
  <c r="AE47" i="23"/>
  <c r="AE55" i="23"/>
  <c r="AE16" i="23"/>
  <c r="AE24" i="23"/>
  <c r="AE32" i="23"/>
  <c r="AE40" i="23"/>
  <c r="AE48" i="23"/>
  <c r="AE56" i="23"/>
  <c r="AE9" i="23"/>
  <c r="AE17" i="23"/>
  <c r="AE25" i="23"/>
  <c r="AE33" i="23"/>
  <c r="AE41" i="23"/>
  <c r="AE49" i="23"/>
  <c r="AE57" i="23"/>
  <c r="AE10" i="23"/>
  <c r="AE18" i="23"/>
  <c r="AE26" i="23"/>
  <c r="AE34" i="23"/>
  <c r="AE42" i="23"/>
  <c r="AE50" i="23"/>
  <c r="AE18" i="10"/>
  <c r="AE6" i="23" s="1"/>
  <c r="AE19" i="10"/>
  <c r="J6" i="10"/>
  <c r="T8" i="18" s="1"/>
  <c r="R8" i="18"/>
  <c r="J8" i="10"/>
  <c r="T10" i="18" s="1"/>
  <c r="R10" i="18"/>
  <c r="H16" i="10"/>
  <c r="R12" i="18"/>
  <c r="H4" i="10"/>
  <c r="I10" i="10"/>
  <c r="S12" i="18" s="1"/>
  <c r="AS6" i="9"/>
  <c r="AE88" i="9"/>
  <c r="AE9" i="9"/>
  <c r="AE17" i="9"/>
  <c r="AE25" i="9"/>
  <c r="AE33" i="9"/>
  <c r="AE41" i="9"/>
  <c r="AE49" i="9"/>
  <c r="AE57" i="9"/>
  <c r="AE65" i="9"/>
  <c r="AE73" i="9"/>
  <c r="AE81" i="9"/>
  <c r="AE89" i="9"/>
  <c r="AE80" i="9"/>
  <c r="AE10" i="9"/>
  <c r="AE18" i="9"/>
  <c r="AE26" i="9"/>
  <c r="AE34" i="9"/>
  <c r="AE42" i="9"/>
  <c r="AE50" i="9"/>
  <c r="AE58" i="9"/>
  <c r="AE66" i="9"/>
  <c r="AE74" i="9"/>
  <c r="AE82" i="9"/>
  <c r="AE90" i="9"/>
  <c r="AE72" i="9"/>
  <c r="AE11" i="9"/>
  <c r="AE19" i="9"/>
  <c r="AE27" i="9"/>
  <c r="AE35" i="9"/>
  <c r="AE43" i="9"/>
  <c r="AE51" i="9"/>
  <c r="AE59" i="9"/>
  <c r="AE67" i="9"/>
  <c r="AE75" i="9"/>
  <c r="AE83" i="9"/>
  <c r="AE91" i="9"/>
  <c r="AE64" i="9"/>
  <c r="AE12" i="9"/>
  <c r="AE20" i="9"/>
  <c r="AE28" i="9"/>
  <c r="AE36" i="9"/>
  <c r="AE44" i="9"/>
  <c r="AE52" i="9"/>
  <c r="AE60" i="9"/>
  <c r="AE68" i="9"/>
  <c r="AE76" i="9"/>
  <c r="AE84" i="9"/>
  <c r="AE92" i="9"/>
  <c r="AE16" i="9"/>
  <c r="AE56" i="9"/>
  <c r="AE13" i="9"/>
  <c r="AE21" i="9"/>
  <c r="AE29" i="9"/>
  <c r="AE37" i="9"/>
  <c r="AE45" i="9"/>
  <c r="AE53" i="9"/>
  <c r="AE61" i="9"/>
  <c r="AE69" i="9"/>
  <c r="AE77" i="9"/>
  <c r="AE85" i="9"/>
  <c r="AE93" i="9"/>
  <c r="AE24" i="9"/>
  <c r="AE48" i="9"/>
  <c r="AE14" i="9"/>
  <c r="AE22" i="9"/>
  <c r="AE30" i="9"/>
  <c r="AE38" i="9"/>
  <c r="AE46" i="9"/>
  <c r="AE54" i="9"/>
  <c r="AE62" i="9"/>
  <c r="AE70" i="9"/>
  <c r="AE78" i="9"/>
  <c r="AE86" i="9"/>
  <c r="AE94" i="9"/>
  <c r="AE32" i="9"/>
  <c r="AE40" i="9"/>
  <c r="AE6" i="9"/>
  <c r="AE15" i="9"/>
  <c r="AE23" i="9"/>
  <c r="AE31" i="9"/>
  <c r="AE39" i="9"/>
  <c r="AE47" i="9"/>
  <c r="AE55" i="9"/>
  <c r="AE63" i="9"/>
  <c r="AE71" i="9"/>
  <c r="AE79" i="9"/>
  <c r="AE87" i="9"/>
  <c r="AO4" i="10"/>
  <c r="AH4" i="10"/>
  <c r="AE19" i="15"/>
  <c r="H18" i="15" s="1"/>
  <c r="J8" i="15"/>
  <c r="H10" i="18"/>
  <c r="H16" i="15"/>
  <c r="H18" i="18" s="1"/>
  <c r="H10" i="15"/>
  <c r="J10" i="15" s="1"/>
  <c r="H14" i="15"/>
  <c r="H16" i="18" s="1"/>
  <c r="H12" i="18"/>
  <c r="I10" i="15"/>
  <c r="I12" i="18" s="1"/>
  <c r="J10" i="18"/>
  <c r="AH6" i="15"/>
  <c r="AP6" i="15"/>
  <c r="AJ8" i="15"/>
  <c r="AR8" i="15"/>
  <c r="AL10" i="15"/>
  <c r="AN12" i="15"/>
  <c r="I14" i="15"/>
  <c r="I16" i="18" s="1"/>
  <c r="AI14" i="15"/>
  <c r="AI6" i="15"/>
  <c r="AQ6" i="15"/>
  <c r="I8" i="15"/>
  <c r="I10" i="18" s="1"/>
  <c r="AK8" i="15"/>
  <c r="AM10" i="15"/>
  <c r="AH11" i="15"/>
  <c r="AO12" i="15"/>
  <c r="AQ14" i="15"/>
  <c r="H6" i="15"/>
  <c r="H8" i="18" s="1"/>
  <c r="AJ6" i="15"/>
  <c r="AR6" i="15"/>
  <c r="AL8" i="15"/>
  <c r="AN10" i="15"/>
  <c r="AH12" i="15"/>
  <c r="AP12" i="15"/>
  <c r="X18" i="15"/>
  <c r="AH4" i="15"/>
  <c r="AP4" i="15"/>
  <c r="AK6" i="15"/>
  <c r="AM8" i="15"/>
  <c r="AH9" i="15"/>
  <c r="AO10" i="15"/>
  <c r="AI12" i="15"/>
  <c r="AQ12" i="15"/>
  <c r="AN8" i="15"/>
  <c r="AH10" i="15"/>
  <c r="AP10" i="15"/>
  <c r="H12" i="15"/>
  <c r="AJ12" i="15"/>
  <c r="AR12" i="15"/>
  <c r="AN4" i="15"/>
  <c r="AO4" i="15"/>
  <c r="AL6" i="15"/>
  <c r="H4" i="15"/>
  <c r="H6" i="18" s="1"/>
  <c r="R4" i="15"/>
  <c r="R18" i="15" s="1"/>
  <c r="Z18" i="15"/>
  <c r="AJ4" i="15"/>
  <c r="AR4" i="15"/>
  <c r="AM6" i="15"/>
  <c r="AH7" i="15"/>
  <c r="AO8" i="15"/>
  <c r="AI10" i="15"/>
  <c r="AQ10" i="15"/>
  <c r="AK12" i="15"/>
  <c r="AM4" i="15"/>
  <c r="AP18" i="15"/>
  <c r="AH18" i="15"/>
  <c r="AL16" i="15"/>
  <c r="AR14" i="15"/>
  <c r="AJ14" i="15"/>
  <c r="AH19" i="15"/>
  <c r="AO18" i="15"/>
  <c r="AK16" i="15"/>
  <c r="AN18" i="15"/>
  <c r="AR16" i="15"/>
  <c r="AJ16" i="15"/>
  <c r="AP14" i="15"/>
  <c r="AH14" i="15"/>
  <c r="AM18" i="15"/>
  <c r="AQ16" i="15"/>
  <c r="AI16" i="15"/>
  <c r="AO14" i="15"/>
  <c r="AH13" i="15"/>
  <c r="AI13" i="15" s="1"/>
  <c r="AL18" i="15"/>
  <c r="AP16" i="15"/>
  <c r="AH16" i="15"/>
  <c r="AN14" i="15"/>
  <c r="AK18" i="15"/>
  <c r="AO16" i="15"/>
  <c r="AH15" i="15"/>
  <c r="AM14" i="15"/>
  <c r="AR18" i="15"/>
  <c r="AJ18" i="15"/>
  <c r="AN16" i="15"/>
  <c r="AL14" i="15"/>
  <c r="AQ18" i="15"/>
  <c r="AI18" i="15"/>
  <c r="AH17" i="15"/>
  <c r="AM16" i="15"/>
  <c r="AK14" i="15"/>
  <c r="AI4" i="15"/>
  <c r="AQ4" i="15"/>
  <c r="AK4" i="15"/>
  <c r="AN6" i="15"/>
  <c r="AH8" i="15"/>
  <c r="AP8" i="15"/>
  <c r="AJ10" i="15"/>
  <c r="AR10" i="15"/>
  <c r="AL12" i="15"/>
  <c r="T18" i="15"/>
  <c r="AB18" i="15"/>
  <c r="AL4" i="15"/>
  <c r="AH5" i="15"/>
  <c r="AO6" i="15"/>
  <c r="AI8" i="15"/>
  <c r="AQ8" i="15"/>
  <c r="AK10" i="15"/>
  <c r="AM12" i="15"/>
  <c r="S14" i="15"/>
  <c r="S18" i="15" s="1"/>
  <c r="S6" i="9" s="1"/>
  <c r="W95" i="9"/>
  <c r="X94" i="9"/>
  <c r="Y93" i="9"/>
  <c r="G93" i="9"/>
  <c r="Z92" i="9"/>
  <c r="R92" i="9"/>
  <c r="AA91" i="9"/>
  <c r="S91" i="9"/>
  <c r="AB90" i="9"/>
  <c r="T90" i="9"/>
  <c r="AC89" i="9"/>
  <c r="U89" i="9"/>
  <c r="AD88" i="9"/>
  <c r="V88" i="9"/>
  <c r="W87" i="9"/>
  <c r="X86" i="9"/>
  <c r="Y85" i="9"/>
  <c r="G85" i="9"/>
  <c r="Z84" i="9"/>
  <c r="R84" i="9"/>
  <c r="AA83" i="9"/>
  <c r="S83" i="9"/>
  <c r="AB82" i="9"/>
  <c r="T82" i="9"/>
  <c r="AC81" i="9"/>
  <c r="U81" i="9"/>
  <c r="AD80" i="9"/>
  <c r="V80" i="9"/>
  <c r="W79" i="9"/>
  <c r="X78" i="9"/>
  <c r="Y77" i="9"/>
  <c r="G77" i="9"/>
  <c r="Z76" i="9"/>
  <c r="R76" i="9"/>
  <c r="AA75" i="9"/>
  <c r="S75" i="9"/>
  <c r="AB74" i="9"/>
  <c r="T74" i="9"/>
  <c r="AC73" i="9"/>
  <c r="U73" i="9"/>
  <c r="AD72" i="9"/>
  <c r="V72" i="9"/>
  <c r="Y95" i="9"/>
  <c r="AB94" i="9"/>
  <c r="S94" i="9"/>
  <c r="V93" i="9"/>
  <c r="Y92" i="9"/>
  <c r="AC91" i="9"/>
  <c r="T91" i="9"/>
  <c r="W90" i="9"/>
  <c r="Z89" i="9"/>
  <c r="AC88" i="9"/>
  <c r="T88" i="9"/>
  <c r="X87" i="9"/>
  <c r="AA86" i="9"/>
  <c r="R86" i="9"/>
  <c r="G86" i="9"/>
  <c r="AD85" i="9"/>
  <c r="U85" i="9"/>
  <c r="X84" i="9"/>
  <c r="AB83" i="9"/>
  <c r="R83" i="9"/>
  <c r="G83" i="9"/>
  <c r="V82" i="9"/>
  <c r="Y81" i="9"/>
  <c r="AB80" i="9"/>
  <c r="S80" i="9"/>
  <c r="V79" i="9"/>
  <c r="Z78" i="9"/>
  <c r="AC77" i="9"/>
  <c r="T77" i="9"/>
  <c r="W76" i="9"/>
  <c r="Z75" i="9"/>
  <c r="AD74" i="9"/>
  <c r="U74" i="9"/>
  <c r="X73" i="9"/>
  <c r="AA72" i="9"/>
  <c r="R72" i="9"/>
  <c r="G72" i="9"/>
  <c r="W71" i="9"/>
  <c r="X70" i="9"/>
  <c r="Y69" i="9"/>
  <c r="G69" i="9"/>
  <c r="Z68" i="9"/>
  <c r="R68" i="9"/>
  <c r="AA67" i="9"/>
  <c r="S67" i="9"/>
  <c r="AB66" i="9"/>
  <c r="T66" i="9"/>
  <c r="V95" i="9"/>
  <c r="Z94" i="9"/>
  <c r="AC93" i="9"/>
  <c r="T93" i="9"/>
  <c r="W92" i="9"/>
  <c r="Z91" i="9"/>
  <c r="AD90" i="9"/>
  <c r="U90" i="9"/>
  <c r="X89" i="9"/>
  <c r="AA88" i="9"/>
  <c r="R88" i="9"/>
  <c r="G88" i="9"/>
  <c r="AD87" i="9"/>
  <c r="U87" i="9"/>
  <c r="Y86" i="9"/>
  <c r="AB85" i="9"/>
  <c r="S85" i="9"/>
  <c r="V84" i="9"/>
  <c r="Y83" i="9"/>
  <c r="AC82" i="9"/>
  <c r="S82" i="9"/>
  <c r="W81" i="9"/>
  <c r="Z80" i="9"/>
  <c r="AC79" i="9"/>
  <c r="T79" i="9"/>
  <c r="W78" i="9"/>
  <c r="AA77" i="9"/>
  <c r="R77" i="9"/>
  <c r="AD76" i="9"/>
  <c r="U76" i="9"/>
  <c r="X75" i="9"/>
  <c r="AA74" i="9"/>
  <c r="R74" i="9"/>
  <c r="G74" i="9"/>
  <c r="V73" i="9"/>
  <c r="Y72" i="9"/>
  <c r="AC71" i="9"/>
  <c r="U71" i="9"/>
  <c r="AD70" i="9"/>
  <c r="V70" i="9"/>
  <c r="W69" i="9"/>
  <c r="X68" i="9"/>
  <c r="Y67" i="9"/>
  <c r="G67" i="9"/>
  <c r="Z66" i="9"/>
  <c r="R66" i="9"/>
  <c r="AD95" i="9"/>
  <c r="U95" i="9"/>
  <c r="Y94" i="9"/>
  <c r="AB93" i="9"/>
  <c r="S93" i="9"/>
  <c r="V92" i="9"/>
  <c r="Y91" i="9"/>
  <c r="AC90" i="9"/>
  <c r="S90" i="9"/>
  <c r="W89" i="9"/>
  <c r="Z88" i="9"/>
  <c r="AC87" i="9"/>
  <c r="T87" i="9"/>
  <c r="W86" i="9"/>
  <c r="AA85" i="9"/>
  <c r="R85" i="9"/>
  <c r="AD84" i="9"/>
  <c r="U84" i="9"/>
  <c r="X83" i="9"/>
  <c r="AA82" i="9"/>
  <c r="R82" i="9"/>
  <c r="G82" i="9"/>
  <c r="V81" i="9"/>
  <c r="Y80" i="9"/>
  <c r="AB79" i="9"/>
  <c r="S79" i="9"/>
  <c r="V78" i="9"/>
  <c r="Z77" i="9"/>
  <c r="AC76" i="9"/>
  <c r="T76" i="9"/>
  <c r="W75" i="9"/>
  <c r="Z74" i="9"/>
  <c r="AD73" i="9"/>
  <c r="T73" i="9"/>
  <c r="X72" i="9"/>
  <c r="AB71" i="9"/>
  <c r="T71" i="9"/>
  <c r="AC70" i="9"/>
  <c r="U70" i="9"/>
  <c r="AD69" i="9"/>
  <c r="V69" i="9"/>
  <c r="W68" i="9"/>
  <c r="X67" i="9"/>
  <c r="Y66" i="9"/>
  <c r="AA95" i="9"/>
  <c r="R94" i="9"/>
  <c r="Z95" i="9"/>
  <c r="AD94" i="9"/>
  <c r="U93" i="9"/>
  <c r="AA92" i="9"/>
  <c r="V90" i="9"/>
  <c r="AA89" i="9"/>
  <c r="V87" i="9"/>
  <c r="AB86" i="9"/>
  <c r="W84" i="9"/>
  <c r="AC83" i="9"/>
  <c r="X81" i="9"/>
  <c r="G81" i="9"/>
  <c r="AC80" i="9"/>
  <c r="R79" i="9"/>
  <c r="Y78" i="9"/>
  <c r="AD77" i="9"/>
  <c r="S76" i="9"/>
  <c r="Y75" i="9"/>
  <c r="S73" i="9"/>
  <c r="Z72" i="9"/>
  <c r="R71" i="9"/>
  <c r="AB70" i="9"/>
  <c r="AA69" i="9"/>
  <c r="Y68" i="9"/>
  <c r="V67" i="9"/>
  <c r="U66" i="9"/>
  <c r="G66" i="9"/>
  <c r="X65" i="9"/>
  <c r="Y64" i="9"/>
  <c r="G64" i="9"/>
  <c r="Z63" i="9"/>
  <c r="R63" i="9"/>
  <c r="AA62" i="9"/>
  <c r="S62" i="9"/>
  <c r="AB61" i="9"/>
  <c r="T61" i="9"/>
  <c r="AC60" i="9"/>
  <c r="U60" i="9"/>
  <c r="AD59" i="9"/>
  <c r="V59" i="9"/>
  <c r="W58" i="9"/>
  <c r="X57" i="9"/>
  <c r="Y56" i="9"/>
  <c r="G56" i="9"/>
  <c r="Z55" i="9"/>
  <c r="R55" i="9"/>
  <c r="R95" i="9"/>
  <c r="V94" i="9"/>
  <c r="G94" i="9"/>
  <c r="AA93" i="9"/>
  <c r="S92" i="9"/>
  <c r="W91" i="9"/>
  <c r="G91" i="9"/>
  <c r="AA90" i="9"/>
  <c r="S89" i="9"/>
  <c r="X88" i="9"/>
  <c r="AB87" i="9"/>
  <c r="T86" i="9"/>
  <c r="X85" i="9"/>
  <c r="AC84" i="9"/>
  <c r="U83" i="9"/>
  <c r="Y82" i="9"/>
  <c r="AD81" i="9"/>
  <c r="U80" i="9"/>
  <c r="Z79" i="9"/>
  <c r="AD78" i="9"/>
  <c r="R78" i="9"/>
  <c r="V77" i="9"/>
  <c r="AA76" i="9"/>
  <c r="R75" i="9"/>
  <c r="W74" i="9"/>
  <c r="AA73" i="9"/>
  <c r="S72" i="9"/>
  <c r="Y71" i="9"/>
  <c r="W70" i="9"/>
  <c r="T69" i="9"/>
  <c r="AD68" i="9"/>
  <c r="S68" i="9"/>
  <c r="AC67" i="9"/>
  <c r="AA66" i="9"/>
  <c r="AB65" i="9"/>
  <c r="T65" i="9"/>
  <c r="AC64" i="9"/>
  <c r="U64" i="9"/>
  <c r="AD63" i="9"/>
  <c r="V63" i="9"/>
  <c r="W62" i="9"/>
  <c r="X61" i="9"/>
  <c r="Y60" i="9"/>
  <c r="G60" i="9"/>
  <c r="Z59" i="9"/>
  <c r="R59" i="9"/>
  <c r="AA58" i="9"/>
  <c r="S58" i="9"/>
  <c r="AB57" i="9"/>
  <c r="T57" i="9"/>
  <c r="AC56" i="9"/>
  <c r="U56" i="9"/>
  <c r="AD55" i="9"/>
  <c r="V55" i="9"/>
  <c r="G95" i="9"/>
  <c r="AB92" i="9"/>
  <c r="R91" i="9"/>
  <c r="Z90" i="9"/>
  <c r="R89" i="9"/>
  <c r="AB88" i="9"/>
  <c r="R87" i="9"/>
  <c r="AC86" i="9"/>
  <c r="T85" i="9"/>
  <c r="AB84" i="9"/>
  <c r="G84" i="9"/>
  <c r="T83" i="9"/>
  <c r="AD82" i="9"/>
  <c r="S81" i="9"/>
  <c r="U79" i="9"/>
  <c r="AC78" i="9"/>
  <c r="U77" i="9"/>
  <c r="G76" i="9"/>
  <c r="U75" i="9"/>
  <c r="W73" i="9"/>
  <c r="X71" i="9"/>
  <c r="T70" i="9"/>
  <c r="S69" i="9"/>
  <c r="AD66" i="9"/>
  <c r="AA65" i="9"/>
  <c r="W64" i="9"/>
  <c r="AC63" i="9"/>
  <c r="S63" i="9"/>
  <c r="Y62" i="9"/>
  <c r="U61" i="9"/>
  <c r="AA60" i="9"/>
  <c r="W59" i="9"/>
  <c r="AC58" i="9"/>
  <c r="R58" i="9"/>
  <c r="Y57" i="9"/>
  <c r="T56" i="9"/>
  <c r="AA55" i="9"/>
  <c r="Y54" i="9"/>
  <c r="G54" i="9"/>
  <c r="Z53" i="9"/>
  <c r="R53" i="9"/>
  <c r="AA52" i="9"/>
  <c r="S52" i="9"/>
  <c r="AB51" i="9"/>
  <c r="T51" i="9"/>
  <c r="AC50" i="9"/>
  <c r="U50" i="9"/>
  <c r="AD49" i="9"/>
  <c r="V49" i="9"/>
  <c r="W48" i="9"/>
  <c r="AC95" i="9"/>
  <c r="X92" i="9"/>
  <c r="Y90" i="9"/>
  <c r="Y88" i="9"/>
  <c r="Z86" i="9"/>
  <c r="AA84" i="9"/>
  <c r="Z82" i="9"/>
  <c r="R81" i="9"/>
  <c r="AA80" i="9"/>
  <c r="G80" i="9"/>
  <c r="AB78" i="9"/>
  <c r="G78" i="9"/>
  <c r="S77" i="9"/>
  <c r="AB76" i="9"/>
  <c r="T75" i="9"/>
  <c r="AC74" i="9"/>
  <c r="R73" i="9"/>
  <c r="AC72" i="9"/>
  <c r="V71" i="9"/>
  <c r="S70" i="9"/>
  <c r="R69" i="9"/>
  <c r="AD67" i="9"/>
  <c r="AC66" i="9"/>
  <c r="Z65" i="9"/>
  <c r="V64" i="9"/>
  <c r="AB63" i="9"/>
  <c r="X62" i="9"/>
  <c r="AD61" i="9"/>
  <c r="S61" i="9"/>
  <c r="G61" i="9"/>
  <c r="Z60" i="9"/>
  <c r="U59" i="9"/>
  <c r="AB58" i="9"/>
  <c r="W57" i="9"/>
  <c r="AB95" i="9"/>
  <c r="AC94" i="9"/>
  <c r="U92" i="9"/>
  <c r="X90" i="9"/>
  <c r="W88" i="9"/>
  <c r="V86" i="9"/>
  <c r="Y84" i="9"/>
  <c r="X82" i="9"/>
  <c r="X80" i="9"/>
  <c r="AA78" i="9"/>
  <c r="Y76" i="9"/>
  <c r="Y74" i="9"/>
  <c r="AB72" i="9"/>
  <c r="S71" i="9"/>
  <c r="R70" i="9"/>
  <c r="AC68" i="9"/>
  <c r="AB67" i="9"/>
  <c r="X66" i="9"/>
  <c r="Y65" i="9"/>
  <c r="T64" i="9"/>
  <c r="AA63" i="9"/>
  <c r="V62" i="9"/>
  <c r="AC61" i="9"/>
  <c r="R61" i="9"/>
  <c r="X60" i="9"/>
  <c r="X95" i="9"/>
  <c r="AA94" i="9"/>
  <c r="AD93" i="9"/>
  <c r="T92" i="9"/>
  <c r="AD91" i="9"/>
  <c r="R90" i="9"/>
  <c r="AD89" i="9"/>
  <c r="U88" i="9"/>
  <c r="U86" i="9"/>
  <c r="T84" i="9"/>
  <c r="W82" i="9"/>
  <c r="W80" i="9"/>
  <c r="U78" i="9"/>
  <c r="X76" i="9"/>
  <c r="X74" i="9"/>
  <c r="W72" i="9"/>
  <c r="AC69" i="9"/>
  <c r="AB68" i="9"/>
  <c r="Z67" i="9"/>
  <c r="W66" i="9"/>
  <c r="W65" i="9"/>
  <c r="AD64" i="9"/>
  <c r="S64" i="9"/>
  <c r="Y63" i="9"/>
  <c r="U62" i="9"/>
  <c r="AA61" i="9"/>
  <c r="W60" i="9"/>
  <c r="AC59" i="9"/>
  <c r="S59" i="9"/>
  <c r="Y58" i="9"/>
  <c r="U57" i="9"/>
  <c r="AA56" i="9"/>
  <c r="W55" i="9"/>
  <c r="AD54" i="9"/>
  <c r="V54" i="9"/>
  <c r="W53" i="9"/>
  <c r="X52" i="9"/>
  <c r="Y51" i="9"/>
  <c r="G51" i="9"/>
  <c r="Z50" i="9"/>
  <c r="R50" i="9"/>
  <c r="AA49" i="9"/>
  <c r="S49" i="9"/>
  <c r="AB48" i="9"/>
  <c r="T48" i="9"/>
  <c r="AC47" i="9"/>
  <c r="U47" i="9"/>
  <c r="AD46" i="9"/>
  <c r="V46" i="9"/>
  <c r="W45" i="9"/>
  <c r="X44" i="9"/>
  <c r="Y43" i="9"/>
  <c r="G43" i="9"/>
  <c r="Z42" i="9"/>
  <c r="R42" i="9"/>
  <c r="AA41" i="9"/>
  <c r="S41" i="9"/>
  <c r="AB40" i="9"/>
  <c r="T40" i="9"/>
  <c r="AC39" i="9"/>
  <c r="U39" i="9"/>
  <c r="AD38" i="9"/>
  <c r="V38" i="9"/>
  <c r="W37" i="9"/>
  <c r="X36" i="9"/>
  <c r="Y35" i="9"/>
  <c r="G35" i="9"/>
  <c r="Z34" i="9"/>
  <c r="R34" i="9"/>
  <c r="AA33" i="9"/>
  <c r="S33" i="9"/>
  <c r="AB32" i="9"/>
  <c r="T32" i="9"/>
  <c r="AC31" i="9"/>
  <c r="U31" i="9"/>
  <c r="T95" i="9"/>
  <c r="W94" i="9"/>
  <c r="Z93" i="9"/>
  <c r="AB91" i="9"/>
  <c r="AB89" i="9"/>
  <c r="G89" i="9"/>
  <c r="S88" i="9"/>
  <c r="AA87" i="9"/>
  <c r="G87" i="9"/>
  <c r="S86" i="9"/>
  <c r="AC85" i="9"/>
  <c r="S84" i="9"/>
  <c r="AD83" i="9"/>
  <c r="U82" i="9"/>
  <c r="AB81" i="9"/>
  <c r="T80" i="9"/>
  <c r="AD79" i="9"/>
  <c r="G79" i="9"/>
  <c r="T78" i="9"/>
  <c r="V76" i="9"/>
  <c r="AD75" i="9"/>
  <c r="V74" i="9"/>
  <c r="U72" i="9"/>
  <c r="AB69" i="9"/>
  <c r="AA68" i="9"/>
  <c r="G68" i="9"/>
  <c r="W67" i="9"/>
  <c r="V66" i="9"/>
  <c r="V65" i="9"/>
  <c r="AB64" i="9"/>
  <c r="R64" i="9"/>
  <c r="X63" i="9"/>
  <c r="AD62" i="9"/>
  <c r="T62" i="9"/>
  <c r="G62" i="9"/>
  <c r="Z61" i="9"/>
  <c r="V60" i="9"/>
  <c r="AB59" i="9"/>
  <c r="X58" i="9"/>
  <c r="AD57" i="9"/>
  <c r="S57" i="9"/>
  <c r="G57" i="9"/>
  <c r="Z56" i="9"/>
  <c r="U55" i="9"/>
  <c r="AC54" i="9"/>
  <c r="U54" i="9"/>
  <c r="AD53" i="9"/>
  <c r="V53" i="9"/>
  <c r="W52" i="9"/>
  <c r="X51" i="9"/>
  <c r="Y50" i="9"/>
  <c r="G50" i="9"/>
  <c r="Z49" i="9"/>
  <c r="R49" i="9"/>
  <c r="AA48" i="9"/>
  <c r="S48" i="9"/>
  <c r="R93" i="9"/>
  <c r="AC92" i="9"/>
  <c r="G92" i="9"/>
  <c r="U91" i="9"/>
  <c r="G90" i="9"/>
  <c r="T89" i="9"/>
  <c r="S87" i="9"/>
  <c r="AD86" i="9"/>
  <c r="V85" i="9"/>
  <c r="V83" i="9"/>
  <c r="T81" i="9"/>
  <c r="X79" i="9"/>
  <c r="W77" i="9"/>
  <c r="V75" i="9"/>
  <c r="Y73" i="9"/>
  <c r="Z71" i="9"/>
  <c r="G71" i="9"/>
  <c r="Y70" i="9"/>
  <c r="U69" i="9"/>
  <c r="T68" i="9"/>
  <c r="R67" i="9"/>
  <c r="AC65" i="9"/>
  <c r="R65" i="9"/>
  <c r="X64" i="9"/>
  <c r="T63" i="9"/>
  <c r="G63" i="9"/>
  <c r="Z62" i="9"/>
  <c r="V61" i="9"/>
  <c r="AB60" i="9"/>
  <c r="R60" i="9"/>
  <c r="X59" i="9"/>
  <c r="AD58" i="9"/>
  <c r="T58" i="9"/>
  <c r="G58" i="9"/>
  <c r="Z57" i="9"/>
  <c r="V56" i="9"/>
  <c r="AB55" i="9"/>
  <c r="G55" i="9"/>
  <c r="Z54" i="9"/>
  <c r="R54" i="9"/>
  <c r="AA53" i="9"/>
  <c r="S53" i="9"/>
  <c r="AB52" i="9"/>
  <c r="T52" i="9"/>
  <c r="AC51" i="9"/>
  <c r="U51" i="9"/>
  <c r="AD50" i="9"/>
  <c r="V50" i="9"/>
  <c r="W49" i="9"/>
  <c r="X48" i="9"/>
  <c r="Y47" i="9"/>
  <c r="G47" i="9"/>
  <c r="Z46" i="9"/>
  <c r="R46" i="9"/>
  <c r="AA45" i="9"/>
  <c r="S45" i="9"/>
  <c r="AB44" i="9"/>
  <c r="T44" i="9"/>
  <c r="AC43" i="9"/>
  <c r="U43" i="9"/>
  <c r="AD42" i="9"/>
  <c r="V42" i="9"/>
  <c r="W41" i="9"/>
  <c r="X40" i="9"/>
  <c r="Y39" i="9"/>
  <c r="G39" i="9"/>
  <c r="Z38" i="9"/>
  <c r="R38" i="9"/>
  <c r="AA37" i="9"/>
  <c r="S37" i="9"/>
  <c r="AB36" i="9"/>
  <c r="T36" i="9"/>
  <c r="AC35" i="9"/>
  <c r="U35" i="9"/>
  <c r="AD34" i="9"/>
  <c r="V34" i="9"/>
  <c r="W33" i="9"/>
  <c r="X32" i="9"/>
  <c r="Y31" i="9"/>
  <c r="G31" i="9"/>
  <c r="W93" i="9"/>
  <c r="W85" i="9"/>
  <c r="X77" i="9"/>
  <c r="U68" i="9"/>
  <c r="W61" i="9"/>
  <c r="AD60" i="9"/>
  <c r="Z58" i="9"/>
  <c r="R57" i="9"/>
  <c r="W56" i="9"/>
  <c r="AC55" i="9"/>
  <c r="AA54" i="9"/>
  <c r="AB53" i="9"/>
  <c r="AC52" i="9"/>
  <c r="AD51" i="9"/>
  <c r="AD47" i="9"/>
  <c r="S47" i="9"/>
  <c r="Y46" i="9"/>
  <c r="U45" i="9"/>
  <c r="AA44" i="9"/>
  <c r="W43" i="9"/>
  <c r="AC42" i="9"/>
  <c r="S42" i="9"/>
  <c r="Y41" i="9"/>
  <c r="U40" i="9"/>
  <c r="AA39" i="9"/>
  <c r="W38" i="9"/>
  <c r="AC37" i="9"/>
  <c r="R37" i="9"/>
  <c r="Y36" i="9"/>
  <c r="T35" i="9"/>
  <c r="AA34" i="9"/>
  <c r="V33" i="9"/>
  <c r="AC32" i="9"/>
  <c r="R32" i="9"/>
  <c r="X31" i="9"/>
  <c r="X30" i="9"/>
  <c r="Y29" i="9"/>
  <c r="V91" i="9"/>
  <c r="W83" i="9"/>
  <c r="AB75" i="9"/>
  <c r="X69" i="9"/>
  <c r="AD65" i="9"/>
  <c r="S60" i="9"/>
  <c r="AA59" i="9"/>
  <c r="U58" i="9"/>
  <c r="R56" i="9"/>
  <c r="X55" i="9"/>
  <c r="W54" i="9"/>
  <c r="X53" i="9"/>
  <c r="Y52" i="9"/>
  <c r="G52" i="9"/>
  <c r="Z51" i="9"/>
  <c r="AA50" i="9"/>
  <c r="AB49" i="9"/>
  <c r="AC48" i="9"/>
  <c r="AA47" i="9"/>
  <c r="W46" i="9"/>
  <c r="AC45" i="9"/>
  <c r="R45" i="9"/>
  <c r="Y44" i="9"/>
  <c r="T43" i="9"/>
  <c r="AA42" i="9"/>
  <c r="V41" i="9"/>
  <c r="AC40" i="9"/>
  <c r="R40" i="9"/>
  <c r="X39" i="9"/>
  <c r="T38" i="9"/>
  <c r="G38" i="9"/>
  <c r="Z37" i="9"/>
  <c r="V36" i="9"/>
  <c r="AB35" i="9"/>
  <c r="R35" i="9"/>
  <c r="X34" i="9"/>
  <c r="AD33" i="9"/>
  <c r="T33" i="9"/>
  <c r="G33" i="9"/>
  <c r="Z32" i="9"/>
  <c r="V31" i="9"/>
  <c r="AD30" i="9"/>
  <c r="V30" i="9"/>
  <c r="W29" i="9"/>
  <c r="X28" i="9"/>
  <c r="Y27" i="9"/>
  <c r="G27" i="9"/>
  <c r="Z26" i="9"/>
  <c r="R26" i="9"/>
  <c r="AA25" i="9"/>
  <c r="S25" i="9"/>
  <c r="U94" i="9"/>
  <c r="Y89" i="9"/>
  <c r="AA81" i="9"/>
  <c r="S78" i="9"/>
  <c r="G75" i="9"/>
  <c r="AB73" i="9"/>
  <c r="AA70" i="9"/>
  <c r="S66" i="9"/>
  <c r="U65" i="9"/>
  <c r="AA64" i="9"/>
  <c r="Y59" i="9"/>
  <c r="T55" i="9"/>
  <c r="T54" i="9"/>
  <c r="U53" i="9"/>
  <c r="V52" i="9"/>
  <c r="W51" i="9"/>
  <c r="X50" i="9"/>
  <c r="Y49" i="9"/>
  <c r="G49" i="9"/>
  <c r="Z48" i="9"/>
  <c r="Z47" i="9"/>
  <c r="U46" i="9"/>
  <c r="AB45" i="9"/>
  <c r="W44" i="9"/>
  <c r="AD43" i="9"/>
  <c r="S43" i="9"/>
  <c r="Y42" i="9"/>
  <c r="U41" i="9"/>
  <c r="AA40" i="9"/>
  <c r="W39" i="9"/>
  <c r="AC38" i="9"/>
  <c r="S38" i="9"/>
  <c r="Y37" i="9"/>
  <c r="U36" i="9"/>
  <c r="AA35" i="9"/>
  <c r="W34" i="9"/>
  <c r="AC33" i="9"/>
  <c r="R33" i="9"/>
  <c r="Y32" i="9"/>
  <c r="T31" i="9"/>
  <c r="AC30" i="9"/>
  <c r="U30" i="9"/>
  <c r="AD29" i="9"/>
  <c r="V29" i="9"/>
  <c r="W28" i="9"/>
  <c r="X27" i="9"/>
  <c r="Y26" i="9"/>
  <c r="G26" i="9"/>
  <c r="Z25" i="9"/>
  <c r="R25" i="9"/>
  <c r="AA24" i="9"/>
  <c r="S24" i="9"/>
  <c r="AB23" i="9"/>
  <c r="T23" i="9"/>
  <c r="AC22" i="9"/>
  <c r="U22" i="9"/>
  <c r="AD21" i="9"/>
  <c r="V21" i="9"/>
  <c r="W20" i="9"/>
  <c r="X19" i="9"/>
  <c r="Y18" i="9"/>
  <c r="G18" i="9"/>
  <c r="T94" i="9"/>
  <c r="AD92" i="9"/>
  <c r="V89" i="9"/>
  <c r="Z81" i="9"/>
  <c r="Z73" i="9"/>
  <c r="Z70" i="9"/>
  <c r="S65" i="9"/>
  <c r="Z64" i="9"/>
  <c r="T59" i="9"/>
  <c r="S55" i="9"/>
  <c r="S54" i="9"/>
  <c r="T53" i="9"/>
  <c r="U52" i="9"/>
  <c r="V51" i="9"/>
  <c r="W50" i="9"/>
  <c r="X49" i="9"/>
  <c r="Y48" i="9"/>
  <c r="G48" i="9"/>
  <c r="X47" i="9"/>
  <c r="T46" i="9"/>
  <c r="G46" i="9"/>
  <c r="Z45" i="9"/>
  <c r="V44" i="9"/>
  <c r="AB43" i="9"/>
  <c r="R43" i="9"/>
  <c r="X42" i="9"/>
  <c r="AD41" i="9"/>
  <c r="T41" i="9"/>
  <c r="G41" i="9"/>
  <c r="Z40" i="9"/>
  <c r="V39" i="9"/>
  <c r="AB38" i="9"/>
  <c r="X37" i="9"/>
  <c r="AD36" i="9"/>
  <c r="S36" i="9"/>
  <c r="G36" i="9"/>
  <c r="Z35" i="9"/>
  <c r="U34" i="9"/>
  <c r="AB33" i="9"/>
  <c r="W32" i="9"/>
  <c r="AD31" i="9"/>
  <c r="S31" i="9"/>
  <c r="AB30" i="9"/>
  <c r="T30" i="9"/>
  <c r="AC29" i="9"/>
  <c r="U29" i="9"/>
  <c r="Z87" i="9"/>
  <c r="AA79" i="9"/>
  <c r="Y87" i="9"/>
  <c r="Y79" i="9"/>
  <c r="AA71" i="9"/>
  <c r="G70" i="9"/>
  <c r="T67" i="9"/>
  <c r="G65" i="9"/>
  <c r="U63" i="9"/>
  <c r="AB62" i="9"/>
  <c r="AA57" i="9"/>
  <c r="AB56" i="9"/>
  <c r="R51" i="9"/>
  <c r="S50" i="9"/>
  <c r="T49" i="9"/>
  <c r="U48" i="9"/>
  <c r="V47" i="9"/>
  <c r="AB46" i="9"/>
  <c r="X45" i="9"/>
  <c r="AD44" i="9"/>
  <c r="S44" i="9"/>
  <c r="G44" i="9"/>
  <c r="Z43" i="9"/>
  <c r="U42" i="9"/>
  <c r="AB41" i="9"/>
  <c r="W40" i="9"/>
  <c r="AD39" i="9"/>
  <c r="S39" i="9"/>
  <c r="Y38" i="9"/>
  <c r="U37" i="9"/>
  <c r="AA36" i="9"/>
  <c r="W35" i="9"/>
  <c r="AC34" i="9"/>
  <c r="S34" i="9"/>
  <c r="Y33" i="9"/>
  <c r="U32" i="9"/>
  <c r="AA31" i="9"/>
  <c r="Z30" i="9"/>
  <c r="R30" i="9"/>
  <c r="AA29" i="9"/>
  <c r="S29" i="9"/>
  <c r="AB28" i="9"/>
  <c r="T28" i="9"/>
  <c r="AC27" i="9"/>
  <c r="U27" i="9"/>
  <c r="AD26" i="9"/>
  <c r="V26" i="9"/>
  <c r="W25" i="9"/>
  <c r="S95" i="9"/>
  <c r="X93" i="9"/>
  <c r="Z85" i="9"/>
  <c r="AB77" i="9"/>
  <c r="S74" i="9"/>
  <c r="V68" i="9"/>
  <c r="R62" i="9"/>
  <c r="Y61" i="9"/>
  <c r="G59" i="9"/>
  <c r="V57" i="9"/>
  <c r="X56" i="9"/>
  <c r="AB54" i="9"/>
  <c r="AC53" i="9"/>
  <c r="AD52" i="9"/>
  <c r="R48" i="9"/>
  <c r="T47" i="9"/>
  <c r="AA46" i="9"/>
  <c r="V45" i="9"/>
  <c r="AC44" i="9"/>
  <c r="R44" i="9"/>
  <c r="X43" i="9"/>
  <c r="T42" i="9"/>
  <c r="G42" i="9"/>
  <c r="Z41" i="9"/>
  <c r="V40" i="9"/>
  <c r="AB39" i="9"/>
  <c r="R39" i="9"/>
  <c r="X38" i="9"/>
  <c r="AD37" i="9"/>
  <c r="T37" i="9"/>
  <c r="G37" i="9"/>
  <c r="Z36" i="9"/>
  <c r="V35" i="9"/>
  <c r="AB34" i="9"/>
  <c r="X33" i="9"/>
  <c r="AD32" i="9"/>
  <c r="S32" i="9"/>
  <c r="G32" i="9"/>
  <c r="Z31" i="9"/>
  <c r="Y30" i="9"/>
  <c r="G30" i="9"/>
  <c r="Z29" i="9"/>
  <c r="R29" i="9"/>
  <c r="AA28" i="9"/>
  <c r="S28" i="9"/>
  <c r="AB27" i="9"/>
  <c r="T27" i="9"/>
  <c r="AC26" i="9"/>
  <c r="U26" i="9"/>
  <c r="AD25" i="9"/>
  <c r="V25" i="9"/>
  <c r="W24" i="9"/>
  <c r="X23" i="9"/>
  <c r="Y22" i="9"/>
  <c r="G22" i="9"/>
  <c r="Z21" i="9"/>
  <c r="R21" i="9"/>
  <c r="AA20" i="9"/>
  <c r="S20" i="9"/>
  <c r="AB19" i="9"/>
  <c r="T19" i="9"/>
  <c r="AC18" i="9"/>
  <c r="U18" i="9"/>
  <c r="AD17" i="9"/>
  <c r="U6" i="9"/>
  <c r="AC6" i="9"/>
  <c r="AM6" i="9"/>
  <c r="W9" i="9"/>
  <c r="V10" i="9"/>
  <c r="AD10" i="9"/>
  <c r="U11" i="9"/>
  <c r="AC11" i="9"/>
  <c r="T12" i="9"/>
  <c r="AB12" i="9"/>
  <c r="S13" i="9"/>
  <c r="AA13" i="9"/>
  <c r="R14" i="9"/>
  <c r="Z14" i="9"/>
  <c r="G15" i="9"/>
  <c r="Y15" i="9"/>
  <c r="X16" i="9"/>
  <c r="W17" i="9"/>
  <c r="Z18" i="9"/>
  <c r="G19" i="9"/>
  <c r="S19" i="9"/>
  <c r="AD19" i="9"/>
  <c r="X20" i="9"/>
  <c r="AB21" i="9"/>
  <c r="V22" i="9"/>
  <c r="Z23" i="9"/>
  <c r="G24" i="9"/>
  <c r="T24" i="9"/>
  <c r="AD24" i="9"/>
  <c r="AC25" i="9"/>
  <c r="AB26" i="9"/>
  <c r="AA27" i="9"/>
  <c r="Z28" i="9"/>
  <c r="G29" i="9"/>
  <c r="Y34" i="9"/>
  <c r="S35" i="9"/>
  <c r="AD40" i="9"/>
  <c r="X41" i="9"/>
  <c r="AB47" i="9"/>
  <c r="AD48" i="9"/>
  <c r="Z52" i="9"/>
  <c r="X91" i="9"/>
  <c r="D6" i="9"/>
  <c r="V6" i="9"/>
  <c r="AD6" i="9"/>
  <c r="AN6" i="9"/>
  <c r="X9" i="9"/>
  <c r="W10" i="9"/>
  <c r="V11" i="9"/>
  <c r="AD11" i="9"/>
  <c r="U12" i="9"/>
  <c r="AC12" i="9"/>
  <c r="T13" i="9"/>
  <c r="AB13" i="9"/>
  <c r="S14" i="9"/>
  <c r="AA14" i="9"/>
  <c r="R15" i="9"/>
  <c r="Z15" i="9"/>
  <c r="G16" i="9"/>
  <c r="Y16" i="9"/>
  <c r="X17" i="9"/>
  <c r="AA18" i="9"/>
  <c r="U19" i="9"/>
  <c r="Y20" i="9"/>
  <c r="S21" i="9"/>
  <c r="AC21" i="9"/>
  <c r="W22" i="9"/>
  <c r="AA23" i="9"/>
  <c r="U24" i="9"/>
  <c r="AD27" i="9"/>
  <c r="AC28" i="9"/>
  <c r="S30" i="9"/>
  <c r="X35" i="9"/>
  <c r="R36" i="9"/>
  <c r="AC41" i="9"/>
  <c r="W42" i="9"/>
  <c r="S51" i="9"/>
  <c r="AC62" i="9"/>
  <c r="AD71" i="9"/>
  <c r="R80" i="9"/>
  <c r="E6" i="9"/>
  <c r="W6" i="9"/>
  <c r="AO6" i="9"/>
  <c r="G9" i="9"/>
  <c r="Y9" i="9"/>
  <c r="X10" i="9"/>
  <c r="W11" i="9"/>
  <c r="V12" i="9"/>
  <c r="AD12" i="9"/>
  <c r="U13" i="9"/>
  <c r="AC13" i="9"/>
  <c r="T14" i="9"/>
  <c r="AB14" i="9"/>
  <c r="S15" i="9"/>
  <c r="AA15" i="9"/>
  <c r="R16" i="9"/>
  <c r="Z16" i="9"/>
  <c r="G17" i="9"/>
  <c r="Y17" i="9"/>
  <c r="R18" i="9"/>
  <c r="AB18" i="9"/>
  <c r="V19" i="9"/>
  <c r="Z20" i="9"/>
  <c r="G21" i="9"/>
  <c r="T21" i="9"/>
  <c r="X22" i="9"/>
  <c r="R23" i="9"/>
  <c r="AC23" i="9"/>
  <c r="V24" i="9"/>
  <c r="AD28" i="9"/>
  <c r="W30" i="9"/>
  <c r="AD35" i="9"/>
  <c r="W36" i="9"/>
  <c r="AB42" i="9"/>
  <c r="V43" i="9"/>
  <c r="G45" i="9"/>
  <c r="AA51" i="9"/>
  <c r="Y55" i="9"/>
  <c r="T72" i="9"/>
  <c r="F6" i="9"/>
  <c r="X6" i="9"/>
  <c r="AH6" i="9"/>
  <c r="AP6" i="9"/>
  <c r="R9" i="9"/>
  <c r="Z9" i="9"/>
  <c r="G10" i="9"/>
  <c r="Y10" i="9"/>
  <c r="X11" i="9"/>
  <c r="W12" i="9"/>
  <c r="V13" i="9"/>
  <c r="AD13" i="9"/>
  <c r="U14" i="9"/>
  <c r="AC14" i="9"/>
  <c r="T15" i="9"/>
  <c r="AB15" i="9"/>
  <c r="S16" i="9"/>
  <c r="AA16" i="9"/>
  <c r="R17" i="9"/>
  <c r="Z17" i="9"/>
  <c r="S18" i="9"/>
  <c r="AD18" i="9"/>
  <c r="W19" i="9"/>
  <c r="AB20" i="9"/>
  <c r="U21" i="9"/>
  <c r="Z22" i="9"/>
  <c r="G23" i="9"/>
  <c r="S23" i="9"/>
  <c r="AD23" i="9"/>
  <c r="X24" i="9"/>
  <c r="T25" i="9"/>
  <c r="S26" i="9"/>
  <c r="R27" i="9"/>
  <c r="AA30" i="9"/>
  <c r="R31" i="9"/>
  <c r="AC36" i="9"/>
  <c r="V37" i="9"/>
  <c r="AA43" i="9"/>
  <c r="U44" i="9"/>
  <c r="T50" i="9"/>
  <c r="AC57" i="9"/>
  <c r="W63" i="9"/>
  <c r="U67" i="9"/>
  <c r="G73" i="9"/>
  <c r="Z83" i="9"/>
  <c r="G6" i="9"/>
  <c r="Y6" i="9"/>
  <c r="AI6" i="9"/>
  <c r="AQ6" i="9"/>
  <c r="S9" i="9"/>
  <c r="AA9" i="9"/>
  <c r="R10" i="9"/>
  <c r="Z10" i="9"/>
  <c r="G11" i="9"/>
  <c r="Y11" i="9"/>
  <c r="X12" i="9"/>
  <c r="W13" i="9"/>
  <c r="V14" i="9"/>
  <c r="AD14" i="9"/>
  <c r="U15" i="9"/>
  <c r="AC15" i="9"/>
  <c r="T16" i="9"/>
  <c r="AB16" i="9"/>
  <c r="S17" i="9"/>
  <c r="AA17" i="9"/>
  <c r="T18" i="9"/>
  <c r="Y19" i="9"/>
  <c r="R20" i="9"/>
  <c r="AC20" i="9"/>
  <c r="W21" i="9"/>
  <c r="AA22" i="9"/>
  <c r="U23" i="9"/>
  <c r="Y24" i="9"/>
  <c r="U25" i="9"/>
  <c r="T26" i="9"/>
  <c r="S27" i="9"/>
  <c r="R28" i="9"/>
  <c r="W31" i="9"/>
  <c r="AB37" i="9"/>
  <c r="U38" i="9"/>
  <c r="G40" i="9"/>
  <c r="Z44" i="9"/>
  <c r="T45" i="9"/>
  <c r="AB50" i="9"/>
  <c r="G53" i="9"/>
  <c r="X54" i="9"/>
  <c r="T60" i="9"/>
  <c r="R6" i="9"/>
  <c r="Z6" i="9"/>
  <c r="AJ6" i="9"/>
  <c r="AR6" i="9"/>
  <c r="T9" i="9"/>
  <c r="AB9" i="9"/>
  <c r="S10" i="9"/>
  <c r="AA10" i="9"/>
  <c r="R11" i="9"/>
  <c r="Z11" i="9"/>
  <c r="G12" i="9"/>
  <c r="Y12" i="9"/>
  <c r="X13" i="9"/>
  <c r="W14" i="9"/>
  <c r="V15" i="9"/>
  <c r="AD15" i="9"/>
  <c r="U16" i="9"/>
  <c r="AC16" i="9"/>
  <c r="T17" i="9"/>
  <c r="AB17" i="9"/>
  <c r="V18" i="9"/>
  <c r="Z19" i="9"/>
  <c r="G20" i="9"/>
  <c r="T20" i="9"/>
  <c r="AD20" i="9"/>
  <c r="X21" i="9"/>
  <c r="R22" i="9"/>
  <c r="AB22" i="9"/>
  <c r="V23" i="9"/>
  <c r="Z24" i="9"/>
  <c r="G25" i="9"/>
  <c r="X25" i="9"/>
  <c r="W26" i="9"/>
  <c r="V27" i="9"/>
  <c r="U28" i="9"/>
  <c r="T29" i="9"/>
  <c r="AB31" i="9"/>
  <c r="V32" i="9"/>
  <c r="G34" i="9"/>
  <c r="AA38" i="9"/>
  <c r="T39" i="9"/>
  <c r="Y45" i="9"/>
  <c r="S46" i="9"/>
  <c r="U49" i="9"/>
  <c r="AA6" i="9"/>
  <c r="AK6" i="9"/>
  <c r="U9" i="9"/>
  <c r="AC9" i="9"/>
  <c r="T10" i="9"/>
  <c r="AB10" i="9"/>
  <c r="S11" i="9"/>
  <c r="AA11" i="9"/>
  <c r="R12" i="9"/>
  <c r="Z12" i="9"/>
  <c r="G13" i="9"/>
  <c r="Y13" i="9"/>
  <c r="X14" i="9"/>
  <c r="W15" i="9"/>
  <c r="V16" i="9"/>
  <c r="AD16" i="9"/>
  <c r="U17" i="9"/>
  <c r="AC17" i="9"/>
  <c r="W18" i="9"/>
  <c r="AA19" i="9"/>
  <c r="U20" i="9"/>
  <c r="Y21" i="9"/>
  <c r="S22" i="9"/>
  <c r="AD22" i="9"/>
  <c r="W23" i="9"/>
  <c r="AB24" i="9"/>
  <c r="Y25" i="9"/>
  <c r="X26" i="9"/>
  <c r="W27" i="9"/>
  <c r="V28" i="9"/>
  <c r="X29" i="9"/>
  <c r="AA32" i="9"/>
  <c r="U33" i="9"/>
  <c r="Z39" i="9"/>
  <c r="S40" i="9"/>
  <c r="AD45" i="9"/>
  <c r="X46" i="9"/>
  <c r="R47" i="9"/>
  <c r="AC49" i="9"/>
  <c r="Y53" i="9"/>
  <c r="S56" i="9"/>
  <c r="V58" i="9"/>
  <c r="Z69" i="9"/>
  <c r="AC75" i="9"/>
  <c r="T6" i="9"/>
  <c r="AB6" i="9"/>
  <c r="AL6" i="9"/>
  <c r="V9" i="9"/>
  <c r="AD9" i="9"/>
  <c r="U10" i="9"/>
  <c r="AC10" i="9"/>
  <c r="T11" i="9"/>
  <c r="AB11" i="9"/>
  <c r="S12" i="9"/>
  <c r="AA12" i="9"/>
  <c r="R13" i="9"/>
  <c r="Z13" i="9"/>
  <c r="G14" i="9"/>
  <c r="Y14" i="9"/>
  <c r="X15" i="9"/>
  <c r="W16" i="9"/>
  <c r="V17" i="9"/>
  <c r="X18" i="9"/>
  <c r="R19" i="9"/>
  <c r="AC19" i="9"/>
  <c r="V20" i="9"/>
  <c r="AA21" i="9"/>
  <c r="T22" i="9"/>
  <c r="Y23" i="9"/>
  <c r="R24" i="9"/>
  <c r="AC24" i="9"/>
  <c r="AB25" i="9"/>
  <c r="AA26" i="9"/>
  <c r="Z27" i="9"/>
  <c r="G28" i="9"/>
  <c r="Y28" i="9"/>
  <c r="AB29" i="9"/>
  <c r="Z33" i="9"/>
  <c r="T34" i="9"/>
  <c r="Y40" i="9"/>
  <c r="R41" i="9"/>
  <c r="AC46" i="9"/>
  <c r="W47" i="9"/>
  <c r="V48" i="9"/>
  <c r="R52" i="9"/>
  <c r="AD56" i="9"/>
  <c r="J4" i="10"/>
  <c r="AQ4" i="10"/>
  <c r="AO18" i="10"/>
  <c r="AK16" i="10"/>
  <c r="AQ14" i="10"/>
  <c r="AI14" i="10"/>
  <c r="AO12" i="10"/>
  <c r="AH11" i="10"/>
  <c r="AM10" i="10"/>
  <c r="AN18" i="10"/>
  <c r="AN6" i="23" s="1"/>
  <c r="AR16" i="10"/>
  <c r="AJ16" i="10"/>
  <c r="AP14" i="10"/>
  <c r="AH14" i="10"/>
  <c r="AN12" i="10"/>
  <c r="AL10" i="10"/>
  <c r="AM18" i="10"/>
  <c r="AM6" i="23" s="1"/>
  <c r="AQ16" i="10"/>
  <c r="AI16" i="10"/>
  <c r="AO14" i="10"/>
  <c r="AH13" i="10"/>
  <c r="AM12" i="10"/>
  <c r="AK10" i="10"/>
  <c r="AL18" i="10"/>
  <c r="AP16" i="10"/>
  <c r="AH16" i="10"/>
  <c r="AN14" i="10"/>
  <c r="AL12" i="10"/>
  <c r="AR10" i="10"/>
  <c r="AJ10" i="10"/>
  <c r="AO16" i="10"/>
  <c r="AH15" i="10"/>
  <c r="AM14" i="10"/>
  <c r="AK12" i="10"/>
  <c r="AQ10" i="10"/>
  <c r="AI10" i="10"/>
  <c r="AO8" i="10"/>
  <c r="AH7" i="10"/>
  <c r="AR18" i="10"/>
  <c r="AJ18" i="10"/>
  <c r="AN16" i="10"/>
  <c r="AL14" i="10"/>
  <c r="AR12" i="10"/>
  <c r="AJ12" i="10"/>
  <c r="AP10" i="10"/>
  <c r="AH10" i="10"/>
  <c r="AQ18" i="10"/>
  <c r="AI18" i="10"/>
  <c r="AH17" i="10"/>
  <c r="AM16" i="10"/>
  <c r="AK14" i="10"/>
  <c r="AQ12" i="10"/>
  <c r="AI12" i="10"/>
  <c r="AO10" i="10"/>
  <c r="AH9" i="10"/>
  <c r="AM8" i="10"/>
  <c r="AP18" i="10"/>
  <c r="AP6" i="23" s="1"/>
  <c r="AH18" i="10"/>
  <c r="AH6" i="23" s="1"/>
  <c r="AL16" i="10"/>
  <c r="AR14" i="10"/>
  <c r="AJ14" i="10"/>
  <c r="AP12" i="10"/>
  <c r="AH12" i="10"/>
  <c r="AN10" i="10"/>
  <c r="AL8" i="10"/>
  <c r="AK8" i="10"/>
  <c r="AQ6" i="10"/>
  <c r="AI6" i="10"/>
  <c r="AJ8" i="10"/>
  <c r="AI8" i="10"/>
  <c r="AO6" i="10"/>
  <c r="AH5" i="10"/>
  <c r="AM4" i="10"/>
  <c r="AR8" i="10"/>
  <c r="AH8" i="10"/>
  <c r="AN6" i="10"/>
  <c r="AQ8" i="10"/>
  <c r="AP8" i="10"/>
  <c r="AN8" i="10"/>
  <c r="AK6" i="10"/>
  <c r="AR6" i="10"/>
  <c r="AP6" i="10"/>
  <c r="AM6" i="10"/>
  <c r="AL6" i="10"/>
  <c r="AL4" i="10"/>
  <c r="AJ6" i="10"/>
  <c r="AH6" i="10"/>
  <c r="AJ4" i="10"/>
  <c r="AR4" i="10"/>
  <c r="AI4" i="10"/>
  <c r="AN4" i="10"/>
  <c r="R19" i="10"/>
  <c r="R4" i="10"/>
  <c r="R18" i="10" s="1"/>
  <c r="I6" i="10"/>
  <c r="S8" i="18" s="1"/>
  <c r="I8" i="10"/>
  <c r="S10" i="18" s="1"/>
  <c r="W58" i="23"/>
  <c r="X57" i="23"/>
  <c r="Y56" i="23"/>
  <c r="G56" i="23"/>
  <c r="Z55" i="23"/>
  <c r="R55" i="23"/>
  <c r="AA54" i="23"/>
  <c r="S54" i="23"/>
  <c r="AB53" i="23"/>
  <c r="T53" i="23"/>
  <c r="AC52" i="23"/>
  <c r="U52" i="23"/>
  <c r="AD51" i="23"/>
  <c r="V51" i="23"/>
  <c r="W50" i="23"/>
  <c r="X49" i="23"/>
  <c r="Y48" i="23"/>
  <c r="G48" i="23"/>
  <c r="Z47" i="23"/>
  <c r="R47" i="23"/>
  <c r="AA46" i="23"/>
  <c r="S46" i="23"/>
  <c r="AB45" i="23"/>
  <c r="T45" i="23"/>
  <c r="AC44" i="23"/>
  <c r="U44" i="23"/>
  <c r="AD43" i="23"/>
  <c r="V43" i="23"/>
  <c r="W42" i="23"/>
  <c r="X41" i="23"/>
  <c r="Y40" i="23"/>
  <c r="G40" i="23"/>
  <c r="Z39" i="23"/>
  <c r="R39" i="23"/>
  <c r="AA38" i="23"/>
  <c r="S38" i="23"/>
  <c r="AB37" i="23"/>
  <c r="T37" i="23"/>
  <c r="X58" i="23"/>
  <c r="AA57" i="23"/>
  <c r="R57" i="23"/>
  <c r="G57" i="23"/>
  <c r="AD56" i="23"/>
  <c r="U56" i="23"/>
  <c r="X55" i="23"/>
  <c r="AB54" i="23"/>
  <c r="R54" i="23"/>
  <c r="G54" i="23"/>
  <c r="V53" i="23"/>
  <c r="Y52" i="23"/>
  <c r="AB51" i="23"/>
  <c r="S51" i="23"/>
  <c r="V50" i="23"/>
  <c r="Z49" i="23"/>
  <c r="AC48" i="23"/>
  <c r="T48" i="23"/>
  <c r="W47" i="23"/>
  <c r="Z46" i="23"/>
  <c r="AD45" i="23"/>
  <c r="V58" i="23"/>
  <c r="Z57" i="23"/>
  <c r="AC56" i="23"/>
  <c r="T56" i="23"/>
  <c r="W55" i="23"/>
  <c r="Z54" i="23"/>
  <c r="AD53" i="23"/>
  <c r="U53" i="23"/>
  <c r="X52" i="23"/>
  <c r="AA51" i="23"/>
  <c r="R51" i="23"/>
  <c r="G51" i="23"/>
  <c r="AD50" i="23"/>
  <c r="U50" i="23"/>
  <c r="Y49" i="23"/>
  <c r="AB48" i="23"/>
  <c r="S48" i="23"/>
  <c r="V47" i="23"/>
  <c r="Y46" i="23"/>
  <c r="AC45" i="23"/>
  <c r="S45" i="23"/>
  <c r="W44" i="23"/>
  <c r="AA58" i="23"/>
  <c r="R58" i="23"/>
  <c r="G58" i="23"/>
  <c r="AD57" i="23"/>
  <c r="U57" i="23"/>
  <c r="X56" i="23"/>
  <c r="AB55" i="23"/>
  <c r="S55" i="23"/>
  <c r="G55" i="23"/>
  <c r="V54" i="23"/>
  <c r="Y53" i="23"/>
  <c r="AB52" i="23"/>
  <c r="S52" i="23"/>
  <c r="AB58" i="23"/>
  <c r="S57" i="23"/>
  <c r="W56" i="23"/>
  <c r="AC55" i="23"/>
  <c r="T54" i="23"/>
  <c r="X53" i="23"/>
  <c r="G53" i="23"/>
  <c r="AD52" i="23"/>
  <c r="Y51" i="23"/>
  <c r="Z50" i="23"/>
  <c r="AA49" i="23"/>
  <c r="Z48" i="23"/>
  <c r="AA47" i="23"/>
  <c r="AB46" i="23"/>
  <c r="Z45" i="23"/>
  <c r="X44" i="23"/>
  <c r="Z43" i="23"/>
  <c r="AC42" i="23"/>
  <c r="T42" i="23"/>
  <c r="W41" i="23"/>
  <c r="AA40" i="23"/>
  <c r="R40" i="23"/>
  <c r="AD39" i="23"/>
  <c r="U39" i="23"/>
  <c r="X38" i="23"/>
  <c r="AA37" i="23"/>
  <c r="R37" i="23"/>
  <c r="G37" i="23"/>
  <c r="W36" i="23"/>
  <c r="X35" i="23"/>
  <c r="Y34" i="23"/>
  <c r="G34" i="23"/>
  <c r="Z33" i="23"/>
  <c r="R33" i="23"/>
  <c r="AA32" i="23"/>
  <c r="S32" i="23"/>
  <c r="AB31" i="23"/>
  <c r="T31" i="23"/>
  <c r="AC30" i="23"/>
  <c r="U30" i="23"/>
  <c r="AD29" i="23"/>
  <c r="V29" i="23"/>
  <c r="W28" i="23"/>
  <c r="X27" i="23"/>
  <c r="Y26" i="23"/>
  <c r="G26" i="23"/>
  <c r="Z25" i="23"/>
  <c r="R25" i="23"/>
  <c r="Z58" i="23"/>
  <c r="V56" i="23"/>
  <c r="AA55" i="23"/>
  <c r="W53" i="23"/>
  <c r="AA52" i="23"/>
  <c r="X51" i="23"/>
  <c r="Y50" i="23"/>
  <c r="W49" i="23"/>
  <c r="X48" i="23"/>
  <c r="Y47" i="23"/>
  <c r="X46" i="23"/>
  <c r="Y45" i="23"/>
  <c r="V44" i="23"/>
  <c r="Y43" i="23"/>
  <c r="AB42" i="23"/>
  <c r="S42" i="23"/>
  <c r="V41" i="23"/>
  <c r="Y58" i="23"/>
  <c r="AC57" i="23"/>
  <c r="S56" i="23"/>
  <c r="Y55" i="23"/>
  <c r="AD54" i="23"/>
  <c r="S53" i="23"/>
  <c r="Z52" i="23"/>
  <c r="W51" i="23"/>
  <c r="X50" i="23"/>
  <c r="V49" i="23"/>
  <c r="U58" i="23"/>
  <c r="AB57" i="23"/>
  <c r="R56" i="23"/>
  <c r="V55" i="23"/>
  <c r="AC54" i="23"/>
  <c r="R53" i="23"/>
  <c r="W52" i="23"/>
  <c r="G52" i="23"/>
  <c r="U51" i="23"/>
  <c r="T50" i="23"/>
  <c r="G50" i="23"/>
  <c r="U49" i="23"/>
  <c r="T58" i="23"/>
  <c r="Y57" i="23"/>
  <c r="U55" i="23"/>
  <c r="Y54" i="23"/>
  <c r="V52" i="23"/>
  <c r="T51" i="23"/>
  <c r="S50" i="23"/>
  <c r="T49" i="23"/>
  <c r="G49" i="23"/>
  <c r="U48" i="23"/>
  <c r="T47" i="23"/>
  <c r="U46" i="23"/>
  <c r="G46" i="23"/>
  <c r="V45" i="23"/>
  <c r="AB44" i="23"/>
  <c r="R44" i="23"/>
  <c r="G44" i="23"/>
  <c r="U43" i="23"/>
  <c r="Y42" i="23"/>
  <c r="AB41" i="23"/>
  <c r="S41" i="23"/>
  <c r="V40" i="23"/>
  <c r="Y39" i="23"/>
  <c r="AC38" i="23"/>
  <c r="T38" i="23"/>
  <c r="W37" i="23"/>
  <c r="AA36" i="23"/>
  <c r="S36" i="23"/>
  <c r="AB35" i="23"/>
  <c r="T35" i="23"/>
  <c r="AC34" i="23"/>
  <c r="U34" i="23"/>
  <c r="AD33" i="23"/>
  <c r="V33" i="23"/>
  <c r="W32" i="23"/>
  <c r="X31" i="23"/>
  <c r="Y30" i="23"/>
  <c r="G30" i="23"/>
  <c r="Z29" i="23"/>
  <c r="R29" i="23"/>
  <c r="AA28" i="23"/>
  <c r="S28" i="23"/>
  <c r="AB27" i="23"/>
  <c r="T27" i="23"/>
  <c r="AC26" i="23"/>
  <c r="U26" i="23"/>
  <c r="AD25" i="23"/>
  <c r="V25" i="23"/>
  <c r="AD58" i="23"/>
  <c r="V57" i="23"/>
  <c r="AA56" i="23"/>
  <c r="W54" i="23"/>
  <c r="AA53" i="23"/>
  <c r="R52" i="23"/>
  <c r="AC51" i="23"/>
  <c r="AB50" i="23"/>
  <c r="AC49" i="23"/>
  <c r="R49" i="23"/>
  <c r="AD48" i="23"/>
  <c r="AC47" i="23"/>
  <c r="AD46" i="23"/>
  <c r="R46" i="23"/>
  <c r="R45" i="23"/>
  <c r="Z44" i="23"/>
  <c r="AB43" i="23"/>
  <c r="S43" i="23"/>
  <c r="V42" i="23"/>
  <c r="Z41" i="23"/>
  <c r="AC40" i="23"/>
  <c r="T40" i="23"/>
  <c r="W39" i="23"/>
  <c r="Z38" i="23"/>
  <c r="AD37" i="23"/>
  <c r="U37" i="23"/>
  <c r="Y36" i="23"/>
  <c r="G36" i="23"/>
  <c r="Z35" i="23"/>
  <c r="R35" i="23"/>
  <c r="AA34" i="23"/>
  <c r="S34" i="23"/>
  <c r="AB33" i="23"/>
  <c r="T33" i="23"/>
  <c r="AC32" i="23"/>
  <c r="U32" i="23"/>
  <c r="AD31" i="23"/>
  <c r="V31" i="23"/>
  <c r="AC58" i="23"/>
  <c r="T57" i="23"/>
  <c r="Z51" i="23"/>
  <c r="AA50" i="23"/>
  <c r="AB49" i="23"/>
  <c r="V48" i="23"/>
  <c r="U47" i="23"/>
  <c r="V46" i="23"/>
  <c r="W45" i="23"/>
  <c r="AD44" i="23"/>
  <c r="W43" i="23"/>
  <c r="AC41" i="23"/>
  <c r="Z40" i="23"/>
  <c r="V38" i="23"/>
  <c r="Z37" i="23"/>
  <c r="T36" i="23"/>
  <c r="AD35" i="23"/>
  <c r="AB34" i="23"/>
  <c r="Y33" i="23"/>
  <c r="X32" i="23"/>
  <c r="U31" i="23"/>
  <c r="G31" i="23"/>
  <c r="W30" i="23"/>
  <c r="AC29" i="23"/>
  <c r="S29" i="23"/>
  <c r="Y28" i="23"/>
  <c r="U27" i="23"/>
  <c r="S58" i="23"/>
  <c r="AC53" i="23"/>
  <c r="T52" i="23"/>
  <c r="R50" i="23"/>
  <c r="S49" i="23"/>
  <c r="R48" i="23"/>
  <c r="S47" i="23"/>
  <c r="T46" i="23"/>
  <c r="U45" i="23"/>
  <c r="AA44" i="23"/>
  <c r="T43" i="23"/>
  <c r="AA41" i="23"/>
  <c r="G41" i="23"/>
  <c r="X40" i="23"/>
  <c r="AC39" i="23"/>
  <c r="U38" i="23"/>
  <c r="Y37" i="23"/>
  <c r="AD36" i="23"/>
  <c r="R36" i="23"/>
  <c r="AC35" i="23"/>
  <c r="Z34" i="23"/>
  <c r="X33" i="23"/>
  <c r="V32" i="23"/>
  <c r="G32" i="23"/>
  <c r="S31" i="23"/>
  <c r="V30" i="23"/>
  <c r="AB29" i="23"/>
  <c r="X28" i="23"/>
  <c r="AD27" i="23"/>
  <c r="S27" i="23"/>
  <c r="G27" i="23"/>
  <c r="Z26" i="23"/>
  <c r="U25" i="23"/>
  <c r="X24" i="23"/>
  <c r="Y23" i="23"/>
  <c r="G23" i="23"/>
  <c r="Z22" i="23"/>
  <c r="R22" i="23"/>
  <c r="Z53" i="23"/>
  <c r="Y44" i="23"/>
  <c r="R43" i="23"/>
  <c r="AD42" i="23"/>
  <c r="Y41" i="23"/>
  <c r="W40" i="23"/>
  <c r="AB39" i="23"/>
  <c r="R38" i="23"/>
  <c r="X37" i="23"/>
  <c r="AC36" i="23"/>
  <c r="AA35" i="23"/>
  <c r="X34" i="23"/>
  <c r="W33" i="23"/>
  <c r="G33" i="23"/>
  <c r="T32" i="23"/>
  <c r="R31" i="23"/>
  <c r="T30" i="23"/>
  <c r="AA29" i="23"/>
  <c r="V28" i="23"/>
  <c r="AC27" i="23"/>
  <c r="R27" i="23"/>
  <c r="X54" i="23"/>
  <c r="AD55" i="23"/>
  <c r="U54" i="23"/>
  <c r="G47" i="23"/>
  <c r="S44" i="23"/>
  <c r="Z42" i="23"/>
  <c r="T41" i="23"/>
  <c r="S40" i="23"/>
  <c r="X39" i="23"/>
  <c r="G39" i="23"/>
  <c r="AD38" i="23"/>
  <c r="S37" i="23"/>
  <c r="Z36" i="23"/>
  <c r="W35" i="23"/>
  <c r="V34" i="23"/>
  <c r="AB56" i="23"/>
  <c r="T55" i="23"/>
  <c r="AD47" i="23"/>
  <c r="G45" i="23"/>
  <c r="AC43" i="23"/>
  <c r="X42" i="23"/>
  <c r="R41" i="23"/>
  <c r="V39" i="23"/>
  <c r="AB38" i="23"/>
  <c r="X36" i="23"/>
  <c r="V35" i="23"/>
  <c r="G35" i="23"/>
  <c r="T34" i="23"/>
  <c r="Z56" i="23"/>
  <c r="AA48" i="23"/>
  <c r="AB47" i="23"/>
  <c r="AC46" i="23"/>
  <c r="AA45" i="23"/>
  <c r="AA43" i="23"/>
  <c r="G43" i="23"/>
  <c r="U42" i="23"/>
  <c r="AD40" i="23"/>
  <c r="T39" i="23"/>
  <c r="Y38" i="23"/>
  <c r="V36" i="23"/>
  <c r="U35" i="23"/>
  <c r="R34" i="23"/>
  <c r="AC33" i="23"/>
  <c r="Z32" i="23"/>
  <c r="Y31" i="23"/>
  <c r="Z30" i="23"/>
  <c r="U29" i="23"/>
  <c r="AB28" i="23"/>
  <c r="W27" i="23"/>
  <c r="AD26" i="23"/>
  <c r="S26" i="23"/>
  <c r="Y25" i="23"/>
  <c r="AA24" i="23"/>
  <c r="S24" i="23"/>
  <c r="AB23" i="23"/>
  <c r="T23" i="23"/>
  <c r="AC22" i="23"/>
  <c r="U22" i="23"/>
  <c r="AA42" i="23"/>
  <c r="V37" i="23"/>
  <c r="AB32" i="23"/>
  <c r="Z31" i="23"/>
  <c r="AA30" i="23"/>
  <c r="R28" i="23"/>
  <c r="Y27" i="23"/>
  <c r="W25" i="23"/>
  <c r="V24" i="23"/>
  <c r="AC23" i="23"/>
  <c r="R23" i="23"/>
  <c r="X22" i="23"/>
  <c r="AB21" i="23"/>
  <c r="T21" i="23"/>
  <c r="AC20" i="23"/>
  <c r="U20" i="23"/>
  <c r="AD19" i="23"/>
  <c r="V19" i="23"/>
  <c r="W18" i="23"/>
  <c r="X17" i="23"/>
  <c r="Y16" i="23"/>
  <c r="G16" i="23"/>
  <c r="Z15" i="23"/>
  <c r="W46" i="23"/>
  <c r="R42" i="23"/>
  <c r="W38" i="23"/>
  <c r="AA33" i="23"/>
  <c r="Y32" i="23"/>
  <c r="W31" i="23"/>
  <c r="X30" i="23"/>
  <c r="G29" i="23"/>
  <c r="V27" i="23"/>
  <c r="AB26" i="23"/>
  <c r="T25" i="23"/>
  <c r="U24" i="23"/>
  <c r="AA23" i="23"/>
  <c r="W22" i="23"/>
  <c r="AA21" i="23"/>
  <c r="S21" i="23"/>
  <c r="AB20" i="23"/>
  <c r="T20" i="23"/>
  <c r="AC19" i="23"/>
  <c r="U19" i="23"/>
  <c r="AD18" i="23"/>
  <c r="V18" i="23"/>
  <c r="W17" i="23"/>
  <c r="X16" i="23"/>
  <c r="Y15" i="23"/>
  <c r="G15" i="23"/>
  <c r="Z14" i="23"/>
  <c r="R14" i="23"/>
  <c r="AA13" i="23"/>
  <c r="S13" i="23"/>
  <c r="AB12" i="23"/>
  <c r="T12" i="23"/>
  <c r="AC11" i="23"/>
  <c r="U11" i="23"/>
  <c r="AD10" i="23"/>
  <c r="V10" i="23"/>
  <c r="W9" i="23"/>
  <c r="AC50" i="23"/>
  <c r="G42" i="23"/>
  <c r="AA39" i="23"/>
  <c r="U33" i="23"/>
  <c r="R32" i="23"/>
  <c r="S30" i="23"/>
  <c r="Y29" i="23"/>
  <c r="AA26" i="23"/>
  <c r="S25" i="23"/>
  <c r="AD24" i="23"/>
  <c r="T24" i="23"/>
  <c r="G24" i="23"/>
  <c r="Z23" i="23"/>
  <c r="V22" i="23"/>
  <c r="Z21" i="23"/>
  <c r="R21" i="23"/>
  <c r="AA20" i="23"/>
  <c r="S20" i="23"/>
  <c r="AB19" i="23"/>
  <c r="T19" i="23"/>
  <c r="AC18" i="23"/>
  <c r="U18" i="23"/>
  <c r="AD17" i="23"/>
  <c r="V17" i="23"/>
  <c r="W16" i="23"/>
  <c r="AD49" i="23"/>
  <c r="X45" i="23"/>
  <c r="X43" i="23"/>
  <c r="AB40" i="23"/>
  <c r="S39" i="23"/>
  <c r="G38" i="23"/>
  <c r="S33" i="23"/>
  <c r="R30" i="23"/>
  <c r="X29" i="23"/>
  <c r="AD28" i="23"/>
  <c r="G28" i="23"/>
  <c r="X26" i="23"/>
  <c r="AC24" i="23"/>
  <c r="R24" i="23"/>
  <c r="X23" i="23"/>
  <c r="T22" i="23"/>
  <c r="G22" i="23"/>
  <c r="Y21" i="23"/>
  <c r="G21" i="23"/>
  <c r="Z20" i="23"/>
  <c r="R20" i="23"/>
  <c r="AA19" i="23"/>
  <c r="S19" i="23"/>
  <c r="AB18" i="23"/>
  <c r="T18" i="23"/>
  <c r="AC17" i="23"/>
  <c r="U17" i="23"/>
  <c r="AD16" i="23"/>
  <c r="V16" i="23"/>
  <c r="W15" i="23"/>
  <c r="X14" i="23"/>
  <c r="Y13" i="23"/>
  <c r="G13" i="23"/>
  <c r="Z12" i="23"/>
  <c r="R12" i="23"/>
  <c r="AA11" i="23"/>
  <c r="S11" i="23"/>
  <c r="W57" i="23"/>
  <c r="U40" i="23"/>
  <c r="W29" i="23"/>
  <c r="AC28" i="23"/>
  <c r="W26" i="23"/>
  <c r="AC25" i="23"/>
  <c r="AB24" i="23"/>
  <c r="W23" i="23"/>
  <c r="AD22" i="23"/>
  <c r="S22" i="23"/>
  <c r="X21" i="23"/>
  <c r="Y20" i="23"/>
  <c r="G20" i="23"/>
  <c r="Z19" i="23"/>
  <c r="R19" i="23"/>
  <c r="AA18" i="23"/>
  <c r="S18" i="23"/>
  <c r="AB17" i="23"/>
  <c r="T17" i="23"/>
  <c r="W48" i="23"/>
  <c r="AD41" i="23"/>
  <c r="AD34" i="23"/>
  <c r="T29" i="23"/>
  <c r="Z28" i="23"/>
  <c r="V26" i="23"/>
  <c r="AB25" i="23"/>
  <c r="Z24" i="23"/>
  <c r="V23" i="23"/>
  <c r="AB22" i="23"/>
  <c r="W21" i="23"/>
  <c r="X20" i="23"/>
  <c r="Y19" i="23"/>
  <c r="G19" i="23"/>
  <c r="Z18" i="23"/>
  <c r="R18" i="23"/>
  <c r="AA17" i="23"/>
  <c r="S17" i="23"/>
  <c r="T44" i="23"/>
  <c r="U41" i="23"/>
  <c r="AB36" i="23"/>
  <c r="Y35" i="23"/>
  <c r="W34" i="23"/>
  <c r="AC31" i="23"/>
  <c r="AD30" i="23"/>
  <c r="U28" i="23"/>
  <c r="AA27" i="23"/>
  <c r="T26" i="23"/>
  <c r="AA25" i="23"/>
  <c r="Y24" i="23"/>
  <c r="U23" i="23"/>
  <c r="AA22" i="23"/>
  <c r="AD21" i="23"/>
  <c r="V21" i="23"/>
  <c r="W20" i="23"/>
  <c r="X19" i="23"/>
  <c r="Y18" i="23"/>
  <c r="G18" i="23"/>
  <c r="Z17" i="23"/>
  <c r="R17" i="23"/>
  <c r="AA16" i="23"/>
  <c r="S16" i="23"/>
  <c r="AB15" i="23"/>
  <c r="T15" i="23"/>
  <c r="AC14" i="23"/>
  <c r="U14" i="23"/>
  <c r="AD13" i="23"/>
  <c r="V13" i="23"/>
  <c r="W12" i="23"/>
  <c r="X11" i="23"/>
  <c r="X47" i="23"/>
  <c r="AC37" i="23"/>
  <c r="U36" i="23"/>
  <c r="S35" i="23"/>
  <c r="AD32" i="23"/>
  <c r="AA31" i="23"/>
  <c r="AB30" i="23"/>
  <c r="T28" i="23"/>
  <c r="Z27" i="23"/>
  <c r="R26" i="23"/>
  <c r="X25" i="23"/>
  <c r="G25" i="23"/>
  <c r="W24" i="23"/>
  <c r="AD23" i="23"/>
  <c r="S23" i="23"/>
  <c r="Y22" i="23"/>
  <c r="AC21" i="23"/>
  <c r="U21" i="23"/>
  <c r="AD20" i="23"/>
  <c r="V20" i="23"/>
  <c r="W19" i="23"/>
  <c r="X18" i="23"/>
  <c r="Y17" i="23"/>
  <c r="G17" i="23"/>
  <c r="Z16" i="23"/>
  <c r="R16" i="23"/>
  <c r="AA15" i="23"/>
  <c r="S15" i="23"/>
  <c r="AB14" i="23"/>
  <c r="T14" i="23"/>
  <c r="AC13" i="23"/>
  <c r="U13" i="23"/>
  <c r="AD12" i="23"/>
  <c r="V12" i="23"/>
  <c r="W11" i="23"/>
  <c r="X10" i="23"/>
  <c r="Y9" i="23"/>
  <c r="G9" i="23"/>
  <c r="AC15" i="23"/>
  <c r="AA14" i="23"/>
  <c r="AB13" i="23"/>
  <c r="AC12" i="23"/>
  <c r="AD11" i="23"/>
  <c r="T10" i="23"/>
  <c r="AA9" i="23"/>
  <c r="AA6" i="23"/>
  <c r="S6" i="23"/>
  <c r="X15" i="23"/>
  <c r="Y14" i="23"/>
  <c r="G14" i="23"/>
  <c r="Z13" i="23"/>
  <c r="AA12" i="23"/>
  <c r="AB11" i="23"/>
  <c r="AC10" i="23"/>
  <c r="S10" i="23"/>
  <c r="G10" i="23"/>
  <c r="Z9" i="23"/>
  <c r="AR6" i="23"/>
  <c r="AJ6" i="23"/>
  <c r="Z6" i="23"/>
  <c r="R6" i="23"/>
  <c r="V15" i="23"/>
  <c r="W14" i="23"/>
  <c r="X13" i="23"/>
  <c r="Y12" i="23"/>
  <c r="G12" i="23"/>
  <c r="Z11" i="23"/>
  <c r="AB10" i="23"/>
  <c r="R10" i="23"/>
  <c r="X9" i="23"/>
  <c r="AQ6" i="23"/>
  <c r="AI6" i="23"/>
  <c r="Y6" i="23"/>
  <c r="G6" i="23"/>
  <c r="AC16" i="23"/>
  <c r="U15" i="23"/>
  <c r="V14" i="23"/>
  <c r="W13" i="23"/>
  <c r="X12" i="23"/>
  <c r="Y11" i="23"/>
  <c r="AA10" i="23"/>
  <c r="V9" i="23"/>
  <c r="X6" i="23"/>
  <c r="F6" i="23"/>
  <c r="AB16" i="23"/>
  <c r="R15" i="23"/>
  <c r="S14" i="23"/>
  <c r="T13" i="23"/>
  <c r="U12" i="23"/>
  <c r="V11" i="23"/>
  <c r="G11" i="23"/>
  <c r="Z10" i="23"/>
  <c r="U9" i="23"/>
  <c r="AO6" i="23"/>
  <c r="W6" i="23"/>
  <c r="E6" i="23"/>
  <c r="U16" i="23"/>
  <c r="R13" i="23"/>
  <c r="S12" i="23"/>
  <c r="T11" i="23"/>
  <c r="Y10" i="23"/>
  <c r="AD9" i="23"/>
  <c r="T9" i="23"/>
  <c r="AD6" i="23"/>
  <c r="V6" i="23"/>
  <c r="D6" i="23"/>
  <c r="T16" i="23"/>
  <c r="R11" i="23"/>
  <c r="W10" i="23"/>
  <c r="AC9" i="23"/>
  <c r="S9" i="23"/>
  <c r="AD15" i="23"/>
  <c r="AD14" i="23"/>
  <c r="U10" i="23"/>
  <c r="AB9" i="23"/>
  <c r="R9" i="23"/>
  <c r="AL6" i="23"/>
  <c r="AB6" i="23"/>
  <c r="T6" i="23"/>
  <c r="U18" i="10"/>
  <c r="U6" i="23" s="1"/>
  <c r="AC18" i="10"/>
  <c r="AC6" i="23" s="1"/>
  <c r="W19" i="10"/>
  <c r="AK18" i="10" s="1"/>
  <c r="I14" i="10"/>
  <c r="S16" i="18" s="1"/>
  <c r="H12" i="10"/>
  <c r="J14" i="10"/>
  <c r="AR4" i="3"/>
  <c r="AH4" i="3"/>
  <c r="AL16" i="3"/>
  <c r="AR14" i="3"/>
  <c r="AJ14" i="3"/>
  <c r="AH19" i="3"/>
  <c r="AK16" i="3"/>
  <c r="AQ14" i="3"/>
  <c r="AI14" i="3"/>
  <c r="AN18" i="3"/>
  <c r="AR16" i="3"/>
  <c r="AJ16" i="3"/>
  <c r="AP14" i="3"/>
  <c r="AH14" i="3"/>
  <c r="AQ16" i="3"/>
  <c r="AI16" i="3"/>
  <c r="AL18" i="3"/>
  <c r="AP16" i="3"/>
  <c r="AH16" i="3"/>
  <c r="AO16" i="3"/>
  <c r="AH15" i="3"/>
  <c r="AM14" i="3"/>
  <c r="AK12" i="3"/>
  <c r="AR18" i="3"/>
  <c r="AN16" i="3"/>
  <c r="AL14" i="3"/>
  <c r="AR12" i="3"/>
  <c r="AJ12" i="3"/>
  <c r="AQ18" i="3"/>
  <c r="AQ6" i="24" s="1"/>
  <c r="AH17" i="3"/>
  <c r="AM16" i="3"/>
  <c r="AK14" i="3"/>
  <c r="AI12" i="3"/>
  <c r="AP10" i="3"/>
  <c r="AH10" i="3"/>
  <c r="AN8" i="3"/>
  <c r="AL6" i="3"/>
  <c r="AH12" i="3"/>
  <c r="AO10" i="3"/>
  <c r="AH9" i="3"/>
  <c r="AM8" i="3"/>
  <c r="AK6" i="3"/>
  <c r="AH13" i="3"/>
  <c r="AQ12" i="3"/>
  <c r="AN10" i="3"/>
  <c r="AL8" i="3"/>
  <c r="AR6" i="3"/>
  <c r="AJ6" i="3"/>
  <c r="AO14" i="3"/>
  <c r="AP12" i="3"/>
  <c r="AH11" i="3"/>
  <c r="AM10" i="3"/>
  <c r="AK8" i="3"/>
  <c r="AN14" i="3"/>
  <c r="AO12" i="3"/>
  <c r="AL10" i="3"/>
  <c r="AR8" i="3"/>
  <c r="AJ8" i="3"/>
  <c r="AP6" i="3"/>
  <c r="AH6" i="3"/>
  <c r="AN12" i="3"/>
  <c r="AK10" i="3"/>
  <c r="AQ8" i="3"/>
  <c r="AI8" i="3"/>
  <c r="AO6" i="3"/>
  <c r="AH5" i="3"/>
  <c r="AI5" i="3" s="1"/>
  <c r="AM4" i="3"/>
  <c r="AM12" i="3"/>
  <c r="AR10" i="3"/>
  <c r="AJ10" i="3"/>
  <c r="AP8" i="3"/>
  <c r="AH8" i="3"/>
  <c r="AN6" i="3"/>
  <c r="AL12" i="3"/>
  <c r="AQ10" i="3"/>
  <c r="AI10" i="3"/>
  <c r="AO8" i="3"/>
  <c r="AH7" i="3"/>
  <c r="AM6" i="3"/>
  <c r="AK4" i="3"/>
  <c r="AJ4" i="3"/>
  <c r="AQ6" i="3"/>
  <c r="AP4" i="3"/>
  <c r="AI6" i="3"/>
  <c r="AO4" i="3"/>
  <c r="AL4" i="3"/>
  <c r="AN4" i="3"/>
  <c r="H18" i="3"/>
  <c r="AB20" i="18" s="1"/>
  <c r="AQ4" i="3"/>
  <c r="G18" i="3"/>
  <c r="AO18" i="3" s="1"/>
  <c r="R4" i="3"/>
  <c r="R18" i="3" s="1"/>
  <c r="R6" i="24" s="1"/>
  <c r="H4" i="3"/>
  <c r="R12" i="3"/>
  <c r="H12" i="3"/>
  <c r="I12" i="3" s="1"/>
  <c r="AC14" i="18" s="1"/>
  <c r="H10" i="3"/>
  <c r="AB12" i="18" s="1"/>
  <c r="H6" i="3"/>
  <c r="AB8" i="18" s="1"/>
  <c r="I14" i="3"/>
  <c r="AC16" i="18" s="1"/>
  <c r="AB26" i="24"/>
  <c r="T26" i="24"/>
  <c r="AC25" i="24"/>
  <c r="U25" i="24"/>
  <c r="AD24" i="24"/>
  <c r="V24" i="24"/>
  <c r="W23" i="24"/>
  <c r="X22" i="24"/>
  <c r="X26" i="24"/>
  <c r="Y25" i="24"/>
  <c r="G25" i="24"/>
  <c r="Z24" i="24"/>
  <c r="R24" i="24"/>
  <c r="AA23" i="24"/>
  <c r="S23" i="24"/>
  <c r="AB22" i="24"/>
  <c r="T22" i="24"/>
  <c r="AC21" i="24"/>
  <c r="U21" i="24"/>
  <c r="AD20" i="24"/>
  <c r="V20" i="24"/>
  <c r="W19" i="24"/>
  <c r="X18" i="24"/>
  <c r="Y17" i="24"/>
  <c r="G17" i="24"/>
  <c r="Z16" i="24"/>
  <c r="R16" i="24"/>
  <c r="AA15" i="24"/>
  <c r="S15" i="24"/>
  <c r="AB14" i="24"/>
  <c r="T14" i="24"/>
  <c r="Y26" i="24"/>
  <c r="T25" i="24"/>
  <c r="AA24" i="24"/>
  <c r="V23" i="24"/>
  <c r="AC22" i="24"/>
  <c r="R22" i="24"/>
  <c r="AA21" i="24"/>
  <c r="R21" i="24"/>
  <c r="G21" i="24"/>
  <c r="U20" i="24"/>
  <c r="Y19" i="24"/>
  <c r="AB18" i="24"/>
  <c r="S18" i="24"/>
  <c r="V17" i="24"/>
  <c r="Y16" i="24"/>
  <c r="AC15" i="24"/>
  <c r="T15" i="24"/>
  <c r="W14" i="24"/>
  <c r="AC13" i="24"/>
  <c r="U13" i="24"/>
  <c r="AD12" i="24"/>
  <c r="V12" i="24"/>
  <c r="W11" i="24"/>
  <c r="W26" i="24"/>
  <c r="AD25" i="24"/>
  <c r="S25" i="24"/>
  <c r="Y24" i="24"/>
  <c r="U23" i="24"/>
  <c r="AA22" i="24"/>
  <c r="Z21" i="24"/>
  <c r="AC20" i="24"/>
  <c r="T20" i="24"/>
  <c r="X19" i="24"/>
  <c r="AA18" i="24"/>
  <c r="R18" i="24"/>
  <c r="G18" i="24"/>
  <c r="AD17" i="24"/>
  <c r="U17" i="24"/>
  <c r="X16" i="24"/>
  <c r="AB15" i="24"/>
  <c r="R15" i="24"/>
  <c r="G15" i="24"/>
  <c r="V14" i="24"/>
  <c r="AB13" i="24"/>
  <c r="T13" i="24"/>
  <c r="AC12" i="24"/>
  <c r="U12" i="24"/>
  <c r="AD11" i="24"/>
  <c r="V11" i="24"/>
  <c r="V26" i="24"/>
  <c r="AB25" i="24"/>
  <c r="R25" i="24"/>
  <c r="X24" i="24"/>
  <c r="AD23" i="24"/>
  <c r="T23" i="24"/>
  <c r="G23" i="24"/>
  <c r="Z22" i="24"/>
  <c r="Y21" i="24"/>
  <c r="AB20" i="24"/>
  <c r="S20" i="24"/>
  <c r="V19" i="24"/>
  <c r="Z18" i="24"/>
  <c r="AC17" i="24"/>
  <c r="T17" i="24"/>
  <c r="W16" i="24"/>
  <c r="Z15" i="24"/>
  <c r="U26" i="24"/>
  <c r="AA25" i="24"/>
  <c r="W24" i="24"/>
  <c r="AC23" i="24"/>
  <c r="R23" i="24"/>
  <c r="Y22" i="24"/>
  <c r="X21" i="24"/>
  <c r="AA20" i="24"/>
  <c r="R20" i="24"/>
  <c r="G20" i="24"/>
  <c r="AD19" i="24"/>
  <c r="U19" i="24"/>
  <c r="Y18" i="24"/>
  <c r="AB17" i="24"/>
  <c r="S17" i="24"/>
  <c r="V16" i="24"/>
  <c r="Y15" i="24"/>
  <c r="AC14" i="24"/>
  <c r="S14" i="24"/>
  <c r="Z13" i="24"/>
  <c r="R13" i="24"/>
  <c r="AD26" i="24"/>
  <c r="S26" i="24"/>
  <c r="G26" i="24"/>
  <c r="Z25" i="24"/>
  <c r="U24" i="24"/>
  <c r="AB23" i="24"/>
  <c r="W22" i="24"/>
  <c r="W21" i="24"/>
  <c r="Z20" i="24"/>
  <c r="AC19" i="24"/>
  <c r="T19" i="24"/>
  <c r="W18" i="24"/>
  <c r="AA17" i="24"/>
  <c r="R17" i="24"/>
  <c r="AD16" i="24"/>
  <c r="U16" i="24"/>
  <c r="AA26" i="24"/>
  <c r="W25" i="24"/>
  <c r="AC24" i="24"/>
  <c r="S24" i="24"/>
  <c r="Y23" i="24"/>
  <c r="U22" i="24"/>
  <c r="AD21" i="24"/>
  <c r="T21" i="24"/>
  <c r="X20" i="24"/>
  <c r="AA19" i="24"/>
  <c r="R19" i="24"/>
  <c r="G19" i="24"/>
  <c r="AD18" i="24"/>
  <c r="U18" i="24"/>
  <c r="X17" i="24"/>
  <c r="AB16" i="24"/>
  <c r="S16" i="24"/>
  <c r="G16" i="24"/>
  <c r="V15" i="24"/>
  <c r="Y14" i="24"/>
  <c r="W13" i="24"/>
  <c r="X12" i="24"/>
  <c r="Y11" i="24"/>
  <c r="G11" i="24"/>
  <c r="U6" i="24"/>
  <c r="AC6" i="24"/>
  <c r="W9" i="24"/>
  <c r="V10" i="24"/>
  <c r="AD10" i="24"/>
  <c r="S11" i="24"/>
  <c r="G12" i="24"/>
  <c r="T12" i="24"/>
  <c r="AA13" i="24"/>
  <c r="AD14" i="24"/>
  <c r="AD15" i="24"/>
  <c r="Z17" i="24"/>
  <c r="Y20" i="24"/>
  <c r="X25" i="24"/>
  <c r="R26" i="24"/>
  <c r="J14" i="3"/>
  <c r="D6" i="24"/>
  <c r="V6" i="24"/>
  <c r="AD6" i="24"/>
  <c r="X9" i="24"/>
  <c r="W10" i="24"/>
  <c r="T11" i="24"/>
  <c r="W12" i="24"/>
  <c r="AD13" i="24"/>
  <c r="T18" i="24"/>
  <c r="S21" i="24"/>
  <c r="G22" i="24"/>
  <c r="Z26" i="24"/>
  <c r="E6" i="24"/>
  <c r="W6" i="24"/>
  <c r="G9" i="24"/>
  <c r="Y9" i="24"/>
  <c r="X10" i="24"/>
  <c r="U11" i="24"/>
  <c r="Y12" i="24"/>
  <c r="V18" i="24"/>
  <c r="V21" i="24"/>
  <c r="AC26" i="24"/>
  <c r="F6" i="24"/>
  <c r="X6" i="24"/>
  <c r="R9" i="24"/>
  <c r="Z9" i="24"/>
  <c r="G10" i="24"/>
  <c r="Y10" i="24"/>
  <c r="X11" i="24"/>
  <c r="Z12" i="24"/>
  <c r="R14" i="24"/>
  <c r="AC18" i="24"/>
  <c r="AB21" i="24"/>
  <c r="S22" i="24"/>
  <c r="Y6" i="24"/>
  <c r="S9" i="24"/>
  <c r="AA9" i="24"/>
  <c r="R10" i="24"/>
  <c r="Z10" i="24"/>
  <c r="Z11" i="24"/>
  <c r="AA12" i="24"/>
  <c r="S13" i="24"/>
  <c r="U14" i="24"/>
  <c r="T16" i="24"/>
  <c r="S19" i="24"/>
  <c r="V22" i="24"/>
  <c r="G24" i="24"/>
  <c r="Z6" i="24"/>
  <c r="T9" i="24"/>
  <c r="AB9" i="24"/>
  <c r="S10" i="24"/>
  <c r="AA10" i="24"/>
  <c r="AA11" i="24"/>
  <c r="AB12" i="24"/>
  <c r="V13" i="24"/>
  <c r="X14" i="24"/>
  <c r="U15" i="24"/>
  <c r="AA16" i="24"/>
  <c r="Z19" i="24"/>
  <c r="AD22" i="24"/>
  <c r="X23" i="24"/>
  <c r="I16" i="3"/>
  <c r="AC18" i="18" s="1"/>
  <c r="S6" i="24"/>
  <c r="AA6" i="24"/>
  <c r="U9" i="24"/>
  <c r="AC9" i="24"/>
  <c r="T10" i="24"/>
  <c r="AB10" i="24"/>
  <c r="AB11" i="24"/>
  <c r="R12" i="24"/>
  <c r="X13" i="24"/>
  <c r="Z14" i="24"/>
  <c r="W15" i="24"/>
  <c r="AC16" i="24"/>
  <c r="AB19" i="24"/>
  <c r="Z23" i="24"/>
  <c r="T24" i="24"/>
  <c r="T6" i="24"/>
  <c r="AB6" i="24"/>
  <c r="V9" i="24"/>
  <c r="AD9" i="24"/>
  <c r="U10" i="24"/>
  <c r="AC10" i="24"/>
  <c r="R11" i="24"/>
  <c r="AC11" i="24"/>
  <c r="S12" i="24"/>
  <c r="G13" i="24"/>
  <c r="Y13" i="24"/>
  <c r="G14" i="24"/>
  <c r="AA14" i="24"/>
  <c r="X15" i="24"/>
  <c r="W17" i="24"/>
  <c r="W20" i="24"/>
  <c r="AB24" i="24"/>
  <c r="V25" i="24"/>
  <c r="AO13" i="6"/>
  <c r="AO14" i="6"/>
  <c r="AO8" i="6"/>
  <c r="AO12" i="6"/>
  <c r="W7" i="6"/>
  <c r="W4" i="6" s="1"/>
  <c r="AO34" i="6"/>
  <c r="AO31" i="6"/>
  <c r="AO25" i="6"/>
  <c r="AO21" i="6"/>
  <c r="AO28" i="6"/>
  <c r="AO16" i="6"/>
  <c r="AO33" i="6"/>
  <c r="AO26" i="6"/>
  <c r="AO22" i="6"/>
  <c r="AO30" i="6"/>
  <c r="AO17" i="6"/>
  <c r="AO35" i="6"/>
  <c r="AO27" i="6"/>
  <c r="AO23" i="6"/>
  <c r="AO19" i="6"/>
  <c r="AO32" i="6"/>
  <c r="AO29" i="6"/>
  <c r="AO24" i="6"/>
  <c r="AO20" i="6"/>
  <c r="AO7" i="6"/>
  <c r="AO11" i="6"/>
  <c r="AO6" i="6"/>
  <c r="AO10" i="6"/>
  <c r="AO15" i="6"/>
  <c r="AO9" i="6"/>
  <c r="AO18" i="6"/>
  <c r="L29" i="6"/>
  <c r="AI7" i="3" l="1"/>
  <c r="AJ7" i="3" s="1"/>
  <c r="AI17" i="3"/>
  <c r="AJ17" i="3" s="1"/>
  <c r="AK17" i="3" s="1"/>
  <c r="AL17" i="3" s="1"/>
  <c r="AM17" i="3" s="1"/>
  <c r="AN17" i="3" s="1"/>
  <c r="AO17" i="3" s="1"/>
  <c r="AP17" i="3" s="1"/>
  <c r="AQ17" i="3" s="1"/>
  <c r="AR17" i="3" s="1"/>
  <c r="AS17" i="3" s="1"/>
  <c r="M16" i="3" s="1"/>
  <c r="BG6" i="3"/>
  <c r="BG10" i="3"/>
  <c r="BG16" i="3"/>
  <c r="BG4" i="3"/>
  <c r="BG8" i="3"/>
  <c r="BG12" i="3"/>
  <c r="BG14" i="3"/>
  <c r="AI15" i="3"/>
  <c r="AZ12" i="3"/>
  <c r="K10" i="10"/>
  <c r="AS73" i="9"/>
  <c r="BG14" i="10"/>
  <c r="BG8" i="10"/>
  <c r="BG18" i="10"/>
  <c r="BG16" i="10"/>
  <c r="AI5" i="10"/>
  <c r="AJ5" i="10" s="1"/>
  <c r="AK5" i="10" s="1"/>
  <c r="AL5" i="10" s="1"/>
  <c r="AM5" i="10" s="1"/>
  <c r="AN5" i="10" s="1"/>
  <c r="AO5" i="10" s="1"/>
  <c r="AP5" i="10" s="1"/>
  <c r="AQ5" i="10" s="1"/>
  <c r="AR5" i="10" s="1"/>
  <c r="BG6" i="10"/>
  <c r="BG12" i="10"/>
  <c r="BG4" i="10"/>
  <c r="BG10" i="10"/>
  <c r="AI7" i="10"/>
  <c r="AJ7" i="10" s="1"/>
  <c r="AK7" i="10" s="1"/>
  <c r="AL7" i="10" s="1"/>
  <c r="AM7" i="10" s="1"/>
  <c r="AN7" i="10" s="1"/>
  <c r="AO7" i="10" s="1"/>
  <c r="AP7" i="10" s="1"/>
  <c r="AQ7" i="10" s="1"/>
  <c r="AR7" i="10" s="1"/>
  <c r="AI13" i="10"/>
  <c r="AJ13" i="10" s="1"/>
  <c r="AK13" i="10" s="1"/>
  <c r="AL13" i="10" s="1"/>
  <c r="AM13" i="10" s="1"/>
  <c r="AN13" i="10" s="1"/>
  <c r="AO13" i="10" s="1"/>
  <c r="AP13" i="10" s="1"/>
  <c r="AQ13" i="10" s="1"/>
  <c r="AR13" i="10" s="1"/>
  <c r="AS59" i="9"/>
  <c r="AI7" i="15"/>
  <c r="AJ7" i="15" s="1"/>
  <c r="BG4" i="15"/>
  <c r="BG6" i="15"/>
  <c r="BG18" i="15"/>
  <c r="BG8" i="15"/>
  <c r="BG16" i="15"/>
  <c r="BG10" i="15"/>
  <c r="AI17" i="15"/>
  <c r="AJ17" i="15" s="1"/>
  <c r="AK17" i="15" s="1"/>
  <c r="AL17" i="15" s="1"/>
  <c r="AM17" i="15" s="1"/>
  <c r="AN17" i="15" s="1"/>
  <c r="AO17" i="15" s="1"/>
  <c r="AP17" i="15" s="1"/>
  <c r="AQ17" i="15" s="1"/>
  <c r="AR17" i="15" s="1"/>
  <c r="AI15" i="15"/>
  <c r="AJ15" i="15" s="1"/>
  <c r="AK15" i="15" s="1"/>
  <c r="AL15" i="15" s="1"/>
  <c r="AM15" i="15" s="1"/>
  <c r="AN15" i="15" s="1"/>
  <c r="AO15" i="15" s="1"/>
  <c r="AP15" i="15" s="1"/>
  <c r="AQ15" i="15" s="1"/>
  <c r="AR15" i="15" s="1"/>
  <c r="BG12" i="15"/>
  <c r="BG14" i="15"/>
  <c r="AZ12" i="15"/>
  <c r="AS11" i="24"/>
  <c r="M11" i="24" s="1"/>
  <c r="AS20" i="24"/>
  <c r="M20" i="24" s="1"/>
  <c r="AS18" i="24"/>
  <c r="M18" i="24" s="1"/>
  <c r="O18" i="24" s="1"/>
  <c r="AS25" i="24"/>
  <c r="M25" i="24" s="1"/>
  <c r="O25" i="24" s="1"/>
  <c r="AS10" i="24"/>
  <c r="M10" i="24" s="1"/>
  <c r="AS22" i="24"/>
  <c r="AS26" i="24"/>
  <c r="AS15" i="24"/>
  <c r="M15" i="24" s="1"/>
  <c r="O15" i="24" s="1"/>
  <c r="AS17" i="24"/>
  <c r="AS14" i="24"/>
  <c r="M14" i="24" s="1"/>
  <c r="AS16" i="24"/>
  <c r="M16" i="24" s="1"/>
  <c r="AS21" i="24"/>
  <c r="M21" i="24" s="1"/>
  <c r="AS19" i="24"/>
  <c r="M19" i="24" s="1"/>
  <c r="AS23" i="24"/>
  <c r="M23" i="24" s="1"/>
  <c r="AS13" i="24"/>
  <c r="M13" i="24" s="1"/>
  <c r="AS12" i="24"/>
  <c r="M12" i="24" s="1"/>
  <c r="AS24" i="24"/>
  <c r="M24" i="24" s="1"/>
  <c r="AS9" i="24"/>
  <c r="M9" i="24" s="1"/>
  <c r="AE7" i="24"/>
  <c r="J10" i="3"/>
  <c r="BE4" i="3"/>
  <c r="BD6" i="3"/>
  <c r="BA10" i="3"/>
  <c r="I10" i="3"/>
  <c r="AC12" i="18" s="1"/>
  <c r="K8" i="3"/>
  <c r="AE10" i="18" s="1"/>
  <c r="I8" i="3"/>
  <c r="AC10" i="18" s="1"/>
  <c r="AB10" i="18"/>
  <c r="AS43" i="23"/>
  <c r="AS25" i="23"/>
  <c r="M25" i="23" s="1"/>
  <c r="O25" i="23" s="1"/>
  <c r="AS14" i="23"/>
  <c r="M14" i="23" s="1"/>
  <c r="AS45" i="23"/>
  <c r="M45" i="23" s="1"/>
  <c r="AS90" i="9"/>
  <c r="AS13" i="23"/>
  <c r="M13" i="23" s="1"/>
  <c r="AS22" i="23"/>
  <c r="M22" i="23" s="1"/>
  <c r="AS42" i="23"/>
  <c r="AS16" i="23"/>
  <c r="M16" i="23" s="1"/>
  <c r="AS31" i="23"/>
  <c r="M31" i="23" s="1"/>
  <c r="AS36" i="23"/>
  <c r="M36" i="23" s="1"/>
  <c r="AS52" i="23"/>
  <c r="AS9" i="23"/>
  <c r="M9" i="23" s="1"/>
  <c r="AS54" i="23"/>
  <c r="AS40" i="23"/>
  <c r="M40" i="23" s="1"/>
  <c r="AS11" i="23"/>
  <c r="M11" i="23" s="1"/>
  <c r="AS51" i="23"/>
  <c r="AS18" i="23"/>
  <c r="M18" i="23" s="1"/>
  <c r="O18" i="23" s="1"/>
  <c r="AS19" i="23"/>
  <c r="M19" i="23" s="1"/>
  <c r="AS38" i="23"/>
  <c r="M38" i="23" s="1"/>
  <c r="AS32" i="23"/>
  <c r="AS44" i="23"/>
  <c r="M44" i="23" s="1"/>
  <c r="AS49" i="23"/>
  <c r="AS34" i="23"/>
  <c r="AS12" i="23"/>
  <c r="M12" i="23" s="1"/>
  <c r="AS47" i="23"/>
  <c r="M47" i="23" s="1"/>
  <c r="O47" i="23" s="1"/>
  <c r="AS27" i="23"/>
  <c r="M27" i="23" s="1"/>
  <c r="AS53" i="23"/>
  <c r="M53" i="23" s="1"/>
  <c r="O53" i="23" s="1"/>
  <c r="AS15" i="23"/>
  <c r="AS35" i="23"/>
  <c r="M35" i="23" s="1"/>
  <c r="AS50" i="23"/>
  <c r="M50" i="23" s="1"/>
  <c r="AS26" i="23"/>
  <c r="M26" i="23" s="1"/>
  <c r="AS58" i="23"/>
  <c r="AS56" i="23"/>
  <c r="AS21" i="23"/>
  <c r="M21" i="23" s="1"/>
  <c r="AS28" i="23"/>
  <c r="M28" i="23" s="1"/>
  <c r="AS24" i="23"/>
  <c r="M24" i="23" s="1"/>
  <c r="AS39" i="23"/>
  <c r="M39" i="23" s="1"/>
  <c r="AS41" i="23"/>
  <c r="M41" i="23" s="1"/>
  <c r="AS30" i="23"/>
  <c r="M30" i="23" s="1"/>
  <c r="AS10" i="23"/>
  <c r="M10" i="23" s="1"/>
  <c r="AS17" i="23"/>
  <c r="M17" i="23" s="1"/>
  <c r="AS20" i="23"/>
  <c r="M20" i="23" s="1"/>
  <c r="AS29" i="23"/>
  <c r="M29" i="23" s="1"/>
  <c r="AS33" i="23"/>
  <c r="M33" i="23" s="1"/>
  <c r="AS23" i="23"/>
  <c r="M23" i="23" s="1"/>
  <c r="AS46" i="23"/>
  <c r="AS37" i="23"/>
  <c r="AS55" i="23"/>
  <c r="AS57" i="23"/>
  <c r="M57" i="23" s="1"/>
  <c r="AS48" i="23"/>
  <c r="M48" i="23" s="1"/>
  <c r="AE7" i="23"/>
  <c r="I4" i="10"/>
  <c r="S6" i="18" s="1"/>
  <c r="R6" i="18"/>
  <c r="J16" i="10"/>
  <c r="R18" i="18"/>
  <c r="AS28" i="9"/>
  <c r="M28" i="9" s="1"/>
  <c r="O28" i="9" s="1"/>
  <c r="I16" i="10"/>
  <c r="S18" i="18" s="1"/>
  <c r="BG6" i="9"/>
  <c r="AS14" i="9"/>
  <c r="M14" i="9" s="1"/>
  <c r="AS65" i="9"/>
  <c r="AS70" i="9"/>
  <c r="AS13" i="9"/>
  <c r="AS34" i="9"/>
  <c r="M34" i="9" s="1"/>
  <c r="AS25" i="9"/>
  <c r="M25" i="9" s="1"/>
  <c r="AS20" i="9"/>
  <c r="M20" i="9" s="1"/>
  <c r="O20" i="9" s="1"/>
  <c r="AS11" i="9"/>
  <c r="M11" i="9" s="1"/>
  <c r="O11" i="9" s="1"/>
  <c r="AS71" i="9"/>
  <c r="M71" i="9" s="1"/>
  <c r="O71" i="9" s="1"/>
  <c r="AS87" i="9"/>
  <c r="M87" i="9" s="1"/>
  <c r="O87" i="9" s="1"/>
  <c r="AS95" i="9"/>
  <c r="M95" i="9" s="1"/>
  <c r="O95" i="9" s="1"/>
  <c r="AS91" i="9"/>
  <c r="M91" i="9" s="1"/>
  <c r="O91" i="9" s="1"/>
  <c r="AS85" i="9"/>
  <c r="AS53" i="9"/>
  <c r="M53" i="9" s="1"/>
  <c r="O53" i="9" s="1"/>
  <c r="AS45" i="9"/>
  <c r="M45" i="9" s="1"/>
  <c r="AS9" i="9"/>
  <c r="M9" i="9" s="1"/>
  <c r="AS19" i="9"/>
  <c r="AS48" i="9"/>
  <c r="M48" i="9" s="1"/>
  <c r="O48" i="9" s="1"/>
  <c r="AS26" i="9"/>
  <c r="AS31" i="9"/>
  <c r="AS35" i="9"/>
  <c r="M35" i="9" s="1"/>
  <c r="O35" i="9" s="1"/>
  <c r="AS61" i="9"/>
  <c r="M61" i="9" s="1"/>
  <c r="O61" i="9" s="1"/>
  <c r="AS56" i="9"/>
  <c r="M56" i="9" s="1"/>
  <c r="O56" i="9" s="1"/>
  <c r="AS81" i="9"/>
  <c r="AS86" i="9"/>
  <c r="M86" i="9" s="1"/>
  <c r="O86" i="9" s="1"/>
  <c r="AS16" i="9"/>
  <c r="AS24" i="9"/>
  <c r="M24" i="9" s="1"/>
  <c r="O24" i="9" s="1"/>
  <c r="AS54" i="9"/>
  <c r="M54" i="9" s="1"/>
  <c r="O54" i="9" s="1"/>
  <c r="AS66" i="9"/>
  <c r="M66" i="9" s="1"/>
  <c r="O66" i="9" s="1"/>
  <c r="AS77" i="9"/>
  <c r="AS23" i="9"/>
  <c r="M23" i="9" s="1"/>
  <c r="O23" i="9" s="1"/>
  <c r="AS17" i="9"/>
  <c r="M17" i="9" s="1"/>
  <c r="AS29" i="9"/>
  <c r="M29" i="9" s="1"/>
  <c r="AS18" i="9"/>
  <c r="M18" i="9" s="1"/>
  <c r="AS55" i="9"/>
  <c r="AS89" i="9"/>
  <c r="AS78" i="9"/>
  <c r="AS60" i="9"/>
  <c r="M60" i="9" s="1"/>
  <c r="AS72" i="9"/>
  <c r="AS83" i="9"/>
  <c r="M83" i="9" s="1"/>
  <c r="AS12" i="9"/>
  <c r="AS30" i="9"/>
  <c r="AS75" i="9"/>
  <c r="M75" i="9" s="1"/>
  <c r="AS94" i="9"/>
  <c r="AS40" i="9"/>
  <c r="M40" i="9" s="1"/>
  <c r="AS21" i="9"/>
  <c r="M21" i="9" s="1"/>
  <c r="AS27" i="9"/>
  <c r="M27" i="9" s="1"/>
  <c r="AS33" i="9"/>
  <c r="M33" i="9" s="1"/>
  <c r="AS38" i="9"/>
  <c r="M38" i="9" s="1"/>
  <c r="AS47" i="9"/>
  <c r="M47" i="9" s="1"/>
  <c r="AS50" i="9"/>
  <c r="M50" i="9" s="1"/>
  <c r="AS51" i="9"/>
  <c r="M51" i="9" s="1"/>
  <c r="AS80" i="9"/>
  <c r="M80" i="9" s="1"/>
  <c r="AS82" i="9"/>
  <c r="AS67" i="9"/>
  <c r="AS88" i="9"/>
  <c r="AS15" i="9"/>
  <c r="M15" i="9" s="1"/>
  <c r="O15" i="9" s="1"/>
  <c r="AS22" i="9"/>
  <c r="M22" i="9" s="1"/>
  <c r="O22" i="9" s="1"/>
  <c r="AS37" i="9"/>
  <c r="M37" i="9" s="1"/>
  <c r="AS42" i="9"/>
  <c r="M42" i="9" s="1"/>
  <c r="O42" i="9" s="1"/>
  <c r="AS41" i="9"/>
  <c r="AS46" i="9"/>
  <c r="AS49" i="9"/>
  <c r="M49" i="9" s="1"/>
  <c r="O49" i="9" s="1"/>
  <c r="AS52" i="9"/>
  <c r="M52" i="9" s="1"/>
  <c r="O52" i="9" s="1"/>
  <c r="AS92" i="9"/>
  <c r="AS62" i="9"/>
  <c r="AS84" i="9"/>
  <c r="AS93" i="9"/>
  <c r="AS10" i="9"/>
  <c r="M10" i="9" s="1"/>
  <c r="AS32" i="9"/>
  <c r="M32" i="9" s="1"/>
  <c r="O32" i="9" s="1"/>
  <c r="AS44" i="9"/>
  <c r="AS36" i="9"/>
  <c r="AS39" i="9"/>
  <c r="M39" i="9" s="1"/>
  <c r="O39" i="9" s="1"/>
  <c r="AS58" i="9"/>
  <c r="M58" i="9" s="1"/>
  <c r="O58" i="9" s="1"/>
  <c r="AS63" i="9"/>
  <c r="M63" i="9" s="1"/>
  <c r="O63" i="9" s="1"/>
  <c r="AS57" i="9"/>
  <c r="M57" i="9" s="1"/>
  <c r="O57" i="9" s="1"/>
  <c r="AS68" i="9"/>
  <c r="AS79" i="9"/>
  <c r="AS43" i="9"/>
  <c r="M43" i="9" s="1"/>
  <c r="O43" i="9" s="1"/>
  <c r="AS76" i="9"/>
  <c r="M76" i="9" s="1"/>
  <c r="O76" i="9" s="1"/>
  <c r="AS64" i="9"/>
  <c r="AS74" i="9"/>
  <c r="AS69" i="9"/>
  <c r="M69" i="9" s="1"/>
  <c r="O69" i="9" s="1"/>
  <c r="AE7" i="9"/>
  <c r="AV16" i="3"/>
  <c r="AV17" i="3" s="1"/>
  <c r="BF14" i="3"/>
  <c r="AI11" i="3"/>
  <c r="AJ11" i="3" s="1"/>
  <c r="AK11" i="3" s="1"/>
  <c r="AL11" i="3" s="1"/>
  <c r="AI13" i="3"/>
  <c r="AJ13" i="3" s="1"/>
  <c r="AK13" i="3" s="1"/>
  <c r="AL13" i="3" s="1"/>
  <c r="AM13" i="3" s="1"/>
  <c r="AN13" i="3" s="1"/>
  <c r="AO13" i="3" s="1"/>
  <c r="AP13" i="3" s="1"/>
  <c r="AQ13" i="3" s="1"/>
  <c r="AR13" i="3" s="1"/>
  <c r="AV8" i="3"/>
  <c r="AV9" i="3" s="1"/>
  <c r="AX4" i="10"/>
  <c r="BF6" i="10"/>
  <c r="BF8" i="10"/>
  <c r="AZ16" i="10"/>
  <c r="AY14" i="10"/>
  <c r="AX12" i="10"/>
  <c r="AW10" i="10"/>
  <c r="K6" i="10"/>
  <c r="U8" i="18" s="1"/>
  <c r="AI17" i="10"/>
  <c r="AJ17" i="10" s="1"/>
  <c r="AK17" i="10" s="1"/>
  <c r="AL17" i="10" s="1"/>
  <c r="AM17" i="10" s="1"/>
  <c r="AN17" i="10" s="1"/>
  <c r="AO17" i="10" s="1"/>
  <c r="AP17" i="10" s="1"/>
  <c r="AQ17" i="10" s="1"/>
  <c r="AR17" i="10" s="1"/>
  <c r="BB16" i="15"/>
  <c r="BC6" i="15"/>
  <c r="AI5" i="15"/>
  <c r="AJ5" i="15" s="1"/>
  <c r="AK5" i="15" s="1"/>
  <c r="AL5" i="15" s="1"/>
  <c r="AM5" i="15" s="1"/>
  <c r="AN5" i="15" s="1"/>
  <c r="AO5" i="15" s="1"/>
  <c r="AP5" i="15" s="1"/>
  <c r="AQ5" i="15" s="1"/>
  <c r="AR5" i="15" s="1"/>
  <c r="AJ13" i="15"/>
  <c r="AK13" i="15" s="1"/>
  <c r="AK7" i="15"/>
  <c r="AL7" i="15" s="1"/>
  <c r="AM7" i="15" s="1"/>
  <c r="AN7" i="15" s="1"/>
  <c r="H20" i="18"/>
  <c r="I18" i="15"/>
  <c r="I20" i="18" s="1"/>
  <c r="U7" i="23"/>
  <c r="J14" i="15"/>
  <c r="T7" i="24"/>
  <c r="AZ6" i="9"/>
  <c r="BE4" i="15"/>
  <c r="BE18" i="15"/>
  <c r="I16" i="15"/>
  <c r="I18" i="18" s="1"/>
  <c r="AA7" i="24"/>
  <c r="BE8" i="15"/>
  <c r="J16" i="15"/>
  <c r="AX10" i="15"/>
  <c r="AO6" i="24"/>
  <c r="AY18" i="10"/>
  <c r="AK6" i="23"/>
  <c r="AY6" i="23" s="1"/>
  <c r="AD7" i="23"/>
  <c r="AL14" i="24"/>
  <c r="AQ14" i="24"/>
  <c r="AH14" i="24"/>
  <c r="AP14" i="24"/>
  <c r="AO14" i="24"/>
  <c r="AN14" i="24"/>
  <c r="AJ14" i="24"/>
  <c r="AR14" i="24"/>
  <c r="AM14" i="24"/>
  <c r="AK14" i="24"/>
  <c r="AI14" i="24"/>
  <c r="AM21" i="24"/>
  <c r="AL21" i="24"/>
  <c r="AK21" i="24"/>
  <c r="AJ21" i="24"/>
  <c r="AR21" i="24"/>
  <c r="AI21" i="24"/>
  <c r="AQ21" i="24"/>
  <c r="AH21" i="24"/>
  <c r="AO21" i="24"/>
  <c r="AP21" i="24"/>
  <c r="AN21" i="24"/>
  <c r="AO23" i="24"/>
  <c r="AK23" i="24"/>
  <c r="AI23" i="24"/>
  <c r="AR23" i="24"/>
  <c r="AH23" i="24"/>
  <c r="AQ23" i="24"/>
  <c r="AP23" i="24"/>
  <c r="AN23" i="24"/>
  <c r="AL23" i="24"/>
  <c r="AJ23" i="24"/>
  <c r="AM23" i="24"/>
  <c r="K16" i="3"/>
  <c r="L8" i="3"/>
  <c r="AF10" i="18" s="1"/>
  <c r="AZ4" i="3"/>
  <c r="BA6" i="3"/>
  <c r="BD8" i="3"/>
  <c r="BE8" i="3"/>
  <c r="AZ10" i="3"/>
  <c r="BC14" i="3"/>
  <c r="BD10" i="3"/>
  <c r="AX12" i="3"/>
  <c r="BA14" i="3"/>
  <c r="AW16" i="3"/>
  <c r="AW14" i="3"/>
  <c r="AZ16" i="3"/>
  <c r="J12" i="10"/>
  <c r="R14" i="18"/>
  <c r="F57" i="23"/>
  <c r="F49" i="23"/>
  <c r="F41" i="23"/>
  <c r="F46" i="23"/>
  <c r="F54" i="23"/>
  <c r="F56" i="23"/>
  <c r="F43" i="23"/>
  <c r="F40" i="23"/>
  <c r="F35" i="23"/>
  <c r="F27" i="23"/>
  <c r="F53" i="23"/>
  <c r="F58" i="23"/>
  <c r="F55" i="23"/>
  <c r="F51" i="23"/>
  <c r="F52" i="23"/>
  <c r="F50" i="23"/>
  <c r="F47" i="23"/>
  <c r="F31" i="23"/>
  <c r="F45" i="23"/>
  <c r="F38" i="23"/>
  <c r="F29" i="23"/>
  <c r="F44" i="23"/>
  <c r="F24" i="23"/>
  <c r="F37" i="23"/>
  <c r="F32" i="23"/>
  <c r="F48" i="23"/>
  <c r="F42" i="23"/>
  <c r="F34" i="23"/>
  <c r="F39" i="23"/>
  <c r="F26" i="23"/>
  <c r="F25" i="23"/>
  <c r="F17" i="23"/>
  <c r="F36" i="23"/>
  <c r="F16" i="23"/>
  <c r="F14" i="23"/>
  <c r="F28" i="23"/>
  <c r="F22" i="23"/>
  <c r="F21" i="23"/>
  <c r="F20" i="23"/>
  <c r="F33" i="23"/>
  <c r="F30" i="23"/>
  <c r="F19" i="23"/>
  <c r="F23" i="23"/>
  <c r="F18" i="23"/>
  <c r="F10" i="23"/>
  <c r="F15" i="23"/>
  <c r="F13" i="23"/>
  <c r="F12" i="23"/>
  <c r="F11" i="23"/>
  <c r="F9" i="23"/>
  <c r="X7" i="23"/>
  <c r="AR15" i="23"/>
  <c r="AJ15" i="23"/>
  <c r="AQ15" i="23"/>
  <c r="AI15" i="23"/>
  <c r="AP15" i="23"/>
  <c r="AH15" i="23"/>
  <c r="AO15" i="23"/>
  <c r="AL15" i="23"/>
  <c r="AK15" i="23"/>
  <c r="AN15" i="23"/>
  <c r="AM15" i="23"/>
  <c r="AN43" i="23"/>
  <c r="AK43" i="23"/>
  <c r="AJ43" i="23"/>
  <c r="AP43" i="23"/>
  <c r="AM43" i="23"/>
  <c r="AQ43" i="23"/>
  <c r="AO43" i="23"/>
  <c r="AL43" i="23"/>
  <c r="AH43" i="23"/>
  <c r="AR43" i="23"/>
  <c r="AI43" i="23"/>
  <c r="AP35" i="23"/>
  <c r="AH35" i="23"/>
  <c r="AL35" i="23"/>
  <c r="AR35" i="23"/>
  <c r="AJ35" i="23"/>
  <c r="AQ35" i="23"/>
  <c r="AO35" i="23"/>
  <c r="AM35" i="23"/>
  <c r="AK35" i="23"/>
  <c r="AI35" i="23"/>
  <c r="AN35" i="23"/>
  <c r="AL45" i="23"/>
  <c r="AO45" i="23"/>
  <c r="AN45" i="23"/>
  <c r="AP45" i="23"/>
  <c r="AM45" i="23"/>
  <c r="AI45" i="23"/>
  <c r="AR45" i="23"/>
  <c r="AQ45" i="23"/>
  <c r="AK45" i="23"/>
  <c r="AJ45" i="23"/>
  <c r="AH45" i="23"/>
  <c r="AO50" i="23"/>
  <c r="AQ50" i="23"/>
  <c r="AH50" i="23"/>
  <c r="AP50" i="23"/>
  <c r="AM50" i="23"/>
  <c r="AL50" i="23"/>
  <c r="AK50" i="23"/>
  <c r="AJ50" i="23"/>
  <c r="AI50" i="23"/>
  <c r="AR50" i="23"/>
  <c r="AN50" i="23"/>
  <c r="AQ26" i="23"/>
  <c r="AI26" i="23"/>
  <c r="AM26" i="23"/>
  <c r="AN26" i="23"/>
  <c r="AL26" i="23"/>
  <c r="AK26" i="23"/>
  <c r="AP26" i="23"/>
  <c r="AR26" i="23"/>
  <c r="AO26" i="23"/>
  <c r="AJ26" i="23"/>
  <c r="AH26" i="23"/>
  <c r="AO58" i="23"/>
  <c r="AR58" i="23"/>
  <c r="AI58" i="23"/>
  <c r="AQ58" i="23"/>
  <c r="AH58" i="23"/>
  <c r="AL58" i="23"/>
  <c r="AP58" i="23"/>
  <c r="AN58" i="23"/>
  <c r="AM58" i="23"/>
  <c r="AK58" i="23"/>
  <c r="AJ58" i="23"/>
  <c r="AQ56" i="23"/>
  <c r="AI56" i="23"/>
  <c r="AO56" i="23"/>
  <c r="AN56" i="23"/>
  <c r="AJ56" i="23"/>
  <c r="AM56" i="23"/>
  <c r="AL56" i="23"/>
  <c r="AK56" i="23"/>
  <c r="AH56" i="23"/>
  <c r="AR56" i="23"/>
  <c r="AP56" i="23"/>
  <c r="H18" i="10"/>
  <c r="AX6" i="10"/>
  <c r="BB8" i="10"/>
  <c r="BC6" i="10"/>
  <c r="BB10" i="10"/>
  <c r="BA8" i="10"/>
  <c r="BB16" i="10"/>
  <c r="AZ12" i="10"/>
  <c r="BD14" i="10"/>
  <c r="BE14" i="10"/>
  <c r="AQ14" i="9"/>
  <c r="AI14" i="9"/>
  <c r="AP14" i="9"/>
  <c r="AH14" i="9"/>
  <c r="AO14" i="9"/>
  <c r="AN14" i="9"/>
  <c r="AM14" i="9"/>
  <c r="AL14" i="9"/>
  <c r="AK14" i="9"/>
  <c r="AR14" i="9"/>
  <c r="AJ14" i="9"/>
  <c r="AV6" i="9"/>
  <c r="AV7" i="9" s="1"/>
  <c r="AH7" i="9"/>
  <c r="AI7" i="9" s="1"/>
  <c r="AJ7" i="9" s="1"/>
  <c r="AK7" i="9" s="1"/>
  <c r="AL7" i="9" s="1"/>
  <c r="AM7" i="9" s="1"/>
  <c r="AN7" i="9" s="1"/>
  <c r="AO7" i="9" s="1"/>
  <c r="AP7" i="9" s="1"/>
  <c r="AQ7" i="9" s="1"/>
  <c r="AR7" i="9" s="1"/>
  <c r="Y7" i="9"/>
  <c r="AQ29" i="9"/>
  <c r="AI29" i="9"/>
  <c r="AO29" i="9"/>
  <c r="AN29" i="9"/>
  <c r="AM29" i="9"/>
  <c r="AK29" i="9"/>
  <c r="AR29" i="9"/>
  <c r="AJ29" i="9"/>
  <c r="AP29" i="9"/>
  <c r="AL29" i="9"/>
  <c r="AH29" i="9"/>
  <c r="AQ18" i="9"/>
  <c r="AI18" i="9"/>
  <c r="AM18" i="9"/>
  <c r="AK18" i="9"/>
  <c r="AJ18" i="9"/>
  <c r="AH18" i="9"/>
  <c r="AR18" i="9"/>
  <c r="AP18" i="9"/>
  <c r="AO18" i="9"/>
  <c r="AN18" i="9"/>
  <c r="AL18" i="9"/>
  <c r="AR55" i="9"/>
  <c r="AJ55" i="9"/>
  <c r="AN55" i="9"/>
  <c r="AM55" i="9"/>
  <c r="AI55" i="9"/>
  <c r="AH55" i="9"/>
  <c r="AO55" i="9"/>
  <c r="AQ55" i="9"/>
  <c r="AP55" i="9"/>
  <c r="AK55" i="9"/>
  <c r="AL55" i="9"/>
  <c r="AM89" i="9"/>
  <c r="AK89" i="9"/>
  <c r="AR89" i="9"/>
  <c r="AI89" i="9"/>
  <c r="AQ89" i="9"/>
  <c r="AH89" i="9"/>
  <c r="AP89" i="9"/>
  <c r="AJ89" i="9"/>
  <c r="AN89" i="9"/>
  <c r="AL89" i="9"/>
  <c r="AO89" i="9"/>
  <c r="AP78" i="9"/>
  <c r="AH78" i="9"/>
  <c r="AK78" i="9"/>
  <c r="AR78" i="9"/>
  <c r="AI78" i="9"/>
  <c r="AQ78" i="9"/>
  <c r="AN78" i="9"/>
  <c r="AO78" i="9"/>
  <c r="AJ78" i="9"/>
  <c r="AL78" i="9"/>
  <c r="AM78" i="9"/>
  <c r="AM60" i="9"/>
  <c r="AQ60" i="9"/>
  <c r="AI60" i="9"/>
  <c r="AN60" i="9"/>
  <c r="AL60" i="9"/>
  <c r="AK60" i="9"/>
  <c r="AJ60" i="9"/>
  <c r="AH60" i="9"/>
  <c r="AO60" i="9"/>
  <c r="AP60" i="9"/>
  <c r="AR60" i="9"/>
  <c r="AN72" i="9"/>
  <c r="AL72" i="9"/>
  <c r="AJ72" i="9"/>
  <c r="AR72" i="9"/>
  <c r="AI72" i="9"/>
  <c r="AP72" i="9"/>
  <c r="AH72" i="9"/>
  <c r="AQ72" i="9"/>
  <c r="AK72" i="9"/>
  <c r="AM72" i="9"/>
  <c r="AO72" i="9"/>
  <c r="AK83" i="9"/>
  <c r="AM83" i="9"/>
  <c r="AJ83" i="9"/>
  <c r="AR83" i="9"/>
  <c r="AI83" i="9"/>
  <c r="AQ83" i="9"/>
  <c r="AL83" i="9"/>
  <c r="AO83" i="9"/>
  <c r="AN83" i="9"/>
  <c r="AH83" i="9"/>
  <c r="AP83" i="9"/>
  <c r="BA12" i="15"/>
  <c r="BB6" i="15"/>
  <c r="J18" i="15"/>
  <c r="AZ14" i="15"/>
  <c r="BE16" i="15"/>
  <c r="BA4" i="15"/>
  <c r="BN4" i="15"/>
  <c r="BK4" i="15"/>
  <c r="AX4" i="15"/>
  <c r="K16" i="15"/>
  <c r="K18" i="18" s="1"/>
  <c r="J18" i="18"/>
  <c r="AW12" i="15"/>
  <c r="AV4" i="15"/>
  <c r="AV5" i="15" s="1"/>
  <c r="BI4" i="15"/>
  <c r="AZ8" i="15"/>
  <c r="BA10" i="15"/>
  <c r="K14" i="15"/>
  <c r="K16" i="18" s="1"/>
  <c r="J16" i="18"/>
  <c r="AX4" i="3"/>
  <c r="AW4" i="3"/>
  <c r="AR16" i="24"/>
  <c r="AJ16" i="24"/>
  <c r="AK16" i="24"/>
  <c r="AI16" i="24"/>
  <c r="AQ16" i="24"/>
  <c r="AH16" i="24"/>
  <c r="AP16" i="24"/>
  <c r="AO16" i="24"/>
  <c r="AM16" i="24"/>
  <c r="AL16" i="24"/>
  <c r="AN16" i="24"/>
  <c r="BF8" i="3"/>
  <c r="AY6" i="3"/>
  <c r="K14" i="10"/>
  <c r="U16" i="18" s="1"/>
  <c r="T16" i="18"/>
  <c r="AN12" i="24"/>
  <c r="AM12" i="24"/>
  <c r="AP12" i="24"/>
  <c r="AH12" i="24"/>
  <c r="AI12" i="24"/>
  <c r="AR12" i="24"/>
  <c r="AQ12" i="24"/>
  <c r="AO12" i="24"/>
  <c r="AL12" i="24"/>
  <c r="AK12" i="24"/>
  <c r="AJ12" i="24"/>
  <c r="AC7" i="24"/>
  <c r="Y7" i="24"/>
  <c r="BC4" i="3"/>
  <c r="AK7" i="3"/>
  <c r="AL7" i="3" s="1"/>
  <c r="AM7" i="3" s="1"/>
  <c r="AN7" i="3" s="1"/>
  <c r="AO7" i="3" s="1"/>
  <c r="AP7" i="3" s="1"/>
  <c r="AQ7" i="3" s="1"/>
  <c r="AR7" i="3" s="1"/>
  <c r="AX10" i="3"/>
  <c r="AY10" i="3"/>
  <c r="BC12" i="3"/>
  <c r="AX6" i="3"/>
  <c r="BA8" i="3"/>
  <c r="AW12" i="3"/>
  <c r="BF12" i="3"/>
  <c r="AJ15" i="3"/>
  <c r="AK15" i="3" s="1"/>
  <c r="AL15" i="3" s="1"/>
  <c r="AM15" i="3" s="1"/>
  <c r="AN15" i="3" s="1"/>
  <c r="AO15" i="3" s="1"/>
  <c r="AP15" i="3" s="1"/>
  <c r="AQ15" i="3" s="1"/>
  <c r="AR15" i="3" s="1"/>
  <c r="BE16" i="3"/>
  <c r="BE14" i="3"/>
  <c r="AH18" i="3"/>
  <c r="R7" i="23"/>
  <c r="AM11" i="23"/>
  <c r="AK11" i="23"/>
  <c r="AP11" i="23"/>
  <c r="AH11" i="23"/>
  <c r="AO11" i="23"/>
  <c r="AR11" i="23"/>
  <c r="AQ11" i="23"/>
  <c r="AN11" i="23"/>
  <c r="AL11" i="23"/>
  <c r="AJ11" i="23"/>
  <c r="AI11" i="23"/>
  <c r="AL21" i="23"/>
  <c r="AK21" i="23"/>
  <c r="AR21" i="23"/>
  <c r="AJ21" i="23"/>
  <c r="AQ21" i="23"/>
  <c r="AI21" i="23"/>
  <c r="AP21" i="23"/>
  <c r="AH21" i="23"/>
  <c r="AO21" i="23"/>
  <c r="AN21" i="23"/>
  <c r="AM21" i="23"/>
  <c r="AO28" i="23"/>
  <c r="AK28" i="23"/>
  <c r="AL28" i="23"/>
  <c r="AJ28" i="23"/>
  <c r="AI28" i="23"/>
  <c r="AN28" i="23"/>
  <c r="AP28" i="23"/>
  <c r="AM28" i="23"/>
  <c r="AH28" i="23"/>
  <c r="AR28" i="23"/>
  <c r="AQ28" i="23"/>
  <c r="AP24" i="23"/>
  <c r="AH24" i="23"/>
  <c r="AK24" i="23"/>
  <c r="AI24" i="23"/>
  <c r="AR24" i="23"/>
  <c r="AQ24" i="23"/>
  <c r="AO24" i="23"/>
  <c r="AN24" i="23"/>
  <c r="AM24" i="23"/>
  <c r="AL24" i="23"/>
  <c r="AJ24" i="23"/>
  <c r="AR39" i="23"/>
  <c r="AJ39" i="23"/>
  <c r="AO39" i="23"/>
  <c r="AK39" i="23"/>
  <c r="AQ39" i="23"/>
  <c r="AH39" i="23"/>
  <c r="AN39" i="23"/>
  <c r="AM39" i="23"/>
  <c r="AL39" i="23"/>
  <c r="AP39" i="23"/>
  <c r="AI39" i="23"/>
  <c r="AP41" i="23"/>
  <c r="AH41" i="23"/>
  <c r="AR41" i="23"/>
  <c r="AI41" i="23"/>
  <c r="AQ41" i="23"/>
  <c r="AM41" i="23"/>
  <c r="AK41" i="23"/>
  <c r="AN41" i="23"/>
  <c r="AL41" i="23"/>
  <c r="AJ41" i="23"/>
  <c r="AO41" i="23"/>
  <c r="AM30" i="23"/>
  <c r="AQ30" i="23"/>
  <c r="AI30" i="23"/>
  <c r="AJ30" i="23"/>
  <c r="AH30" i="23"/>
  <c r="AR30" i="23"/>
  <c r="AL30" i="23"/>
  <c r="AP30" i="23"/>
  <c r="AO30" i="23"/>
  <c r="AN30" i="23"/>
  <c r="AK30" i="23"/>
  <c r="BC4" i="10"/>
  <c r="AZ4" i="10"/>
  <c r="BD8" i="10"/>
  <c r="AW8" i="10"/>
  <c r="AV12" i="10"/>
  <c r="AV13" i="10" s="1"/>
  <c r="AI9" i="10"/>
  <c r="AJ9" i="10" s="1"/>
  <c r="AK9" i="10" s="1"/>
  <c r="AL9" i="10" s="1"/>
  <c r="AM9" i="10" s="1"/>
  <c r="AN9" i="10" s="1"/>
  <c r="AO9" i="10" s="1"/>
  <c r="AP9" i="10" s="1"/>
  <c r="AQ9" i="10" s="1"/>
  <c r="AR9" i="10" s="1"/>
  <c r="AW18" i="10"/>
  <c r="AX18" i="10"/>
  <c r="BA14" i="10"/>
  <c r="BB14" i="10"/>
  <c r="BC14" i="10"/>
  <c r="AX16" i="10"/>
  <c r="AY16" i="10"/>
  <c r="AY6" i="9"/>
  <c r="AM73" i="9"/>
  <c r="AR73" i="9"/>
  <c r="AI73" i="9"/>
  <c r="AP73" i="9"/>
  <c r="AO73" i="9"/>
  <c r="AK73" i="9"/>
  <c r="AQ73" i="9"/>
  <c r="AN73" i="9"/>
  <c r="AL73" i="9"/>
  <c r="AJ73" i="9"/>
  <c r="AH73" i="9"/>
  <c r="AR17" i="9"/>
  <c r="AJ17" i="9"/>
  <c r="AN17" i="9"/>
  <c r="AQ17" i="9"/>
  <c r="AP17" i="9"/>
  <c r="AO17" i="9"/>
  <c r="AM17" i="9"/>
  <c r="AL17" i="9"/>
  <c r="AK17" i="9"/>
  <c r="AI17" i="9"/>
  <c r="AH17" i="9"/>
  <c r="AN9" i="9"/>
  <c r="AM9" i="9"/>
  <c r="AL9" i="9"/>
  <c r="AK9" i="9"/>
  <c r="AR9" i="9"/>
  <c r="AJ9" i="9"/>
  <c r="AQ9" i="9"/>
  <c r="AI9" i="9"/>
  <c r="AP9" i="9"/>
  <c r="AH9" i="9"/>
  <c r="AO9" i="9"/>
  <c r="AN30" i="9"/>
  <c r="AR30" i="9"/>
  <c r="AQ30" i="9"/>
  <c r="AH30" i="9"/>
  <c r="AO30" i="9"/>
  <c r="AM30" i="9"/>
  <c r="AL30" i="9"/>
  <c r="AJ30" i="9"/>
  <c r="AI30" i="9"/>
  <c r="AP30" i="9"/>
  <c r="AK30" i="9"/>
  <c r="AN59" i="9"/>
  <c r="AR59" i="9"/>
  <c r="AJ59" i="9"/>
  <c r="AI59" i="9"/>
  <c r="AH59" i="9"/>
  <c r="AQ59" i="9"/>
  <c r="AP59" i="9"/>
  <c r="AO59" i="9"/>
  <c r="AK59" i="9"/>
  <c r="AL59" i="9"/>
  <c r="AM59" i="9"/>
  <c r="AK75" i="9"/>
  <c r="AL75" i="9"/>
  <c r="AR75" i="9"/>
  <c r="AI75" i="9"/>
  <c r="AQ75" i="9"/>
  <c r="AH75" i="9"/>
  <c r="AO75" i="9"/>
  <c r="AP75" i="9"/>
  <c r="AN75" i="9"/>
  <c r="AM75" i="9"/>
  <c r="AJ75" i="9"/>
  <c r="AL90" i="9"/>
  <c r="AQ90" i="9"/>
  <c r="AH90" i="9"/>
  <c r="AO90" i="9"/>
  <c r="AN90" i="9"/>
  <c r="AK90" i="9"/>
  <c r="AR90" i="9"/>
  <c r="AP90" i="9"/>
  <c r="AM90" i="9"/>
  <c r="AJ90" i="9"/>
  <c r="AI90" i="9"/>
  <c r="AP94" i="9"/>
  <c r="AH94" i="9"/>
  <c r="AM94" i="9"/>
  <c r="AK94" i="9"/>
  <c r="AJ94" i="9"/>
  <c r="AN94" i="9"/>
  <c r="AL94" i="9"/>
  <c r="AI94" i="9"/>
  <c r="AO94" i="9"/>
  <c r="AQ94" i="9"/>
  <c r="AR94" i="9"/>
  <c r="BB14" i="15"/>
  <c r="BA18" i="15"/>
  <c r="BC18" i="15"/>
  <c r="AY12" i="15"/>
  <c r="BF12" i="15"/>
  <c r="BC10" i="15"/>
  <c r="BF6" i="15"/>
  <c r="BB12" i="15"/>
  <c r="AO19" i="24"/>
  <c r="AJ19" i="24"/>
  <c r="AR19" i="24"/>
  <c r="AI19" i="24"/>
  <c r="AQ19" i="24"/>
  <c r="AH19" i="24"/>
  <c r="AP19" i="24"/>
  <c r="AN19" i="24"/>
  <c r="AL19" i="24"/>
  <c r="AK19" i="24"/>
  <c r="AM19" i="24"/>
  <c r="BB4" i="3"/>
  <c r="AY4" i="3"/>
  <c r="AW8" i="3"/>
  <c r="AW9" i="3" s="1"/>
  <c r="BD12" i="3"/>
  <c r="AV10" i="3"/>
  <c r="AV11" i="3" s="1"/>
  <c r="L10" i="10"/>
  <c r="V12" i="18" s="1"/>
  <c r="U12" i="18"/>
  <c r="AD7" i="24"/>
  <c r="F22" i="24"/>
  <c r="F26" i="24"/>
  <c r="F18" i="24"/>
  <c r="F25" i="24"/>
  <c r="F21" i="24"/>
  <c r="F15" i="24"/>
  <c r="F23" i="24"/>
  <c r="F20" i="24"/>
  <c r="F17" i="24"/>
  <c r="F24" i="24"/>
  <c r="F12" i="24"/>
  <c r="F14" i="24"/>
  <c r="F13" i="24"/>
  <c r="F10" i="24"/>
  <c r="F19" i="24"/>
  <c r="F16" i="24"/>
  <c r="F9" i="24"/>
  <c r="F11" i="24"/>
  <c r="AM13" i="24"/>
  <c r="AL13" i="24"/>
  <c r="AR13" i="24"/>
  <c r="AJ13" i="24"/>
  <c r="AO13" i="24"/>
  <c r="AQ13" i="24"/>
  <c r="AP13" i="24"/>
  <c r="AN13" i="24"/>
  <c r="AK13" i="24"/>
  <c r="AI13" i="24"/>
  <c r="AH13" i="24"/>
  <c r="AO11" i="24"/>
  <c r="AN11" i="24"/>
  <c r="AQ11" i="24"/>
  <c r="AI11" i="24"/>
  <c r="AR11" i="24"/>
  <c r="AP11" i="24"/>
  <c r="AM11" i="24"/>
  <c r="AL11" i="24"/>
  <c r="AK11" i="24"/>
  <c r="AJ11" i="24"/>
  <c r="AH11" i="24"/>
  <c r="AL6" i="24"/>
  <c r="U7" i="24"/>
  <c r="H6" i="24"/>
  <c r="G6" i="24"/>
  <c r="AM10" i="24"/>
  <c r="AL10" i="24"/>
  <c r="AK10" i="24"/>
  <c r="AR10" i="24"/>
  <c r="AJ10" i="24"/>
  <c r="AQ10" i="24"/>
  <c r="AI10" i="24"/>
  <c r="AP10" i="24"/>
  <c r="AH10" i="24"/>
  <c r="AO10" i="24"/>
  <c r="AN10" i="24"/>
  <c r="AN9" i="24"/>
  <c r="AM9" i="24"/>
  <c r="AL9" i="24"/>
  <c r="AK9" i="24"/>
  <c r="AR9" i="24"/>
  <c r="AJ9" i="24"/>
  <c r="AQ9" i="24"/>
  <c r="AI9" i="24"/>
  <c r="AP9" i="24"/>
  <c r="AH9" i="24"/>
  <c r="AO9" i="24"/>
  <c r="AN6" i="24"/>
  <c r="J12" i="3"/>
  <c r="AB14" i="18"/>
  <c r="I6" i="3"/>
  <c r="AC8" i="18" s="1"/>
  <c r="AW6" i="3"/>
  <c r="BC8" i="3"/>
  <c r="BF10" i="3"/>
  <c r="BB14" i="3"/>
  <c r="BF6" i="3"/>
  <c r="AI9" i="3"/>
  <c r="AJ9" i="3" s="1"/>
  <c r="AK9" i="3" s="1"/>
  <c r="AL9" i="3" s="1"/>
  <c r="AM9" i="3" s="1"/>
  <c r="AN9" i="3" s="1"/>
  <c r="AO9" i="3" s="1"/>
  <c r="AP9" i="3" s="1"/>
  <c r="AQ9" i="3" s="1"/>
  <c r="AR9" i="3" s="1"/>
  <c r="AY14" i="3"/>
  <c r="AZ14" i="3"/>
  <c r="BC16" i="3"/>
  <c r="AM18" i="3"/>
  <c r="AY16" i="3"/>
  <c r="AP18" i="3"/>
  <c r="AB7" i="23"/>
  <c r="S7" i="23"/>
  <c r="AH7" i="23"/>
  <c r="AI7" i="23" s="1"/>
  <c r="AJ7" i="23" s="1"/>
  <c r="AP17" i="23"/>
  <c r="AH17" i="23"/>
  <c r="AO17" i="23"/>
  <c r="AN17" i="23"/>
  <c r="AM17" i="23"/>
  <c r="AL17" i="23"/>
  <c r="AK17" i="23"/>
  <c r="AR17" i="23"/>
  <c r="AJ17" i="23"/>
  <c r="AQ17" i="23"/>
  <c r="AI17" i="23"/>
  <c r="AM20" i="23"/>
  <c r="AL20" i="23"/>
  <c r="AK20" i="23"/>
  <c r="AR20" i="23"/>
  <c r="AJ20" i="23"/>
  <c r="AQ20" i="23"/>
  <c r="AI20" i="23"/>
  <c r="AP20" i="23"/>
  <c r="AH20" i="23"/>
  <c r="AO20" i="23"/>
  <c r="AN20" i="23"/>
  <c r="AN29" i="23"/>
  <c r="AR29" i="23"/>
  <c r="AJ29" i="23"/>
  <c r="AP29" i="23"/>
  <c r="AO29" i="23"/>
  <c r="AM29" i="23"/>
  <c r="AH29" i="23"/>
  <c r="AI29" i="23"/>
  <c r="AQ29" i="23"/>
  <c r="AL29" i="23"/>
  <c r="AK29" i="23"/>
  <c r="AR33" i="23"/>
  <c r="AJ33" i="23"/>
  <c r="AN33" i="23"/>
  <c r="AL33" i="23"/>
  <c r="AO33" i="23"/>
  <c r="AM33" i="23"/>
  <c r="AK33" i="23"/>
  <c r="AQ33" i="23"/>
  <c r="AP33" i="23"/>
  <c r="AI33" i="23"/>
  <c r="AH33" i="23"/>
  <c r="AQ23" i="23"/>
  <c r="AI23" i="23"/>
  <c r="AL23" i="23"/>
  <c r="AO23" i="23"/>
  <c r="AN23" i="23"/>
  <c r="AM23" i="23"/>
  <c r="AK23" i="23"/>
  <c r="AJ23" i="23"/>
  <c r="AH23" i="23"/>
  <c r="AR23" i="23"/>
  <c r="AP23" i="23"/>
  <c r="AK46" i="23"/>
  <c r="AL46" i="23"/>
  <c r="AJ46" i="23"/>
  <c r="AO46" i="23"/>
  <c r="AN46" i="23"/>
  <c r="AH46" i="23"/>
  <c r="AQ46" i="23"/>
  <c r="AR46" i="23"/>
  <c r="AP46" i="23"/>
  <c r="AM46" i="23"/>
  <c r="AI46" i="23"/>
  <c r="AL37" i="23"/>
  <c r="AM37" i="23"/>
  <c r="AQ37" i="23"/>
  <c r="AH37" i="23"/>
  <c r="AO37" i="23"/>
  <c r="AR37" i="23"/>
  <c r="AP37" i="23"/>
  <c r="AN37" i="23"/>
  <c r="AJ37" i="23"/>
  <c r="AI37" i="23"/>
  <c r="AK37" i="23"/>
  <c r="AR55" i="23"/>
  <c r="AJ55" i="23"/>
  <c r="AI55" i="23"/>
  <c r="AQ55" i="23"/>
  <c r="AH55" i="23"/>
  <c r="AM55" i="23"/>
  <c r="AP55" i="23"/>
  <c r="AO55" i="23"/>
  <c r="AN55" i="23"/>
  <c r="AL55" i="23"/>
  <c r="AK55" i="23"/>
  <c r="AP57" i="23"/>
  <c r="AH57" i="23"/>
  <c r="AL57" i="23"/>
  <c r="AK57" i="23"/>
  <c r="AO57" i="23"/>
  <c r="AI57" i="23"/>
  <c r="AR57" i="23"/>
  <c r="AQ57" i="23"/>
  <c r="AM57" i="23"/>
  <c r="AN57" i="23"/>
  <c r="AJ57" i="23"/>
  <c r="AQ48" i="23"/>
  <c r="AI48" i="23"/>
  <c r="AN48" i="23"/>
  <c r="AM48" i="23"/>
  <c r="AO48" i="23"/>
  <c r="AL48" i="23"/>
  <c r="AH48" i="23"/>
  <c r="AR48" i="23"/>
  <c r="AP48" i="23"/>
  <c r="AK48" i="23"/>
  <c r="AJ48" i="23"/>
  <c r="BB4" i="10"/>
  <c r="AZ6" i="10"/>
  <c r="BE8" i="10"/>
  <c r="BD12" i="10"/>
  <c r="BC10" i="10"/>
  <c r="BE18" i="10"/>
  <c r="BF18" i="10"/>
  <c r="AI15" i="10"/>
  <c r="AJ15" i="10" s="1"/>
  <c r="AK15" i="10" s="1"/>
  <c r="AL15" i="10" s="1"/>
  <c r="AM15" i="10" s="1"/>
  <c r="AN15" i="10" s="1"/>
  <c r="AO15" i="10" s="1"/>
  <c r="AP15" i="10" s="1"/>
  <c r="AQ15" i="10" s="1"/>
  <c r="AR15" i="10" s="1"/>
  <c r="AV16" i="10"/>
  <c r="AV17" i="10" s="1"/>
  <c r="AW16" i="10"/>
  <c r="BF16" i="10"/>
  <c r="AR34" i="9"/>
  <c r="AJ34" i="9"/>
  <c r="AN34" i="9"/>
  <c r="AM34" i="9"/>
  <c r="AK34" i="9"/>
  <c r="AI34" i="9"/>
  <c r="AH34" i="9"/>
  <c r="AP34" i="9"/>
  <c r="AO34" i="9"/>
  <c r="AQ34" i="9"/>
  <c r="AL34" i="9"/>
  <c r="AK25" i="9"/>
  <c r="AR25" i="9"/>
  <c r="AJ25" i="9"/>
  <c r="AO25" i="9"/>
  <c r="AN25" i="9"/>
  <c r="AQ25" i="9"/>
  <c r="AP25" i="9"/>
  <c r="AM25" i="9"/>
  <c r="AL25" i="9"/>
  <c r="AI25" i="9"/>
  <c r="AH25" i="9"/>
  <c r="AL40" i="9"/>
  <c r="AP40" i="9"/>
  <c r="AH40" i="9"/>
  <c r="AR40" i="9"/>
  <c r="AO40" i="9"/>
  <c r="AN40" i="9"/>
  <c r="AM40" i="9"/>
  <c r="AJ40" i="9"/>
  <c r="AI40" i="9"/>
  <c r="AQ40" i="9"/>
  <c r="AK40" i="9"/>
  <c r="AA7" i="9"/>
  <c r="F94" i="9"/>
  <c r="F86" i="9"/>
  <c r="F78" i="9"/>
  <c r="F89" i="9"/>
  <c r="F75" i="9"/>
  <c r="F70" i="9"/>
  <c r="F91" i="9"/>
  <c r="F80" i="9"/>
  <c r="F77" i="9"/>
  <c r="F68" i="9"/>
  <c r="F88" i="9"/>
  <c r="F85" i="9"/>
  <c r="F74" i="9"/>
  <c r="F67" i="9"/>
  <c r="F87" i="9"/>
  <c r="F84" i="9"/>
  <c r="F65" i="9"/>
  <c r="F57" i="9"/>
  <c r="F69" i="9"/>
  <c r="F61" i="9"/>
  <c r="F92" i="9"/>
  <c r="F90" i="9"/>
  <c r="F82" i="9"/>
  <c r="F71" i="9"/>
  <c r="F63" i="9"/>
  <c r="F58" i="9"/>
  <c r="F55" i="9"/>
  <c r="F95" i="9"/>
  <c r="F76" i="9"/>
  <c r="F72" i="9"/>
  <c r="F93" i="9"/>
  <c r="F66" i="9"/>
  <c r="F64" i="9"/>
  <c r="F59" i="9"/>
  <c r="F52" i="9"/>
  <c r="F44" i="9"/>
  <c r="F36" i="9"/>
  <c r="F51" i="9"/>
  <c r="F48" i="9"/>
  <c r="F40" i="9"/>
  <c r="F32" i="9"/>
  <c r="F47" i="9"/>
  <c r="F42" i="9"/>
  <c r="F37" i="9"/>
  <c r="F30" i="9"/>
  <c r="F53" i="9"/>
  <c r="F45" i="9"/>
  <c r="F28" i="9"/>
  <c r="F83" i="9"/>
  <c r="F50" i="9"/>
  <c r="F43" i="9"/>
  <c r="F38" i="9"/>
  <c r="F33" i="9"/>
  <c r="F27" i="9"/>
  <c r="F19" i="9"/>
  <c r="F60" i="9"/>
  <c r="F49" i="9"/>
  <c r="F31" i="9"/>
  <c r="F81" i="9"/>
  <c r="F73" i="9"/>
  <c r="F39" i="9"/>
  <c r="F34" i="9"/>
  <c r="F79" i="9"/>
  <c r="F23" i="9"/>
  <c r="F29" i="9"/>
  <c r="F24" i="9"/>
  <c r="F15" i="9"/>
  <c r="F35" i="9"/>
  <c r="F26" i="9"/>
  <c r="F22" i="9"/>
  <c r="F14" i="9"/>
  <c r="F56" i="9"/>
  <c r="F41" i="9"/>
  <c r="F13" i="9"/>
  <c r="F25" i="9"/>
  <c r="F20" i="9"/>
  <c r="F12" i="9"/>
  <c r="F46" i="9"/>
  <c r="F18" i="9"/>
  <c r="F11" i="9"/>
  <c r="F54" i="9"/>
  <c r="F10" i="9"/>
  <c r="F21" i="9"/>
  <c r="F17" i="9"/>
  <c r="F9" i="9"/>
  <c r="F62" i="9"/>
  <c r="F16" i="9"/>
  <c r="BC6" i="9"/>
  <c r="AP65" i="9"/>
  <c r="AH65" i="9"/>
  <c r="AL65" i="9"/>
  <c r="AN65" i="9"/>
  <c r="AM65" i="9"/>
  <c r="AK65" i="9"/>
  <c r="AJ65" i="9"/>
  <c r="AI65" i="9"/>
  <c r="AO65" i="9"/>
  <c r="AQ65" i="9"/>
  <c r="AR65" i="9"/>
  <c r="AQ27" i="9"/>
  <c r="AI27" i="9"/>
  <c r="AP27" i="9"/>
  <c r="AH27" i="9"/>
  <c r="AM27" i="9"/>
  <c r="AL27" i="9"/>
  <c r="AR27" i="9"/>
  <c r="AO27" i="9"/>
  <c r="AN27" i="9"/>
  <c r="AK27" i="9"/>
  <c r="AJ27" i="9"/>
  <c r="AK33" i="9"/>
  <c r="AO33" i="9"/>
  <c r="AI33" i="9"/>
  <c r="AQ33" i="9"/>
  <c r="AP33" i="9"/>
  <c r="AN33" i="9"/>
  <c r="AL33" i="9"/>
  <c r="AJ33" i="9"/>
  <c r="AR33" i="9"/>
  <c r="AM33" i="9"/>
  <c r="AH33" i="9"/>
  <c r="AN38" i="9"/>
  <c r="AR38" i="9"/>
  <c r="AJ38" i="9"/>
  <c r="AI38" i="9"/>
  <c r="AQ38" i="9"/>
  <c r="AP38" i="9"/>
  <c r="AO38" i="9"/>
  <c r="AL38" i="9"/>
  <c r="AK38" i="9"/>
  <c r="AM38" i="9"/>
  <c r="AH38" i="9"/>
  <c r="AM47" i="9"/>
  <c r="AQ47" i="9"/>
  <c r="AI47" i="9"/>
  <c r="AP47" i="9"/>
  <c r="AN47" i="9"/>
  <c r="AL47" i="9"/>
  <c r="AK47" i="9"/>
  <c r="AH47" i="9"/>
  <c r="AR47" i="9"/>
  <c r="AO47" i="9"/>
  <c r="AJ47" i="9"/>
  <c r="AM50" i="9"/>
  <c r="AR50" i="9"/>
  <c r="AJ50" i="9"/>
  <c r="AQ50" i="9"/>
  <c r="AI50" i="9"/>
  <c r="AN50" i="9"/>
  <c r="AP50" i="9"/>
  <c r="AO50" i="9"/>
  <c r="AK50" i="9"/>
  <c r="AH50" i="9"/>
  <c r="AL50" i="9"/>
  <c r="AL51" i="9"/>
  <c r="AQ51" i="9"/>
  <c r="AI51" i="9"/>
  <c r="AP51" i="9"/>
  <c r="AH51" i="9"/>
  <c r="AM51" i="9"/>
  <c r="AR51" i="9"/>
  <c r="AO51" i="9"/>
  <c r="AN51" i="9"/>
  <c r="AJ51" i="9"/>
  <c r="AK51" i="9"/>
  <c r="AN80" i="9"/>
  <c r="AM80" i="9"/>
  <c r="AK80" i="9"/>
  <c r="AJ80" i="9"/>
  <c r="AR80" i="9"/>
  <c r="AL80" i="9"/>
  <c r="AQ80" i="9"/>
  <c r="AP80" i="9"/>
  <c r="AH80" i="9"/>
  <c r="AI80" i="9"/>
  <c r="AO80" i="9"/>
  <c r="AL82" i="9"/>
  <c r="AP82" i="9"/>
  <c r="AN82" i="9"/>
  <c r="AM82" i="9"/>
  <c r="AI82" i="9"/>
  <c r="AQ82" i="9"/>
  <c r="AR82" i="9"/>
  <c r="AO82" i="9"/>
  <c r="AH82" i="9"/>
  <c r="AK82" i="9"/>
  <c r="AJ82" i="9"/>
  <c r="AK67" i="9"/>
  <c r="AQ67" i="9"/>
  <c r="AI67" i="9"/>
  <c r="AP67" i="9"/>
  <c r="AH67" i="9"/>
  <c r="AL67" i="9"/>
  <c r="AR67" i="9"/>
  <c r="AO67" i="9"/>
  <c r="AJ67" i="9"/>
  <c r="AN67" i="9"/>
  <c r="AM67" i="9"/>
  <c r="AN88" i="9"/>
  <c r="AO88" i="9"/>
  <c r="AL88" i="9"/>
  <c r="AK88" i="9"/>
  <c r="AH88" i="9"/>
  <c r="AP88" i="9"/>
  <c r="AR88" i="9"/>
  <c r="AQ88" i="9"/>
  <c r="AM88" i="9"/>
  <c r="AI88" i="9"/>
  <c r="AJ88" i="9"/>
  <c r="AY10" i="15"/>
  <c r="J4" i="15"/>
  <c r="BL4" i="15"/>
  <c r="AY4" i="15"/>
  <c r="AY14" i="15"/>
  <c r="AX18" i="15"/>
  <c r="AV16" i="15"/>
  <c r="AV17" i="15" s="1"/>
  <c r="AV14" i="15"/>
  <c r="AV15" i="15" s="1"/>
  <c r="AI19" i="15"/>
  <c r="AJ19" i="15" s="1"/>
  <c r="AK19" i="15" s="1"/>
  <c r="AL19" i="15" s="1"/>
  <c r="AM19" i="15" s="1"/>
  <c r="AN19" i="15" s="1"/>
  <c r="AO19" i="15" s="1"/>
  <c r="AP19" i="15" s="1"/>
  <c r="AQ19" i="15" s="1"/>
  <c r="AR19" i="15" s="1"/>
  <c r="BE10" i="15"/>
  <c r="AX12" i="15"/>
  <c r="AI9" i="15"/>
  <c r="AJ9" i="15" s="1"/>
  <c r="AK9" i="15" s="1"/>
  <c r="AL9" i="15" s="1"/>
  <c r="AM9" i="15" s="1"/>
  <c r="AN9" i="15" s="1"/>
  <c r="AO9" i="15" s="1"/>
  <c r="AP9" i="15" s="1"/>
  <c r="AQ9" i="15" s="1"/>
  <c r="AR9" i="15" s="1"/>
  <c r="AX6" i="15"/>
  <c r="AY8" i="15"/>
  <c r="AZ10" i="15"/>
  <c r="E23" i="24"/>
  <c r="E19" i="24"/>
  <c r="E22" i="24"/>
  <c r="E16" i="24"/>
  <c r="E25" i="24"/>
  <c r="E21" i="24"/>
  <c r="E18" i="24"/>
  <c r="E15" i="24"/>
  <c r="E14" i="24"/>
  <c r="E13" i="24"/>
  <c r="E12" i="24"/>
  <c r="E11" i="24"/>
  <c r="E26" i="24"/>
  <c r="E20" i="24"/>
  <c r="E17" i="24"/>
  <c r="E24" i="24"/>
  <c r="E10" i="24"/>
  <c r="E9" i="24"/>
  <c r="K14" i="3"/>
  <c r="AE16" i="18" s="1"/>
  <c r="AD16" i="18"/>
  <c r="V7" i="24"/>
  <c r="Z7" i="24"/>
  <c r="J6" i="3"/>
  <c r="BD4" i="3"/>
  <c r="AW10" i="3"/>
  <c r="BA12" i="3"/>
  <c r="BB12" i="3"/>
  <c r="AY8" i="3"/>
  <c r="AZ8" i="3"/>
  <c r="BC10" i="3"/>
  <c r="BB16" i="3"/>
  <c r="AK18" i="3"/>
  <c r="AV14" i="3"/>
  <c r="AV15" i="3" s="1"/>
  <c r="AW15" i="3" s="1"/>
  <c r="AV4" i="3"/>
  <c r="AV5" i="3" s="1"/>
  <c r="AC7" i="23"/>
  <c r="E58" i="23"/>
  <c r="E50" i="23"/>
  <c r="E42" i="23"/>
  <c r="E52" i="23"/>
  <c r="E49" i="23"/>
  <c r="E57" i="23"/>
  <c r="E46" i="23"/>
  <c r="E53" i="23"/>
  <c r="E36" i="23"/>
  <c r="E28" i="23"/>
  <c r="E56" i="23"/>
  <c r="E43" i="23"/>
  <c r="E55" i="23"/>
  <c r="E51" i="23"/>
  <c r="E48" i="23"/>
  <c r="E39" i="23"/>
  <c r="E32" i="23"/>
  <c r="E54" i="23"/>
  <c r="E44" i="23"/>
  <c r="E41" i="23"/>
  <c r="E38" i="23"/>
  <c r="E31" i="23"/>
  <c r="E29" i="23"/>
  <c r="E40" i="23"/>
  <c r="E27" i="23"/>
  <c r="E47" i="23"/>
  <c r="E34" i="23"/>
  <c r="E45" i="23"/>
  <c r="E35" i="23"/>
  <c r="E23" i="23"/>
  <c r="E18" i="23"/>
  <c r="E25" i="23"/>
  <c r="E17" i="23"/>
  <c r="E9" i="23"/>
  <c r="E37" i="23"/>
  <c r="E16" i="23"/>
  <c r="E24" i="23"/>
  <c r="E15" i="23"/>
  <c r="E26" i="23"/>
  <c r="E22" i="23"/>
  <c r="E21" i="23"/>
  <c r="E20" i="23"/>
  <c r="E12" i="23"/>
  <c r="E33" i="23"/>
  <c r="E30" i="23"/>
  <c r="E19" i="23"/>
  <c r="E11" i="23"/>
  <c r="E14" i="23"/>
  <c r="E10" i="23"/>
  <c r="E13" i="23"/>
  <c r="AK13" i="23"/>
  <c r="AQ13" i="23"/>
  <c r="AI13" i="23"/>
  <c r="AN13" i="23"/>
  <c r="AM13" i="23"/>
  <c r="AR13" i="23"/>
  <c r="AP13" i="23"/>
  <c r="AO13" i="23"/>
  <c r="AL13" i="23"/>
  <c r="AJ13" i="23"/>
  <c r="AH13" i="23"/>
  <c r="AR22" i="23"/>
  <c r="AJ22" i="23"/>
  <c r="AM22" i="23"/>
  <c r="AK22" i="23"/>
  <c r="AI22" i="23"/>
  <c r="AH22" i="23"/>
  <c r="AQ22" i="23"/>
  <c r="AP22" i="23"/>
  <c r="AO22" i="23"/>
  <c r="AN22" i="23"/>
  <c r="AL22" i="23"/>
  <c r="AO42" i="23"/>
  <c r="AN42" i="23"/>
  <c r="AM42" i="23"/>
  <c r="AJ42" i="23"/>
  <c r="AQ42" i="23"/>
  <c r="AH42" i="23"/>
  <c r="AK42" i="23"/>
  <c r="AI42" i="23"/>
  <c r="AR42" i="23"/>
  <c r="AP42" i="23"/>
  <c r="AL42" i="23"/>
  <c r="AQ16" i="23"/>
  <c r="AI16" i="23"/>
  <c r="AP16" i="23"/>
  <c r="AH16" i="23"/>
  <c r="AO16" i="23"/>
  <c r="AN16" i="23"/>
  <c r="AM16" i="23"/>
  <c r="AL16" i="23"/>
  <c r="AK16" i="23"/>
  <c r="AR16" i="23"/>
  <c r="AJ16" i="23"/>
  <c r="AL31" i="23"/>
  <c r="AP31" i="23"/>
  <c r="AH31" i="23"/>
  <c r="AN31" i="23"/>
  <c r="AJ31" i="23"/>
  <c r="AI31" i="23"/>
  <c r="AM31" i="23"/>
  <c r="AR31" i="23"/>
  <c r="AQ31" i="23"/>
  <c r="AO31" i="23"/>
  <c r="AK31" i="23"/>
  <c r="AM36" i="23"/>
  <c r="AP36" i="23"/>
  <c r="AK36" i="23"/>
  <c r="AR36" i="23"/>
  <c r="AI36" i="23"/>
  <c r="AH36" i="23"/>
  <c r="AO36" i="23"/>
  <c r="AN36" i="23"/>
  <c r="AL36" i="23"/>
  <c r="AQ36" i="23"/>
  <c r="AJ36" i="23"/>
  <c r="AM52" i="23"/>
  <c r="AJ52" i="23"/>
  <c r="AR52" i="23"/>
  <c r="AI52" i="23"/>
  <c r="AN52" i="23"/>
  <c r="AQ52" i="23"/>
  <c r="AP52" i="23"/>
  <c r="AO52" i="23"/>
  <c r="AL52" i="23"/>
  <c r="AH52" i="23"/>
  <c r="AK52" i="23"/>
  <c r="AW4" i="10"/>
  <c r="AY4" i="10"/>
  <c r="AV4" i="10"/>
  <c r="AV5" i="10" s="1"/>
  <c r="BA6" i="10"/>
  <c r="BB6" i="10"/>
  <c r="AX8" i="10"/>
  <c r="AX14" i="10"/>
  <c r="AW12" i="10"/>
  <c r="AV10" i="10"/>
  <c r="AV11" i="10" s="1"/>
  <c r="BC16" i="10"/>
  <c r="BD16" i="10"/>
  <c r="BE16" i="10"/>
  <c r="BB18" i="10"/>
  <c r="BC18" i="10"/>
  <c r="AD7" i="9"/>
  <c r="AO20" i="9"/>
  <c r="AK20" i="9"/>
  <c r="AI20" i="9"/>
  <c r="AR20" i="9"/>
  <c r="AH20" i="9"/>
  <c r="AQ20" i="9"/>
  <c r="AP20" i="9"/>
  <c r="AN20" i="9"/>
  <c r="AM20" i="9"/>
  <c r="AL20" i="9"/>
  <c r="AJ20" i="9"/>
  <c r="S7" i="9"/>
  <c r="AM10" i="9"/>
  <c r="AL10" i="9"/>
  <c r="AK10" i="9"/>
  <c r="AR10" i="9"/>
  <c r="AJ10" i="9"/>
  <c r="AQ10" i="9"/>
  <c r="AI10" i="9"/>
  <c r="AP10" i="9"/>
  <c r="AH10" i="9"/>
  <c r="AO10" i="9"/>
  <c r="AN10" i="9"/>
  <c r="AN21" i="9"/>
  <c r="AR21" i="9"/>
  <c r="AJ21" i="9"/>
  <c r="AM21" i="9"/>
  <c r="AL21" i="9"/>
  <c r="AK21" i="9"/>
  <c r="AI21" i="9"/>
  <c r="AH21" i="9"/>
  <c r="AQ21" i="9"/>
  <c r="AP21" i="9"/>
  <c r="AO21" i="9"/>
  <c r="H95" i="9"/>
  <c r="J95" i="9" s="1"/>
  <c r="H87" i="9"/>
  <c r="I87" i="9" s="1"/>
  <c r="H79" i="9"/>
  <c r="J79" i="9" s="1"/>
  <c r="H93" i="9"/>
  <c r="I93" i="9" s="1"/>
  <c r="H71" i="9"/>
  <c r="J71" i="9" s="1"/>
  <c r="H84" i="9"/>
  <c r="I84" i="9" s="1"/>
  <c r="H69" i="9"/>
  <c r="H81" i="9"/>
  <c r="J81" i="9" s="1"/>
  <c r="H68" i="9"/>
  <c r="J68" i="9" s="1"/>
  <c r="H91" i="9"/>
  <c r="I91" i="9" s="1"/>
  <c r="H74" i="9"/>
  <c r="J74" i="9" s="1"/>
  <c r="H58" i="9"/>
  <c r="H62" i="9"/>
  <c r="J62" i="9" s="1"/>
  <c r="H76" i="9"/>
  <c r="J76" i="9" s="1"/>
  <c r="H61" i="9"/>
  <c r="J61" i="9" s="1"/>
  <c r="H56" i="9"/>
  <c r="H48" i="9"/>
  <c r="H64" i="9"/>
  <c r="J64" i="9" s="1"/>
  <c r="H85" i="9"/>
  <c r="J85" i="9" s="1"/>
  <c r="H57" i="9"/>
  <c r="I57" i="9" s="1"/>
  <c r="H53" i="9"/>
  <c r="H45" i="9"/>
  <c r="H77" i="9"/>
  <c r="I77" i="9" s="1"/>
  <c r="H70" i="9"/>
  <c r="J70" i="9" s="1"/>
  <c r="H66" i="9"/>
  <c r="I66" i="9" s="1"/>
  <c r="H63" i="9"/>
  <c r="J63" i="9" s="1"/>
  <c r="H49" i="9"/>
  <c r="H41" i="9"/>
  <c r="H35" i="9"/>
  <c r="I35" i="9" s="1"/>
  <c r="H86" i="9"/>
  <c r="I86" i="9" s="1"/>
  <c r="H43" i="9"/>
  <c r="J43" i="9" s="1"/>
  <c r="H36" i="9"/>
  <c r="J36" i="9" s="1"/>
  <c r="H31" i="9"/>
  <c r="J31" i="9" s="1"/>
  <c r="H46" i="9"/>
  <c r="H54" i="9"/>
  <c r="J54" i="9" s="1"/>
  <c r="H32" i="9"/>
  <c r="H42" i="9"/>
  <c r="H24" i="9"/>
  <c r="H39" i="9"/>
  <c r="H16" i="9"/>
  <c r="H44" i="9"/>
  <c r="H23" i="9"/>
  <c r="H13" i="9"/>
  <c r="H12" i="9"/>
  <c r="H11" i="9"/>
  <c r="H26" i="9"/>
  <c r="H19" i="9"/>
  <c r="X7" i="9"/>
  <c r="AP15" i="9"/>
  <c r="AH15" i="9"/>
  <c r="AO15" i="9"/>
  <c r="AN15" i="9"/>
  <c r="AM15" i="9"/>
  <c r="AL15" i="9"/>
  <c r="AK15" i="9"/>
  <c r="AR15" i="9"/>
  <c r="AJ15" i="9"/>
  <c r="AQ15" i="9"/>
  <c r="AI15" i="9"/>
  <c r="AM22" i="9"/>
  <c r="AQ22" i="9"/>
  <c r="AI22" i="9"/>
  <c r="AR22" i="9"/>
  <c r="AP22" i="9"/>
  <c r="AO22" i="9"/>
  <c r="AN22" i="9"/>
  <c r="AL22" i="9"/>
  <c r="AK22" i="9"/>
  <c r="AJ22" i="9"/>
  <c r="AH22" i="9"/>
  <c r="AO37" i="9"/>
  <c r="AK37" i="9"/>
  <c r="AP37" i="9"/>
  <c r="AM37" i="9"/>
  <c r="AL37" i="9"/>
  <c r="AJ37" i="9"/>
  <c r="AR37" i="9"/>
  <c r="AH37" i="9"/>
  <c r="AQ37" i="9"/>
  <c r="AN37" i="9"/>
  <c r="AI37" i="9"/>
  <c r="AR42" i="9"/>
  <c r="AJ42" i="9"/>
  <c r="AN42" i="9"/>
  <c r="AP42" i="9"/>
  <c r="AM42" i="9"/>
  <c r="AL42" i="9"/>
  <c r="AK42" i="9"/>
  <c r="AH42" i="9"/>
  <c r="AQ42" i="9"/>
  <c r="AO42" i="9"/>
  <c r="AI42" i="9"/>
  <c r="AK41" i="9"/>
  <c r="AO41" i="9"/>
  <c r="AL41" i="9"/>
  <c r="AI41" i="9"/>
  <c r="AR41" i="9"/>
  <c r="AH41" i="9"/>
  <c r="AQ41" i="9"/>
  <c r="AN41" i="9"/>
  <c r="AM41" i="9"/>
  <c r="AP41" i="9"/>
  <c r="AJ41" i="9"/>
  <c r="AN46" i="9"/>
  <c r="AR46" i="9"/>
  <c r="AJ46" i="9"/>
  <c r="AL46" i="9"/>
  <c r="AI46" i="9"/>
  <c r="AH46" i="9"/>
  <c r="AQ46" i="9"/>
  <c r="AO46" i="9"/>
  <c r="AM46" i="9"/>
  <c r="AP46" i="9"/>
  <c r="AK46" i="9"/>
  <c r="AN49" i="9"/>
  <c r="AK49" i="9"/>
  <c r="AR49" i="9"/>
  <c r="AJ49" i="9"/>
  <c r="AO49" i="9"/>
  <c r="AH49" i="9"/>
  <c r="AQ49" i="9"/>
  <c r="AP49" i="9"/>
  <c r="AL49" i="9"/>
  <c r="AI49" i="9"/>
  <c r="AM49" i="9"/>
  <c r="AK52" i="9"/>
  <c r="AP52" i="9"/>
  <c r="AH52" i="9"/>
  <c r="AO52" i="9"/>
  <c r="AL52" i="9"/>
  <c r="AQ52" i="9"/>
  <c r="AN52" i="9"/>
  <c r="AM52" i="9"/>
  <c r="AI52" i="9"/>
  <c r="AR52" i="9"/>
  <c r="AJ52" i="9"/>
  <c r="AR92" i="9"/>
  <c r="AJ92" i="9"/>
  <c r="AK92" i="9"/>
  <c r="AQ92" i="9"/>
  <c r="AH92" i="9"/>
  <c r="AP92" i="9"/>
  <c r="AO92" i="9"/>
  <c r="AI92" i="9"/>
  <c r="AN92" i="9"/>
  <c r="AM92" i="9"/>
  <c r="AL92" i="9"/>
  <c r="AK62" i="9"/>
  <c r="AO62" i="9"/>
  <c r="AL62" i="9"/>
  <c r="AJ62" i="9"/>
  <c r="AI62" i="9"/>
  <c r="AR62" i="9"/>
  <c r="AH62" i="9"/>
  <c r="AQ62" i="9"/>
  <c r="AM62" i="9"/>
  <c r="AP62" i="9"/>
  <c r="AN62" i="9"/>
  <c r="AR84" i="9"/>
  <c r="AJ84" i="9"/>
  <c r="AI84" i="9"/>
  <c r="AP84" i="9"/>
  <c r="AO84" i="9"/>
  <c r="AM84" i="9"/>
  <c r="AQ84" i="9"/>
  <c r="AN84" i="9"/>
  <c r="AH84" i="9"/>
  <c r="AL84" i="9"/>
  <c r="AK84" i="9"/>
  <c r="AQ93" i="9"/>
  <c r="AI93" i="9"/>
  <c r="AP93" i="9"/>
  <c r="AN93" i="9"/>
  <c r="AM93" i="9"/>
  <c r="AL93" i="9"/>
  <c r="AK93" i="9"/>
  <c r="AO93" i="9"/>
  <c r="AJ93" i="9"/>
  <c r="AH93" i="9"/>
  <c r="AR93" i="9"/>
  <c r="BF18" i="15"/>
  <c r="BD16" i="15"/>
  <c r="BD14" i="15"/>
  <c r="AX14" i="15"/>
  <c r="AW10" i="15"/>
  <c r="J12" i="15"/>
  <c r="H14" i="18"/>
  <c r="BA8" i="15"/>
  <c r="BF8" i="15"/>
  <c r="I12" i="15"/>
  <c r="I14" i="18" s="1"/>
  <c r="AJ5" i="3"/>
  <c r="AK5" i="3" s="1"/>
  <c r="AL5" i="3" s="1"/>
  <c r="AM5" i="3" s="1"/>
  <c r="AN5" i="3" s="1"/>
  <c r="AO5" i="3" s="1"/>
  <c r="AP5" i="3" s="1"/>
  <c r="AQ5" i="3" s="1"/>
  <c r="AR5" i="3" s="1"/>
  <c r="BE12" i="3"/>
  <c r="AZ6" i="3"/>
  <c r="AX16" i="3"/>
  <c r="AR6" i="24"/>
  <c r="AP22" i="24"/>
  <c r="AH22" i="24"/>
  <c r="AL22" i="24"/>
  <c r="AO22" i="24"/>
  <c r="AN22" i="24"/>
  <c r="AM22" i="24"/>
  <c r="AK22" i="24"/>
  <c r="AJ22" i="24"/>
  <c r="AR22" i="24"/>
  <c r="AQ22" i="24"/>
  <c r="AI22" i="24"/>
  <c r="X7" i="24"/>
  <c r="AN24" i="24"/>
  <c r="AR24" i="24"/>
  <c r="AJ24" i="24"/>
  <c r="AM24" i="24"/>
  <c r="AL24" i="24"/>
  <c r="AK24" i="24"/>
  <c r="AI24" i="24"/>
  <c r="AH24" i="24"/>
  <c r="AP24" i="24"/>
  <c r="AQ24" i="24"/>
  <c r="AO24" i="24"/>
  <c r="AB7" i="24"/>
  <c r="R7" i="24"/>
  <c r="H17" i="24"/>
  <c r="H26" i="24"/>
  <c r="H22" i="24"/>
  <c r="H15" i="24"/>
  <c r="W7" i="24"/>
  <c r="AN20" i="24"/>
  <c r="AP20" i="24"/>
  <c r="AO20" i="24"/>
  <c r="AM20" i="24"/>
  <c r="AL20" i="24"/>
  <c r="AK20" i="24"/>
  <c r="AR20" i="24"/>
  <c r="AI20" i="24"/>
  <c r="AQ20" i="24"/>
  <c r="AJ20" i="24"/>
  <c r="AH20" i="24"/>
  <c r="AP18" i="24"/>
  <c r="AH18" i="24"/>
  <c r="AM18" i="24"/>
  <c r="AL18" i="24"/>
  <c r="AK18" i="24"/>
  <c r="AJ18" i="24"/>
  <c r="AR18" i="24"/>
  <c r="AI18" i="24"/>
  <c r="AO18" i="24"/>
  <c r="AQ18" i="24"/>
  <c r="AN18" i="24"/>
  <c r="AM25" i="24"/>
  <c r="AQ25" i="24"/>
  <c r="AI25" i="24"/>
  <c r="AR25" i="24"/>
  <c r="AP25" i="24"/>
  <c r="AO25" i="24"/>
  <c r="AN25" i="24"/>
  <c r="AL25" i="24"/>
  <c r="AJ25" i="24"/>
  <c r="AK25" i="24"/>
  <c r="AH25" i="24"/>
  <c r="J4" i="3"/>
  <c r="I4" i="3"/>
  <c r="AC6" i="18" s="1"/>
  <c r="AB6" i="18"/>
  <c r="BE6" i="3"/>
  <c r="BE10" i="3"/>
  <c r="BA4" i="3"/>
  <c r="AV6" i="3"/>
  <c r="AV7" i="3" s="1"/>
  <c r="AW7" i="3" s="1"/>
  <c r="AX7" i="3" s="1"/>
  <c r="BB10" i="3"/>
  <c r="AV12" i="3"/>
  <c r="AV13" i="3" s="1"/>
  <c r="BA16" i="3"/>
  <c r="AJ18" i="3"/>
  <c r="BD14" i="3"/>
  <c r="BF4" i="3"/>
  <c r="T7" i="23"/>
  <c r="V7" i="23"/>
  <c r="AL12" i="23"/>
  <c r="AR12" i="23"/>
  <c r="AJ12" i="23"/>
  <c r="AO12" i="23"/>
  <c r="AN12" i="23"/>
  <c r="AQ12" i="23"/>
  <c r="AP12" i="23"/>
  <c r="AM12" i="23"/>
  <c r="AK12" i="23"/>
  <c r="AI12" i="23"/>
  <c r="AH12" i="23"/>
  <c r="AO9" i="23"/>
  <c r="AQ9" i="23"/>
  <c r="AI9" i="23"/>
  <c r="AM9" i="23"/>
  <c r="AL9" i="23"/>
  <c r="AK9" i="23"/>
  <c r="AJ9" i="23"/>
  <c r="AH9" i="23"/>
  <c r="AR9" i="23"/>
  <c r="AP9" i="23"/>
  <c r="AN9" i="23"/>
  <c r="AK54" i="23"/>
  <c r="AM54" i="23"/>
  <c r="AL54" i="23"/>
  <c r="AP54" i="23"/>
  <c r="AI54" i="23"/>
  <c r="AH54" i="23"/>
  <c r="AR54" i="23"/>
  <c r="AQ54" i="23"/>
  <c r="AN54" i="23"/>
  <c r="AO54" i="23"/>
  <c r="AJ54" i="23"/>
  <c r="AQ40" i="23"/>
  <c r="AI40" i="23"/>
  <c r="AL40" i="23"/>
  <c r="AP40" i="23"/>
  <c r="AN40" i="23"/>
  <c r="AR40" i="23"/>
  <c r="AO40" i="23"/>
  <c r="AM40" i="23"/>
  <c r="AJ40" i="23"/>
  <c r="AH40" i="23"/>
  <c r="AK40" i="23"/>
  <c r="I12" i="10"/>
  <c r="S14" i="18" s="1"/>
  <c r="BF4" i="10"/>
  <c r="BD6" i="10"/>
  <c r="AV8" i="10"/>
  <c r="AV9" i="10" s="1"/>
  <c r="AW9" i="10" s="1"/>
  <c r="AW6" i="10"/>
  <c r="BF14" i="10"/>
  <c r="BE12" i="10"/>
  <c r="BD10" i="10"/>
  <c r="BC8" i="10"/>
  <c r="AZ18" i="10"/>
  <c r="BA18" i="10"/>
  <c r="BA10" i="10"/>
  <c r="AH19" i="10"/>
  <c r="AI19" i="10" s="1"/>
  <c r="AJ19" i="10" s="1"/>
  <c r="AK19" i="10" s="1"/>
  <c r="AL19" i="10" s="1"/>
  <c r="AM19" i="10" s="1"/>
  <c r="AN19" i="10" s="1"/>
  <c r="AO19" i="10" s="1"/>
  <c r="AP19" i="10" s="1"/>
  <c r="AQ19" i="10" s="1"/>
  <c r="AR19" i="10" s="1"/>
  <c r="V7" i="9"/>
  <c r="AB7" i="9"/>
  <c r="AR53" i="9"/>
  <c r="AJ53" i="9"/>
  <c r="AO53" i="9"/>
  <c r="AN53" i="9"/>
  <c r="AK53" i="9"/>
  <c r="AP53" i="9"/>
  <c r="AM53" i="9"/>
  <c r="AL53" i="9"/>
  <c r="AH53" i="9"/>
  <c r="AI53" i="9"/>
  <c r="AQ53" i="9"/>
  <c r="BE6" i="9"/>
  <c r="AL23" i="9"/>
  <c r="AP23" i="9"/>
  <c r="AH23" i="9"/>
  <c r="AK23" i="9"/>
  <c r="AJ23" i="9"/>
  <c r="AI23" i="9"/>
  <c r="AR23" i="9"/>
  <c r="AQ23" i="9"/>
  <c r="AO23" i="9"/>
  <c r="AN23" i="9"/>
  <c r="AM23" i="9"/>
  <c r="Z7" i="9"/>
  <c r="BB6" i="9"/>
  <c r="AL32" i="9"/>
  <c r="AP32" i="9"/>
  <c r="AH32" i="9"/>
  <c r="AO32" i="9"/>
  <c r="AM32" i="9"/>
  <c r="AK32" i="9"/>
  <c r="AJ32" i="9"/>
  <c r="AR32" i="9"/>
  <c r="AQ32" i="9"/>
  <c r="AI32" i="9"/>
  <c r="AN32" i="9"/>
  <c r="AP44" i="9"/>
  <c r="AH44" i="9"/>
  <c r="AL44" i="9"/>
  <c r="AN44" i="9"/>
  <c r="AK44" i="9"/>
  <c r="AJ44" i="9"/>
  <c r="AI44" i="9"/>
  <c r="AQ44" i="9"/>
  <c r="AO44" i="9"/>
  <c r="AR44" i="9"/>
  <c r="AM44" i="9"/>
  <c r="AP70" i="9"/>
  <c r="AH70" i="9"/>
  <c r="AN70" i="9"/>
  <c r="AM70" i="9"/>
  <c r="AR70" i="9"/>
  <c r="AK70" i="9"/>
  <c r="AO70" i="9"/>
  <c r="AL70" i="9"/>
  <c r="AJ70" i="9"/>
  <c r="AI70" i="9"/>
  <c r="AQ70" i="9"/>
  <c r="AP36" i="9"/>
  <c r="AH36" i="9"/>
  <c r="AL36" i="9"/>
  <c r="AK36" i="9"/>
  <c r="AI36" i="9"/>
  <c r="AR36" i="9"/>
  <c r="AQ36" i="9"/>
  <c r="AN36" i="9"/>
  <c r="AM36" i="9"/>
  <c r="AO36" i="9"/>
  <c r="AJ36" i="9"/>
  <c r="AM39" i="9"/>
  <c r="AQ39" i="9"/>
  <c r="AI39" i="9"/>
  <c r="AN39" i="9"/>
  <c r="AK39" i="9"/>
  <c r="AJ39" i="9"/>
  <c r="AH39" i="9"/>
  <c r="AP39" i="9"/>
  <c r="AO39" i="9"/>
  <c r="AR39" i="9"/>
  <c r="AL39" i="9"/>
  <c r="AO58" i="9"/>
  <c r="AK58" i="9"/>
  <c r="AP58" i="9"/>
  <c r="AN58" i="9"/>
  <c r="AL58" i="9"/>
  <c r="AJ58" i="9"/>
  <c r="AQ58" i="9"/>
  <c r="AR58" i="9"/>
  <c r="AI58" i="9"/>
  <c r="AH58" i="9"/>
  <c r="AM58" i="9"/>
  <c r="AR63" i="9"/>
  <c r="AJ63" i="9"/>
  <c r="AN63" i="9"/>
  <c r="AP63" i="9"/>
  <c r="AO63" i="9"/>
  <c r="AM63" i="9"/>
  <c r="AL63" i="9"/>
  <c r="AK63" i="9"/>
  <c r="AQ63" i="9"/>
  <c r="AI63" i="9"/>
  <c r="AH63" i="9"/>
  <c r="AP57" i="9"/>
  <c r="AH57" i="9"/>
  <c r="AL57" i="9"/>
  <c r="AK57" i="9"/>
  <c r="AJ57" i="9"/>
  <c r="AR57" i="9"/>
  <c r="AQ57" i="9"/>
  <c r="AM57" i="9"/>
  <c r="AO57" i="9"/>
  <c r="AN57" i="9"/>
  <c r="AI57" i="9"/>
  <c r="AR68" i="9"/>
  <c r="AJ68" i="9"/>
  <c r="AP68" i="9"/>
  <c r="AH68" i="9"/>
  <c r="AO68" i="9"/>
  <c r="AM68" i="9"/>
  <c r="AK68" i="9"/>
  <c r="AI68" i="9"/>
  <c r="AL68" i="9"/>
  <c r="AN68" i="9"/>
  <c r="AQ68" i="9"/>
  <c r="AO79" i="9"/>
  <c r="AQ79" i="9"/>
  <c r="AH79" i="9"/>
  <c r="AN79" i="9"/>
  <c r="AM79" i="9"/>
  <c r="AJ79" i="9"/>
  <c r="AR79" i="9"/>
  <c r="AP79" i="9"/>
  <c r="AL79" i="9"/>
  <c r="AK79" i="9"/>
  <c r="AI79" i="9"/>
  <c r="AQ43" i="9"/>
  <c r="AI43" i="9"/>
  <c r="AM43" i="9"/>
  <c r="AJ43" i="9"/>
  <c r="AR43" i="9"/>
  <c r="AP43" i="9"/>
  <c r="AO43" i="9"/>
  <c r="AL43" i="9"/>
  <c r="AK43" i="9"/>
  <c r="AN43" i="9"/>
  <c r="AH43" i="9"/>
  <c r="AR76" i="9"/>
  <c r="AJ76" i="9"/>
  <c r="AQ76" i="9"/>
  <c r="AH76" i="9"/>
  <c r="AO76" i="9"/>
  <c r="AN76" i="9"/>
  <c r="AK76" i="9"/>
  <c r="AP76" i="9"/>
  <c r="AI76" i="9"/>
  <c r="AM76" i="9"/>
  <c r="AL76" i="9"/>
  <c r="AQ64" i="9"/>
  <c r="AI64" i="9"/>
  <c r="AM64" i="9"/>
  <c r="AJ64" i="9"/>
  <c r="AH64" i="9"/>
  <c r="AR64" i="9"/>
  <c r="AP64" i="9"/>
  <c r="AO64" i="9"/>
  <c r="AK64" i="9"/>
  <c r="AL64" i="9"/>
  <c r="AN64" i="9"/>
  <c r="AL74" i="9"/>
  <c r="AO74" i="9"/>
  <c r="AM74" i="9"/>
  <c r="AK74" i="9"/>
  <c r="M74" i="9"/>
  <c r="O74" i="9" s="1"/>
  <c r="AN74" i="9"/>
  <c r="AH74" i="9"/>
  <c r="AR74" i="9"/>
  <c r="AQ74" i="9"/>
  <c r="AI74" i="9"/>
  <c r="AJ74" i="9"/>
  <c r="AP74" i="9"/>
  <c r="AQ69" i="9"/>
  <c r="AI69" i="9"/>
  <c r="AO69" i="9"/>
  <c r="AN69" i="9"/>
  <c r="AP69" i="9"/>
  <c r="AJ69" i="9"/>
  <c r="AL69" i="9"/>
  <c r="AK69" i="9"/>
  <c r="AH69" i="9"/>
  <c r="AM69" i="9"/>
  <c r="AR69" i="9"/>
  <c r="AW8" i="15"/>
  <c r="BF10" i="15"/>
  <c r="I4" i="15"/>
  <c r="I6" i="18" s="1"/>
  <c r="BA16" i="15"/>
  <c r="BA14" i="15"/>
  <c r="AZ18" i="15"/>
  <c r="AX16" i="15"/>
  <c r="BF14" i="15"/>
  <c r="BC8" i="15"/>
  <c r="AZ6" i="15"/>
  <c r="BD10" i="15"/>
  <c r="BE6" i="15"/>
  <c r="AX8" i="15"/>
  <c r="J6" i="15"/>
  <c r="AR14" i="23"/>
  <c r="AJ14" i="23"/>
  <c r="AP14" i="23"/>
  <c r="AH14" i="23"/>
  <c r="AM14" i="23"/>
  <c r="AL14" i="23"/>
  <c r="AQ14" i="23"/>
  <c r="AO14" i="23"/>
  <c r="AN14" i="23"/>
  <c r="AK14" i="23"/>
  <c r="AI14" i="23"/>
  <c r="AA7" i="23"/>
  <c r="Y7" i="23"/>
  <c r="W7" i="23"/>
  <c r="AN51" i="23"/>
  <c r="AM51" i="23"/>
  <c r="AL51" i="23"/>
  <c r="AO51" i="23"/>
  <c r="AK51" i="23"/>
  <c r="AJ51" i="23"/>
  <c r="AI51" i="23"/>
  <c r="AH51" i="23"/>
  <c r="AQ51" i="23"/>
  <c r="AR51" i="23"/>
  <c r="AP51" i="23"/>
  <c r="BE6" i="10"/>
  <c r="AY10" i="10"/>
  <c r="AZ10" i="10"/>
  <c r="AI11" i="10"/>
  <c r="AJ11" i="10" s="1"/>
  <c r="AK11" i="10" s="1"/>
  <c r="AL11" i="10" s="1"/>
  <c r="AM11" i="10" s="1"/>
  <c r="AN11" i="10" s="1"/>
  <c r="AO11" i="10" s="1"/>
  <c r="AP11" i="10" s="1"/>
  <c r="AQ11" i="10" s="1"/>
  <c r="AR11" i="10" s="1"/>
  <c r="BE4" i="10"/>
  <c r="AP28" i="9"/>
  <c r="AH28" i="9"/>
  <c r="AO28" i="9"/>
  <c r="AL28" i="9"/>
  <c r="AK28" i="9"/>
  <c r="AQ28" i="9"/>
  <c r="AN28" i="9"/>
  <c r="AM28" i="9"/>
  <c r="AJ28" i="9"/>
  <c r="AI28" i="9"/>
  <c r="AR28" i="9"/>
  <c r="T7" i="9"/>
  <c r="AW6" i="9"/>
  <c r="R7" i="9"/>
  <c r="E95" i="9"/>
  <c r="E87" i="9"/>
  <c r="E79" i="9"/>
  <c r="E92" i="9"/>
  <c r="E81" i="9"/>
  <c r="E78" i="9"/>
  <c r="E71" i="9"/>
  <c r="E94" i="9"/>
  <c r="E83" i="9"/>
  <c r="E72" i="9"/>
  <c r="E69" i="9"/>
  <c r="E91" i="9"/>
  <c r="E80" i="9"/>
  <c r="E77" i="9"/>
  <c r="E68" i="9"/>
  <c r="E90" i="9"/>
  <c r="E73" i="9"/>
  <c r="E58" i="9"/>
  <c r="E74" i="9"/>
  <c r="E62" i="9"/>
  <c r="E88" i="9"/>
  <c r="E48" i="9"/>
  <c r="E86" i="9"/>
  <c r="E84" i="9"/>
  <c r="E82" i="9"/>
  <c r="E63" i="9"/>
  <c r="E76" i="9"/>
  <c r="E61" i="9"/>
  <c r="E67" i="9"/>
  <c r="E53" i="9"/>
  <c r="E45" i="9"/>
  <c r="E37" i="9"/>
  <c r="E93" i="9"/>
  <c r="E85" i="9"/>
  <c r="E66" i="9"/>
  <c r="E64" i="9"/>
  <c r="E59" i="9"/>
  <c r="E52" i="9"/>
  <c r="E70" i="9"/>
  <c r="E65" i="9"/>
  <c r="E60" i="9"/>
  <c r="E49" i="9"/>
  <c r="E41" i="9"/>
  <c r="E33" i="9"/>
  <c r="E32" i="9"/>
  <c r="E54" i="9"/>
  <c r="E40" i="9"/>
  <c r="E35" i="9"/>
  <c r="E29" i="9"/>
  <c r="E57" i="9"/>
  <c r="E51" i="9"/>
  <c r="E28" i="9"/>
  <c r="E20" i="9"/>
  <c r="E75" i="9"/>
  <c r="E50" i="9"/>
  <c r="E43" i="9"/>
  <c r="E38" i="9"/>
  <c r="E89" i="9"/>
  <c r="E56" i="9"/>
  <c r="E46" i="9"/>
  <c r="E44" i="9"/>
  <c r="E39" i="9"/>
  <c r="E34" i="9"/>
  <c r="E24" i="9"/>
  <c r="E36" i="9"/>
  <c r="E19" i="9"/>
  <c r="E16" i="9"/>
  <c r="E42" i="9"/>
  <c r="E30" i="9"/>
  <c r="E27" i="9"/>
  <c r="E15" i="9"/>
  <c r="E26" i="9"/>
  <c r="E22" i="9"/>
  <c r="E14" i="9"/>
  <c r="E47" i="9"/>
  <c r="E13" i="9"/>
  <c r="E25" i="9"/>
  <c r="E12" i="9"/>
  <c r="E23" i="9"/>
  <c r="E18" i="9"/>
  <c r="E11" i="9"/>
  <c r="E31" i="9"/>
  <c r="E10" i="9"/>
  <c r="E55" i="9"/>
  <c r="E21" i="9"/>
  <c r="E17" i="9"/>
  <c r="E9" i="9"/>
  <c r="H14" i="9"/>
  <c r="I14" i="9" s="1"/>
  <c r="AO71" i="9"/>
  <c r="AP71" i="9"/>
  <c r="AM71" i="9"/>
  <c r="AL71" i="9"/>
  <c r="AH71" i="9"/>
  <c r="AN71" i="9"/>
  <c r="AR71" i="9"/>
  <c r="AQ71" i="9"/>
  <c r="AK71" i="9"/>
  <c r="AJ71" i="9"/>
  <c r="AI71" i="9"/>
  <c r="AO87" i="9"/>
  <c r="AR87" i="9"/>
  <c r="AI87" i="9"/>
  <c r="AP87" i="9"/>
  <c r="AN87" i="9"/>
  <c r="AL87" i="9"/>
  <c r="AM87" i="9"/>
  <c r="AK87" i="9"/>
  <c r="AJ87" i="9"/>
  <c r="AH87" i="9"/>
  <c r="AQ87" i="9"/>
  <c r="AO95" i="9"/>
  <c r="AJ95" i="9"/>
  <c r="AQ95" i="9"/>
  <c r="AH95" i="9"/>
  <c r="AP95" i="9"/>
  <c r="AR95" i="9"/>
  <c r="AN95" i="9"/>
  <c r="AI95" i="9"/>
  <c r="AK95" i="9"/>
  <c r="AL95" i="9"/>
  <c r="AM95" i="9"/>
  <c r="AK91" i="9"/>
  <c r="AN91" i="9"/>
  <c r="AL91" i="9"/>
  <c r="AJ91" i="9"/>
  <c r="AO91" i="9"/>
  <c r="AM91" i="9"/>
  <c r="AI91" i="9"/>
  <c r="AH91" i="9"/>
  <c r="AP91" i="9"/>
  <c r="AQ91" i="9"/>
  <c r="AR91" i="9"/>
  <c r="AQ85" i="9"/>
  <c r="AI85" i="9"/>
  <c r="AO85" i="9"/>
  <c r="AM85" i="9"/>
  <c r="AL85" i="9"/>
  <c r="AH85" i="9"/>
  <c r="AP85" i="9"/>
  <c r="AN85" i="9"/>
  <c r="AK85" i="9"/>
  <c r="AJ85" i="9"/>
  <c r="AR85" i="9"/>
  <c r="AL13" i="15"/>
  <c r="AM13" i="15" s="1"/>
  <c r="AN13" i="15" s="1"/>
  <c r="AO13" i="15" s="1"/>
  <c r="AP13" i="15" s="1"/>
  <c r="AQ13" i="15" s="1"/>
  <c r="AR13" i="15" s="1"/>
  <c r="BF16" i="15"/>
  <c r="AZ16" i="15"/>
  <c r="AO7" i="15"/>
  <c r="AP7" i="15" s="1"/>
  <c r="AQ7" i="15" s="1"/>
  <c r="AR7" i="15" s="1"/>
  <c r="BC4" i="15"/>
  <c r="AV10" i="15"/>
  <c r="AV11" i="15" s="1"/>
  <c r="AY6" i="15"/>
  <c r="BD12" i="15"/>
  <c r="BE14" i="15"/>
  <c r="AW6" i="15"/>
  <c r="BD6" i="15"/>
  <c r="H53" i="23"/>
  <c r="J53" i="23" s="1"/>
  <c r="H47" i="23"/>
  <c r="H32" i="23"/>
  <c r="H34" i="23"/>
  <c r="M15" i="23"/>
  <c r="S7" i="24"/>
  <c r="AL26" i="24"/>
  <c r="AP26" i="24"/>
  <c r="AH26" i="24"/>
  <c r="AK26" i="24"/>
  <c r="AJ26" i="24"/>
  <c r="AI26" i="24"/>
  <c r="AR26" i="24"/>
  <c r="AQ26" i="24"/>
  <c r="AN26" i="24"/>
  <c r="AO26" i="24"/>
  <c r="AM26" i="24"/>
  <c r="AK15" i="24"/>
  <c r="AN15" i="24"/>
  <c r="AM15" i="24"/>
  <c r="AL15" i="24"/>
  <c r="AJ15" i="24"/>
  <c r="AP15" i="24"/>
  <c r="AR15" i="24"/>
  <c r="AQ15" i="24"/>
  <c r="AO15" i="24"/>
  <c r="AI15" i="24"/>
  <c r="AH15" i="24"/>
  <c r="AQ17" i="24"/>
  <c r="AI17" i="24"/>
  <c r="AP17" i="24"/>
  <c r="AO17" i="24"/>
  <c r="AN17" i="24"/>
  <c r="AM17" i="24"/>
  <c r="AL17" i="24"/>
  <c r="AJ17" i="24"/>
  <c r="AR17" i="24"/>
  <c r="AK17" i="24"/>
  <c r="AH17" i="24"/>
  <c r="K10" i="3"/>
  <c r="AE12" i="18" s="1"/>
  <c r="AD12" i="18"/>
  <c r="J18" i="3"/>
  <c r="I18" i="3"/>
  <c r="AA20" i="18"/>
  <c r="BB6" i="3"/>
  <c r="BC6" i="3"/>
  <c r="AX8" i="3"/>
  <c r="AM11" i="3"/>
  <c r="AN11" i="3" s="1"/>
  <c r="AO11" i="3" s="1"/>
  <c r="AP11" i="3" s="1"/>
  <c r="AQ11" i="3" s="1"/>
  <c r="AR11" i="3" s="1"/>
  <c r="BB8" i="3"/>
  <c r="AI18" i="3"/>
  <c r="AZ18" i="3" s="1"/>
  <c r="AY12" i="3"/>
  <c r="BD16" i="3"/>
  <c r="BF16" i="3"/>
  <c r="AX14" i="3"/>
  <c r="Z7" i="23"/>
  <c r="AR25" i="23"/>
  <c r="AJ25" i="23"/>
  <c r="AN25" i="23"/>
  <c r="AH25" i="23"/>
  <c r="AL25" i="23"/>
  <c r="AM25" i="23"/>
  <c r="AK25" i="23"/>
  <c r="AI25" i="23"/>
  <c r="AQ25" i="23"/>
  <c r="AP25" i="23"/>
  <c r="AO25" i="23"/>
  <c r="AO18" i="23"/>
  <c r="AN18" i="23"/>
  <c r="AM18" i="23"/>
  <c r="AL18" i="23"/>
  <c r="AK18" i="23"/>
  <c r="AR18" i="23"/>
  <c r="AJ18" i="23"/>
  <c r="AQ18" i="23"/>
  <c r="AI18" i="23"/>
  <c r="AP18" i="23"/>
  <c r="AH18" i="23"/>
  <c r="AN19" i="23"/>
  <c r="AM19" i="23"/>
  <c r="AL19" i="23"/>
  <c r="AK19" i="23"/>
  <c r="AR19" i="23"/>
  <c r="AJ19" i="23"/>
  <c r="AQ19" i="23"/>
  <c r="AI19" i="23"/>
  <c r="AP19" i="23"/>
  <c r="AH19" i="23"/>
  <c r="AO19" i="23"/>
  <c r="AK38" i="23"/>
  <c r="AR38" i="23"/>
  <c r="AI38" i="23"/>
  <c r="AN38" i="23"/>
  <c r="AL38" i="23"/>
  <c r="AM38" i="23"/>
  <c r="AJ38" i="23"/>
  <c r="AH38" i="23"/>
  <c r="AQ38" i="23"/>
  <c r="AP38" i="23"/>
  <c r="AO38" i="23"/>
  <c r="AK32" i="23"/>
  <c r="AO32" i="23"/>
  <c r="AM32" i="23"/>
  <c r="AL32" i="23"/>
  <c r="AJ32" i="23"/>
  <c r="AI32" i="23"/>
  <c r="AP32" i="23"/>
  <c r="AR32" i="23"/>
  <c r="AQ32" i="23"/>
  <c r="AN32" i="23"/>
  <c r="AH32" i="23"/>
  <c r="AM44" i="23"/>
  <c r="AQ44" i="23"/>
  <c r="AH44" i="23"/>
  <c r="AJ44" i="23"/>
  <c r="AI44" i="23"/>
  <c r="AO44" i="23"/>
  <c r="AL44" i="23"/>
  <c r="AR44" i="23"/>
  <c r="AP44" i="23"/>
  <c r="AN44" i="23"/>
  <c r="AK44" i="23"/>
  <c r="AP49" i="23"/>
  <c r="AH49" i="23"/>
  <c r="AK49" i="23"/>
  <c r="AJ49" i="23"/>
  <c r="AN49" i="23"/>
  <c r="AM49" i="23"/>
  <c r="AL49" i="23"/>
  <c r="AI49" i="23"/>
  <c r="AQ49" i="23"/>
  <c r="AR49" i="23"/>
  <c r="AO49" i="23"/>
  <c r="AQ34" i="23"/>
  <c r="AI34" i="23"/>
  <c r="AM34" i="23"/>
  <c r="AK34" i="23"/>
  <c r="AP34" i="23"/>
  <c r="AO34" i="23"/>
  <c r="AN34" i="23"/>
  <c r="AJ34" i="23"/>
  <c r="AH34" i="23"/>
  <c r="AR34" i="23"/>
  <c r="AL34" i="23"/>
  <c r="AY6" i="10"/>
  <c r="BA4" i="10"/>
  <c r="AY8" i="10"/>
  <c r="AV18" i="10"/>
  <c r="AV19" i="10" s="1"/>
  <c r="BF12" i="10"/>
  <c r="BE10" i="10"/>
  <c r="AX10" i="10"/>
  <c r="BB12" i="10"/>
  <c r="BC12" i="10"/>
  <c r="BD4" i="10"/>
  <c r="AR13" i="9"/>
  <c r="AJ13" i="9"/>
  <c r="AQ13" i="9"/>
  <c r="AI13" i="9"/>
  <c r="AP13" i="9"/>
  <c r="AH13" i="9"/>
  <c r="AO13" i="9"/>
  <c r="AN13" i="9"/>
  <c r="AM13" i="9"/>
  <c r="AL13" i="9"/>
  <c r="AK13" i="9"/>
  <c r="AC7" i="9"/>
  <c r="BF6" i="9"/>
  <c r="H9" i="9"/>
  <c r="J9" i="9" s="1"/>
  <c r="AO45" i="9"/>
  <c r="AK45" i="9"/>
  <c r="AR45" i="9"/>
  <c r="AH45" i="9"/>
  <c r="AP45" i="9"/>
  <c r="AN45" i="9"/>
  <c r="AM45" i="9"/>
  <c r="AJ45" i="9"/>
  <c r="AI45" i="9"/>
  <c r="AL45" i="9"/>
  <c r="AQ45" i="9"/>
  <c r="AP19" i="9"/>
  <c r="AH19" i="9"/>
  <c r="AL19" i="9"/>
  <c r="AO19" i="9"/>
  <c r="AN19" i="9"/>
  <c r="AM19" i="9"/>
  <c r="AK19" i="9"/>
  <c r="AJ19" i="9"/>
  <c r="AI19" i="9"/>
  <c r="AR19" i="9"/>
  <c r="AQ19" i="9"/>
  <c r="W7" i="9"/>
  <c r="AO48" i="9"/>
  <c r="AL48" i="9"/>
  <c r="AK48" i="9"/>
  <c r="AP48" i="9"/>
  <c r="AH48" i="9"/>
  <c r="AI48" i="9"/>
  <c r="AR48" i="9"/>
  <c r="AQ48" i="9"/>
  <c r="AM48" i="9"/>
  <c r="AJ48" i="9"/>
  <c r="AN48" i="9"/>
  <c r="AR26" i="9"/>
  <c r="AJ26" i="9"/>
  <c r="AQ26" i="9"/>
  <c r="AI26" i="9"/>
  <c r="AN26" i="9"/>
  <c r="AM26" i="9"/>
  <c r="AP26" i="9"/>
  <c r="AO26" i="9"/>
  <c r="AL26" i="9"/>
  <c r="AK26" i="9"/>
  <c r="AH26" i="9"/>
  <c r="AM31" i="9"/>
  <c r="AQ31" i="9"/>
  <c r="AI31" i="9"/>
  <c r="AK31" i="9"/>
  <c r="AH31" i="9"/>
  <c r="AR31" i="9"/>
  <c r="AP31" i="9"/>
  <c r="AN31" i="9"/>
  <c r="AL31" i="9"/>
  <c r="AO31" i="9"/>
  <c r="AJ31" i="9"/>
  <c r="AQ35" i="9"/>
  <c r="AI35" i="9"/>
  <c r="AM35" i="9"/>
  <c r="AR35" i="9"/>
  <c r="AO35" i="9"/>
  <c r="AN35" i="9"/>
  <c r="AL35" i="9"/>
  <c r="AJ35" i="9"/>
  <c r="J35" i="9"/>
  <c r="AH35" i="9"/>
  <c r="AP35" i="9"/>
  <c r="AK35" i="9"/>
  <c r="AL61" i="9"/>
  <c r="AP61" i="9"/>
  <c r="AH61" i="9"/>
  <c r="AR61" i="9"/>
  <c r="AQ61" i="9"/>
  <c r="AO61" i="9"/>
  <c r="AN61" i="9"/>
  <c r="AM61" i="9"/>
  <c r="AI61" i="9"/>
  <c r="AJ61" i="9"/>
  <c r="AK61" i="9"/>
  <c r="AQ56" i="9"/>
  <c r="AI56" i="9"/>
  <c r="AM56" i="9"/>
  <c r="AR56" i="9"/>
  <c r="AN56" i="9"/>
  <c r="AL56" i="9"/>
  <c r="AH56" i="9"/>
  <c r="AO56" i="9"/>
  <c r="AK56" i="9"/>
  <c r="AJ56" i="9"/>
  <c r="AP56" i="9"/>
  <c r="AM81" i="9"/>
  <c r="AJ81" i="9"/>
  <c r="AQ81" i="9"/>
  <c r="AH81" i="9"/>
  <c r="AP81" i="9"/>
  <c r="AN81" i="9"/>
  <c r="AO81" i="9"/>
  <c r="AL81" i="9"/>
  <c r="AK81" i="9"/>
  <c r="AI81" i="9"/>
  <c r="AR81" i="9"/>
  <c r="AP86" i="9"/>
  <c r="AH86" i="9"/>
  <c r="AL86" i="9"/>
  <c r="AJ86" i="9"/>
  <c r="AR86" i="9"/>
  <c r="AI86" i="9"/>
  <c r="AQ86" i="9"/>
  <c r="AK86" i="9"/>
  <c r="AO86" i="9"/>
  <c r="AN86" i="9"/>
  <c r="AM86" i="9"/>
  <c r="BD8" i="15"/>
  <c r="BJ4" i="15"/>
  <c r="AW4" i="15"/>
  <c r="AW18" i="15"/>
  <c r="BC16" i="15"/>
  <c r="BC14" i="15"/>
  <c r="BB18" i="15"/>
  <c r="AV18" i="15"/>
  <c r="AV19" i="15" s="1"/>
  <c r="BA6" i="15"/>
  <c r="BB4" i="15"/>
  <c r="BO4" i="15"/>
  <c r="BB8" i="15"/>
  <c r="I6" i="15"/>
  <c r="I8" i="18" s="1"/>
  <c r="AV12" i="15"/>
  <c r="AV13" i="15" s="1"/>
  <c r="AW13" i="15" s="1"/>
  <c r="AX13" i="15" s="1"/>
  <c r="BC12" i="15"/>
  <c r="AW14" i="15"/>
  <c r="AV6" i="15"/>
  <c r="AV7" i="15" s="1"/>
  <c r="J12" i="18"/>
  <c r="K10" i="15"/>
  <c r="K12" i="18" s="1"/>
  <c r="AN10" i="23"/>
  <c r="AP10" i="23"/>
  <c r="AH10" i="23"/>
  <c r="AR10" i="23"/>
  <c r="AQ10" i="23"/>
  <c r="AO10" i="23"/>
  <c r="AM10" i="23"/>
  <c r="AL10" i="23"/>
  <c r="AK10" i="23"/>
  <c r="AJ10" i="23"/>
  <c r="AI10" i="23"/>
  <c r="AR47" i="23"/>
  <c r="AJ47" i="23"/>
  <c r="AQ47" i="23"/>
  <c r="AH47" i="23"/>
  <c r="AP47" i="23"/>
  <c r="AN47" i="23"/>
  <c r="AM47" i="23"/>
  <c r="AI47" i="23"/>
  <c r="AO47" i="23"/>
  <c r="AL47" i="23"/>
  <c r="AK47" i="23"/>
  <c r="AP27" i="23"/>
  <c r="AH27" i="23"/>
  <c r="AL27" i="23"/>
  <c r="AR27" i="23"/>
  <c r="AQ27" i="23"/>
  <c r="AO27" i="23"/>
  <c r="AJ27" i="23"/>
  <c r="AN27" i="23"/>
  <c r="AM27" i="23"/>
  <c r="AK27" i="23"/>
  <c r="AI27" i="23"/>
  <c r="AL53" i="23"/>
  <c r="AP53" i="23"/>
  <c r="AO53" i="23"/>
  <c r="AJ53" i="23"/>
  <c r="AN53" i="23"/>
  <c r="AM53" i="23"/>
  <c r="AK53" i="23"/>
  <c r="AI53" i="23"/>
  <c r="AH53" i="23"/>
  <c r="AR53" i="23"/>
  <c r="AQ53" i="23"/>
  <c r="K8" i="10"/>
  <c r="AV6" i="10"/>
  <c r="AV7" i="10" s="1"/>
  <c r="AZ8" i="10"/>
  <c r="BD18" i="10"/>
  <c r="BA16" i="10"/>
  <c r="AZ14" i="10"/>
  <c r="AY12" i="10"/>
  <c r="BF10" i="10"/>
  <c r="BA12" i="10"/>
  <c r="AV14" i="10"/>
  <c r="AV15" i="10" s="1"/>
  <c r="AW14" i="10"/>
  <c r="K4" i="10"/>
  <c r="U6" i="18" s="1"/>
  <c r="T6" i="18"/>
  <c r="U7" i="9"/>
  <c r="AK12" i="9"/>
  <c r="AR12" i="9"/>
  <c r="AJ12" i="9"/>
  <c r="AQ12" i="9"/>
  <c r="AI12" i="9"/>
  <c r="AP12" i="9"/>
  <c r="AH12" i="9"/>
  <c r="AO12" i="9"/>
  <c r="AN12" i="9"/>
  <c r="AM12" i="9"/>
  <c r="AL12" i="9"/>
  <c r="AX6" i="9"/>
  <c r="H28" i="9"/>
  <c r="J28" i="9" s="1"/>
  <c r="AL11" i="9"/>
  <c r="AK11" i="9"/>
  <c r="AR11" i="9"/>
  <c r="AJ11" i="9"/>
  <c r="AQ11" i="9"/>
  <c r="AI11" i="9"/>
  <c r="AP11" i="9"/>
  <c r="AH11" i="9"/>
  <c r="AO11" i="9"/>
  <c r="AN11" i="9"/>
  <c r="AM11" i="9"/>
  <c r="BD6" i="9"/>
  <c r="AO16" i="9"/>
  <c r="AN16" i="9"/>
  <c r="AM16" i="9"/>
  <c r="AL16" i="9"/>
  <c r="AK16" i="9"/>
  <c r="AR16" i="9"/>
  <c r="AJ16" i="9"/>
  <c r="AQ16" i="9"/>
  <c r="AI16" i="9"/>
  <c r="AP16" i="9"/>
  <c r="AH16" i="9"/>
  <c r="AK24" i="9"/>
  <c r="AO24" i="9"/>
  <c r="AP24" i="9"/>
  <c r="AN24" i="9"/>
  <c r="AM24" i="9"/>
  <c r="AL24" i="9"/>
  <c r="AJ24" i="9"/>
  <c r="AI24" i="9"/>
  <c r="AR24" i="9"/>
  <c r="AH24" i="9"/>
  <c r="AQ24" i="9"/>
  <c r="BA6" i="9"/>
  <c r="AQ54" i="9"/>
  <c r="AI54" i="9"/>
  <c r="AN54" i="9"/>
  <c r="AM54" i="9"/>
  <c r="AR54" i="9"/>
  <c r="AJ54" i="9"/>
  <c r="AO54" i="9"/>
  <c r="AL54" i="9"/>
  <c r="AK54" i="9"/>
  <c r="AP54" i="9"/>
  <c r="AH54" i="9"/>
  <c r="AL66" i="9"/>
  <c r="AR66" i="9"/>
  <c r="AJ66" i="9"/>
  <c r="AQ66" i="9"/>
  <c r="AI66" i="9"/>
  <c r="AH66" i="9"/>
  <c r="AO66" i="9"/>
  <c r="AP66" i="9"/>
  <c r="AN66" i="9"/>
  <c r="AK66" i="9"/>
  <c r="AM66" i="9"/>
  <c r="AQ77" i="9"/>
  <c r="AI77" i="9"/>
  <c r="AN77" i="9"/>
  <c r="AL77" i="9"/>
  <c r="AK77" i="9"/>
  <c r="AM77" i="9"/>
  <c r="AP77" i="9"/>
  <c r="AO77" i="9"/>
  <c r="AJ77" i="9"/>
  <c r="AH77" i="9"/>
  <c r="AR77" i="9"/>
  <c r="BM4" i="15"/>
  <c r="AZ4" i="15"/>
  <c r="AV8" i="15"/>
  <c r="AV9" i="15" s="1"/>
  <c r="AW9" i="15" s="1"/>
  <c r="AY18" i="15"/>
  <c r="AW16" i="15"/>
  <c r="AY16" i="15"/>
  <c r="BD18" i="15"/>
  <c r="BF4" i="15"/>
  <c r="BE12" i="15"/>
  <c r="BD4" i="15"/>
  <c r="BB10" i="15"/>
  <c r="AI11" i="15"/>
  <c r="AJ11" i="15" s="1"/>
  <c r="AK11" i="15" s="1"/>
  <c r="AL11" i="15" s="1"/>
  <c r="AM11" i="15" s="1"/>
  <c r="AN11" i="15" s="1"/>
  <c r="AO11" i="15" s="1"/>
  <c r="AP11" i="15" s="1"/>
  <c r="AQ11" i="15" s="1"/>
  <c r="AR11" i="15" s="1"/>
  <c r="K8" i="15"/>
  <c r="AW5" i="3" l="1"/>
  <c r="AX5" i="3" s="1"/>
  <c r="AY5" i="3" s="1"/>
  <c r="AZ5" i="3" s="1"/>
  <c r="BA5" i="3" s="1"/>
  <c r="BB5" i="3" s="1"/>
  <c r="BC5" i="3" s="1"/>
  <c r="BD5" i="3" s="1"/>
  <c r="BE5" i="3" s="1"/>
  <c r="BF5" i="3" s="1"/>
  <c r="BG5" i="3" s="1"/>
  <c r="AW17" i="3"/>
  <c r="AW13" i="3"/>
  <c r="AX13" i="3" s="1"/>
  <c r="N16" i="3"/>
  <c r="AH18" i="18" s="1"/>
  <c r="O16" i="3"/>
  <c r="AI18" i="18" s="1"/>
  <c r="AG18" i="18"/>
  <c r="AS11" i="3"/>
  <c r="M10" i="3" s="1"/>
  <c r="AS15" i="3"/>
  <c r="M14" i="3" s="1"/>
  <c r="AS7" i="3"/>
  <c r="M6" i="3" s="1"/>
  <c r="AS9" i="3"/>
  <c r="M8" i="3" s="1"/>
  <c r="AS5" i="3"/>
  <c r="M4" i="3" s="1"/>
  <c r="AS13" i="3"/>
  <c r="M12" i="3" s="1"/>
  <c r="BG18" i="3"/>
  <c r="BF6" i="23"/>
  <c r="AW6" i="23"/>
  <c r="BC6" i="23"/>
  <c r="AX9" i="10"/>
  <c r="AW7" i="10"/>
  <c r="AX7" i="10" s="1"/>
  <c r="AY7" i="10" s="1"/>
  <c r="AZ7" i="10" s="1"/>
  <c r="BA7" i="10" s="1"/>
  <c r="BB7" i="10" s="1"/>
  <c r="BC7" i="10" s="1"/>
  <c r="BD7" i="10" s="1"/>
  <c r="BE7" i="10" s="1"/>
  <c r="BF7" i="10" s="1"/>
  <c r="BG7" i="10" s="1"/>
  <c r="I53" i="23"/>
  <c r="J87" i="9"/>
  <c r="J91" i="9"/>
  <c r="AW11" i="10"/>
  <c r="AW19" i="10"/>
  <c r="AX19" i="10" s="1"/>
  <c r="AY19" i="10" s="1"/>
  <c r="AZ19" i="10" s="1"/>
  <c r="BA19" i="10" s="1"/>
  <c r="BB19" i="10" s="1"/>
  <c r="BC19" i="10" s="1"/>
  <c r="BD19" i="10" s="1"/>
  <c r="BE19" i="10" s="1"/>
  <c r="BF19" i="10" s="1"/>
  <c r="BG19" i="10" s="1"/>
  <c r="I64" i="9"/>
  <c r="AS13" i="10"/>
  <c r="M12" i="10" s="1"/>
  <c r="AS19" i="10"/>
  <c r="M18" i="10" s="1"/>
  <c r="AS17" i="10"/>
  <c r="M16" i="10" s="1"/>
  <c r="AS5" i="10"/>
  <c r="M4" i="10" s="1"/>
  <c r="AS9" i="10"/>
  <c r="M8" i="10" s="1"/>
  <c r="AS7" i="10"/>
  <c r="M6" i="10" s="1"/>
  <c r="AS11" i="10"/>
  <c r="M10" i="10" s="1"/>
  <c r="AS15" i="10"/>
  <c r="M14" i="10" s="1"/>
  <c r="I54" i="9"/>
  <c r="I61" i="9"/>
  <c r="I71" i="9"/>
  <c r="J86" i="9"/>
  <c r="AW7" i="15"/>
  <c r="AX7" i="15" s="1"/>
  <c r="AY7" i="15" s="1"/>
  <c r="AZ7" i="15" s="1"/>
  <c r="BA7" i="15" s="1"/>
  <c r="BB7" i="15" s="1"/>
  <c r="BC7" i="15" s="1"/>
  <c r="BD7" i="15" s="1"/>
  <c r="BE7" i="15" s="1"/>
  <c r="BF7" i="15" s="1"/>
  <c r="BG7" i="15" s="1"/>
  <c r="AY13" i="15"/>
  <c r="AZ13" i="15" s="1"/>
  <c r="BA13" i="15" s="1"/>
  <c r="BB13" i="15" s="1"/>
  <c r="AS19" i="15"/>
  <c r="M18" i="15" s="1"/>
  <c r="AS15" i="15"/>
  <c r="M14" i="15" s="1"/>
  <c r="AS5" i="15"/>
  <c r="M4" i="15" s="1"/>
  <c r="AS17" i="15"/>
  <c r="M16" i="15" s="1"/>
  <c r="AS7" i="15"/>
  <c r="M6" i="15" s="1"/>
  <c r="AS11" i="15"/>
  <c r="M10" i="15" s="1"/>
  <c r="AS13" i="15"/>
  <c r="M12" i="15" s="1"/>
  <c r="AS9" i="15"/>
  <c r="M8" i="15" s="1"/>
  <c r="I95" i="9"/>
  <c r="J84" i="9"/>
  <c r="J66" i="9"/>
  <c r="BG6" i="23"/>
  <c r="I81" i="9"/>
  <c r="M32" i="23"/>
  <c r="O32" i="23" s="1"/>
  <c r="AV6" i="23"/>
  <c r="AV7" i="23" s="1"/>
  <c r="AV57" i="23" s="1"/>
  <c r="AK7" i="23"/>
  <c r="AL7" i="23" s="1"/>
  <c r="AM7" i="23" s="1"/>
  <c r="AN7" i="23" s="1"/>
  <c r="AO7" i="23" s="1"/>
  <c r="AP7" i="23" s="1"/>
  <c r="AQ7" i="23" s="1"/>
  <c r="AR7" i="23" s="1"/>
  <c r="BD6" i="23"/>
  <c r="AX6" i="23"/>
  <c r="BB6" i="23"/>
  <c r="BA6" i="23"/>
  <c r="BE6" i="23"/>
  <c r="L6" i="10"/>
  <c r="V8" i="18" s="1"/>
  <c r="AW5" i="10"/>
  <c r="AX5" i="10" s="1"/>
  <c r="T18" i="18"/>
  <c r="K16" i="10"/>
  <c r="U18" i="18" s="1"/>
  <c r="L4" i="10"/>
  <c r="V6" i="18" s="1"/>
  <c r="M26" i="24"/>
  <c r="O26" i="24" s="1"/>
  <c r="I63" i="9"/>
  <c r="J57" i="9"/>
  <c r="O45" i="9"/>
  <c r="N45" i="9"/>
  <c r="M17" i="24"/>
  <c r="O17" i="24" s="1"/>
  <c r="I43" i="9"/>
  <c r="AS7" i="9"/>
  <c r="M6" i="9" s="1"/>
  <c r="I74" i="9"/>
  <c r="N58" i="9"/>
  <c r="H9" i="23"/>
  <c r="J9" i="23" s="1"/>
  <c r="M79" i="9"/>
  <c r="O79" i="9" s="1"/>
  <c r="I79" i="9"/>
  <c r="M77" i="9"/>
  <c r="O77" i="9" s="1"/>
  <c r="M81" i="9"/>
  <c r="O81" i="9" s="1"/>
  <c r="J77" i="9"/>
  <c r="M26" i="9"/>
  <c r="O26" i="9" s="1"/>
  <c r="H18" i="9"/>
  <c r="I18" i="9" s="1"/>
  <c r="M12" i="9"/>
  <c r="O12" i="9" s="1"/>
  <c r="AW11" i="15"/>
  <c r="AX11" i="15" s="1"/>
  <c r="AY11" i="15" s="1"/>
  <c r="AZ11" i="15" s="1"/>
  <c r="BA11" i="15" s="1"/>
  <c r="I85" i="9"/>
  <c r="I31" i="9"/>
  <c r="M68" i="9"/>
  <c r="O68" i="9" s="1"/>
  <c r="M85" i="9"/>
  <c r="O85" i="9" s="1"/>
  <c r="I76" i="9"/>
  <c r="I68" i="9"/>
  <c r="M31" i="9"/>
  <c r="O31" i="9" s="1"/>
  <c r="AX9" i="15"/>
  <c r="AY9" i="15" s="1"/>
  <c r="AZ9" i="15" s="1"/>
  <c r="BA9" i="15" s="1"/>
  <c r="BB9" i="15" s="1"/>
  <c r="BC9" i="15" s="1"/>
  <c r="BD9" i="15" s="1"/>
  <c r="BE9" i="15" s="1"/>
  <c r="BF9" i="15" s="1"/>
  <c r="BG9" i="15" s="1"/>
  <c r="M16" i="9"/>
  <c r="O16" i="9" s="1"/>
  <c r="H10" i="24"/>
  <c r="I10" i="24" s="1"/>
  <c r="H13" i="24"/>
  <c r="J13" i="24" s="1"/>
  <c r="I62" i="9"/>
  <c r="I26" i="24"/>
  <c r="J26" i="24"/>
  <c r="J22" i="24"/>
  <c r="I22" i="24"/>
  <c r="J17" i="24"/>
  <c r="I17" i="24"/>
  <c r="I15" i="24"/>
  <c r="J15" i="24"/>
  <c r="AY7" i="3"/>
  <c r="AZ7" i="3" s="1"/>
  <c r="BA7" i="3" s="1"/>
  <c r="BB7" i="3" s="1"/>
  <c r="BC7" i="3" s="1"/>
  <c r="BD7" i="3" s="1"/>
  <c r="BE7" i="3" s="1"/>
  <c r="BF7" i="3" s="1"/>
  <c r="BG7" i="3" s="1"/>
  <c r="M64" i="9"/>
  <c r="O64" i="9" s="1"/>
  <c r="I70" i="9"/>
  <c r="AX9" i="3"/>
  <c r="AY9" i="3" s="1"/>
  <c r="AZ9" i="3" s="1"/>
  <c r="BA9" i="3" s="1"/>
  <c r="BB9" i="3" s="1"/>
  <c r="BC9" i="3" s="1"/>
  <c r="BD9" i="3" s="1"/>
  <c r="BE9" i="3" s="1"/>
  <c r="BF9" i="3" s="1"/>
  <c r="BG9" i="3" s="1"/>
  <c r="H25" i="24"/>
  <c r="M19" i="9"/>
  <c r="O19" i="9" s="1"/>
  <c r="I36" i="9"/>
  <c r="H9" i="24"/>
  <c r="I9" i="24" s="1"/>
  <c r="H11" i="24"/>
  <c r="L10" i="3"/>
  <c r="AF12" i="18" s="1"/>
  <c r="M22" i="24"/>
  <c r="O22" i="24" s="1"/>
  <c r="H23" i="24"/>
  <c r="J23" i="24" s="1"/>
  <c r="M13" i="9"/>
  <c r="O13" i="9" s="1"/>
  <c r="M34" i="23"/>
  <c r="O34" i="23" s="1"/>
  <c r="M36" i="9"/>
  <c r="O36" i="9" s="1"/>
  <c r="H18" i="24"/>
  <c r="H12" i="24"/>
  <c r="H14" i="24"/>
  <c r="M93" i="9"/>
  <c r="O93" i="9" s="1"/>
  <c r="H20" i="24"/>
  <c r="H21" i="24"/>
  <c r="H16" i="24"/>
  <c r="I16" i="24" s="1"/>
  <c r="H24" i="24"/>
  <c r="H19" i="24"/>
  <c r="I32" i="23"/>
  <c r="J32" i="23"/>
  <c r="J47" i="23"/>
  <c r="I47" i="23"/>
  <c r="J34" i="23"/>
  <c r="I34" i="23"/>
  <c r="M43" i="23"/>
  <c r="O43" i="23" s="1"/>
  <c r="H43" i="23"/>
  <c r="AW17" i="10"/>
  <c r="AX17" i="10" s="1"/>
  <c r="AY17" i="10" s="1"/>
  <c r="AZ17" i="10" s="1"/>
  <c r="BA17" i="10" s="1"/>
  <c r="BB17" i="10" s="1"/>
  <c r="BC17" i="10" s="1"/>
  <c r="BD17" i="10" s="1"/>
  <c r="BE17" i="10" s="1"/>
  <c r="BF17" i="10" s="1"/>
  <c r="BG17" i="10" s="1"/>
  <c r="H39" i="23"/>
  <c r="H23" i="23"/>
  <c r="M49" i="23"/>
  <c r="O49" i="23" s="1"/>
  <c r="H49" i="23"/>
  <c r="L14" i="10"/>
  <c r="V16" i="18" s="1"/>
  <c r="H13" i="23"/>
  <c r="H35" i="23"/>
  <c r="H44" i="23"/>
  <c r="M56" i="23"/>
  <c r="O56" i="23" s="1"/>
  <c r="H56" i="23"/>
  <c r="M42" i="23"/>
  <c r="O42" i="23" s="1"/>
  <c r="H42" i="23"/>
  <c r="H18" i="23"/>
  <c r="H21" i="23"/>
  <c r="H26" i="23"/>
  <c r="H57" i="23"/>
  <c r="M52" i="23"/>
  <c r="O52" i="23" s="1"/>
  <c r="H52" i="23"/>
  <c r="H19" i="23"/>
  <c r="H16" i="23"/>
  <c r="H29" i="23"/>
  <c r="M37" i="23"/>
  <c r="O37" i="23" s="1"/>
  <c r="H37" i="23"/>
  <c r="M58" i="23"/>
  <c r="N58" i="23" s="1"/>
  <c r="H58" i="23"/>
  <c r="H27" i="23"/>
  <c r="H17" i="23"/>
  <c r="H22" i="23"/>
  <c r="H48" i="23"/>
  <c r="H31" i="23"/>
  <c r="M46" i="23"/>
  <c r="O46" i="23" s="1"/>
  <c r="H46" i="23"/>
  <c r="M55" i="23"/>
  <c r="O55" i="23" s="1"/>
  <c r="H55" i="23"/>
  <c r="N91" i="9"/>
  <c r="H12" i="23"/>
  <c r="H15" i="23"/>
  <c r="J15" i="23" s="1"/>
  <c r="H36" i="23"/>
  <c r="H24" i="23"/>
  <c r="H20" i="23"/>
  <c r="H33" i="23"/>
  <c r="H38" i="23"/>
  <c r="M51" i="23"/>
  <c r="O51" i="23" s="1"/>
  <c r="H51" i="23"/>
  <c r="H10" i="23"/>
  <c r="H25" i="23"/>
  <c r="H40" i="23"/>
  <c r="H45" i="23"/>
  <c r="H50" i="23"/>
  <c r="M54" i="23"/>
  <c r="O54" i="23" s="1"/>
  <c r="H54" i="23"/>
  <c r="N53" i="9"/>
  <c r="M41" i="9"/>
  <c r="O41" i="9" s="1"/>
  <c r="H11" i="23"/>
  <c r="H14" i="23"/>
  <c r="H30" i="23"/>
  <c r="H41" i="23"/>
  <c r="H28" i="23"/>
  <c r="J12" i="9"/>
  <c r="I12" i="9"/>
  <c r="I16" i="9"/>
  <c r="J16" i="9"/>
  <c r="J19" i="9"/>
  <c r="I19" i="9"/>
  <c r="I13" i="9"/>
  <c r="J13" i="9"/>
  <c r="J26" i="9"/>
  <c r="I26" i="9"/>
  <c r="J41" i="9"/>
  <c r="I41" i="9"/>
  <c r="J23" i="9"/>
  <c r="I23" i="9"/>
  <c r="J39" i="9"/>
  <c r="I39" i="9"/>
  <c r="J32" i="9"/>
  <c r="I32" i="9"/>
  <c r="I49" i="9"/>
  <c r="J49" i="9"/>
  <c r="I48" i="9"/>
  <c r="J48" i="9"/>
  <c r="J11" i="9"/>
  <c r="I11" i="9"/>
  <c r="I24" i="9"/>
  <c r="J24" i="9"/>
  <c r="J45" i="9"/>
  <c r="I45" i="9"/>
  <c r="J56" i="9"/>
  <c r="I56" i="9"/>
  <c r="I58" i="9"/>
  <c r="J58" i="9"/>
  <c r="J69" i="9"/>
  <c r="I69" i="9"/>
  <c r="J42" i="9"/>
  <c r="I42" i="9"/>
  <c r="I46" i="9"/>
  <c r="J46" i="9"/>
  <c r="J53" i="9"/>
  <c r="I53" i="9"/>
  <c r="I44" i="9"/>
  <c r="J44" i="9"/>
  <c r="M44" i="9"/>
  <c r="O44" i="9" s="1"/>
  <c r="J93" i="9"/>
  <c r="M84" i="9"/>
  <c r="O84" i="9" s="1"/>
  <c r="M62" i="9"/>
  <c r="O62" i="9" s="1"/>
  <c r="M46" i="9"/>
  <c r="O46" i="9" s="1"/>
  <c r="M92" i="9"/>
  <c r="O92" i="9" s="1"/>
  <c r="H92" i="9"/>
  <c r="H15" i="9"/>
  <c r="J16" i="24"/>
  <c r="H83" i="9"/>
  <c r="N11" i="9"/>
  <c r="M30" i="9"/>
  <c r="O30" i="9" s="1"/>
  <c r="H30" i="9"/>
  <c r="H20" i="9"/>
  <c r="H17" i="9"/>
  <c r="H37" i="9"/>
  <c r="H25" i="9"/>
  <c r="H34" i="9"/>
  <c r="N54" i="9"/>
  <c r="N35" i="9"/>
  <c r="N23" i="9"/>
  <c r="M73" i="9"/>
  <c r="O73" i="9" s="1"/>
  <c r="H73" i="9"/>
  <c r="N48" i="9"/>
  <c r="N43" i="9"/>
  <c r="M88" i="9"/>
  <c r="O88" i="9" s="1"/>
  <c r="H88" i="9"/>
  <c r="M67" i="9"/>
  <c r="O67" i="9" s="1"/>
  <c r="H67" i="9"/>
  <c r="H40" i="9"/>
  <c r="H29" i="9"/>
  <c r="H38" i="9"/>
  <c r="H47" i="9"/>
  <c r="H75" i="9"/>
  <c r="M65" i="9"/>
  <c r="O65" i="9" s="1"/>
  <c r="H65" i="9"/>
  <c r="M59" i="9"/>
  <c r="O59" i="9" s="1"/>
  <c r="H59" i="9"/>
  <c r="M90" i="9"/>
  <c r="N90" i="9" s="1"/>
  <c r="H90" i="9"/>
  <c r="M72" i="9"/>
  <c r="N72" i="9" s="1"/>
  <c r="H72" i="9"/>
  <c r="M94" i="9"/>
  <c r="O94" i="9" s="1"/>
  <c r="H94" i="9"/>
  <c r="H21" i="9"/>
  <c r="H22" i="9"/>
  <c r="H33" i="9"/>
  <c r="H27" i="9"/>
  <c r="M70" i="9"/>
  <c r="O70" i="9" s="1"/>
  <c r="M55" i="9"/>
  <c r="N55" i="9" s="1"/>
  <c r="H55" i="9"/>
  <c r="M82" i="9"/>
  <c r="N82" i="9" s="1"/>
  <c r="H82" i="9"/>
  <c r="H50" i="9"/>
  <c r="M78" i="9"/>
  <c r="O78" i="9" s="1"/>
  <c r="H78" i="9"/>
  <c r="H10" i="9"/>
  <c r="H52" i="9"/>
  <c r="H80" i="9"/>
  <c r="M89" i="9"/>
  <c r="O89" i="9" s="1"/>
  <c r="H89" i="9"/>
  <c r="H51" i="9"/>
  <c r="H60" i="9"/>
  <c r="N47" i="23"/>
  <c r="BC13" i="15"/>
  <c r="BD13" i="15" s="1"/>
  <c r="BE13" i="15" s="1"/>
  <c r="BF13" i="15" s="1"/>
  <c r="BG13" i="15" s="1"/>
  <c r="N87" i="9"/>
  <c r="L10" i="15"/>
  <c r="L12" i="18" s="1"/>
  <c r="N39" i="9"/>
  <c r="O44" i="23"/>
  <c r="N44" i="23"/>
  <c r="N57" i="9"/>
  <c r="N76" i="9"/>
  <c r="N66" i="9"/>
  <c r="AZ6" i="23"/>
  <c r="AW19" i="15"/>
  <c r="AX19" i="15" s="1"/>
  <c r="AY19" i="15" s="1"/>
  <c r="AZ19" i="15" s="1"/>
  <c r="BA19" i="15" s="1"/>
  <c r="BB19" i="15" s="1"/>
  <c r="BC19" i="15" s="1"/>
  <c r="BD19" i="15" s="1"/>
  <c r="BE19" i="15" s="1"/>
  <c r="BF19" i="15" s="1"/>
  <c r="BG19" i="15" s="1"/>
  <c r="O40" i="23"/>
  <c r="N40" i="23"/>
  <c r="O17" i="9"/>
  <c r="N17" i="9"/>
  <c r="O11" i="23"/>
  <c r="N11" i="23"/>
  <c r="O15" i="23"/>
  <c r="N15" i="23"/>
  <c r="O48" i="23"/>
  <c r="N48" i="23"/>
  <c r="O36" i="23"/>
  <c r="N36" i="23"/>
  <c r="O12" i="24"/>
  <c r="N12" i="24"/>
  <c r="O10" i="9"/>
  <c r="N10" i="9"/>
  <c r="O50" i="9"/>
  <c r="N50" i="9"/>
  <c r="O30" i="23"/>
  <c r="N30" i="23"/>
  <c r="O12" i="23"/>
  <c r="N12" i="23"/>
  <c r="O26" i="23"/>
  <c r="N26" i="23"/>
  <c r="O31" i="23"/>
  <c r="N31" i="23"/>
  <c r="O18" i="9"/>
  <c r="N18" i="9"/>
  <c r="O25" i="9"/>
  <c r="N25" i="9"/>
  <c r="O29" i="9"/>
  <c r="N29" i="9"/>
  <c r="O19" i="23"/>
  <c r="N19" i="23"/>
  <c r="O13" i="24"/>
  <c r="N13" i="24"/>
  <c r="O20" i="23"/>
  <c r="N20" i="23"/>
  <c r="O16" i="23"/>
  <c r="N16" i="23"/>
  <c r="O33" i="23"/>
  <c r="N33" i="23"/>
  <c r="O27" i="23"/>
  <c r="N27" i="23"/>
  <c r="O9" i="24"/>
  <c r="N9" i="24"/>
  <c r="O19" i="24"/>
  <c r="N19" i="24"/>
  <c r="O34" i="9"/>
  <c r="N34" i="9"/>
  <c r="O38" i="9"/>
  <c r="N38" i="9"/>
  <c r="O37" i="9"/>
  <c r="N37" i="9"/>
  <c r="O75" i="9"/>
  <c r="N75" i="9"/>
  <c r="O22" i="23"/>
  <c r="N22" i="23"/>
  <c r="O33" i="9"/>
  <c r="N33" i="9"/>
  <c r="O23" i="23"/>
  <c r="N23" i="23"/>
  <c r="O9" i="23"/>
  <c r="N9" i="23"/>
  <c r="O38" i="23"/>
  <c r="N38" i="23"/>
  <c r="O39" i="23"/>
  <c r="N39" i="23"/>
  <c r="O24" i="24"/>
  <c r="N24" i="24"/>
  <c r="O16" i="24"/>
  <c r="N16" i="24"/>
  <c r="O23" i="24"/>
  <c r="N23" i="24"/>
  <c r="O13" i="23"/>
  <c r="N13" i="23"/>
  <c r="O21" i="23"/>
  <c r="N21" i="23"/>
  <c r="O17" i="23"/>
  <c r="N17" i="23"/>
  <c r="O41" i="23"/>
  <c r="N41" i="23"/>
  <c r="O50" i="23"/>
  <c r="N50" i="23"/>
  <c r="O10" i="24"/>
  <c r="N10" i="24"/>
  <c r="O21" i="9"/>
  <c r="N21" i="9"/>
  <c r="O14" i="9"/>
  <c r="N14" i="9"/>
  <c r="O60" i="9"/>
  <c r="N60" i="9"/>
  <c r="O14" i="23"/>
  <c r="N14" i="23"/>
  <c r="O35" i="23"/>
  <c r="N35" i="23"/>
  <c r="O24" i="23"/>
  <c r="N24" i="23"/>
  <c r="O45" i="23"/>
  <c r="N45" i="23"/>
  <c r="O57" i="23"/>
  <c r="N57" i="23"/>
  <c r="O14" i="24"/>
  <c r="N14" i="24"/>
  <c r="O9" i="9"/>
  <c r="N9" i="9"/>
  <c r="O27" i="9"/>
  <c r="N27" i="9"/>
  <c r="O47" i="9"/>
  <c r="N47" i="9"/>
  <c r="O20" i="24"/>
  <c r="N20" i="24"/>
  <c r="O80" i="9"/>
  <c r="N80" i="9"/>
  <c r="O10" i="23"/>
  <c r="N10" i="23"/>
  <c r="O29" i="23"/>
  <c r="N29" i="23"/>
  <c r="O28" i="23"/>
  <c r="N28" i="23"/>
  <c r="O21" i="24"/>
  <c r="N21" i="24"/>
  <c r="O11" i="24"/>
  <c r="N11" i="24"/>
  <c r="O51" i="9"/>
  <c r="N51" i="9"/>
  <c r="O40" i="9"/>
  <c r="N40" i="9"/>
  <c r="O83" i="9"/>
  <c r="N83" i="9"/>
  <c r="N24" i="9"/>
  <c r="AW15" i="10"/>
  <c r="AX15" i="10" s="1"/>
  <c r="AY15" i="10" s="1"/>
  <c r="AZ15" i="10" s="1"/>
  <c r="BA15" i="10" s="1"/>
  <c r="BB15" i="10" s="1"/>
  <c r="BC15" i="10" s="1"/>
  <c r="BD15" i="10" s="1"/>
  <c r="BE15" i="10" s="1"/>
  <c r="BF15" i="10" s="1"/>
  <c r="BG15" i="10" s="1"/>
  <c r="N18" i="23"/>
  <c r="K18" i="3"/>
  <c r="AD20" i="18"/>
  <c r="J6" i="24"/>
  <c r="N28" i="9"/>
  <c r="N49" i="9"/>
  <c r="N42" i="9"/>
  <c r="N15" i="9"/>
  <c r="AX11" i="10"/>
  <c r="AY11" i="10" s="1"/>
  <c r="AZ11" i="10" s="1"/>
  <c r="BA11" i="10" s="1"/>
  <c r="BB11" i="10" s="1"/>
  <c r="BC11" i="10" s="1"/>
  <c r="BD11" i="10" s="1"/>
  <c r="BE11" i="10" s="1"/>
  <c r="BF11" i="10" s="1"/>
  <c r="BG11" i="10" s="1"/>
  <c r="L14" i="3"/>
  <c r="AF16" i="18" s="1"/>
  <c r="I9" i="9"/>
  <c r="AW13" i="10"/>
  <c r="AX13" i="10" s="1"/>
  <c r="AY13" i="10" s="1"/>
  <c r="AZ13" i="10" s="1"/>
  <c r="BA13" i="10" s="1"/>
  <c r="BB13" i="10" s="1"/>
  <c r="BC13" i="10" s="1"/>
  <c r="BD13" i="10" s="1"/>
  <c r="BE13" i="10" s="1"/>
  <c r="BF13" i="10" s="1"/>
  <c r="BG13" i="10" s="1"/>
  <c r="AV18" i="3"/>
  <c r="AV19" i="3" s="1"/>
  <c r="AH6" i="24"/>
  <c r="J14" i="9"/>
  <c r="H6" i="9"/>
  <c r="AY13" i="3"/>
  <c r="AZ13" i="3" s="1"/>
  <c r="BA13" i="3" s="1"/>
  <c r="BB13" i="3" s="1"/>
  <c r="BC13" i="3" s="1"/>
  <c r="BD13" i="3" s="1"/>
  <c r="BE13" i="3" s="1"/>
  <c r="BF13" i="3" s="1"/>
  <c r="BG13" i="3" s="1"/>
  <c r="BF18" i="3"/>
  <c r="K12" i="15"/>
  <c r="K14" i="18" s="1"/>
  <c r="J14" i="18"/>
  <c r="AX15" i="3"/>
  <c r="AY15" i="3" s="1"/>
  <c r="AZ15" i="3" s="1"/>
  <c r="BA15" i="3" s="1"/>
  <c r="BB15" i="3" s="1"/>
  <c r="BC15" i="3" s="1"/>
  <c r="BD15" i="3" s="1"/>
  <c r="BE15" i="3" s="1"/>
  <c r="BF15" i="3" s="1"/>
  <c r="BG15" i="3" s="1"/>
  <c r="J6" i="18"/>
  <c r="K4" i="15"/>
  <c r="K6" i="18" s="1"/>
  <c r="AV40" i="23"/>
  <c r="AV16" i="23"/>
  <c r="BB18" i="3"/>
  <c r="AV90" i="9"/>
  <c r="AV82" i="9"/>
  <c r="AV74" i="9"/>
  <c r="AV92" i="9"/>
  <c r="AV89" i="9"/>
  <c r="AV78" i="9"/>
  <c r="AV66" i="9"/>
  <c r="AV94" i="9"/>
  <c r="AV83" i="9"/>
  <c r="AV80" i="9"/>
  <c r="AV91" i="9"/>
  <c r="AV88" i="9"/>
  <c r="AV77" i="9"/>
  <c r="AV71" i="9"/>
  <c r="AV61" i="9"/>
  <c r="AV87" i="9"/>
  <c r="AV68" i="9"/>
  <c r="AV57" i="9"/>
  <c r="AV64" i="9"/>
  <c r="AV59" i="9"/>
  <c r="AV51" i="9"/>
  <c r="AV86" i="9"/>
  <c r="AV84" i="9"/>
  <c r="AV62" i="9"/>
  <c r="AV76" i="9"/>
  <c r="AV72" i="9"/>
  <c r="AV67" i="9"/>
  <c r="AV60" i="9"/>
  <c r="AV55" i="9"/>
  <c r="AV48" i="9"/>
  <c r="AV40" i="9"/>
  <c r="AV32" i="9"/>
  <c r="AV69" i="9"/>
  <c r="AV65" i="9"/>
  <c r="AV75" i="9"/>
  <c r="AV73" i="9"/>
  <c r="AV52" i="9"/>
  <c r="AV44" i="9"/>
  <c r="AV36" i="9"/>
  <c r="AV56" i="9"/>
  <c r="AV53" i="9"/>
  <c r="AV43" i="9"/>
  <c r="AV38" i="9"/>
  <c r="AV33" i="9"/>
  <c r="AV81" i="9"/>
  <c r="AV49" i="9"/>
  <c r="AV46" i="9"/>
  <c r="AV41" i="9"/>
  <c r="AV58" i="9"/>
  <c r="AV39" i="9"/>
  <c r="AV34" i="9"/>
  <c r="AV23" i="9"/>
  <c r="AV79" i="9"/>
  <c r="AV95" i="9"/>
  <c r="AV85" i="9"/>
  <c r="AV93" i="9"/>
  <c r="AV35" i="9"/>
  <c r="AV30" i="9"/>
  <c r="AV28" i="9"/>
  <c r="AV54" i="9"/>
  <c r="AV45" i="9"/>
  <c r="AV27" i="9"/>
  <c r="AV19" i="9"/>
  <c r="AV37" i="9"/>
  <c r="AV25" i="9"/>
  <c r="AV20" i="9"/>
  <c r="AV11" i="9"/>
  <c r="AV50" i="9"/>
  <c r="AV18" i="9"/>
  <c r="AV10" i="9"/>
  <c r="AV42" i="9"/>
  <c r="AV9" i="9"/>
  <c r="AW7" i="9"/>
  <c r="AV63" i="9"/>
  <c r="AV21" i="9"/>
  <c r="AV16" i="9"/>
  <c r="AV47" i="9"/>
  <c r="AV29" i="9"/>
  <c r="AV15" i="9"/>
  <c r="AV24" i="9"/>
  <c r="AV14" i="9"/>
  <c r="AV22" i="9"/>
  <c r="AV17" i="9"/>
  <c r="AV13" i="9"/>
  <c r="AV70" i="9"/>
  <c r="AV31" i="9"/>
  <c r="AV26" i="9"/>
  <c r="AV12" i="9"/>
  <c r="I28" i="9"/>
  <c r="N63" i="9"/>
  <c r="K4" i="3"/>
  <c r="AE6" i="18" s="1"/>
  <c r="AD6" i="18"/>
  <c r="N25" i="24"/>
  <c r="AY18" i="3"/>
  <c r="AK6" i="24"/>
  <c r="BE18" i="3"/>
  <c r="U10" i="18"/>
  <c r="L8" i="10"/>
  <c r="V10" i="18" s="1"/>
  <c r="N53" i="23"/>
  <c r="N25" i="23"/>
  <c r="N15" i="24"/>
  <c r="BB11" i="15"/>
  <c r="BC11" i="15" s="1"/>
  <c r="BD11" i="15" s="1"/>
  <c r="BE11" i="15" s="1"/>
  <c r="BF11" i="15" s="1"/>
  <c r="BG11" i="15" s="1"/>
  <c r="N71" i="9"/>
  <c r="J8" i="18"/>
  <c r="K6" i="15"/>
  <c r="K8" i="18" s="1"/>
  <c r="N74" i="9"/>
  <c r="AW15" i="15"/>
  <c r="AX15" i="15" s="1"/>
  <c r="AY15" i="15" s="1"/>
  <c r="AZ15" i="15" s="1"/>
  <c r="BA15" i="15" s="1"/>
  <c r="BB15" i="15" s="1"/>
  <c r="BC15" i="15" s="1"/>
  <c r="BD15" i="15" s="1"/>
  <c r="BE15" i="15" s="1"/>
  <c r="BF15" i="15" s="1"/>
  <c r="BG15" i="15" s="1"/>
  <c r="L14" i="15"/>
  <c r="L16" i="18" s="1"/>
  <c r="L16" i="15"/>
  <c r="L18" i="18" s="1"/>
  <c r="AE18" i="18"/>
  <c r="L16" i="3"/>
  <c r="AF18" i="18" s="1"/>
  <c r="N86" i="9"/>
  <c r="N52" i="9"/>
  <c r="N22" i="9"/>
  <c r="N20" i="9"/>
  <c r="K6" i="3"/>
  <c r="AE8" i="18" s="1"/>
  <c r="AD8" i="18"/>
  <c r="AW17" i="15"/>
  <c r="AX17" i="15" s="1"/>
  <c r="AY17" i="15" s="1"/>
  <c r="AZ17" i="15" s="1"/>
  <c r="BA17" i="15" s="1"/>
  <c r="BB17" i="15" s="1"/>
  <c r="BC17" i="15" s="1"/>
  <c r="BD17" i="15" s="1"/>
  <c r="BE17" i="15" s="1"/>
  <c r="BF17" i="15" s="1"/>
  <c r="BG17" i="15" s="1"/>
  <c r="K12" i="3"/>
  <c r="AE14" i="18" s="1"/>
  <c r="AD14" i="18"/>
  <c r="K18" i="15"/>
  <c r="K20" i="18" s="1"/>
  <c r="J20" i="18"/>
  <c r="K12" i="10"/>
  <c r="U14" i="18" s="1"/>
  <c r="T14" i="18"/>
  <c r="BD18" i="3"/>
  <c r="AP6" i="24"/>
  <c r="AW11" i="3"/>
  <c r="AX11" i="3" s="1"/>
  <c r="AY11" i="3" s="1"/>
  <c r="AZ11" i="3" s="1"/>
  <c r="BA11" i="3" s="1"/>
  <c r="BB11" i="3" s="1"/>
  <c r="BC11" i="3" s="1"/>
  <c r="BD11" i="3" s="1"/>
  <c r="BE11" i="3" s="1"/>
  <c r="BF11" i="3" s="1"/>
  <c r="BG11" i="3" s="1"/>
  <c r="AW18" i="3"/>
  <c r="AI6" i="24"/>
  <c r="N32" i="9"/>
  <c r="N18" i="24"/>
  <c r="AY5" i="10"/>
  <c r="AZ5" i="10" s="1"/>
  <c r="BA5" i="10" s="1"/>
  <c r="BB5" i="10" s="1"/>
  <c r="BC5" i="10" s="1"/>
  <c r="BD5" i="10" s="1"/>
  <c r="BE5" i="10" s="1"/>
  <c r="BF5" i="10" s="1"/>
  <c r="BG5" i="10" s="1"/>
  <c r="AI19" i="3"/>
  <c r="AJ19" i="3" s="1"/>
  <c r="AK19" i="3" s="1"/>
  <c r="AL19" i="3" s="1"/>
  <c r="AM19" i="3" s="1"/>
  <c r="AN19" i="3" s="1"/>
  <c r="AO19" i="3" s="1"/>
  <c r="AP19" i="3" s="1"/>
  <c r="AQ19" i="3" s="1"/>
  <c r="AR19" i="3" s="1"/>
  <c r="R20" i="18"/>
  <c r="J18" i="10"/>
  <c r="I18" i="10"/>
  <c r="H6" i="23"/>
  <c r="K10" i="18"/>
  <c r="L8" i="15"/>
  <c r="L10" i="18" s="1"/>
  <c r="N56" i="9"/>
  <c r="N61" i="9"/>
  <c r="AC20" i="18"/>
  <c r="I6" i="24"/>
  <c r="N95" i="9"/>
  <c r="N69" i="9"/>
  <c r="AY9" i="10"/>
  <c r="AZ9" i="10" s="1"/>
  <c r="BA9" i="10" s="1"/>
  <c r="BB9" i="10" s="1"/>
  <c r="BC9" i="10" s="1"/>
  <c r="BD9" i="10" s="1"/>
  <c r="BE9" i="10" s="1"/>
  <c r="BF9" i="10" s="1"/>
  <c r="BG9" i="10" s="1"/>
  <c r="AX18" i="3"/>
  <c r="AJ6" i="24"/>
  <c r="BA18" i="3"/>
  <c r="AM6" i="24"/>
  <c r="AX17" i="3"/>
  <c r="AY17" i="3" s="1"/>
  <c r="AZ17" i="3" s="1"/>
  <c r="BA17" i="3" s="1"/>
  <c r="BB17" i="3" s="1"/>
  <c r="BC17" i="3" s="1"/>
  <c r="BD17" i="3" s="1"/>
  <c r="BE17" i="3" s="1"/>
  <c r="BF17" i="3" s="1"/>
  <c r="BG17" i="3" s="1"/>
  <c r="AW5" i="15"/>
  <c r="AX5" i="15" s="1"/>
  <c r="AY5" i="15" s="1"/>
  <c r="AZ5" i="15" s="1"/>
  <c r="BA5" i="15" s="1"/>
  <c r="BB5" i="15" s="1"/>
  <c r="BC5" i="15" s="1"/>
  <c r="BD5" i="15" s="1"/>
  <c r="BE5" i="15" s="1"/>
  <c r="BF5" i="15" s="1"/>
  <c r="BG5" i="15" s="1"/>
  <c r="BC18" i="3"/>
  <c r="AV12" i="23" l="1"/>
  <c r="AV49" i="23"/>
  <c r="AV38" i="23"/>
  <c r="AV27" i="23"/>
  <c r="N26" i="9"/>
  <c r="O12" i="3"/>
  <c r="AI14" i="18" s="1"/>
  <c r="N12" i="3"/>
  <c r="AH14" i="18" s="1"/>
  <c r="AG14" i="18"/>
  <c r="O4" i="3"/>
  <c r="AI6" i="18" s="1"/>
  <c r="N4" i="3"/>
  <c r="AH6" i="18" s="1"/>
  <c r="AG6" i="18"/>
  <c r="O8" i="3"/>
  <c r="AI10" i="18" s="1"/>
  <c r="AG10" i="18"/>
  <c r="N8" i="3"/>
  <c r="AH10" i="18" s="1"/>
  <c r="O6" i="3"/>
  <c r="AI8" i="18" s="1"/>
  <c r="AG8" i="18"/>
  <c r="N6" i="3"/>
  <c r="AH8" i="18" s="1"/>
  <c r="AG16" i="18"/>
  <c r="N14" i="3"/>
  <c r="AH16" i="18" s="1"/>
  <c r="O14" i="3"/>
  <c r="AI16" i="18" s="1"/>
  <c r="N10" i="3"/>
  <c r="AH12" i="18" s="1"/>
  <c r="O10" i="3"/>
  <c r="AI12" i="18" s="1"/>
  <c r="AG12" i="18"/>
  <c r="AS19" i="3"/>
  <c r="M18" i="3" s="1"/>
  <c r="AW7" i="23"/>
  <c r="AW36" i="23" s="1"/>
  <c r="AV17" i="23"/>
  <c r="AV20" i="23"/>
  <c r="AV42" i="23"/>
  <c r="AV35" i="23"/>
  <c r="AV31" i="23"/>
  <c r="AV37" i="23"/>
  <c r="AV44" i="23"/>
  <c r="AV53" i="23"/>
  <c r="AV10" i="23"/>
  <c r="AV56" i="23"/>
  <c r="AV45" i="23"/>
  <c r="AV9" i="23"/>
  <c r="AV29" i="23"/>
  <c r="AV21" i="23"/>
  <c r="AV28" i="23"/>
  <c r="AV39" i="23"/>
  <c r="AV11" i="23"/>
  <c r="AV18" i="23"/>
  <c r="AV24" i="23"/>
  <c r="AV47" i="23"/>
  <c r="AV48" i="23"/>
  <c r="AV52" i="23"/>
  <c r="AV25" i="23"/>
  <c r="AV22" i="23"/>
  <c r="AV43" i="23"/>
  <c r="AV13" i="23"/>
  <c r="AV19" i="23"/>
  <c r="AV23" i="23"/>
  <c r="AV30" i="23"/>
  <c r="AV50" i="23"/>
  <c r="AV55" i="23"/>
  <c r="AV14" i="23"/>
  <c r="AV34" i="23"/>
  <c r="AV51" i="23"/>
  <c r="AV36" i="23"/>
  <c r="AV26" i="23"/>
  <c r="AV33" i="23"/>
  <c r="AV46" i="23"/>
  <c r="AV15" i="23"/>
  <c r="AV32" i="23"/>
  <c r="AV58" i="23"/>
  <c r="AV41" i="23"/>
  <c r="AV54" i="23"/>
  <c r="N79" i="9"/>
  <c r="N68" i="9"/>
  <c r="N26" i="24"/>
  <c r="O14" i="10"/>
  <c r="Y16" i="18" s="1"/>
  <c r="W16" i="18"/>
  <c r="N14" i="10"/>
  <c r="X16" i="18" s="1"/>
  <c r="N32" i="23"/>
  <c r="W12" i="18"/>
  <c r="O10" i="10"/>
  <c r="Y12" i="18" s="1"/>
  <c r="N10" i="10"/>
  <c r="X12" i="18" s="1"/>
  <c r="O6" i="10"/>
  <c r="Y8" i="18" s="1"/>
  <c r="N6" i="10"/>
  <c r="X8" i="18" s="1"/>
  <c r="W8" i="18"/>
  <c r="O8" i="10"/>
  <c r="Y10" i="18" s="1"/>
  <c r="W10" i="18"/>
  <c r="N8" i="10"/>
  <c r="X10" i="18" s="1"/>
  <c r="O4" i="10"/>
  <c r="Y6" i="18" s="1"/>
  <c r="N4" i="10"/>
  <c r="X6" i="18" s="1"/>
  <c r="W6" i="18"/>
  <c r="O16" i="10"/>
  <c r="Y18" i="18" s="1"/>
  <c r="W18" i="18"/>
  <c r="N16" i="10"/>
  <c r="X18" i="18" s="1"/>
  <c r="O18" i="10"/>
  <c r="Y20" i="18" s="1"/>
  <c r="W20" i="18"/>
  <c r="N18" i="10"/>
  <c r="X20" i="18" s="1"/>
  <c r="N12" i="10"/>
  <c r="X14" i="18" s="1"/>
  <c r="W14" i="18"/>
  <c r="O12" i="10"/>
  <c r="Y14" i="18" s="1"/>
  <c r="N16" i="9"/>
  <c r="N13" i="9"/>
  <c r="O58" i="23"/>
  <c r="N34" i="23"/>
  <c r="N17" i="24"/>
  <c r="N44" i="9"/>
  <c r="J10" i="24"/>
  <c r="N19" i="9"/>
  <c r="N77" i="9"/>
  <c r="N41" i="9"/>
  <c r="N54" i="23"/>
  <c r="N88" i="9"/>
  <c r="N62" i="9"/>
  <c r="N8" i="15"/>
  <c r="N10" i="18" s="1"/>
  <c r="M10" i="18"/>
  <c r="O8" i="15"/>
  <c r="O10" i="18" s="1"/>
  <c r="O18" i="15"/>
  <c r="O20" i="18" s="1"/>
  <c r="M20" i="18"/>
  <c r="N18" i="15"/>
  <c r="N20" i="18" s="1"/>
  <c r="O10" i="15"/>
  <c r="O12" i="18" s="1"/>
  <c r="M12" i="18"/>
  <c r="N10" i="15"/>
  <c r="N12" i="18" s="1"/>
  <c r="M14" i="18"/>
  <c r="O12" i="15"/>
  <c r="O14" i="18" s="1"/>
  <c r="N12" i="15"/>
  <c r="N14" i="18" s="1"/>
  <c r="O6" i="15"/>
  <c r="O8" i="18" s="1"/>
  <c r="N6" i="15"/>
  <c r="N8" i="18" s="1"/>
  <c r="M8" i="18"/>
  <c r="O4" i="15"/>
  <c r="O6" i="18" s="1"/>
  <c r="M6" i="18"/>
  <c r="N4" i="15"/>
  <c r="N6" i="18" s="1"/>
  <c r="M16" i="18"/>
  <c r="O14" i="15"/>
  <c r="O16" i="18" s="1"/>
  <c r="N14" i="15"/>
  <c r="N16" i="18" s="1"/>
  <c r="N16" i="15"/>
  <c r="N18" i="18" s="1"/>
  <c r="O16" i="15"/>
  <c r="O18" i="18" s="1"/>
  <c r="M18" i="18"/>
  <c r="BG6" i="24"/>
  <c r="O72" i="9"/>
  <c r="I15" i="23"/>
  <c r="N51" i="23"/>
  <c r="N49" i="23"/>
  <c r="O90" i="9"/>
  <c r="N42" i="23"/>
  <c r="I23" i="24"/>
  <c r="L12" i="3"/>
  <c r="AF14" i="18" s="1"/>
  <c r="O82" i="9"/>
  <c r="AS7" i="23"/>
  <c r="M6" i="23" s="1"/>
  <c r="N70" i="9"/>
  <c r="J9" i="24"/>
  <c r="N65" i="9"/>
  <c r="L16" i="10"/>
  <c r="V18" i="18" s="1"/>
  <c r="N36" i="9"/>
  <c r="N31" i="9"/>
  <c r="N43" i="23"/>
  <c r="N81" i="9"/>
  <c r="N93" i="9"/>
  <c r="N37" i="23"/>
  <c r="N92" i="9"/>
  <c r="N12" i="9"/>
  <c r="N22" i="24"/>
  <c r="I9" i="23"/>
  <c r="N46" i="9"/>
  <c r="N64" i="9"/>
  <c r="N52" i="23"/>
  <c r="N56" i="23"/>
  <c r="N59" i="9"/>
  <c r="N55" i="23"/>
  <c r="O6" i="9"/>
  <c r="N6" i="9"/>
  <c r="N94" i="9"/>
  <c r="N46" i="23"/>
  <c r="N78" i="9"/>
  <c r="N84" i="9"/>
  <c r="O55" i="9"/>
  <c r="N85" i="9"/>
  <c r="N30" i="9"/>
  <c r="N67" i="9"/>
  <c r="N89" i="9"/>
  <c r="J18" i="9"/>
  <c r="I13" i="24"/>
  <c r="L4" i="15"/>
  <c r="L6" i="18" s="1"/>
  <c r="N73" i="9"/>
  <c r="I21" i="24"/>
  <c r="J21" i="24"/>
  <c r="J20" i="24"/>
  <c r="I20" i="24"/>
  <c r="J25" i="24"/>
  <c r="I25" i="24"/>
  <c r="I14" i="24"/>
  <c r="J14" i="24"/>
  <c r="L4" i="3"/>
  <c r="AF6" i="18" s="1"/>
  <c r="J12" i="24"/>
  <c r="I12" i="24"/>
  <c r="I19" i="24"/>
  <c r="J19" i="24"/>
  <c r="I18" i="24"/>
  <c r="J18" i="24"/>
  <c r="J11" i="24"/>
  <c r="I11" i="24"/>
  <c r="J24" i="24"/>
  <c r="I24" i="24"/>
  <c r="J14" i="23"/>
  <c r="I14" i="23"/>
  <c r="J40" i="23"/>
  <c r="I40" i="23"/>
  <c r="I24" i="23"/>
  <c r="J24" i="23"/>
  <c r="I37" i="23"/>
  <c r="J37" i="23"/>
  <c r="J26" i="23"/>
  <c r="I26" i="23"/>
  <c r="I35" i="23"/>
  <c r="J35" i="23"/>
  <c r="I43" i="23"/>
  <c r="J43" i="23"/>
  <c r="J11" i="23"/>
  <c r="I11" i="23"/>
  <c r="J25" i="23"/>
  <c r="I25" i="23"/>
  <c r="J36" i="23"/>
  <c r="I36" i="23"/>
  <c r="I31" i="23"/>
  <c r="J31" i="23"/>
  <c r="J21" i="23"/>
  <c r="I21" i="23"/>
  <c r="J13" i="23"/>
  <c r="I13" i="23"/>
  <c r="J10" i="23"/>
  <c r="I10" i="23"/>
  <c r="I48" i="23"/>
  <c r="J48" i="23"/>
  <c r="I29" i="23"/>
  <c r="J29" i="23"/>
  <c r="I18" i="23"/>
  <c r="J18" i="23"/>
  <c r="J51" i="23"/>
  <c r="I51" i="23"/>
  <c r="I12" i="23"/>
  <c r="J12" i="23"/>
  <c r="J22" i="23"/>
  <c r="I22" i="23"/>
  <c r="J16" i="23"/>
  <c r="I16" i="23"/>
  <c r="J42" i="23"/>
  <c r="I42" i="23"/>
  <c r="J49" i="23"/>
  <c r="I49" i="23"/>
  <c r="I54" i="23"/>
  <c r="J54" i="23"/>
  <c r="J17" i="23"/>
  <c r="I17" i="23"/>
  <c r="J19" i="23"/>
  <c r="I19" i="23"/>
  <c r="I28" i="23"/>
  <c r="J28" i="23"/>
  <c r="J38" i="23"/>
  <c r="I38" i="23"/>
  <c r="I55" i="23"/>
  <c r="J55" i="23"/>
  <c r="J27" i="23"/>
  <c r="I27" i="23"/>
  <c r="J52" i="23"/>
  <c r="I52" i="23"/>
  <c r="J56" i="23"/>
  <c r="I56" i="23"/>
  <c r="I23" i="23"/>
  <c r="J23" i="23"/>
  <c r="J41" i="23"/>
  <c r="I41" i="23"/>
  <c r="I50" i="23"/>
  <c r="J50" i="23"/>
  <c r="I33" i="23"/>
  <c r="J33" i="23"/>
  <c r="J58" i="23"/>
  <c r="I58" i="23"/>
  <c r="J39" i="23"/>
  <c r="I39" i="23"/>
  <c r="J30" i="23"/>
  <c r="I30" i="23"/>
  <c r="I45" i="23"/>
  <c r="J45" i="23"/>
  <c r="J20" i="23"/>
  <c r="I20" i="23"/>
  <c r="J46" i="23"/>
  <c r="I46" i="23"/>
  <c r="J57" i="23"/>
  <c r="I57" i="23"/>
  <c r="I44" i="23"/>
  <c r="J44" i="23"/>
  <c r="J51" i="9"/>
  <c r="I51" i="9"/>
  <c r="J50" i="9"/>
  <c r="I50" i="9"/>
  <c r="J22" i="9"/>
  <c r="I22" i="9"/>
  <c r="J59" i="9"/>
  <c r="I59" i="9"/>
  <c r="I40" i="9"/>
  <c r="J40" i="9"/>
  <c r="I20" i="9"/>
  <c r="J20" i="9"/>
  <c r="J89" i="9"/>
  <c r="I89" i="9"/>
  <c r="I82" i="9"/>
  <c r="J82" i="9"/>
  <c r="J21" i="9"/>
  <c r="I21" i="9"/>
  <c r="J67" i="9"/>
  <c r="I67" i="9"/>
  <c r="I30" i="9"/>
  <c r="J30" i="9"/>
  <c r="L20" i="18"/>
  <c r="J94" i="9"/>
  <c r="I94" i="9"/>
  <c r="I65" i="9"/>
  <c r="J65" i="9"/>
  <c r="J80" i="9"/>
  <c r="I80" i="9"/>
  <c r="J55" i="9"/>
  <c r="I55" i="9"/>
  <c r="I88" i="9"/>
  <c r="J88" i="9"/>
  <c r="J52" i="9"/>
  <c r="I52" i="9"/>
  <c r="I72" i="9"/>
  <c r="J72" i="9"/>
  <c r="I75" i="9"/>
  <c r="J75" i="9"/>
  <c r="J34" i="9"/>
  <c r="I34" i="9"/>
  <c r="I83" i="9"/>
  <c r="J83" i="9"/>
  <c r="I10" i="9"/>
  <c r="J10" i="9"/>
  <c r="I47" i="9"/>
  <c r="J47" i="9"/>
  <c r="I25" i="9"/>
  <c r="J25" i="9"/>
  <c r="I78" i="9"/>
  <c r="J78" i="9"/>
  <c r="I27" i="9"/>
  <c r="J27" i="9"/>
  <c r="J90" i="9"/>
  <c r="I90" i="9"/>
  <c r="J38" i="9"/>
  <c r="I38" i="9"/>
  <c r="I37" i="9"/>
  <c r="J37" i="9"/>
  <c r="J15" i="9"/>
  <c r="I15" i="9"/>
  <c r="J60" i="9"/>
  <c r="I60" i="9"/>
  <c r="J33" i="9"/>
  <c r="I33" i="9"/>
  <c r="I29" i="9"/>
  <c r="J29" i="9"/>
  <c r="I73" i="9"/>
  <c r="J73" i="9"/>
  <c r="J17" i="9"/>
  <c r="I17" i="9"/>
  <c r="I92" i="9"/>
  <c r="J92" i="9"/>
  <c r="BD6" i="24"/>
  <c r="BC6" i="24"/>
  <c r="L12" i="15"/>
  <c r="L14" i="18" s="1"/>
  <c r="BB6" i="24"/>
  <c r="AW89" i="9"/>
  <c r="AW81" i="9"/>
  <c r="AW73" i="9"/>
  <c r="AW86" i="9"/>
  <c r="AW75" i="9"/>
  <c r="AW72" i="9"/>
  <c r="AW91" i="9"/>
  <c r="AW88" i="9"/>
  <c r="AW77" i="9"/>
  <c r="AW85" i="9"/>
  <c r="AW74" i="9"/>
  <c r="AW71" i="9"/>
  <c r="AW70" i="9"/>
  <c r="AW94" i="9"/>
  <c r="AW60" i="9"/>
  <c r="AW84" i="9"/>
  <c r="AW69" i="9"/>
  <c r="AW65" i="9"/>
  <c r="AW64" i="9"/>
  <c r="AW56" i="9"/>
  <c r="AW50" i="9"/>
  <c r="AW92" i="9"/>
  <c r="AW90" i="9"/>
  <c r="AW82" i="9"/>
  <c r="AW66" i="9"/>
  <c r="AW62" i="9"/>
  <c r="AW57" i="9"/>
  <c r="AW80" i="9"/>
  <c r="AW78" i="9"/>
  <c r="AW76" i="9"/>
  <c r="AW67" i="9"/>
  <c r="AW68" i="9"/>
  <c r="AW47" i="9"/>
  <c r="AW39" i="9"/>
  <c r="AW31" i="9"/>
  <c r="AW95" i="9"/>
  <c r="AW63" i="9"/>
  <c r="AW58" i="9"/>
  <c r="AW54" i="9"/>
  <c r="AW59" i="9"/>
  <c r="AW51" i="9"/>
  <c r="AW43" i="9"/>
  <c r="AW35" i="9"/>
  <c r="AW83" i="9"/>
  <c r="AW52" i="9"/>
  <c r="AW55" i="9"/>
  <c r="AW48" i="9"/>
  <c r="AW34" i="9"/>
  <c r="AW87" i="9"/>
  <c r="AW79" i="9"/>
  <c r="AW44" i="9"/>
  <c r="AW22" i="9"/>
  <c r="AW61" i="9"/>
  <c r="AW42" i="9"/>
  <c r="AW37" i="9"/>
  <c r="AW32" i="9"/>
  <c r="AW29" i="9"/>
  <c r="AW93" i="9"/>
  <c r="AW45" i="9"/>
  <c r="AW40" i="9"/>
  <c r="AW27" i="9"/>
  <c r="AW53" i="9"/>
  <c r="AW38" i="9"/>
  <c r="AW33" i="9"/>
  <c r="AW26" i="9"/>
  <c r="AW18" i="9"/>
  <c r="AW30" i="9"/>
  <c r="AW10" i="9"/>
  <c r="AW36" i="9"/>
  <c r="AW23" i="9"/>
  <c r="AW9" i="9"/>
  <c r="AX7" i="9"/>
  <c r="AW21" i="9"/>
  <c r="AW16" i="9"/>
  <c r="AW41" i="9"/>
  <c r="AW15" i="9"/>
  <c r="AW24" i="9"/>
  <c r="AW19" i="9"/>
  <c r="AW14" i="9"/>
  <c r="AW46" i="9"/>
  <c r="AW17" i="9"/>
  <c r="AW13" i="9"/>
  <c r="AW28" i="9"/>
  <c r="AW12" i="9"/>
  <c r="AW49" i="9"/>
  <c r="AW25" i="9"/>
  <c r="AW20" i="9"/>
  <c r="AW11" i="9"/>
  <c r="AE20" i="18"/>
  <c r="K6" i="24"/>
  <c r="AW6" i="24"/>
  <c r="L6" i="3"/>
  <c r="AF8" i="18" s="1"/>
  <c r="L18" i="3"/>
  <c r="AY6" i="24"/>
  <c r="AV6" i="24"/>
  <c r="AV7" i="24" s="1"/>
  <c r="AH7" i="24"/>
  <c r="AI7" i="24" s="1"/>
  <c r="AJ7" i="24" s="1"/>
  <c r="AK7" i="24" s="1"/>
  <c r="AL7" i="24" s="1"/>
  <c r="AM7" i="24" s="1"/>
  <c r="AN7" i="24" s="1"/>
  <c r="AO7" i="24" s="1"/>
  <c r="AP7" i="24" s="1"/>
  <c r="AQ7" i="24" s="1"/>
  <c r="AR7" i="24" s="1"/>
  <c r="BE6" i="24"/>
  <c r="AZ6" i="24"/>
  <c r="AW19" i="3"/>
  <c r="AX19" i="3" s="1"/>
  <c r="AY19" i="3" s="1"/>
  <c r="AZ19" i="3" s="1"/>
  <c r="BA19" i="3" s="1"/>
  <c r="BB19" i="3" s="1"/>
  <c r="BC19" i="3" s="1"/>
  <c r="BD19" i="3" s="1"/>
  <c r="BE19" i="3" s="1"/>
  <c r="BF19" i="3" s="1"/>
  <c r="BG19" i="3" s="1"/>
  <c r="S20" i="18"/>
  <c r="I6" i="23"/>
  <c r="L18" i="15"/>
  <c r="L6" i="15"/>
  <c r="L8" i="18" s="1"/>
  <c r="J6" i="9"/>
  <c r="I6" i="9"/>
  <c r="BA6" i="24"/>
  <c r="BF6" i="24"/>
  <c r="AX6" i="24"/>
  <c r="K18" i="10"/>
  <c r="T20" i="18"/>
  <c r="J6" i="23"/>
  <c r="L12" i="10"/>
  <c r="V14" i="18" s="1"/>
  <c r="AW39" i="23" l="1"/>
  <c r="AW38" i="23"/>
  <c r="AW20" i="23"/>
  <c r="AW17" i="23"/>
  <c r="AW43" i="23"/>
  <c r="AW30" i="23"/>
  <c r="AW54" i="23"/>
  <c r="AW10" i="23"/>
  <c r="AW14" i="23"/>
  <c r="AW35" i="23"/>
  <c r="AW44" i="23"/>
  <c r="AW13" i="23"/>
  <c r="AW47" i="23"/>
  <c r="AW15" i="23"/>
  <c r="AW42" i="23"/>
  <c r="AW18" i="23"/>
  <c r="AW55" i="23"/>
  <c r="AW26" i="23"/>
  <c r="AW40" i="23"/>
  <c r="AW52" i="23"/>
  <c r="AW9" i="23"/>
  <c r="AW16" i="23"/>
  <c r="AW11" i="23"/>
  <c r="AW28" i="23"/>
  <c r="AW34" i="23"/>
  <c r="AW58" i="23"/>
  <c r="AW12" i="23"/>
  <c r="AW23" i="23"/>
  <c r="AW19" i="23"/>
  <c r="AW31" i="23"/>
  <c r="AW45" i="23"/>
  <c r="AW51" i="23"/>
  <c r="AW21" i="23"/>
  <c r="AW22" i="23"/>
  <c r="AW49" i="23"/>
  <c r="AW24" i="23"/>
  <c r="AW27" i="23"/>
  <c r="AW48" i="23"/>
  <c r="AW56" i="23"/>
  <c r="AW57" i="23"/>
  <c r="AW25" i="23"/>
  <c r="AW41" i="23"/>
  <c r="AW46" i="23"/>
  <c r="AW29" i="23"/>
  <c r="AX7" i="23"/>
  <c r="AX48" i="23" s="1"/>
  <c r="AW53" i="23"/>
  <c r="AW33" i="23"/>
  <c r="AW37" i="23"/>
  <c r="AW32" i="23"/>
  <c r="AW50" i="23"/>
  <c r="O18" i="3"/>
  <c r="AI20" i="18" s="1"/>
  <c r="AG20" i="18"/>
  <c r="N18" i="3"/>
  <c r="AH20" i="18" s="1"/>
  <c r="AS7" i="24"/>
  <c r="M6" i="24" s="1"/>
  <c r="N6" i="23"/>
  <c r="O6" i="23"/>
  <c r="U20" i="18"/>
  <c r="K6" i="23"/>
  <c r="AV26" i="24"/>
  <c r="AV22" i="24"/>
  <c r="AV14" i="24"/>
  <c r="AV23" i="24"/>
  <c r="AV16" i="24"/>
  <c r="AV21" i="24"/>
  <c r="AV13" i="24"/>
  <c r="AV18" i="24"/>
  <c r="AV24" i="24"/>
  <c r="AV15" i="24"/>
  <c r="AV20" i="24"/>
  <c r="AV25" i="24"/>
  <c r="AV12" i="24"/>
  <c r="AV10" i="24"/>
  <c r="AV9" i="24"/>
  <c r="AW7" i="24"/>
  <c r="AV17" i="24"/>
  <c r="AV19" i="24"/>
  <c r="AV11" i="24"/>
  <c r="L18" i="10"/>
  <c r="AF20" i="18"/>
  <c r="L6" i="24"/>
  <c r="K6" i="9"/>
  <c r="L6" i="9" s="1"/>
  <c r="AX88" i="9"/>
  <c r="AX80" i="9"/>
  <c r="AX72" i="9"/>
  <c r="AX94" i="9"/>
  <c r="AX83" i="9"/>
  <c r="AX85" i="9"/>
  <c r="AX74" i="9"/>
  <c r="AX71" i="9"/>
  <c r="AX70" i="9"/>
  <c r="AX93" i="9"/>
  <c r="AX82" i="9"/>
  <c r="AX79" i="9"/>
  <c r="AX69" i="9"/>
  <c r="AX91" i="9"/>
  <c r="AX66" i="9"/>
  <c r="AX59" i="9"/>
  <c r="AX95" i="9"/>
  <c r="AX81" i="9"/>
  <c r="AX78" i="9"/>
  <c r="AX63" i="9"/>
  <c r="AX55" i="9"/>
  <c r="AX92" i="9"/>
  <c r="AX90" i="9"/>
  <c r="AX62" i="9"/>
  <c r="AX57" i="9"/>
  <c r="AX49" i="9"/>
  <c r="AX86" i="9"/>
  <c r="AX84" i="9"/>
  <c r="AX76" i="9"/>
  <c r="AX67" i="9"/>
  <c r="AX68" i="9"/>
  <c r="AX60" i="9"/>
  <c r="AX65" i="9"/>
  <c r="AX58" i="9"/>
  <c r="AX54" i="9"/>
  <c r="AX46" i="9"/>
  <c r="AX38" i="9"/>
  <c r="AX30" i="9"/>
  <c r="AX87" i="9"/>
  <c r="AX53" i="9"/>
  <c r="AX64" i="9"/>
  <c r="AX50" i="9"/>
  <c r="AX42" i="9"/>
  <c r="AX34" i="9"/>
  <c r="AX75" i="9"/>
  <c r="AX51" i="9"/>
  <c r="AX41" i="9"/>
  <c r="AX36" i="9"/>
  <c r="AX31" i="9"/>
  <c r="AX73" i="9"/>
  <c r="AX44" i="9"/>
  <c r="AX39" i="9"/>
  <c r="AX61" i="9"/>
  <c r="AX37" i="9"/>
  <c r="AX32" i="9"/>
  <c r="AX29" i="9"/>
  <c r="AX21" i="9"/>
  <c r="AX47" i="9"/>
  <c r="AX77" i="9"/>
  <c r="AX33" i="9"/>
  <c r="AX26" i="9"/>
  <c r="AX56" i="9"/>
  <c r="AX52" i="9"/>
  <c r="AX43" i="9"/>
  <c r="AX25" i="9"/>
  <c r="AX17" i="9"/>
  <c r="AX89" i="9"/>
  <c r="AX23" i="9"/>
  <c r="AX18" i="9"/>
  <c r="AX9" i="9"/>
  <c r="AY7" i="9"/>
  <c r="AX16" i="9"/>
  <c r="AX35" i="9"/>
  <c r="AX15" i="9"/>
  <c r="AX24" i="9"/>
  <c r="AX19" i="9"/>
  <c r="AX14" i="9"/>
  <c r="AX40" i="9"/>
  <c r="AX13" i="9"/>
  <c r="AX48" i="9"/>
  <c r="AX28" i="9"/>
  <c r="AX22" i="9"/>
  <c r="AX12" i="9"/>
  <c r="AX45" i="9"/>
  <c r="AX27" i="9"/>
  <c r="AX20" i="9"/>
  <c r="AX11" i="9"/>
  <c r="AX10" i="9"/>
  <c r="AX24" i="23" l="1"/>
  <c r="AX47" i="23"/>
  <c r="AX31" i="23"/>
  <c r="AX21" i="23"/>
  <c r="AX57" i="23"/>
  <c r="AX18" i="23"/>
  <c r="AX30" i="23"/>
  <c r="AX44" i="23"/>
  <c r="AX36" i="23"/>
  <c r="AX54" i="23"/>
  <c r="AX43" i="23"/>
  <c r="AY7" i="23"/>
  <c r="AY48" i="23" s="1"/>
  <c r="AX19" i="23"/>
  <c r="AX58" i="23"/>
  <c r="AX15" i="23"/>
  <c r="AX22" i="23"/>
  <c r="AX25" i="23"/>
  <c r="AX9" i="23"/>
  <c r="AX27" i="23"/>
  <c r="AX56" i="23"/>
  <c r="AX13" i="23"/>
  <c r="AX34" i="23"/>
  <c r="AX50" i="23"/>
  <c r="AX38" i="23"/>
  <c r="AX26" i="23"/>
  <c r="AX33" i="23"/>
  <c r="AX14" i="23"/>
  <c r="AX16" i="23"/>
  <c r="AX32" i="23"/>
  <c r="AX49" i="23"/>
  <c r="AX42" i="23"/>
  <c r="AX51" i="23"/>
  <c r="AX11" i="23"/>
  <c r="AX23" i="23"/>
  <c r="AX35" i="23"/>
  <c r="AX28" i="23"/>
  <c r="AX41" i="23"/>
  <c r="AX29" i="23"/>
  <c r="AX12" i="23"/>
  <c r="AX17" i="23"/>
  <c r="AX40" i="23"/>
  <c r="AX39" i="23"/>
  <c r="AX46" i="23"/>
  <c r="AX37" i="23"/>
  <c r="AX20" i="23"/>
  <c r="AX10" i="23"/>
  <c r="AX52" i="23"/>
  <c r="AX45" i="23"/>
  <c r="AX53" i="23"/>
  <c r="AX55" i="23"/>
  <c r="O6" i="24"/>
  <c r="N6" i="24"/>
  <c r="AY95" i="9"/>
  <c r="AY87" i="9"/>
  <c r="AY79" i="9"/>
  <c r="AY71" i="9"/>
  <c r="AY91" i="9"/>
  <c r="AY80" i="9"/>
  <c r="AY77" i="9"/>
  <c r="AY93" i="9"/>
  <c r="AY82" i="9"/>
  <c r="AY69" i="9"/>
  <c r="AY90" i="9"/>
  <c r="AY76" i="9"/>
  <c r="AY68" i="9"/>
  <c r="AY94" i="9"/>
  <c r="AY88" i="9"/>
  <c r="AY85" i="9"/>
  <c r="AY67" i="9"/>
  <c r="AY58" i="9"/>
  <c r="AY92" i="9"/>
  <c r="AY75" i="9"/>
  <c r="AY62" i="9"/>
  <c r="AY86" i="9"/>
  <c r="AY84" i="9"/>
  <c r="AY66" i="9"/>
  <c r="AY48" i="9"/>
  <c r="AY78" i="9"/>
  <c r="AY60" i="9"/>
  <c r="AY74" i="9"/>
  <c r="AY72" i="9"/>
  <c r="AY65" i="9"/>
  <c r="AY63" i="9"/>
  <c r="AY53" i="9"/>
  <c r="AY45" i="9"/>
  <c r="AY37" i="9"/>
  <c r="AY89" i="9"/>
  <c r="AY70" i="9"/>
  <c r="AY61" i="9"/>
  <c r="AY56" i="9"/>
  <c r="AY52" i="9"/>
  <c r="AY57" i="9"/>
  <c r="AY49" i="9"/>
  <c r="AY41" i="9"/>
  <c r="AY33" i="9"/>
  <c r="AY64" i="9"/>
  <c r="AY50" i="9"/>
  <c r="AY46" i="9"/>
  <c r="AY32" i="9"/>
  <c r="AY29" i="9"/>
  <c r="AY47" i="9"/>
  <c r="AY42" i="9"/>
  <c r="AY28" i="9"/>
  <c r="AY20" i="9"/>
  <c r="AY40" i="9"/>
  <c r="AY35" i="9"/>
  <c r="AY30" i="9"/>
  <c r="AY59" i="9"/>
  <c r="AY54" i="9"/>
  <c r="AY43" i="9"/>
  <c r="AY38" i="9"/>
  <c r="AY25" i="9"/>
  <c r="AY83" i="9"/>
  <c r="AY51" i="9"/>
  <c r="AY36" i="9"/>
  <c r="AY31" i="9"/>
  <c r="AY24" i="9"/>
  <c r="AY16" i="9"/>
  <c r="AY21" i="9"/>
  <c r="AY15" i="9"/>
  <c r="AY19" i="9"/>
  <c r="AY14" i="9"/>
  <c r="AY73" i="9"/>
  <c r="AY55" i="9"/>
  <c r="AY34" i="9"/>
  <c r="AY13" i="9"/>
  <c r="AY22" i="9"/>
  <c r="AY17" i="9"/>
  <c r="AY12" i="9"/>
  <c r="AY81" i="9"/>
  <c r="AY39" i="9"/>
  <c r="AY27" i="9"/>
  <c r="AY11" i="9"/>
  <c r="AY26" i="9"/>
  <c r="AY10" i="9"/>
  <c r="AY44" i="9"/>
  <c r="AY23" i="9"/>
  <c r="AY18" i="9"/>
  <c r="AY9" i="9"/>
  <c r="AZ7" i="9"/>
  <c r="AY52" i="23"/>
  <c r="AY40" i="23"/>
  <c r="AY36" i="23"/>
  <c r="AY35" i="23"/>
  <c r="AW25" i="24"/>
  <c r="AW21" i="24"/>
  <c r="AW13" i="24"/>
  <c r="AW26" i="24"/>
  <c r="AW18" i="24"/>
  <c r="AW12" i="24"/>
  <c r="AW24" i="24"/>
  <c r="AW15" i="24"/>
  <c r="AW20" i="24"/>
  <c r="AW22" i="24"/>
  <c r="AW17" i="24"/>
  <c r="AW19" i="24"/>
  <c r="AW10" i="24"/>
  <c r="AW9" i="24"/>
  <c r="AX7" i="24"/>
  <c r="AW14" i="24"/>
  <c r="AW23" i="24"/>
  <c r="AW16" i="24"/>
  <c r="AW11" i="24"/>
  <c r="V20" i="18"/>
  <c r="L6" i="23"/>
  <c r="AY47" i="23" l="1"/>
  <c r="AY19" i="23"/>
  <c r="AY27" i="23"/>
  <c r="AY21" i="23"/>
  <c r="AZ7" i="23"/>
  <c r="AZ42" i="23" s="1"/>
  <c r="AY23" i="23"/>
  <c r="AY43" i="23"/>
  <c r="AY14" i="23"/>
  <c r="AY29" i="23"/>
  <c r="AY24" i="23"/>
  <c r="AY10" i="23"/>
  <c r="AY33" i="23"/>
  <c r="AY53" i="23"/>
  <c r="AY12" i="23"/>
  <c r="AY34" i="23"/>
  <c r="AY31" i="23"/>
  <c r="AY26" i="23"/>
  <c r="AY49" i="23"/>
  <c r="AY28" i="23"/>
  <c r="AY58" i="23"/>
  <c r="AY39" i="23"/>
  <c r="AY17" i="23"/>
  <c r="AY55" i="23"/>
  <c r="AY11" i="23"/>
  <c r="AY15" i="23"/>
  <c r="AY37" i="23"/>
  <c r="AY44" i="23"/>
  <c r="AY51" i="23"/>
  <c r="AY42" i="23"/>
  <c r="AY50" i="23"/>
  <c r="AY13" i="23"/>
  <c r="AY20" i="23"/>
  <c r="AY9" i="23"/>
  <c r="AY30" i="23"/>
  <c r="AY54" i="23"/>
  <c r="AY57" i="23"/>
  <c r="AY18" i="23"/>
  <c r="AY41" i="23"/>
  <c r="AY32" i="23"/>
  <c r="AY45" i="23"/>
  <c r="AY22" i="23"/>
  <c r="AY16" i="23"/>
  <c r="AY25" i="23"/>
  <c r="AY46" i="23"/>
  <c r="AY38" i="23"/>
  <c r="AY56" i="23"/>
  <c r="AZ94" i="9"/>
  <c r="AZ86" i="9"/>
  <c r="AZ78" i="9"/>
  <c r="AZ88" i="9"/>
  <c r="AZ85" i="9"/>
  <c r="AZ74" i="9"/>
  <c r="AZ70" i="9"/>
  <c r="AZ90" i="9"/>
  <c r="AZ79" i="9"/>
  <c r="AZ76" i="9"/>
  <c r="AZ68" i="9"/>
  <c r="AZ87" i="9"/>
  <c r="AZ84" i="9"/>
  <c r="AZ73" i="9"/>
  <c r="AZ67" i="9"/>
  <c r="AZ82" i="9"/>
  <c r="AZ57" i="9"/>
  <c r="AZ89" i="9"/>
  <c r="AZ72" i="9"/>
  <c r="AZ61" i="9"/>
  <c r="AZ60" i="9"/>
  <c r="AZ55" i="9"/>
  <c r="AZ80" i="9"/>
  <c r="AZ65" i="9"/>
  <c r="AZ63" i="9"/>
  <c r="AZ95" i="9"/>
  <c r="AZ69" i="9"/>
  <c r="AZ56" i="9"/>
  <c r="AZ52" i="9"/>
  <c r="AZ44" i="9"/>
  <c r="AZ36" i="9"/>
  <c r="AZ93" i="9"/>
  <c r="AZ91" i="9"/>
  <c r="AZ83" i="9"/>
  <c r="AZ81" i="9"/>
  <c r="AZ51" i="9"/>
  <c r="AZ92" i="9"/>
  <c r="AZ66" i="9"/>
  <c r="AZ62" i="9"/>
  <c r="AZ48" i="9"/>
  <c r="AZ40" i="9"/>
  <c r="AZ32" i="9"/>
  <c r="AZ49" i="9"/>
  <c r="AZ39" i="9"/>
  <c r="AZ34" i="9"/>
  <c r="AZ58" i="9"/>
  <c r="AZ47" i="9"/>
  <c r="AZ42" i="9"/>
  <c r="AZ37" i="9"/>
  <c r="AZ28" i="9"/>
  <c r="AZ35" i="9"/>
  <c r="AZ30" i="9"/>
  <c r="AZ27" i="9"/>
  <c r="AZ19" i="9"/>
  <c r="AZ71" i="9"/>
  <c r="AZ45" i="9"/>
  <c r="AZ77" i="9"/>
  <c r="AZ53" i="9"/>
  <c r="AZ31" i="9"/>
  <c r="AZ75" i="9"/>
  <c r="AZ64" i="9"/>
  <c r="AZ50" i="9"/>
  <c r="AZ46" i="9"/>
  <c r="AZ41" i="9"/>
  <c r="AZ23" i="9"/>
  <c r="AZ54" i="9"/>
  <c r="AZ43" i="9"/>
  <c r="AZ21" i="9"/>
  <c r="AZ15" i="9"/>
  <c r="AZ14" i="9"/>
  <c r="AZ24" i="9"/>
  <c r="AZ13" i="9"/>
  <c r="AZ29" i="9"/>
  <c r="AZ22" i="9"/>
  <c r="AZ17" i="9"/>
  <c r="AZ12" i="9"/>
  <c r="AZ59" i="9"/>
  <c r="AZ33" i="9"/>
  <c r="AZ11" i="9"/>
  <c r="AZ26" i="9"/>
  <c r="AZ20" i="9"/>
  <c r="AZ10" i="9"/>
  <c r="AZ38" i="9"/>
  <c r="AZ25" i="9"/>
  <c r="AZ18" i="9"/>
  <c r="AZ9" i="9"/>
  <c r="BA7" i="9"/>
  <c r="AZ16" i="9"/>
  <c r="AX24" i="24"/>
  <c r="AX20" i="24"/>
  <c r="AX26" i="24"/>
  <c r="AX21" i="24"/>
  <c r="AX18" i="24"/>
  <c r="AX12" i="24"/>
  <c r="AX15" i="24"/>
  <c r="AX11" i="24"/>
  <c r="AX22" i="24"/>
  <c r="AX17" i="24"/>
  <c r="AX23" i="24"/>
  <c r="AX16" i="24"/>
  <c r="AX9" i="24"/>
  <c r="AY7" i="24"/>
  <c r="AX14" i="24"/>
  <c r="AX25" i="24"/>
  <c r="AX19" i="24"/>
  <c r="AX13" i="24"/>
  <c r="AX10" i="24"/>
  <c r="AZ15" i="23" l="1"/>
  <c r="AZ49" i="23"/>
  <c r="AZ27" i="23"/>
  <c r="AZ12" i="23"/>
  <c r="AZ13" i="23"/>
  <c r="AZ11" i="23"/>
  <c r="AZ23" i="23"/>
  <c r="AZ46" i="23"/>
  <c r="AZ33" i="23"/>
  <c r="AZ45" i="23"/>
  <c r="AZ10" i="23"/>
  <c r="AZ40" i="23"/>
  <c r="AZ32" i="23"/>
  <c r="AZ21" i="23"/>
  <c r="AZ55" i="23"/>
  <c r="AZ22" i="23"/>
  <c r="AZ14" i="23"/>
  <c r="AZ47" i="23"/>
  <c r="AZ54" i="23"/>
  <c r="AZ31" i="23"/>
  <c r="AZ20" i="23"/>
  <c r="AZ17" i="23"/>
  <c r="AZ44" i="23"/>
  <c r="AZ35" i="23"/>
  <c r="AZ48" i="23"/>
  <c r="AZ30" i="23"/>
  <c r="AZ26" i="23"/>
  <c r="AZ53" i="23"/>
  <c r="AZ18" i="23"/>
  <c r="AZ36" i="23"/>
  <c r="AZ43" i="23"/>
  <c r="AZ51" i="23"/>
  <c r="AZ41" i="23"/>
  <c r="AZ19" i="23"/>
  <c r="AZ25" i="23"/>
  <c r="AZ38" i="23"/>
  <c r="AZ50" i="23"/>
  <c r="AZ56" i="23"/>
  <c r="BA7" i="23"/>
  <c r="BA54" i="23" s="1"/>
  <c r="AZ34" i="23"/>
  <c r="AZ37" i="23"/>
  <c r="AZ39" i="23"/>
  <c r="AZ57" i="23"/>
  <c r="AZ24" i="23"/>
  <c r="AZ58" i="23"/>
  <c r="AZ9" i="23"/>
  <c r="AZ28" i="23"/>
  <c r="AZ16" i="23"/>
  <c r="AZ29" i="23"/>
  <c r="AZ52" i="23"/>
  <c r="BA93" i="9"/>
  <c r="BA85" i="9"/>
  <c r="BA77" i="9"/>
  <c r="BA82" i="9"/>
  <c r="BA71" i="9"/>
  <c r="BA69" i="9"/>
  <c r="BA87" i="9"/>
  <c r="BA84" i="9"/>
  <c r="BA73" i="9"/>
  <c r="BA67" i="9"/>
  <c r="BA95" i="9"/>
  <c r="BA92" i="9"/>
  <c r="BA81" i="9"/>
  <c r="BA66" i="9"/>
  <c r="BA79" i="9"/>
  <c r="BA76" i="9"/>
  <c r="BA65" i="9"/>
  <c r="BA64" i="9"/>
  <c r="BA56" i="9"/>
  <c r="BA86" i="9"/>
  <c r="BA83" i="9"/>
  <c r="BA70" i="9"/>
  <c r="BA60" i="9"/>
  <c r="BA88" i="9"/>
  <c r="BA80" i="9"/>
  <c r="BA78" i="9"/>
  <c r="BA54" i="9"/>
  <c r="BA74" i="9"/>
  <c r="BA72" i="9"/>
  <c r="BA68" i="9"/>
  <c r="BA63" i="9"/>
  <c r="BA58" i="9"/>
  <c r="BA91" i="9"/>
  <c r="BA89" i="9"/>
  <c r="BA61" i="9"/>
  <c r="BA51" i="9"/>
  <c r="BA43" i="9"/>
  <c r="BA35" i="9"/>
  <c r="BA94" i="9"/>
  <c r="BA75" i="9"/>
  <c r="BA59" i="9"/>
  <c r="BA50" i="9"/>
  <c r="BA90" i="9"/>
  <c r="BA55" i="9"/>
  <c r="BA47" i="9"/>
  <c r="BA39" i="9"/>
  <c r="BA31" i="9"/>
  <c r="BA57" i="9"/>
  <c r="BA48" i="9"/>
  <c r="BA44" i="9"/>
  <c r="BA29" i="9"/>
  <c r="BA62" i="9"/>
  <c r="BA30" i="9"/>
  <c r="BA27" i="9"/>
  <c r="BA45" i="9"/>
  <c r="BA40" i="9"/>
  <c r="BA26" i="9"/>
  <c r="BA18" i="9"/>
  <c r="BA38" i="9"/>
  <c r="BA33" i="9"/>
  <c r="BA52" i="9"/>
  <c r="BA46" i="9"/>
  <c r="BA41" i="9"/>
  <c r="BA36" i="9"/>
  <c r="BA49" i="9"/>
  <c r="BA34" i="9"/>
  <c r="BA22" i="9"/>
  <c r="BA14" i="9"/>
  <c r="BA42" i="9"/>
  <c r="BA24" i="9"/>
  <c r="BA19" i="9"/>
  <c r="BA13" i="9"/>
  <c r="BA17" i="9"/>
  <c r="BA12" i="9"/>
  <c r="BA11" i="9"/>
  <c r="BA28" i="9"/>
  <c r="BA20" i="9"/>
  <c r="BA10" i="9"/>
  <c r="BA32" i="9"/>
  <c r="BA25" i="9"/>
  <c r="BA9" i="9"/>
  <c r="BB7" i="9"/>
  <c r="BA53" i="9"/>
  <c r="BA23" i="9"/>
  <c r="BA16" i="9"/>
  <c r="BA37" i="9"/>
  <c r="BA21" i="9"/>
  <c r="BA15" i="9"/>
  <c r="AY23" i="24"/>
  <c r="AY19" i="24"/>
  <c r="AY15" i="24"/>
  <c r="AY11" i="24"/>
  <c r="AY24" i="24"/>
  <c r="AY10" i="24"/>
  <c r="AY22" i="24"/>
  <c r="AY20" i="24"/>
  <c r="AY17" i="24"/>
  <c r="AY14" i="24"/>
  <c r="AY25" i="24"/>
  <c r="AY13" i="24"/>
  <c r="AY21" i="24"/>
  <c r="AY18" i="24"/>
  <c r="AY26" i="24"/>
  <c r="AY16" i="24"/>
  <c r="AY12" i="24"/>
  <c r="AY9" i="24"/>
  <c r="AZ7" i="24"/>
  <c r="BA21" i="23"/>
  <c r="BA39" i="23" l="1"/>
  <c r="BA43" i="23"/>
  <c r="BA42" i="23"/>
  <c r="BA46" i="23"/>
  <c r="BA12" i="23"/>
  <c r="BA9" i="23"/>
  <c r="BA34" i="23"/>
  <c r="BA19" i="23"/>
  <c r="BA47" i="23"/>
  <c r="BA33" i="23"/>
  <c r="BA25" i="23"/>
  <c r="BA48" i="23"/>
  <c r="BA22" i="23"/>
  <c r="BA23" i="23"/>
  <c r="BA36" i="23"/>
  <c r="BB7" i="23"/>
  <c r="BB55" i="23" s="1"/>
  <c r="BA13" i="23"/>
  <c r="BA28" i="23"/>
  <c r="BA29" i="23"/>
  <c r="BA58" i="23"/>
  <c r="BA57" i="23"/>
  <c r="BA41" i="23"/>
  <c r="BA38" i="23"/>
  <c r="BA50" i="23"/>
  <c r="BA18" i="23"/>
  <c r="BA45" i="23"/>
  <c r="BA35" i="23"/>
  <c r="BA32" i="23"/>
  <c r="BA51" i="23"/>
  <c r="BA53" i="23"/>
  <c r="BA17" i="23"/>
  <c r="BA52" i="23"/>
  <c r="BA49" i="23"/>
  <c r="BA11" i="23"/>
  <c r="BA27" i="23"/>
  <c r="BA15" i="23"/>
  <c r="BA37" i="23"/>
  <c r="BA30" i="23"/>
  <c r="BA26" i="23"/>
  <c r="BA40" i="23"/>
  <c r="BA14" i="23"/>
  <c r="BA31" i="23"/>
  <c r="BA44" i="23"/>
  <c r="BA56" i="23"/>
  <c r="BA10" i="23"/>
  <c r="BA20" i="23"/>
  <c r="BA16" i="23"/>
  <c r="BA24" i="23"/>
  <c r="BA55" i="23"/>
  <c r="AZ22" i="24"/>
  <c r="AZ26" i="24"/>
  <c r="AZ18" i="24"/>
  <c r="AZ24" i="24"/>
  <c r="AZ20" i="24"/>
  <c r="AZ17" i="24"/>
  <c r="AZ14" i="24"/>
  <c r="AZ25" i="24"/>
  <c r="AZ19" i="24"/>
  <c r="AZ16" i="24"/>
  <c r="AZ21" i="24"/>
  <c r="AZ12" i="24"/>
  <c r="AZ15" i="24"/>
  <c r="AZ23" i="24"/>
  <c r="AZ13" i="24"/>
  <c r="AZ11" i="24"/>
  <c r="AZ10" i="24"/>
  <c r="AZ9" i="24"/>
  <c r="BA7" i="24"/>
  <c r="BB92" i="9"/>
  <c r="BB84" i="9"/>
  <c r="BB76" i="9"/>
  <c r="BB93" i="9"/>
  <c r="BB90" i="9"/>
  <c r="BB79" i="9"/>
  <c r="BB68" i="9"/>
  <c r="BB95" i="9"/>
  <c r="BB81" i="9"/>
  <c r="BB66" i="9"/>
  <c r="BB89" i="9"/>
  <c r="BB78" i="9"/>
  <c r="BB75" i="9"/>
  <c r="BB73" i="9"/>
  <c r="BB63" i="9"/>
  <c r="BB55" i="9"/>
  <c r="BB80" i="9"/>
  <c r="BB59" i="9"/>
  <c r="BB82" i="9"/>
  <c r="BB74" i="9"/>
  <c r="BB72" i="9"/>
  <c r="BB67" i="9"/>
  <c r="BB65" i="9"/>
  <c r="BB58" i="9"/>
  <c r="BB53" i="9"/>
  <c r="BB91" i="9"/>
  <c r="BB69" i="9"/>
  <c r="BB61" i="9"/>
  <c r="BB94" i="9"/>
  <c r="BB87" i="9"/>
  <c r="BB83" i="9"/>
  <c r="BB70" i="9"/>
  <c r="BB50" i="9"/>
  <c r="BB42" i="9"/>
  <c r="BB34" i="9"/>
  <c r="BB85" i="9"/>
  <c r="BB77" i="9"/>
  <c r="BB64" i="9"/>
  <c r="BB49" i="9"/>
  <c r="BB88" i="9"/>
  <c r="BB86" i="9"/>
  <c r="BB60" i="9"/>
  <c r="BB54" i="9"/>
  <c r="BB46" i="9"/>
  <c r="BB38" i="9"/>
  <c r="BB30" i="9"/>
  <c r="BB37" i="9"/>
  <c r="BB32" i="9"/>
  <c r="BB45" i="9"/>
  <c r="BB40" i="9"/>
  <c r="BB35" i="9"/>
  <c r="BB26" i="9"/>
  <c r="BB71" i="9"/>
  <c r="BB33" i="9"/>
  <c r="BB25" i="9"/>
  <c r="BB17" i="9"/>
  <c r="BB43" i="9"/>
  <c r="BB56" i="9"/>
  <c r="BB51" i="9"/>
  <c r="BB57" i="9"/>
  <c r="BB48" i="9"/>
  <c r="BB44" i="9"/>
  <c r="BB39" i="9"/>
  <c r="BB29" i="9"/>
  <c r="BB21" i="9"/>
  <c r="BB36" i="9"/>
  <c r="BB24" i="9"/>
  <c r="BB19" i="9"/>
  <c r="BB13" i="9"/>
  <c r="BB12" i="9"/>
  <c r="BB41" i="9"/>
  <c r="BB22" i="9"/>
  <c r="BB11" i="9"/>
  <c r="BB47" i="9"/>
  <c r="BB28" i="9"/>
  <c r="BB20" i="9"/>
  <c r="BB10" i="9"/>
  <c r="BB52" i="9"/>
  <c r="BB27" i="9"/>
  <c r="BB9" i="9"/>
  <c r="BC7" i="9"/>
  <c r="BB62" i="9"/>
  <c r="BB23" i="9"/>
  <c r="BB18" i="9"/>
  <c r="BB16" i="9"/>
  <c r="BB31" i="9"/>
  <c r="BB15" i="9"/>
  <c r="BB14" i="9"/>
  <c r="BB14" i="23" l="1"/>
  <c r="BB43" i="23"/>
  <c r="BB42" i="23"/>
  <c r="BB45" i="23"/>
  <c r="BB58" i="23"/>
  <c r="BB17" i="23"/>
  <c r="BB16" i="23"/>
  <c r="BB21" i="23"/>
  <c r="BB36" i="23"/>
  <c r="BB35" i="23"/>
  <c r="BB41" i="23"/>
  <c r="BB44" i="23"/>
  <c r="BB29" i="23"/>
  <c r="BB48" i="23"/>
  <c r="BB50" i="23"/>
  <c r="BB19" i="23"/>
  <c r="BB57" i="23"/>
  <c r="BB27" i="23"/>
  <c r="BB11" i="23"/>
  <c r="BB24" i="23"/>
  <c r="BB15" i="23"/>
  <c r="BB34" i="23"/>
  <c r="BB40" i="23"/>
  <c r="BB33" i="23"/>
  <c r="BB47" i="23"/>
  <c r="BB18" i="23"/>
  <c r="BB32" i="23"/>
  <c r="BB25" i="23"/>
  <c r="BB46" i="23"/>
  <c r="BB26" i="23"/>
  <c r="BB37" i="23"/>
  <c r="BB13" i="23"/>
  <c r="BB23" i="23"/>
  <c r="BB22" i="23"/>
  <c r="BB12" i="23"/>
  <c r="BB49" i="23"/>
  <c r="BB9" i="23"/>
  <c r="BB39" i="23"/>
  <c r="BB28" i="23"/>
  <c r="BB52" i="23"/>
  <c r="BC7" i="23"/>
  <c r="BC58" i="23" s="1"/>
  <c r="BB30" i="23"/>
  <c r="BB38" i="23"/>
  <c r="BB53" i="23"/>
  <c r="BB10" i="23"/>
  <c r="BB20" i="23"/>
  <c r="BB31" i="23"/>
  <c r="BB54" i="23"/>
  <c r="BB56" i="23"/>
  <c r="BB51" i="23"/>
  <c r="BC91" i="9"/>
  <c r="BC83" i="9"/>
  <c r="BC75" i="9"/>
  <c r="BC87" i="9"/>
  <c r="BC76" i="9"/>
  <c r="BC73" i="9"/>
  <c r="BC67" i="9"/>
  <c r="BC92" i="9"/>
  <c r="BC89" i="9"/>
  <c r="BC78" i="9"/>
  <c r="BC65" i="9"/>
  <c r="BC86" i="9"/>
  <c r="BC72" i="9"/>
  <c r="BC93" i="9"/>
  <c r="BC90" i="9"/>
  <c r="BC68" i="9"/>
  <c r="BC62" i="9"/>
  <c r="BC94" i="9"/>
  <c r="BC77" i="9"/>
  <c r="BC74" i="9"/>
  <c r="BC58" i="9"/>
  <c r="BC63" i="9"/>
  <c r="BC52" i="9"/>
  <c r="BC69" i="9"/>
  <c r="BC61" i="9"/>
  <c r="BC95" i="9"/>
  <c r="BC70" i="9"/>
  <c r="BC85" i="9"/>
  <c r="BC81" i="9"/>
  <c r="BC64" i="9"/>
  <c r="BC59" i="9"/>
  <c r="BC49" i="9"/>
  <c r="BC41" i="9"/>
  <c r="BC33" i="9"/>
  <c r="BC79" i="9"/>
  <c r="BC71" i="9"/>
  <c r="BC57" i="9"/>
  <c r="BC48" i="9"/>
  <c r="BC84" i="9"/>
  <c r="BC82" i="9"/>
  <c r="BC80" i="9"/>
  <c r="BC53" i="9"/>
  <c r="BC45" i="9"/>
  <c r="BC37" i="9"/>
  <c r="BC66" i="9"/>
  <c r="BC55" i="9"/>
  <c r="BC47" i="9"/>
  <c r="BC42" i="9"/>
  <c r="BC25" i="9"/>
  <c r="BC43" i="9"/>
  <c r="BC38" i="9"/>
  <c r="BC24" i="9"/>
  <c r="BC60" i="9"/>
  <c r="BC54" i="9"/>
  <c r="BC36" i="9"/>
  <c r="BC31" i="9"/>
  <c r="BC88" i="9"/>
  <c r="BC50" i="9"/>
  <c r="BC44" i="9"/>
  <c r="BC39" i="9"/>
  <c r="BC34" i="9"/>
  <c r="BC29" i="9"/>
  <c r="BC32" i="9"/>
  <c r="BC28" i="9"/>
  <c r="BC20" i="9"/>
  <c r="BC12" i="9"/>
  <c r="BC35" i="9"/>
  <c r="BC22" i="9"/>
  <c r="BC17" i="9"/>
  <c r="BC11" i="9"/>
  <c r="BC51" i="9"/>
  <c r="BC10" i="9"/>
  <c r="BC40" i="9"/>
  <c r="BC27" i="9"/>
  <c r="BC9" i="9"/>
  <c r="BD7" i="9"/>
  <c r="BC46" i="9"/>
  <c r="BC26" i="9"/>
  <c r="BC23" i="9"/>
  <c r="BC18" i="9"/>
  <c r="BC16" i="9"/>
  <c r="BC15" i="9"/>
  <c r="BC56" i="9"/>
  <c r="BC21" i="9"/>
  <c r="BC14" i="9"/>
  <c r="BC30" i="9"/>
  <c r="BC19" i="9"/>
  <c r="BC13" i="9"/>
  <c r="BC24" i="23"/>
  <c r="BC28" i="23"/>
  <c r="BC36" i="23"/>
  <c r="BC49" i="23"/>
  <c r="BC40" i="23"/>
  <c r="BC31" i="23"/>
  <c r="BC13" i="23"/>
  <c r="BC37" i="23"/>
  <c r="BC22" i="23"/>
  <c r="BC30" i="23"/>
  <c r="BC23" i="23"/>
  <c r="BC15" i="23"/>
  <c r="BC12" i="23"/>
  <c r="BA21" i="24"/>
  <c r="BA25" i="24"/>
  <c r="BA17" i="24"/>
  <c r="BA20" i="24"/>
  <c r="BA22" i="24"/>
  <c r="BA14" i="24"/>
  <c r="BA19" i="24"/>
  <c r="BA16" i="24"/>
  <c r="BA23" i="24"/>
  <c r="BA26" i="24"/>
  <c r="BA18" i="24"/>
  <c r="BA15" i="24"/>
  <c r="BA11" i="24"/>
  <c r="BA24" i="24"/>
  <c r="BA13" i="24"/>
  <c r="BA10" i="24"/>
  <c r="BA9" i="24"/>
  <c r="BB7" i="24"/>
  <c r="BA12" i="24"/>
  <c r="BC14" i="23" l="1"/>
  <c r="BC18" i="23"/>
  <c r="BC21" i="23"/>
  <c r="BC34" i="23"/>
  <c r="BC26" i="23"/>
  <c r="BC53" i="23"/>
  <c r="BC41" i="23"/>
  <c r="BC11" i="23"/>
  <c r="BC27" i="23"/>
  <c r="BC54" i="23"/>
  <c r="BD7" i="23"/>
  <c r="BD47" i="23" s="1"/>
  <c r="BC10" i="23"/>
  <c r="BC19" i="23"/>
  <c r="BC29" i="23"/>
  <c r="BC42" i="23"/>
  <c r="BC45" i="23"/>
  <c r="BC46" i="23"/>
  <c r="BC17" i="23"/>
  <c r="BC25" i="23"/>
  <c r="BC44" i="23"/>
  <c r="BC38" i="23"/>
  <c r="BC32" i="23"/>
  <c r="BC20" i="23"/>
  <c r="BC48" i="23"/>
  <c r="BC39" i="23"/>
  <c r="BC9" i="23"/>
  <c r="BC16" i="23"/>
  <c r="BC35" i="23"/>
  <c r="BC51" i="23"/>
  <c r="BC57" i="23"/>
  <c r="BC52" i="23"/>
  <c r="BC50" i="23"/>
  <c r="BC47" i="23"/>
  <c r="BC43" i="23"/>
  <c r="BC33" i="23"/>
  <c r="BC56" i="23"/>
  <c r="BC55" i="23"/>
  <c r="BD14" i="23"/>
  <c r="BB24" i="24"/>
  <c r="BB16" i="24"/>
  <c r="BB22" i="24"/>
  <c r="BB17" i="24"/>
  <c r="BB14" i="24"/>
  <c r="BB25" i="24"/>
  <c r="BB19" i="24"/>
  <c r="BB23" i="24"/>
  <c r="BB13" i="24"/>
  <c r="BB10" i="24"/>
  <c r="BB15" i="24"/>
  <c r="BB26" i="24"/>
  <c r="BB20" i="24"/>
  <c r="BB11" i="24"/>
  <c r="BB9" i="24"/>
  <c r="BC7" i="24"/>
  <c r="BB12" i="24"/>
  <c r="BB21" i="24"/>
  <c r="BB18" i="24"/>
  <c r="BD90" i="9"/>
  <c r="BD82" i="9"/>
  <c r="BD74" i="9"/>
  <c r="BD95" i="9"/>
  <c r="BD84" i="9"/>
  <c r="BD81" i="9"/>
  <c r="BD66" i="9"/>
  <c r="BD86" i="9"/>
  <c r="BD75" i="9"/>
  <c r="BD72" i="9"/>
  <c r="BD94" i="9"/>
  <c r="BD83" i="9"/>
  <c r="BD80" i="9"/>
  <c r="BD93" i="9"/>
  <c r="BD87" i="9"/>
  <c r="BD69" i="9"/>
  <c r="BD61" i="9"/>
  <c r="BD91" i="9"/>
  <c r="BD88" i="9"/>
  <c r="BD71" i="9"/>
  <c r="BD57" i="9"/>
  <c r="BD76" i="9"/>
  <c r="BD68" i="9"/>
  <c r="BD56" i="9"/>
  <c r="BD51" i="9"/>
  <c r="BD70" i="9"/>
  <c r="BD89" i="9"/>
  <c r="BD85" i="9"/>
  <c r="BD64" i="9"/>
  <c r="BD59" i="9"/>
  <c r="BD79" i="9"/>
  <c r="BD77" i="9"/>
  <c r="BD48" i="9"/>
  <c r="BD40" i="9"/>
  <c r="BD32" i="9"/>
  <c r="BD73" i="9"/>
  <c r="BD62" i="9"/>
  <c r="BD78" i="9"/>
  <c r="BD67" i="9"/>
  <c r="BD65" i="9"/>
  <c r="BD63" i="9"/>
  <c r="BD58" i="9"/>
  <c r="BD52" i="9"/>
  <c r="BD44" i="9"/>
  <c r="BD36" i="9"/>
  <c r="BD35" i="9"/>
  <c r="BD30" i="9"/>
  <c r="BD92" i="9"/>
  <c r="BD43" i="9"/>
  <c r="BD38" i="9"/>
  <c r="BD33" i="9"/>
  <c r="BD60" i="9"/>
  <c r="BD54" i="9"/>
  <c r="BD31" i="9"/>
  <c r="BD23" i="9"/>
  <c r="BD53" i="9"/>
  <c r="BD46" i="9"/>
  <c r="BD41" i="9"/>
  <c r="BD49" i="9"/>
  <c r="BD28" i="9"/>
  <c r="BD55" i="9"/>
  <c r="BD47" i="9"/>
  <c r="BD42" i="9"/>
  <c r="BD37" i="9"/>
  <c r="BD27" i="9"/>
  <c r="BD19" i="9"/>
  <c r="BD50" i="9"/>
  <c r="BD22" i="9"/>
  <c r="BD17" i="9"/>
  <c r="BD11" i="9"/>
  <c r="BD10" i="9"/>
  <c r="BD34" i="9"/>
  <c r="BD29" i="9"/>
  <c r="BD20" i="9"/>
  <c r="BD9" i="9"/>
  <c r="BE7" i="9"/>
  <c r="BD26" i="9"/>
  <c r="BD18" i="9"/>
  <c r="BD16" i="9"/>
  <c r="BD39" i="9"/>
  <c r="BD25" i="9"/>
  <c r="BD15" i="9"/>
  <c r="BD45" i="9"/>
  <c r="BD21" i="9"/>
  <c r="BD14" i="9"/>
  <c r="BD13" i="9"/>
  <c r="BD24" i="9"/>
  <c r="BD12" i="9"/>
  <c r="BD35" i="23" l="1"/>
  <c r="BD39" i="23"/>
  <c r="BD22" i="23"/>
  <c r="BD49" i="23"/>
  <c r="BD26" i="23"/>
  <c r="BD10" i="23"/>
  <c r="BD18" i="23"/>
  <c r="BD21" i="23"/>
  <c r="BD36" i="23"/>
  <c r="BD27" i="23"/>
  <c r="BD56" i="23"/>
  <c r="BD24" i="23"/>
  <c r="BD15" i="23"/>
  <c r="BD28" i="23"/>
  <c r="BD23" i="23"/>
  <c r="BD57" i="23"/>
  <c r="BD58" i="23"/>
  <c r="BD55" i="23"/>
  <c r="BD40" i="23"/>
  <c r="BD9" i="23"/>
  <c r="BD30" i="23"/>
  <c r="BD19" i="23"/>
  <c r="BD32" i="23"/>
  <c r="BD34" i="23"/>
  <c r="BD43" i="23"/>
  <c r="BD37" i="23"/>
  <c r="BD52" i="23"/>
  <c r="BD11" i="23"/>
  <c r="BD16" i="23"/>
  <c r="BD12" i="23"/>
  <c r="BD31" i="23"/>
  <c r="BD45" i="23"/>
  <c r="BD50" i="23"/>
  <c r="BD41" i="23"/>
  <c r="BD13" i="23"/>
  <c r="BD17" i="23"/>
  <c r="BD20" i="23"/>
  <c r="BD46" i="23"/>
  <c r="BD51" i="23"/>
  <c r="BD38" i="23"/>
  <c r="BD53" i="23"/>
  <c r="BD25" i="23"/>
  <c r="BD42" i="23"/>
  <c r="BD33" i="23"/>
  <c r="BE7" i="23"/>
  <c r="BE57" i="23" s="1"/>
  <c r="BD44" i="23"/>
  <c r="BD29" i="23"/>
  <c r="BD48" i="23"/>
  <c r="BD54" i="23"/>
  <c r="BE48" i="23"/>
  <c r="BE51" i="23"/>
  <c r="BE45" i="23"/>
  <c r="BE28" i="23"/>
  <c r="BE31" i="23"/>
  <c r="BE10" i="23"/>
  <c r="BC23" i="24"/>
  <c r="BC15" i="24"/>
  <c r="BC25" i="24"/>
  <c r="BC19" i="24"/>
  <c r="BC16" i="24"/>
  <c r="BC26" i="24"/>
  <c r="BC21" i="24"/>
  <c r="BC18" i="24"/>
  <c r="BC24" i="24"/>
  <c r="BC20" i="24"/>
  <c r="BC14" i="24"/>
  <c r="BC17" i="24"/>
  <c r="BC13" i="24"/>
  <c r="BC11" i="24"/>
  <c r="BC9" i="24"/>
  <c r="BD7" i="24"/>
  <c r="BC12" i="24"/>
  <c r="BC10" i="24"/>
  <c r="BC22" i="24"/>
  <c r="BE89" i="9"/>
  <c r="BE81" i="9"/>
  <c r="BE73" i="9"/>
  <c r="BE92" i="9"/>
  <c r="BE78" i="9"/>
  <c r="BE94" i="9"/>
  <c r="BE83" i="9"/>
  <c r="BE80" i="9"/>
  <c r="BE91" i="9"/>
  <c r="BE88" i="9"/>
  <c r="BE77" i="9"/>
  <c r="BE70" i="9"/>
  <c r="BE84" i="9"/>
  <c r="BE60" i="9"/>
  <c r="BE85" i="9"/>
  <c r="BE66" i="9"/>
  <c r="BE64" i="9"/>
  <c r="BE56" i="9"/>
  <c r="BE69" i="9"/>
  <c r="BE61" i="9"/>
  <c r="BE50" i="9"/>
  <c r="BE95" i="9"/>
  <c r="BE59" i="9"/>
  <c r="BE87" i="9"/>
  <c r="BE79" i="9"/>
  <c r="BE93" i="9"/>
  <c r="BE75" i="9"/>
  <c r="BE71" i="9"/>
  <c r="BE62" i="9"/>
  <c r="BE57" i="9"/>
  <c r="BE47" i="9"/>
  <c r="BE39" i="9"/>
  <c r="BE31" i="9"/>
  <c r="BE55" i="9"/>
  <c r="BE54" i="9"/>
  <c r="BE76" i="9"/>
  <c r="BE74" i="9"/>
  <c r="BE72" i="9"/>
  <c r="BE68" i="9"/>
  <c r="BE51" i="9"/>
  <c r="BE43" i="9"/>
  <c r="BE35" i="9"/>
  <c r="BE86" i="9"/>
  <c r="BE63" i="9"/>
  <c r="BE45" i="9"/>
  <c r="BE40" i="9"/>
  <c r="BE67" i="9"/>
  <c r="BE53" i="9"/>
  <c r="BE46" i="9"/>
  <c r="BE41" i="9"/>
  <c r="BE36" i="9"/>
  <c r="BE22" i="9"/>
  <c r="BE90" i="9"/>
  <c r="BE82" i="9"/>
  <c r="BE52" i="9"/>
  <c r="BE34" i="9"/>
  <c r="BE29" i="9"/>
  <c r="BE65" i="9"/>
  <c r="BE48" i="9"/>
  <c r="BE42" i="9"/>
  <c r="BE37" i="9"/>
  <c r="BE32" i="9"/>
  <c r="BE27" i="9"/>
  <c r="BE30" i="9"/>
  <c r="BE26" i="9"/>
  <c r="BE18" i="9"/>
  <c r="BE10" i="9"/>
  <c r="BE20" i="9"/>
  <c r="BE9" i="9"/>
  <c r="BF7" i="9"/>
  <c r="BG7" i="9" s="1"/>
  <c r="BE28" i="9"/>
  <c r="BE16" i="9"/>
  <c r="BE33" i="9"/>
  <c r="BE25" i="9"/>
  <c r="BE23" i="9"/>
  <c r="BE15" i="9"/>
  <c r="BE21" i="9"/>
  <c r="BE14" i="9"/>
  <c r="BE38" i="9"/>
  <c r="BE13" i="9"/>
  <c r="BE49" i="9"/>
  <c r="BE44" i="9"/>
  <c r="BE24" i="9"/>
  <c r="BE19" i="9"/>
  <c r="BE12" i="9"/>
  <c r="BE58" i="9"/>
  <c r="BE17" i="9"/>
  <c r="BE11" i="9"/>
  <c r="BE9" i="23" l="1"/>
  <c r="BE11" i="23"/>
  <c r="BE41" i="23"/>
  <c r="BE23" i="23"/>
  <c r="BE47" i="23"/>
  <c r="BE30" i="23"/>
  <c r="BE58" i="23"/>
  <c r="BE36" i="23"/>
  <c r="BE49" i="23"/>
  <c r="BE14" i="23"/>
  <c r="BE19" i="23"/>
  <c r="BE32" i="23"/>
  <c r="BE40" i="23"/>
  <c r="BE44" i="23"/>
  <c r="BE12" i="23"/>
  <c r="BE54" i="23"/>
  <c r="BE33" i="23"/>
  <c r="BE35" i="23"/>
  <c r="BE50" i="23"/>
  <c r="BE43" i="23"/>
  <c r="BE52" i="23"/>
  <c r="BE15" i="23"/>
  <c r="BE38" i="23"/>
  <c r="BE20" i="23"/>
  <c r="BE26" i="23"/>
  <c r="BE56" i="23"/>
  <c r="BE37" i="23"/>
  <c r="BF7" i="23"/>
  <c r="BG7" i="23" s="1"/>
  <c r="BG42" i="23" s="1"/>
  <c r="BE16" i="23"/>
  <c r="BE22" i="23"/>
  <c r="BE25" i="23"/>
  <c r="BE34" i="23"/>
  <c r="BE53" i="23"/>
  <c r="BE13" i="23"/>
  <c r="BE17" i="23"/>
  <c r="BE24" i="23"/>
  <c r="BE27" i="23"/>
  <c r="BE39" i="23"/>
  <c r="BE46" i="23"/>
  <c r="BE21" i="23"/>
  <c r="BE18" i="23"/>
  <c r="BE29" i="23"/>
  <c r="BE42" i="23"/>
  <c r="BE55" i="23"/>
  <c r="BG55" i="23"/>
  <c r="BG29" i="23"/>
  <c r="BG95" i="9"/>
  <c r="BG87" i="9"/>
  <c r="BG79" i="9"/>
  <c r="BG71" i="9"/>
  <c r="BG63" i="9"/>
  <c r="BG55" i="9"/>
  <c r="BG47" i="9"/>
  <c r="BG39" i="9"/>
  <c r="BG31" i="9"/>
  <c r="BG23" i="9"/>
  <c r="BG15" i="9"/>
  <c r="BG73" i="9"/>
  <c r="BG17" i="9"/>
  <c r="BG94" i="9"/>
  <c r="BG86" i="9"/>
  <c r="BG78" i="9"/>
  <c r="BG70" i="9"/>
  <c r="BG62" i="9"/>
  <c r="BG54" i="9"/>
  <c r="BG46" i="9"/>
  <c r="BG38" i="9"/>
  <c r="BG30" i="9"/>
  <c r="BG22" i="9"/>
  <c r="BG14" i="9"/>
  <c r="BG65" i="9"/>
  <c r="BG41" i="9"/>
  <c r="BG9" i="9"/>
  <c r="BG93" i="9"/>
  <c r="BG85" i="9"/>
  <c r="BG77" i="9"/>
  <c r="BG69" i="9"/>
  <c r="BG61" i="9"/>
  <c r="BG53" i="9"/>
  <c r="BG45" i="9"/>
  <c r="BG37" i="9"/>
  <c r="BG29" i="9"/>
  <c r="BG21" i="9"/>
  <c r="BG13" i="9"/>
  <c r="BG81" i="9"/>
  <c r="BG92" i="9"/>
  <c r="BG84" i="9"/>
  <c r="BG76" i="9"/>
  <c r="BG68" i="9"/>
  <c r="BG60" i="9"/>
  <c r="BG52" i="9"/>
  <c r="BG44" i="9"/>
  <c r="BG36" i="9"/>
  <c r="BG28" i="9"/>
  <c r="BG20" i="9"/>
  <c r="BG12" i="9"/>
  <c r="BG49" i="9"/>
  <c r="BG33" i="9"/>
  <c r="BG91" i="9"/>
  <c r="BG83" i="9"/>
  <c r="BG75" i="9"/>
  <c r="BG67" i="9"/>
  <c r="BG59" i="9"/>
  <c r="BG51" i="9"/>
  <c r="BG43" i="9"/>
  <c r="BG35" i="9"/>
  <c r="BG27" i="9"/>
  <c r="BG19" i="9"/>
  <c r="BG11" i="9"/>
  <c r="BG89" i="9"/>
  <c r="BG90" i="9"/>
  <c r="BG82" i="9"/>
  <c r="BG74" i="9"/>
  <c r="BG66" i="9"/>
  <c r="BG58" i="9"/>
  <c r="BG50" i="9"/>
  <c r="BG42" i="9"/>
  <c r="BG34" i="9"/>
  <c r="BG26" i="9"/>
  <c r="BG18" i="9"/>
  <c r="BG10" i="9"/>
  <c r="BG57" i="9"/>
  <c r="BG25" i="9"/>
  <c r="BG88" i="9"/>
  <c r="BG80" i="9"/>
  <c r="BG72" i="9"/>
  <c r="BG64" i="9"/>
  <c r="BG56" i="9"/>
  <c r="BG48" i="9"/>
  <c r="BG40" i="9"/>
  <c r="BG32" i="9"/>
  <c r="BG24" i="9"/>
  <c r="BG16" i="9"/>
  <c r="BF46" i="23"/>
  <c r="BF52" i="23"/>
  <c r="BF31" i="23"/>
  <c r="BF39" i="23"/>
  <c r="BF24" i="23"/>
  <c r="BF26" i="23"/>
  <c r="BF88" i="9"/>
  <c r="BF80" i="9"/>
  <c r="BF72" i="9"/>
  <c r="BF89" i="9"/>
  <c r="BF86" i="9"/>
  <c r="BF75" i="9"/>
  <c r="BF91" i="9"/>
  <c r="BF77" i="9"/>
  <c r="BF70" i="9"/>
  <c r="BF85" i="9"/>
  <c r="BF74" i="9"/>
  <c r="BF71" i="9"/>
  <c r="BF69" i="9"/>
  <c r="BF95" i="9"/>
  <c r="BF81" i="9"/>
  <c r="BF78" i="9"/>
  <c r="BF59" i="9"/>
  <c r="BF82" i="9"/>
  <c r="BF79" i="9"/>
  <c r="BF67" i="9"/>
  <c r="BF65" i="9"/>
  <c r="BF63" i="9"/>
  <c r="BF55" i="9"/>
  <c r="BF49" i="9"/>
  <c r="BF87" i="9"/>
  <c r="BF64" i="9"/>
  <c r="BF94" i="9"/>
  <c r="BF93" i="9"/>
  <c r="BF83" i="9"/>
  <c r="BF62" i="9"/>
  <c r="BF73" i="9"/>
  <c r="BF54" i="9"/>
  <c r="BF46" i="9"/>
  <c r="BF38" i="9"/>
  <c r="BF30" i="9"/>
  <c r="BF60" i="9"/>
  <c r="BF53" i="9"/>
  <c r="BF61" i="9"/>
  <c r="BF56" i="9"/>
  <c r="BF50" i="9"/>
  <c r="BF42" i="9"/>
  <c r="BF34" i="9"/>
  <c r="BF58" i="9"/>
  <c r="BF33" i="9"/>
  <c r="BF84" i="9"/>
  <c r="BF76" i="9"/>
  <c r="BF41" i="9"/>
  <c r="BF36" i="9"/>
  <c r="BF31" i="9"/>
  <c r="BF90" i="9"/>
  <c r="BF52" i="9"/>
  <c r="BF29" i="9"/>
  <c r="BF21" i="9"/>
  <c r="BF68" i="9"/>
  <c r="BF51" i="9"/>
  <c r="BF44" i="9"/>
  <c r="BF39" i="9"/>
  <c r="BF57" i="9"/>
  <c r="BF47" i="9"/>
  <c r="BF26" i="9"/>
  <c r="BF66" i="9"/>
  <c r="BF45" i="9"/>
  <c r="BF40" i="9"/>
  <c r="BF35" i="9"/>
  <c r="BF25" i="9"/>
  <c r="BF17" i="9"/>
  <c r="BF20" i="9"/>
  <c r="BF9" i="9"/>
  <c r="BF28" i="9"/>
  <c r="BF16" i="9"/>
  <c r="BF27" i="9"/>
  <c r="BF23" i="9"/>
  <c r="BF18" i="9"/>
  <c r="BF15" i="9"/>
  <c r="BF14" i="9"/>
  <c r="BF48" i="9"/>
  <c r="BF32" i="9"/>
  <c r="BF13" i="9"/>
  <c r="BF24" i="9"/>
  <c r="BF19" i="9"/>
  <c r="BF12" i="9"/>
  <c r="BF92" i="9"/>
  <c r="BF37" i="9"/>
  <c r="BF11" i="9"/>
  <c r="BF43" i="9"/>
  <c r="BF22" i="9"/>
  <c r="BF10" i="9"/>
  <c r="BD26" i="24"/>
  <c r="BD22" i="24"/>
  <c r="BD14" i="24"/>
  <c r="BD25" i="24"/>
  <c r="BD19" i="24"/>
  <c r="BD16" i="24"/>
  <c r="BD13" i="24"/>
  <c r="BD23" i="24"/>
  <c r="BD21" i="24"/>
  <c r="BD18" i="24"/>
  <c r="BD17" i="24"/>
  <c r="BD20" i="24"/>
  <c r="BD11" i="24"/>
  <c r="BD9" i="24"/>
  <c r="BE7" i="24"/>
  <c r="BD24" i="24"/>
  <c r="BD12" i="24"/>
  <c r="BD10" i="24"/>
  <c r="BD15" i="24"/>
  <c r="BF13" i="23" l="1"/>
  <c r="BF10" i="23"/>
  <c r="BF50" i="23"/>
  <c r="BF38" i="23"/>
  <c r="BF55" i="23"/>
  <c r="BF57" i="23"/>
  <c r="BG12" i="23"/>
  <c r="BG22" i="23"/>
  <c r="K22" i="23" s="1"/>
  <c r="L22" i="23" s="1"/>
  <c r="BG35" i="23"/>
  <c r="K35" i="23" s="1"/>
  <c r="L35" i="23" s="1"/>
  <c r="BF14" i="23"/>
  <c r="BF49" i="23"/>
  <c r="BG20" i="23"/>
  <c r="K20" i="23" s="1"/>
  <c r="L20" i="23" s="1"/>
  <c r="BG30" i="23"/>
  <c r="K30" i="23" s="1"/>
  <c r="L30" i="23" s="1"/>
  <c r="BG49" i="23"/>
  <c r="BF42" i="23"/>
  <c r="BF32" i="23"/>
  <c r="BF56" i="23"/>
  <c r="BF40" i="23"/>
  <c r="BF15" i="23"/>
  <c r="BF16" i="23"/>
  <c r="BF21" i="23"/>
  <c r="BF35" i="23"/>
  <c r="BF25" i="23"/>
  <c r="BF53" i="23"/>
  <c r="BG21" i="23"/>
  <c r="K21" i="23" s="1"/>
  <c r="L21" i="23" s="1"/>
  <c r="BG47" i="23"/>
  <c r="BG58" i="23"/>
  <c r="BF12" i="23"/>
  <c r="BF17" i="23"/>
  <c r="BF18" i="23"/>
  <c r="BF41" i="23"/>
  <c r="BF28" i="23"/>
  <c r="BF45" i="23"/>
  <c r="BF33" i="23"/>
  <c r="BF44" i="23"/>
  <c r="BF58" i="23"/>
  <c r="BF43" i="23"/>
  <c r="BG28" i="23"/>
  <c r="K28" i="23" s="1"/>
  <c r="L28" i="23" s="1"/>
  <c r="BG37" i="23"/>
  <c r="K37" i="23" s="1"/>
  <c r="L37" i="23" s="1"/>
  <c r="BG38" i="23"/>
  <c r="K38" i="23" s="1"/>
  <c r="L38" i="23" s="1"/>
  <c r="BG48" i="23"/>
  <c r="K48" i="23" s="1"/>
  <c r="L48" i="23" s="1"/>
  <c r="BG57" i="23"/>
  <c r="BF11" i="23"/>
  <c r="BF23" i="23"/>
  <c r="BF37" i="23"/>
  <c r="BF9" i="23"/>
  <c r="BF20" i="23"/>
  <c r="BF27" i="23"/>
  <c r="BF22" i="23"/>
  <c r="BF19" i="23"/>
  <c r="BF48" i="23"/>
  <c r="BF30" i="23"/>
  <c r="BF34" i="23"/>
  <c r="BF47" i="23"/>
  <c r="BF36" i="23"/>
  <c r="BF29" i="23"/>
  <c r="BF54" i="23"/>
  <c r="BF51" i="23"/>
  <c r="BG51" i="23"/>
  <c r="K51" i="23" s="1"/>
  <c r="L51" i="23" s="1"/>
  <c r="BG36" i="23"/>
  <c r="K36" i="23" s="1"/>
  <c r="L36" i="23" s="1"/>
  <c r="BG45" i="23"/>
  <c r="K45" i="23" s="1"/>
  <c r="L45" i="23" s="1"/>
  <c r="BG39" i="23"/>
  <c r="K39" i="23" s="1"/>
  <c r="L39" i="23" s="1"/>
  <c r="BG56" i="23"/>
  <c r="K56" i="23" s="1"/>
  <c r="L56" i="23" s="1"/>
  <c r="BG27" i="23"/>
  <c r="K27" i="23" s="1"/>
  <c r="L27" i="23" s="1"/>
  <c r="BG50" i="23"/>
  <c r="BG46" i="23"/>
  <c r="BG19" i="23"/>
  <c r="K19" i="23" s="1"/>
  <c r="L19" i="23" s="1"/>
  <c r="BG9" i="23"/>
  <c r="K9" i="23" s="1"/>
  <c r="L9" i="23" s="1"/>
  <c r="BG10" i="23"/>
  <c r="K10" i="23" s="1"/>
  <c r="L10" i="23" s="1"/>
  <c r="BG53" i="23"/>
  <c r="BG54" i="23"/>
  <c r="BG16" i="23"/>
  <c r="BG17" i="23"/>
  <c r="K17" i="23" s="1"/>
  <c r="L17" i="23" s="1"/>
  <c r="BG18" i="23"/>
  <c r="BG44" i="23"/>
  <c r="BG11" i="23"/>
  <c r="BG15" i="23"/>
  <c r="K15" i="23" s="1"/>
  <c r="L15" i="23" s="1"/>
  <c r="BG24" i="23"/>
  <c r="K24" i="23" s="1"/>
  <c r="L24" i="23" s="1"/>
  <c r="BG25" i="23"/>
  <c r="K25" i="23" s="1"/>
  <c r="L25" i="23" s="1"/>
  <c r="BG26" i="23"/>
  <c r="BG52" i="23"/>
  <c r="K52" i="23" s="1"/>
  <c r="L52" i="23" s="1"/>
  <c r="BG43" i="23"/>
  <c r="K43" i="23" s="1"/>
  <c r="L43" i="23" s="1"/>
  <c r="BG23" i="23"/>
  <c r="K23" i="23" s="1"/>
  <c r="L23" i="23" s="1"/>
  <c r="BG32" i="23"/>
  <c r="K32" i="23" s="1"/>
  <c r="L32" i="23" s="1"/>
  <c r="BG33" i="23"/>
  <c r="K33" i="23" s="1"/>
  <c r="L33" i="23" s="1"/>
  <c r="BG34" i="23"/>
  <c r="K34" i="23" s="1"/>
  <c r="L34" i="23" s="1"/>
  <c r="BG13" i="23"/>
  <c r="K13" i="23" s="1"/>
  <c r="L13" i="23" s="1"/>
  <c r="BG14" i="23"/>
  <c r="K14" i="23" s="1"/>
  <c r="L14" i="23" s="1"/>
  <c r="BG31" i="23"/>
  <c r="K31" i="23" s="1"/>
  <c r="L31" i="23" s="1"/>
  <c r="BG40" i="23"/>
  <c r="BG41" i="23"/>
  <c r="K58" i="23"/>
  <c r="L58" i="23" s="1"/>
  <c r="K50" i="23"/>
  <c r="L50" i="23" s="1"/>
  <c r="K42" i="23"/>
  <c r="L42" i="23" s="1"/>
  <c r="K54" i="23"/>
  <c r="L54" i="23" s="1"/>
  <c r="K55" i="23"/>
  <c r="L55" i="23" s="1"/>
  <c r="K44" i="23"/>
  <c r="L44" i="23" s="1"/>
  <c r="K57" i="23"/>
  <c r="L57" i="23" s="1"/>
  <c r="K41" i="23"/>
  <c r="L41" i="23" s="1"/>
  <c r="K46" i="23"/>
  <c r="L46" i="23" s="1"/>
  <c r="K40" i="23"/>
  <c r="L40" i="23" s="1"/>
  <c r="K49" i="23"/>
  <c r="L49" i="23" s="1"/>
  <c r="K47" i="23"/>
  <c r="L47" i="23" s="1"/>
  <c r="K53" i="23"/>
  <c r="L53" i="23" s="1"/>
  <c r="K29" i="23"/>
  <c r="L29" i="23" s="1"/>
  <c r="K18" i="23"/>
  <c r="L18" i="23" s="1"/>
  <c r="K16" i="23"/>
  <c r="L16" i="23" s="1"/>
  <c r="K26" i="23"/>
  <c r="L26" i="23" s="1"/>
  <c r="K12" i="23"/>
  <c r="L12" i="23" s="1"/>
  <c r="K11" i="23"/>
  <c r="L11" i="23" s="1"/>
  <c r="K95" i="9"/>
  <c r="L95" i="9" s="1"/>
  <c r="K87" i="9"/>
  <c r="L87" i="9" s="1"/>
  <c r="K79" i="9"/>
  <c r="L79" i="9" s="1"/>
  <c r="K71" i="9"/>
  <c r="L71" i="9" s="1"/>
  <c r="K94" i="9"/>
  <c r="L94" i="9" s="1"/>
  <c r="K83" i="9"/>
  <c r="L83" i="9" s="1"/>
  <c r="K72" i="9"/>
  <c r="L72" i="9" s="1"/>
  <c r="K88" i="9"/>
  <c r="L88" i="9" s="1"/>
  <c r="K85" i="9"/>
  <c r="L85" i="9" s="1"/>
  <c r="K74" i="9"/>
  <c r="L74" i="9" s="1"/>
  <c r="K69" i="9"/>
  <c r="L69" i="9" s="1"/>
  <c r="K93" i="9"/>
  <c r="L93" i="9" s="1"/>
  <c r="K82" i="9"/>
  <c r="L82" i="9" s="1"/>
  <c r="K68" i="9"/>
  <c r="L68" i="9" s="1"/>
  <c r="K92" i="9"/>
  <c r="L92" i="9" s="1"/>
  <c r="K75" i="9"/>
  <c r="L75" i="9" s="1"/>
  <c r="K70" i="9"/>
  <c r="L70" i="9" s="1"/>
  <c r="K58" i="9"/>
  <c r="L58" i="9" s="1"/>
  <c r="K76" i="9"/>
  <c r="L76" i="9" s="1"/>
  <c r="K62" i="9"/>
  <c r="L62" i="9" s="1"/>
  <c r="K64" i="9"/>
  <c r="L64" i="9" s="1"/>
  <c r="K59" i="9"/>
  <c r="L59" i="9" s="1"/>
  <c r="K48" i="9"/>
  <c r="L48" i="9" s="1"/>
  <c r="K91" i="9"/>
  <c r="L91" i="9" s="1"/>
  <c r="K89" i="9"/>
  <c r="L89" i="9" s="1"/>
  <c r="K57" i="9"/>
  <c r="L57" i="9" s="1"/>
  <c r="K81" i="9"/>
  <c r="L81" i="9" s="1"/>
  <c r="K77" i="9"/>
  <c r="L77" i="9" s="1"/>
  <c r="K73" i="9"/>
  <c r="L73" i="9" s="1"/>
  <c r="K60" i="9"/>
  <c r="L60" i="9" s="1"/>
  <c r="K55" i="9"/>
  <c r="L55" i="9" s="1"/>
  <c r="K53" i="9"/>
  <c r="L53" i="9" s="1"/>
  <c r="K45" i="9"/>
  <c r="L45" i="9" s="1"/>
  <c r="K37" i="9"/>
  <c r="L37" i="9" s="1"/>
  <c r="K90" i="9"/>
  <c r="L90" i="9" s="1"/>
  <c r="K66" i="9"/>
  <c r="L66" i="9" s="1"/>
  <c r="K52" i="9"/>
  <c r="L52" i="9" s="1"/>
  <c r="K49" i="9"/>
  <c r="L49" i="9" s="1"/>
  <c r="K41" i="9"/>
  <c r="L41" i="9" s="1"/>
  <c r="K33" i="9"/>
  <c r="L33" i="9" s="1"/>
  <c r="K78" i="9"/>
  <c r="L78" i="9" s="1"/>
  <c r="K43" i="9"/>
  <c r="L43" i="9" s="1"/>
  <c r="K38" i="9"/>
  <c r="L38" i="9" s="1"/>
  <c r="K61" i="9"/>
  <c r="L61" i="9" s="1"/>
  <c r="K54" i="9"/>
  <c r="L54" i="9" s="1"/>
  <c r="K46" i="9"/>
  <c r="L46" i="9" s="1"/>
  <c r="K29" i="9"/>
  <c r="L29" i="9" s="1"/>
  <c r="K51" i="9"/>
  <c r="L51" i="9" s="1"/>
  <c r="K44" i="9"/>
  <c r="L44" i="9" s="1"/>
  <c r="K39" i="9"/>
  <c r="L39" i="9" s="1"/>
  <c r="K34" i="9"/>
  <c r="L34" i="9" s="1"/>
  <c r="K28" i="9"/>
  <c r="L28" i="9" s="1"/>
  <c r="K20" i="9"/>
  <c r="L20" i="9" s="1"/>
  <c r="K56" i="9"/>
  <c r="L56" i="9" s="1"/>
  <c r="K50" i="9"/>
  <c r="L50" i="9" s="1"/>
  <c r="K32" i="9"/>
  <c r="L32" i="9" s="1"/>
  <c r="K80" i="9"/>
  <c r="L80" i="9" s="1"/>
  <c r="K40" i="9"/>
  <c r="L40" i="9" s="1"/>
  <c r="K35" i="9"/>
  <c r="L35" i="9" s="1"/>
  <c r="K30" i="9"/>
  <c r="L30" i="9" s="1"/>
  <c r="K25" i="9"/>
  <c r="L25" i="9" s="1"/>
  <c r="K86" i="9"/>
  <c r="L86" i="9" s="1"/>
  <c r="K63" i="9"/>
  <c r="L63" i="9" s="1"/>
  <c r="K24" i="9"/>
  <c r="L24" i="9" s="1"/>
  <c r="K42" i="9"/>
  <c r="L42" i="9" s="1"/>
  <c r="K16" i="9"/>
  <c r="L16" i="9" s="1"/>
  <c r="K27" i="9"/>
  <c r="L27" i="9" s="1"/>
  <c r="K23" i="9"/>
  <c r="L23" i="9" s="1"/>
  <c r="K18" i="9"/>
  <c r="L18" i="9" s="1"/>
  <c r="K15" i="9"/>
  <c r="L15" i="9" s="1"/>
  <c r="K47" i="9"/>
  <c r="L47" i="9" s="1"/>
  <c r="K26" i="9"/>
  <c r="L26" i="9" s="1"/>
  <c r="K14" i="9"/>
  <c r="L14" i="9" s="1"/>
  <c r="K84" i="9"/>
  <c r="L84" i="9" s="1"/>
  <c r="K67" i="9"/>
  <c r="L67" i="9" s="1"/>
  <c r="K21" i="9"/>
  <c r="L21" i="9" s="1"/>
  <c r="K13" i="9"/>
  <c r="L13" i="9" s="1"/>
  <c r="K19" i="9"/>
  <c r="L19" i="9" s="1"/>
  <c r="K12" i="9"/>
  <c r="L12" i="9" s="1"/>
  <c r="K31" i="9"/>
  <c r="L31" i="9" s="1"/>
  <c r="K11" i="9"/>
  <c r="L11" i="9" s="1"/>
  <c r="K65" i="9"/>
  <c r="L65" i="9" s="1"/>
  <c r="K22" i="9"/>
  <c r="L22" i="9" s="1"/>
  <c r="K17" i="9"/>
  <c r="L17" i="9" s="1"/>
  <c r="K10" i="9"/>
  <c r="L10" i="9" s="1"/>
  <c r="K36" i="9"/>
  <c r="L36" i="9" s="1"/>
  <c r="K9" i="9"/>
  <c r="L9" i="9" s="1"/>
  <c r="BE25" i="24"/>
  <c r="BE21" i="24"/>
  <c r="BE13" i="24"/>
  <c r="BE16" i="24"/>
  <c r="BE23" i="24"/>
  <c r="BE12" i="24"/>
  <c r="BE18" i="24"/>
  <c r="BE26" i="24"/>
  <c r="BE15" i="24"/>
  <c r="BE24" i="24"/>
  <c r="BE20" i="24"/>
  <c r="BE22" i="24"/>
  <c r="BE14" i="24"/>
  <c r="BE17" i="24"/>
  <c r="BE11" i="24"/>
  <c r="BE9" i="24"/>
  <c r="BF7" i="24"/>
  <c r="BG7" i="24" s="1"/>
  <c r="BE10" i="24"/>
  <c r="BE19" i="24"/>
  <c r="BG26" i="24" l="1"/>
  <c r="BG18" i="24"/>
  <c r="BG10" i="24"/>
  <c r="BG25" i="24"/>
  <c r="BG17" i="24"/>
  <c r="BG9" i="24"/>
  <c r="BG24" i="24"/>
  <c r="BG16" i="24"/>
  <c r="BG23" i="24"/>
  <c r="BG15" i="24"/>
  <c r="BG22" i="24"/>
  <c r="BG14" i="24"/>
  <c r="BG11" i="24"/>
  <c r="BG21" i="24"/>
  <c r="BG13" i="24"/>
  <c r="BG20" i="24"/>
  <c r="BG12" i="24"/>
  <c r="BG19" i="24"/>
  <c r="BF24" i="24"/>
  <c r="BF20" i="24"/>
  <c r="BF23" i="24"/>
  <c r="BF13" i="24"/>
  <c r="BF12" i="24"/>
  <c r="BF18" i="24"/>
  <c r="BF11" i="24"/>
  <c r="BF26" i="24"/>
  <c r="BF21" i="24"/>
  <c r="BF15" i="24"/>
  <c r="BF17" i="24"/>
  <c r="BF19" i="24"/>
  <c r="BF9" i="24"/>
  <c r="BF10" i="24"/>
  <c r="BF25" i="24"/>
  <c r="BF16" i="24"/>
  <c r="BF22" i="24"/>
  <c r="BF14" i="24"/>
  <c r="K23" i="24" l="1"/>
  <c r="L23" i="24" s="1"/>
  <c r="K19" i="24"/>
  <c r="L19" i="24" s="1"/>
  <c r="K18" i="24"/>
  <c r="L18" i="24" s="1"/>
  <c r="K11" i="24"/>
  <c r="L11" i="24" s="1"/>
  <c r="K26" i="24"/>
  <c r="L26" i="24" s="1"/>
  <c r="K21" i="24"/>
  <c r="L21" i="24" s="1"/>
  <c r="K15" i="24"/>
  <c r="L15" i="24" s="1"/>
  <c r="K10" i="24"/>
  <c r="L10" i="24" s="1"/>
  <c r="K24" i="24"/>
  <c r="L24" i="24" s="1"/>
  <c r="K20" i="24"/>
  <c r="L20" i="24" s="1"/>
  <c r="K17" i="24"/>
  <c r="L17" i="24" s="1"/>
  <c r="K22" i="24"/>
  <c r="L22" i="24" s="1"/>
  <c r="K25" i="24"/>
  <c r="L25" i="24" s="1"/>
  <c r="K16" i="24"/>
  <c r="L16" i="24" s="1"/>
  <c r="K13" i="24"/>
  <c r="L13" i="24" s="1"/>
  <c r="K12" i="24"/>
  <c r="L12" i="24" s="1"/>
  <c r="K14" i="24"/>
  <c r="L14" i="24" s="1"/>
  <c r="K9" i="24"/>
  <c r="L9" i="24" s="1"/>
</calcChain>
</file>

<file path=xl/sharedStrings.xml><?xml version="1.0" encoding="utf-8"?>
<sst xmlns="http://schemas.openxmlformats.org/spreadsheetml/2006/main" count="62553" uniqueCount="338">
  <si>
    <t>パターン①87店舗</t>
  </si>
  <si>
    <t>パターン②50店舗</t>
  </si>
  <si>
    <t>パターン③18店舗</t>
  </si>
  <si>
    <t>納品数</t>
  </si>
  <si>
    <t>着地予測</t>
  </si>
  <si>
    <t>JAN</t>
  </si>
  <si>
    <t>商品名</t>
  </si>
  <si>
    <t>規格</t>
  </si>
  <si>
    <t>売価</t>
  </si>
  <si>
    <t>一店</t>
  </si>
  <si>
    <t>合計</t>
  </si>
  <si>
    <t>売数累計</t>
  </si>
  <si>
    <t>残在庫数</t>
  </si>
  <si>
    <t>累計
消化率</t>
  </si>
  <si>
    <t>目標</t>
  </si>
  <si>
    <t>差</t>
  </si>
  <si>
    <t>消化率</t>
  </si>
  <si>
    <t>累計消化率</t>
  </si>
  <si>
    <t>春財布　小銭入</t>
  </si>
  <si>
    <t>アソート</t>
  </si>
  <si>
    <t>春財布　紳士長財布</t>
  </si>
  <si>
    <t>春財布　紳士折財布</t>
  </si>
  <si>
    <t>春財布　紳士ブランド長財布</t>
  </si>
  <si>
    <t>春財布　紳士ブランド折財布</t>
  </si>
  <si>
    <t>春財布　婦人長財布</t>
  </si>
  <si>
    <t>春財布　婦人折財布</t>
  </si>
  <si>
    <t>売数</t>
  </si>
  <si>
    <t>目標消化率</t>
  </si>
  <si>
    <t>項目</t>
  </si>
  <si>
    <t>予測</t>
  </si>
  <si>
    <t>週別</t>
  </si>
  <si>
    <t>実績</t>
  </si>
  <si>
    <t>累計</t>
  </si>
  <si>
    <t>春財布_合計</t>
  </si>
  <si>
    <t>在庫数</t>
  </si>
  <si>
    <t>宇美</t>
  </si>
  <si>
    <t>上津役</t>
  </si>
  <si>
    <t>豊前</t>
  </si>
  <si>
    <t>江南</t>
  </si>
  <si>
    <t>筑後</t>
  </si>
  <si>
    <t>二島</t>
  </si>
  <si>
    <t>小月</t>
  </si>
  <si>
    <t>西港</t>
  </si>
  <si>
    <t>上三緒</t>
  </si>
  <si>
    <t>北茨城</t>
  </si>
  <si>
    <t>門司</t>
  </si>
  <si>
    <t>伊万里</t>
  </si>
  <si>
    <t>大牟田</t>
  </si>
  <si>
    <t>東岡山</t>
  </si>
  <si>
    <t>寝屋川</t>
  </si>
  <si>
    <t>みやき</t>
  </si>
  <si>
    <t>久留米</t>
  </si>
  <si>
    <t>佐知川</t>
  </si>
  <si>
    <t>防府</t>
  </si>
  <si>
    <t>八女</t>
  </si>
  <si>
    <t>中津</t>
  </si>
  <si>
    <t>神楽</t>
  </si>
  <si>
    <t>三日月</t>
  </si>
  <si>
    <t>遠賀</t>
  </si>
  <si>
    <t>那須塩原</t>
  </si>
  <si>
    <t>藤沢羽鳥</t>
  </si>
  <si>
    <t>宝来</t>
  </si>
  <si>
    <t>宗像</t>
  </si>
  <si>
    <t>別保</t>
  </si>
  <si>
    <t>行橋</t>
  </si>
  <si>
    <t>太田由良</t>
  </si>
  <si>
    <t>松江</t>
  </si>
  <si>
    <t>田川後藤寺</t>
  </si>
  <si>
    <t>八幡東田</t>
  </si>
  <si>
    <t>水沢上姉体</t>
  </si>
  <si>
    <t>盛岡西ＢＰ</t>
  </si>
  <si>
    <t>久留米上津</t>
  </si>
  <si>
    <t>滋賀大津</t>
  </si>
  <si>
    <t>周南</t>
  </si>
  <si>
    <t>門司片上</t>
  </si>
  <si>
    <t>小竹</t>
  </si>
  <si>
    <t>二色浜</t>
  </si>
  <si>
    <t>笠間</t>
  </si>
  <si>
    <t>苅田</t>
  </si>
  <si>
    <t>苫小牧東</t>
  </si>
  <si>
    <t>千歳清流</t>
  </si>
  <si>
    <t>登別栄町</t>
  </si>
  <si>
    <t>下郡</t>
  </si>
  <si>
    <t>手稲星置</t>
  </si>
  <si>
    <t>つくば</t>
  </si>
  <si>
    <t>釧路川端</t>
  </si>
  <si>
    <t>姫路</t>
  </si>
  <si>
    <t>出雲斐川</t>
  </si>
  <si>
    <t>北上</t>
  </si>
  <si>
    <t>旭川口</t>
  </si>
  <si>
    <t>境港</t>
  </si>
  <si>
    <t>鞍手</t>
  </si>
  <si>
    <t>名取</t>
  </si>
  <si>
    <t>彦根</t>
  </si>
  <si>
    <t>石下</t>
  </si>
  <si>
    <t>那珂川</t>
  </si>
  <si>
    <t>四日市南</t>
  </si>
  <si>
    <t>隼人</t>
  </si>
  <si>
    <t>鹿島</t>
  </si>
  <si>
    <t>阪南</t>
  </si>
  <si>
    <t>時津</t>
  </si>
  <si>
    <t>福智</t>
  </si>
  <si>
    <t>大道</t>
  </si>
  <si>
    <t>明石西インター</t>
  </si>
  <si>
    <t>大田原</t>
  </si>
  <si>
    <t>行橋上津熊</t>
  </si>
  <si>
    <t>武雄富岡</t>
  </si>
  <si>
    <t>益田</t>
  </si>
  <si>
    <t>柳川西蒲池</t>
  </si>
  <si>
    <t>宇城</t>
  </si>
  <si>
    <t>新富</t>
  </si>
  <si>
    <t>鹿屋</t>
  </si>
  <si>
    <t>板倉</t>
  </si>
  <si>
    <t>新八代駅前</t>
  </si>
  <si>
    <t>出水黄金</t>
  </si>
  <si>
    <t>小樽朝里</t>
  </si>
  <si>
    <t>養父</t>
  </si>
  <si>
    <t>岐南八剣</t>
  </si>
  <si>
    <t>玉津</t>
  </si>
  <si>
    <t>千代田</t>
  </si>
  <si>
    <t>敷戸</t>
  </si>
  <si>
    <t>間々田</t>
  </si>
  <si>
    <r>
      <rPr>
        <b/>
        <sz val="11"/>
        <rFont val="Meiryo UI"/>
        <family val="2"/>
        <charset val="128"/>
      </rPr>
      <t>ＪＡＮ</t>
    </r>
    <r>
      <rPr>
        <b/>
        <sz val="11"/>
        <color rgb="FFFF0000"/>
        <rFont val="Meiryo UI"/>
        <family val="2"/>
        <charset val="128"/>
      </rPr>
      <t>*</t>
    </r>
  </si>
  <si>
    <t>小銭入</t>
  </si>
  <si>
    <t>紳士長財布</t>
  </si>
  <si>
    <t>紳士折財布</t>
  </si>
  <si>
    <t>紳士ブランド特価長財布</t>
  </si>
  <si>
    <t>紳士ブランド特価折財布</t>
  </si>
  <si>
    <t>婦人長財布</t>
  </si>
  <si>
    <t>婦人折財布</t>
  </si>
  <si>
    <t>北空</t>
  </si>
  <si>
    <t>直方</t>
  </si>
  <si>
    <t>日田</t>
  </si>
  <si>
    <t>方木田</t>
  </si>
  <si>
    <t>大槻</t>
  </si>
  <si>
    <t>三重</t>
  </si>
  <si>
    <t>日向</t>
  </si>
  <si>
    <t>南ア</t>
  </si>
  <si>
    <t>酒々井</t>
  </si>
  <si>
    <t>浜田</t>
  </si>
  <si>
    <t>東篠崎</t>
  </si>
  <si>
    <t>武庫川</t>
  </si>
  <si>
    <t>摂津南</t>
  </si>
  <si>
    <t>際波</t>
  </si>
  <si>
    <t>新下関</t>
  </si>
  <si>
    <t>千葉NT</t>
  </si>
  <si>
    <t>甘木</t>
  </si>
  <si>
    <t>八千代</t>
  </si>
  <si>
    <t>八代</t>
  </si>
  <si>
    <t>菅谷</t>
  </si>
  <si>
    <t>わさだ</t>
  </si>
  <si>
    <t>別府</t>
  </si>
  <si>
    <t>水巻</t>
  </si>
  <si>
    <t>宇土</t>
  </si>
  <si>
    <t>佐世保大和</t>
  </si>
  <si>
    <t>筑西</t>
  </si>
  <si>
    <t>下松</t>
  </si>
  <si>
    <t>小山</t>
  </si>
  <si>
    <t>三股</t>
  </si>
  <si>
    <t>宮崎恒久</t>
  </si>
  <si>
    <t>鳥取千代水</t>
  </si>
  <si>
    <t>りんくう</t>
  </si>
  <si>
    <t>北見中ノ島</t>
  </si>
  <si>
    <t>大竹</t>
  </si>
  <si>
    <t>八街</t>
  </si>
  <si>
    <t>東開</t>
  </si>
  <si>
    <t>島原</t>
  </si>
  <si>
    <t>唐津中原</t>
  </si>
  <si>
    <t>大刀洗店</t>
  </si>
  <si>
    <t>出雲白枝</t>
  </si>
  <si>
    <t>東岐波</t>
  </si>
  <si>
    <t>西都</t>
  </si>
  <si>
    <t>大津</t>
  </si>
  <si>
    <t>叶</t>
  </si>
  <si>
    <t>唐津</t>
  </si>
  <si>
    <t>雲南</t>
  </si>
  <si>
    <t>山鹿</t>
  </si>
  <si>
    <t>箕面森町</t>
  </si>
  <si>
    <t>日南</t>
  </si>
  <si>
    <t>都農</t>
  </si>
  <si>
    <t>田川</t>
  </si>
  <si>
    <t>安積</t>
  </si>
  <si>
    <t>伏古</t>
  </si>
  <si>
    <t>寝屋川大成</t>
  </si>
  <si>
    <t>倉敷</t>
  </si>
  <si>
    <t>小見川</t>
  </si>
  <si>
    <t>飯塚</t>
  </si>
  <si>
    <t>福岡空港</t>
  </si>
  <si>
    <t>小林</t>
  </si>
  <si>
    <t>諫早</t>
  </si>
  <si>
    <t>富田</t>
  </si>
  <si>
    <t>八幡宿</t>
  </si>
  <si>
    <t>大村</t>
  </si>
  <si>
    <t>長沼</t>
  </si>
  <si>
    <t>半田亀崎</t>
  </si>
  <si>
    <t>上里</t>
  </si>
  <si>
    <t>宇都宮</t>
  </si>
  <si>
    <t>新宮</t>
  </si>
  <si>
    <t>※店別パターン設定</t>
  </si>
  <si>
    <t>※JAN別パターンの数は15個まで（枠内まで）</t>
  </si>
  <si>
    <t>新店がある場合は下に追加</t>
  </si>
  <si>
    <t>店別パターン</t>
  </si>
  <si>
    <t>JAN別パターン</t>
  </si>
  <si>
    <t>「*」は入力必須</t>
  </si>
  <si>
    <t>パターン</t>
  </si>
  <si>
    <t>正規パターン</t>
  </si>
  <si>
    <t>店番</t>
  </si>
  <si>
    <t>店名</t>
  </si>
  <si>
    <t>修正</t>
  </si>
  <si>
    <t>変更内容</t>
  </si>
  <si>
    <t>ゾーン</t>
  </si>
  <si>
    <t>タイプ</t>
  </si>
  <si>
    <t>春財布売上</t>
  </si>
  <si>
    <t xml:space="preserve">販売数
</t>
  </si>
  <si>
    <t xml:space="preserve">在庫数
</t>
  </si>
  <si>
    <t>消化
日数</t>
  </si>
  <si>
    <t>カラー</t>
  </si>
  <si>
    <t>サイズ</t>
  </si>
  <si>
    <r>
      <rPr>
        <b/>
        <sz val="11"/>
        <rFont val="Meiryo UI"/>
        <family val="2"/>
        <charset val="128"/>
      </rPr>
      <t>発単</t>
    </r>
    <r>
      <rPr>
        <b/>
        <sz val="11"/>
        <color rgb="FFFF0000"/>
        <rFont val="Meiryo UI"/>
        <family val="2"/>
        <charset val="128"/>
      </rPr>
      <t>*</t>
    </r>
  </si>
  <si>
    <t>販売数
合計</t>
  </si>
  <si>
    <t>在庫数
合計</t>
  </si>
  <si>
    <t>発注数
合計</t>
  </si>
  <si>
    <t>ベンダー
在庫残</t>
  </si>
  <si>
    <r>
      <rPr>
        <b/>
        <sz val="11"/>
        <rFont val="Meiryo UI"/>
        <family val="2"/>
        <charset val="128"/>
      </rPr>
      <t>ベンダー
在庫数</t>
    </r>
    <r>
      <rPr>
        <b/>
        <sz val="11"/>
        <color rgb="FFFF0000"/>
        <rFont val="Meiryo UI"/>
        <family val="2"/>
        <charset val="128"/>
      </rPr>
      <t>*</t>
    </r>
  </si>
  <si>
    <t>北九州</t>
  </si>
  <si>
    <t>スタンダード</t>
  </si>
  <si>
    <t>福岡</t>
  </si>
  <si>
    <t>ミニ</t>
  </si>
  <si>
    <t>ラージ</t>
  </si>
  <si>
    <t>石田</t>
  </si>
  <si>
    <t>コンパクト</t>
  </si>
  <si>
    <t>拡大</t>
  </si>
  <si>
    <t>box</t>
  </si>
  <si>
    <t>BOX</t>
  </si>
  <si>
    <t>牛久</t>
  </si>
  <si>
    <t>南九州</t>
  </si>
  <si>
    <t>GMS</t>
  </si>
  <si>
    <t>東北</t>
  </si>
  <si>
    <t>関東</t>
  </si>
  <si>
    <t>宇部</t>
  </si>
  <si>
    <t>中国</t>
  </si>
  <si>
    <t>西九州</t>
  </si>
  <si>
    <t>2000坪</t>
  </si>
  <si>
    <t>追加</t>
  </si>
  <si>
    <t>安中</t>
  </si>
  <si>
    <t>SM</t>
  </si>
  <si>
    <t>神立</t>
  </si>
  <si>
    <t>関西</t>
  </si>
  <si>
    <t>粕屋</t>
  </si>
  <si>
    <t>上尾</t>
  </si>
  <si>
    <t>苫小牧</t>
  </si>
  <si>
    <t>北海道</t>
  </si>
  <si>
    <t>上磯</t>
  </si>
  <si>
    <t>厚別</t>
  </si>
  <si>
    <t>手稲</t>
  </si>
  <si>
    <t>上峰</t>
  </si>
  <si>
    <t>西那須野</t>
  </si>
  <si>
    <t>野幌</t>
  </si>
  <si>
    <t>北越谷</t>
  </si>
  <si>
    <t>甲府昭和</t>
  </si>
  <si>
    <t>喜久田</t>
  </si>
  <si>
    <t>韮崎</t>
  </si>
  <si>
    <t>北美原</t>
  </si>
  <si>
    <t>笠懸</t>
  </si>
  <si>
    <t>琴浦</t>
  </si>
  <si>
    <t>永山</t>
  </si>
  <si>
    <t>騎西</t>
  </si>
  <si>
    <t>清水</t>
  </si>
  <si>
    <t>クイック</t>
  </si>
  <si>
    <t>益浦</t>
  </si>
  <si>
    <t>あすみが丘</t>
  </si>
  <si>
    <t>石岡東光台</t>
  </si>
  <si>
    <t>茨城栃木ドラッグ</t>
  </si>
  <si>
    <t>ドラッグ</t>
  </si>
  <si>
    <t>西花輪</t>
  </si>
  <si>
    <t>江別大麻</t>
  </si>
  <si>
    <t>深谷</t>
  </si>
  <si>
    <t>大成</t>
  </si>
  <si>
    <t>和泉</t>
  </si>
  <si>
    <t>館林</t>
  </si>
  <si>
    <t>高崎中泉</t>
  </si>
  <si>
    <t>桜井</t>
  </si>
  <si>
    <t>中部</t>
  </si>
  <si>
    <t>大和小泉</t>
  </si>
  <si>
    <t>盛岡青山</t>
  </si>
  <si>
    <t>四日市富田</t>
  </si>
  <si>
    <t>入間</t>
  </si>
  <si>
    <t>松阪</t>
  </si>
  <si>
    <t>米子大谷</t>
  </si>
  <si>
    <t>岩見沢</t>
  </si>
  <si>
    <t>安八</t>
  </si>
  <si>
    <t>八戸</t>
  </si>
  <si>
    <t>東九条</t>
  </si>
  <si>
    <t>玉垣</t>
  </si>
  <si>
    <t>津藤方</t>
  </si>
  <si>
    <t>彦根松原</t>
  </si>
  <si>
    <t>宇部中央</t>
  </si>
  <si>
    <t>桜川</t>
  </si>
  <si>
    <t>八街北</t>
  </si>
  <si>
    <t>千葉ドラッグ</t>
  </si>
  <si>
    <t>久保</t>
  </si>
  <si>
    <t>恵庭</t>
  </si>
  <si>
    <t>アイランドシティ</t>
  </si>
  <si>
    <t>益子</t>
  </si>
  <si>
    <t>湖南</t>
  </si>
  <si>
    <t>茂木</t>
  </si>
  <si>
    <t>近江八幡</t>
  </si>
  <si>
    <t>柳井</t>
  </si>
  <si>
    <t>幸田</t>
  </si>
  <si>
    <t>成田</t>
  </si>
  <si>
    <t>屯田</t>
  </si>
  <si>
    <t>秦野</t>
  </si>
  <si>
    <t>伊勢</t>
  </si>
  <si>
    <t>ひたちなか</t>
  </si>
  <si>
    <t>水戸南</t>
  </si>
  <si>
    <t>江戸川台</t>
  </si>
  <si>
    <t>大町</t>
  </si>
  <si>
    <t>三田</t>
  </si>
  <si>
    <t>年週</t>
  </si>
  <si>
    <t>店CD</t>
  </si>
  <si>
    <t>店舗名</t>
  </si>
  <si>
    <t>子JAN</t>
  </si>
  <si>
    <t>バンドル入数</t>
  </si>
  <si>
    <t>規格名称</t>
  </si>
  <si>
    <t>ブランド名</t>
  </si>
  <si>
    <t>在庫数量</t>
  </si>
  <si>
    <t>売上数量</t>
  </si>
  <si>
    <t>POS値下数量</t>
  </si>
  <si>
    <t>廃棄数</t>
  </si>
  <si>
    <t xml:space="preserve"> </t>
  </si>
  <si>
    <t>yearweek</t>
  </si>
  <si>
    <t>sales_pre</t>
  </si>
  <si>
    <t>大刀洗</t>
  </si>
  <si>
    <t>RMSLE</t>
  </si>
  <si>
    <t>RMSE</t>
  </si>
  <si>
    <t>R2</t>
  </si>
  <si>
    <t>店别</t>
  </si>
  <si>
    <t>JAN别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</si>
</sst>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76" formatCode="_ * #,##0_ ;_ * \-#,##0_ ;_ * &quot;-&quot;??_ ;_ @_ "/>
    <numFmt numFmtId="177" formatCode="0.0%"/>
    <numFmt numFmtId="178" formatCode="0_ ;[Red]\-0\ "/>
    <numFmt numFmtId="179" formatCode="0_ "/>
    <numFmt numFmtId="180" formatCode="#,##0.0;[Red]\-#,##0.0"/>
    <numFmt numFmtId="181" formatCode="0_);[Red]\(0\)"/>
    <numFmt numFmtId="182" formatCode="0.000_ "/>
    <numFmt numFmtId="183" formatCode="#,##0_ "/>
  </numFmts>
  <fonts count="22" x14ac:knownFonts="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theme="1"/>
      <name val="宋体"/>
      <charset val="134"/>
      <scheme val="minor"/>
    </font>
    <font>
      <sz val="11"/>
      <color indexed="8"/>
      <name val="宋体"/>
      <family val="3"/>
      <charset val="134"/>
    </font>
    <font>
      <b/>
      <sz val="11"/>
      <color indexed="10"/>
      <name val="Meiryo UI"/>
      <family val="2"/>
      <charset val="128"/>
    </font>
    <font>
      <b/>
      <sz val="14"/>
      <name val="Meiryo UI"/>
      <family val="2"/>
      <charset val="128"/>
    </font>
    <font>
      <sz val="11"/>
      <name val="Meiryo UI"/>
      <family val="2"/>
      <charset val="128"/>
    </font>
    <font>
      <b/>
      <sz val="11"/>
      <name val="Meiryo UI"/>
      <family val="2"/>
      <charset val="128"/>
    </font>
    <font>
      <sz val="11"/>
      <color rgb="FFFF0000"/>
      <name val="Meiryo UI"/>
      <family val="2"/>
      <charset val="128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theme="0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2"/>
      <color theme="1"/>
      <name val="Meiryo UI"/>
      <family val="2"/>
      <charset val="128"/>
    </font>
    <font>
      <sz val="11"/>
      <color theme="1"/>
      <name val="Meiryo UI"/>
      <family val="2"/>
      <charset val="128"/>
    </font>
    <font>
      <sz val="14"/>
      <color theme="1"/>
      <name val="Meiryo UI"/>
      <family val="2"/>
      <charset val="128"/>
    </font>
    <font>
      <b/>
      <sz val="12"/>
      <color theme="1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color theme="1"/>
      <name val="宋体"/>
      <charset val="134"/>
      <scheme val="minor"/>
    </font>
    <font>
      <b/>
      <sz val="11"/>
      <color rgb="FFFF0000"/>
      <name val="Meiryo UI"/>
      <family val="2"/>
      <charset val="128"/>
    </font>
    <font>
      <sz val="6"/>
      <name val="宋体"/>
      <family val="3"/>
      <charset val="128"/>
      <scheme val="minor"/>
    </font>
  </fonts>
  <fills count="19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3" tint="0.799798577837458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5" tint="0.799829096346934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0" tint="-0.1498458815271462"/>
        <bgColor indexed="64"/>
      </patternFill>
    </fill>
    <fill>
      <patternFill patternType="solid">
        <fgColor theme="6" tint="0.79982909634693444"/>
        <bgColor indexed="64"/>
      </patternFill>
    </fill>
  </fills>
  <borders count="8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1" tint="4.9989318521683403E-2"/>
      </left>
      <right style="thick">
        <color indexed="10"/>
      </right>
      <top style="thin">
        <color theme="1" tint="4.9989318521683403E-2"/>
      </top>
      <bottom style="thin">
        <color auto="1"/>
      </bottom>
      <diagonal/>
    </border>
    <border>
      <left style="thick">
        <color indexed="10"/>
      </left>
      <right style="thick">
        <color indexed="10"/>
      </right>
      <top style="thick">
        <color indexed="10"/>
      </top>
      <bottom style="thin">
        <color auto="1"/>
      </bottom>
      <diagonal/>
    </border>
    <border>
      <left style="thin">
        <color theme="1"/>
      </left>
      <right style="thin">
        <color auto="1"/>
      </right>
      <top style="thin">
        <color theme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 style="thin">
        <color theme="1" tint="4.9989318521683403E-2"/>
      </left>
      <right style="thick">
        <color indexed="10"/>
      </right>
      <top/>
      <bottom style="hair">
        <color auto="1"/>
      </bottom>
      <diagonal/>
    </border>
    <border>
      <left style="thick">
        <color indexed="10"/>
      </left>
      <right style="thick">
        <color indexed="10"/>
      </right>
      <top/>
      <bottom style="hair">
        <color auto="1"/>
      </bottom>
      <diagonal/>
    </border>
    <border>
      <left style="thin">
        <color theme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1" tint="4.9989318521683403E-2"/>
      </left>
      <right style="thick">
        <color indexed="10"/>
      </right>
      <top style="hair">
        <color auto="1"/>
      </top>
      <bottom style="hair">
        <color auto="1"/>
      </bottom>
      <diagonal/>
    </border>
    <border>
      <left style="thick">
        <color indexed="10"/>
      </left>
      <right style="thick">
        <color indexed="10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 style="double">
        <color auto="1"/>
      </bottom>
      <diagonal/>
    </border>
    <border>
      <left/>
      <right/>
      <top style="thick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 style="medium">
        <color auto="1"/>
      </bottom>
      <diagonal/>
    </border>
    <border>
      <left/>
      <right style="medium">
        <color auto="1"/>
      </right>
      <top style="double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double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double">
        <color auto="1"/>
      </top>
      <bottom style="medium">
        <color auto="1"/>
      </bottom>
      <diagonal/>
    </border>
    <border>
      <left style="thin">
        <color auto="1"/>
      </left>
      <right style="thick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3">
    <xf numFmtId="0" fontId="0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176" fontId="19" fillId="0" borderId="0" applyFont="0" applyFill="0" applyBorder="0" applyAlignment="0" applyProtection="0">
      <alignment vertical="center"/>
    </xf>
    <xf numFmtId="176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</cellStyleXfs>
  <cellXfs count="283">
    <xf numFmtId="0" fontId="0" fillId="0" borderId="0" xfId="0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182" fontId="1" fillId="2" borderId="1" xfId="0" applyNumberFormat="1" applyFont="1" applyFill="1" applyBorder="1" applyAlignment="1">
      <alignment horizontal="center" vertical="center"/>
    </xf>
    <xf numFmtId="182" fontId="1" fillId="2" borderId="2" xfId="0" applyNumberFormat="1" applyFont="1" applyFill="1" applyBorder="1" applyAlignment="1">
      <alignment horizontal="center" vertical="center"/>
    </xf>
    <xf numFmtId="181" fontId="0" fillId="0" borderId="0" xfId="0" applyNumberFormat="1">
      <alignment vertical="center"/>
    </xf>
    <xf numFmtId="38" fontId="0" fillId="0" borderId="0" xfId="1" applyFont="1">
      <alignment vertical="center"/>
    </xf>
    <xf numFmtId="179" fontId="0" fillId="0" borderId="0" xfId="0" applyNumberFormat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179" fontId="3" fillId="0" borderId="0" xfId="0" applyNumberFormat="1" applyFont="1" applyFill="1" applyBorder="1" applyAlignment="1" applyProtection="1">
      <alignment vertical="center"/>
    </xf>
    <xf numFmtId="0" fontId="0" fillId="0" borderId="0" xfId="0" applyFont="1">
      <alignment vertical="center"/>
    </xf>
    <xf numFmtId="0" fontId="3" fillId="0" borderId="0" xfId="0" applyFont="1">
      <alignment vertical="center"/>
    </xf>
    <xf numFmtId="179" fontId="3" fillId="0" borderId="0" xfId="0" applyNumberFormat="1" applyFont="1">
      <alignment vertical="center"/>
    </xf>
    <xf numFmtId="0" fontId="0" fillId="0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0" fontId="0" fillId="0" borderId="0" xfId="0" applyFill="1" applyAlignment="1">
      <alignment vertical="center"/>
    </xf>
    <xf numFmtId="179" fontId="0" fillId="0" borderId="0" xfId="0" applyNumberFormat="1" applyFill="1" applyAlignment="1">
      <alignment vertical="center"/>
    </xf>
    <xf numFmtId="0" fontId="19" fillId="0" borderId="0" xfId="7">
      <alignment vertical="center"/>
    </xf>
    <xf numFmtId="181" fontId="19" fillId="0" borderId="0" xfId="7" applyNumberFormat="1">
      <alignment vertical="center"/>
    </xf>
    <xf numFmtId="0" fontId="4" fillId="0" borderId="0" xfId="0" applyFont="1" applyAlignment="1" applyProtection="1">
      <protection locked="0"/>
    </xf>
    <xf numFmtId="0" fontId="5" fillId="0" borderId="0" xfId="0" applyFont="1" applyAlignment="1" applyProtection="1">
      <protection locked="0"/>
    </xf>
    <xf numFmtId="0" fontId="6" fillId="0" borderId="0" xfId="0" applyFont="1" applyAlignment="1" applyProtection="1">
      <protection locked="0"/>
    </xf>
    <xf numFmtId="38" fontId="6" fillId="0" borderId="0" xfId="1" applyFont="1" applyAlignment="1" applyProtection="1">
      <protection locked="0"/>
    </xf>
    <xf numFmtId="0" fontId="6" fillId="0" borderId="0" xfId="0" applyFont="1" applyAlignment="1">
      <alignment shrinkToFit="1"/>
    </xf>
    <xf numFmtId="179" fontId="6" fillId="0" borderId="0" xfId="0" applyNumberFormat="1" applyFont="1" applyAlignment="1" applyProtection="1">
      <protection locked="0"/>
    </xf>
    <xf numFmtId="0" fontId="6" fillId="0" borderId="0" xfId="0" applyFont="1" applyAlignment="1" applyProtection="1">
      <alignment shrinkToFit="1"/>
      <protection locked="0"/>
    </xf>
    <xf numFmtId="38" fontId="6" fillId="0" borderId="0" xfId="1" applyFont="1" applyAlignment="1" applyProtection="1">
      <alignment shrinkToFit="1"/>
      <protection locked="0"/>
    </xf>
    <xf numFmtId="0" fontId="7" fillId="4" borderId="1" xfId="0" applyFont="1" applyFill="1" applyBorder="1" applyAlignment="1" applyProtection="1">
      <alignment vertical="top"/>
      <protection locked="0"/>
    </xf>
    <xf numFmtId="0" fontId="7" fillId="4" borderId="3" xfId="0" applyFont="1" applyFill="1" applyBorder="1" applyAlignment="1" applyProtection="1">
      <alignment vertical="top"/>
      <protection locked="0"/>
    </xf>
    <xf numFmtId="0" fontId="7" fillId="4" borderId="4" xfId="0" applyFont="1" applyFill="1" applyBorder="1" applyAlignment="1" applyProtection="1">
      <alignment vertical="top"/>
      <protection locked="0"/>
    </xf>
    <xf numFmtId="0" fontId="7" fillId="4" borderId="5" xfId="0" applyFont="1" applyFill="1" applyBorder="1" applyAlignment="1" applyProtection="1">
      <alignment vertical="top"/>
      <protection locked="0"/>
    </xf>
    <xf numFmtId="0" fontId="7" fillId="4" borderId="6" xfId="0" applyFont="1" applyFill="1" applyBorder="1" applyAlignment="1" applyProtection="1">
      <alignment vertical="top"/>
      <protection locked="0"/>
    </xf>
    <xf numFmtId="0" fontId="6" fillId="0" borderId="7" xfId="0" applyFont="1" applyBorder="1" applyAlignment="1" applyProtection="1">
      <protection locked="0"/>
    </xf>
    <xf numFmtId="0" fontId="6" fillId="0" borderId="8" xfId="0" applyFont="1" applyBorder="1" applyAlignment="1" applyProtection="1">
      <protection locked="0"/>
    </xf>
    <xf numFmtId="0" fontId="6" fillId="0" borderId="9" xfId="0" applyFont="1" applyBorder="1" applyAlignment="1" applyProtection="1">
      <protection locked="0"/>
    </xf>
    <xf numFmtId="0" fontId="6" fillId="0" borderId="10" xfId="0" applyFont="1" applyBorder="1" applyAlignment="1" applyProtection="1">
      <protection locked="0"/>
    </xf>
    <xf numFmtId="0" fontId="6" fillId="0" borderId="11" xfId="0" applyFont="1" applyBorder="1" applyAlignment="1" applyProtection="1">
      <protection locked="0"/>
    </xf>
    <xf numFmtId="0" fontId="6" fillId="0" borderId="12" xfId="0" applyFont="1" applyBorder="1" applyAlignment="1" applyProtection="1">
      <protection locked="0"/>
    </xf>
    <xf numFmtId="0" fontId="6" fillId="0" borderId="13" xfId="0" applyFont="1" applyBorder="1" applyAlignment="1" applyProtection="1">
      <protection locked="0"/>
    </xf>
    <xf numFmtId="0" fontId="6" fillId="5" borderId="10" xfId="0" applyFont="1" applyFill="1" applyBorder="1" applyAlignment="1" applyProtection="1">
      <protection locked="0"/>
    </xf>
    <xf numFmtId="38" fontId="4" fillId="0" borderId="0" xfId="1" applyFont="1" applyAlignment="1" applyProtection="1">
      <protection locked="0"/>
    </xf>
    <xf numFmtId="0" fontId="4" fillId="0" borderId="0" xfId="0" applyFont="1" applyAlignment="1">
      <alignment shrinkToFit="1"/>
    </xf>
    <xf numFmtId="0" fontId="4" fillId="0" borderId="0" xfId="0" applyFont="1" applyAlignment="1" applyProtection="1">
      <alignment shrinkToFit="1"/>
      <protection locked="0"/>
    </xf>
    <xf numFmtId="179" fontId="4" fillId="0" borderId="0" xfId="0" applyNumberFormat="1" applyFont="1" applyAlignment="1" applyProtection="1">
      <protection locked="0"/>
    </xf>
    <xf numFmtId="38" fontId="5" fillId="0" borderId="0" xfId="1" applyFont="1" applyAlignment="1" applyProtection="1">
      <protection locked="0"/>
    </xf>
    <xf numFmtId="179" fontId="5" fillId="0" borderId="0" xfId="0" applyNumberFormat="1" applyFont="1" applyAlignment="1" applyProtection="1">
      <protection locked="0"/>
    </xf>
    <xf numFmtId="0" fontId="5" fillId="0" borderId="0" xfId="0" applyFont="1" applyAlignment="1" applyProtection="1">
      <alignment shrinkToFit="1"/>
      <protection locked="0"/>
    </xf>
    <xf numFmtId="38" fontId="7" fillId="4" borderId="3" xfId="1" applyFont="1" applyFill="1" applyBorder="1" applyAlignment="1" applyProtection="1">
      <alignment vertical="top"/>
      <protection locked="0"/>
    </xf>
    <xf numFmtId="0" fontId="7" fillId="6" borderId="1" xfId="0" applyFont="1" applyFill="1" applyBorder="1" applyAlignment="1" applyProtection="1">
      <alignment horizontal="center" wrapText="1" shrinkToFit="1"/>
      <protection locked="0"/>
    </xf>
    <xf numFmtId="0" fontId="7" fillId="7" borderId="1" xfId="0" applyFont="1" applyFill="1" applyBorder="1" applyAlignment="1" applyProtection="1">
      <alignment horizontal="center" wrapText="1" shrinkToFit="1"/>
      <protection locked="0"/>
    </xf>
    <xf numFmtId="0" fontId="7" fillId="8" borderId="1" xfId="0" applyFont="1" applyFill="1" applyBorder="1" applyAlignment="1" applyProtection="1">
      <alignment horizontal="center" wrapText="1" shrinkToFit="1"/>
      <protection locked="0"/>
    </xf>
    <xf numFmtId="179" fontId="7" fillId="7" borderId="1" xfId="0" applyNumberFormat="1" applyFont="1" applyFill="1" applyBorder="1" applyAlignment="1" applyProtection="1">
      <protection locked="0"/>
    </xf>
    <xf numFmtId="0" fontId="7" fillId="7" borderId="1" xfId="0" applyFont="1" applyFill="1" applyBorder="1" applyAlignment="1" applyProtection="1">
      <alignment shrinkToFit="1"/>
      <protection locked="0"/>
    </xf>
    <xf numFmtId="38" fontId="6" fillId="0" borderId="8" xfId="1" applyFont="1" applyBorder="1" applyAlignment="1" applyProtection="1">
      <protection locked="0"/>
    </xf>
    <xf numFmtId="38" fontId="6" fillId="9" borderId="14" xfId="1" applyFont="1" applyFill="1" applyBorder="1" applyAlignment="1" applyProtection="1">
      <protection locked="0"/>
    </xf>
    <xf numFmtId="38" fontId="6" fillId="7" borderId="14" xfId="1" applyFont="1" applyFill="1" applyBorder="1" applyAlignment="1" applyProtection="1">
      <protection locked="0"/>
    </xf>
    <xf numFmtId="38" fontId="6" fillId="8" borderId="14" xfId="1" applyFont="1" applyFill="1" applyBorder="1" applyAlignment="1" applyProtection="1">
      <protection locked="0"/>
    </xf>
    <xf numFmtId="179" fontId="6" fillId="0" borderId="14" xfId="0" applyNumberFormat="1" applyFont="1" applyBorder="1" applyAlignment="1" applyProtection="1">
      <protection locked="0"/>
    </xf>
    <xf numFmtId="0" fontId="6" fillId="0" borderId="14" xfId="0" applyFont="1" applyBorder="1" applyAlignment="1" applyProtection="1">
      <alignment shrinkToFit="1"/>
      <protection locked="0"/>
    </xf>
    <xf numFmtId="38" fontId="6" fillId="9" borderId="12" xfId="1" applyFont="1" applyFill="1" applyBorder="1" applyAlignment="1" applyProtection="1">
      <protection locked="0"/>
    </xf>
    <xf numFmtId="38" fontId="6" fillId="7" borderId="12" xfId="1" applyFont="1" applyFill="1" applyBorder="1" applyAlignment="1" applyProtection="1">
      <protection locked="0"/>
    </xf>
    <xf numFmtId="38" fontId="6" fillId="8" borderId="12" xfId="1" applyFont="1" applyFill="1" applyBorder="1" applyAlignment="1" applyProtection="1">
      <protection locked="0"/>
    </xf>
    <xf numFmtId="179" fontId="6" fillId="0" borderId="12" xfId="0" applyNumberFormat="1" applyFont="1" applyBorder="1" applyAlignment="1" applyProtection="1">
      <protection locked="0"/>
    </xf>
    <xf numFmtId="0" fontId="6" fillId="0" borderId="12" xfId="0" applyFont="1" applyBorder="1" applyAlignment="1" applyProtection="1">
      <alignment shrinkToFit="1"/>
      <protection locked="0"/>
    </xf>
    <xf numFmtId="179" fontId="6" fillId="10" borderId="12" xfId="0" applyNumberFormat="1" applyFont="1" applyFill="1" applyBorder="1" applyAlignment="1" applyProtection="1">
      <protection locked="0"/>
    </xf>
    <xf numFmtId="0" fontId="6" fillId="10" borderId="12" xfId="0" applyFont="1" applyFill="1" applyBorder="1" applyAlignment="1" applyProtection="1">
      <alignment shrinkToFit="1"/>
      <protection locked="0"/>
    </xf>
    <xf numFmtId="38" fontId="4" fillId="0" borderId="0" xfId="1" applyFont="1" applyAlignment="1" applyProtection="1">
      <alignment shrinkToFit="1"/>
      <protection locked="0"/>
    </xf>
    <xf numFmtId="38" fontId="8" fillId="0" borderId="0" xfId="1" applyFont="1" applyAlignment="1" applyProtection="1">
      <protection locked="0"/>
    </xf>
    <xf numFmtId="38" fontId="6" fillId="9" borderId="14" xfId="1" applyFont="1" applyFill="1" applyBorder="1" applyAlignment="1"/>
    <xf numFmtId="38" fontId="6" fillId="7" borderId="14" xfId="1" applyFont="1" applyFill="1" applyBorder="1" applyAlignment="1"/>
    <xf numFmtId="38" fontId="6" fillId="11" borderId="14" xfId="1" applyFont="1" applyFill="1" applyBorder="1" applyAlignment="1"/>
    <xf numFmtId="38" fontId="6" fillId="12" borderId="14" xfId="1" applyFont="1" applyFill="1" applyBorder="1" applyAlignment="1"/>
    <xf numFmtId="38" fontId="7" fillId="7" borderId="1" xfId="1" applyFont="1" applyFill="1" applyBorder="1" applyAlignment="1" applyProtection="1">
      <alignment shrinkToFit="1"/>
      <protection locked="0"/>
    </xf>
    <xf numFmtId="0" fontId="7" fillId="7" borderId="1" xfId="0" applyFont="1" applyFill="1" applyBorder="1" applyAlignment="1">
      <alignment horizontal="center" wrapText="1" shrinkToFit="1"/>
    </xf>
    <xf numFmtId="38" fontId="6" fillId="0" borderId="14" xfId="1" applyFont="1" applyBorder="1" applyAlignment="1" applyProtection="1">
      <alignment shrinkToFit="1"/>
      <protection locked="0"/>
    </xf>
    <xf numFmtId="0" fontId="6" fillId="0" borderId="14" xfId="0" applyFont="1" applyBorder="1" applyAlignment="1" applyProtection="1">
      <protection locked="0"/>
    </xf>
    <xf numFmtId="38" fontId="6" fillId="0" borderId="12" xfId="1" applyFont="1" applyBorder="1" applyAlignment="1" applyProtection="1">
      <alignment shrinkToFit="1"/>
      <protection locked="0"/>
    </xf>
    <xf numFmtId="38" fontId="6" fillId="9" borderId="12" xfId="1" applyFont="1" applyFill="1" applyBorder="1" applyAlignment="1"/>
    <xf numFmtId="38" fontId="6" fillId="7" borderId="12" xfId="1" applyFont="1" applyFill="1" applyBorder="1" applyAlignment="1"/>
    <xf numFmtId="38" fontId="6" fillId="11" borderId="12" xfId="1" applyFont="1" applyFill="1" applyBorder="1" applyAlignment="1"/>
    <xf numFmtId="38" fontId="6" fillId="12" borderId="12" xfId="1" applyFont="1" applyFill="1" applyBorder="1" applyAlignment="1"/>
    <xf numFmtId="38" fontId="6" fillId="10" borderId="12" xfId="1" applyFont="1" applyFill="1" applyBorder="1" applyAlignment="1" applyProtection="1">
      <alignment shrinkToFit="1"/>
      <protection locked="0"/>
    </xf>
    <xf numFmtId="38" fontId="6" fillId="10" borderId="12" xfId="1" applyFont="1" applyFill="1" applyBorder="1" applyAlignment="1"/>
    <xf numFmtId="0" fontId="6" fillId="10" borderId="12" xfId="0" applyFont="1" applyFill="1" applyBorder="1" applyAlignment="1" applyProtection="1">
      <protection locked="0"/>
    </xf>
    <xf numFmtId="176" fontId="4" fillId="0" borderId="0" xfId="2" applyFont="1" applyAlignment="1" applyProtection="1">
      <protection locked="0"/>
    </xf>
    <xf numFmtId="178" fontId="4" fillId="0" borderId="0" xfId="0" applyNumberFormat="1" applyFont="1" applyAlignment="1" applyProtection="1">
      <protection locked="0"/>
    </xf>
    <xf numFmtId="0" fontId="7" fillId="7" borderId="1" xfId="0" applyFont="1" applyFill="1" applyBorder="1" applyAlignment="1" applyProtection="1">
      <alignment horizontal="center"/>
      <protection locked="0"/>
    </xf>
    <xf numFmtId="178" fontId="6" fillId="0" borderId="14" xfId="0" applyNumberFormat="1" applyFont="1" applyBorder="1" applyAlignment="1" applyProtection="1">
      <protection locked="0"/>
    </xf>
    <xf numFmtId="178" fontId="6" fillId="0" borderId="12" xfId="0" applyNumberFormat="1" applyFont="1" applyBorder="1" applyAlignment="1" applyProtection="1">
      <protection locked="0"/>
    </xf>
    <xf numFmtId="178" fontId="6" fillId="10" borderId="12" xfId="0" applyNumberFormat="1" applyFont="1" applyFill="1" applyBorder="1" applyAlignment="1" applyProtection="1">
      <protection locked="0"/>
    </xf>
    <xf numFmtId="0" fontId="7" fillId="13" borderId="1" xfId="0" applyFont="1" applyFill="1" applyBorder="1" applyAlignment="1" applyProtection="1">
      <alignment horizontal="center"/>
      <protection locked="0"/>
    </xf>
    <xf numFmtId="38" fontId="6" fillId="0" borderId="14" xfId="1" applyFont="1" applyBorder="1" applyAlignment="1" applyProtection="1">
      <protection locked="0"/>
    </xf>
    <xf numFmtId="38" fontId="6" fillId="0" borderId="12" xfId="1" applyFont="1" applyBorder="1" applyAlignment="1" applyProtection="1">
      <protection locked="0"/>
    </xf>
    <xf numFmtId="0" fontId="6" fillId="0" borderId="16" xfId="0" applyFont="1" applyBorder="1" applyAlignment="1" applyProtection="1">
      <protection locked="0"/>
    </xf>
    <xf numFmtId="0" fontId="6" fillId="0" borderId="17" xfId="0" applyFont="1" applyBorder="1" applyAlignment="1" applyProtection="1">
      <protection locked="0"/>
    </xf>
    <xf numFmtId="0" fontId="9" fillId="2" borderId="0" xfId="0" applyFont="1" applyFill="1">
      <alignment vertical="center"/>
    </xf>
    <xf numFmtId="179" fontId="0" fillId="2" borderId="0" xfId="0" applyNumberFormat="1" applyFill="1">
      <alignment vertical="center"/>
    </xf>
    <xf numFmtId="179" fontId="9" fillId="2" borderId="0" xfId="0" applyNumberFormat="1" applyFont="1" applyFill="1">
      <alignment vertical="center"/>
    </xf>
    <xf numFmtId="0" fontId="10" fillId="2" borderId="0" xfId="0" applyFont="1" applyFill="1">
      <alignment vertical="center"/>
    </xf>
    <xf numFmtId="179" fontId="0" fillId="2" borderId="19" xfId="0" applyNumberFormat="1" applyFill="1" applyBorder="1" applyAlignment="1">
      <alignment vertical="center"/>
    </xf>
    <xf numFmtId="179" fontId="0" fillId="2" borderId="20" xfId="0" applyNumberFormat="1" applyFont="1" applyFill="1" applyBorder="1" applyAlignment="1">
      <alignment vertical="center"/>
    </xf>
    <xf numFmtId="179" fontId="0" fillId="2" borderId="21" xfId="0" applyNumberFormat="1" applyFont="1" applyFill="1" applyBorder="1" applyAlignment="1">
      <alignment vertical="center"/>
    </xf>
    <xf numFmtId="179" fontId="0" fillId="2" borderId="19" xfId="0" applyNumberFormat="1" applyFont="1" applyFill="1" applyBorder="1" applyAlignment="1">
      <alignment vertical="center"/>
    </xf>
    <xf numFmtId="0" fontId="11" fillId="2" borderId="1" xfId="0" applyFont="1" applyFill="1" applyBorder="1" applyAlignment="1" applyProtection="1">
      <protection locked="0"/>
    </xf>
    <xf numFmtId="176" fontId="0" fillId="2" borderId="1" xfId="2" applyFont="1" applyFill="1" applyBorder="1" applyAlignment="1">
      <alignment vertical="center"/>
    </xf>
    <xf numFmtId="183" fontId="0" fillId="2" borderId="1" xfId="2" applyNumberFormat="1" applyFont="1" applyFill="1" applyBorder="1" applyAlignment="1">
      <alignment vertical="center"/>
    </xf>
    <xf numFmtId="0" fontId="0" fillId="2" borderId="29" xfId="0" applyFont="1" applyFill="1" applyBorder="1">
      <alignment vertical="center"/>
    </xf>
    <xf numFmtId="0" fontId="0" fillId="2" borderId="22" xfId="0" applyFont="1" applyFill="1" applyBorder="1">
      <alignment vertical="center"/>
    </xf>
    <xf numFmtId="0" fontId="0" fillId="2" borderId="19" xfId="0" applyFont="1" applyFill="1" applyBorder="1">
      <alignment vertical="center"/>
    </xf>
    <xf numFmtId="0" fontId="0" fillId="2" borderId="31" xfId="0" applyFont="1" applyFill="1" applyBorder="1">
      <alignment vertical="center"/>
    </xf>
    <xf numFmtId="177" fontId="10" fillId="12" borderId="1" xfId="4" applyNumberFormat="1" applyFont="1" applyFill="1" applyBorder="1" applyAlignment="1">
      <alignment vertical="center"/>
    </xf>
    <xf numFmtId="177" fontId="0" fillId="2" borderId="1" xfId="4" applyNumberFormat="1" applyFont="1" applyFill="1" applyBorder="1" applyAlignment="1">
      <alignment vertical="center"/>
    </xf>
    <xf numFmtId="38" fontId="0" fillId="2" borderId="1" xfId="1" applyFont="1" applyFill="1" applyBorder="1" applyAlignment="1">
      <alignment vertical="center"/>
    </xf>
    <xf numFmtId="0" fontId="0" fillId="2" borderId="1" xfId="0" applyFill="1" applyBorder="1">
      <alignment vertical="center"/>
    </xf>
    <xf numFmtId="179" fontId="0" fillId="2" borderId="32" xfId="0" applyNumberFormat="1" applyFont="1" applyFill="1" applyBorder="1" applyAlignment="1">
      <alignment vertical="center"/>
    </xf>
    <xf numFmtId="0" fontId="12" fillId="14" borderId="20" xfId="0" applyFont="1" applyFill="1" applyBorder="1" applyAlignment="1">
      <alignment horizontal="left" vertical="center"/>
    </xf>
    <xf numFmtId="179" fontId="0" fillId="2" borderId="34" xfId="0" applyNumberFormat="1" applyFill="1" applyBorder="1" applyAlignment="1">
      <alignment vertical="center"/>
    </xf>
    <xf numFmtId="38" fontId="0" fillId="15" borderId="35" xfId="1" applyFont="1" applyFill="1" applyBorder="1" applyAlignment="1">
      <alignment vertical="center"/>
    </xf>
    <xf numFmtId="38" fontId="0" fillId="15" borderId="36" xfId="1" applyFont="1" applyFill="1" applyBorder="1" applyAlignment="1">
      <alignment vertical="center"/>
    </xf>
    <xf numFmtId="176" fontId="0" fillId="15" borderId="36" xfId="2" applyFont="1" applyFill="1" applyBorder="1" applyAlignment="1">
      <alignment vertical="center"/>
    </xf>
    <xf numFmtId="179" fontId="0" fillId="2" borderId="37" xfId="0" applyNumberFormat="1" applyFill="1" applyBorder="1" applyAlignment="1">
      <alignment vertical="center"/>
    </xf>
    <xf numFmtId="38" fontId="0" fillId="2" borderId="38" xfId="1" applyFont="1" applyFill="1" applyBorder="1" applyAlignment="1">
      <alignment vertical="center"/>
    </xf>
    <xf numFmtId="38" fontId="0" fillId="2" borderId="39" xfId="1" applyFont="1" applyFill="1" applyBorder="1" applyAlignment="1">
      <alignment vertical="center"/>
    </xf>
    <xf numFmtId="176" fontId="0" fillId="2" borderId="39" xfId="2" applyFont="1" applyFill="1" applyBorder="1" applyAlignment="1">
      <alignment vertical="center"/>
    </xf>
    <xf numFmtId="179" fontId="0" fillId="2" borderId="1" xfId="0" applyNumberFormat="1" applyFont="1" applyFill="1" applyBorder="1" applyAlignment="1">
      <alignment vertical="center"/>
    </xf>
    <xf numFmtId="180" fontId="0" fillId="15" borderId="1" xfId="1" applyNumberFormat="1" applyFont="1" applyFill="1" applyBorder="1" applyAlignment="1">
      <alignment vertical="center"/>
    </xf>
    <xf numFmtId="0" fontId="12" fillId="16" borderId="19" xfId="0" applyFont="1" applyFill="1" applyBorder="1" applyAlignment="1">
      <alignment horizontal="left" vertical="center"/>
    </xf>
    <xf numFmtId="0" fontId="12" fillId="14" borderId="41" xfId="0" applyFont="1" applyFill="1" applyBorder="1" applyAlignment="1">
      <alignment horizontal="left" vertical="center"/>
    </xf>
    <xf numFmtId="176" fontId="0" fillId="2" borderId="35" xfId="2" applyFont="1" applyFill="1" applyBorder="1" applyAlignment="1">
      <alignment vertical="center"/>
    </xf>
    <xf numFmtId="177" fontId="11" fillId="15" borderId="42" xfId="4" applyNumberFormat="1" applyFont="1" applyFill="1" applyBorder="1" applyAlignment="1">
      <alignment vertical="center"/>
    </xf>
    <xf numFmtId="176" fontId="0" fillId="2" borderId="38" xfId="2" applyFont="1" applyFill="1" applyBorder="1" applyAlignment="1">
      <alignment vertical="center"/>
    </xf>
    <xf numFmtId="177" fontId="11" fillId="15" borderId="43" xfId="4" applyNumberFormat="1" applyFont="1" applyFill="1" applyBorder="1" applyAlignment="1">
      <alignment vertical="center"/>
    </xf>
    <xf numFmtId="0" fontId="0" fillId="15" borderId="0" xfId="0" applyFill="1">
      <alignment vertical="center"/>
    </xf>
    <xf numFmtId="177" fontId="11" fillId="15" borderId="1" xfId="4" applyNumberFormat="1" applyFont="1" applyFill="1" applyBorder="1" applyAlignment="1">
      <alignment vertical="center"/>
    </xf>
    <xf numFmtId="179" fontId="0" fillId="2" borderId="20" xfId="0" applyNumberFormat="1" applyFill="1" applyBorder="1" applyAlignment="1">
      <alignment vertical="center"/>
    </xf>
    <xf numFmtId="176" fontId="0" fillId="2" borderId="21" xfId="2" applyFont="1" applyFill="1" applyBorder="1" applyAlignment="1">
      <alignment vertical="center"/>
    </xf>
    <xf numFmtId="179" fontId="0" fillId="2" borderId="23" xfId="0" applyNumberFormat="1" applyFill="1" applyBorder="1" applyAlignment="1">
      <alignment vertical="center"/>
    </xf>
    <xf numFmtId="179" fontId="0" fillId="2" borderId="24" xfId="0" applyNumberFormat="1" applyFill="1" applyBorder="1" applyAlignment="1">
      <alignment vertical="center"/>
    </xf>
    <xf numFmtId="176" fontId="0" fillId="2" borderId="44" xfId="2" applyFont="1" applyFill="1" applyBorder="1" applyAlignment="1">
      <alignment vertical="center"/>
    </xf>
    <xf numFmtId="179" fontId="0" fillId="2" borderId="0" xfId="0" applyNumberFormat="1" applyFont="1" applyFill="1">
      <alignment vertical="center"/>
    </xf>
    <xf numFmtId="0" fontId="0" fillId="2" borderId="45" xfId="0" applyFont="1" applyFill="1" applyBorder="1" applyAlignment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41" xfId="0" applyFill="1" applyBorder="1" applyAlignment="1">
      <alignment horizontal="left" vertical="center"/>
    </xf>
    <xf numFmtId="0" fontId="0" fillId="2" borderId="31" xfId="0" applyFill="1" applyBorder="1" applyAlignment="1">
      <alignment horizontal="left" vertical="center"/>
    </xf>
    <xf numFmtId="0" fontId="0" fillId="2" borderId="46" xfId="0" applyFill="1" applyBorder="1" applyAlignment="1">
      <alignment horizontal="center" vertical="center"/>
    </xf>
    <xf numFmtId="0" fontId="0" fillId="2" borderId="47" xfId="0" applyFill="1" applyBorder="1" applyAlignment="1">
      <alignment horizontal="center" vertical="center"/>
    </xf>
    <xf numFmtId="0" fontId="0" fillId="2" borderId="48" xfId="0" applyFill="1" applyBorder="1" applyAlignment="1">
      <alignment horizontal="left" vertical="center"/>
    </xf>
    <xf numFmtId="0" fontId="0" fillId="2" borderId="47" xfId="0" applyFill="1" applyBorder="1" applyAlignment="1">
      <alignment horizontal="left" vertical="center"/>
    </xf>
    <xf numFmtId="38" fontId="0" fillId="18" borderId="35" xfId="1" applyFont="1" applyFill="1" applyBorder="1" applyAlignment="1">
      <alignment vertical="center"/>
    </xf>
    <xf numFmtId="38" fontId="0" fillId="18" borderId="36" xfId="1" applyFont="1" applyFill="1" applyBorder="1" applyAlignment="1">
      <alignment vertical="center"/>
    </xf>
    <xf numFmtId="176" fontId="0" fillId="18" borderId="36" xfId="2" applyFont="1" applyFill="1" applyBorder="1" applyAlignment="1">
      <alignment vertical="center"/>
    </xf>
    <xf numFmtId="38" fontId="0" fillId="2" borderId="23" xfId="1" applyFont="1" applyFill="1" applyBorder="1" applyAlignment="1">
      <alignment vertical="center"/>
    </xf>
    <xf numFmtId="38" fontId="0" fillId="2" borderId="24" xfId="1" applyFont="1" applyFill="1" applyBorder="1" applyAlignment="1">
      <alignment vertical="center"/>
    </xf>
    <xf numFmtId="176" fontId="0" fillId="2" borderId="24" xfId="2" applyFont="1" applyFill="1" applyBorder="1">
      <alignment vertical="center"/>
    </xf>
    <xf numFmtId="177" fontId="11" fillId="17" borderId="42" xfId="4" applyNumberFormat="1" applyFont="1" applyFill="1" applyBorder="1" applyAlignment="1">
      <alignment vertical="center"/>
    </xf>
    <xf numFmtId="177" fontId="11" fillId="17" borderId="43" xfId="4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horizontal="center" vertical="center"/>
    </xf>
    <xf numFmtId="176" fontId="0" fillId="2" borderId="20" xfId="2" applyFont="1" applyFill="1" applyBorder="1" applyAlignment="1">
      <alignment vertical="center"/>
    </xf>
    <xf numFmtId="176" fontId="0" fillId="2" borderId="24" xfId="2" applyFont="1" applyFill="1" applyBorder="1" applyAlignment="1">
      <alignment vertical="center"/>
    </xf>
    <xf numFmtId="179" fontId="0" fillId="2" borderId="34" xfId="0" applyNumberFormat="1" applyFont="1" applyFill="1" applyBorder="1" applyAlignment="1">
      <alignment vertical="center"/>
    </xf>
    <xf numFmtId="177" fontId="0" fillId="2" borderId="0" xfId="4" applyNumberFormat="1" applyFont="1" applyFill="1">
      <alignment vertical="center"/>
    </xf>
    <xf numFmtId="9" fontId="0" fillId="2" borderId="0" xfId="4" applyFont="1" applyFill="1">
      <alignment vertical="center"/>
    </xf>
    <xf numFmtId="0" fontId="14" fillId="2" borderId="0" xfId="0" applyFont="1" applyFill="1">
      <alignment vertical="center"/>
    </xf>
    <xf numFmtId="0" fontId="15" fillId="2" borderId="0" xfId="0" applyFont="1" applyFill="1" applyAlignment="1">
      <alignment horizontal="center" vertical="center"/>
    </xf>
    <xf numFmtId="0" fontId="15" fillId="2" borderId="0" xfId="0" applyFont="1" applyFill="1">
      <alignment vertical="center"/>
    </xf>
    <xf numFmtId="0" fontId="17" fillId="2" borderId="0" xfId="0" applyFont="1" applyFill="1">
      <alignment vertical="center"/>
    </xf>
    <xf numFmtId="179" fontId="15" fillId="2" borderId="35" xfId="0" applyNumberFormat="1" applyFont="1" applyFill="1" applyBorder="1" applyAlignment="1">
      <alignment horizontal="center" vertical="center"/>
    </xf>
    <xf numFmtId="179" fontId="15" fillId="2" borderId="36" xfId="0" applyNumberFormat="1" applyFont="1" applyFill="1" applyBorder="1" applyAlignment="1">
      <alignment horizontal="center" vertical="center"/>
    </xf>
    <xf numFmtId="179" fontId="15" fillId="2" borderId="55" xfId="0" applyNumberFormat="1" applyFont="1" applyFill="1" applyBorder="1" applyAlignment="1">
      <alignment horizontal="center" vertical="center"/>
    </xf>
    <xf numFmtId="179" fontId="15" fillId="2" borderId="56" xfId="0" applyNumberFormat="1" applyFont="1" applyFill="1" applyBorder="1" applyAlignment="1">
      <alignment horizontal="center" vertical="center"/>
    </xf>
    <xf numFmtId="179" fontId="15" fillId="2" borderId="40" xfId="0" applyNumberFormat="1" applyFont="1" applyFill="1" applyBorder="1" applyAlignment="1">
      <alignment horizontal="center" vertical="center"/>
    </xf>
    <xf numFmtId="0" fontId="15" fillId="2" borderId="36" xfId="0" applyFont="1" applyFill="1" applyBorder="1" applyAlignment="1">
      <alignment horizontal="center" vertical="center"/>
    </xf>
    <xf numFmtId="0" fontId="15" fillId="2" borderId="36" xfId="0" applyFont="1" applyFill="1" applyBorder="1" applyAlignment="1">
      <alignment horizontal="center" vertical="center" wrapText="1"/>
    </xf>
    <xf numFmtId="0" fontId="15" fillId="2" borderId="40" xfId="0" applyFont="1" applyFill="1" applyBorder="1" applyAlignment="1">
      <alignment horizontal="center" vertical="center"/>
    </xf>
    <xf numFmtId="179" fontId="15" fillId="2" borderId="42" xfId="0" applyNumberFormat="1" applyFont="1" applyFill="1" applyBorder="1" applyAlignment="1">
      <alignment horizontal="center" vertical="center"/>
    </xf>
    <xf numFmtId="0" fontId="18" fillId="2" borderId="76" xfId="0" applyFont="1" applyFill="1" applyBorder="1" applyAlignment="1">
      <alignment horizontal="center" vertical="center"/>
    </xf>
    <xf numFmtId="0" fontId="16" fillId="2" borderId="50" xfId="0" applyFont="1" applyFill="1" applyBorder="1" applyAlignment="1">
      <alignment horizontal="center" vertical="center"/>
    </xf>
    <xf numFmtId="0" fontId="16" fillId="2" borderId="51" xfId="0" applyFont="1" applyFill="1" applyBorder="1" applyAlignment="1">
      <alignment horizontal="center" vertical="center"/>
    </xf>
    <xf numFmtId="0" fontId="16" fillId="2" borderId="71" xfId="0" applyFont="1" applyFill="1" applyBorder="1" applyAlignment="1">
      <alignment horizontal="center" vertical="center"/>
    </xf>
    <xf numFmtId="0" fontId="17" fillId="2" borderId="52" xfId="0" applyFont="1" applyFill="1" applyBorder="1" applyAlignment="1">
      <alignment horizontal="center" vertical="center"/>
    </xf>
    <xf numFmtId="0" fontId="17" fillId="2" borderId="53" xfId="0" applyFont="1" applyFill="1" applyBorder="1" applyAlignment="1">
      <alignment horizontal="center" vertical="center"/>
    </xf>
    <xf numFmtId="0" fontId="17" fillId="2" borderId="54" xfId="0" applyFont="1" applyFill="1" applyBorder="1" applyAlignment="1">
      <alignment horizontal="center" vertical="center"/>
    </xf>
    <xf numFmtId="0" fontId="17" fillId="2" borderId="72" xfId="0" applyFont="1" applyFill="1" applyBorder="1" applyAlignment="1">
      <alignment horizontal="center" vertical="center"/>
    </xf>
    <xf numFmtId="0" fontId="17" fillId="2" borderId="73" xfId="0" applyFont="1" applyFill="1" applyBorder="1" applyAlignment="1">
      <alignment horizontal="center" vertical="center"/>
    </xf>
    <xf numFmtId="0" fontId="17" fillId="2" borderId="74" xfId="0" applyFont="1" applyFill="1" applyBorder="1" applyAlignment="1">
      <alignment horizontal="center" vertical="center"/>
    </xf>
    <xf numFmtId="0" fontId="17" fillId="2" borderId="75" xfId="0" applyFont="1" applyFill="1" applyBorder="1" applyAlignment="1">
      <alignment horizontal="center" vertical="center"/>
    </xf>
    <xf numFmtId="179" fontId="15" fillId="2" borderId="57" xfId="0" applyNumberFormat="1" applyFont="1" applyFill="1" applyBorder="1" applyAlignment="1">
      <alignment horizontal="center" vertical="center"/>
    </xf>
    <xf numFmtId="179" fontId="15" fillId="2" borderId="62" xfId="0" applyNumberFormat="1" applyFont="1" applyFill="1" applyBorder="1" applyAlignment="1">
      <alignment horizontal="center" vertical="center"/>
    </xf>
    <xf numFmtId="179" fontId="15" fillId="2" borderId="64" xfId="0" applyNumberFormat="1" applyFont="1" applyFill="1" applyBorder="1" applyAlignment="1">
      <alignment horizontal="center" vertical="center"/>
    </xf>
    <xf numFmtId="179" fontId="15" fillId="2" borderId="19" xfId="0" applyNumberFormat="1" applyFont="1" applyFill="1" applyBorder="1" applyAlignment="1">
      <alignment horizontal="center" vertical="center"/>
    </xf>
    <xf numFmtId="179" fontId="15" fillId="2" borderId="58" xfId="0" applyNumberFormat="1" applyFont="1" applyFill="1" applyBorder="1" applyAlignment="1">
      <alignment horizontal="left" vertical="center"/>
    </xf>
    <xf numFmtId="179" fontId="15" fillId="2" borderId="63" xfId="0" applyNumberFormat="1" applyFont="1" applyFill="1" applyBorder="1" applyAlignment="1">
      <alignment horizontal="left" vertical="center"/>
    </xf>
    <xf numFmtId="179" fontId="15" fillId="2" borderId="65" xfId="0" applyNumberFormat="1" applyFont="1" applyFill="1" applyBorder="1" applyAlignment="1">
      <alignment horizontal="left" vertical="center"/>
    </xf>
    <xf numFmtId="179" fontId="15" fillId="2" borderId="20" xfId="0" applyNumberFormat="1" applyFont="1" applyFill="1" applyBorder="1" applyAlignment="1">
      <alignment horizontal="center" vertical="center"/>
    </xf>
    <xf numFmtId="179" fontId="15" fillId="2" borderId="63" xfId="0" applyNumberFormat="1" applyFont="1" applyFill="1" applyBorder="1" applyAlignment="1">
      <alignment horizontal="center" vertical="center"/>
    </xf>
    <xf numFmtId="179" fontId="15" fillId="2" borderId="58" xfId="0" applyNumberFormat="1" applyFont="1" applyFill="1" applyBorder="1" applyAlignment="1">
      <alignment horizontal="center" vertical="center"/>
    </xf>
    <xf numFmtId="179" fontId="15" fillId="2" borderId="65" xfId="0" applyNumberFormat="1" applyFont="1" applyFill="1" applyBorder="1" applyAlignment="1">
      <alignment horizontal="center" vertical="center"/>
    </xf>
    <xf numFmtId="176" fontId="15" fillId="2" borderId="3" xfId="2" applyFont="1" applyFill="1" applyBorder="1" applyAlignment="1">
      <alignment horizontal="center" vertical="center"/>
    </xf>
    <xf numFmtId="176" fontId="15" fillId="2" borderId="66" xfId="2" applyFont="1" applyFill="1" applyBorder="1" applyAlignment="1">
      <alignment horizontal="center" vertical="center"/>
    </xf>
    <xf numFmtId="176" fontId="15" fillId="2" borderId="55" xfId="2" applyFont="1" applyFill="1" applyBorder="1" applyAlignment="1">
      <alignment horizontal="center" vertical="center"/>
    </xf>
    <xf numFmtId="176" fontId="15" fillId="2" borderId="59" xfId="2" applyFont="1" applyFill="1" applyBorder="1" applyAlignment="1">
      <alignment horizontal="center" vertical="center"/>
    </xf>
    <xf numFmtId="176" fontId="15" fillId="2" borderId="67" xfId="2" applyFont="1" applyFill="1" applyBorder="1" applyAlignment="1">
      <alignment horizontal="center" vertical="center"/>
    </xf>
    <xf numFmtId="176" fontId="15" fillId="2" borderId="56" xfId="2" applyFont="1" applyFill="1" applyBorder="1" applyAlignment="1">
      <alignment horizontal="center" vertical="center"/>
    </xf>
    <xf numFmtId="176" fontId="15" fillId="2" borderId="68" xfId="2" applyFont="1" applyFill="1" applyBorder="1" applyAlignment="1">
      <alignment horizontal="center" vertical="center"/>
    </xf>
    <xf numFmtId="176" fontId="15" fillId="2" borderId="60" xfId="2" applyFont="1" applyFill="1" applyBorder="1" applyAlignment="1">
      <alignment horizontal="center" vertical="center"/>
    </xf>
    <xf numFmtId="176" fontId="15" fillId="2" borderId="49" xfId="2" applyFont="1" applyFill="1" applyBorder="1" applyAlignment="1">
      <alignment horizontal="center" vertical="center"/>
    </xf>
    <xf numFmtId="176" fontId="15" fillId="2" borderId="22" xfId="2" applyFont="1" applyFill="1" applyBorder="1" applyAlignment="1">
      <alignment horizontal="center" vertical="center"/>
    </xf>
    <xf numFmtId="176" fontId="15" fillId="2" borderId="69" xfId="2" applyFont="1" applyFill="1" applyBorder="1" applyAlignment="1">
      <alignment horizontal="center" vertical="center"/>
    </xf>
    <xf numFmtId="176" fontId="15" fillId="2" borderId="61" xfId="2" applyFont="1" applyFill="1" applyBorder="1" applyAlignment="1">
      <alignment horizontal="center" vertical="center"/>
    </xf>
    <xf numFmtId="176" fontId="15" fillId="2" borderId="57" xfId="2" applyFont="1" applyFill="1" applyBorder="1" applyAlignment="1">
      <alignment horizontal="center" vertical="center"/>
    </xf>
    <xf numFmtId="176" fontId="15" fillId="2" borderId="35" xfId="2" applyFont="1" applyFill="1" applyBorder="1" applyAlignment="1">
      <alignment horizontal="center" vertical="center"/>
    </xf>
    <xf numFmtId="176" fontId="15" fillId="2" borderId="70" xfId="2" applyFont="1" applyFill="1" applyBorder="1" applyAlignment="1">
      <alignment horizontal="center" vertical="center"/>
    </xf>
    <xf numFmtId="176" fontId="15" fillId="2" borderId="1" xfId="2" applyFont="1" applyFill="1" applyBorder="1" applyAlignment="1">
      <alignment horizontal="center" vertical="center"/>
    </xf>
    <xf numFmtId="176" fontId="15" fillId="2" borderId="58" xfId="2" applyFont="1" applyFill="1" applyBorder="1" applyAlignment="1">
      <alignment horizontal="center" vertical="center"/>
    </xf>
    <xf numFmtId="176" fontId="15" fillId="2" borderId="36" xfId="2" applyFont="1" applyFill="1" applyBorder="1" applyAlignment="1">
      <alignment horizontal="center" vertical="center"/>
    </xf>
    <xf numFmtId="176" fontId="15" fillId="2" borderId="81" xfId="2" applyFont="1" applyFill="1" applyBorder="1" applyAlignment="1">
      <alignment horizontal="center" vertical="center"/>
    </xf>
    <xf numFmtId="177" fontId="18" fillId="12" borderId="1" xfId="4" applyNumberFormat="1" applyFont="1" applyFill="1" applyBorder="1" applyAlignment="1">
      <alignment horizontal="center" vertical="center"/>
    </xf>
    <xf numFmtId="177" fontId="18" fillId="12" borderId="58" xfId="4" applyNumberFormat="1" applyFont="1" applyFill="1" applyBorder="1" applyAlignment="1">
      <alignment horizontal="center" vertical="center"/>
    </xf>
    <xf numFmtId="177" fontId="18" fillId="12" borderId="36" xfId="4" applyNumberFormat="1" applyFont="1" applyFill="1" applyBorder="1" applyAlignment="1">
      <alignment horizontal="center" vertical="center"/>
    </xf>
    <xf numFmtId="177" fontId="18" fillId="12" borderId="81" xfId="4" applyNumberFormat="1" applyFont="1" applyFill="1" applyBorder="1" applyAlignment="1">
      <alignment horizontal="center" vertical="center"/>
    </xf>
    <xf numFmtId="177" fontId="15" fillId="2" borderId="1" xfId="4" applyNumberFormat="1" applyFont="1" applyFill="1" applyBorder="1" applyAlignment="1">
      <alignment horizontal="center" vertical="center"/>
    </xf>
    <xf numFmtId="177" fontId="15" fillId="2" borderId="58" xfId="4" applyNumberFormat="1" applyFont="1" applyFill="1" applyBorder="1" applyAlignment="1">
      <alignment horizontal="center" vertical="center"/>
    </xf>
    <xf numFmtId="177" fontId="15" fillId="2" borderId="36" xfId="4" applyNumberFormat="1" applyFont="1" applyFill="1" applyBorder="1" applyAlignment="1">
      <alignment horizontal="center" vertical="center"/>
    </xf>
    <xf numFmtId="177" fontId="15" fillId="2" borderId="81" xfId="4" applyNumberFormat="1" applyFont="1" applyFill="1" applyBorder="1" applyAlignment="1">
      <alignment horizontal="center" vertical="center"/>
    </xf>
    <xf numFmtId="177" fontId="15" fillId="2" borderId="77" xfId="4" applyNumberFormat="1" applyFont="1" applyFill="1" applyBorder="1" applyAlignment="1">
      <alignment horizontal="center" vertical="center"/>
    </xf>
    <xf numFmtId="177" fontId="15" fillId="2" borderId="60" xfId="4" applyNumberFormat="1" applyFont="1" applyFill="1" applyBorder="1" applyAlignment="1">
      <alignment horizontal="center" vertical="center"/>
    </xf>
    <xf numFmtId="177" fontId="15" fillId="2" borderId="40" xfId="4" applyNumberFormat="1" applyFont="1" applyFill="1" applyBorder="1" applyAlignment="1">
      <alignment horizontal="center" vertical="center"/>
    </xf>
    <xf numFmtId="177" fontId="15" fillId="2" borderId="82" xfId="4" applyNumberFormat="1" applyFont="1" applyFill="1" applyBorder="1" applyAlignment="1">
      <alignment horizontal="center" vertical="center"/>
    </xf>
    <xf numFmtId="176" fontId="15" fillId="2" borderId="2" xfId="2" applyFont="1" applyFill="1" applyBorder="1" applyAlignment="1">
      <alignment horizontal="center" vertical="center"/>
    </xf>
    <xf numFmtId="176" fontId="15" fillId="2" borderId="79" xfId="2" applyFont="1" applyFill="1" applyBorder="1" applyAlignment="1">
      <alignment horizontal="center" vertical="center"/>
    </xf>
    <xf numFmtId="176" fontId="15" fillId="2" borderId="42" xfId="2" applyFont="1" applyFill="1" applyBorder="1" applyAlignment="1">
      <alignment horizontal="center" vertical="center"/>
    </xf>
    <xf numFmtId="176" fontId="15" fillId="2" borderId="83" xfId="2" applyFont="1" applyFill="1" applyBorder="1" applyAlignment="1">
      <alignment horizontal="center" vertical="center"/>
    </xf>
    <xf numFmtId="177" fontId="18" fillId="2" borderId="78" xfId="4" applyNumberFormat="1" applyFont="1" applyFill="1" applyBorder="1" applyAlignment="1">
      <alignment horizontal="center" vertical="center"/>
    </xf>
    <xf numFmtId="177" fontId="18" fillId="2" borderId="80" xfId="4" applyNumberFormat="1" applyFont="1" applyFill="1" applyBorder="1" applyAlignment="1">
      <alignment horizontal="center" vertical="center"/>
    </xf>
    <xf numFmtId="177" fontId="18" fillId="2" borderId="76" xfId="4" applyNumberFormat="1" applyFont="1" applyFill="1" applyBorder="1" applyAlignment="1">
      <alignment horizontal="center" vertical="center"/>
    </xf>
    <xf numFmtId="177" fontId="18" fillId="2" borderId="84" xfId="4" applyNumberFormat="1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/>
    </xf>
    <xf numFmtId="0" fontId="10" fillId="2" borderId="27" xfId="0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176" fontId="0" fillId="2" borderId="20" xfId="2" applyFont="1" applyFill="1" applyBorder="1" applyAlignment="1">
      <alignment horizontal="center" vertical="center"/>
    </xf>
    <xf numFmtId="176" fontId="0" fillId="2" borderId="24" xfId="2" applyFont="1" applyFill="1" applyBorder="1" applyAlignment="1">
      <alignment horizontal="center" vertical="center"/>
    </xf>
    <xf numFmtId="176" fontId="0" fillId="2" borderId="22" xfId="2" applyFont="1" applyFill="1" applyBorder="1" applyAlignment="1">
      <alignment horizontal="center" vertical="center"/>
    </xf>
    <xf numFmtId="176" fontId="0" fillId="2" borderId="25" xfId="2" applyFont="1" applyFill="1" applyBorder="1" applyAlignment="1">
      <alignment horizontal="center" vertical="center"/>
    </xf>
    <xf numFmtId="38" fontId="0" fillId="2" borderId="22" xfId="1" applyFont="1" applyFill="1" applyBorder="1" applyAlignment="1">
      <alignment horizontal="right" vertical="center"/>
    </xf>
    <xf numFmtId="38" fontId="0" fillId="2" borderId="25" xfId="1" applyFont="1" applyFill="1" applyBorder="1" applyAlignment="1">
      <alignment horizontal="right" vertical="center"/>
    </xf>
    <xf numFmtId="176" fontId="0" fillId="2" borderId="19" xfId="2" applyFont="1" applyFill="1" applyBorder="1" applyAlignment="1">
      <alignment horizontal="center" vertical="center"/>
    </xf>
    <xf numFmtId="176" fontId="0" fillId="2" borderId="23" xfId="2" applyFont="1" applyFill="1" applyBorder="1" applyAlignment="1">
      <alignment horizontal="center" vertical="center"/>
    </xf>
    <xf numFmtId="177" fontId="10" fillId="5" borderId="22" xfId="4" applyNumberFormat="1" applyFont="1" applyFill="1" applyBorder="1" applyAlignment="1">
      <alignment horizontal="center" vertical="center"/>
    </xf>
    <xf numFmtId="177" fontId="10" fillId="5" borderId="25" xfId="4" applyNumberFormat="1" applyFont="1" applyFill="1" applyBorder="1" applyAlignment="1">
      <alignment horizontal="center" vertical="center"/>
    </xf>
    <xf numFmtId="177" fontId="0" fillId="2" borderId="19" xfId="4" applyNumberFormat="1" applyFont="1" applyFill="1" applyBorder="1" applyAlignment="1">
      <alignment horizontal="center" vertical="center"/>
    </xf>
    <xf numFmtId="177" fontId="0" fillId="2" borderId="23" xfId="4" applyNumberFormat="1" applyFont="1" applyFill="1" applyBorder="1" applyAlignment="1">
      <alignment horizontal="center" vertical="center"/>
    </xf>
    <xf numFmtId="177" fontId="0" fillId="2" borderId="22" xfId="4" applyNumberFormat="1" applyFont="1" applyFill="1" applyBorder="1" applyAlignment="1">
      <alignment horizontal="center" vertical="center"/>
    </xf>
    <xf numFmtId="177" fontId="0" fillId="2" borderId="25" xfId="4" applyNumberFormat="1" applyFont="1" applyFill="1" applyBorder="1" applyAlignment="1">
      <alignment horizontal="center" vertical="center"/>
    </xf>
    <xf numFmtId="177" fontId="10" fillId="0" borderId="22" xfId="4" applyNumberFormat="1" applyFont="1" applyFill="1" applyBorder="1" applyAlignment="1">
      <alignment horizontal="center" vertical="center"/>
    </xf>
    <xf numFmtId="177" fontId="10" fillId="0" borderId="25" xfId="4" applyNumberFormat="1" applyFont="1" applyFill="1" applyBorder="1" applyAlignment="1">
      <alignment horizontal="center" vertical="center"/>
    </xf>
    <xf numFmtId="177" fontId="13" fillId="0" borderId="22" xfId="4" applyNumberFormat="1" applyFont="1" applyFill="1" applyBorder="1" applyAlignment="1">
      <alignment horizontal="center" vertical="center"/>
    </xf>
    <xf numFmtId="177" fontId="13" fillId="0" borderId="25" xfId="4" applyNumberFormat="1" applyFont="1" applyFill="1" applyBorder="1" applyAlignment="1">
      <alignment horizontal="center" vertical="center"/>
    </xf>
    <xf numFmtId="179" fontId="10" fillId="2" borderId="18" xfId="0" applyNumberFormat="1" applyFont="1" applyFill="1" applyBorder="1" applyAlignment="1">
      <alignment horizontal="center" vertical="center"/>
    </xf>
    <xf numFmtId="179" fontId="10" fillId="2" borderId="26" xfId="0" applyNumberFormat="1" applyFont="1" applyFill="1" applyBorder="1" applyAlignment="1">
      <alignment horizontal="center" vertical="center"/>
    </xf>
    <xf numFmtId="179" fontId="10" fillId="2" borderId="27" xfId="0" applyNumberFormat="1" applyFont="1" applyFill="1" applyBorder="1" applyAlignment="1">
      <alignment horizontal="center" vertical="center"/>
    </xf>
    <xf numFmtId="179" fontId="0" fillId="2" borderId="19" xfId="0" applyNumberFormat="1" applyFill="1" applyBorder="1" applyAlignment="1">
      <alignment horizontal="center" vertical="center"/>
    </xf>
    <xf numFmtId="179" fontId="0" fillId="2" borderId="23" xfId="0" applyNumberFormat="1" applyFill="1" applyBorder="1" applyAlignment="1">
      <alignment horizontal="center" vertical="center"/>
    </xf>
    <xf numFmtId="179" fontId="0" fillId="2" borderId="20" xfId="0" applyNumberFormat="1" applyFont="1" applyFill="1" applyBorder="1" applyAlignment="1">
      <alignment horizontal="left" vertical="center"/>
    </xf>
    <xf numFmtId="179" fontId="0" fillId="2" borderId="24" xfId="0" applyNumberFormat="1" applyFont="1" applyFill="1" applyBorder="1" applyAlignment="1">
      <alignment horizontal="left" vertical="center"/>
    </xf>
    <xf numFmtId="176" fontId="10" fillId="2" borderId="22" xfId="2" applyFont="1" applyFill="1" applyBorder="1" applyAlignment="1">
      <alignment horizontal="center" vertical="center"/>
    </xf>
    <xf numFmtId="176" fontId="10" fillId="2" borderId="25" xfId="2" applyFont="1" applyFill="1" applyBorder="1" applyAlignment="1">
      <alignment horizontal="center" vertical="center"/>
    </xf>
    <xf numFmtId="0" fontId="0" fillId="2" borderId="32" xfId="0" applyFont="1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177" fontId="10" fillId="12" borderId="22" xfId="4" applyNumberFormat="1" applyFont="1" applyFill="1" applyBorder="1" applyAlignment="1">
      <alignment horizontal="center" vertical="center"/>
    </xf>
    <xf numFmtId="177" fontId="10" fillId="12" borderId="25" xfId="4" applyNumberFormat="1" applyFont="1" applyFill="1" applyBorder="1" applyAlignment="1">
      <alignment horizontal="center" vertical="center"/>
    </xf>
    <xf numFmtId="38" fontId="0" fillId="2" borderId="22" xfId="1" applyFont="1" applyFill="1" applyBorder="1" applyAlignment="1">
      <alignment horizontal="center" vertical="center"/>
    </xf>
    <xf numFmtId="38" fontId="0" fillId="2" borderId="25" xfId="1" applyFont="1" applyFill="1" applyBorder="1" applyAlignment="1">
      <alignment horizontal="center" vertical="center"/>
    </xf>
    <xf numFmtId="177" fontId="0" fillId="5" borderId="22" xfId="4" applyNumberFormat="1" applyFont="1" applyFill="1" applyBorder="1" applyAlignment="1">
      <alignment horizontal="center" vertical="center"/>
    </xf>
    <xf numFmtId="177" fontId="0" fillId="5" borderId="25" xfId="4" applyNumberFormat="1" applyFont="1" applyFill="1" applyBorder="1" applyAlignment="1">
      <alignment horizontal="center" vertical="center"/>
    </xf>
    <xf numFmtId="179" fontId="0" fillId="2" borderId="22" xfId="0" applyNumberFormat="1" applyFill="1" applyBorder="1" applyAlignment="1">
      <alignment horizontal="center" vertical="center"/>
    </xf>
    <xf numFmtId="179" fontId="0" fillId="2" borderId="25" xfId="0" applyNumberFormat="1" applyFill="1" applyBorder="1" applyAlignment="1">
      <alignment horizontal="center" vertical="center"/>
    </xf>
    <xf numFmtId="0" fontId="5" fillId="0" borderId="3" xfId="0" applyFont="1" applyBorder="1" applyAlignment="1" applyProtection="1">
      <alignment horizontal="center"/>
      <protection locked="0"/>
    </xf>
    <xf numFmtId="0" fontId="5" fillId="0" borderId="15" xfId="0" applyFont="1" applyBorder="1" applyAlignment="1" applyProtection="1">
      <alignment horizontal="center"/>
      <protection locked="0"/>
    </xf>
  </cellXfs>
  <cellStyles count="13">
    <cellStyle name="パーセント 2" xfId="12"/>
    <cellStyle name="百分比" xfId="4" builtinId="5"/>
    <cellStyle name="標準 2" xfId="7"/>
    <cellStyle name="常规" xfId="0" builtinId="0"/>
    <cellStyle name="桁区切り [0.00] 2" xfId="3"/>
    <cellStyle name="桁区切り 2" xfId="6"/>
    <cellStyle name="桁区切り 3" xfId="5"/>
    <cellStyle name="桁区切り 4" xfId="8"/>
    <cellStyle name="桁区切り 5" xfId="9"/>
    <cellStyle name="桁区切り 6" xfId="10"/>
    <cellStyle name="桁区切り 7" xfId="11"/>
    <cellStyle name="千位分隔" xfId="2" builtinId="3"/>
    <cellStyle name="千位分隔[0]" xfId="1" builtinId="6"/>
  </cellStyles>
  <dxfs count="25">
    <dxf>
      <font>
        <color indexed="55"/>
      </font>
    </dxf>
    <dxf>
      <font>
        <color indexed="55"/>
      </font>
    </dxf>
    <dxf>
      <fill>
        <patternFill patternType="solid">
          <bgColor rgb="FFFFFF00"/>
        </patternFill>
      </fill>
    </dxf>
    <dxf>
      <font>
        <color indexed="55"/>
      </font>
    </dxf>
    <dxf>
      <font>
        <color indexed="55"/>
      </font>
    </dxf>
    <dxf>
      <font>
        <color indexed="55"/>
      </font>
    </dxf>
    <dxf>
      <font>
        <color indexed="55"/>
      </font>
    </dxf>
    <dxf>
      <font>
        <color indexed="55"/>
      </font>
    </dxf>
    <dxf>
      <font>
        <color indexed="55"/>
      </font>
    </dxf>
    <dxf>
      <font>
        <color indexed="55"/>
      </font>
    </dxf>
    <dxf>
      <font>
        <color indexed="55"/>
      </font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  <fill>
        <patternFill patternType="none"/>
      </fill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春財布_合計</a:t>
            </a:r>
          </a:p>
        </c:rich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Pt1JAN別消化予測!$T$18:$AE$18</c:f>
              <c:numCache>
                <c:formatCode>_ * #,##0_ ;_ * \-#,##0_ ;_ * "-"??_ ;_ @_ </c:formatCode>
                <c:ptCount val="12"/>
                <c:pt idx="0">
                  <c:v>400.65672727272727</c:v>
                </c:pt>
                <c:pt idx="1">
                  <c:v>702.8</c:v>
                </c:pt>
                <c:pt idx="2">
                  <c:v>791.40333333333297</c:v>
                </c:pt>
                <c:pt idx="3">
                  <c:v>1106.0425</c:v>
                </c:pt>
                <c:pt idx="4">
                  <c:v>1645.89</c:v>
                </c:pt>
                <c:pt idx="5">
                  <c:v>1001.91525</c:v>
                </c:pt>
                <c:pt idx="6">
                  <c:v>714.44504166666661</c:v>
                </c:pt>
                <c:pt idx="7">
                  <c:v>410.5769761904761</c:v>
                </c:pt>
                <c:pt idx="8">
                  <c:v>322.04644444444438</c:v>
                </c:pt>
                <c:pt idx="9">
                  <c:v>226.84940476190459</c:v>
                </c:pt>
                <c:pt idx="10">
                  <c:v>204.99117676767631</c:v>
                </c:pt>
                <c:pt idx="11">
                  <c:v>196.2720555555554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7-4C31-A808-5AAEF27A3241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Pt1JAN別消化予測!$T$19:$AE$19</c:f>
              <c:numCache>
                <c:formatCode>_ * #,##0_ ;_ * \-#,##0_ ;_ * "-"??_ ;_ @_ </c:formatCode>
                <c:ptCount val="12"/>
                <c:pt idx="0">
                  <c:v>448</c:v>
                </c:pt>
                <c:pt idx="1">
                  <c:v>742</c:v>
                </c:pt>
                <c:pt idx="2">
                  <c:v>824</c:v>
                </c:pt>
                <c:pt idx="3">
                  <c:v>1076</c:v>
                </c:pt>
                <c:pt idx="4">
                  <c:v>1591</c:v>
                </c:pt>
                <c:pt idx="5">
                  <c:v>691</c:v>
                </c:pt>
                <c:pt idx="6">
                  <c:v>382</c:v>
                </c:pt>
                <c:pt idx="7">
                  <c:v>275</c:v>
                </c:pt>
                <c:pt idx="8">
                  <c:v>205</c:v>
                </c:pt>
                <c:pt idx="9">
                  <c:v>161</c:v>
                </c:pt>
                <c:pt idx="10">
                  <c:v>177</c:v>
                </c:pt>
                <c:pt idx="11">
                  <c:v>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7-4C31-A808-5AAEF27A3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Pt1JAN別消化予測!$AH$19:$AS$19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47-4C31-A808-5AAEF27A3241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Pt1JAN別消化予測!$AV$19:$BG$19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47-4C31-A808-5AAEF27A32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Pt1JAN別消化予測!$A$4</c:f>
          <c:strCache>
            <c:ptCount val="1"/>
            <c:pt idx="0">
              <c:v>4562342690029_春財布　小銭入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Pt1JAN別消化予測!$T$4:$AE$4</c:f>
              <c:numCache>
                <c:formatCode>_ * #,##0_ ;_ * \-#,##0_ ;_ * "-"??_ ;_ @_ </c:formatCode>
                <c:ptCount val="12"/>
                <c:pt idx="0">
                  <c:v>97.12</c:v>
                </c:pt>
                <c:pt idx="1">
                  <c:v>162.94</c:v>
                </c:pt>
                <c:pt idx="2">
                  <c:v>161.44</c:v>
                </c:pt>
                <c:pt idx="3">
                  <c:v>231.77</c:v>
                </c:pt>
                <c:pt idx="4">
                  <c:v>294.10000000000002</c:v>
                </c:pt>
                <c:pt idx="5">
                  <c:v>183.55</c:v>
                </c:pt>
                <c:pt idx="6">
                  <c:v>148.78749999999999</c:v>
                </c:pt>
                <c:pt idx="7">
                  <c:v>89.516000000000005</c:v>
                </c:pt>
                <c:pt idx="8">
                  <c:v>67.28</c:v>
                </c:pt>
                <c:pt idx="9">
                  <c:v>49.28</c:v>
                </c:pt>
                <c:pt idx="10">
                  <c:v>45.018000000000001</c:v>
                </c:pt>
                <c:pt idx="11">
                  <c:v>35.358499999999999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0-4D6C-8C7D-2F8E734F8E92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Pt1JAN別消化予測!$T$5:$AE$5</c:f>
              <c:numCache>
                <c:formatCode>_ * #,##0_ ;_ * \-#,##0_ ;_ * "-"??_ ;_ @_ </c:formatCode>
                <c:ptCount val="12"/>
                <c:pt idx="0">
                  <c:v>93</c:v>
                </c:pt>
                <c:pt idx="1">
                  <c:v>154</c:v>
                </c:pt>
                <c:pt idx="2">
                  <c:v>154</c:v>
                </c:pt>
                <c:pt idx="3">
                  <c:v>209</c:v>
                </c:pt>
                <c:pt idx="4">
                  <c:v>257</c:v>
                </c:pt>
                <c:pt idx="5">
                  <c:v>122</c:v>
                </c:pt>
                <c:pt idx="6">
                  <c:v>86</c:v>
                </c:pt>
                <c:pt idx="7">
                  <c:v>56</c:v>
                </c:pt>
                <c:pt idx="8">
                  <c:v>30</c:v>
                </c:pt>
                <c:pt idx="9">
                  <c:v>30</c:v>
                </c:pt>
                <c:pt idx="10">
                  <c:v>35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C0-4D6C-8C7D-2F8E734F8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Pt1JAN別消化予測!$AH$5:$AS$5</c:f>
              <c:numCache>
                <c:formatCode>0.0%</c:formatCode>
                <c:ptCount val="12"/>
                <c:pt idx="0">
                  <c:v>6.2452107279693483E-2</c:v>
                </c:pt>
                <c:pt idx="1">
                  <c:v>0.12145593869731799</c:v>
                </c:pt>
                <c:pt idx="2">
                  <c:v>0.18045977011494252</c:v>
                </c:pt>
                <c:pt idx="3">
                  <c:v>0.26053639846743293</c:v>
                </c:pt>
                <c:pt idx="4">
                  <c:v>0.35900383141762449</c:v>
                </c:pt>
                <c:pt idx="5">
                  <c:v>0.40574712643678157</c:v>
                </c:pt>
                <c:pt idx="6">
                  <c:v>0.43869731800766282</c:v>
                </c:pt>
                <c:pt idx="7">
                  <c:v>0.46015325670498081</c:v>
                </c:pt>
                <c:pt idx="8">
                  <c:v>0.47164750957854401</c:v>
                </c:pt>
                <c:pt idx="9">
                  <c:v>0.48314176245210722</c:v>
                </c:pt>
                <c:pt idx="10">
                  <c:v>0.49655172413793097</c:v>
                </c:pt>
                <c:pt idx="11">
                  <c:v>0.50536398467432941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C0-4D6C-8C7D-2F8E734F8E92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Pt1JAN別消化予測!$AV$5:$BG$5</c:f>
              <c:numCache>
                <c:formatCode>0.0%</c:formatCode>
                <c:ptCount val="12"/>
                <c:pt idx="0">
                  <c:v>0.12357846853677029</c:v>
                </c:pt>
                <c:pt idx="1">
                  <c:v>0.24033358605003793</c:v>
                </c:pt>
                <c:pt idx="2">
                  <c:v>0.35708870356330558</c:v>
                </c:pt>
                <c:pt idx="3">
                  <c:v>0.51554207733131163</c:v>
                </c:pt>
                <c:pt idx="4">
                  <c:v>0.7103866565579986</c:v>
                </c:pt>
                <c:pt idx="5">
                  <c:v>0.80288097043214568</c:v>
                </c:pt>
                <c:pt idx="6">
                  <c:v>0.86808188021228216</c:v>
                </c:pt>
                <c:pt idx="7">
                  <c:v>0.91053828658074309</c:v>
                </c:pt>
                <c:pt idx="8">
                  <c:v>0.93328278999241865</c:v>
                </c:pt>
                <c:pt idx="9">
                  <c:v>0.9560272934040942</c:v>
                </c:pt>
                <c:pt idx="10">
                  <c:v>0.98256254738438231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7C0-4D6C-8C7D-2F8E734F8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Pt1JAN別消化予測!$A$6</c:f>
          <c:strCache>
            <c:ptCount val="1"/>
            <c:pt idx="0">
              <c:v>4562342690036_春財布　紳士長財布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Pt1JAN別消化予測!$T$6:$AE$6</c:f>
              <c:numCache>
                <c:formatCode>_ * #,##0_ ;_ * \-#,##0_ ;_ * "-"??_ ;_ @_ </c:formatCode>
                <c:ptCount val="12"/>
                <c:pt idx="0">
                  <c:v>24.59</c:v>
                </c:pt>
                <c:pt idx="1">
                  <c:v>58.51</c:v>
                </c:pt>
                <c:pt idx="2">
                  <c:v>66.38</c:v>
                </c:pt>
                <c:pt idx="3">
                  <c:v>64.19</c:v>
                </c:pt>
                <c:pt idx="4">
                  <c:v>120.55</c:v>
                </c:pt>
                <c:pt idx="5">
                  <c:v>68.504000000000005</c:v>
                </c:pt>
                <c:pt idx="6">
                  <c:v>51.385041666666602</c:v>
                </c:pt>
                <c:pt idx="7">
                  <c:v>30.6185714285714</c:v>
                </c:pt>
                <c:pt idx="8">
                  <c:v>23.765999999999998</c:v>
                </c:pt>
                <c:pt idx="9">
                  <c:v>18.72</c:v>
                </c:pt>
                <c:pt idx="10">
                  <c:v>17.2618181818181</c:v>
                </c:pt>
                <c:pt idx="11">
                  <c:v>23.7355555555555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D4-4BE3-9B37-D3546BB57B54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Pt1JAN別消化予測!$T$7:$AE$7</c:f>
              <c:numCache>
                <c:formatCode>_ * #,##0_ ;_ * \-#,##0_ ;_ * "-"??_ ;_ @_ </c:formatCode>
                <c:ptCount val="12"/>
                <c:pt idx="0">
                  <c:v>27</c:v>
                </c:pt>
                <c:pt idx="1">
                  <c:v>46</c:v>
                </c:pt>
                <c:pt idx="2">
                  <c:v>47</c:v>
                </c:pt>
                <c:pt idx="3">
                  <c:v>87</c:v>
                </c:pt>
                <c:pt idx="4">
                  <c:v>109</c:v>
                </c:pt>
                <c:pt idx="5">
                  <c:v>47</c:v>
                </c:pt>
                <c:pt idx="6">
                  <c:v>21</c:v>
                </c:pt>
                <c:pt idx="7">
                  <c:v>28</c:v>
                </c:pt>
                <c:pt idx="8">
                  <c:v>10</c:v>
                </c:pt>
                <c:pt idx="9">
                  <c:v>10</c:v>
                </c:pt>
                <c:pt idx="10">
                  <c:v>11</c:v>
                </c:pt>
                <c:pt idx="1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D4-4BE3-9B37-D3546BB57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Pt1JAN別消化予測!$AH$7:$AS$7</c:f>
              <c:numCache>
                <c:formatCode>0.0%</c:formatCode>
                <c:ptCount val="12"/>
                <c:pt idx="0">
                  <c:v>5.6321839080459769E-2</c:v>
                </c:pt>
                <c:pt idx="1">
                  <c:v>0.10919540229885058</c:v>
                </c:pt>
                <c:pt idx="2">
                  <c:v>0.16321839080459771</c:v>
                </c:pt>
                <c:pt idx="3">
                  <c:v>0.26321839080459775</c:v>
                </c:pt>
                <c:pt idx="4">
                  <c:v>0.38850574712643682</c:v>
                </c:pt>
                <c:pt idx="5">
                  <c:v>0.44252873563218392</c:v>
                </c:pt>
                <c:pt idx="6">
                  <c:v>0.46666666666666667</c:v>
                </c:pt>
                <c:pt idx="7">
                  <c:v>0.49885057471264371</c:v>
                </c:pt>
                <c:pt idx="8">
                  <c:v>0.51034482758620692</c:v>
                </c:pt>
                <c:pt idx="9">
                  <c:v>0.52183908045977012</c:v>
                </c:pt>
                <c:pt idx="10">
                  <c:v>0.53448275862068961</c:v>
                </c:pt>
                <c:pt idx="11">
                  <c:v>0.55057471264367808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D4-4BE3-9B37-D3546BB57B54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Pt1JAN別消化予測!$AV$7:$BG$7</c:f>
              <c:numCache>
                <c:formatCode>0.0%</c:formatCode>
                <c:ptCount val="12"/>
                <c:pt idx="0">
                  <c:v>0.10229645093945722</c:v>
                </c:pt>
                <c:pt idx="1">
                  <c:v>0.19832985386221297</c:v>
                </c:pt>
                <c:pt idx="2">
                  <c:v>0.29645093945720252</c:v>
                </c:pt>
                <c:pt idx="3">
                  <c:v>0.47807933194154495</c:v>
                </c:pt>
                <c:pt idx="4">
                  <c:v>0.70563674321503145</c:v>
                </c:pt>
                <c:pt idx="5">
                  <c:v>0.803757828810021</c:v>
                </c:pt>
                <c:pt idx="6">
                  <c:v>0.84759916492693121</c:v>
                </c:pt>
                <c:pt idx="7">
                  <c:v>0.90605427974947816</c:v>
                </c:pt>
                <c:pt idx="8">
                  <c:v>0.92693110647181642</c:v>
                </c:pt>
                <c:pt idx="9">
                  <c:v>0.94780793319415468</c:v>
                </c:pt>
                <c:pt idx="10">
                  <c:v>0.97077244258872675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D4-4BE3-9B37-D3546BB57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Pt1JAN別消化予測!$A$8</c:f>
          <c:strCache>
            <c:ptCount val="1"/>
            <c:pt idx="0">
              <c:v>4562342690043_春財布　紳士折財布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Pt1JAN別消化予測!$T$8:$AE$8</c:f>
              <c:numCache>
                <c:formatCode>_ * #,##0_ ;_ * \-#,##0_ ;_ * "-"??_ ;_ @_ </c:formatCode>
                <c:ptCount val="12"/>
                <c:pt idx="0">
                  <c:v>89.86</c:v>
                </c:pt>
                <c:pt idx="1">
                  <c:v>109.48</c:v>
                </c:pt>
                <c:pt idx="2">
                  <c:v>151.85</c:v>
                </c:pt>
                <c:pt idx="3">
                  <c:v>231.97499999999999</c:v>
                </c:pt>
                <c:pt idx="4">
                  <c:v>398.33</c:v>
                </c:pt>
                <c:pt idx="5">
                  <c:v>225.29</c:v>
                </c:pt>
                <c:pt idx="6">
                  <c:v>152.82900000000001</c:v>
                </c:pt>
                <c:pt idx="7">
                  <c:v>81.346000000000004</c:v>
                </c:pt>
                <c:pt idx="8">
                  <c:v>63.37</c:v>
                </c:pt>
                <c:pt idx="9">
                  <c:v>38.928166666666598</c:v>
                </c:pt>
                <c:pt idx="10">
                  <c:v>43.686888888888802</c:v>
                </c:pt>
                <c:pt idx="11">
                  <c:v>47.7783333333333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D9-44D7-B57D-565A76ADFB11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Pt1JAN別消化予測!$T$9:$AE$9</c:f>
              <c:numCache>
                <c:formatCode>_ * #,##0_ ;_ * \-#,##0_ ;_ * "-"??_ ;_ @_ </c:formatCode>
                <c:ptCount val="12"/>
                <c:pt idx="0">
                  <c:v>101</c:v>
                </c:pt>
                <c:pt idx="1">
                  <c:v>133</c:v>
                </c:pt>
                <c:pt idx="2">
                  <c:v>182</c:v>
                </c:pt>
                <c:pt idx="3">
                  <c:v>232</c:v>
                </c:pt>
                <c:pt idx="4">
                  <c:v>375</c:v>
                </c:pt>
                <c:pt idx="5">
                  <c:v>163</c:v>
                </c:pt>
                <c:pt idx="6">
                  <c:v>81</c:v>
                </c:pt>
                <c:pt idx="7">
                  <c:v>54</c:v>
                </c:pt>
                <c:pt idx="8">
                  <c:v>49</c:v>
                </c:pt>
                <c:pt idx="9">
                  <c:v>46</c:v>
                </c:pt>
                <c:pt idx="10">
                  <c:v>47</c:v>
                </c:pt>
                <c:pt idx="11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D9-44D7-B57D-565A76AD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Pt1JAN別消化予測!$AH$9:$AS$9</c:f>
              <c:numCache>
                <c:formatCode>0.0%</c:formatCode>
                <c:ptCount val="12"/>
                <c:pt idx="0">
                  <c:v>6.0919540229885057E-2</c:v>
                </c:pt>
                <c:pt idx="1">
                  <c:v>0.11187739463601531</c:v>
                </c:pt>
                <c:pt idx="2">
                  <c:v>0.18160919540229883</c:v>
                </c:pt>
                <c:pt idx="3">
                  <c:v>0.27049808429118771</c:v>
                </c:pt>
                <c:pt idx="4">
                  <c:v>0.41417624521072793</c:v>
                </c:pt>
                <c:pt idx="5">
                  <c:v>0.4766283524904214</c:v>
                </c:pt>
                <c:pt idx="6">
                  <c:v>0.5076628352490421</c:v>
                </c:pt>
                <c:pt idx="7">
                  <c:v>0.52835249042145593</c:v>
                </c:pt>
                <c:pt idx="8">
                  <c:v>0.54712643678160922</c:v>
                </c:pt>
                <c:pt idx="9">
                  <c:v>0.5647509578544061</c:v>
                </c:pt>
                <c:pt idx="10">
                  <c:v>0.58275862068965512</c:v>
                </c:pt>
                <c:pt idx="11">
                  <c:v>0.59923371647509571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D9-44D7-B57D-565A76ADFB11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Pt1JAN別消化予測!$AV$9:$BG$9</c:f>
              <c:numCache>
                <c:formatCode>0.0%</c:formatCode>
                <c:ptCount val="12"/>
                <c:pt idx="0">
                  <c:v>0.10166240409207163</c:v>
                </c:pt>
                <c:pt idx="1">
                  <c:v>0.18670076726342713</c:v>
                </c:pt>
                <c:pt idx="2">
                  <c:v>0.30306905370843995</c:v>
                </c:pt>
                <c:pt idx="3">
                  <c:v>0.45140664961636834</c:v>
                </c:pt>
                <c:pt idx="4">
                  <c:v>0.69117647058823539</c:v>
                </c:pt>
                <c:pt idx="5">
                  <c:v>0.7953964194373403</c:v>
                </c:pt>
                <c:pt idx="6">
                  <c:v>0.84718670076726355</c:v>
                </c:pt>
                <c:pt idx="7">
                  <c:v>0.88171355498721238</c:v>
                </c:pt>
                <c:pt idx="8">
                  <c:v>0.91304347826086962</c:v>
                </c:pt>
                <c:pt idx="9">
                  <c:v>0.94245524296675198</c:v>
                </c:pt>
                <c:pt idx="10">
                  <c:v>0.97250639386189264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D9-44D7-B57D-565A76ADF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Pt1JAN別消化予測!$A$10</c:f>
          <c:strCache>
            <c:ptCount val="1"/>
            <c:pt idx="0">
              <c:v>4562342690050_春財布　紳士ブランド長財布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Pt1JAN別消化予測!$T$10:$AE$10</c:f>
              <c:numCache>
                <c:formatCode>_ * #,##0_ ;_ * \-#,##0_ ;_ * "-"??_ ;_ @_ </c:formatCode>
                <c:ptCount val="12"/>
                <c:pt idx="0">
                  <c:v>22.504000000000001</c:v>
                </c:pt>
                <c:pt idx="1">
                  <c:v>58.21</c:v>
                </c:pt>
                <c:pt idx="2">
                  <c:v>56.97</c:v>
                </c:pt>
                <c:pt idx="3">
                  <c:v>86.947500000000005</c:v>
                </c:pt>
                <c:pt idx="4">
                  <c:v>101.03</c:v>
                </c:pt>
                <c:pt idx="5">
                  <c:v>72.881249999999994</c:v>
                </c:pt>
                <c:pt idx="6">
                  <c:v>56.434166666666599</c:v>
                </c:pt>
                <c:pt idx="7">
                  <c:v>37.61</c:v>
                </c:pt>
                <c:pt idx="8">
                  <c:v>25.335999999999999</c:v>
                </c:pt>
                <c:pt idx="9">
                  <c:v>21.48</c:v>
                </c:pt>
                <c:pt idx="10">
                  <c:v>17.541818181818101</c:v>
                </c:pt>
                <c:pt idx="11">
                  <c:v>18.73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2-4D34-BBCC-4C5AFF1A4A62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Pt1JAN別消化予測!$T$11:$AE$11</c:f>
              <c:numCache>
                <c:formatCode>_ * #,##0_ ;_ * \-#,##0_ ;_ * "-"??_ ;_ @_ </c:formatCode>
                <c:ptCount val="12"/>
                <c:pt idx="0">
                  <c:v>33</c:v>
                </c:pt>
                <c:pt idx="1">
                  <c:v>54</c:v>
                </c:pt>
                <c:pt idx="2">
                  <c:v>55</c:v>
                </c:pt>
                <c:pt idx="3">
                  <c:v>64</c:v>
                </c:pt>
                <c:pt idx="4">
                  <c:v>92</c:v>
                </c:pt>
                <c:pt idx="5">
                  <c:v>55</c:v>
                </c:pt>
                <c:pt idx="6">
                  <c:v>26</c:v>
                </c:pt>
                <c:pt idx="7">
                  <c:v>21</c:v>
                </c:pt>
                <c:pt idx="8">
                  <c:v>19</c:v>
                </c:pt>
                <c:pt idx="9">
                  <c:v>15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2-4D34-BBCC-4C5AFF1A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Pt1JAN別消化予測!$AH$11:$AS$11</c:f>
              <c:numCache>
                <c:formatCode>0.0%</c:formatCode>
                <c:ptCount val="12"/>
                <c:pt idx="0">
                  <c:v>6.0919540229885057E-2</c:v>
                </c:pt>
                <c:pt idx="1">
                  <c:v>0.12298850574712644</c:v>
                </c:pt>
                <c:pt idx="2">
                  <c:v>0.18620689655172415</c:v>
                </c:pt>
                <c:pt idx="3">
                  <c:v>0.25977011494252877</c:v>
                </c:pt>
                <c:pt idx="4">
                  <c:v>0.36551724137931041</c:v>
                </c:pt>
                <c:pt idx="5">
                  <c:v>0.42873563218390809</c:v>
                </c:pt>
                <c:pt idx="6">
                  <c:v>0.45862068965517244</c:v>
                </c:pt>
                <c:pt idx="7">
                  <c:v>0.48275862068965519</c:v>
                </c:pt>
                <c:pt idx="8">
                  <c:v>0.50459770114942526</c:v>
                </c:pt>
                <c:pt idx="9">
                  <c:v>0.52183908045977012</c:v>
                </c:pt>
                <c:pt idx="10">
                  <c:v>0.53908045977011498</c:v>
                </c:pt>
                <c:pt idx="11">
                  <c:v>0.55402298850574716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C2-4D34-BBCC-4C5AFF1A4A62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Pt1JAN別消化予測!$AV$11:$BG$11</c:f>
              <c:numCache>
                <c:formatCode>0.0%</c:formatCode>
                <c:ptCount val="12"/>
                <c:pt idx="0">
                  <c:v>0.10995850622406639</c:v>
                </c:pt>
                <c:pt idx="1">
                  <c:v>0.22199170124481327</c:v>
                </c:pt>
                <c:pt idx="2">
                  <c:v>0.33609958506224064</c:v>
                </c:pt>
                <c:pt idx="3">
                  <c:v>0.46887966804979253</c:v>
                </c:pt>
                <c:pt idx="4">
                  <c:v>0.65975103734439833</c:v>
                </c:pt>
                <c:pt idx="5">
                  <c:v>0.77385892116182575</c:v>
                </c:pt>
                <c:pt idx="6">
                  <c:v>0.82780082987551873</c:v>
                </c:pt>
                <c:pt idx="7">
                  <c:v>0.87136929460580914</c:v>
                </c:pt>
                <c:pt idx="8">
                  <c:v>0.91078838174273857</c:v>
                </c:pt>
                <c:pt idx="9">
                  <c:v>0.94190871369294604</c:v>
                </c:pt>
                <c:pt idx="10">
                  <c:v>0.97302904564315351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C2-4D34-BBCC-4C5AFF1A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Pt1JAN別消化予測!$A$12</c:f>
          <c:strCache>
            <c:ptCount val="1"/>
            <c:pt idx="0">
              <c:v>4562342690067_春財布　紳士ブランド折財布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Pt1JAN別消化予測!$T$12:$AE$12</c:f>
              <c:numCache>
                <c:formatCode>_ * #,##0_ ;_ * \-#,##0_ ;_ * "-"??_ ;_ @_ </c:formatCode>
                <c:ptCount val="12"/>
                <c:pt idx="0">
                  <c:v>24.652727272727201</c:v>
                </c:pt>
                <c:pt idx="1">
                  <c:v>72.709999999999994</c:v>
                </c:pt>
                <c:pt idx="2">
                  <c:v>71.44</c:v>
                </c:pt>
                <c:pt idx="3">
                  <c:v>127.47</c:v>
                </c:pt>
                <c:pt idx="4">
                  <c:v>216.73</c:v>
                </c:pt>
                <c:pt idx="5">
                  <c:v>132.69</c:v>
                </c:pt>
                <c:pt idx="6">
                  <c:v>87.900333333333293</c:v>
                </c:pt>
                <c:pt idx="7">
                  <c:v>48.818571428571403</c:v>
                </c:pt>
                <c:pt idx="8">
                  <c:v>45.846944444444397</c:v>
                </c:pt>
                <c:pt idx="9">
                  <c:v>32.8269047619047</c:v>
                </c:pt>
                <c:pt idx="10">
                  <c:v>27.826944444444401</c:v>
                </c:pt>
                <c:pt idx="11">
                  <c:v>29.487166666666599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F-45A2-BD15-164E0F531D07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Pt1JAN別消化予測!$T$13:$AE$13</c:f>
              <c:numCache>
                <c:formatCode>_ * #,##0_ ;_ * \-#,##0_ ;_ * "-"??_ ;_ @_ </c:formatCode>
                <c:ptCount val="12"/>
                <c:pt idx="0">
                  <c:v>52</c:v>
                </c:pt>
                <c:pt idx="1">
                  <c:v>98</c:v>
                </c:pt>
                <c:pt idx="2">
                  <c:v>118</c:v>
                </c:pt>
                <c:pt idx="3">
                  <c:v>132</c:v>
                </c:pt>
                <c:pt idx="4">
                  <c:v>229</c:v>
                </c:pt>
                <c:pt idx="5">
                  <c:v>98</c:v>
                </c:pt>
                <c:pt idx="6">
                  <c:v>42</c:v>
                </c:pt>
                <c:pt idx="7">
                  <c:v>43</c:v>
                </c:pt>
                <c:pt idx="8">
                  <c:v>41</c:v>
                </c:pt>
                <c:pt idx="9">
                  <c:v>25</c:v>
                </c:pt>
                <c:pt idx="10">
                  <c:v>28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F-45A2-BD15-164E0F531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Pt1JAN別消化予測!$AH$13:$AS$13</c:f>
              <c:numCache>
                <c:formatCode>0.0%</c:formatCode>
                <c:ptCount val="12"/>
                <c:pt idx="0">
                  <c:v>2.8735632183908046E-2</c:v>
                </c:pt>
                <c:pt idx="1">
                  <c:v>6.6283524904214561E-2</c:v>
                </c:pt>
                <c:pt idx="2">
                  <c:v>0.11149425287356321</c:v>
                </c:pt>
                <c:pt idx="3">
                  <c:v>0.16206896551724137</c:v>
                </c:pt>
                <c:pt idx="4">
                  <c:v>0.24980842911877393</c:v>
                </c:pt>
                <c:pt idx="5">
                  <c:v>0.28735632183908044</c:v>
                </c:pt>
                <c:pt idx="6">
                  <c:v>0.30344827586206896</c:v>
                </c:pt>
                <c:pt idx="7">
                  <c:v>0.31992337164750956</c:v>
                </c:pt>
                <c:pt idx="8">
                  <c:v>0.33563218390804594</c:v>
                </c:pt>
                <c:pt idx="9">
                  <c:v>0.34521072796934865</c:v>
                </c:pt>
                <c:pt idx="10">
                  <c:v>0.35593869731800765</c:v>
                </c:pt>
                <c:pt idx="11">
                  <c:v>0.37011494252873561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BF-45A2-BD15-164E0F531D07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Pt1JAN別消化予測!$AV$13:$BG$13</c:f>
              <c:numCache>
                <c:formatCode>0.0%</c:formatCode>
                <c:ptCount val="12"/>
                <c:pt idx="0">
                  <c:v>7.7639751552795039E-2</c:v>
                </c:pt>
                <c:pt idx="1">
                  <c:v>0.17908902691511389</c:v>
                </c:pt>
                <c:pt idx="2">
                  <c:v>0.30124223602484473</c:v>
                </c:pt>
                <c:pt idx="3">
                  <c:v>0.43788819875776397</c:v>
                </c:pt>
                <c:pt idx="4">
                  <c:v>0.67494824016563149</c:v>
                </c:pt>
                <c:pt idx="5">
                  <c:v>0.77639751552795033</c:v>
                </c:pt>
                <c:pt idx="6">
                  <c:v>0.81987577639751552</c:v>
                </c:pt>
                <c:pt idx="7">
                  <c:v>0.86438923395445133</c:v>
                </c:pt>
                <c:pt idx="8">
                  <c:v>0.9068322981366459</c:v>
                </c:pt>
                <c:pt idx="9">
                  <c:v>0.93271221532091086</c:v>
                </c:pt>
                <c:pt idx="10">
                  <c:v>0.96169772256728769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BF-45A2-BD15-164E0F531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Pt1JAN別消化予測!$A$14</c:f>
          <c:strCache>
            <c:ptCount val="1"/>
            <c:pt idx="0">
              <c:v>4562342690074_春財布　婦人長財布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Pt1JAN別消化予測!$T$14:$AE$14</c:f>
              <c:numCache>
                <c:formatCode>_ * #,##0_ ;_ * \-#,##0_ ;_ * "-"??_ ;_ @_ </c:formatCode>
                <c:ptCount val="12"/>
                <c:pt idx="0">
                  <c:v>94.34</c:v>
                </c:pt>
                <c:pt idx="1">
                  <c:v>171.75</c:v>
                </c:pt>
                <c:pt idx="2">
                  <c:v>193.95</c:v>
                </c:pt>
                <c:pt idx="3">
                  <c:v>252.31</c:v>
                </c:pt>
                <c:pt idx="4">
                  <c:v>399.68</c:v>
                </c:pt>
                <c:pt idx="5">
                  <c:v>246.2</c:v>
                </c:pt>
                <c:pt idx="6">
                  <c:v>162.03899999999999</c:v>
                </c:pt>
                <c:pt idx="7">
                  <c:v>91.975999999999999</c:v>
                </c:pt>
                <c:pt idx="8">
                  <c:v>73.677499999999995</c:v>
                </c:pt>
                <c:pt idx="9">
                  <c:v>44.259333333333302</c:v>
                </c:pt>
                <c:pt idx="10">
                  <c:v>33.418888888888802</c:v>
                </c:pt>
                <c:pt idx="11">
                  <c:v>29.102499999999999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B1-4C78-A9C9-9C3A930C1351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Pt1JAN別消化予測!$T$15:$AE$15</c:f>
              <c:numCache>
                <c:formatCode>_ * #,##0_ ;_ * \-#,##0_ ;_ * "-"??_ ;_ @_ </c:formatCode>
                <c:ptCount val="12"/>
                <c:pt idx="0">
                  <c:v>98</c:v>
                </c:pt>
                <c:pt idx="1">
                  <c:v>175</c:v>
                </c:pt>
                <c:pt idx="2">
                  <c:v>191</c:v>
                </c:pt>
                <c:pt idx="3">
                  <c:v>255</c:v>
                </c:pt>
                <c:pt idx="4">
                  <c:v>415</c:v>
                </c:pt>
                <c:pt idx="5">
                  <c:v>148</c:v>
                </c:pt>
                <c:pt idx="6">
                  <c:v>87</c:v>
                </c:pt>
                <c:pt idx="7">
                  <c:v>57</c:v>
                </c:pt>
                <c:pt idx="8">
                  <c:v>35</c:v>
                </c:pt>
                <c:pt idx="9">
                  <c:v>25</c:v>
                </c:pt>
                <c:pt idx="10">
                  <c:v>25</c:v>
                </c:pt>
                <c:pt idx="1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1-4C78-A9C9-9C3A930C1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Pt1JAN別消化予測!$AH$15:$AS$15</c:f>
              <c:numCache>
                <c:formatCode>0.0%</c:formatCode>
                <c:ptCount val="12"/>
                <c:pt idx="0">
                  <c:v>6.3601532567049812E-2</c:v>
                </c:pt>
                <c:pt idx="1">
                  <c:v>0.1306513409961686</c:v>
                </c:pt>
                <c:pt idx="2">
                  <c:v>0.20383141762452109</c:v>
                </c:pt>
                <c:pt idx="3">
                  <c:v>0.30153256704980846</c:v>
                </c:pt>
                <c:pt idx="4">
                  <c:v>0.46053639846743299</c:v>
                </c:pt>
                <c:pt idx="5">
                  <c:v>0.51724137931034486</c:v>
                </c:pt>
                <c:pt idx="6">
                  <c:v>0.55057471264367819</c:v>
                </c:pt>
                <c:pt idx="7">
                  <c:v>0.57241379310344831</c:v>
                </c:pt>
                <c:pt idx="8">
                  <c:v>0.58582375478927207</c:v>
                </c:pt>
                <c:pt idx="9">
                  <c:v>0.59540229885057472</c:v>
                </c:pt>
                <c:pt idx="10">
                  <c:v>0.60498084291187737</c:v>
                </c:pt>
                <c:pt idx="11">
                  <c:v>0.6130268199233716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B1-4C78-A9C9-9C3A930C1351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Pt1JAN別消化予測!$AV$15:$BG$15</c:f>
              <c:numCache>
                <c:formatCode>0.0%</c:formatCode>
                <c:ptCount val="12"/>
                <c:pt idx="0">
                  <c:v>0.10375000000000001</c:v>
                </c:pt>
                <c:pt idx="1">
                  <c:v>0.21312500000000001</c:v>
                </c:pt>
                <c:pt idx="2">
                  <c:v>0.33250000000000002</c:v>
                </c:pt>
                <c:pt idx="3">
                  <c:v>0.49187500000000006</c:v>
                </c:pt>
                <c:pt idx="4">
                  <c:v>0.75125000000000008</c:v>
                </c:pt>
                <c:pt idx="5">
                  <c:v>0.84375000000000011</c:v>
                </c:pt>
                <c:pt idx="6">
                  <c:v>0.89812500000000006</c:v>
                </c:pt>
                <c:pt idx="7">
                  <c:v>0.93375000000000008</c:v>
                </c:pt>
                <c:pt idx="8">
                  <c:v>0.95562500000000006</c:v>
                </c:pt>
                <c:pt idx="9">
                  <c:v>0.97125000000000006</c:v>
                </c:pt>
                <c:pt idx="10">
                  <c:v>0.98687500000000006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B1-4C78-A9C9-9C3A930C1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Pt1JAN別消化予測!$A$16</c:f>
          <c:strCache>
            <c:ptCount val="1"/>
            <c:pt idx="0">
              <c:v>4562342690081_春財布　婦人折財布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Pt1JAN別消化予測!$Q$18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Pt1JAN別消化予測!$T$16:$AE$16</c:f>
              <c:numCache>
                <c:formatCode>_ * #,##0_ ;_ * \-#,##0_ ;_ * "-"??_ ;_ @_ </c:formatCode>
                <c:ptCount val="12"/>
                <c:pt idx="0">
                  <c:v>47.59</c:v>
                </c:pt>
                <c:pt idx="1">
                  <c:v>69.2</c:v>
                </c:pt>
                <c:pt idx="2">
                  <c:v>89.373333333332994</c:v>
                </c:pt>
                <c:pt idx="3">
                  <c:v>111.38</c:v>
                </c:pt>
                <c:pt idx="4">
                  <c:v>115.47</c:v>
                </c:pt>
                <c:pt idx="5">
                  <c:v>72.8</c:v>
                </c:pt>
                <c:pt idx="6">
                  <c:v>55.07</c:v>
                </c:pt>
                <c:pt idx="7">
                  <c:v>30.6918333333333</c:v>
                </c:pt>
                <c:pt idx="8">
                  <c:v>22.77</c:v>
                </c:pt>
                <c:pt idx="9">
                  <c:v>21.355</c:v>
                </c:pt>
                <c:pt idx="10">
                  <c:v>20.236818181818101</c:v>
                </c:pt>
                <c:pt idx="11">
                  <c:v>12.08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A-468D-B383-D390D977BC67}"/>
            </c:ext>
          </c:extLst>
        </c:ser>
        <c:ser>
          <c:idx val="1"/>
          <c:order val="1"/>
          <c:tx>
            <c:strRef>
              <c:f>Pt1JAN別消化予測!$Q$19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Pt1JAN別消化予測!$T$3:$AE$3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Pt1JAN別消化予測!$T$17:$AE$17</c:f>
              <c:numCache>
                <c:formatCode>_ * #,##0_ ;_ * \-#,##0_ ;_ * "-"??_ ;_ @_ </c:formatCode>
                <c:ptCount val="12"/>
                <c:pt idx="0">
                  <c:v>44</c:v>
                </c:pt>
                <c:pt idx="1">
                  <c:v>82</c:v>
                </c:pt>
                <c:pt idx="2">
                  <c:v>77</c:v>
                </c:pt>
                <c:pt idx="3">
                  <c:v>97</c:v>
                </c:pt>
                <c:pt idx="4">
                  <c:v>114</c:v>
                </c:pt>
                <c:pt idx="5">
                  <c:v>58</c:v>
                </c:pt>
                <c:pt idx="6">
                  <c:v>39</c:v>
                </c:pt>
                <c:pt idx="7">
                  <c:v>16</c:v>
                </c:pt>
                <c:pt idx="8">
                  <c:v>21</c:v>
                </c:pt>
                <c:pt idx="9">
                  <c:v>10</c:v>
                </c:pt>
                <c:pt idx="10">
                  <c:v>16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DA-468D-B383-D390D977B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Pt1JAN別消化予測!$AG$2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Pt1JAN別消化予測!$AH$17:$AS$17</c:f>
              <c:numCache>
                <c:formatCode>0.0%</c:formatCode>
                <c:ptCount val="12"/>
                <c:pt idx="0">
                  <c:v>8.8505747126436787E-2</c:v>
                </c:pt>
                <c:pt idx="1">
                  <c:v>0.18275862068965518</c:v>
                </c:pt>
                <c:pt idx="2">
                  <c:v>0.27126436781609198</c:v>
                </c:pt>
                <c:pt idx="3">
                  <c:v>0.38275862068965522</c:v>
                </c:pt>
                <c:pt idx="4">
                  <c:v>0.51379310344827589</c:v>
                </c:pt>
                <c:pt idx="5">
                  <c:v>0.58045977011494254</c:v>
                </c:pt>
                <c:pt idx="6">
                  <c:v>0.62528735632183907</c:v>
                </c:pt>
                <c:pt idx="7">
                  <c:v>0.64367816091954022</c:v>
                </c:pt>
                <c:pt idx="8">
                  <c:v>0.66781609195402303</c:v>
                </c:pt>
                <c:pt idx="9">
                  <c:v>0.67931034482758623</c:v>
                </c:pt>
                <c:pt idx="10">
                  <c:v>0.69770114942528738</c:v>
                </c:pt>
                <c:pt idx="11">
                  <c:v>0.70919540229885059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A-468D-B383-D390D977BC67}"/>
            </c:ext>
          </c:extLst>
        </c:ser>
        <c:ser>
          <c:idx val="2"/>
          <c:order val="3"/>
          <c:tx>
            <c:strRef>
              <c:f>Pt1JAN別消化予測!$AU$2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Pt1JAN別消化予測!$AV$17:$BG$17</c:f>
              <c:numCache>
                <c:formatCode>0.0%</c:formatCode>
                <c:ptCount val="12"/>
                <c:pt idx="0">
                  <c:v>0.12479740680713129</c:v>
                </c:pt>
                <c:pt idx="1">
                  <c:v>0.25769854132901138</c:v>
                </c:pt>
                <c:pt idx="2">
                  <c:v>0.38249594813614268</c:v>
                </c:pt>
                <c:pt idx="3">
                  <c:v>0.53970826580226916</c:v>
                </c:pt>
                <c:pt idx="4">
                  <c:v>0.72447325769854143</c:v>
                </c:pt>
                <c:pt idx="5">
                  <c:v>0.81847649918962728</c:v>
                </c:pt>
                <c:pt idx="6">
                  <c:v>0.88168557536466774</c:v>
                </c:pt>
                <c:pt idx="7">
                  <c:v>0.90761750405186381</c:v>
                </c:pt>
                <c:pt idx="8">
                  <c:v>0.94165316045380876</c:v>
                </c:pt>
                <c:pt idx="9">
                  <c:v>0.95786061588330629</c:v>
                </c:pt>
                <c:pt idx="10">
                  <c:v>0.98379254457050236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DA-468D-B383-D390D977BC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6404528"/>
        <c:axId val="805763312"/>
      </c:barChart>
      <c:catAx>
        <c:axId val="91640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763312"/>
        <c:crosses val="autoZero"/>
        <c:auto val="1"/>
        <c:lblAlgn val="ctr"/>
        <c:lblOffset val="100"/>
        <c:noMultiLvlLbl val="0"/>
      </c:catAx>
      <c:valAx>
        <c:axId val="8057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640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349</a:t>
            </a:r>
            <a:r>
              <a:rPr lang="ja-JP" altLang="en-US" sz="1100" b="1"/>
              <a:t>境港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Pt1店舗別予測!$U$64:$AE$64</c:f>
              <c:numCache>
                <c:formatCode>#,##0.0;[Red]\-#,##0.0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14</c:v>
                </c:pt>
                <c:pt idx="3">
                  <c:v>15</c:v>
                </c:pt>
                <c:pt idx="4">
                  <c:v>27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98-4BA0-8C75-00697206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558623"/>
        <c:axId val="42310847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98-4BA0-8C75-00697206B063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Pt1店舗別予測!$AH$64:$AS$64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3.3333333333333333E-2</c:v>
                </c:pt>
                <c:pt idx="3">
                  <c:v>0.12666666666666668</c:v>
                </c:pt>
                <c:pt idx="4">
                  <c:v>0.22666666666666666</c:v>
                </c:pt>
                <c:pt idx="5">
                  <c:v>0.40666666666666668</c:v>
                </c:pt>
                <c:pt idx="6">
                  <c:v>0.44666666666666666</c:v>
                </c:pt>
                <c:pt idx="7">
                  <c:v>0.47333333333333333</c:v>
                </c:pt>
                <c:pt idx="8">
                  <c:v>0.51333333333333331</c:v>
                </c:pt>
                <c:pt idx="9">
                  <c:v>0.52666666666666662</c:v>
                </c:pt>
                <c:pt idx="10">
                  <c:v>0.54</c:v>
                </c:pt>
                <c:pt idx="11">
                  <c:v>0.54666666666666663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98-4BA0-8C75-00697206B063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Pt1店舗別予測!$AV$64:$BG$64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A98-4BA0-8C75-00697206B0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70623"/>
        <c:axId val="423104735"/>
      </c:lineChart>
      <c:catAx>
        <c:axId val="50155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3108479"/>
        <c:crosses val="autoZero"/>
        <c:auto val="1"/>
        <c:lblAlgn val="ctr"/>
        <c:lblOffset val="100"/>
        <c:noMultiLvlLbl val="0"/>
      </c:catAx>
      <c:valAx>
        <c:axId val="4231084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58623"/>
        <c:crosses val="autoZero"/>
        <c:crossBetween val="between"/>
      </c:valAx>
      <c:catAx>
        <c:axId val="501570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104735"/>
        <c:crosses val="autoZero"/>
        <c:auto val="1"/>
        <c:lblAlgn val="ctr"/>
        <c:lblOffset val="100"/>
        <c:noMultiLvlLbl val="0"/>
      </c:catAx>
      <c:valAx>
        <c:axId val="423104735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7062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369</a:t>
            </a:r>
            <a:r>
              <a:rPr lang="ja-JP" altLang="en-US" sz="1100" b="1"/>
              <a:t>那珂川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Pt1店舗別予測!$U$69:$AE$69</c:f>
              <c:numCache>
                <c:formatCode>#,##0.0;[Red]\-#,##0.0</c:formatCode>
                <c:ptCount val="11"/>
                <c:pt idx="0">
                  <c:v>6</c:v>
                </c:pt>
                <c:pt idx="1">
                  <c:v>3</c:v>
                </c:pt>
                <c:pt idx="2">
                  <c:v>6</c:v>
                </c:pt>
                <c:pt idx="3">
                  <c:v>34</c:v>
                </c:pt>
                <c:pt idx="4">
                  <c:v>16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C7-45FE-AB93-1ED104A63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537247"/>
        <c:axId val="506916975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C7-45FE-AB93-1ED104A633B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Pt1店舗別予測!$AH$69:$AS$69</c:f>
              <c:numCache>
                <c:formatCode>0.0%</c:formatCode>
                <c:ptCount val="12"/>
                <c:pt idx="0">
                  <c:v>7.3333333333333334E-2</c:v>
                </c:pt>
                <c:pt idx="1">
                  <c:v>0.11333333333333333</c:v>
                </c:pt>
                <c:pt idx="2">
                  <c:v>0.13333333333333333</c:v>
                </c:pt>
                <c:pt idx="3">
                  <c:v>0.17333333333333334</c:v>
                </c:pt>
                <c:pt idx="4">
                  <c:v>0.4</c:v>
                </c:pt>
                <c:pt idx="5">
                  <c:v>0.50666666666666671</c:v>
                </c:pt>
                <c:pt idx="6">
                  <c:v>0.51333333333333331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0.52666666666666662</c:v>
                </c:pt>
                <c:pt idx="11">
                  <c:v>0.54666666666666663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C7-45FE-AB93-1ED104A633B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Pt1店舗別予測!$AV$69:$BG$69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C7-45FE-AB93-1ED104A63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44047"/>
        <c:axId val="506907823"/>
      </c:lineChart>
      <c:catAx>
        <c:axId val="50653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6975"/>
        <c:crosses val="autoZero"/>
        <c:auto val="1"/>
        <c:lblAlgn val="ctr"/>
        <c:lblOffset val="100"/>
        <c:noMultiLvlLbl val="0"/>
      </c:catAx>
      <c:valAx>
        <c:axId val="5069169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37247"/>
        <c:crosses val="autoZero"/>
        <c:crossBetween val="between"/>
      </c:valAx>
      <c:catAx>
        <c:axId val="506544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7823"/>
        <c:crosses val="autoZero"/>
        <c:auto val="1"/>
        <c:lblAlgn val="ctr"/>
        <c:lblOffset val="100"/>
        <c:noMultiLvlLbl val="0"/>
      </c:catAx>
      <c:valAx>
        <c:axId val="5069078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440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388</a:t>
            </a:r>
            <a:r>
              <a:rPr lang="ja-JP" altLang="en-US" sz="1100" b="1"/>
              <a:t>時津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Pt1店舗別予測!$U$74:$AE$74</c:f>
              <c:numCache>
                <c:formatCode>#,##0.0;[Red]\-#,##0.0</c:formatCode>
                <c:ptCount val="11"/>
                <c:pt idx="0">
                  <c:v>12</c:v>
                </c:pt>
                <c:pt idx="1">
                  <c:v>10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3F-4290-A34E-FC3BB942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32479"/>
        <c:axId val="50692279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3F-4290-A34E-FC3BB942248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Pt1店舗別予測!$AH$74:$AS$74</c:f>
              <c:numCache>
                <c:formatCode>0.0%</c:formatCode>
                <c:ptCount val="12"/>
                <c:pt idx="0">
                  <c:v>0.04</c:v>
                </c:pt>
                <c:pt idx="1">
                  <c:v>0.12</c:v>
                </c:pt>
                <c:pt idx="2">
                  <c:v>0.18666666666666668</c:v>
                </c:pt>
                <c:pt idx="3">
                  <c:v>0.20666666666666667</c:v>
                </c:pt>
                <c:pt idx="4">
                  <c:v>0.26666666666666666</c:v>
                </c:pt>
                <c:pt idx="5">
                  <c:v>0.29333333333333333</c:v>
                </c:pt>
                <c:pt idx="6">
                  <c:v>0.30666666666666664</c:v>
                </c:pt>
                <c:pt idx="7">
                  <c:v>0.32</c:v>
                </c:pt>
                <c:pt idx="8">
                  <c:v>0.34</c:v>
                </c:pt>
                <c:pt idx="9">
                  <c:v>0.35333333333333333</c:v>
                </c:pt>
                <c:pt idx="10">
                  <c:v>0.38</c:v>
                </c:pt>
                <c:pt idx="11">
                  <c:v>0.39333333333333331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3F-4290-A34E-FC3BB942248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Pt1店舗別予測!$AV$74:$BG$74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3F-4290-A34E-FC3BB9422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351679"/>
        <c:axId val="506908239"/>
      </c:lineChart>
      <c:catAx>
        <c:axId val="51133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22799"/>
        <c:crosses val="autoZero"/>
        <c:auto val="1"/>
        <c:lblAlgn val="ctr"/>
        <c:lblOffset val="100"/>
        <c:noMultiLvlLbl val="0"/>
      </c:catAx>
      <c:valAx>
        <c:axId val="506922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32479"/>
        <c:crosses val="autoZero"/>
        <c:crossBetween val="between"/>
      </c:valAx>
      <c:catAx>
        <c:axId val="511351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8239"/>
        <c:crosses val="autoZero"/>
        <c:auto val="1"/>
        <c:lblAlgn val="ctr"/>
        <c:lblOffset val="100"/>
        <c:noMultiLvlLbl val="0"/>
      </c:catAx>
      <c:valAx>
        <c:axId val="50690823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516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398</a:t>
            </a:r>
            <a:r>
              <a:rPr lang="ja-JP" altLang="en-US" sz="1100" b="1"/>
              <a:t>行橋上津熊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Pt1店舗別予測!$U$79:$AE$79</c:f>
              <c:numCache>
                <c:formatCode>#,##0.0;[Red]\-#,##0.0</c:formatCode>
                <c:ptCount val="11"/>
                <c:pt idx="0">
                  <c:v>2</c:v>
                </c:pt>
                <c:pt idx="1">
                  <c:v>7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A-47DC-9017-7C12CF5E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239679"/>
        <c:axId val="506919887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AA-47DC-9017-7C12CF5E98ED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Pt1店舗別予測!$AH$79:$AS$79</c:f>
              <c:numCache>
                <c:formatCode>0.0%</c:formatCode>
                <c:ptCount val="12"/>
                <c:pt idx="0">
                  <c:v>0.18</c:v>
                </c:pt>
                <c:pt idx="1">
                  <c:v>0.19333333333333333</c:v>
                </c:pt>
                <c:pt idx="2">
                  <c:v>0.24</c:v>
                </c:pt>
                <c:pt idx="3">
                  <c:v>0.28000000000000003</c:v>
                </c:pt>
                <c:pt idx="4">
                  <c:v>0.33333333333333331</c:v>
                </c:pt>
                <c:pt idx="5">
                  <c:v>0.38666666666666666</c:v>
                </c:pt>
                <c:pt idx="6">
                  <c:v>0.40666666666666668</c:v>
                </c:pt>
                <c:pt idx="7">
                  <c:v>0.41333333333333333</c:v>
                </c:pt>
                <c:pt idx="8">
                  <c:v>0.42666666666666669</c:v>
                </c:pt>
                <c:pt idx="9">
                  <c:v>0.43333333333333335</c:v>
                </c:pt>
                <c:pt idx="10">
                  <c:v>0.45333333333333331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AA-47DC-9017-7C12CF5E98ED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Pt1店舗別予測!$AV$79:$BG$79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AA-47DC-9017-7C12CF5E98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36879"/>
        <c:axId val="506928623"/>
      </c:lineChart>
      <c:catAx>
        <c:axId val="51123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9887"/>
        <c:crosses val="autoZero"/>
        <c:auto val="1"/>
        <c:lblAlgn val="ctr"/>
        <c:lblOffset val="100"/>
        <c:noMultiLvlLbl val="0"/>
      </c:catAx>
      <c:valAx>
        <c:axId val="50691988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9679"/>
        <c:crosses val="autoZero"/>
        <c:crossBetween val="between"/>
      </c:valAx>
      <c:catAx>
        <c:axId val="511236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28623"/>
        <c:crosses val="autoZero"/>
        <c:auto val="1"/>
        <c:lblAlgn val="ctr"/>
        <c:lblOffset val="100"/>
        <c:noMultiLvlLbl val="0"/>
      </c:catAx>
      <c:valAx>
        <c:axId val="5069286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68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405</a:t>
            </a:r>
            <a:r>
              <a:rPr lang="ja-JP" altLang="en-US" sz="1100" b="1"/>
              <a:t>新富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Pt1店舗別予測!$U$84:$AE$84</c:f>
              <c:numCache>
                <c:formatCode>#,##0.0;[Red]\-#,##0.0</c:formatCode>
                <c:ptCount val="11"/>
                <c:pt idx="0">
                  <c:v>8</c:v>
                </c:pt>
                <c:pt idx="1">
                  <c:v>4</c:v>
                </c:pt>
                <c:pt idx="2">
                  <c:v>8</c:v>
                </c:pt>
                <c:pt idx="3">
                  <c:v>56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1-4BA4-AAA5-B998B3D3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488047"/>
        <c:axId val="50693278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1-4BA4-AAA5-B998B3D3AFE6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Pt1店舗別予測!$AH$84:$AS$84</c:f>
              <c:numCache>
                <c:formatCode>0.0%</c:formatCode>
                <c:ptCount val="12"/>
                <c:pt idx="0">
                  <c:v>3.3333333333333333E-2</c:v>
                </c:pt>
                <c:pt idx="1">
                  <c:v>8.666666666666667E-2</c:v>
                </c:pt>
                <c:pt idx="2">
                  <c:v>0.11333333333333333</c:v>
                </c:pt>
                <c:pt idx="3">
                  <c:v>0.16666666666666666</c:v>
                </c:pt>
                <c:pt idx="4">
                  <c:v>0.54</c:v>
                </c:pt>
                <c:pt idx="5">
                  <c:v>0.56000000000000005</c:v>
                </c:pt>
                <c:pt idx="6">
                  <c:v>0.57999999999999996</c:v>
                </c:pt>
                <c:pt idx="7">
                  <c:v>0.58666666666666667</c:v>
                </c:pt>
                <c:pt idx="8">
                  <c:v>0.58666666666666667</c:v>
                </c:pt>
                <c:pt idx="9">
                  <c:v>0.59333333333333338</c:v>
                </c:pt>
                <c:pt idx="10">
                  <c:v>0.6</c:v>
                </c:pt>
                <c:pt idx="11">
                  <c:v>0.61333333333333329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1-4BA4-AAA5-B998B3D3AFE6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Pt1店舗別予測!$AV$84:$BG$84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1-4BA4-AAA5-B998B3D3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87647"/>
        <c:axId val="506933199"/>
      </c:lineChart>
      <c:catAx>
        <c:axId val="5164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2783"/>
        <c:crosses val="autoZero"/>
        <c:auto val="1"/>
        <c:lblAlgn val="ctr"/>
        <c:lblOffset val="100"/>
        <c:noMultiLvlLbl val="0"/>
      </c:catAx>
      <c:valAx>
        <c:axId val="5069327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8047"/>
        <c:crosses val="autoZero"/>
        <c:crossBetween val="between"/>
      </c:valAx>
      <c:catAx>
        <c:axId val="5164876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3199"/>
        <c:crosses val="autoZero"/>
        <c:auto val="1"/>
        <c:lblAlgn val="ctr"/>
        <c:lblOffset val="100"/>
        <c:noMultiLvlLbl val="0"/>
      </c:catAx>
      <c:valAx>
        <c:axId val="50693319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76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Pt1店舗別予測!$U$89:$AE$89</c:f>
              <c:numCache>
                <c:formatCode>#,##0.0;[Red]\-#,##0.0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56</c:v>
                </c:pt>
                <c:pt idx="4">
                  <c:v>4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92-4BD0-A73A-D0DCE22A9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386447"/>
        <c:axId val="506931951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2-4BD0-A73A-D0DCE22A982B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Pt1店舗別予測!$AH$89:$AS$89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0.45333333333333331</c:v>
                </c:pt>
                <c:pt idx="5">
                  <c:v>0.48</c:v>
                </c:pt>
                <c:pt idx="6">
                  <c:v>0.49333333333333335</c:v>
                </c:pt>
                <c:pt idx="7">
                  <c:v>0.49333333333333335</c:v>
                </c:pt>
                <c:pt idx="8">
                  <c:v>0.50666666666666671</c:v>
                </c:pt>
                <c:pt idx="9">
                  <c:v>0.51333333333333331</c:v>
                </c:pt>
                <c:pt idx="10">
                  <c:v>0.52666666666666662</c:v>
                </c:pt>
                <c:pt idx="11">
                  <c:v>0.53333333333333333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92-4BD0-A73A-D0DCE22A982B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Pt1店舗別予測!$AV$89:$BG$89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92-4BD0-A73A-D0DCE22A9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387247"/>
        <c:axId val="506934447"/>
      </c:lineChart>
      <c:catAx>
        <c:axId val="51638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1951"/>
        <c:crosses val="autoZero"/>
        <c:auto val="1"/>
        <c:lblAlgn val="ctr"/>
        <c:lblOffset val="100"/>
        <c:noMultiLvlLbl val="0"/>
      </c:catAx>
      <c:valAx>
        <c:axId val="50693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6447"/>
        <c:crosses val="autoZero"/>
        <c:crossBetween val="between"/>
      </c:valAx>
      <c:catAx>
        <c:axId val="516387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4447"/>
        <c:crosses val="autoZero"/>
        <c:auto val="1"/>
        <c:lblAlgn val="ctr"/>
        <c:lblOffset val="100"/>
        <c:noMultiLvlLbl val="0"/>
      </c:catAx>
      <c:valAx>
        <c:axId val="506934447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72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445</a:t>
            </a:r>
            <a:r>
              <a:rPr lang="ja-JP" altLang="en-US" sz="1100" b="1"/>
              <a:t>敷戸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Pt1店舗別予測!$U$94:$AE$94</c:f>
              <c:numCache>
                <c:formatCode>#,##0.0;[Red]\-#,##0.0</c:formatCode>
                <c:ptCount val="11"/>
                <c:pt idx="0">
                  <c:v>17</c:v>
                </c:pt>
                <c:pt idx="1">
                  <c:v>14</c:v>
                </c:pt>
                <c:pt idx="2">
                  <c:v>6</c:v>
                </c:pt>
                <c:pt idx="3">
                  <c:v>14</c:v>
                </c:pt>
                <c:pt idx="4">
                  <c:v>18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9-4D71-8AB0-2A620A661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37727"/>
        <c:axId val="50689534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9-4D71-8AB0-2A620A661533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Pt1店舗別予測!$AH$94:$AS$94</c:f>
              <c:numCache>
                <c:formatCode>0.0%</c:formatCode>
                <c:ptCount val="12"/>
                <c:pt idx="0">
                  <c:v>7.3333333333333334E-2</c:v>
                </c:pt>
                <c:pt idx="1">
                  <c:v>0.18666666666666668</c:v>
                </c:pt>
                <c:pt idx="2">
                  <c:v>0.28000000000000003</c:v>
                </c:pt>
                <c:pt idx="3">
                  <c:v>0.32</c:v>
                </c:pt>
                <c:pt idx="4">
                  <c:v>0.41333333333333333</c:v>
                </c:pt>
                <c:pt idx="5">
                  <c:v>0.53333333333333333</c:v>
                </c:pt>
                <c:pt idx="6">
                  <c:v>0.56666666666666665</c:v>
                </c:pt>
                <c:pt idx="7">
                  <c:v>0.58666666666666667</c:v>
                </c:pt>
                <c:pt idx="8">
                  <c:v>0.62666666666666671</c:v>
                </c:pt>
                <c:pt idx="9">
                  <c:v>0.6333333333333333</c:v>
                </c:pt>
                <c:pt idx="10">
                  <c:v>0.64</c:v>
                </c:pt>
                <c:pt idx="11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9-4D71-8AB0-2A620A661533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Pt1店舗別予測!$AV$94:$BG$94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E9-4D71-8AB0-2A620A661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638127"/>
        <c:axId val="506886191"/>
      </c:lineChart>
      <c:catAx>
        <c:axId val="5246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895343"/>
        <c:crosses val="autoZero"/>
        <c:auto val="1"/>
        <c:lblAlgn val="ctr"/>
        <c:lblOffset val="100"/>
        <c:noMultiLvlLbl val="0"/>
      </c:catAx>
      <c:valAx>
        <c:axId val="50689534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7727"/>
        <c:crosses val="autoZero"/>
        <c:crossBetween val="between"/>
      </c:valAx>
      <c:catAx>
        <c:axId val="5246381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886191"/>
        <c:crosses val="autoZero"/>
        <c:auto val="1"/>
        <c:lblAlgn val="ctr"/>
        <c:lblOffset val="100"/>
        <c:noMultiLvlLbl val="0"/>
      </c:catAx>
      <c:valAx>
        <c:axId val="506886191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812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Pt1店舗別予測!$U$9:$AE$9</c:f>
              <c:numCache>
                <c:formatCode>#,##0.0;[Red]\-#,##0.0</c:formatCode>
                <c:ptCount val="11"/>
                <c:pt idx="0">
                  <c:v>0</c:v>
                </c:pt>
                <c:pt idx="1">
                  <c:v>19</c:v>
                </c:pt>
                <c:pt idx="2">
                  <c:v>22</c:v>
                </c:pt>
                <c:pt idx="3">
                  <c:v>28</c:v>
                </c:pt>
                <c:pt idx="4">
                  <c:v>21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9D-4C6B-AA89-D5570F7D4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864992"/>
        <c:axId val="17203543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9D-4C6B-AA89-D5570F7D4549}"/>
            </c:ext>
          </c:extLst>
        </c:ser>
        <c:ser>
          <c:idx val="2"/>
          <c:order val="2"/>
          <c:tx>
            <c:v>消化率</c:v>
          </c:tx>
          <c:spPr>
            <a:ln w="28575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Pt1店舗別予測!$AH$9:$AS$9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0.12666666666666668</c:v>
                </c:pt>
                <c:pt idx="3">
                  <c:v>0.27333333333333332</c:v>
                </c:pt>
                <c:pt idx="4">
                  <c:v>0.46</c:v>
                </c:pt>
                <c:pt idx="5">
                  <c:v>0.6</c:v>
                </c:pt>
                <c:pt idx="6">
                  <c:v>0.60666666666666669</c:v>
                </c:pt>
                <c:pt idx="7">
                  <c:v>0.61333333333333329</c:v>
                </c:pt>
                <c:pt idx="8">
                  <c:v>0.62666666666666671</c:v>
                </c:pt>
                <c:pt idx="9">
                  <c:v>0.6333333333333333</c:v>
                </c:pt>
                <c:pt idx="10">
                  <c:v>0.6333333333333333</c:v>
                </c:pt>
                <c:pt idx="11">
                  <c:v>0.6333333333333333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9D-4C6B-AA89-D5570F7D4549}"/>
            </c:ext>
          </c:extLst>
        </c:ser>
        <c:ser>
          <c:idx val="3"/>
          <c:order val="3"/>
          <c:tx>
            <c:v>目標消化率</c:v>
          </c:tx>
          <c:spPr>
            <a:ln w="28575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Pt1店舗別予測!$AV$9:$BG$9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D9D-4C6B-AA89-D5570F7D4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901792"/>
        <c:axId val="1720369344"/>
      </c:lineChart>
      <c:catAx>
        <c:axId val="16168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4368"/>
        <c:crosses val="autoZero"/>
        <c:auto val="1"/>
        <c:lblAlgn val="ctr"/>
        <c:lblOffset val="100"/>
        <c:noMultiLvlLbl val="0"/>
      </c:catAx>
      <c:valAx>
        <c:axId val="1720354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864992"/>
        <c:crosses val="autoZero"/>
        <c:crossBetween val="between"/>
      </c:valAx>
      <c:catAx>
        <c:axId val="161690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9344"/>
        <c:crosses val="autoZero"/>
        <c:auto val="1"/>
        <c:lblAlgn val="ctr"/>
        <c:lblOffset val="100"/>
        <c:noMultiLvlLbl val="0"/>
      </c:catAx>
      <c:valAx>
        <c:axId val="17203693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9017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91</a:t>
            </a:r>
            <a:r>
              <a:rPr lang="ja-JP" altLang="en-US" sz="1100" b="1"/>
              <a:t>寝屋川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Pt1店舗別予測!$U$14:$AE$14</c:f>
              <c:numCache>
                <c:formatCode>#,##0.0;[Red]\-#,##0.0</c:formatCode>
                <c:ptCount val="11"/>
                <c:pt idx="0">
                  <c:v>19</c:v>
                </c:pt>
                <c:pt idx="1">
                  <c:v>14</c:v>
                </c:pt>
                <c:pt idx="2">
                  <c:v>15</c:v>
                </c:pt>
                <c:pt idx="3">
                  <c:v>13</c:v>
                </c:pt>
                <c:pt idx="4">
                  <c:v>13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C-4344-AF1A-16C30794D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769792"/>
        <c:axId val="172035228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FC-4344-AF1A-16C30794DD2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Pt1店舗別予測!$AH$14:$AS$14</c:f>
              <c:numCache>
                <c:formatCode>0.0%</c:formatCode>
                <c:ptCount val="12"/>
                <c:pt idx="0">
                  <c:v>6.6666666666666666E-2</c:v>
                </c:pt>
                <c:pt idx="1">
                  <c:v>0.19333333333333333</c:v>
                </c:pt>
                <c:pt idx="2">
                  <c:v>0.28666666666666668</c:v>
                </c:pt>
                <c:pt idx="3">
                  <c:v>0.38666666666666666</c:v>
                </c:pt>
                <c:pt idx="4">
                  <c:v>0.47333333333333333</c:v>
                </c:pt>
                <c:pt idx="5">
                  <c:v>0.56000000000000005</c:v>
                </c:pt>
                <c:pt idx="6">
                  <c:v>0.57999999999999996</c:v>
                </c:pt>
                <c:pt idx="7">
                  <c:v>0.58666666666666667</c:v>
                </c:pt>
                <c:pt idx="8">
                  <c:v>0.6</c:v>
                </c:pt>
                <c:pt idx="9">
                  <c:v>0.6</c:v>
                </c:pt>
                <c:pt idx="10">
                  <c:v>0.60666666666666669</c:v>
                </c:pt>
                <c:pt idx="11">
                  <c:v>0.62666666666666671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FC-4344-AF1A-16C30794DD2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Pt1店舗別予測!$AV$14:$BG$14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FFC-4344-AF1A-16C30794D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795392"/>
        <c:axId val="1720353120"/>
      </c:lineChart>
      <c:catAx>
        <c:axId val="16167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2288"/>
        <c:crosses val="autoZero"/>
        <c:auto val="1"/>
        <c:lblAlgn val="ctr"/>
        <c:lblOffset val="100"/>
        <c:noMultiLvlLbl val="0"/>
      </c:catAx>
      <c:valAx>
        <c:axId val="172035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69792"/>
        <c:crosses val="autoZero"/>
        <c:crossBetween val="between"/>
      </c:valAx>
      <c:catAx>
        <c:axId val="161679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53120"/>
        <c:crosses val="autoZero"/>
        <c:auto val="1"/>
        <c:lblAlgn val="ctr"/>
        <c:lblOffset val="100"/>
        <c:noMultiLvlLbl val="0"/>
      </c:catAx>
      <c:valAx>
        <c:axId val="172035312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95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145</a:t>
            </a:r>
            <a:r>
              <a:rPr lang="ja-JP" altLang="en-US" sz="1100" b="1"/>
              <a:t>神楽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Pt1店舗別予測!$U$19:$AE$19</c:f>
              <c:numCache>
                <c:formatCode>#,##0.0;[Red]\-#,##0.0</c:formatCode>
                <c:ptCount val="11"/>
                <c:pt idx="0">
                  <c:v>10</c:v>
                </c:pt>
                <c:pt idx="1">
                  <c:v>9</c:v>
                </c:pt>
                <c:pt idx="2">
                  <c:v>18</c:v>
                </c:pt>
                <c:pt idx="3">
                  <c:v>26</c:v>
                </c:pt>
                <c:pt idx="4">
                  <c:v>10</c:v>
                </c:pt>
                <c:pt idx="5">
                  <c:v>7</c:v>
                </c:pt>
                <c:pt idx="6">
                  <c:v>4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6F-449F-87C2-853A715EE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356192"/>
        <c:axId val="172035852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F-449F-87C2-853A715EE34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Pt1店舗別予測!$AH$19:$AS$19</c:f>
              <c:numCache>
                <c:formatCode>0.0%</c:formatCode>
                <c:ptCount val="12"/>
                <c:pt idx="0">
                  <c:v>0.1</c:v>
                </c:pt>
                <c:pt idx="1">
                  <c:v>0.16666666666666666</c:v>
                </c:pt>
                <c:pt idx="2">
                  <c:v>0.22666666666666666</c:v>
                </c:pt>
                <c:pt idx="3">
                  <c:v>0.34666666666666668</c:v>
                </c:pt>
                <c:pt idx="4">
                  <c:v>0.52</c:v>
                </c:pt>
                <c:pt idx="5">
                  <c:v>0.58666666666666667</c:v>
                </c:pt>
                <c:pt idx="6">
                  <c:v>0.6333333333333333</c:v>
                </c:pt>
                <c:pt idx="7">
                  <c:v>0.66</c:v>
                </c:pt>
                <c:pt idx="8">
                  <c:v>0.7</c:v>
                </c:pt>
                <c:pt idx="9">
                  <c:v>0.72</c:v>
                </c:pt>
                <c:pt idx="10">
                  <c:v>0.7466666666666667</c:v>
                </c:pt>
                <c:pt idx="11">
                  <c:v>0.76666666666666672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6F-449F-87C2-853A715EE34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Pt1店舗別予測!$AV$19:$BG$19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6F-449F-87C2-853A715EE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73392"/>
        <c:axId val="1720364352"/>
      </c:lineChart>
      <c:catAx>
        <c:axId val="15603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8528"/>
        <c:crosses val="autoZero"/>
        <c:auto val="1"/>
        <c:lblAlgn val="ctr"/>
        <c:lblOffset val="100"/>
        <c:noMultiLvlLbl val="0"/>
      </c:catAx>
      <c:valAx>
        <c:axId val="1720358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56192"/>
        <c:crosses val="autoZero"/>
        <c:crossBetween val="between"/>
      </c:valAx>
      <c:catAx>
        <c:axId val="156037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4352"/>
        <c:crosses val="autoZero"/>
        <c:auto val="1"/>
        <c:lblAlgn val="ctr"/>
        <c:lblOffset val="100"/>
        <c:noMultiLvlLbl val="0"/>
      </c:catAx>
      <c:valAx>
        <c:axId val="172036435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73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269</a:t>
            </a:r>
            <a:r>
              <a:rPr lang="ja-JP" altLang="en-US" sz="1100" b="1"/>
              <a:t>田川後藤寺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Pt1店舗別予測!$U$24:$AE$24</c:f>
              <c:numCache>
                <c:formatCode>#,##0.0;[Red]\-#,##0.0</c:formatCode>
                <c:ptCount val="11"/>
                <c:pt idx="0">
                  <c:v>4</c:v>
                </c:pt>
                <c:pt idx="1">
                  <c:v>13</c:v>
                </c:pt>
                <c:pt idx="2">
                  <c:v>10</c:v>
                </c:pt>
                <c:pt idx="3">
                  <c:v>22</c:v>
                </c:pt>
                <c:pt idx="4">
                  <c:v>15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9C-4FDB-9D03-934E92161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3038224"/>
        <c:axId val="17203880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9C-4FDB-9D03-934E921614B9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Pt1店舗別予測!$AH$24:$AS$24</c:f>
              <c:numCache>
                <c:formatCode>0.0%</c:formatCode>
                <c:ptCount val="12"/>
                <c:pt idx="0">
                  <c:v>0.02</c:v>
                </c:pt>
                <c:pt idx="1">
                  <c:v>4.6666666666666669E-2</c:v>
                </c:pt>
                <c:pt idx="2">
                  <c:v>0.13333333333333333</c:v>
                </c:pt>
                <c:pt idx="3">
                  <c:v>0.2</c:v>
                </c:pt>
                <c:pt idx="4">
                  <c:v>0.34666666666666668</c:v>
                </c:pt>
                <c:pt idx="5">
                  <c:v>0.44666666666666666</c:v>
                </c:pt>
                <c:pt idx="6">
                  <c:v>0.47333333333333333</c:v>
                </c:pt>
                <c:pt idx="7">
                  <c:v>0.47333333333333333</c:v>
                </c:pt>
                <c:pt idx="8">
                  <c:v>0.47333333333333333</c:v>
                </c:pt>
                <c:pt idx="9">
                  <c:v>0.48666666666666669</c:v>
                </c:pt>
                <c:pt idx="10">
                  <c:v>0.49333333333333335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9C-4FDB-9D03-934E921614B9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Pt1店舗別予測!$AV$24:$BG$24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9C-4FDB-9D03-934E921614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47024"/>
        <c:axId val="1720397632"/>
      </c:lineChart>
      <c:catAx>
        <c:axId val="17330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88064"/>
        <c:crosses val="autoZero"/>
        <c:auto val="1"/>
        <c:lblAlgn val="ctr"/>
        <c:lblOffset val="100"/>
        <c:noMultiLvlLbl val="0"/>
      </c:catAx>
      <c:valAx>
        <c:axId val="1720388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38224"/>
        <c:crosses val="autoZero"/>
        <c:crossBetween val="between"/>
      </c:valAx>
      <c:catAx>
        <c:axId val="173304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632"/>
        <c:crosses val="autoZero"/>
        <c:auto val="1"/>
        <c:lblAlgn val="ctr"/>
        <c:lblOffset val="100"/>
        <c:noMultiLvlLbl val="0"/>
      </c:catAx>
      <c:valAx>
        <c:axId val="172039763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4702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316</a:t>
            </a:r>
            <a:r>
              <a:rPr lang="ja-JP" altLang="en-US" sz="1100" b="1"/>
              <a:t>苫小牧東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Pt1店舗別予測!$U$29:$AE$29</c:f>
              <c:numCache>
                <c:formatCode>#,##0.0;[Red]\-#,##0.0</c:formatCode>
                <c:ptCount val="11"/>
                <c:pt idx="0">
                  <c:v>9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C-48D4-8770-3BB4044E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80512"/>
        <c:axId val="172039555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C-48D4-8770-3BB4044EAED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Pt1店舗別予測!$AH$29:$AS$29</c:f>
              <c:numCache>
                <c:formatCode>0.0%</c:formatCode>
                <c:ptCount val="12"/>
                <c:pt idx="0">
                  <c:v>0</c:v>
                </c:pt>
                <c:pt idx="1">
                  <c:v>0.06</c:v>
                </c:pt>
                <c:pt idx="2">
                  <c:v>0.16</c:v>
                </c:pt>
                <c:pt idx="3">
                  <c:v>0.26</c:v>
                </c:pt>
                <c:pt idx="4">
                  <c:v>0.36</c:v>
                </c:pt>
                <c:pt idx="5">
                  <c:v>0.38666666666666666</c:v>
                </c:pt>
                <c:pt idx="6">
                  <c:v>0.42</c:v>
                </c:pt>
                <c:pt idx="7">
                  <c:v>0.44666666666666666</c:v>
                </c:pt>
                <c:pt idx="8">
                  <c:v>0.46</c:v>
                </c:pt>
                <c:pt idx="9">
                  <c:v>0.47333333333333333</c:v>
                </c:pt>
                <c:pt idx="10">
                  <c:v>0.48</c:v>
                </c:pt>
                <c:pt idx="11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C-48D4-8770-3BB4044EAED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Pt1店舗別予測!$AV$29:$BG$29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8C-48D4-8770-3BB4044EA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86112"/>
        <c:axId val="1720386400"/>
      </c:lineChart>
      <c:catAx>
        <c:axId val="17293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5552"/>
        <c:crosses val="autoZero"/>
        <c:auto val="1"/>
        <c:lblAlgn val="ctr"/>
        <c:lblOffset val="100"/>
        <c:noMultiLvlLbl val="0"/>
      </c:catAx>
      <c:valAx>
        <c:axId val="1720395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0512"/>
        <c:crosses val="autoZero"/>
        <c:crossBetween val="between"/>
      </c:valAx>
      <c:catAx>
        <c:axId val="172938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86400"/>
        <c:crosses val="autoZero"/>
        <c:auto val="1"/>
        <c:lblAlgn val="ctr"/>
        <c:lblOffset val="100"/>
        <c:noMultiLvlLbl val="0"/>
      </c:catAx>
      <c:valAx>
        <c:axId val="17203864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61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387</a:t>
            </a:r>
            <a:r>
              <a:rPr lang="ja-JP" altLang="en-US" sz="1100" b="1"/>
              <a:t>阪南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Pt1店舗別予測!$U$34:$AE$34</c:f>
              <c:numCache>
                <c:formatCode>#,##0.0;[Red]\-#,##0.0</c:formatCode>
                <c:ptCount val="11"/>
                <c:pt idx="0">
                  <c:v>12</c:v>
                </c:pt>
                <c:pt idx="1">
                  <c:v>14</c:v>
                </c:pt>
                <c:pt idx="2">
                  <c:v>22</c:v>
                </c:pt>
                <c:pt idx="3">
                  <c:v>12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A-4BD6-A47D-0BB9BC87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290512"/>
        <c:axId val="17203776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EA-4BD6-A47D-0BB9BC878D4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Pt1店舗別予測!$AH$34:$AS$34</c:f>
              <c:numCache>
                <c:formatCode>0.0%</c:formatCode>
                <c:ptCount val="12"/>
                <c:pt idx="0">
                  <c:v>0</c:v>
                </c:pt>
                <c:pt idx="1">
                  <c:v>0.08</c:v>
                </c:pt>
                <c:pt idx="2">
                  <c:v>0.17333333333333334</c:v>
                </c:pt>
                <c:pt idx="3">
                  <c:v>0.32</c:v>
                </c:pt>
                <c:pt idx="4">
                  <c:v>0.4</c:v>
                </c:pt>
                <c:pt idx="5">
                  <c:v>0.41333333333333333</c:v>
                </c:pt>
                <c:pt idx="6">
                  <c:v>0.42666666666666669</c:v>
                </c:pt>
                <c:pt idx="7">
                  <c:v>0.44666666666666666</c:v>
                </c:pt>
                <c:pt idx="8">
                  <c:v>0.46666666666666667</c:v>
                </c:pt>
                <c:pt idx="9">
                  <c:v>0.47333333333333333</c:v>
                </c:pt>
                <c:pt idx="10">
                  <c:v>0.48666666666666669</c:v>
                </c:pt>
                <c:pt idx="11">
                  <c:v>0.50666666666666671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EA-4BD6-A47D-0BB9BC878D4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Pt1店舗別予測!$AV$34:$BG$34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EA-4BD6-A47D-0BB9BC878D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05312"/>
        <c:axId val="1720376000"/>
      </c:lineChart>
      <c:catAx>
        <c:axId val="17292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77664"/>
        <c:crosses val="autoZero"/>
        <c:auto val="1"/>
        <c:lblAlgn val="ctr"/>
        <c:lblOffset val="100"/>
        <c:noMultiLvlLbl val="0"/>
      </c:catAx>
      <c:valAx>
        <c:axId val="1720377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290512"/>
        <c:crosses val="autoZero"/>
        <c:crossBetween val="between"/>
      </c:valAx>
      <c:catAx>
        <c:axId val="172930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76000"/>
        <c:crosses val="autoZero"/>
        <c:auto val="1"/>
        <c:lblAlgn val="ctr"/>
        <c:lblOffset val="100"/>
        <c:noMultiLvlLbl val="0"/>
      </c:catAx>
      <c:valAx>
        <c:axId val="17203760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053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Pt1店舗別予測!$U$39:$AE$39</c:f>
              <c:numCache>
                <c:formatCode>#,##0.0;[Red]\-#,##0.0</c:formatCode>
                <c:ptCount val="11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6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68-433D-B3C5-0279738D4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296368"/>
        <c:axId val="17203930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8-433D-B3C5-0279738D456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Pt1店舗別予測!$AH$39:$AS$39</c:f>
              <c:numCache>
                <c:formatCode>0.0%</c:formatCode>
                <c:ptCount val="12"/>
                <c:pt idx="0">
                  <c:v>0.04</c:v>
                </c:pt>
                <c:pt idx="1">
                  <c:v>6.6666666666666666E-2</c:v>
                </c:pt>
                <c:pt idx="2">
                  <c:v>0.08</c:v>
                </c:pt>
                <c:pt idx="3">
                  <c:v>0.1</c:v>
                </c:pt>
                <c:pt idx="4">
                  <c:v>0.14000000000000001</c:v>
                </c:pt>
                <c:pt idx="5">
                  <c:v>0.16666666666666666</c:v>
                </c:pt>
                <c:pt idx="6">
                  <c:v>0.18</c:v>
                </c:pt>
                <c:pt idx="7">
                  <c:v>0.2</c:v>
                </c:pt>
                <c:pt idx="8">
                  <c:v>0.2</c:v>
                </c:pt>
                <c:pt idx="9">
                  <c:v>0.20666666666666667</c:v>
                </c:pt>
                <c:pt idx="10">
                  <c:v>0.22666666666666666</c:v>
                </c:pt>
                <c:pt idx="11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68-433D-B3C5-0279738D456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Pt1店舗別予測!$AV$39:$BG$39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68-433D-B3C5-0279738D4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302368"/>
        <c:axId val="1720397216"/>
      </c:lineChart>
      <c:catAx>
        <c:axId val="16582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3056"/>
        <c:crosses val="autoZero"/>
        <c:auto val="1"/>
        <c:lblAlgn val="ctr"/>
        <c:lblOffset val="100"/>
        <c:noMultiLvlLbl val="0"/>
      </c:catAx>
      <c:valAx>
        <c:axId val="172039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296368"/>
        <c:crosses val="autoZero"/>
        <c:crossBetween val="between"/>
      </c:valAx>
      <c:catAx>
        <c:axId val="165830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216"/>
        <c:crosses val="autoZero"/>
        <c:auto val="1"/>
        <c:lblAlgn val="ctr"/>
        <c:lblOffset val="100"/>
        <c:noMultiLvlLbl val="0"/>
      </c:catAx>
      <c:valAx>
        <c:axId val="172039721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3023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130</a:t>
            </a:r>
            <a:r>
              <a:rPr lang="ja-JP" altLang="en-US" sz="1100" b="1"/>
              <a:t>八女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Pt1店舗別予測!$U$44:$AE$44</c:f>
              <c:numCache>
                <c:formatCode>#,##0.0;[Red]\-#,##0.0</c:formatCode>
                <c:ptCount val="11"/>
                <c:pt idx="0">
                  <c:v>4</c:v>
                </c:pt>
                <c:pt idx="1">
                  <c:v>2</c:v>
                </c:pt>
                <c:pt idx="2">
                  <c:v>7</c:v>
                </c:pt>
                <c:pt idx="3">
                  <c:v>5</c:v>
                </c:pt>
                <c:pt idx="4">
                  <c:v>8</c:v>
                </c:pt>
                <c:pt idx="5">
                  <c:v>8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2</c:v>
                </c:pt>
                <c:pt idx="1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E7-4C5F-AE5A-DEC584F8D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146960"/>
        <c:axId val="172028822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E7-4C5F-AE5A-DEC584F8DA8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Pt1店舗別予測!$AH$44:$AS$44</c:f>
              <c:numCache>
                <c:formatCode>0.0%</c:formatCode>
                <c:ptCount val="12"/>
                <c:pt idx="0">
                  <c:v>0.1</c:v>
                </c:pt>
                <c:pt idx="1">
                  <c:v>0.12666666666666668</c:v>
                </c:pt>
                <c:pt idx="2">
                  <c:v>0.14000000000000001</c:v>
                </c:pt>
                <c:pt idx="3">
                  <c:v>0.18666666666666668</c:v>
                </c:pt>
                <c:pt idx="4">
                  <c:v>0.22</c:v>
                </c:pt>
                <c:pt idx="5">
                  <c:v>0.27333333333333332</c:v>
                </c:pt>
                <c:pt idx="6">
                  <c:v>0.32666666666666666</c:v>
                </c:pt>
                <c:pt idx="7">
                  <c:v>0.34666666666666668</c:v>
                </c:pt>
                <c:pt idx="8">
                  <c:v>0.36</c:v>
                </c:pt>
                <c:pt idx="9">
                  <c:v>0.38666666666666666</c:v>
                </c:pt>
                <c:pt idx="10">
                  <c:v>0.4</c:v>
                </c:pt>
                <c:pt idx="11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E7-4C5F-AE5A-DEC584F8DA8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Pt1店舗別予測!$AV$44:$BG$44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E7-4C5F-AE5A-DEC584F8D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138160"/>
        <c:axId val="1720285312"/>
      </c:lineChart>
      <c:catAx>
        <c:axId val="3891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8224"/>
        <c:crosses val="autoZero"/>
        <c:auto val="1"/>
        <c:lblAlgn val="ctr"/>
        <c:lblOffset val="100"/>
        <c:noMultiLvlLbl val="0"/>
      </c:catAx>
      <c:valAx>
        <c:axId val="172028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46960"/>
        <c:crosses val="autoZero"/>
        <c:crossBetween val="between"/>
      </c:valAx>
      <c:catAx>
        <c:axId val="3891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85312"/>
        <c:crosses val="autoZero"/>
        <c:auto val="1"/>
        <c:lblAlgn val="ctr"/>
        <c:lblOffset val="100"/>
        <c:noMultiLvlLbl val="0"/>
      </c:catAx>
      <c:valAx>
        <c:axId val="17202853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41</a:t>
            </a:r>
            <a:r>
              <a:rPr lang="ja-JP" altLang="en-US" sz="1100" b="1"/>
              <a:t>小月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Pt1店舗別予測!$U$49:$AE$49</c:f>
              <c:numCache>
                <c:formatCode>#,##0.0;[Red]\-#,##0.0</c:formatCode>
                <c:ptCount val="11"/>
                <c:pt idx="0">
                  <c:v>12</c:v>
                </c:pt>
                <c:pt idx="1">
                  <c:v>6</c:v>
                </c:pt>
                <c:pt idx="2">
                  <c:v>4</c:v>
                </c:pt>
                <c:pt idx="3">
                  <c:v>15</c:v>
                </c:pt>
                <c:pt idx="4">
                  <c:v>9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4-49E3-B869-64DACA35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39360"/>
        <c:axId val="172027740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B4-49E3-B869-64DACA351E3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Pt1店舗別予測!$AH$49:$AS$49</c:f>
              <c:numCache>
                <c:formatCode>0.0%</c:formatCode>
                <c:ptCount val="12"/>
                <c:pt idx="0">
                  <c:v>0</c:v>
                </c:pt>
                <c:pt idx="1">
                  <c:v>0.08</c:v>
                </c:pt>
                <c:pt idx="2">
                  <c:v>0.12</c:v>
                </c:pt>
                <c:pt idx="3">
                  <c:v>0.14666666666666667</c:v>
                </c:pt>
                <c:pt idx="4">
                  <c:v>0.24666666666666667</c:v>
                </c:pt>
                <c:pt idx="5">
                  <c:v>0.30666666666666664</c:v>
                </c:pt>
                <c:pt idx="6">
                  <c:v>0.34</c:v>
                </c:pt>
                <c:pt idx="7">
                  <c:v>0.35333333333333333</c:v>
                </c:pt>
                <c:pt idx="8">
                  <c:v>0.38</c:v>
                </c:pt>
                <c:pt idx="9">
                  <c:v>0.40666666666666668</c:v>
                </c:pt>
                <c:pt idx="10">
                  <c:v>0.42666666666666669</c:v>
                </c:pt>
                <c:pt idx="11">
                  <c:v>0.44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B4-49E3-B869-64DACA351E3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Pt1店舗別予測!$AV$49:$BG$49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B4-49E3-B869-64DACA35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038160"/>
        <c:axId val="1720268672"/>
      </c:lineChart>
      <c:catAx>
        <c:axId val="389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77408"/>
        <c:crosses val="autoZero"/>
        <c:auto val="1"/>
        <c:lblAlgn val="ctr"/>
        <c:lblOffset val="100"/>
        <c:noMultiLvlLbl val="0"/>
      </c:catAx>
      <c:valAx>
        <c:axId val="1720277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9360"/>
        <c:crosses val="autoZero"/>
        <c:crossBetween val="between"/>
      </c:valAx>
      <c:catAx>
        <c:axId val="3890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68672"/>
        <c:crosses val="autoZero"/>
        <c:auto val="1"/>
        <c:lblAlgn val="ctr"/>
        <c:lblOffset val="100"/>
        <c:noMultiLvlLbl val="0"/>
      </c:catAx>
      <c:valAx>
        <c:axId val="172026867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383</a:t>
            </a:r>
            <a:r>
              <a:rPr lang="ja-JP" altLang="en-US" sz="1100" b="1"/>
              <a:t>隼人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Pt1店舗別予測!$U$54:$AE$54</c:f>
              <c:numCache>
                <c:formatCode>#,##0.0;[Red]\-#,##0.0</c:formatCode>
                <c:ptCount val="11"/>
                <c:pt idx="0">
                  <c:v>19</c:v>
                </c:pt>
                <c:pt idx="1">
                  <c:v>17</c:v>
                </c:pt>
                <c:pt idx="2">
                  <c:v>12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F4-4331-A799-7E11E337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998320"/>
        <c:axId val="172028614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F4-4331-A799-7E11E337C489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Pt1店舗別予測!$AH$54:$AS$54</c:f>
              <c:numCache>
                <c:formatCode>0.0%</c:formatCode>
                <c:ptCount val="12"/>
                <c:pt idx="0">
                  <c:v>0.13333333333333333</c:v>
                </c:pt>
                <c:pt idx="1">
                  <c:v>0.26</c:v>
                </c:pt>
                <c:pt idx="2">
                  <c:v>0.37333333333333335</c:v>
                </c:pt>
                <c:pt idx="3">
                  <c:v>0.45333333333333331</c:v>
                </c:pt>
                <c:pt idx="4">
                  <c:v>0.52</c:v>
                </c:pt>
                <c:pt idx="5">
                  <c:v>0.52</c:v>
                </c:pt>
                <c:pt idx="6">
                  <c:v>0.52</c:v>
                </c:pt>
                <c:pt idx="7">
                  <c:v>0.53333333333333333</c:v>
                </c:pt>
                <c:pt idx="8">
                  <c:v>0.54</c:v>
                </c:pt>
                <c:pt idx="9">
                  <c:v>0.54</c:v>
                </c:pt>
                <c:pt idx="10">
                  <c:v>0.54</c:v>
                </c:pt>
                <c:pt idx="11">
                  <c:v>0.54666666666666663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F4-4331-A799-7E11E337C489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Pt1店舗別予測!$AV$54:$BG$54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F4-4331-A799-7E11E337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998720"/>
        <c:axId val="1720276160"/>
      </c:lineChart>
      <c:catAx>
        <c:axId val="16189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6144"/>
        <c:crosses val="autoZero"/>
        <c:auto val="1"/>
        <c:lblAlgn val="ctr"/>
        <c:lblOffset val="100"/>
        <c:noMultiLvlLbl val="0"/>
      </c:catAx>
      <c:valAx>
        <c:axId val="1720286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320"/>
        <c:crosses val="autoZero"/>
        <c:crossBetween val="between"/>
      </c:valAx>
      <c:catAx>
        <c:axId val="161899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76160"/>
        <c:crosses val="autoZero"/>
        <c:auto val="1"/>
        <c:lblAlgn val="ctr"/>
        <c:lblOffset val="100"/>
        <c:noMultiLvlLbl val="0"/>
      </c:catAx>
      <c:valAx>
        <c:axId val="172027616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7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395</a:t>
            </a:r>
            <a:r>
              <a:rPr lang="ja-JP" altLang="en-US" sz="1100" b="1"/>
              <a:t>明石西インター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Pt1店舗別予測!$U$59:$AE$59</c:f>
              <c:numCache>
                <c:formatCode>#,##0.0;[Red]\-#,##0.0</c:formatCode>
                <c:ptCount val="11"/>
                <c:pt idx="0">
                  <c:v>12</c:v>
                </c:pt>
                <c:pt idx="1">
                  <c:v>12</c:v>
                </c:pt>
                <c:pt idx="2">
                  <c:v>9</c:v>
                </c:pt>
                <c:pt idx="3">
                  <c:v>10</c:v>
                </c:pt>
                <c:pt idx="4">
                  <c:v>13</c:v>
                </c:pt>
                <c:pt idx="5">
                  <c:v>15</c:v>
                </c:pt>
                <c:pt idx="6">
                  <c:v>7</c:v>
                </c:pt>
                <c:pt idx="7">
                  <c:v>4</c:v>
                </c:pt>
                <c:pt idx="8">
                  <c:v>6</c:v>
                </c:pt>
                <c:pt idx="9">
                  <c:v>4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AF-4385-85BA-3F6CEA1C2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7604752"/>
        <c:axId val="17203206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AF-4385-85BA-3F6CEA1C2A9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Pt1店舗別予測!$AH$59:$AS$59</c:f>
              <c:numCache>
                <c:formatCode>0.0%</c:formatCode>
                <c:ptCount val="12"/>
                <c:pt idx="0">
                  <c:v>7.3333333333333334E-2</c:v>
                </c:pt>
                <c:pt idx="1">
                  <c:v>0.15333333333333332</c:v>
                </c:pt>
                <c:pt idx="2">
                  <c:v>0.23333333333333334</c:v>
                </c:pt>
                <c:pt idx="3">
                  <c:v>0.29333333333333333</c:v>
                </c:pt>
                <c:pt idx="4">
                  <c:v>0.36</c:v>
                </c:pt>
                <c:pt idx="5">
                  <c:v>0.44666666666666666</c:v>
                </c:pt>
                <c:pt idx="6">
                  <c:v>0.54666666666666663</c:v>
                </c:pt>
                <c:pt idx="7">
                  <c:v>0.59333333333333338</c:v>
                </c:pt>
                <c:pt idx="8">
                  <c:v>0.62</c:v>
                </c:pt>
                <c:pt idx="9">
                  <c:v>0.66</c:v>
                </c:pt>
                <c:pt idx="10">
                  <c:v>0.68666666666666665</c:v>
                </c:pt>
                <c:pt idx="11">
                  <c:v>0.68666666666666665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AF-4385-85BA-3F6CEA1C2A9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Pt1店舗別予測!$AV$59:$BG$59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BAF-4385-85BA-3F6CEA1C2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605552"/>
        <c:axId val="1720306112"/>
      </c:lineChart>
      <c:catAx>
        <c:axId val="18176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20672"/>
        <c:crosses val="autoZero"/>
        <c:auto val="1"/>
        <c:lblAlgn val="ctr"/>
        <c:lblOffset val="100"/>
        <c:noMultiLvlLbl val="0"/>
      </c:catAx>
      <c:valAx>
        <c:axId val="1720320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4752"/>
        <c:crosses val="autoZero"/>
        <c:crossBetween val="between"/>
      </c:valAx>
      <c:catAx>
        <c:axId val="181760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6112"/>
        <c:crosses val="autoZero"/>
        <c:auto val="1"/>
        <c:lblAlgn val="ctr"/>
        <c:lblOffset val="100"/>
        <c:noMultiLvlLbl val="0"/>
      </c:catAx>
      <c:valAx>
        <c:axId val="17203061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55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317</a:t>
            </a:r>
            <a:r>
              <a:rPr lang="ja-JP" altLang="en-US" sz="1100" b="1"/>
              <a:t>千歳清流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Pt1店舗別予測!$U$64:$AE$64</c:f>
              <c:numCache>
                <c:formatCode>#,##0.0;[Red]\-#,##0.0</c:formatCode>
                <c:ptCount val="11"/>
                <c:pt idx="0">
                  <c:v>0</c:v>
                </c:pt>
                <c:pt idx="1">
                  <c:v>5</c:v>
                </c:pt>
                <c:pt idx="2">
                  <c:v>14</c:v>
                </c:pt>
                <c:pt idx="3">
                  <c:v>15</c:v>
                </c:pt>
                <c:pt idx="4">
                  <c:v>27</c:v>
                </c:pt>
                <c:pt idx="5">
                  <c:v>6</c:v>
                </c:pt>
                <c:pt idx="6">
                  <c:v>4</c:v>
                </c:pt>
                <c:pt idx="7">
                  <c:v>6</c:v>
                </c:pt>
                <c:pt idx="8">
                  <c:v>2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E4-44F9-BDEE-71F67B0B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740048"/>
        <c:axId val="17202998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E4-44F9-BDEE-71F67B0B3C8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Pt1店舗別予測!$AH$64:$AS$64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3.3333333333333333E-2</c:v>
                </c:pt>
                <c:pt idx="3">
                  <c:v>0.12666666666666668</c:v>
                </c:pt>
                <c:pt idx="4">
                  <c:v>0.22666666666666666</c:v>
                </c:pt>
                <c:pt idx="5">
                  <c:v>0.40666666666666668</c:v>
                </c:pt>
                <c:pt idx="6">
                  <c:v>0.44666666666666666</c:v>
                </c:pt>
                <c:pt idx="7">
                  <c:v>0.47333333333333333</c:v>
                </c:pt>
                <c:pt idx="8">
                  <c:v>0.51333333333333331</c:v>
                </c:pt>
                <c:pt idx="9">
                  <c:v>0.52666666666666662</c:v>
                </c:pt>
                <c:pt idx="10">
                  <c:v>0.54</c:v>
                </c:pt>
                <c:pt idx="11">
                  <c:v>0.54666666666666663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E4-44F9-BDEE-71F67B0B3C8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Pt1店舗別予測!$AV$64:$BG$64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E4-44F9-BDEE-71F67B0B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736448"/>
        <c:axId val="1720300288"/>
      </c:lineChart>
      <c:catAx>
        <c:axId val="14477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99872"/>
        <c:crosses val="autoZero"/>
        <c:auto val="1"/>
        <c:lblAlgn val="ctr"/>
        <c:lblOffset val="100"/>
        <c:noMultiLvlLbl val="0"/>
      </c:catAx>
      <c:valAx>
        <c:axId val="1720299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40048"/>
        <c:crosses val="autoZero"/>
        <c:crossBetween val="between"/>
      </c:valAx>
      <c:catAx>
        <c:axId val="144773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0288"/>
        <c:crosses val="autoZero"/>
        <c:auto val="1"/>
        <c:lblAlgn val="ctr"/>
        <c:lblOffset val="100"/>
        <c:noMultiLvlLbl val="0"/>
      </c:catAx>
      <c:valAx>
        <c:axId val="17203002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364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403</a:t>
            </a:r>
            <a:r>
              <a:rPr lang="ja-JP" altLang="en-US" sz="1100" b="1"/>
              <a:t>柳川西蒲池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Pt1店舗別予測!$U$69:$AE$69</c:f>
              <c:numCache>
                <c:formatCode>#,##0.0;[Red]\-#,##0.0</c:formatCode>
                <c:ptCount val="11"/>
                <c:pt idx="0">
                  <c:v>6</c:v>
                </c:pt>
                <c:pt idx="1">
                  <c:v>3</c:v>
                </c:pt>
                <c:pt idx="2">
                  <c:v>6</c:v>
                </c:pt>
                <c:pt idx="3">
                  <c:v>34</c:v>
                </c:pt>
                <c:pt idx="4">
                  <c:v>16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8-47F4-B65F-46C14C624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261792"/>
        <c:axId val="17203127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8-47F4-B65F-46C14C62455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Pt1店舗別予測!$AH$69:$AS$69</c:f>
              <c:numCache>
                <c:formatCode>0.0%</c:formatCode>
                <c:ptCount val="12"/>
                <c:pt idx="0">
                  <c:v>7.3333333333333334E-2</c:v>
                </c:pt>
                <c:pt idx="1">
                  <c:v>0.11333333333333333</c:v>
                </c:pt>
                <c:pt idx="2">
                  <c:v>0.13333333333333333</c:v>
                </c:pt>
                <c:pt idx="3">
                  <c:v>0.17333333333333334</c:v>
                </c:pt>
                <c:pt idx="4">
                  <c:v>0.4</c:v>
                </c:pt>
                <c:pt idx="5">
                  <c:v>0.50666666666666671</c:v>
                </c:pt>
                <c:pt idx="6">
                  <c:v>0.51333333333333331</c:v>
                </c:pt>
                <c:pt idx="7">
                  <c:v>0.52</c:v>
                </c:pt>
                <c:pt idx="8">
                  <c:v>0.52</c:v>
                </c:pt>
                <c:pt idx="9">
                  <c:v>0.52</c:v>
                </c:pt>
                <c:pt idx="10">
                  <c:v>0.52666666666666662</c:v>
                </c:pt>
                <c:pt idx="11">
                  <c:v>0.54666666666666663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8-47F4-B65F-46C14C62455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Pt1店舗別予測!$AV$69:$BG$69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58-47F4-B65F-46C14C624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41392"/>
        <c:axId val="1720315264"/>
      </c:lineChart>
      <c:catAx>
        <c:axId val="4132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12768"/>
        <c:crosses val="autoZero"/>
        <c:auto val="1"/>
        <c:lblAlgn val="ctr"/>
        <c:lblOffset val="100"/>
        <c:noMultiLvlLbl val="0"/>
      </c:catAx>
      <c:valAx>
        <c:axId val="1720312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61792"/>
        <c:crosses val="autoZero"/>
        <c:crossBetween val="between"/>
      </c:valAx>
      <c:catAx>
        <c:axId val="41324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15264"/>
        <c:crosses val="autoZero"/>
        <c:auto val="1"/>
        <c:lblAlgn val="ctr"/>
        <c:lblOffset val="100"/>
        <c:noMultiLvlLbl val="0"/>
      </c:catAx>
      <c:valAx>
        <c:axId val="172031526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41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404</a:t>
            </a:r>
            <a:r>
              <a:rPr lang="ja-JP" altLang="en-US" sz="1100" b="1"/>
              <a:t>宇城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Pt1店舗別予測!$U$74:$AE$74</c:f>
              <c:numCache>
                <c:formatCode>#,##0.0;[Red]\-#,##0.0</c:formatCode>
                <c:ptCount val="11"/>
                <c:pt idx="0">
                  <c:v>12</c:v>
                </c:pt>
                <c:pt idx="1">
                  <c:v>10</c:v>
                </c:pt>
                <c:pt idx="2">
                  <c:v>3</c:v>
                </c:pt>
                <c:pt idx="3">
                  <c:v>9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5-48AE-87A0-68DEB81F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989072"/>
        <c:axId val="17203306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05-48AE-87A0-68DEB81F0F28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Pt1店舗別予測!$AH$74:$AS$74</c:f>
              <c:numCache>
                <c:formatCode>0.0%</c:formatCode>
                <c:ptCount val="12"/>
                <c:pt idx="0">
                  <c:v>0.04</c:v>
                </c:pt>
                <c:pt idx="1">
                  <c:v>0.12</c:v>
                </c:pt>
                <c:pt idx="2">
                  <c:v>0.18666666666666668</c:v>
                </c:pt>
                <c:pt idx="3">
                  <c:v>0.20666666666666667</c:v>
                </c:pt>
                <c:pt idx="4">
                  <c:v>0.26666666666666666</c:v>
                </c:pt>
                <c:pt idx="5">
                  <c:v>0.29333333333333333</c:v>
                </c:pt>
                <c:pt idx="6">
                  <c:v>0.30666666666666664</c:v>
                </c:pt>
                <c:pt idx="7">
                  <c:v>0.32</c:v>
                </c:pt>
                <c:pt idx="8">
                  <c:v>0.34</c:v>
                </c:pt>
                <c:pt idx="9">
                  <c:v>0.35333333333333333</c:v>
                </c:pt>
                <c:pt idx="10">
                  <c:v>0.38</c:v>
                </c:pt>
                <c:pt idx="11">
                  <c:v>0.39333333333333331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05-48AE-87A0-68DEB81F0F28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Pt1店舗別予測!$AV$74:$BG$74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05-48AE-87A0-68DEB81F0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05472"/>
        <c:axId val="1720331904"/>
      </c:lineChart>
      <c:catAx>
        <c:axId val="3979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30656"/>
        <c:crosses val="autoZero"/>
        <c:auto val="1"/>
        <c:lblAlgn val="ctr"/>
        <c:lblOffset val="100"/>
        <c:noMultiLvlLbl val="0"/>
      </c:catAx>
      <c:valAx>
        <c:axId val="1720330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7989072"/>
        <c:crosses val="autoZero"/>
        <c:crossBetween val="between"/>
      </c:valAx>
      <c:catAx>
        <c:axId val="39800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31904"/>
        <c:crosses val="autoZero"/>
        <c:auto val="1"/>
        <c:lblAlgn val="ctr"/>
        <c:lblOffset val="100"/>
        <c:noMultiLvlLbl val="0"/>
      </c:catAx>
      <c:valAx>
        <c:axId val="172033190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0054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348</a:t>
            </a:r>
            <a:r>
              <a:rPr lang="ja-JP" altLang="en-US" sz="1100" b="1"/>
              <a:t>旭川口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Pt1店舗別予測!$U$79:$AE$79</c:f>
              <c:numCache>
                <c:formatCode>#,##0.0;[Red]\-#,##0.0</c:formatCode>
                <c:ptCount val="11"/>
                <c:pt idx="0">
                  <c:v>2</c:v>
                </c:pt>
                <c:pt idx="1">
                  <c:v>7</c:v>
                </c:pt>
                <c:pt idx="2">
                  <c:v>6</c:v>
                </c:pt>
                <c:pt idx="3">
                  <c:v>8</c:v>
                </c:pt>
                <c:pt idx="4">
                  <c:v>8</c:v>
                </c:pt>
                <c:pt idx="5">
                  <c:v>3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1-41CA-A2F5-0BF0CDE6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048048"/>
        <c:axId val="1720344800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31-41CA-A2F5-0BF0CDE64F86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Pt1店舗別予測!$AH$79:$AS$79</c:f>
              <c:numCache>
                <c:formatCode>0.0%</c:formatCode>
                <c:ptCount val="12"/>
                <c:pt idx="0">
                  <c:v>0.18</c:v>
                </c:pt>
                <c:pt idx="1">
                  <c:v>0.19333333333333333</c:v>
                </c:pt>
                <c:pt idx="2">
                  <c:v>0.24</c:v>
                </c:pt>
                <c:pt idx="3">
                  <c:v>0.28000000000000003</c:v>
                </c:pt>
                <c:pt idx="4">
                  <c:v>0.33333333333333331</c:v>
                </c:pt>
                <c:pt idx="5">
                  <c:v>0.38666666666666666</c:v>
                </c:pt>
                <c:pt idx="6">
                  <c:v>0.40666666666666668</c:v>
                </c:pt>
                <c:pt idx="7">
                  <c:v>0.41333333333333333</c:v>
                </c:pt>
                <c:pt idx="8">
                  <c:v>0.42666666666666669</c:v>
                </c:pt>
                <c:pt idx="9">
                  <c:v>0.43333333333333335</c:v>
                </c:pt>
                <c:pt idx="10">
                  <c:v>0.45333333333333331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31-41CA-A2F5-0BF0CDE64F86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Pt1店舗別予測!$AV$79:$BG$79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31-41CA-A2F5-0BF0CDE64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040848"/>
        <c:axId val="1720343136"/>
      </c:lineChart>
      <c:catAx>
        <c:axId val="20110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4800"/>
        <c:crosses val="autoZero"/>
        <c:auto val="1"/>
        <c:lblAlgn val="ctr"/>
        <c:lblOffset val="100"/>
        <c:noMultiLvlLbl val="0"/>
      </c:catAx>
      <c:valAx>
        <c:axId val="17203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8048"/>
        <c:crosses val="autoZero"/>
        <c:crossBetween val="between"/>
      </c:valAx>
      <c:catAx>
        <c:axId val="201104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43136"/>
        <c:crosses val="autoZero"/>
        <c:auto val="1"/>
        <c:lblAlgn val="ctr"/>
        <c:lblOffset val="100"/>
        <c:noMultiLvlLbl val="0"/>
      </c:catAx>
      <c:valAx>
        <c:axId val="172034313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0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367</a:t>
            </a:r>
            <a:r>
              <a:rPr lang="ja-JP" altLang="en-US" sz="1100" b="1"/>
              <a:t>彦根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Pt1店舗別予測!$U$84:$AE$84</c:f>
              <c:numCache>
                <c:formatCode>#,##0.0;[Red]\-#,##0.0</c:formatCode>
                <c:ptCount val="11"/>
                <c:pt idx="0">
                  <c:v>8</c:v>
                </c:pt>
                <c:pt idx="1">
                  <c:v>4</c:v>
                </c:pt>
                <c:pt idx="2">
                  <c:v>8</c:v>
                </c:pt>
                <c:pt idx="3">
                  <c:v>56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8-4D87-8562-ED7C0686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80576"/>
        <c:axId val="172034563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18-4D87-8562-ED7C0686D5DB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Pt1店舗別予測!$AH$84:$AS$84</c:f>
              <c:numCache>
                <c:formatCode>0.0%</c:formatCode>
                <c:ptCount val="12"/>
                <c:pt idx="0">
                  <c:v>3.3333333333333333E-2</c:v>
                </c:pt>
                <c:pt idx="1">
                  <c:v>8.666666666666667E-2</c:v>
                </c:pt>
                <c:pt idx="2">
                  <c:v>0.11333333333333333</c:v>
                </c:pt>
                <c:pt idx="3">
                  <c:v>0.16666666666666666</c:v>
                </c:pt>
                <c:pt idx="4">
                  <c:v>0.54</c:v>
                </c:pt>
                <c:pt idx="5">
                  <c:v>0.56000000000000005</c:v>
                </c:pt>
                <c:pt idx="6">
                  <c:v>0.57999999999999996</c:v>
                </c:pt>
                <c:pt idx="7">
                  <c:v>0.58666666666666667</c:v>
                </c:pt>
                <c:pt idx="8">
                  <c:v>0.58666666666666667</c:v>
                </c:pt>
                <c:pt idx="9">
                  <c:v>0.59333333333333338</c:v>
                </c:pt>
                <c:pt idx="10">
                  <c:v>0.6</c:v>
                </c:pt>
                <c:pt idx="11">
                  <c:v>0.61333333333333329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18-4D87-8562-ED7C0686D5DB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Pt1店舗別予測!$AV$84:$BG$84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18-4D87-8562-ED7C0686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66576"/>
        <c:axId val="1720326912"/>
      </c:lineChart>
      <c:catAx>
        <c:axId val="719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5632"/>
        <c:crosses val="autoZero"/>
        <c:auto val="1"/>
        <c:lblAlgn val="ctr"/>
        <c:lblOffset val="100"/>
        <c:noMultiLvlLbl val="0"/>
      </c:catAx>
      <c:valAx>
        <c:axId val="17203456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80576"/>
        <c:crosses val="autoZero"/>
        <c:crossBetween val="between"/>
      </c:valAx>
      <c:catAx>
        <c:axId val="7196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26912"/>
        <c:crosses val="autoZero"/>
        <c:auto val="1"/>
        <c:lblAlgn val="ctr"/>
        <c:lblOffset val="100"/>
        <c:noMultiLvlLbl val="0"/>
      </c:catAx>
      <c:valAx>
        <c:axId val="17203269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6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312</a:t>
            </a:r>
            <a:r>
              <a:rPr lang="ja-JP" altLang="en-US" sz="1100" b="1"/>
              <a:t>笠間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Pt1店舗別予測!$U$89:$AE$89</c:f>
              <c:numCache>
                <c:formatCode>#,##0.0;[Red]\-#,##0.0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12</c:v>
                </c:pt>
                <c:pt idx="3">
                  <c:v>56</c:v>
                </c:pt>
                <c:pt idx="4">
                  <c:v>4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97-4AB9-9484-3C69E7C5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24976"/>
        <c:axId val="145235089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97-4AB9-9484-3C69E7C56236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Pt1店舗別予測!$AH$89:$AS$89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0.08</c:v>
                </c:pt>
                <c:pt idx="4">
                  <c:v>0.45333333333333331</c:v>
                </c:pt>
                <c:pt idx="5">
                  <c:v>0.48</c:v>
                </c:pt>
                <c:pt idx="6">
                  <c:v>0.49333333333333335</c:v>
                </c:pt>
                <c:pt idx="7">
                  <c:v>0.49333333333333335</c:v>
                </c:pt>
                <c:pt idx="8">
                  <c:v>0.50666666666666671</c:v>
                </c:pt>
                <c:pt idx="9">
                  <c:v>0.51333333333333331</c:v>
                </c:pt>
                <c:pt idx="10">
                  <c:v>0.52666666666666662</c:v>
                </c:pt>
                <c:pt idx="11">
                  <c:v>0.53333333333333333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97-4AB9-9484-3C69E7C56236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Pt1店舗別予測!$AV$89:$BG$89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97-4AB9-9484-3C69E7C56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36576"/>
        <c:axId val="1452345488"/>
      </c:lineChart>
      <c:catAx>
        <c:axId val="721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50896"/>
        <c:crosses val="autoZero"/>
        <c:auto val="1"/>
        <c:lblAlgn val="ctr"/>
        <c:lblOffset val="100"/>
        <c:noMultiLvlLbl val="0"/>
      </c:catAx>
      <c:valAx>
        <c:axId val="1452350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4976"/>
        <c:crosses val="autoZero"/>
        <c:crossBetween val="between"/>
      </c:valAx>
      <c:catAx>
        <c:axId val="7213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45488"/>
        <c:crosses val="autoZero"/>
        <c:auto val="1"/>
        <c:lblAlgn val="ctr"/>
        <c:lblOffset val="100"/>
        <c:noMultiLvlLbl val="0"/>
      </c:catAx>
      <c:valAx>
        <c:axId val="14523454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3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296</a:t>
            </a:r>
            <a:r>
              <a:rPr lang="ja-JP" altLang="en-US" sz="1100" b="1"/>
              <a:t>水沢上姉体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Pt1店舗別予測!$U$94:$AE$94</c:f>
              <c:numCache>
                <c:formatCode>#,##0.0;[Red]\-#,##0.0</c:formatCode>
                <c:ptCount val="11"/>
                <c:pt idx="0">
                  <c:v>17</c:v>
                </c:pt>
                <c:pt idx="1">
                  <c:v>14</c:v>
                </c:pt>
                <c:pt idx="2">
                  <c:v>6</c:v>
                </c:pt>
                <c:pt idx="3">
                  <c:v>14</c:v>
                </c:pt>
                <c:pt idx="4">
                  <c:v>18</c:v>
                </c:pt>
                <c:pt idx="5">
                  <c:v>5</c:v>
                </c:pt>
                <c:pt idx="6">
                  <c:v>3</c:v>
                </c:pt>
                <c:pt idx="7">
                  <c:v>6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66-4613-B2C7-4926D5BE7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536688"/>
        <c:axId val="145237918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Pt1店舗別予測!$AH$7:$AS$7</c:f>
              <c:numCache>
                <c:formatCode>0.0%</c:formatCode>
                <c:ptCount val="12"/>
                <c:pt idx="0">
                  <c:v>5.6858237547892723E-2</c:v>
                </c:pt>
                <c:pt idx="1">
                  <c:v>0.11371647509578545</c:v>
                </c:pt>
                <c:pt idx="2">
                  <c:v>0.17685823754789273</c:v>
                </c:pt>
                <c:pt idx="3">
                  <c:v>0.25931034482758619</c:v>
                </c:pt>
                <c:pt idx="4">
                  <c:v>0.38122605363984674</c:v>
                </c:pt>
                <c:pt idx="5">
                  <c:v>0.43417624521072795</c:v>
                </c:pt>
                <c:pt idx="6">
                  <c:v>0.46344827586206894</c:v>
                </c:pt>
                <c:pt idx="7">
                  <c:v>0.48452107279693485</c:v>
                </c:pt>
                <c:pt idx="8">
                  <c:v>0.50022988505747124</c:v>
                </c:pt>
                <c:pt idx="9">
                  <c:v>0.51256704980842904</c:v>
                </c:pt>
                <c:pt idx="10">
                  <c:v>0.52613026819923359</c:v>
                </c:pt>
                <c:pt idx="11">
                  <c:v>0.53846743295019139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66-4613-B2C7-4926D5BE79A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Pt1店舗別予測!$AH$5:$AS$5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Pt1店舗別予測!$AH$94:$AS$94</c:f>
              <c:numCache>
                <c:formatCode>0.0%</c:formatCode>
                <c:ptCount val="12"/>
                <c:pt idx="0">
                  <c:v>7.3333333333333334E-2</c:v>
                </c:pt>
                <c:pt idx="1">
                  <c:v>0.18666666666666668</c:v>
                </c:pt>
                <c:pt idx="2">
                  <c:v>0.28000000000000003</c:v>
                </c:pt>
                <c:pt idx="3">
                  <c:v>0.32</c:v>
                </c:pt>
                <c:pt idx="4">
                  <c:v>0.41333333333333333</c:v>
                </c:pt>
                <c:pt idx="5">
                  <c:v>0.53333333333333333</c:v>
                </c:pt>
                <c:pt idx="6">
                  <c:v>0.56666666666666665</c:v>
                </c:pt>
                <c:pt idx="7">
                  <c:v>0.58666666666666667</c:v>
                </c:pt>
                <c:pt idx="8">
                  <c:v>0.62666666666666671</c:v>
                </c:pt>
                <c:pt idx="9">
                  <c:v>0.6333333333333333</c:v>
                </c:pt>
                <c:pt idx="10">
                  <c:v>0.64</c:v>
                </c:pt>
                <c:pt idx="11">
                  <c:v>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66-4613-B2C7-4926D5BE79A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Pt1店舗別予測!$AV$8:$BG$8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Pt1店舗別予測!$AV$94:$BG$94</c:f>
              <c:numCache>
                <c:formatCode>0.0%</c:formatCode>
                <c:ptCount val="12"/>
                <c:pt idx="0">
                  <c:v>0.10559271381813011</c:v>
                </c:pt>
                <c:pt idx="1">
                  <c:v>0.21118542763626022</c:v>
                </c:pt>
                <c:pt idx="2">
                  <c:v>0.32844741710545056</c:v>
                </c:pt>
                <c:pt idx="3">
                  <c:v>0.48157108296570394</c:v>
                </c:pt>
                <c:pt idx="4">
                  <c:v>0.70798349224420121</c:v>
                </c:pt>
                <c:pt idx="5">
                  <c:v>0.8063184858403305</c:v>
                </c:pt>
                <c:pt idx="6">
                  <c:v>0.86068023338551336</c:v>
                </c:pt>
                <c:pt idx="7">
                  <c:v>0.89981499928845921</c:v>
                </c:pt>
                <c:pt idx="8">
                  <c:v>0.92898818841610975</c:v>
                </c:pt>
                <c:pt idx="9">
                  <c:v>0.95189981499928888</c:v>
                </c:pt>
                <c:pt idx="10">
                  <c:v>0.97708837341682131</c:v>
                </c:pt>
                <c:pt idx="11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66-4613-B2C7-4926D5BE7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548688"/>
        <c:axId val="1452393744"/>
      </c:lineChart>
      <c:catAx>
        <c:axId val="4135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79184"/>
        <c:crosses val="autoZero"/>
        <c:auto val="1"/>
        <c:lblAlgn val="ctr"/>
        <c:lblOffset val="100"/>
        <c:noMultiLvlLbl val="0"/>
      </c:catAx>
      <c:valAx>
        <c:axId val="14523791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36688"/>
        <c:crosses val="autoZero"/>
        <c:crossBetween val="between"/>
      </c:valAx>
      <c:catAx>
        <c:axId val="41354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93744"/>
        <c:crosses val="autoZero"/>
        <c:auto val="1"/>
        <c:lblAlgn val="ctr"/>
        <c:lblOffset val="100"/>
        <c:noMultiLvlLbl val="0"/>
      </c:catAx>
      <c:valAx>
        <c:axId val="14523937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486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春財布_合計</a:t>
            </a:r>
          </a:p>
        </c:rich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Pt2JAN別消化予測!$T$18:$AE$18</c:f>
              <c:numCache>
                <c:formatCode>_ * #,##0_ ;_ * \-#,##0_ ;_ * "-"??_ ;_ @_ </c:formatCode>
                <c:ptCount val="12"/>
                <c:pt idx="0">
                  <c:v>502.7442857142857</c:v>
                </c:pt>
                <c:pt idx="1">
                  <c:v>782.46999999999991</c:v>
                </c:pt>
                <c:pt idx="2">
                  <c:v>871.65</c:v>
                </c:pt>
                <c:pt idx="3">
                  <c:v>1001.53125</c:v>
                </c:pt>
                <c:pt idx="4">
                  <c:v>1644.193294694207</c:v>
                </c:pt>
                <c:pt idx="5">
                  <c:v>918.54</c:v>
                </c:pt>
                <c:pt idx="6">
                  <c:v>659.79000000000008</c:v>
                </c:pt>
                <c:pt idx="7">
                  <c:v>440.80090530303005</c:v>
                </c:pt>
                <c:pt idx="8">
                  <c:v>323.31171901709359</c:v>
                </c:pt>
                <c:pt idx="9">
                  <c:v>226.8416388888887</c:v>
                </c:pt>
                <c:pt idx="10">
                  <c:v>174.9270476190475</c:v>
                </c:pt>
                <c:pt idx="11">
                  <c:v>179.14438049450516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0-433A-9F4B-F26F11B6D414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Pt2JAN別消化予測!$T$19:$AE$19</c:f>
              <c:numCache>
                <c:formatCode>_ * #,##0_ ;_ * \-#,##0_ ;_ * "-"??_ ;_ @_ </c:formatCode>
                <c:ptCount val="12"/>
                <c:pt idx="0">
                  <c:v>467</c:v>
                </c:pt>
                <c:pt idx="1">
                  <c:v>786</c:v>
                </c:pt>
                <c:pt idx="2">
                  <c:v>781</c:v>
                </c:pt>
                <c:pt idx="3">
                  <c:v>893</c:v>
                </c:pt>
                <c:pt idx="4">
                  <c:v>1685</c:v>
                </c:pt>
                <c:pt idx="5">
                  <c:v>827</c:v>
                </c:pt>
                <c:pt idx="6">
                  <c:v>399</c:v>
                </c:pt>
                <c:pt idx="7">
                  <c:v>278</c:v>
                </c:pt>
                <c:pt idx="8">
                  <c:v>201</c:v>
                </c:pt>
                <c:pt idx="9">
                  <c:v>140</c:v>
                </c:pt>
                <c:pt idx="10">
                  <c:v>182</c:v>
                </c:pt>
                <c:pt idx="11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0-433A-9F4B-F26F11B6D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Pt2JAN別消化予測!$AH$19:$AS$19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B0-433A-9F4B-F26F11B6D414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Pt2JAN別消化予測!$AV$19:$BG$19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B0-433A-9F4B-F26F11B6D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Pt2JAN別消化予測!$A$4</c:f>
          <c:strCache>
            <c:ptCount val="1"/>
            <c:pt idx="0">
              <c:v>4562342690029_春財布　小銭入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Pt2JAN別消化予測!$T$4:$AE$4</c:f>
              <c:numCache>
                <c:formatCode>_ * #,##0_ ;_ * \-#,##0_ ;_ * "-"??_ ;_ @_ </c:formatCode>
                <c:ptCount val="12"/>
                <c:pt idx="0">
                  <c:v>102.93</c:v>
                </c:pt>
                <c:pt idx="1">
                  <c:v>153.57</c:v>
                </c:pt>
                <c:pt idx="2">
                  <c:v>160.47999999999999</c:v>
                </c:pt>
                <c:pt idx="3">
                  <c:v>179.48</c:v>
                </c:pt>
                <c:pt idx="4">
                  <c:v>255.09921556633699</c:v>
                </c:pt>
                <c:pt idx="5">
                  <c:v>164.85</c:v>
                </c:pt>
                <c:pt idx="6">
                  <c:v>102.77</c:v>
                </c:pt>
                <c:pt idx="7">
                  <c:v>62.631666666666597</c:v>
                </c:pt>
                <c:pt idx="8">
                  <c:v>49.996666666666599</c:v>
                </c:pt>
                <c:pt idx="9">
                  <c:v>38.095131944444397</c:v>
                </c:pt>
                <c:pt idx="10">
                  <c:v>25.89</c:v>
                </c:pt>
                <c:pt idx="11">
                  <c:v>39.725000000000001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E-48C3-BF80-4A211BF31737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Pt2JAN別消化予測!$T$5:$AE$5</c:f>
              <c:numCache>
                <c:formatCode>_ * #,##0_ ;_ * \-#,##0_ ;_ * "-"??_ ;_ @_ </c:formatCode>
                <c:ptCount val="12"/>
                <c:pt idx="0">
                  <c:v>78</c:v>
                </c:pt>
                <c:pt idx="1">
                  <c:v>136</c:v>
                </c:pt>
                <c:pt idx="2">
                  <c:v>128</c:v>
                </c:pt>
                <c:pt idx="3">
                  <c:v>173</c:v>
                </c:pt>
                <c:pt idx="4">
                  <c:v>276</c:v>
                </c:pt>
                <c:pt idx="5">
                  <c:v>126</c:v>
                </c:pt>
                <c:pt idx="6">
                  <c:v>57</c:v>
                </c:pt>
                <c:pt idx="7">
                  <c:v>42</c:v>
                </c:pt>
                <c:pt idx="8">
                  <c:v>23</c:v>
                </c:pt>
                <c:pt idx="9">
                  <c:v>18</c:v>
                </c:pt>
                <c:pt idx="10">
                  <c:v>34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E-48C3-BF80-4A211BF31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Pt2JAN別消化予測!$AH$5:$AS$5</c:f>
              <c:numCache>
                <c:formatCode>0.0%</c:formatCode>
                <c:ptCount val="12"/>
                <c:pt idx="0">
                  <c:v>6.2E-2</c:v>
                </c:pt>
                <c:pt idx="1">
                  <c:v>0.13</c:v>
                </c:pt>
                <c:pt idx="2">
                  <c:v>0.19400000000000001</c:v>
                </c:pt>
                <c:pt idx="3">
                  <c:v>0.28049999999999997</c:v>
                </c:pt>
                <c:pt idx="4">
                  <c:v>0.41849999999999998</c:v>
                </c:pt>
                <c:pt idx="5">
                  <c:v>0.48149999999999998</c:v>
                </c:pt>
                <c:pt idx="6">
                  <c:v>0.51</c:v>
                </c:pt>
                <c:pt idx="7">
                  <c:v>0.53100000000000003</c:v>
                </c:pt>
                <c:pt idx="8">
                  <c:v>0.54249999999999998</c:v>
                </c:pt>
                <c:pt idx="9">
                  <c:v>0.55149999999999999</c:v>
                </c:pt>
                <c:pt idx="10">
                  <c:v>0.56850000000000001</c:v>
                </c:pt>
                <c:pt idx="11">
                  <c:v>0.57950000000000002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E-48C3-BF80-4A211BF31737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Pt2JAN別消化予測!$AV$5:$BG$5</c:f>
              <c:numCache>
                <c:formatCode>0.0%</c:formatCode>
                <c:ptCount val="12"/>
                <c:pt idx="0">
                  <c:v>0.10698878343399482</c:v>
                </c:pt>
                <c:pt idx="1">
                  <c:v>0.22433132010353751</c:v>
                </c:pt>
                <c:pt idx="2">
                  <c:v>0.33477135461604829</c:v>
                </c:pt>
                <c:pt idx="3">
                  <c:v>0.48403796376186364</c:v>
                </c:pt>
                <c:pt idx="4">
                  <c:v>0.72217428817946505</c:v>
                </c:pt>
                <c:pt idx="5">
                  <c:v>0.83088869715271785</c:v>
                </c:pt>
                <c:pt idx="6">
                  <c:v>0.88006902502157036</c:v>
                </c:pt>
                <c:pt idx="7">
                  <c:v>0.916307161345988</c:v>
                </c:pt>
                <c:pt idx="8">
                  <c:v>0.9361518550474548</c:v>
                </c:pt>
                <c:pt idx="9">
                  <c:v>0.95168248490077667</c:v>
                </c:pt>
                <c:pt idx="10">
                  <c:v>0.98101811906816239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E-48C3-BF80-4A211BF31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Pt2JAN別消化予測!$A$6</c:f>
          <c:strCache>
            <c:ptCount val="1"/>
            <c:pt idx="0">
              <c:v>4562342690036_春財布　紳士長財布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Pt2JAN別消化予測!$T$6:$AE$6</c:f>
              <c:numCache>
                <c:formatCode>_ * #,##0_ ;_ * \-#,##0_ ;_ * "-"??_ ;_ @_ </c:formatCode>
                <c:ptCount val="12"/>
                <c:pt idx="0">
                  <c:v>19.4925</c:v>
                </c:pt>
                <c:pt idx="1">
                  <c:v>53.83</c:v>
                </c:pt>
                <c:pt idx="2">
                  <c:v>60.1</c:v>
                </c:pt>
                <c:pt idx="3">
                  <c:v>75.965000000000003</c:v>
                </c:pt>
                <c:pt idx="4">
                  <c:v>114.239245105205</c:v>
                </c:pt>
                <c:pt idx="5">
                  <c:v>80.180000000000007</c:v>
                </c:pt>
                <c:pt idx="6">
                  <c:v>42.43</c:v>
                </c:pt>
                <c:pt idx="7">
                  <c:v>41.244727272727197</c:v>
                </c:pt>
                <c:pt idx="8">
                  <c:v>28.531291666666601</c:v>
                </c:pt>
                <c:pt idx="9">
                  <c:v>23.814499999999999</c:v>
                </c:pt>
                <c:pt idx="10">
                  <c:v>23.561714285714199</c:v>
                </c:pt>
                <c:pt idx="11">
                  <c:v>18.906874999999999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8-4132-BC51-D81C1A976DAF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Pt2JAN別消化予測!$T$7:$AE$7</c:f>
              <c:numCache>
                <c:formatCode>_ * #,##0_ ;_ * \-#,##0_ ;_ * "-"??_ ;_ @_ </c:formatCode>
                <c:ptCount val="12"/>
                <c:pt idx="0">
                  <c:v>24</c:v>
                </c:pt>
                <c:pt idx="1">
                  <c:v>62</c:v>
                </c:pt>
                <c:pt idx="2">
                  <c:v>47</c:v>
                </c:pt>
                <c:pt idx="3">
                  <c:v>70</c:v>
                </c:pt>
                <c:pt idx="4">
                  <c:v>114</c:v>
                </c:pt>
                <c:pt idx="5">
                  <c:v>82</c:v>
                </c:pt>
                <c:pt idx="6">
                  <c:v>37</c:v>
                </c:pt>
                <c:pt idx="7">
                  <c:v>30</c:v>
                </c:pt>
                <c:pt idx="8">
                  <c:v>16</c:v>
                </c:pt>
                <c:pt idx="9">
                  <c:v>13</c:v>
                </c:pt>
                <c:pt idx="10">
                  <c:v>19</c:v>
                </c:pt>
                <c:pt idx="1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E8-4132-BC51-D81C1A97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Pt2JAN別消化予測!$AH$7:$AS$7</c:f>
              <c:numCache>
                <c:formatCode>0.0%</c:formatCode>
                <c:ptCount val="12"/>
                <c:pt idx="0">
                  <c:v>4.1000000000000002E-2</c:v>
                </c:pt>
                <c:pt idx="1">
                  <c:v>0.10300000000000001</c:v>
                </c:pt>
                <c:pt idx="2">
                  <c:v>0.15000000000000002</c:v>
                </c:pt>
                <c:pt idx="3">
                  <c:v>0.22000000000000003</c:v>
                </c:pt>
                <c:pt idx="4">
                  <c:v>0.33400000000000002</c:v>
                </c:pt>
                <c:pt idx="5">
                  <c:v>0.41600000000000004</c:v>
                </c:pt>
                <c:pt idx="6">
                  <c:v>0.45300000000000001</c:v>
                </c:pt>
                <c:pt idx="7">
                  <c:v>0.48299999999999998</c:v>
                </c:pt>
                <c:pt idx="8">
                  <c:v>0.499</c:v>
                </c:pt>
                <c:pt idx="9">
                  <c:v>0.51200000000000001</c:v>
                </c:pt>
                <c:pt idx="10">
                  <c:v>0.53100000000000003</c:v>
                </c:pt>
                <c:pt idx="11">
                  <c:v>0.54100000000000004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E8-4132-BC51-D81C1A976DAF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Pt2JAN別消化予測!$AV$7:$BG$7</c:f>
              <c:numCache>
                <c:formatCode>0.0%</c:formatCode>
                <c:ptCount val="12"/>
                <c:pt idx="0">
                  <c:v>7.5785582255083181E-2</c:v>
                </c:pt>
                <c:pt idx="1">
                  <c:v>0.19038817005545286</c:v>
                </c:pt>
                <c:pt idx="2">
                  <c:v>0.277264325323475</c:v>
                </c:pt>
                <c:pt idx="3">
                  <c:v>0.40665434380776333</c:v>
                </c:pt>
                <c:pt idx="4">
                  <c:v>0.61737523105360437</c:v>
                </c:pt>
                <c:pt idx="5">
                  <c:v>0.76894639556377076</c:v>
                </c:pt>
                <c:pt idx="6">
                  <c:v>0.83733826247689458</c:v>
                </c:pt>
                <c:pt idx="7">
                  <c:v>0.89279112754158962</c:v>
                </c:pt>
                <c:pt idx="8">
                  <c:v>0.922365988909427</c:v>
                </c:pt>
                <c:pt idx="9">
                  <c:v>0.94639556377079481</c:v>
                </c:pt>
                <c:pt idx="10">
                  <c:v>0.98151571164510165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CE8-4132-BC51-D81C1A976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Pt2JAN別消化予測!$A$8</c:f>
          <c:strCache>
            <c:ptCount val="1"/>
            <c:pt idx="0">
              <c:v>4562342690043_春財布　紳士折財布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Pt2JAN別消化予測!$T$8:$AE$8</c:f>
              <c:numCache>
                <c:formatCode>_ * #,##0_ ;_ * \-#,##0_ ;_ * "-"??_ ;_ @_ </c:formatCode>
                <c:ptCount val="12"/>
                <c:pt idx="0">
                  <c:v>137.76</c:v>
                </c:pt>
                <c:pt idx="1">
                  <c:v>143.65</c:v>
                </c:pt>
                <c:pt idx="2">
                  <c:v>170.77</c:v>
                </c:pt>
                <c:pt idx="3">
                  <c:v>198.49</c:v>
                </c:pt>
                <c:pt idx="4">
                  <c:v>365.33248738574599</c:v>
                </c:pt>
                <c:pt idx="5">
                  <c:v>182.46</c:v>
                </c:pt>
                <c:pt idx="6">
                  <c:v>143.29</c:v>
                </c:pt>
                <c:pt idx="7">
                  <c:v>108.58750000000001</c:v>
                </c:pt>
                <c:pt idx="8">
                  <c:v>77.834316239316195</c:v>
                </c:pt>
                <c:pt idx="9">
                  <c:v>47.686</c:v>
                </c:pt>
                <c:pt idx="10">
                  <c:v>36.384</c:v>
                </c:pt>
                <c:pt idx="11">
                  <c:v>29.916510989010899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43-456A-9F76-8794CD1062D7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Pt2JAN別消化予測!$T$9:$AE$9</c:f>
              <c:numCache>
                <c:formatCode>_ * #,##0_ ;_ * \-#,##0_ ;_ * "-"??_ ;_ @_ </c:formatCode>
                <c:ptCount val="12"/>
                <c:pt idx="0">
                  <c:v>78</c:v>
                </c:pt>
                <c:pt idx="1">
                  <c:v>174</c:v>
                </c:pt>
                <c:pt idx="2">
                  <c:v>148</c:v>
                </c:pt>
                <c:pt idx="3">
                  <c:v>181</c:v>
                </c:pt>
                <c:pt idx="4">
                  <c:v>402</c:v>
                </c:pt>
                <c:pt idx="5">
                  <c:v>183</c:v>
                </c:pt>
                <c:pt idx="6">
                  <c:v>83</c:v>
                </c:pt>
                <c:pt idx="7">
                  <c:v>74</c:v>
                </c:pt>
                <c:pt idx="8">
                  <c:v>50</c:v>
                </c:pt>
                <c:pt idx="9">
                  <c:v>39</c:v>
                </c:pt>
                <c:pt idx="10">
                  <c:v>52</c:v>
                </c:pt>
                <c:pt idx="11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43-456A-9F76-8794CD106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Pt2JAN別消化予測!$AH$9:$AS$9</c:f>
              <c:numCache>
                <c:formatCode>0.0%</c:formatCode>
                <c:ptCount val="12"/>
                <c:pt idx="0">
                  <c:v>4.6800000000000001E-2</c:v>
                </c:pt>
                <c:pt idx="1">
                  <c:v>0.1164</c:v>
                </c:pt>
                <c:pt idx="2">
                  <c:v>0.17560000000000001</c:v>
                </c:pt>
                <c:pt idx="3">
                  <c:v>0.248</c:v>
                </c:pt>
                <c:pt idx="4">
                  <c:v>0.4088</c:v>
                </c:pt>
                <c:pt idx="5">
                  <c:v>0.48199999999999998</c:v>
                </c:pt>
                <c:pt idx="6">
                  <c:v>0.51519999999999999</c:v>
                </c:pt>
                <c:pt idx="7">
                  <c:v>0.54479999999999995</c:v>
                </c:pt>
                <c:pt idx="8">
                  <c:v>0.56479999999999997</c:v>
                </c:pt>
                <c:pt idx="9">
                  <c:v>0.58039999999999992</c:v>
                </c:pt>
                <c:pt idx="10">
                  <c:v>0.60119999999999996</c:v>
                </c:pt>
                <c:pt idx="11">
                  <c:v>0.61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43-456A-9F76-8794CD1062D7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Pt2JAN別消化予測!$AV$9:$BG$9</c:f>
              <c:numCache>
                <c:formatCode>0.0%</c:formatCode>
                <c:ptCount val="12"/>
                <c:pt idx="0">
                  <c:v>7.6721311475409837E-2</c:v>
                </c:pt>
                <c:pt idx="1">
                  <c:v>0.19081967213114753</c:v>
                </c:pt>
                <c:pt idx="2">
                  <c:v>0.28786885245901639</c:v>
                </c:pt>
                <c:pt idx="3">
                  <c:v>0.40655737704918032</c:v>
                </c:pt>
                <c:pt idx="4">
                  <c:v>0.67016393442622957</c:v>
                </c:pt>
                <c:pt idx="5">
                  <c:v>0.79016393442622956</c:v>
                </c:pt>
                <c:pt idx="6">
                  <c:v>0.84459016393442632</c:v>
                </c:pt>
                <c:pt idx="7">
                  <c:v>0.89311475409836072</c:v>
                </c:pt>
                <c:pt idx="8">
                  <c:v>0.92590163934426239</c:v>
                </c:pt>
                <c:pt idx="9">
                  <c:v>0.95147540983606571</c:v>
                </c:pt>
                <c:pt idx="10">
                  <c:v>0.98557377049180339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43-456A-9F76-8794CD106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Pt2JAN別消化予測!$A$10</c:f>
          <c:strCache>
            <c:ptCount val="1"/>
            <c:pt idx="0">
              <c:v>4562342690050_春財布　紳士ブランド長財布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Pt2JAN別消化予測!$T$10:$AE$10</c:f>
              <c:numCache>
                <c:formatCode>_ * #,##0_ ;_ * \-#,##0_ ;_ * "-"??_ ;_ @_ </c:formatCode>
                <c:ptCount val="12"/>
                <c:pt idx="0">
                  <c:v>24.81</c:v>
                </c:pt>
                <c:pt idx="1">
                  <c:v>60.61</c:v>
                </c:pt>
                <c:pt idx="2">
                  <c:v>51.57</c:v>
                </c:pt>
                <c:pt idx="3">
                  <c:v>71.91</c:v>
                </c:pt>
                <c:pt idx="4">
                  <c:v>147.116649119366</c:v>
                </c:pt>
                <c:pt idx="5">
                  <c:v>91.31</c:v>
                </c:pt>
                <c:pt idx="6">
                  <c:v>80.680000000000007</c:v>
                </c:pt>
                <c:pt idx="7">
                  <c:v>46.399181818181802</c:v>
                </c:pt>
                <c:pt idx="8">
                  <c:v>28.736944444444401</c:v>
                </c:pt>
                <c:pt idx="9">
                  <c:v>26.1721875</c:v>
                </c:pt>
                <c:pt idx="10">
                  <c:v>16.5833333333333</c:v>
                </c:pt>
                <c:pt idx="11">
                  <c:v>14.385641025641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AE-49BC-8F96-871FE98076E6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Pt2JAN別消化予測!$T$11:$AE$11</c:f>
              <c:numCache>
                <c:formatCode>_ * #,##0_ ;_ * \-#,##0_ ;_ * "-"??_ ;_ @_ </c:formatCode>
                <c:ptCount val="12"/>
                <c:pt idx="0">
                  <c:v>32</c:v>
                </c:pt>
                <c:pt idx="1">
                  <c:v>51</c:v>
                </c:pt>
                <c:pt idx="2">
                  <c:v>52</c:v>
                </c:pt>
                <c:pt idx="3">
                  <c:v>77</c:v>
                </c:pt>
                <c:pt idx="4">
                  <c:v>146</c:v>
                </c:pt>
                <c:pt idx="5">
                  <c:v>79</c:v>
                </c:pt>
                <c:pt idx="6">
                  <c:v>37</c:v>
                </c:pt>
                <c:pt idx="7">
                  <c:v>24</c:v>
                </c:pt>
                <c:pt idx="8">
                  <c:v>19</c:v>
                </c:pt>
                <c:pt idx="9">
                  <c:v>15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AE-49BC-8F96-871FE9807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Pt2JAN別消化予測!$AH$11:$AS$11</c:f>
              <c:numCache>
                <c:formatCode>0.0%</c:formatCode>
                <c:ptCount val="12"/>
                <c:pt idx="0">
                  <c:v>5.5E-2</c:v>
                </c:pt>
                <c:pt idx="1">
                  <c:v>0.106</c:v>
                </c:pt>
                <c:pt idx="2">
                  <c:v>0.158</c:v>
                </c:pt>
                <c:pt idx="3">
                  <c:v>0.23499999999999999</c:v>
                </c:pt>
                <c:pt idx="4">
                  <c:v>0.38100000000000001</c:v>
                </c:pt>
                <c:pt idx="5">
                  <c:v>0.46</c:v>
                </c:pt>
                <c:pt idx="6">
                  <c:v>0.497</c:v>
                </c:pt>
                <c:pt idx="7">
                  <c:v>0.52100000000000002</c:v>
                </c:pt>
                <c:pt idx="8">
                  <c:v>0.54</c:v>
                </c:pt>
                <c:pt idx="9">
                  <c:v>0.55500000000000005</c:v>
                </c:pt>
                <c:pt idx="10">
                  <c:v>0.56500000000000006</c:v>
                </c:pt>
                <c:pt idx="11">
                  <c:v>0.57100000000000006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AE-49BC-8F96-871FE98076E6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Pt2JAN別消化予測!$AV$11:$BG$11</c:f>
              <c:numCache>
                <c:formatCode>0.0%</c:formatCode>
                <c:ptCount val="12"/>
                <c:pt idx="0">
                  <c:v>9.6322241681260939E-2</c:v>
                </c:pt>
                <c:pt idx="1">
                  <c:v>0.18563922942206651</c:v>
                </c:pt>
                <c:pt idx="2">
                  <c:v>0.27670753064798592</c:v>
                </c:pt>
                <c:pt idx="3">
                  <c:v>0.4115586690017512</c:v>
                </c:pt>
                <c:pt idx="4">
                  <c:v>0.66725043782837112</c:v>
                </c:pt>
                <c:pt idx="5">
                  <c:v>0.80560420315236414</c:v>
                </c:pt>
                <c:pt idx="6">
                  <c:v>0.87040280210157606</c:v>
                </c:pt>
                <c:pt idx="7">
                  <c:v>0.91243432574430805</c:v>
                </c:pt>
                <c:pt idx="8">
                  <c:v>0.94570928196147097</c:v>
                </c:pt>
                <c:pt idx="9">
                  <c:v>0.97197898423817852</c:v>
                </c:pt>
                <c:pt idx="10">
                  <c:v>0.98949211908931689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AE-49BC-8F96-871FE9807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Pt2JAN別消化予測!$A$12</c:f>
          <c:strCache>
            <c:ptCount val="1"/>
            <c:pt idx="0">
              <c:v>4562342690067_春財布　紳士ブランド折財布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Pt2JAN別消化予測!$T$12:$AE$12</c:f>
              <c:numCache>
                <c:formatCode>_ * #,##0_ ;_ * \-#,##0_ ;_ * "-"??_ ;_ @_ </c:formatCode>
                <c:ptCount val="12"/>
                <c:pt idx="0">
                  <c:v>32.26</c:v>
                </c:pt>
                <c:pt idx="1">
                  <c:v>91.68</c:v>
                </c:pt>
                <c:pt idx="2">
                  <c:v>72.099999999999994</c:v>
                </c:pt>
                <c:pt idx="3">
                  <c:v>99.286249999999995</c:v>
                </c:pt>
                <c:pt idx="4">
                  <c:v>240.88059153584101</c:v>
                </c:pt>
                <c:pt idx="5">
                  <c:v>102.87</c:v>
                </c:pt>
                <c:pt idx="6">
                  <c:v>94.71</c:v>
                </c:pt>
                <c:pt idx="7">
                  <c:v>59.557102272727199</c:v>
                </c:pt>
                <c:pt idx="8">
                  <c:v>41.351666666666603</c:v>
                </c:pt>
                <c:pt idx="9">
                  <c:v>31.959465277777699</c:v>
                </c:pt>
                <c:pt idx="10">
                  <c:v>26.172999999999998</c:v>
                </c:pt>
                <c:pt idx="11">
                  <c:v>34.753045787545702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49-4FAE-B83E-464FB9E907C8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Pt2JAN別消化予測!$T$13:$AE$13</c:f>
              <c:numCache>
                <c:formatCode>_ * #,##0_ ;_ * \-#,##0_ ;_ * "-"??_ ;_ @_ </c:formatCode>
                <c:ptCount val="12"/>
                <c:pt idx="0">
                  <c:v>58</c:v>
                </c:pt>
                <c:pt idx="1">
                  <c:v>70</c:v>
                </c:pt>
                <c:pt idx="2">
                  <c:v>85</c:v>
                </c:pt>
                <c:pt idx="3">
                  <c:v>92</c:v>
                </c:pt>
                <c:pt idx="4">
                  <c:v>232</c:v>
                </c:pt>
                <c:pt idx="5">
                  <c:v>126</c:v>
                </c:pt>
                <c:pt idx="6">
                  <c:v>80</c:v>
                </c:pt>
                <c:pt idx="7">
                  <c:v>42</c:v>
                </c:pt>
                <c:pt idx="8">
                  <c:v>31</c:v>
                </c:pt>
                <c:pt idx="9">
                  <c:v>29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49-4FAE-B83E-464FB9E90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Pt2JAN別消化予測!$AH$13:$AS$13</c:f>
              <c:numCache>
                <c:formatCode>0.0%</c:formatCode>
                <c:ptCount val="12"/>
                <c:pt idx="0">
                  <c:v>3.56E-2</c:v>
                </c:pt>
                <c:pt idx="1">
                  <c:v>6.3600000000000004E-2</c:v>
                </c:pt>
                <c:pt idx="2">
                  <c:v>9.7600000000000006E-2</c:v>
                </c:pt>
                <c:pt idx="3">
                  <c:v>0.13440000000000002</c:v>
                </c:pt>
                <c:pt idx="4">
                  <c:v>0.22720000000000001</c:v>
                </c:pt>
                <c:pt idx="5">
                  <c:v>0.27760000000000001</c:v>
                </c:pt>
                <c:pt idx="6">
                  <c:v>0.30959999999999999</c:v>
                </c:pt>
                <c:pt idx="7">
                  <c:v>0.32639999999999997</c:v>
                </c:pt>
                <c:pt idx="8">
                  <c:v>0.33879999999999999</c:v>
                </c:pt>
                <c:pt idx="9">
                  <c:v>0.35039999999999999</c:v>
                </c:pt>
                <c:pt idx="10">
                  <c:v>0.36280000000000001</c:v>
                </c:pt>
                <c:pt idx="11">
                  <c:v>0.37680000000000002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49-4FAE-B83E-464FB9E907C8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Pt2JAN別消化予測!$AV$13:$BG$13</c:f>
              <c:numCache>
                <c:formatCode>0.0%</c:formatCode>
                <c:ptCount val="12"/>
                <c:pt idx="0">
                  <c:v>9.447983014861995E-2</c:v>
                </c:pt>
                <c:pt idx="1">
                  <c:v>0.16878980891719744</c:v>
                </c:pt>
                <c:pt idx="2">
                  <c:v>0.25902335456475584</c:v>
                </c:pt>
                <c:pt idx="3">
                  <c:v>0.35668789808917195</c:v>
                </c:pt>
                <c:pt idx="4">
                  <c:v>0.60297239915074308</c:v>
                </c:pt>
                <c:pt idx="5">
                  <c:v>0.73673036093418254</c:v>
                </c:pt>
                <c:pt idx="6">
                  <c:v>0.82165605095541394</c:v>
                </c:pt>
                <c:pt idx="7">
                  <c:v>0.86624203821656043</c:v>
                </c:pt>
                <c:pt idx="8">
                  <c:v>0.8991507430997876</c:v>
                </c:pt>
                <c:pt idx="9">
                  <c:v>0.92993630573248398</c:v>
                </c:pt>
                <c:pt idx="10">
                  <c:v>0.96284501061571115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49-4FAE-B83E-464FB9E90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Pt2JAN別消化予測!$A$14</c:f>
          <c:strCache>
            <c:ptCount val="1"/>
            <c:pt idx="0">
              <c:v>4562342690074_春財布　婦人長財布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Pt2JAN別消化予測!$T$14:$AE$14</c:f>
              <c:numCache>
                <c:formatCode>_ * #,##0_ ;_ * \-#,##0_ ;_ * "-"??_ ;_ @_ </c:formatCode>
                <c:ptCount val="12"/>
                <c:pt idx="0">
                  <c:v>142.18</c:v>
                </c:pt>
                <c:pt idx="1">
                  <c:v>215.45</c:v>
                </c:pt>
                <c:pt idx="2">
                  <c:v>256.77999999999997</c:v>
                </c:pt>
                <c:pt idx="3">
                  <c:v>260.02999999999997</c:v>
                </c:pt>
                <c:pt idx="4">
                  <c:v>385.33248738574599</c:v>
                </c:pt>
                <c:pt idx="5">
                  <c:v>210.92</c:v>
                </c:pt>
                <c:pt idx="6">
                  <c:v>145.82</c:v>
                </c:pt>
                <c:pt idx="7">
                  <c:v>95.25</c:v>
                </c:pt>
                <c:pt idx="8">
                  <c:v>71.311666666666596</c:v>
                </c:pt>
                <c:pt idx="9">
                  <c:v>43.031666666666602</c:v>
                </c:pt>
                <c:pt idx="10">
                  <c:v>30.36</c:v>
                </c:pt>
                <c:pt idx="11">
                  <c:v>29.945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1-4553-89AF-4C3B4A9F14A1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Pt2JAN別消化予測!$T$15:$AE$15</c:f>
              <c:numCache>
                <c:formatCode>_ * #,##0_ ;_ * \-#,##0_ ;_ * "-"??_ ;_ @_ </c:formatCode>
                <c:ptCount val="12"/>
                <c:pt idx="0">
                  <c:v>137</c:v>
                </c:pt>
                <c:pt idx="1">
                  <c:v>227</c:v>
                </c:pt>
                <c:pt idx="2">
                  <c:v>231</c:v>
                </c:pt>
                <c:pt idx="3">
                  <c:v>219</c:v>
                </c:pt>
                <c:pt idx="4">
                  <c:v>391</c:v>
                </c:pt>
                <c:pt idx="5">
                  <c:v>157</c:v>
                </c:pt>
                <c:pt idx="6">
                  <c:v>82</c:v>
                </c:pt>
                <c:pt idx="7">
                  <c:v>51</c:v>
                </c:pt>
                <c:pt idx="8">
                  <c:v>44</c:v>
                </c:pt>
                <c:pt idx="9">
                  <c:v>18</c:v>
                </c:pt>
                <c:pt idx="10">
                  <c:v>26</c:v>
                </c:pt>
                <c:pt idx="11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D1-4553-89AF-4C3B4A9F1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Pt2JAN別消化予測!$AH$15:$AS$15</c:f>
              <c:numCache>
                <c:formatCode>0.0%</c:formatCode>
                <c:ptCount val="12"/>
                <c:pt idx="0">
                  <c:v>7.5600000000000001E-2</c:v>
                </c:pt>
                <c:pt idx="1">
                  <c:v>0.16639999999999999</c:v>
                </c:pt>
                <c:pt idx="2">
                  <c:v>0.25879999999999997</c:v>
                </c:pt>
                <c:pt idx="3">
                  <c:v>0.34639999999999999</c:v>
                </c:pt>
                <c:pt idx="4">
                  <c:v>0.50280000000000002</c:v>
                </c:pt>
                <c:pt idx="5">
                  <c:v>0.56559999999999999</c:v>
                </c:pt>
                <c:pt idx="6">
                  <c:v>0.59840000000000004</c:v>
                </c:pt>
                <c:pt idx="7">
                  <c:v>0.61880000000000002</c:v>
                </c:pt>
                <c:pt idx="8">
                  <c:v>0.63639999999999997</c:v>
                </c:pt>
                <c:pt idx="9">
                  <c:v>0.64359999999999995</c:v>
                </c:pt>
                <c:pt idx="10">
                  <c:v>0.65399999999999991</c:v>
                </c:pt>
                <c:pt idx="11">
                  <c:v>0.6651999999999999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D1-4553-89AF-4C3B4A9F14A1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Pt2JAN別消化予測!$AV$15:$BG$15</c:f>
              <c:numCache>
                <c:formatCode>0.0%</c:formatCode>
                <c:ptCount val="12"/>
                <c:pt idx="0">
                  <c:v>0.11365003006614553</c:v>
                </c:pt>
                <c:pt idx="1">
                  <c:v>0.25015033072760079</c:v>
                </c:pt>
                <c:pt idx="2">
                  <c:v>0.38905592303066755</c:v>
                </c:pt>
                <c:pt idx="3">
                  <c:v>0.5207456404088997</c:v>
                </c:pt>
                <c:pt idx="4">
                  <c:v>0.75586289837642828</c:v>
                </c:pt>
                <c:pt idx="5">
                  <c:v>0.85027059530968141</c:v>
                </c:pt>
                <c:pt idx="6">
                  <c:v>0.89957907396271808</c:v>
                </c:pt>
                <c:pt idx="7">
                  <c:v>0.93024654239326532</c:v>
                </c:pt>
                <c:pt idx="8">
                  <c:v>0.95670475045099235</c:v>
                </c:pt>
                <c:pt idx="9">
                  <c:v>0.96752856283824429</c:v>
                </c:pt>
                <c:pt idx="10">
                  <c:v>0.98316295850871938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D1-4553-89AF-4C3B4A9F14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Pt2JAN別消化予測!$A$16</c:f>
          <c:strCache>
            <c:ptCount val="1"/>
            <c:pt idx="0">
              <c:v>4562342690081_春財布　婦人折財布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Pt2JAN別消化予測!$Q$18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Pt2JAN別消化予測!$T$16:$AE$16</c:f>
              <c:numCache>
                <c:formatCode>_ * #,##0_ ;_ * \-#,##0_ ;_ * "-"??_ ;_ @_ </c:formatCode>
                <c:ptCount val="12"/>
                <c:pt idx="0">
                  <c:v>43.311785714285698</c:v>
                </c:pt>
                <c:pt idx="1">
                  <c:v>63.68</c:v>
                </c:pt>
                <c:pt idx="2">
                  <c:v>99.85</c:v>
                </c:pt>
                <c:pt idx="3">
                  <c:v>116.37</c:v>
                </c:pt>
                <c:pt idx="4">
                  <c:v>136.192618595966</c:v>
                </c:pt>
                <c:pt idx="5">
                  <c:v>85.95</c:v>
                </c:pt>
                <c:pt idx="6">
                  <c:v>50.09</c:v>
                </c:pt>
                <c:pt idx="7">
                  <c:v>27.130727272727199</c:v>
                </c:pt>
                <c:pt idx="8">
                  <c:v>25.549166666666601</c:v>
                </c:pt>
                <c:pt idx="9">
                  <c:v>16.082687499999999</c:v>
                </c:pt>
                <c:pt idx="10">
                  <c:v>15.975</c:v>
                </c:pt>
                <c:pt idx="11">
                  <c:v>11.5123076923076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2-4FF3-8717-4A62BD880565}"/>
            </c:ext>
          </c:extLst>
        </c:ser>
        <c:ser>
          <c:idx val="1"/>
          <c:order val="1"/>
          <c:tx>
            <c:strRef>
              <c:f>Pt2JAN別消化予測!$Q$19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Pt2JAN別消化予測!$T$3:$AE$3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Pt2JAN別消化予測!$T$17:$AE$17</c:f>
              <c:numCache>
                <c:formatCode>_ * #,##0_ ;_ * \-#,##0_ ;_ * "-"??_ ;_ @_ </c:formatCode>
                <c:ptCount val="12"/>
                <c:pt idx="0">
                  <c:v>60</c:v>
                </c:pt>
                <c:pt idx="1">
                  <c:v>66</c:v>
                </c:pt>
                <c:pt idx="2">
                  <c:v>90</c:v>
                </c:pt>
                <c:pt idx="3">
                  <c:v>81</c:v>
                </c:pt>
                <c:pt idx="4">
                  <c:v>124</c:v>
                </c:pt>
                <c:pt idx="5">
                  <c:v>74</c:v>
                </c:pt>
                <c:pt idx="6">
                  <c:v>23</c:v>
                </c:pt>
                <c:pt idx="7">
                  <c:v>15</c:v>
                </c:pt>
                <c:pt idx="8">
                  <c:v>18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2-4FF3-8717-4A62BD88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Pt2JAN別消化予測!$AG$2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Pt2JAN別消化予測!$AH$17:$AS$17</c:f>
              <c:numCache>
                <c:formatCode>0.0%</c:formatCode>
                <c:ptCount val="12"/>
                <c:pt idx="0">
                  <c:v>7.9000000000000001E-2</c:v>
                </c:pt>
                <c:pt idx="1">
                  <c:v>0.14500000000000002</c:v>
                </c:pt>
                <c:pt idx="2">
                  <c:v>0.23500000000000001</c:v>
                </c:pt>
                <c:pt idx="3">
                  <c:v>0.316</c:v>
                </c:pt>
                <c:pt idx="4">
                  <c:v>0.44</c:v>
                </c:pt>
                <c:pt idx="5">
                  <c:v>0.51400000000000001</c:v>
                </c:pt>
                <c:pt idx="6">
                  <c:v>0.53700000000000003</c:v>
                </c:pt>
                <c:pt idx="7">
                  <c:v>0.55200000000000005</c:v>
                </c:pt>
                <c:pt idx="8">
                  <c:v>0.57000000000000006</c:v>
                </c:pt>
                <c:pt idx="9">
                  <c:v>0.57800000000000007</c:v>
                </c:pt>
                <c:pt idx="10">
                  <c:v>0.58800000000000008</c:v>
                </c:pt>
                <c:pt idx="11">
                  <c:v>0.59500000000000008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32-4FF3-8717-4A62BD880565}"/>
            </c:ext>
          </c:extLst>
        </c:ser>
        <c:ser>
          <c:idx val="2"/>
          <c:order val="3"/>
          <c:tx>
            <c:strRef>
              <c:f>Pt2JAN別消化予測!$AU$2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Pt2JAN別消化予測!$AV$17:$BG$17</c:f>
              <c:numCache>
                <c:formatCode>0.0%</c:formatCode>
                <c:ptCount val="12"/>
                <c:pt idx="0">
                  <c:v>0.13277310924369745</c:v>
                </c:pt>
                <c:pt idx="1">
                  <c:v>0.24369747899159661</c:v>
                </c:pt>
                <c:pt idx="2">
                  <c:v>0.39495798319327724</c:v>
                </c:pt>
                <c:pt idx="3">
                  <c:v>0.53109243697478981</c:v>
                </c:pt>
                <c:pt idx="4">
                  <c:v>0.73949579831932755</c:v>
                </c:pt>
                <c:pt idx="5">
                  <c:v>0.86386554621848721</c:v>
                </c:pt>
                <c:pt idx="6">
                  <c:v>0.90252100840336114</c:v>
                </c:pt>
                <c:pt idx="7">
                  <c:v>0.9277310924369746</c:v>
                </c:pt>
                <c:pt idx="8">
                  <c:v>0.95798319327731074</c:v>
                </c:pt>
                <c:pt idx="9">
                  <c:v>0.9714285714285712</c:v>
                </c:pt>
                <c:pt idx="10">
                  <c:v>0.98823529411764688</c:v>
                </c:pt>
                <c:pt idx="11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32-4FF3-8717-4A62BD880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6404528"/>
        <c:axId val="805763312"/>
      </c:barChart>
      <c:catAx>
        <c:axId val="91640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763312"/>
        <c:crosses val="autoZero"/>
        <c:auto val="1"/>
        <c:lblAlgn val="ctr"/>
        <c:lblOffset val="100"/>
        <c:noMultiLvlLbl val="0"/>
      </c:catAx>
      <c:valAx>
        <c:axId val="8057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640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349</a:t>
            </a:r>
            <a:r>
              <a:rPr lang="ja-JP" altLang="en-US" sz="1100" b="1"/>
              <a:t>境港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7-418C-B31E-47091FD9B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558623"/>
        <c:axId val="42310847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77-418C-B31E-47091FD9BFA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77-418C-B31E-47091FD9BFA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77-418C-B31E-47091FD9B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70623"/>
        <c:axId val="423104735"/>
      </c:lineChart>
      <c:catAx>
        <c:axId val="50155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3108479"/>
        <c:crosses val="autoZero"/>
        <c:auto val="1"/>
        <c:lblAlgn val="ctr"/>
        <c:lblOffset val="100"/>
        <c:noMultiLvlLbl val="0"/>
      </c:catAx>
      <c:valAx>
        <c:axId val="4231084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58623"/>
        <c:crosses val="autoZero"/>
        <c:crossBetween val="between"/>
      </c:valAx>
      <c:catAx>
        <c:axId val="501570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104735"/>
        <c:crosses val="autoZero"/>
        <c:auto val="1"/>
        <c:lblAlgn val="ctr"/>
        <c:lblOffset val="100"/>
        <c:noMultiLvlLbl val="0"/>
      </c:catAx>
      <c:valAx>
        <c:axId val="423104735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7062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369</a:t>
            </a:r>
            <a:r>
              <a:rPr lang="ja-JP" altLang="en-US" sz="1100" b="1"/>
              <a:t>那珂川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9-4E67-8140-AD3E3ABFA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537247"/>
        <c:axId val="506916975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9-4E67-8140-AD3E3ABFA66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9-4E67-8140-AD3E3ABFA66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29-4E67-8140-AD3E3ABFA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44047"/>
        <c:axId val="506907823"/>
      </c:lineChart>
      <c:catAx>
        <c:axId val="50653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6975"/>
        <c:crosses val="autoZero"/>
        <c:auto val="1"/>
        <c:lblAlgn val="ctr"/>
        <c:lblOffset val="100"/>
        <c:noMultiLvlLbl val="0"/>
      </c:catAx>
      <c:valAx>
        <c:axId val="5069169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37247"/>
        <c:crosses val="autoZero"/>
        <c:crossBetween val="between"/>
      </c:valAx>
      <c:catAx>
        <c:axId val="506544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7823"/>
        <c:crosses val="autoZero"/>
        <c:auto val="1"/>
        <c:lblAlgn val="ctr"/>
        <c:lblOffset val="100"/>
        <c:noMultiLvlLbl val="0"/>
      </c:catAx>
      <c:valAx>
        <c:axId val="5069078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440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388</a:t>
            </a:r>
            <a:r>
              <a:rPr lang="ja-JP" altLang="en-US" sz="1100" b="1"/>
              <a:t>時津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3-4ECC-90F5-06902AC62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32479"/>
        <c:axId val="50692279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33-4ECC-90F5-06902AC623E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33-4ECC-90F5-06902AC623E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33-4ECC-90F5-06902AC62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351679"/>
        <c:axId val="506908239"/>
      </c:lineChart>
      <c:catAx>
        <c:axId val="51133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22799"/>
        <c:crosses val="autoZero"/>
        <c:auto val="1"/>
        <c:lblAlgn val="ctr"/>
        <c:lblOffset val="100"/>
        <c:noMultiLvlLbl val="0"/>
      </c:catAx>
      <c:valAx>
        <c:axId val="506922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32479"/>
        <c:crosses val="autoZero"/>
        <c:crossBetween val="between"/>
      </c:valAx>
      <c:catAx>
        <c:axId val="511351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8239"/>
        <c:crosses val="autoZero"/>
        <c:auto val="1"/>
        <c:lblAlgn val="ctr"/>
        <c:lblOffset val="100"/>
        <c:noMultiLvlLbl val="0"/>
      </c:catAx>
      <c:valAx>
        <c:axId val="50690823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516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398</a:t>
            </a:r>
            <a:r>
              <a:rPr lang="ja-JP" altLang="en-US" sz="1100" b="1"/>
              <a:t>行橋上津熊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3E-4676-A099-242F1A22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239679"/>
        <c:axId val="506919887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3E-4676-A099-242F1A22079A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3E-4676-A099-242F1A22079A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3E-4676-A099-242F1A220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36879"/>
        <c:axId val="506928623"/>
      </c:lineChart>
      <c:catAx>
        <c:axId val="51123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9887"/>
        <c:crosses val="autoZero"/>
        <c:auto val="1"/>
        <c:lblAlgn val="ctr"/>
        <c:lblOffset val="100"/>
        <c:noMultiLvlLbl val="0"/>
      </c:catAx>
      <c:valAx>
        <c:axId val="50691988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9679"/>
        <c:crosses val="autoZero"/>
        <c:crossBetween val="between"/>
      </c:valAx>
      <c:catAx>
        <c:axId val="511236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28623"/>
        <c:crosses val="autoZero"/>
        <c:auto val="1"/>
        <c:lblAlgn val="ctr"/>
        <c:lblOffset val="100"/>
        <c:noMultiLvlLbl val="0"/>
      </c:catAx>
      <c:valAx>
        <c:axId val="5069286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68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405</a:t>
            </a:r>
            <a:r>
              <a:rPr lang="ja-JP" altLang="en-US" sz="1100" b="1"/>
              <a:t>新富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5-4367-ABCF-12BDF519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488047"/>
        <c:axId val="50693278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5-4367-ABCF-12BDF5193D3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5-4367-ABCF-12BDF5193D3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5-4367-ABCF-12BDF519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87647"/>
        <c:axId val="506933199"/>
      </c:lineChart>
      <c:catAx>
        <c:axId val="5164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2783"/>
        <c:crosses val="autoZero"/>
        <c:auto val="1"/>
        <c:lblAlgn val="ctr"/>
        <c:lblOffset val="100"/>
        <c:noMultiLvlLbl val="0"/>
      </c:catAx>
      <c:valAx>
        <c:axId val="5069327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8047"/>
        <c:crosses val="autoZero"/>
        <c:crossBetween val="between"/>
      </c:valAx>
      <c:catAx>
        <c:axId val="5164876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3199"/>
        <c:crosses val="autoZero"/>
        <c:auto val="1"/>
        <c:lblAlgn val="ctr"/>
        <c:lblOffset val="100"/>
        <c:noMultiLvlLbl val="0"/>
      </c:catAx>
      <c:valAx>
        <c:axId val="50693319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76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F4-4F8E-88B4-8029DB1F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386447"/>
        <c:axId val="506931951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F4-4F8E-88B4-8029DB1F03D2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F4-4F8E-88B4-8029DB1F03D2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F4-4F8E-88B4-8029DB1F0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387247"/>
        <c:axId val="506934447"/>
      </c:lineChart>
      <c:catAx>
        <c:axId val="51638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1951"/>
        <c:crosses val="autoZero"/>
        <c:auto val="1"/>
        <c:lblAlgn val="ctr"/>
        <c:lblOffset val="100"/>
        <c:noMultiLvlLbl val="0"/>
      </c:catAx>
      <c:valAx>
        <c:axId val="50693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6447"/>
        <c:crosses val="autoZero"/>
        <c:crossBetween val="between"/>
      </c:valAx>
      <c:catAx>
        <c:axId val="516387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4447"/>
        <c:crosses val="autoZero"/>
        <c:auto val="1"/>
        <c:lblAlgn val="ctr"/>
        <c:lblOffset val="100"/>
        <c:noMultiLvlLbl val="0"/>
      </c:catAx>
      <c:valAx>
        <c:axId val="506934447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72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445</a:t>
            </a:r>
            <a:r>
              <a:rPr lang="ja-JP" altLang="en-US" sz="1100" b="1"/>
              <a:t>敷戸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F-4A9F-9A73-A23B50E68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37727"/>
        <c:axId val="50689534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2F-4A9F-9A73-A23B50E6878B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2F-4A9F-9A73-A23B50E6878B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2F-4A9F-9A73-A23B50E68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638127"/>
        <c:axId val="506886191"/>
      </c:lineChart>
      <c:catAx>
        <c:axId val="5246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895343"/>
        <c:crosses val="autoZero"/>
        <c:auto val="1"/>
        <c:lblAlgn val="ctr"/>
        <c:lblOffset val="100"/>
        <c:noMultiLvlLbl val="0"/>
      </c:catAx>
      <c:valAx>
        <c:axId val="50689534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7727"/>
        <c:crosses val="autoZero"/>
        <c:crossBetween val="between"/>
      </c:valAx>
      <c:catAx>
        <c:axId val="5246381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886191"/>
        <c:crosses val="autoZero"/>
        <c:auto val="1"/>
        <c:lblAlgn val="ctr"/>
        <c:lblOffset val="100"/>
        <c:noMultiLvlLbl val="0"/>
      </c:catAx>
      <c:valAx>
        <c:axId val="506886191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812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Pt2店舗別予測!$U$9:$AE$9</c:f>
              <c:numCache>
                <c:formatCode>#,##0.0;[Red]\-#,##0.0</c:formatCode>
                <c:ptCount val="11"/>
                <c:pt idx="0">
                  <c:v>31</c:v>
                </c:pt>
                <c:pt idx="1">
                  <c:v>18</c:v>
                </c:pt>
                <c:pt idx="2">
                  <c:v>21</c:v>
                </c:pt>
                <c:pt idx="3">
                  <c:v>27</c:v>
                </c:pt>
                <c:pt idx="4">
                  <c:v>14</c:v>
                </c:pt>
                <c:pt idx="5">
                  <c:v>5</c:v>
                </c:pt>
                <c:pt idx="6">
                  <c:v>1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3-481D-9081-82BBA4F1B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864992"/>
        <c:axId val="17203543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83-481D-9081-82BBA4F1B5E7}"/>
            </c:ext>
          </c:extLst>
        </c:ser>
        <c:ser>
          <c:idx val="2"/>
          <c:order val="2"/>
          <c:tx>
            <c:v>消化率</c:v>
          </c:tx>
          <c:spPr>
            <a:ln w="28575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Pt2店舗別予測!$AH$9:$AS$9</c:f>
              <c:numCache>
                <c:formatCode>0.0%</c:formatCode>
                <c:ptCount val="12"/>
                <c:pt idx="0">
                  <c:v>0.13600000000000001</c:v>
                </c:pt>
                <c:pt idx="1">
                  <c:v>0.26</c:v>
                </c:pt>
                <c:pt idx="2">
                  <c:v>0.33200000000000002</c:v>
                </c:pt>
                <c:pt idx="3">
                  <c:v>0.41599999999999998</c:v>
                </c:pt>
                <c:pt idx="4">
                  <c:v>0.52400000000000002</c:v>
                </c:pt>
                <c:pt idx="5">
                  <c:v>0.57999999999999996</c:v>
                </c:pt>
                <c:pt idx="6">
                  <c:v>0.6</c:v>
                </c:pt>
                <c:pt idx="7">
                  <c:v>0.60399999999999998</c:v>
                </c:pt>
                <c:pt idx="8">
                  <c:v>0.628</c:v>
                </c:pt>
                <c:pt idx="9">
                  <c:v>0.63200000000000001</c:v>
                </c:pt>
                <c:pt idx="10">
                  <c:v>0.65600000000000003</c:v>
                </c:pt>
                <c:pt idx="11">
                  <c:v>0.66800000000000004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83-481D-9081-82BBA4F1B5E7}"/>
            </c:ext>
          </c:extLst>
        </c:ser>
        <c:ser>
          <c:idx val="3"/>
          <c:order val="3"/>
          <c:tx>
            <c:v>目標消化率</c:v>
          </c:tx>
          <c:spPr>
            <a:ln w="28575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Pt2店舗別予測!$AV$9:$BG$9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83-481D-9081-82BBA4F1B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901792"/>
        <c:axId val="1720369344"/>
      </c:lineChart>
      <c:catAx>
        <c:axId val="16168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4368"/>
        <c:crosses val="autoZero"/>
        <c:auto val="1"/>
        <c:lblAlgn val="ctr"/>
        <c:lblOffset val="100"/>
        <c:noMultiLvlLbl val="0"/>
      </c:catAx>
      <c:valAx>
        <c:axId val="1720354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864992"/>
        <c:crosses val="autoZero"/>
        <c:crossBetween val="between"/>
      </c:valAx>
      <c:catAx>
        <c:axId val="161690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9344"/>
        <c:crosses val="autoZero"/>
        <c:auto val="1"/>
        <c:lblAlgn val="ctr"/>
        <c:lblOffset val="100"/>
        <c:noMultiLvlLbl val="0"/>
      </c:catAx>
      <c:valAx>
        <c:axId val="17203693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9017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91</a:t>
            </a:r>
            <a:r>
              <a:rPr lang="ja-JP" altLang="en-US" sz="1100" b="1"/>
              <a:t>寝屋川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Pt2店舗別予測!$U$14:$AE$14</c:f>
              <c:numCache>
                <c:formatCode>#,##0.0;[Red]\-#,##0.0</c:formatCode>
                <c:ptCount val="11"/>
                <c:pt idx="0">
                  <c:v>37</c:v>
                </c:pt>
                <c:pt idx="1">
                  <c:v>26</c:v>
                </c:pt>
                <c:pt idx="2">
                  <c:v>27</c:v>
                </c:pt>
                <c:pt idx="3">
                  <c:v>31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2-40F5-B479-61E39DA6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769792"/>
        <c:axId val="172035228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82-40F5-B479-61E39DA6B6E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Pt2店舗別予測!$AH$14:$AS$14</c:f>
              <c:numCache>
                <c:formatCode>0.0%</c:formatCode>
                <c:ptCount val="12"/>
                <c:pt idx="0">
                  <c:v>0</c:v>
                </c:pt>
                <c:pt idx="1">
                  <c:v>0.14799999999999999</c:v>
                </c:pt>
                <c:pt idx="2">
                  <c:v>0.252</c:v>
                </c:pt>
                <c:pt idx="3">
                  <c:v>0.36</c:v>
                </c:pt>
                <c:pt idx="4">
                  <c:v>0.48399999999999999</c:v>
                </c:pt>
                <c:pt idx="5">
                  <c:v>0.50800000000000001</c:v>
                </c:pt>
                <c:pt idx="6">
                  <c:v>0.52800000000000002</c:v>
                </c:pt>
                <c:pt idx="7">
                  <c:v>0.54800000000000004</c:v>
                </c:pt>
                <c:pt idx="8">
                  <c:v>0.56000000000000005</c:v>
                </c:pt>
                <c:pt idx="9">
                  <c:v>0.56799999999999995</c:v>
                </c:pt>
                <c:pt idx="10">
                  <c:v>0.58799999999999997</c:v>
                </c:pt>
                <c:pt idx="11">
                  <c:v>0.6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82-40F5-B479-61E39DA6B6E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Pt2店舗別予測!$AV$14:$BG$14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82-40F5-B479-61E39DA6B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795392"/>
        <c:axId val="1720353120"/>
      </c:lineChart>
      <c:catAx>
        <c:axId val="16167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2288"/>
        <c:crosses val="autoZero"/>
        <c:auto val="1"/>
        <c:lblAlgn val="ctr"/>
        <c:lblOffset val="100"/>
        <c:noMultiLvlLbl val="0"/>
      </c:catAx>
      <c:valAx>
        <c:axId val="172035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69792"/>
        <c:crosses val="autoZero"/>
        <c:crossBetween val="between"/>
      </c:valAx>
      <c:catAx>
        <c:axId val="161679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53120"/>
        <c:crosses val="autoZero"/>
        <c:auto val="1"/>
        <c:lblAlgn val="ctr"/>
        <c:lblOffset val="100"/>
        <c:noMultiLvlLbl val="0"/>
      </c:catAx>
      <c:valAx>
        <c:axId val="172035312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95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145</a:t>
            </a:r>
            <a:r>
              <a:rPr lang="ja-JP" altLang="en-US" sz="1100" b="1"/>
              <a:t>神楽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Pt2店舗別予測!$U$19:$AE$19</c:f>
              <c:numCache>
                <c:formatCode>#,##0.0;[Red]\-#,##0.0</c:formatCode>
                <c:ptCount val="11"/>
                <c:pt idx="0">
                  <c:v>23</c:v>
                </c:pt>
                <c:pt idx="1">
                  <c:v>19</c:v>
                </c:pt>
                <c:pt idx="2">
                  <c:v>36</c:v>
                </c:pt>
                <c:pt idx="3">
                  <c:v>36</c:v>
                </c:pt>
                <c:pt idx="4">
                  <c:v>90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34-406B-A2BA-6541383B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356192"/>
        <c:axId val="172035852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4-406B-A2BA-6541383BBF14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Pt2店舗別予測!$AH$19:$AS$19</c:f>
              <c:numCache>
                <c:formatCode>0.0%</c:formatCode>
                <c:ptCount val="12"/>
                <c:pt idx="0">
                  <c:v>0.16</c:v>
                </c:pt>
                <c:pt idx="1">
                  <c:v>0.252</c:v>
                </c:pt>
                <c:pt idx="2">
                  <c:v>0.32800000000000001</c:v>
                </c:pt>
                <c:pt idx="3">
                  <c:v>0.47199999999999998</c:v>
                </c:pt>
                <c:pt idx="4">
                  <c:v>0.61599999999999999</c:v>
                </c:pt>
                <c:pt idx="5">
                  <c:v>0.97599999999999998</c:v>
                </c:pt>
                <c:pt idx="6">
                  <c:v>0.98</c:v>
                </c:pt>
                <c:pt idx="7">
                  <c:v>0.98</c:v>
                </c:pt>
                <c:pt idx="8">
                  <c:v>0.98</c:v>
                </c:pt>
                <c:pt idx="9">
                  <c:v>0.98</c:v>
                </c:pt>
                <c:pt idx="10">
                  <c:v>0.98</c:v>
                </c:pt>
                <c:pt idx="11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4-406B-A2BA-6541383BBF14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Pt2店舗別予測!$AV$19:$BG$19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4-406B-A2BA-6541383B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73392"/>
        <c:axId val="1720364352"/>
      </c:lineChart>
      <c:catAx>
        <c:axId val="15603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8528"/>
        <c:crosses val="autoZero"/>
        <c:auto val="1"/>
        <c:lblAlgn val="ctr"/>
        <c:lblOffset val="100"/>
        <c:noMultiLvlLbl val="0"/>
      </c:catAx>
      <c:valAx>
        <c:axId val="1720358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56192"/>
        <c:crosses val="autoZero"/>
        <c:crossBetween val="between"/>
      </c:valAx>
      <c:catAx>
        <c:axId val="156037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4352"/>
        <c:crosses val="autoZero"/>
        <c:auto val="1"/>
        <c:lblAlgn val="ctr"/>
        <c:lblOffset val="100"/>
        <c:noMultiLvlLbl val="0"/>
      </c:catAx>
      <c:valAx>
        <c:axId val="172036435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73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269</a:t>
            </a:r>
            <a:r>
              <a:rPr lang="ja-JP" altLang="en-US" sz="1100" b="1"/>
              <a:t>田川後藤寺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Pt2店舗別予測!$U$24:$AE$24</c:f>
              <c:numCache>
                <c:formatCode>#,##0.0;[Red]\-#,##0.0</c:formatCode>
                <c:ptCount val="11"/>
                <c:pt idx="0">
                  <c:v>14</c:v>
                </c:pt>
                <c:pt idx="1">
                  <c:v>19</c:v>
                </c:pt>
                <c:pt idx="2">
                  <c:v>15</c:v>
                </c:pt>
                <c:pt idx="3">
                  <c:v>10</c:v>
                </c:pt>
                <c:pt idx="4">
                  <c:v>8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D-498F-B681-5E7FF80B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3038224"/>
        <c:axId val="17203880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1D-498F-B681-5E7FF80BC38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Pt2店舗別予測!$AH$24:$AS$24</c:f>
              <c:numCache>
                <c:formatCode>0.0%</c:formatCode>
                <c:ptCount val="12"/>
                <c:pt idx="0">
                  <c:v>0</c:v>
                </c:pt>
                <c:pt idx="1">
                  <c:v>5.6000000000000001E-2</c:v>
                </c:pt>
                <c:pt idx="2">
                  <c:v>0.13200000000000001</c:v>
                </c:pt>
                <c:pt idx="3">
                  <c:v>0.192</c:v>
                </c:pt>
                <c:pt idx="4">
                  <c:v>0.23200000000000001</c:v>
                </c:pt>
                <c:pt idx="5">
                  <c:v>0.26400000000000001</c:v>
                </c:pt>
                <c:pt idx="6">
                  <c:v>0.27600000000000002</c:v>
                </c:pt>
                <c:pt idx="7">
                  <c:v>0.28399999999999997</c:v>
                </c:pt>
                <c:pt idx="8">
                  <c:v>0.29199999999999998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1D-498F-B681-5E7FF80BC38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Pt2店舗別予測!$AV$24:$BG$24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1D-498F-B681-5E7FF80BC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47024"/>
        <c:axId val="1720397632"/>
      </c:lineChart>
      <c:catAx>
        <c:axId val="17330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88064"/>
        <c:crosses val="autoZero"/>
        <c:auto val="1"/>
        <c:lblAlgn val="ctr"/>
        <c:lblOffset val="100"/>
        <c:noMultiLvlLbl val="0"/>
      </c:catAx>
      <c:valAx>
        <c:axId val="1720388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38224"/>
        <c:crosses val="autoZero"/>
        <c:crossBetween val="between"/>
      </c:valAx>
      <c:catAx>
        <c:axId val="173304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632"/>
        <c:crosses val="autoZero"/>
        <c:auto val="1"/>
        <c:lblAlgn val="ctr"/>
        <c:lblOffset val="100"/>
        <c:noMultiLvlLbl val="0"/>
      </c:catAx>
      <c:valAx>
        <c:axId val="172039763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4702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316</a:t>
            </a:r>
            <a:r>
              <a:rPr lang="ja-JP" altLang="en-US" sz="1100" b="1"/>
              <a:t>苫小牧東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Pt2店舗別予測!$U$29:$AE$29</c:f>
              <c:numCache>
                <c:formatCode>#,##0.0;[Red]\-#,##0.0</c:formatCode>
                <c:ptCount val="11"/>
                <c:pt idx="0">
                  <c:v>7</c:v>
                </c:pt>
                <c:pt idx="1">
                  <c:v>11</c:v>
                </c:pt>
                <c:pt idx="2">
                  <c:v>16</c:v>
                </c:pt>
                <c:pt idx="3">
                  <c:v>19</c:v>
                </c:pt>
                <c:pt idx="4">
                  <c:v>12</c:v>
                </c:pt>
                <c:pt idx="5">
                  <c:v>10</c:v>
                </c:pt>
                <c:pt idx="6">
                  <c:v>16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6-4312-AB75-20337A6B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80512"/>
        <c:axId val="172039555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76-4312-AB75-20337A6B45D8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Pt2店舗別予測!$AH$29:$AS$29</c:f>
              <c:numCache>
                <c:formatCode>0.0%</c:formatCode>
                <c:ptCount val="12"/>
                <c:pt idx="0">
                  <c:v>0.04</c:v>
                </c:pt>
                <c:pt idx="1">
                  <c:v>6.8000000000000005E-2</c:v>
                </c:pt>
                <c:pt idx="2">
                  <c:v>0.112</c:v>
                </c:pt>
                <c:pt idx="3">
                  <c:v>0.17599999999999999</c:v>
                </c:pt>
                <c:pt idx="4">
                  <c:v>0.252</c:v>
                </c:pt>
                <c:pt idx="5">
                  <c:v>0.3</c:v>
                </c:pt>
                <c:pt idx="6">
                  <c:v>0.34</c:v>
                </c:pt>
                <c:pt idx="7">
                  <c:v>0.40400000000000003</c:v>
                </c:pt>
                <c:pt idx="8">
                  <c:v>0.42399999999999999</c:v>
                </c:pt>
                <c:pt idx="9">
                  <c:v>0.44</c:v>
                </c:pt>
                <c:pt idx="10">
                  <c:v>0.47599999999999998</c:v>
                </c:pt>
                <c:pt idx="11">
                  <c:v>0.53600000000000003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76-4312-AB75-20337A6B45D8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Pt2店舗別予測!$AV$29:$BG$29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76-4312-AB75-20337A6B45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86112"/>
        <c:axId val="1720386400"/>
      </c:lineChart>
      <c:catAx>
        <c:axId val="17293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5552"/>
        <c:crosses val="autoZero"/>
        <c:auto val="1"/>
        <c:lblAlgn val="ctr"/>
        <c:lblOffset val="100"/>
        <c:noMultiLvlLbl val="0"/>
      </c:catAx>
      <c:valAx>
        <c:axId val="1720395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0512"/>
        <c:crosses val="autoZero"/>
        <c:crossBetween val="between"/>
      </c:valAx>
      <c:catAx>
        <c:axId val="172938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86400"/>
        <c:crosses val="autoZero"/>
        <c:auto val="1"/>
        <c:lblAlgn val="ctr"/>
        <c:lblOffset val="100"/>
        <c:noMultiLvlLbl val="0"/>
      </c:catAx>
      <c:valAx>
        <c:axId val="17203864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61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387</a:t>
            </a:r>
            <a:r>
              <a:rPr lang="ja-JP" altLang="en-US" sz="1100" b="1"/>
              <a:t>阪南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Pt2店舗別予測!$U$34:$AE$34</c:f>
              <c:numCache>
                <c:formatCode>#,##0.0;[Red]\-#,##0.0</c:formatCode>
                <c:ptCount val="11"/>
                <c:pt idx="0">
                  <c:v>16</c:v>
                </c:pt>
                <c:pt idx="1">
                  <c:v>10</c:v>
                </c:pt>
                <c:pt idx="2">
                  <c:v>16</c:v>
                </c:pt>
                <c:pt idx="3">
                  <c:v>25</c:v>
                </c:pt>
                <c:pt idx="4">
                  <c:v>12</c:v>
                </c:pt>
                <c:pt idx="5">
                  <c:v>8</c:v>
                </c:pt>
                <c:pt idx="6">
                  <c:v>10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D-4988-BAC7-6F214DDAE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290512"/>
        <c:axId val="17203776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ED-4988-BAC7-6F214DDAE13B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Pt2店舗別予測!$AH$34:$AS$34</c:f>
              <c:numCache>
                <c:formatCode>0.0%</c:formatCode>
                <c:ptCount val="12"/>
                <c:pt idx="0">
                  <c:v>0.13200000000000001</c:v>
                </c:pt>
                <c:pt idx="1">
                  <c:v>0.19600000000000001</c:v>
                </c:pt>
                <c:pt idx="2">
                  <c:v>0.23599999999999999</c:v>
                </c:pt>
                <c:pt idx="3">
                  <c:v>0.3</c:v>
                </c:pt>
                <c:pt idx="4">
                  <c:v>0.4</c:v>
                </c:pt>
                <c:pt idx="5">
                  <c:v>0.44800000000000001</c:v>
                </c:pt>
                <c:pt idx="6">
                  <c:v>0.48</c:v>
                </c:pt>
                <c:pt idx="7">
                  <c:v>0.52</c:v>
                </c:pt>
                <c:pt idx="8">
                  <c:v>0.52800000000000002</c:v>
                </c:pt>
                <c:pt idx="9">
                  <c:v>0.53600000000000003</c:v>
                </c:pt>
                <c:pt idx="10">
                  <c:v>0.54400000000000004</c:v>
                </c:pt>
                <c:pt idx="11">
                  <c:v>0.55600000000000005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ED-4988-BAC7-6F214DDAE13B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Pt2店舗別予測!$AV$34:$BG$34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ED-4988-BAC7-6F214DDAE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05312"/>
        <c:axId val="1720376000"/>
      </c:lineChart>
      <c:catAx>
        <c:axId val="17292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77664"/>
        <c:crosses val="autoZero"/>
        <c:auto val="1"/>
        <c:lblAlgn val="ctr"/>
        <c:lblOffset val="100"/>
        <c:noMultiLvlLbl val="0"/>
      </c:catAx>
      <c:valAx>
        <c:axId val="1720377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290512"/>
        <c:crosses val="autoZero"/>
        <c:crossBetween val="between"/>
      </c:valAx>
      <c:catAx>
        <c:axId val="172930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76000"/>
        <c:crosses val="autoZero"/>
        <c:auto val="1"/>
        <c:lblAlgn val="ctr"/>
        <c:lblOffset val="100"/>
        <c:noMultiLvlLbl val="0"/>
      </c:catAx>
      <c:valAx>
        <c:axId val="17203760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053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Pt2店舗別予測!$U$39:$AE$39</c:f>
              <c:numCache>
                <c:formatCode>#,##0.0;[Red]\-#,##0.0</c:formatCode>
                <c:ptCount val="11"/>
                <c:pt idx="0">
                  <c:v>13</c:v>
                </c:pt>
                <c:pt idx="1">
                  <c:v>17</c:v>
                </c:pt>
                <c:pt idx="2">
                  <c:v>16</c:v>
                </c:pt>
                <c:pt idx="3">
                  <c:v>95</c:v>
                </c:pt>
                <c:pt idx="4">
                  <c:v>14</c:v>
                </c:pt>
                <c:pt idx="5">
                  <c:v>5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F8-49A0-9D09-EA113B1E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296368"/>
        <c:axId val="17203930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F8-49A0-9D09-EA113B1EAE7D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Pt2店舗別予測!$AH$39:$AS$39</c:f>
              <c:numCache>
                <c:formatCode>0.0%</c:formatCode>
                <c:ptCount val="12"/>
                <c:pt idx="0">
                  <c:v>0</c:v>
                </c:pt>
                <c:pt idx="1">
                  <c:v>5.1999999999999998E-2</c:v>
                </c:pt>
                <c:pt idx="2">
                  <c:v>0.12</c:v>
                </c:pt>
                <c:pt idx="3">
                  <c:v>0.184</c:v>
                </c:pt>
                <c:pt idx="4">
                  <c:v>0.56399999999999995</c:v>
                </c:pt>
                <c:pt idx="5">
                  <c:v>0.62</c:v>
                </c:pt>
                <c:pt idx="6">
                  <c:v>0.64</c:v>
                </c:pt>
                <c:pt idx="7">
                  <c:v>0.64</c:v>
                </c:pt>
                <c:pt idx="8">
                  <c:v>0.65600000000000003</c:v>
                </c:pt>
                <c:pt idx="9">
                  <c:v>0.66</c:v>
                </c:pt>
                <c:pt idx="10">
                  <c:v>0.68</c:v>
                </c:pt>
                <c:pt idx="11">
                  <c:v>0.68400000000000005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F8-49A0-9D09-EA113B1EAE7D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Pt2店舗別予測!$AV$39:$BG$39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F8-49A0-9D09-EA113B1E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302368"/>
        <c:axId val="1720397216"/>
      </c:lineChart>
      <c:catAx>
        <c:axId val="16582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3056"/>
        <c:crosses val="autoZero"/>
        <c:auto val="1"/>
        <c:lblAlgn val="ctr"/>
        <c:lblOffset val="100"/>
        <c:noMultiLvlLbl val="0"/>
      </c:catAx>
      <c:valAx>
        <c:axId val="172039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296368"/>
        <c:crosses val="autoZero"/>
        <c:crossBetween val="between"/>
      </c:valAx>
      <c:catAx>
        <c:axId val="165830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216"/>
        <c:crosses val="autoZero"/>
        <c:auto val="1"/>
        <c:lblAlgn val="ctr"/>
        <c:lblOffset val="100"/>
        <c:noMultiLvlLbl val="0"/>
      </c:catAx>
      <c:valAx>
        <c:axId val="172039721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3023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130</a:t>
            </a:r>
            <a:r>
              <a:rPr lang="ja-JP" altLang="en-US" sz="1100" b="1"/>
              <a:t>八女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Pt2店舗別予測!$U$44:$AE$44</c:f>
              <c:numCache>
                <c:formatCode>#,##0.0;[Red]\-#,##0.0</c:formatCode>
                <c:ptCount val="11"/>
                <c:pt idx="0">
                  <c:v>13</c:v>
                </c:pt>
                <c:pt idx="1">
                  <c:v>13</c:v>
                </c:pt>
                <c:pt idx="2">
                  <c:v>17</c:v>
                </c:pt>
                <c:pt idx="3">
                  <c:v>21</c:v>
                </c:pt>
                <c:pt idx="4">
                  <c:v>10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6</c:v>
                </c:pt>
                <c:pt idx="9">
                  <c:v>3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7-42B2-AC42-54B5FCF8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146960"/>
        <c:axId val="172028822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D7-42B2-AC42-54B5FCF8F1CA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Pt2店舗別予測!$AH$44:$AS$44</c:f>
              <c:numCache>
                <c:formatCode>0.0%</c:formatCode>
                <c:ptCount val="12"/>
                <c:pt idx="0">
                  <c:v>2.8000000000000001E-2</c:v>
                </c:pt>
                <c:pt idx="1">
                  <c:v>0.08</c:v>
                </c:pt>
                <c:pt idx="2">
                  <c:v>0.13200000000000001</c:v>
                </c:pt>
                <c:pt idx="3">
                  <c:v>0.2</c:v>
                </c:pt>
                <c:pt idx="4">
                  <c:v>0.28399999999999997</c:v>
                </c:pt>
                <c:pt idx="5">
                  <c:v>0.32400000000000001</c:v>
                </c:pt>
                <c:pt idx="6">
                  <c:v>0.34</c:v>
                </c:pt>
                <c:pt idx="7">
                  <c:v>0.34799999999999998</c:v>
                </c:pt>
                <c:pt idx="8">
                  <c:v>0.35599999999999998</c:v>
                </c:pt>
                <c:pt idx="9">
                  <c:v>0.38</c:v>
                </c:pt>
                <c:pt idx="10">
                  <c:v>0.39200000000000002</c:v>
                </c:pt>
                <c:pt idx="11">
                  <c:v>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D7-42B2-AC42-54B5FCF8F1CA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Pt2店舗別予測!$AV$44:$BG$44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D7-42B2-AC42-54B5FCF8F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138160"/>
        <c:axId val="1720285312"/>
      </c:lineChart>
      <c:catAx>
        <c:axId val="3891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8224"/>
        <c:crosses val="autoZero"/>
        <c:auto val="1"/>
        <c:lblAlgn val="ctr"/>
        <c:lblOffset val="100"/>
        <c:noMultiLvlLbl val="0"/>
      </c:catAx>
      <c:valAx>
        <c:axId val="172028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46960"/>
        <c:crosses val="autoZero"/>
        <c:crossBetween val="between"/>
      </c:valAx>
      <c:catAx>
        <c:axId val="3891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85312"/>
        <c:crosses val="autoZero"/>
        <c:auto val="1"/>
        <c:lblAlgn val="ctr"/>
        <c:lblOffset val="100"/>
        <c:noMultiLvlLbl val="0"/>
      </c:catAx>
      <c:valAx>
        <c:axId val="17202853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41</a:t>
            </a:r>
            <a:r>
              <a:rPr lang="ja-JP" altLang="en-US" sz="1100" b="1"/>
              <a:t>小月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Pt2店舗別予測!$U$49:$AE$49</c:f>
              <c:numCache>
                <c:formatCode>#,##0.0;[Red]\-#,##0.0</c:formatCode>
                <c:ptCount val="11"/>
                <c:pt idx="0">
                  <c:v>3</c:v>
                </c:pt>
                <c:pt idx="1">
                  <c:v>8</c:v>
                </c:pt>
                <c:pt idx="2">
                  <c:v>16</c:v>
                </c:pt>
                <c:pt idx="3">
                  <c:v>79</c:v>
                </c:pt>
                <c:pt idx="4">
                  <c:v>39</c:v>
                </c:pt>
                <c:pt idx="5">
                  <c:v>24</c:v>
                </c:pt>
                <c:pt idx="6">
                  <c:v>9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DF-4455-AB8B-CC3439FD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39360"/>
        <c:axId val="172027740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F-4455-AB8B-CC3439FD1FC4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Pt2店舗別予測!$AH$49:$AS$49</c:f>
              <c:numCache>
                <c:formatCode>0.0%</c:formatCode>
                <c:ptCount val="12"/>
                <c:pt idx="0">
                  <c:v>0</c:v>
                </c:pt>
                <c:pt idx="1">
                  <c:v>1.2E-2</c:v>
                </c:pt>
                <c:pt idx="2">
                  <c:v>4.3999999999999997E-2</c:v>
                </c:pt>
                <c:pt idx="3">
                  <c:v>0.108</c:v>
                </c:pt>
                <c:pt idx="4">
                  <c:v>0.42399999999999999</c:v>
                </c:pt>
                <c:pt idx="5">
                  <c:v>0.57999999999999996</c:v>
                </c:pt>
                <c:pt idx="6">
                  <c:v>0.67600000000000005</c:v>
                </c:pt>
                <c:pt idx="7">
                  <c:v>0.71199999999999997</c:v>
                </c:pt>
                <c:pt idx="8">
                  <c:v>0.71599999999999997</c:v>
                </c:pt>
                <c:pt idx="9">
                  <c:v>0.73199999999999998</c:v>
                </c:pt>
                <c:pt idx="10">
                  <c:v>0.74</c:v>
                </c:pt>
                <c:pt idx="11">
                  <c:v>0.74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F-4455-AB8B-CC3439FD1FC4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Pt2店舗別予測!$AV$49:$BG$49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DF-4455-AB8B-CC3439FD1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038160"/>
        <c:axId val="1720268672"/>
      </c:lineChart>
      <c:catAx>
        <c:axId val="389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77408"/>
        <c:crosses val="autoZero"/>
        <c:auto val="1"/>
        <c:lblAlgn val="ctr"/>
        <c:lblOffset val="100"/>
        <c:noMultiLvlLbl val="0"/>
      </c:catAx>
      <c:valAx>
        <c:axId val="1720277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9360"/>
        <c:crosses val="autoZero"/>
        <c:crossBetween val="between"/>
      </c:valAx>
      <c:catAx>
        <c:axId val="3890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68672"/>
        <c:crosses val="autoZero"/>
        <c:auto val="1"/>
        <c:lblAlgn val="ctr"/>
        <c:lblOffset val="100"/>
        <c:noMultiLvlLbl val="0"/>
      </c:catAx>
      <c:valAx>
        <c:axId val="172026867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383</a:t>
            </a:r>
            <a:r>
              <a:rPr lang="ja-JP" altLang="en-US" sz="1100" b="1"/>
              <a:t>隼人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Pt2店舗別予測!$U$54:$AE$54</c:f>
              <c:numCache>
                <c:formatCode>#,##0.0;[Red]\-#,##0.0</c:formatCode>
                <c:ptCount val="11"/>
                <c:pt idx="0">
                  <c:v>8</c:v>
                </c:pt>
                <c:pt idx="1">
                  <c:v>11</c:v>
                </c:pt>
                <c:pt idx="2">
                  <c:v>26</c:v>
                </c:pt>
                <c:pt idx="3">
                  <c:v>63</c:v>
                </c:pt>
                <c:pt idx="4">
                  <c:v>23</c:v>
                </c:pt>
                <c:pt idx="5">
                  <c:v>6</c:v>
                </c:pt>
                <c:pt idx="6">
                  <c:v>9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08-461E-8647-769F7BF2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998320"/>
        <c:axId val="172028614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08-461E-8647-769F7BF23AF8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Pt2店舗別予測!$AH$54:$AS$54</c:f>
              <c:numCache>
                <c:formatCode>0.0%</c:formatCode>
                <c:ptCount val="12"/>
                <c:pt idx="0">
                  <c:v>0</c:v>
                </c:pt>
                <c:pt idx="1">
                  <c:v>3.2000000000000001E-2</c:v>
                </c:pt>
                <c:pt idx="2">
                  <c:v>7.5999999999999998E-2</c:v>
                </c:pt>
                <c:pt idx="3">
                  <c:v>0.18</c:v>
                </c:pt>
                <c:pt idx="4">
                  <c:v>0.432</c:v>
                </c:pt>
                <c:pt idx="5">
                  <c:v>0.52400000000000002</c:v>
                </c:pt>
                <c:pt idx="6">
                  <c:v>0.54800000000000004</c:v>
                </c:pt>
                <c:pt idx="7">
                  <c:v>0.58399999999999996</c:v>
                </c:pt>
                <c:pt idx="8">
                  <c:v>0.6</c:v>
                </c:pt>
                <c:pt idx="9">
                  <c:v>0.61199999999999999</c:v>
                </c:pt>
                <c:pt idx="10">
                  <c:v>0.624</c:v>
                </c:pt>
                <c:pt idx="11">
                  <c:v>0.628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08-461E-8647-769F7BF23AF8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Pt2店舗別予測!$AV$54:$BG$54</c:f>
              <c:numCache>
                <c:formatCode>0.0%</c:formatCode>
                <c:ptCount val="12"/>
                <c:pt idx="0">
                  <c:v>9.9199542595769019E-2</c:v>
                </c:pt>
                <c:pt idx="1">
                  <c:v>0.21154945683247572</c:v>
                </c:pt>
                <c:pt idx="2">
                  <c:v>0.32318467695826192</c:v>
                </c:pt>
                <c:pt idx="3">
                  <c:v>0.45082904516866784</c:v>
                </c:pt>
                <c:pt idx="4">
                  <c:v>0.69168096054888517</c:v>
                </c:pt>
                <c:pt idx="5">
                  <c:v>0.80989136649514015</c:v>
                </c:pt>
                <c:pt idx="6">
                  <c:v>0.86692395654659815</c:v>
                </c:pt>
                <c:pt idx="7">
                  <c:v>0.90666094911377937</c:v>
                </c:pt>
                <c:pt idx="8">
                  <c:v>0.93539165237278454</c:v>
                </c:pt>
                <c:pt idx="9">
                  <c:v>0.95540308747855929</c:v>
                </c:pt>
                <c:pt idx="10">
                  <c:v>0.98141795311606639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308-461E-8647-769F7BF23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998720"/>
        <c:axId val="1720276160"/>
      </c:lineChart>
      <c:catAx>
        <c:axId val="16189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6144"/>
        <c:crosses val="autoZero"/>
        <c:auto val="1"/>
        <c:lblAlgn val="ctr"/>
        <c:lblOffset val="100"/>
        <c:noMultiLvlLbl val="0"/>
      </c:catAx>
      <c:valAx>
        <c:axId val="1720286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320"/>
        <c:crosses val="autoZero"/>
        <c:crossBetween val="between"/>
      </c:valAx>
      <c:catAx>
        <c:axId val="161899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76160"/>
        <c:crosses val="autoZero"/>
        <c:auto val="1"/>
        <c:lblAlgn val="ctr"/>
        <c:lblOffset val="100"/>
        <c:noMultiLvlLbl val="0"/>
      </c:catAx>
      <c:valAx>
        <c:axId val="172027616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7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395</a:t>
            </a:r>
            <a:r>
              <a:rPr lang="ja-JP" altLang="en-US" sz="1100" b="1"/>
              <a:t>明石西インター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5-4FBE-8DB2-F537D5A6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7604752"/>
        <c:axId val="17203206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5-4FBE-8DB2-F537D5A6202D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5-4FBE-8DB2-F537D5A6202D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5-4FBE-8DB2-F537D5A6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605552"/>
        <c:axId val="1720306112"/>
      </c:lineChart>
      <c:catAx>
        <c:axId val="18176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20672"/>
        <c:crosses val="autoZero"/>
        <c:auto val="1"/>
        <c:lblAlgn val="ctr"/>
        <c:lblOffset val="100"/>
        <c:noMultiLvlLbl val="0"/>
      </c:catAx>
      <c:valAx>
        <c:axId val="1720320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4752"/>
        <c:crosses val="autoZero"/>
        <c:crossBetween val="between"/>
      </c:valAx>
      <c:catAx>
        <c:axId val="181760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6112"/>
        <c:crosses val="autoZero"/>
        <c:auto val="1"/>
        <c:lblAlgn val="ctr"/>
        <c:lblOffset val="100"/>
        <c:noMultiLvlLbl val="0"/>
      </c:catAx>
      <c:valAx>
        <c:axId val="17203061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55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317</a:t>
            </a:r>
            <a:r>
              <a:rPr lang="ja-JP" altLang="en-US" sz="1100" b="1"/>
              <a:t>千歳清流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D-471F-9F00-A141B7BDD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740048"/>
        <c:axId val="17202998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ED-471F-9F00-A141B7BDD191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ED-471F-9F00-A141B7BDD191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ED-471F-9F00-A141B7BDD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736448"/>
        <c:axId val="1720300288"/>
      </c:lineChart>
      <c:catAx>
        <c:axId val="14477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99872"/>
        <c:crosses val="autoZero"/>
        <c:auto val="1"/>
        <c:lblAlgn val="ctr"/>
        <c:lblOffset val="100"/>
        <c:noMultiLvlLbl val="0"/>
      </c:catAx>
      <c:valAx>
        <c:axId val="1720299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40048"/>
        <c:crosses val="autoZero"/>
        <c:crossBetween val="between"/>
      </c:valAx>
      <c:catAx>
        <c:axId val="144773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0288"/>
        <c:crosses val="autoZero"/>
        <c:auto val="1"/>
        <c:lblAlgn val="ctr"/>
        <c:lblOffset val="100"/>
        <c:noMultiLvlLbl val="0"/>
      </c:catAx>
      <c:valAx>
        <c:axId val="17203002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364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403</a:t>
            </a:r>
            <a:r>
              <a:rPr lang="ja-JP" altLang="en-US" sz="1100" b="1"/>
              <a:t>柳川西蒲池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A7-41D1-A821-AB04F542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261792"/>
        <c:axId val="17203127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A7-41D1-A821-AB04F542F6D6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A7-41D1-A821-AB04F542F6D6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A7-41D1-A821-AB04F542F6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41392"/>
        <c:axId val="1720315264"/>
      </c:lineChart>
      <c:catAx>
        <c:axId val="4132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12768"/>
        <c:crosses val="autoZero"/>
        <c:auto val="1"/>
        <c:lblAlgn val="ctr"/>
        <c:lblOffset val="100"/>
        <c:noMultiLvlLbl val="0"/>
      </c:catAx>
      <c:valAx>
        <c:axId val="1720312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61792"/>
        <c:crosses val="autoZero"/>
        <c:crossBetween val="between"/>
      </c:valAx>
      <c:catAx>
        <c:axId val="41324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15264"/>
        <c:crosses val="autoZero"/>
        <c:auto val="1"/>
        <c:lblAlgn val="ctr"/>
        <c:lblOffset val="100"/>
        <c:noMultiLvlLbl val="0"/>
      </c:catAx>
      <c:valAx>
        <c:axId val="172031526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41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404</a:t>
            </a:r>
            <a:r>
              <a:rPr lang="ja-JP" altLang="en-US" sz="1100" b="1"/>
              <a:t>宇城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5-4C7D-887D-D3E98B6B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989072"/>
        <c:axId val="17203306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65-4C7D-887D-D3E98B6B1DC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65-4C7D-887D-D3E98B6B1DC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65-4C7D-887D-D3E98B6B1D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05472"/>
        <c:axId val="1720331904"/>
      </c:lineChart>
      <c:catAx>
        <c:axId val="3979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30656"/>
        <c:crosses val="autoZero"/>
        <c:auto val="1"/>
        <c:lblAlgn val="ctr"/>
        <c:lblOffset val="100"/>
        <c:noMultiLvlLbl val="0"/>
      </c:catAx>
      <c:valAx>
        <c:axId val="1720330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7989072"/>
        <c:crosses val="autoZero"/>
        <c:crossBetween val="between"/>
      </c:valAx>
      <c:catAx>
        <c:axId val="39800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31904"/>
        <c:crosses val="autoZero"/>
        <c:auto val="1"/>
        <c:lblAlgn val="ctr"/>
        <c:lblOffset val="100"/>
        <c:noMultiLvlLbl val="0"/>
      </c:catAx>
      <c:valAx>
        <c:axId val="172033190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0054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348</a:t>
            </a:r>
            <a:r>
              <a:rPr lang="ja-JP" altLang="en-US" sz="1100" b="1"/>
              <a:t>旭川口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68-4E01-985D-C11898F14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048048"/>
        <c:axId val="1720344800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68-4E01-985D-C11898F14D52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68-4E01-985D-C11898F14D52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68-4E01-985D-C11898F14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040848"/>
        <c:axId val="1720343136"/>
      </c:lineChart>
      <c:catAx>
        <c:axId val="20110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4800"/>
        <c:crosses val="autoZero"/>
        <c:auto val="1"/>
        <c:lblAlgn val="ctr"/>
        <c:lblOffset val="100"/>
        <c:noMultiLvlLbl val="0"/>
      </c:catAx>
      <c:valAx>
        <c:axId val="17203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8048"/>
        <c:crosses val="autoZero"/>
        <c:crossBetween val="between"/>
      </c:valAx>
      <c:catAx>
        <c:axId val="201104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43136"/>
        <c:crosses val="autoZero"/>
        <c:auto val="1"/>
        <c:lblAlgn val="ctr"/>
        <c:lblOffset val="100"/>
        <c:noMultiLvlLbl val="0"/>
      </c:catAx>
      <c:valAx>
        <c:axId val="172034313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0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367</a:t>
            </a:r>
            <a:r>
              <a:rPr lang="ja-JP" altLang="en-US" sz="1100" b="1"/>
              <a:t>彦根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DF-4543-82CF-883A94B8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80576"/>
        <c:axId val="172034563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DF-4543-82CF-883A94B82087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DF-4543-82CF-883A94B82087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DF-4543-82CF-883A94B820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66576"/>
        <c:axId val="1720326912"/>
      </c:lineChart>
      <c:catAx>
        <c:axId val="719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5632"/>
        <c:crosses val="autoZero"/>
        <c:auto val="1"/>
        <c:lblAlgn val="ctr"/>
        <c:lblOffset val="100"/>
        <c:noMultiLvlLbl val="0"/>
      </c:catAx>
      <c:valAx>
        <c:axId val="17203456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80576"/>
        <c:crosses val="autoZero"/>
        <c:crossBetween val="between"/>
      </c:valAx>
      <c:catAx>
        <c:axId val="7196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26912"/>
        <c:crosses val="autoZero"/>
        <c:auto val="1"/>
        <c:lblAlgn val="ctr"/>
        <c:lblOffset val="100"/>
        <c:noMultiLvlLbl val="0"/>
      </c:catAx>
      <c:valAx>
        <c:axId val="17203269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6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312</a:t>
            </a:r>
            <a:r>
              <a:rPr lang="ja-JP" altLang="en-US" sz="1100" b="1"/>
              <a:t>笠間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78-44B8-8E39-E0C5D2B4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24976"/>
        <c:axId val="145235089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78-44B8-8E39-E0C5D2B484E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78-44B8-8E39-E0C5D2B484E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78-44B8-8E39-E0C5D2B48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36576"/>
        <c:axId val="1452345488"/>
      </c:lineChart>
      <c:catAx>
        <c:axId val="721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50896"/>
        <c:crosses val="autoZero"/>
        <c:auto val="1"/>
        <c:lblAlgn val="ctr"/>
        <c:lblOffset val="100"/>
        <c:noMultiLvlLbl val="0"/>
      </c:catAx>
      <c:valAx>
        <c:axId val="1452350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4976"/>
        <c:crosses val="autoZero"/>
        <c:crossBetween val="between"/>
      </c:valAx>
      <c:catAx>
        <c:axId val="7213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45488"/>
        <c:crosses val="autoZero"/>
        <c:auto val="1"/>
        <c:lblAlgn val="ctr"/>
        <c:lblOffset val="100"/>
        <c:noMultiLvlLbl val="0"/>
      </c:catAx>
      <c:valAx>
        <c:axId val="14523454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3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296</a:t>
            </a:r>
            <a:r>
              <a:rPr lang="ja-JP" altLang="en-US" sz="1100" b="1"/>
              <a:t>水沢上姉体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1-4DF2-AF1E-522C188E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536688"/>
        <c:axId val="145237918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Pt2店舗別予測!$AH$7:$AS$7</c:f>
              <c:numCache>
                <c:formatCode>0.0%</c:formatCode>
                <c:ptCount val="12"/>
                <c:pt idx="0">
                  <c:v>5.552E-2</c:v>
                </c:pt>
                <c:pt idx="1">
                  <c:v>0.11840000000000001</c:v>
                </c:pt>
                <c:pt idx="2">
                  <c:v>0.18088000000000001</c:v>
                </c:pt>
                <c:pt idx="3">
                  <c:v>0.25231999999999999</c:v>
                </c:pt>
                <c:pt idx="4">
                  <c:v>0.38712000000000002</c:v>
                </c:pt>
                <c:pt idx="5">
                  <c:v>0.45328000000000002</c:v>
                </c:pt>
                <c:pt idx="6">
                  <c:v>0.48520000000000002</c:v>
                </c:pt>
                <c:pt idx="7">
                  <c:v>0.50744</c:v>
                </c:pt>
                <c:pt idx="8">
                  <c:v>0.52351999999999999</c:v>
                </c:pt>
                <c:pt idx="9">
                  <c:v>0.53471999999999997</c:v>
                </c:pt>
                <c:pt idx="10">
                  <c:v>0.54927999999999999</c:v>
                </c:pt>
                <c:pt idx="11">
                  <c:v>0.55967999999999996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1-4DF2-AF1E-522C188EB1D3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Pt2店舗別予測!$AH$5:$AS$5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51-4DF2-AF1E-522C188EB1D3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Pt2店舗別予測!$AV$8:$BG$8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51-4DF2-AF1E-522C188EB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548688"/>
        <c:axId val="1452393744"/>
      </c:lineChart>
      <c:catAx>
        <c:axId val="4135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79184"/>
        <c:crosses val="autoZero"/>
        <c:auto val="1"/>
        <c:lblAlgn val="ctr"/>
        <c:lblOffset val="100"/>
        <c:noMultiLvlLbl val="0"/>
      </c:catAx>
      <c:valAx>
        <c:axId val="14523791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36688"/>
        <c:crosses val="autoZero"/>
        <c:crossBetween val="between"/>
      </c:valAx>
      <c:catAx>
        <c:axId val="41354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93744"/>
        <c:crosses val="autoZero"/>
        <c:auto val="1"/>
        <c:lblAlgn val="ctr"/>
        <c:lblOffset val="100"/>
        <c:noMultiLvlLbl val="0"/>
      </c:catAx>
      <c:valAx>
        <c:axId val="14523937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486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春財布_合計</a:t>
            </a:r>
          </a:p>
        </c:rich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Pt3JAN別消化予測!$T$18:$AE$18</c:f>
              <c:numCache>
                <c:formatCode>_ * #,##0_ ;_ * \-#,##0_ ;_ * "-"??_ ;_ @_ </c:formatCode>
                <c:ptCount val="12"/>
                <c:pt idx="0">
                  <c:v>254.63950349677538</c:v>
                </c:pt>
                <c:pt idx="1">
                  <c:v>450.69</c:v>
                </c:pt>
                <c:pt idx="2">
                  <c:v>474.18</c:v>
                </c:pt>
                <c:pt idx="3">
                  <c:v>585.99533333333318</c:v>
                </c:pt>
                <c:pt idx="4">
                  <c:v>560.57354408352865</c:v>
                </c:pt>
                <c:pt idx="5">
                  <c:v>358.94229166666651</c:v>
                </c:pt>
                <c:pt idx="6">
                  <c:v>260.40635714285713</c:v>
                </c:pt>
                <c:pt idx="7">
                  <c:v>197.141203296703</c:v>
                </c:pt>
                <c:pt idx="8">
                  <c:v>166.90983730158709</c:v>
                </c:pt>
                <c:pt idx="9">
                  <c:v>133.03494624819589</c:v>
                </c:pt>
                <c:pt idx="10">
                  <c:v>178.46221204903338</c:v>
                </c:pt>
                <c:pt idx="11">
                  <c:v>164.69243650793626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F-4D27-B610-F166A1BF39BB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Pt3JAN別消化予測!$T$19:$AE$19</c:f>
              <c:numCache>
                <c:formatCode>_ * #,##0_ ;_ * \-#,##0_ ;_ * "-"??_ ;_ @_ </c:formatCode>
                <c:ptCount val="12"/>
                <c:pt idx="0">
                  <c:v>258</c:v>
                </c:pt>
                <c:pt idx="1">
                  <c:v>445</c:v>
                </c:pt>
                <c:pt idx="2">
                  <c:v>433</c:v>
                </c:pt>
                <c:pt idx="3">
                  <c:v>460</c:v>
                </c:pt>
                <c:pt idx="4">
                  <c:v>529</c:v>
                </c:pt>
                <c:pt idx="5">
                  <c:v>304</c:v>
                </c:pt>
                <c:pt idx="6">
                  <c:v>167</c:v>
                </c:pt>
                <c:pt idx="7">
                  <c:v>140</c:v>
                </c:pt>
                <c:pt idx="8">
                  <c:v>128</c:v>
                </c:pt>
                <c:pt idx="9">
                  <c:v>182</c:v>
                </c:pt>
                <c:pt idx="10">
                  <c:v>177</c:v>
                </c:pt>
                <c:pt idx="11">
                  <c:v>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F-4D27-B610-F166A1BF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>
              <a:solidFill>
                <a:schemeClr val="accent6">
                  <a:lumMod val="75000"/>
                </a:schemeClr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Pt3JAN別消化予測!$AH$19:$AS$19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0F-4D27-B610-F166A1BF39BB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>
                <a:solidFill>
                  <a:schemeClr val="lt2"/>
                </a:solidFill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Pt3JAN別消化予測!$AV$19:$BG$19</c:f>
              <c:numCache>
                <c:formatCode>0.0%</c:formatCode>
                <c:ptCount val="12"/>
                <c:pt idx="0">
                  <c:v>0.14452473596442467</c:v>
                </c:pt>
                <c:pt idx="1">
                  <c:v>0.26820455808782656</c:v>
                </c:pt>
                <c:pt idx="2">
                  <c:v>0.38854919399666477</c:v>
                </c:pt>
                <c:pt idx="3">
                  <c:v>0.5163979988882712</c:v>
                </c:pt>
                <c:pt idx="4">
                  <c:v>0.66342412451361854</c:v>
                </c:pt>
                <c:pt idx="5">
                  <c:v>0.74791550861589762</c:v>
                </c:pt>
                <c:pt idx="6">
                  <c:v>0.79433018343524164</c:v>
                </c:pt>
                <c:pt idx="7">
                  <c:v>0.83324068927181749</c:v>
                </c:pt>
                <c:pt idx="8">
                  <c:v>0.86881600889382971</c:v>
                </c:pt>
                <c:pt idx="9">
                  <c:v>0.91939966648137839</c:v>
                </c:pt>
                <c:pt idx="10">
                  <c:v>0.96859366314619222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0F-4D27-B610-F166A1BF3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Pt3JAN別消化予測!$A$4</c:f>
          <c:strCache>
            <c:ptCount val="1"/>
            <c:pt idx="0">
              <c:v>4562342690029_春財布　小銭入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Pt3JAN別消化予測!$T$4:$AE$4</c:f>
              <c:numCache>
                <c:formatCode>_ * #,##0_ ;_ * \-#,##0_ ;_ * "-"??_ ;_ @_ </c:formatCode>
                <c:ptCount val="12"/>
                <c:pt idx="0">
                  <c:v>59.48</c:v>
                </c:pt>
                <c:pt idx="1">
                  <c:v>98.24</c:v>
                </c:pt>
                <c:pt idx="2">
                  <c:v>100.12</c:v>
                </c:pt>
                <c:pt idx="3">
                  <c:v>117.47</c:v>
                </c:pt>
                <c:pt idx="4">
                  <c:v>73.744585459147999</c:v>
                </c:pt>
                <c:pt idx="5">
                  <c:v>59</c:v>
                </c:pt>
                <c:pt idx="6">
                  <c:v>46.48</c:v>
                </c:pt>
                <c:pt idx="7">
                  <c:v>32.72</c:v>
                </c:pt>
                <c:pt idx="8">
                  <c:v>30.2254166666666</c:v>
                </c:pt>
                <c:pt idx="9">
                  <c:v>29.8080303030303</c:v>
                </c:pt>
                <c:pt idx="10">
                  <c:v>19.2783333333333</c:v>
                </c:pt>
                <c:pt idx="11">
                  <c:v>12.5966666666666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9C-4D87-B71F-8E10CBFAB06A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Pt3JAN別消化予測!$T$5:$AE$5</c:f>
              <c:numCache>
                <c:formatCode>_ * #,##0_ ;_ * \-#,##0_ ;_ * "-"??_ ;_ @_ </c:formatCode>
                <c:ptCount val="12"/>
                <c:pt idx="0">
                  <c:v>56</c:v>
                </c:pt>
                <c:pt idx="1">
                  <c:v>86</c:v>
                </c:pt>
                <c:pt idx="2">
                  <c:v>89</c:v>
                </c:pt>
                <c:pt idx="3">
                  <c:v>78</c:v>
                </c:pt>
                <c:pt idx="4">
                  <c:v>59</c:v>
                </c:pt>
                <c:pt idx="5">
                  <c:v>48</c:v>
                </c:pt>
                <c:pt idx="6">
                  <c:v>20</c:v>
                </c:pt>
                <c:pt idx="7">
                  <c:v>21</c:v>
                </c:pt>
                <c:pt idx="8">
                  <c:v>25</c:v>
                </c:pt>
                <c:pt idx="9">
                  <c:v>27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9C-4D87-B71F-8E10CBFAB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Pt3JAN別消化予測!$AH$5:$AS$5</c:f>
              <c:numCache>
                <c:formatCode>0.0%</c:formatCode>
                <c:ptCount val="12"/>
                <c:pt idx="0">
                  <c:v>0.12777777777777777</c:v>
                </c:pt>
                <c:pt idx="1">
                  <c:v>0.22333333333333333</c:v>
                </c:pt>
                <c:pt idx="2">
                  <c:v>0.32222222222222219</c:v>
                </c:pt>
                <c:pt idx="3">
                  <c:v>0.40888888888888886</c:v>
                </c:pt>
                <c:pt idx="4">
                  <c:v>0.47444444444444445</c:v>
                </c:pt>
                <c:pt idx="5">
                  <c:v>0.52777777777777779</c:v>
                </c:pt>
                <c:pt idx="6">
                  <c:v>0.55000000000000004</c:v>
                </c:pt>
                <c:pt idx="7">
                  <c:v>0.57333333333333336</c:v>
                </c:pt>
                <c:pt idx="8">
                  <c:v>0.60111111111111115</c:v>
                </c:pt>
                <c:pt idx="9">
                  <c:v>0.63111111111111118</c:v>
                </c:pt>
                <c:pt idx="10">
                  <c:v>0.64555555555555566</c:v>
                </c:pt>
                <c:pt idx="11">
                  <c:v>0.65777777777777791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9C-4D87-B71F-8E10CBFAB06A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Pt3JAN別消化予測!$AV$5:$BG$5</c:f>
              <c:numCache>
                <c:formatCode>0.0%</c:formatCode>
                <c:ptCount val="12"/>
                <c:pt idx="0">
                  <c:v>0.19425675675675672</c:v>
                </c:pt>
                <c:pt idx="1">
                  <c:v>0.33952702702702697</c:v>
                </c:pt>
                <c:pt idx="2">
                  <c:v>0.4898648648648648</c:v>
                </c:pt>
                <c:pt idx="3">
                  <c:v>0.62162162162162149</c:v>
                </c:pt>
                <c:pt idx="4">
                  <c:v>0.72128378378378366</c:v>
                </c:pt>
                <c:pt idx="5">
                  <c:v>0.80236486486486469</c:v>
                </c:pt>
                <c:pt idx="6">
                  <c:v>0.83614864864864846</c:v>
                </c:pt>
                <c:pt idx="7">
                  <c:v>0.87162162162162138</c:v>
                </c:pt>
                <c:pt idx="8">
                  <c:v>0.91385135135135109</c:v>
                </c:pt>
                <c:pt idx="9">
                  <c:v>0.95945945945945921</c:v>
                </c:pt>
                <c:pt idx="10">
                  <c:v>0.98141891891891864</c:v>
                </c:pt>
                <c:pt idx="11">
                  <c:v>0.99999999999999967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9C-4D87-B71F-8E10CBFAB0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Pt3JAN別消化予測!$A$6</c:f>
          <c:strCache>
            <c:ptCount val="1"/>
            <c:pt idx="0">
              <c:v>4562342690036_春財布　紳士長財布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Pt3JAN別消化予測!$T$6:$AE$6</c:f>
              <c:numCache>
                <c:formatCode>_ * #,##0_ ;_ * \-#,##0_ ;_ * "-"??_ ;_ @_ </c:formatCode>
                <c:ptCount val="12"/>
                <c:pt idx="0">
                  <c:v>11.6387336981304</c:v>
                </c:pt>
                <c:pt idx="1">
                  <c:v>30.1</c:v>
                </c:pt>
                <c:pt idx="2">
                  <c:v>32.909999999999997</c:v>
                </c:pt>
                <c:pt idx="3">
                  <c:v>35.607666666666603</c:v>
                </c:pt>
                <c:pt idx="4">
                  <c:v>44.695436297675897</c:v>
                </c:pt>
                <c:pt idx="5">
                  <c:v>24.373333333333299</c:v>
                </c:pt>
                <c:pt idx="6">
                  <c:v>21.29</c:v>
                </c:pt>
                <c:pt idx="7">
                  <c:v>18.737499999999901</c:v>
                </c:pt>
                <c:pt idx="8">
                  <c:v>16.840571428571401</c:v>
                </c:pt>
                <c:pt idx="9">
                  <c:v>13.706761904761899</c:v>
                </c:pt>
                <c:pt idx="10">
                  <c:v>12.982326086956499</c:v>
                </c:pt>
                <c:pt idx="11">
                  <c:v>10.223333333333301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7-4666-AA37-95B1C54C06C8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Pt3JAN別消化予測!$T$7:$AE$7</c:f>
              <c:numCache>
                <c:formatCode>_ * #,##0_ ;_ * \-#,##0_ ;_ * "-"??_ ;_ @_ </c:formatCode>
                <c:ptCount val="12"/>
                <c:pt idx="0">
                  <c:v>13</c:v>
                </c:pt>
                <c:pt idx="1">
                  <c:v>33</c:v>
                </c:pt>
                <c:pt idx="2">
                  <c:v>27</c:v>
                </c:pt>
                <c:pt idx="3">
                  <c:v>37</c:v>
                </c:pt>
                <c:pt idx="4">
                  <c:v>38</c:v>
                </c:pt>
                <c:pt idx="5">
                  <c:v>19</c:v>
                </c:pt>
                <c:pt idx="6">
                  <c:v>16</c:v>
                </c:pt>
                <c:pt idx="7">
                  <c:v>13</c:v>
                </c:pt>
                <c:pt idx="8">
                  <c:v>16</c:v>
                </c:pt>
                <c:pt idx="9">
                  <c:v>13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B7-4666-AA37-95B1C54C0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Pt3JAN別消化予測!$AH$7:$AS$7</c:f>
              <c:numCache>
                <c:formatCode>0.0%</c:formatCode>
                <c:ptCount val="12"/>
                <c:pt idx="0">
                  <c:v>5.185185185185185E-2</c:v>
                </c:pt>
                <c:pt idx="1">
                  <c:v>0.11296296296296296</c:v>
                </c:pt>
                <c:pt idx="2">
                  <c:v>0.16296296296296298</c:v>
                </c:pt>
                <c:pt idx="3">
                  <c:v>0.23148148148148151</c:v>
                </c:pt>
                <c:pt idx="4">
                  <c:v>0.30185185185185187</c:v>
                </c:pt>
                <c:pt idx="5">
                  <c:v>0.33703703703703708</c:v>
                </c:pt>
                <c:pt idx="6">
                  <c:v>0.3666666666666667</c:v>
                </c:pt>
                <c:pt idx="7">
                  <c:v>0.39074074074074078</c:v>
                </c:pt>
                <c:pt idx="8">
                  <c:v>0.42037037037037039</c:v>
                </c:pt>
                <c:pt idx="9">
                  <c:v>0.44444444444444448</c:v>
                </c:pt>
                <c:pt idx="10">
                  <c:v>0.46296296296296302</c:v>
                </c:pt>
                <c:pt idx="11">
                  <c:v>0.47037037037037044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B7-4666-AA37-95B1C54C06C8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Pt3JAN別消化予測!$AV$7:$BG$7</c:f>
              <c:numCache>
                <c:formatCode>0.0%</c:formatCode>
                <c:ptCount val="12"/>
                <c:pt idx="0">
                  <c:v>0.11023622047244093</c:v>
                </c:pt>
                <c:pt idx="1">
                  <c:v>0.24015748031496059</c:v>
                </c:pt>
                <c:pt idx="2">
                  <c:v>0.34645669291338577</c:v>
                </c:pt>
                <c:pt idx="3">
                  <c:v>0.49212598425196841</c:v>
                </c:pt>
                <c:pt idx="4">
                  <c:v>0.64173228346456679</c:v>
                </c:pt>
                <c:pt idx="5">
                  <c:v>0.71653543307086598</c:v>
                </c:pt>
                <c:pt idx="6">
                  <c:v>0.77952755905511795</c:v>
                </c:pt>
                <c:pt idx="7">
                  <c:v>0.83070866141732269</c:v>
                </c:pt>
                <c:pt idx="8">
                  <c:v>0.89370078740157466</c:v>
                </c:pt>
                <c:pt idx="9">
                  <c:v>0.9448818897637794</c:v>
                </c:pt>
                <c:pt idx="10">
                  <c:v>0.98425196850393692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B7-4666-AA37-95B1C54C0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Pt3JAN別消化予測!$A$8</c:f>
          <c:strCache>
            <c:ptCount val="1"/>
            <c:pt idx="0">
              <c:v>4562342690043_春財布　紳士折財布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Pt3JAN別消化予測!$T$8:$AE$8</c:f>
              <c:numCache>
                <c:formatCode>_ * #,##0_ ;_ * \-#,##0_ ;_ * "-"??_ ;_ @_ </c:formatCode>
                <c:ptCount val="12"/>
                <c:pt idx="0">
                  <c:v>59.3</c:v>
                </c:pt>
                <c:pt idx="1">
                  <c:v>103.75</c:v>
                </c:pt>
                <c:pt idx="2">
                  <c:v>102.67</c:v>
                </c:pt>
                <c:pt idx="3">
                  <c:v>116.87</c:v>
                </c:pt>
                <c:pt idx="4">
                  <c:v>145.81296562628</c:v>
                </c:pt>
                <c:pt idx="5">
                  <c:v>95.97</c:v>
                </c:pt>
                <c:pt idx="6">
                  <c:v>65.72</c:v>
                </c:pt>
                <c:pt idx="7">
                  <c:v>49.535357142857102</c:v>
                </c:pt>
                <c:pt idx="8">
                  <c:v>42.01</c:v>
                </c:pt>
                <c:pt idx="9">
                  <c:v>28.502666666666599</c:v>
                </c:pt>
                <c:pt idx="10">
                  <c:v>44.8106016483516</c:v>
                </c:pt>
                <c:pt idx="11">
                  <c:v>42.484690476190401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EA-4DC8-B38D-99702543527C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Pt3JAN別消化予測!$T$9:$AE$9</c:f>
              <c:numCache>
                <c:formatCode>_ * #,##0_ ;_ * \-#,##0_ ;_ * "-"??_ ;_ @_ </c:formatCode>
                <c:ptCount val="12"/>
                <c:pt idx="0">
                  <c:v>58</c:v>
                </c:pt>
                <c:pt idx="1">
                  <c:v>100</c:v>
                </c:pt>
                <c:pt idx="2">
                  <c:v>103</c:v>
                </c:pt>
                <c:pt idx="3">
                  <c:v>104</c:v>
                </c:pt>
                <c:pt idx="4">
                  <c:v>159</c:v>
                </c:pt>
                <c:pt idx="5">
                  <c:v>82</c:v>
                </c:pt>
                <c:pt idx="6">
                  <c:v>50</c:v>
                </c:pt>
                <c:pt idx="7">
                  <c:v>40</c:v>
                </c:pt>
                <c:pt idx="8">
                  <c:v>29</c:v>
                </c:pt>
                <c:pt idx="9">
                  <c:v>39</c:v>
                </c:pt>
                <c:pt idx="10">
                  <c:v>60</c:v>
                </c:pt>
                <c:pt idx="1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EA-4DC8-B38D-99702543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Pt3JAN別消化予測!$AH$9:$AS$9</c:f>
              <c:numCache>
                <c:formatCode>0.0%</c:formatCode>
                <c:ptCount val="12"/>
                <c:pt idx="0">
                  <c:v>6.1111111111111109E-2</c:v>
                </c:pt>
                <c:pt idx="1">
                  <c:v>0.11666666666666667</c:v>
                </c:pt>
                <c:pt idx="2">
                  <c:v>0.1738888888888889</c:v>
                </c:pt>
                <c:pt idx="3">
                  <c:v>0.23166666666666669</c:v>
                </c:pt>
                <c:pt idx="4">
                  <c:v>0.32</c:v>
                </c:pt>
                <c:pt idx="5">
                  <c:v>0.36555555555555558</c:v>
                </c:pt>
                <c:pt idx="6">
                  <c:v>0.39333333333333337</c:v>
                </c:pt>
                <c:pt idx="7">
                  <c:v>0.41555555555555557</c:v>
                </c:pt>
                <c:pt idx="8">
                  <c:v>0.4316666666666667</c:v>
                </c:pt>
                <c:pt idx="9">
                  <c:v>0.45333333333333337</c:v>
                </c:pt>
                <c:pt idx="10">
                  <c:v>0.48666666666666669</c:v>
                </c:pt>
                <c:pt idx="11">
                  <c:v>0.50388888888888894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EA-4DC8-B38D-99702543527C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Pt3JAN別消化予測!$AV$9:$BG$9</c:f>
              <c:numCache>
                <c:formatCode>0.0%</c:formatCode>
                <c:ptCount val="12"/>
                <c:pt idx="0">
                  <c:v>0.12127894156560086</c:v>
                </c:pt>
                <c:pt idx="1">
                  <c:v>0.23153252480705619</c:v>
                </c:pt>
                <c:pt idx="2">
                  <c:v>0.34509371554575519</c:v>
                </c:pt>
                <c:pt idx="3">
                  <c:v>0.45975744211686875</c:v>
                </c:pt>
                <c:pt idx="4">
                  <c:v>0.63506063947078273</c:v>
                </c:pt>
                <c:pt idx="5">
                  <c:v>0.72546857772877615</c:v>
                </c:pt>
                <c:pt idx="6">
                  <c:v>0.7805953693495038</c:v>
                </c:pt>
                <c:pt idx="7">
                  <c:v>0.82469680264608591</c:v>
                </c:pt>
                <c:pt idx="8">
                  <c:v>0.8566703417861079</c:v>
                </c:pt>
                <c:pt idx="9">
                  <c:v>0.89966923925027553</c:v>
                </c:pt>
                <c:pt idx="10">
                  <c:v>0.96582138919514871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EA-4DC8-B38D-997025435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Pt3JAN別消化予測!$A$10</c:f>
          <c:strCache>
            <c:ptCount val="1"/>
            <c:pt idx="0">
              <c:v>4562342690050_春財布　紳士ブランド長財布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Pt3JAN別消化予測!$T$10:$AE$10</c:f>
              <c:numCache>
                <c:formatCode>_ * #,##0_ ;_ * \-#,##0_ ;_ * "-"??_ ;_ @_ </c:formatCode>
                <c:ptCount val="12"/>
                <c:pt idx="0">
                  <c:v>18.047421759429401</c:v>
                </c:pt>
                <c:pt idx="1">
                  <c:v>21.55</c:v>
                </c:pt>
                <c:pt idx="2">
                  <c:v>30.45</c:v>
                </c:pt>
                <c:pt idx="3">
                  <c:v>39.481000000000002</c:v>
                </c:pt>
                <c:pt idx="4">
                  <c:v>50.695436297675897</c:v>
                </c:pt>
                <c:pt idx="5">
                  <c:v>35.176666666666598</c:v>
                </c:pt>
                <c:pt idx="6">
                  <c:v>22.450357142857101</c:v>
                </c:pt>
                <c:pt idx="7">
                  <c:v>12.9786666666666</c:v>
                </c:pt>
                <c:pt idx="8">
                  <c:v>10.3263492063492</c:v>
                </c:pt>
                <c:pt idx="9">
                  <c:v>10.770909090909001</c:v>
                </c:pt>
                <c:pt idx="10">
                  <c:v>11.522</c:v>
                </c:pt>
                <c:pt idx="11">
                  <c:v>10.4922222222222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EB-48B9-B9FE-D2C75ED1269F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Pt3JAN別消化予測!$T$11:$AE$11</c:f>
              <c:numCache>
                <c:formatCode>_ * #,##0_ ;_ * \-#,##0_ ;_ * "-"??_ ;_ @_ </c:formatCode>
                <c:ptCount val="12"/>
                <c:pt idx="0">
                  <c:v>16</c:v>
                </c:pt>
                <c:pt idx="1">
                  <c:v>29</c:v>
                </c:pt>
                <c:pt idx="2">
                  <c:v>30</c:v>
                </c:pt>
                <c:pt idx="3">
                  <c:v>33</c:v>
                </c:pt>
                <c:pt idx="4">
                  <c:v>43</c:v>
                </c:pt>
                <c:pt idx="5">
                  <c:v>32</c:v>
                </c:pt>
                <c:pt idx="6">
                  <c:v>17</c:v>
                </c:pt>
                <c:pt idx="7">
                  <c:v>11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EB-48B9-B9FE-D2C75ED1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Pt3JAN別消化予測!$AH$11:$AS$11</c:f>
              <c:numCache>
                <c:formatCode>0.0%</c:formatCode>
                <c:ptCount val="12"/>
                <c:pt idx="0">
                  <c:v>5.185185185185185E-2</c:v>
                </c:pt>
                <c:pt idx="1">
                  <c:v>0.10555555555555556</c:v>
                </c:pt>
                <c:pt idx="2">
                  <c:v>0.16111111111111109</c:v>
                </c:pt>
                <c:pt idx="3">
                  <c:v>0.22222222222222221</c:v>
                </c:pt>
                <c:pt idx="4">
                  <c:v>0.30185185185185182</c:v>
                </c:pt>
                <c:pt idx="5">
                  <c:v>0.36111111111111105</c:v>
                </c:pt>
                <c:pt idx="6">
                  <c:v>0.39259259259259255</c:v>
                </c:pt>
                <c:pt idx="7">
                  <c:v>0.41296296296296292</c:v>
                </c:pt>
                <c:pt idx="8">
                  <c:v>0.42962962962962958</c:v>
                </c:pt>
                <c:pt idx="9">
                  <c:v>0.44629629629629625</c:v>
                </c:pt>
                <c:pt idx="10">
                  <c:v>0.46296296296296291</c:v>
                </c:pt>
                <c:pt idx="11">
                  <c:v>0.47777777777777775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B-48B9-B9FE-D2C75ED1269F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Pt3JAN別消化予測!$AV$11:$BG$11</c:f>
              <c:numCache>
                <c:formatCode>0.0%</c:formatCode>
                <c:ptCount val="12"/>
                <c:pt idx="0">
                  <c:v>0.10852713178294573</c:v>
                </c:pt>
                <c:pt idx="1">
                  <c:v>0.22093023255813954</c:v>
                </c:pt>
                <c:pt idx="2">
                  <c:v>0.33720930232558138</c:v>
                </c:pt>
                <c:pt idx="3">
                  <c:v>0.46511627906976744</c:v>
                </c:pt>
                <c:pt idx="4">
                  <c:v>0.63178294573643412</c:v>
                </c:pt>
                <c:pt idx="5">
                  <c:v>0.7558139534883721</c:v>
                </c:pt>
                <c:pt idx="6">
                  <c:v>0.82170542635658916</c:v>
                </c:pt>
                <c:pt idx="7">
                  <c:v>0.86434108527131781</c:v>
                </c:pt>
                <c:pt idx="8">
                  <c:v>0.89922480620155032</c:v>
                </c:pt>
                <c:pt idx="9">
                  <c:v>0.93410852713178283</c:v>
                </c:pt>
                <c:pt idx="10">
                  <c:v>0.96899224806201534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EB-48B9-B9FE-D2C75ED12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Pt3JAN別消化予測!$A$12</c:f>
          <c:strCache>
            <c:ptCount val="1"/>
            <c:pt idx="0">
              <c:v>4562342690067_春財布　紳士ブランド折財布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Pt3JAN別消化予測!$T$12:$AE$12</c:f>
              <c:numCache>
                <c:formatCode>_ * #,##0_ ;_ * \-#,##0_ ;_ * "-"??_ ;_ @_ </c:formatCode>
                <c:ptCount val="12"/>
                <c:pt idx="0">
                  <c:v>14.198348039215601</c:v>
                </c:pt>
                <c:pt idx="1">
                  <c:v>35.14</c:v>
                </c:pt>
                <c:pt idx="2">
                  <c:v>52.6</c:v>
                </c:pt>
                <c:pt idx="3">
                  <c:v>66.806666666666601</c:v>
                </c:pt>
                <c:pt idx="4">
                  <c:v>90.137894010471598</c:v>
                </c:pt>
                <c:pt idx="5">
                  <c:v>49.922291666666602</c:v>
                </c:pt>
                <c:pt idx="6">
                  <c:v>42.445999999999998</c:v>
                </c:pt>
                <c:pt idx="7">
                  <c:v>28.3808333333333</c:v>
                </c:pt>
                <c:pt idx="8">
                  <c:v>19.359166666666599</c:v>
                </c:pt>
                <c:pt idx="9">
                  <c:v>17.626805555555499</c:v>
                </c:pt>
                <c:pt idx="10">
                  <c:v>43.24</c:v>
                </c:pt>
                <c:pt idx="11">
                  <c:v>37.18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96-4232-BDB3-FEF7ECF802CA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Pt3JAN別消化予測!$T$13:$AE$13</c:f>
              <c:numCache>
                <c:formatCode>_ * #,##0_ ;_ * \-#,##0_ ;_ * "-"??_ ;_ @_ </c:formatCode>
                <c:ptCount val="12"/>
                <c:pt idx="0">
                  <c:v>17</c:v>
                </c:pt>
                <c:pt idx="1">
                  <c:v>55</c:v>
                </c:pt>
                <c:pt idx="2">
                  <c:v>58</c:v>
                </c:pt>
                <c:pt idx="3">
                  <c:v>68</c:v>
                </c:pt>
                <c:pt idx="4">
                  <c:v>99</c:v>
                </c:pt>
                <c:pt idx="5">
                  <c:v>55</c:v>
                </c:pt>
                <c:pt idx="6">
                  <c:v>24</c:v>
                </c:pt>
                <c:pt idx="7">
                  <c:v>20</c:v>
                </c:pt>
                <c:pt idx="8">
                  <c:v>24</c:v>
                </c:pt>
                <c:pt idx="9">
                  <c:v>54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96-4232-BDB3-FEF7ECF8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Pt3JAN別消化予測!$AH$13:$AS$13</c:f>
              <c:numCache>
                <c:formatCode>0.0%</c:formatCode>
                <c:ptCount val="12"/>
                <c:pt idx="0">
                  <c:v>2.4444444444444446E-2</c:v>
                </c:pt>
                <c:pt idx="1">
                  <c:v>5.5E-2</c:v>
                </c:pt>
                <c:pt idx="2">
                  <c:v>8.7222222222222229E-2</c:v>
                </c:pt>
                <c:pt idx="3">
                  <c:v>0.125</c:v>
                </c:pt>
                <c:pt idx="4">
                  <c:v>0.18</c:v>
                </c:pt>
                <c:pt idx="5">
                  <c:v>0.21055555555555555</c:v>
                </c:pt>
                <c:pt idx="6">
                  <c:v>0.22388888888888889</c:v>
                </c:pt>
                <c:pt idx="7">
                  <c:v>0.23499999999999999</c:v>
                </c:pt>
                <c:pt idx="8">
                  <c:v>0.24833333333333332</c:v>
                </c:pt>
                <c:pt idx="9">
                  <c:v>0.27833333333333332</c:v>
                </c:pt>
                <c:pt idx="10">
                  <c:v>0.29833333333333334</c:v>
                </c:pt>
                <c:pt idx="11">
                  <c:v>0.31833333333333336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6-4232-BDB3-FEF7ECF802CA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Pt3JAN別消化予測!$AV$13:$BG$13</c:f>
              <c:numCache>
                <c:formatCode>0.0%</c:formatCode>
                <c:ptCount val="12"/>
                <c:pt idx="0">
                  <c:v>7.6788830715532289E-2</c:v>
                </c:pt>
                <c:pt idx="1">
                  <c:v>0.17277486910994763</c:v>
                </c:pt>
                <c:pt idx="2">
                  <c:v>0.27399650959860383</c:v>
                </c:pt>
                <c:pt idx="3">
                  <c:v>0.3926701570680628</c:v>
                </c:pt>
                <c:pt idx="4">
                  <c:v>0.5654450261780104</c:v>
                </c:pt>
                <c:pt idx="5">
                  <c:v>0.66143106457242573</c:v>
                </c:pt>
                <c:pt idx="6">
                  <c:v>0.70331588132635248</c:v>
                </c:pt>
                <c:pt idx="7">
                  <c:v>0.73821989528795806</c:v>
                </c:pt>
                <c:pt idx="8">
                  <c:v>0.78010471204188481</c:v>
                </c:pt>
                <c:pt idx="9">
                  <c:v>0.87434554973821987</c:v>
                </c:pt>
                <c:pt idx="10">
                  <c:v>0.93717277486910988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96-4232-BDB3-FEF7ECF8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Pt3JAN別消化予測!$A$14</c:f>
          <c:strCache>
            <c:ptCount val="1"/>
            <c:pt idx="0">
              <c:v>4562342690074_春財布　婦人長財布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145012245201E-2"/>
          <c:y val="0.154780701754385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Pt3JAN別消化予測!$T$14:$AE$14</c:f>
              <c:numCache>
                <c:formatCode>_ * #,##0_ ;_ * \-#,##0_ ;_ * "-"??_ ;_ @_ </c:formatCode>
                <c:ptCount val="12"/>
                <c:pt idx="0">
                  <c:v>64.42</c:v>
                </c:pt>
                <c:pt idx="1">
                  <c:v>125.33</c:v>
                </c:pt>
                <c:pt idx="2">
                  <c:v>119.17</c:v>
                </c:pt>
                <c:pt idx="3">
                  <c:v>175.47</c:v>
                </c:pt>
                <c:pt idx="4">
                  <c:v>108.10288953056499</c:v>
                </c:pt>
                <c:pt idx="5">
                  <c:v>67.67</c:v>
                </c:pt>
                <c:pt idx="6">
                  <c:v>44.5</c:v>
                </c:pt>
                <c:pt idx="7">
                  <c:v>42.208846153846103</c:v>
                </c:pt>
                <c:pt idx="8">
                  <c:v>36.15</c:v>
                </c:pt>
                <c:pt idx="9">
                  <c:v>22.6488636363636</c:v>
                </c:pt>
                <c:pt idx="10">
                  <c:v>38.299784313725397</c:v>
                </c:pt>
                <c:pt idx="11">
                  <c:v>42.485523809523798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0-404F-BFC8-E5795D8D67F3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Pt3JAN別消化予測!$T$15:$AE$15</c:f>
              <c:numCache>
                <c:formatCode>_ * #,##0_ ;_ * \-#,##0_ ;_ * "-"??_ ;_ @_ </c:formatCode>
                <c:ptCount val="12"/>
                <c:pt idx="0">
                  <c:v>66</c:v>
                </c:pt>
                <c:pt idx="1">
                  <c:v>107</c:v>
                </c:pt>
                <c:pt idx="2">
                  <c:v>102</c:v>
                </c:pt>
                <c:pt idx="3">
                  <c:v>121</c:v>
                </c:pt>
                <c:pt idx="4">
                  <c:v>114</c:v>
                </c:pt>
                <c:pt idx="5">
                  <c:v>47</c:v>
                </c:pt>
                <c:pt idx="6">
                  <c:v>27</c:v>
                </c:pt>
                <c:pt idx="7">
                  <c:v>24</c:v>
                </c:pt>
                <c:pt idx="8">
                  <c:v>17</c:v>
                </c:pt>
                <c:pt idx="9">
                  <c:v>33</c:v>
                </c:pt>
                <c:pt idx="10">
                  <c:v>44</c:v>
                </c:pt>
                <c:pt idx="1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80-404F-BFC8-E5795D8D6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Pt3JAN別消化予測!$AH$15:$AS$15</c:f>
              <c:numCache>
                <c:formatCode>0.0%</c:formatCode>
                <c:ptCount val="12"/>
                <c:pt idx="0">
                  <c:v>0.10476190476190476</c:v>
                </c:pt>
                <c:pt idx="1">
                  <c:v>0.18968253968253967</c:v>
                </c:pt>
                <c:pt idx="2">
                  <c:v>0.27063492063492062</c:v>
                </c:pt>
                <c:pt idx="3">
                  <c:v>0.36666666666666664</c:v>
                </c:pt>
                <c:pt idx="4">
                  <c:v>0.45714285714285713</c:v>
                </c:pt>
                <c:pt idx="5">
                  <c:v>0.49444444444444441</c:v>
                </c:pt>
                <c:pt idx="6">
                  <c:v>0.51587301587301582</c:v>
                </c:pt>
                <c:pt idx="7">
                  <c:v>0.53492063492063491</c:v>
                </c:pt>
                <c:pt idx="8">
                  <c:v>0.54841269841269835</c:v>
                </c:pt>
                <c:pt idx="9">
                  <c:v>0.57460317460317456</c:v>
                </c:pt>
                <c:pt idx="10">
                  <c:v>0.60952380952380947</c:v>
                </c:pt>
                <c:pt idx="11">
                  <c:v>0.62142857142857133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80-404F-BFC8-E5795D8D67F3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Pt3JAN別消化予測!$AV$15:$BG$15</c:f>
              <c:numCache>
                <c:formatCode>0.0%</c:formatCode>
                <c:ptCount val="12"/>
                <c:pt idx="0">
                  <c:v>0.16858237547892724</c:v>
                </c:pt>
                <c:pt idx="1">
                  <c:v>0.30523627075351223</c:v>
                </c:pt>
                <c:pt idx="2">
                  <c:v>0.43550446998722869</c:v>
                </c:pt>
                <c:pt idx="3">
                  <c:v>0.5900383141762453</c:v>
                </c:pt>
                <c:pt idx="4">
                  <c:v>0.73563218390804608</c:v>
                </c:pt>
                <c:pt idx="5">
                  <c:v>0.79565772669220958</c:v>
                </c:pt>
                <c:pt idx="6">
                  <c:v>0.83014048531289919</c:v>
                </c:pt>
                <c:pt idx="7">
                  <c:v>0.86079182630906781</c:v>
                </c:pt>
                <c:pt idx="8">
                  <c:v>0.88250319284802059</c:v>
                </c:pt>
                <c:pt idx="9">
                  <c:v>0.92464878671775241</c:v>
                </c:pt>
                <c:pt idx="10">
                  <c:v>0.98084291187739481</c:v>
                </c:pt>
                <c:pt idx="11">
                  <c:v>1.0000000000000002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980-404F-BFC8-E5795D8D6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Pt3JAN別消化予測!$A$16</c:f>
          <c:strCache>
            <c:ptCount val="1"/>
            <c:pt idx="0">
              <c:v>4562342690081_春財布　婦人折財布</c:v>
            </c:pt>
          </c:strCache>
        </c:strRef>
      </c:tx>
      <c:layout>
        <c:manualLayout>
          <c:xMode val="edge"/>
          <c:yMode val="edge"/>
          <c:x val="0.123352083248244"/>
          <c:y val="2.2253418980522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9.3878222025702507E-2"/>
          <c:y val="0.14162297020564699"/>
          <c:w val="0.78576418768388301"/>
          <c:h val="0.6262801765163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Pt3JAN別消化予測!$Q$18</c:f>
              <c:strCache>
                <c:ptCount val="1"/>
                <c:pt idx="0">
                  <c:v>予測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Pt3JAN別消化予測!$T$16:$AE$16</c:f>
              <c:numCache>
                <c:formatCode>_ * #,##0_ ;_ * \-#,##0_ ;_ * "-"??_ ;_ @_ </c:formatCode>
                <c:ptCount val="12"/>
                <c:pt idx="0">
                  <c:v>27.555</c:v>
                </c:pt>
                <c:pt idx="1">
                  <c:v>36.58</c:v>
                </c:pt>
                <c:pt idx="2">
                  <c:v>36.26</c:v>
                </c:pt>
                <c:pt idx="3">
                  <c:v>34.29</c:v>
                </c:pt>
                <c:pt idx="4">
                  <c:v>47.384336861712299</c:v>
                </c:pt>
                <c:pt idx="5">
                  <c:v>26.83</c:v>
                </c:pt>
                <c:pt idx="6">
                  <c:v>17.52</c:v>
                </c:pt>
                <c:pt idx="7">
                  <c:v>12.58</c:v>
                </c:pt>
                <c:pt idx="8">
                  <c:v>11.998333333333299</c:v>
                </c:pt>
                <c:pt idx="9">
                  <c:v>9.9709090909090001</c:v>
                </c:pt>
                <c:pt idx="10">
                  <c:v>8.3291666666666</c:v>
                </c:pt>
                <c:pt idx="11">
                  <c:v>9.23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E7-429D-8A86-57EB9F040C77}"/>
            </c:ext>
          </c:extLst>
        </c:ser>
        <c:ser>
          <c:idx val="1"/>
          <c:order val="1"/>
          <c:tx>
            <c:strRef>
              <c:f>Pt3JAN別消化予測!$Q$19</c:f>
              <c:strCache>
                <c:ptCount val="1"/>
                <c:pt idx="0">
                  <c:v>実績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cat>
            <c:numRef>
              <c:f>Pt3JAN別消化予測!$T$3:$AE$3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Pt3JAN別消化予測!$T$17:$AE$17</c:f>
              <c:numCache>
                <c:formatCode>_ * #,##0_ ;_ * \-#,##0_ ;_ * "-"??_ ;_ @_ </c:formatCode>
                <c:ptCount val="12"/>
                <c:pt idx="0">
                  <c:v>32</c:v>
                </c:pt>
                <c:pt idx="1">
                  <c:v>35</c:v>
                </c:pt>
                <c:pt idx="2">
                  <c:v>24</c:v>
                </c:pt>
                <c:pt idx="3">
                  <c:v>19</c:v>
                </c:pt>
                <c:pt idx="4">
                  <c:v>17</c:v>
                </c:pt>
                <c:pt idx="5">
                  <c:v>21</c:v>
                </c:pt>
                <c:pt idx="6">
                  <c:v>13</c:v>
                </c:pt>
                <c:pt idx="7">
                  <c:v>11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E7-429D-8A86-57EB9F040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227084169"/>
        <c:axId val="383833043"/>
      </c:barChart>
      <c:lineChart>
        <c:grouping val="standard"/>
        <c:varyColors val="0"/>
        <c:ser>
          <c:idx val="3"/>
          <c:order val="2"/>
          <c:tx>
            <c:strRef>
              <c:f>Pt3JAN別消化予測!$AG$2</c:f>
              <c:strCache>
                <c:ptCount val="1"/>
                <c:pt idx="0">
                  <c:v>消化率</c:v>
                </c:pt>
              </c:strCache>
            </c:strRef>
          </c:tx>
          <c:spPr>
            <a:ln w="31750" cap="rnd" cmpd="sng" algn="ctr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square"/>
            <c:size val="6"/>
            <c:spPr>
              <a:solidFill>
                <a:schemeClr val="accent6"/>
              </a:soli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Pt3JAN別消化予測!$AH$17:$AS$17</c:f>
              <c:numCache>
                <c:formatCode>0.0%</c:formatCode>
                <c:ptCount val="12"/>
                <c:pt idx="0">
                  <c:v>0.17499999999999999</c:v>
                </c:pt>
                <c:pt idx="1">
                  <c:v>0.2722222222222222</c:v>
                </c:pt>
                <c:pt idx="2">
                  <c:v>0.33888888888888885</c:v>
                </c:pt>
                <c:pt idx="3">
                  <c:v>0.39166666666666661</c:v>
                </c:pt>
                <c:pt idx="4">
                  <c:v>0.43888888888888883</c:v>
                </c:pt>
                <c:pt idx="5">
                  <c:v>0.49722222222222218</c:v>
                </c:pt>
                <c:pt idx="6">
                  <c:v>0.53333333333333333</c:v>
                </c:pt>
                <c:pt idx="7">
                  <c:v>0.56388888888888888</c:v>
                </c:pt>
                <c:pt idx="8">
                  <c:v>0.58611111111111114</c:v>
                </c:pt>
                <c:pt idx="9">
                  <c:v>0.60555555555555562</c:v>
                </c:pt>
                <c:pt idx="10">
                  <c:v>0.61944444444444446</c:v>
                </c:pt>
                <c:pt idx="11">
                  <c:v>0.64166666666666672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E7-429D-8A86-57EB9F040C77}"/>
            </c:ext>
          </c:extLst>
        </c:ser>
        <c:ser>
          <c:idx val="2"/>
          <c:order val="3"/>
          <c:tx>
            <c:strRef>
              <c:f>Pt3JAN別消化予測!$AU$2</c:f>
              <c:strCache>
                <c:ptCount val="1"/>
                <c:pt idx="0">
                  <c:v>目標消化率</c:v>
                </c:pt>
              </c:strCache>
            </c:strRef>
          </c:tx>
          <c:spPr>
            <a:ln w="31750" cap="rnd" cmpd="sng" algn="ctr">
              <a:solidFill>
                <a:schemeClr val="accent3"/>
              </a:solidFill>
              <a:prstDash val="solid"/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 w="12700" cap="flat" cmpd="sng" algn="ctr">
                <a:solidFill>
                  <a:schemeClr val="lt2"/>
                </a:solidFill>
                <a:prstDash val="solid"/>
                <a:round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</c:spPr>
          </c:marker>
          <c:val>
            <c:numRef>
              <c:f>Pt3JAN別消化予測!$AV$17:$BG$17</c:f>
              <c:numCache>
                <c:formatCode>0.0%</c:formatCode>
                <c:ptCount val="12"/>
                <c:pt idx="0">
                  <c:v>0.27272727272727271</c:v>
                </c:pt>
                <c:pt idx="1">
                  <c:v>0.4242424242424242</c:v>
                </c:pt>
                <c:pt idx="2">
                  <c:v>0.52813852813852813</c:v>
                </c:pt>
                <c:pt idx="3">
                  <c:v>0.61038961038961037</c:v>
                </c:pt>
                <c:pt idx="4">
                  <c:v>0.68398268398268391</c:v>
                </c:pt>
                <c:pt idx="5">
                  <c:v>0.77489177489177485</c:v>
                </c:pt>
                <c:pt idx="6">
                  <c:v>0.83116883116883111</c:v>
                </c:pt>
                <c:pt idx="7">
                  <c:v>0.87878787878787867</c:v>
                </c:pt>
                <c:pt idx="8">
                  <c:v>0.91341991341991335</c:v>
                </c:pt>
                <c:pt idx="9">
                  <c:v>0.94372294372294363</c:v>
                </c:pt>
                <c:pt idx="10">
                  <c:v>0.96536796536796532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E7-429D-8A86-57EB9F040C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8414287"/>
        <c:axId val="2018350191"/>
      </c:lineChart>
      <c:catAx>
        <c:axId val="22708416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3833043"/>
        <c:crosses val="autoZero"/>
        <c:auto val="1"/>
        <c:lblAlgn val="ctr"/>
        <c:lblOffset val="100"/>
        <c:noMultiLvlLbl val="0"/>
      </c:catAx>
      <c:valAx>
        <c:axId val="3838330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27084169"/>
        <c:crosses val="autoZero"/>
        <c:crossBetween val="between"/>
      </c:valAx>
      <c:catAx>
        <c:axId val="2018414287"/>
        <c:scaling>
          <c:orientation val="minMax"/>
        </c:scaling>
        <c:delete val="1"/>
        <c:axPos val="b"/>
        <c:majorTickMark val="none"/>
        <c:minorTickMark val="none"/>
        <c:tickLblPos val="nextTo"/>
        <c:crossAx val="2018350191"/>
        <c:crosses val="autoZero"/>
        <c:auto val="1"/>
        <c:lblAlgn val="ctr"/>
        <c:lblOffset val="100"/>
        <c:noMultiLvlLbl val="0"/>
      </c:catAx>
      <c:valAx>
        <c:axId val="2018350191"/>
        <c:scaling>
          <c:orientation val="minMax"/>
          <c:max val="1"/>
        </c:scaling>
        <c:delete val="0"/>
        <c:axPos val="r"/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841428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16404528"/>
        <c:axId val="805763312"/>
      </c:barChart>
      <c:catAx>
        <c:axId val="91640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5763312"/>
        <c:crosses val="autoZero"/>
        <c:auto val="1"/>
        <c:lblAlgn val="ctr"/>
        <c:lblOffset val="100"/>
        <c:noMultiLvlLbl val="0"/>
      </c:catAx>
      <c:valAx>
        <c:axId val="80576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1640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349</a:t>
            </a:r>
            <a:r>
              <a:rPr lang="ja-JP" altLang="en-US" sz="1100" b="1"/>
              <a:t>境港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6-4160-BB8F-11347823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1558623"/>
        <c:axId val="42310847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46-4160-BB8F-113478237582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6-4160-BB8F-113478237582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46-4160-BB8F-113478237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570623"/>
        <c:axId val="423104735"/>
      </c:lineChart>
      <c:catAx>
        <c:axId val="50155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3108479"/>
        <c:crosses val="autoZero"/>
        <c:auto val="1"/>
        <c:lblAlgn val="ctr"/>
        <c:lblOffset val="100"/>
        <c:noMultiLvlLbl val="0"/>
      </c:catAx>
      <c:valAx>
        <c:axId val="4231084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58623"/>
        <c:crosses val="autoZero"/>
        <c:crossBetween val="between"/>
      </c:valAx>
      <c:catAx>
        <c:axId val="5015706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104735"/>
        <c:crosses val="autoZero"/>
        <c:auto val="1"/>
        <c:lblAlgn val="ctr"/>
        <c:lblOffset val="100"/>
        <c:noMultiLvlLbl val="0"/>
      </c:catAx>
      <c:valAx>
        <c:axId val="423104735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1570623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369</a:t>
            </a:r>
            <a:r>
              <a:rPr lang="ja-JP" altLang="en-US" sz="1100" b="1"/>
              <a:t>那珂川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AA-4458-BEFB-655E1A9B1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6537247"/>
        <c:axId val="506916975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AA-4458-BEFB-655E1A9B1E57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AA-4458-BEFB-655E1A9B1E57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AA-4458-BEFB-655E1A9B1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6544047"/>
        <c:axId val="506907823"/>
      </c:lineChart>
      <c:catAx>
        <c:axId val="50653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6975"/>
        <c:crosses val="autoZero"/>
        <c:auto val="1"/>
        <c:lblAlgn val="ctr"/>
        <c:lblOffset val="100"/>
        <c:noMultiLvlLbl val="0"/>
      </c:catAx>
      <c:valAx>
        <c:axId val="50691697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37247"/>
        <c:crosses val="autoZero"/>
        <c:crossBetween val="between"/>
      </c:valAx>
      <c:catAx>
        <c:axId val="5065440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7823"/>
        <c:crosses val="autoZero"/>
        <c:auto val="1"/>
        <c:lblAlgn val="ctr"/>
        <c:lblOffset val="100"/>
        <c:noMultiLvlLbl val="0"/>
      </c:catAx>
      <c:valAx>
        <c:axId val="5069078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5440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388</a:t>
            </a:r>
            <a:r>
              <a:rPr lang="ja-JP" altLang="en-US" sz="1100" b="1"/>
              <a:t>時津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2-4670-8D30-EB67FD89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332479"/>
        <c:axId val="506922799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42-4670-8D30-EB67FD895133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42-4670-8D30-EB67FD895133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42-4670-8D30-EB67FD8951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351679"/>
        <c:axId val="506908239"/>
      </c:lineChart>
      <c:catAx>
        <c:axId val="51133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22799"/>
        <c:crosses val="autoZero"/>
        <c:auto val="1"/>
        <c:lblAlgn val="ctr"/>
        <c:lblOffset val="100"/>
        <c:noMultiLvlLbl val="0"/>
      </c:catAx>
      <c:valAx>
        <c:axId val="50692279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32479"/>
        <c:crosses val="autoZero"/>
        <c:crossBetween val="between"/>
      </c:valAx>
      <c:catAx>
        <c:axId val="5113516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08239"/>
        <c:crosses val="autoZero"/>
        <c:auto val="1"/>
        <c:lblAlgn val="ctr"/>
        <c:lblOffset val="100"/>
        <c:noMultiLvlLbl val="0"/>
      </c:catAx>
      <c:valAx>
        <c:axId val="50690823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3516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398</a:t>
            </a:r>
            <a:r>
              <a:rPr lang="ja-JP" altLang="en-US" sz="1100" b="1"/>
              <a:t>行橋上津熊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5-4CD8-A46E-BF70B96F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1239679"/>
        <c:axId val="506919887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5-4CD8-A46E-BF70B96F656F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5-4CD8-A46E-BF70B96F656F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65-4CD8-A46E-BF70B96F6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236879"/>
        <c:axId val="506928623"/>
      </c:lineChart>
      <c:catAx>
        <c:axId val="511239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19887"/>
        <c:crosses val="autoZero"/>
        <c:auto val="1"/>
        <c:lblAlgn val="ctr"/>
        <c:lblOffset val="100"/>
        <c:noMultiLvlLbl val="0"/>
      </c:catAx>
      <c:valAx>
        <c:axId val="50691988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9679"/>
        <c:crosses val="autoZero"/>
        <c:crossBetween val="between"/>
      </c:valAx>
      <c:catAx>
        <c:axId val="5112368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28623"/>
        <c:crosses val="autoZero"/>
        <c:auto val="1"/>
        <c:lblAlgn val="ctr"/>
        <c:lblOffset val="100"/>
        <c:noMultiLvlLbl val="0"/>
      </c:catAx>
      <c:valAx>
        <c:axId val="506928623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1236879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405</a:t>
            </a:r>
            <a:r>
              <a:rPr lang="ja-JP" altLang="en-US" sz="1100" b="1"/>
              <a:t>新富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44-4AE9-B7ED-21EC69A1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488047"/>
        <c:axId val="50693278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44-4AE9-B7ED-21EC69A17A1C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44-4AE9-B7ED-21EC69A17A1C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044-4AE9-B7ED-21EC69A1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87647"/>
        <c:axId val="506933199"/>
      </c:lineChart>
      <c:catAx>
        <c:axId val="516488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2783"/>
        <c:crosses val="autoZero"/>
        <c:auto val="1"/>
        <c:lblAlgn val="ctr"/>
        <c:lblOffset val="100"/>
        <c:noMultiLvlLbl val="0"/>
      </c:catAx>
      <c:valAx>
        <c:axId val="50693278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8047"/>
        <c:crosses val="autoZero"/>
        <c:crossBetween val="between"/>
      </c:valAx>
      <c:catAx>
        <c:axId val="5164876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3199"/>
        <c:crosses val="autoZero"/>
        <c:auto val="1"/>
        <c:lblAlgn val="ctr"/>
        <c:lblOffset val="100"/>
        <c:noMultiLvlLbl val="0"/>
      </c:catAx>
      <c:valAx>
        <c:axId val="506933199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4876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D2-4A62-BECA-3AA4CB9CE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6386447"/>
        <c:axId val="506931951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D2-4A62-BECA-3AA4CB9CEAB9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2-4A62-BECA-3AA4CB9CEAB9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D2-4A62-BECA-3AA4CB9CEA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387247"/>
        <c:axId val="506934447"/>
      </c:lineChart>
      <c:catAx>
        <c:axId val="51638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931951"/>
        <c:crosses val="autoZero"/>
        <c:auto val="1"/>
        <c:lblAlgn val="ctr"/>
        <c:lblOffset val="100"/>
        <c:noMultiLvlLbl val="0"/>
      </c:catAx>
      <c:valAx>
        <c:axId val="50693195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6447"/>
        <c:crosses val="autoZero"/>
        <c:crossBetween val="between"/>
      </c:valAx>
      <c:catAx>
        <c:axId val="516387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934447"/>
        <c:crosses val="autoZero"/>
        <c:auto val="1"/>
        <c:lblAlgn val="ctr"/>
        <c:lblOffset val="100"/>
        <c:noMultiLvlLbl val="0"/>
      </c:catAx>
      <c:valAx>
        <c:axId val="506934447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38724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445</a:t>
            </a:r>
            <a:r>
              <a:rPr lang="ja-JP" altLang="en-US" sz="1100" b="1"/>
              <a:t>敷戸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C-49A6-8C1D-3B6224C3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637727"/>
        <c:axId val="506895343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C-49A6-8C1D-3B6224C344DE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C-49A6-8C1D-3B6224C344DE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2C-49A6-8C1D-3B6224C3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638127"/>
        <c:axId val="506886191"/>
      </c:lineChart>
      <c:catAx>
        <c:axId val="524637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895343"/>
        <c:crosses val="autoZero"/>
        <c:auto val="1"/>
        <c:lblAlgn val="ctr"/>
        <c:lblOffset val="100"/>
        <c:noMultiLvlLbl val="0"/>
      </c:catAx>
      <c:valAx>
        <c:axId val="50689534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7727"/>
        <c:crosses val="autoZero"/>
        <c:crossBetween val="between"/>
      </c:valAx>
      <c:catAx>
        <c:axId val="52463812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6886191"/>
        <c:crosses val="autoZero"/>
        <c:auto val="1"/>
        <c:lblAlgn val="ctr"/>
        <c:lblOffset val="100"/>
        <c:noMultiLvlLbl val="0"/>
      </c:catAx>
      <c:valAx>
        <c:axId val="506886191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4638127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endParaRPr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Pt3店舗別予測!$U$9:$AE$9</c:f>
              <c:numCache>
                <c:formatCode>#,##0.0;[Red]\-#,##0.0</c:formatCode>
                <c:ptCount val="11"/>
                <c:pt idx="0">
                  <c:v>8</c:v>
                </c:pt>
                <c:pt idx="1">
                  <c:v>9</c:v>
                </c:pt>
                <c:pt idx="2">
                  <c:v>16</c:v>
                </c:pt>
                <c:pt idx="3">
                  <c:v>16</c:v>
                </c:pt>
                <c:pt idx="4">
                  <c:v>24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7</c:v>
                </c:pt>
                <c:pt idx="9">
                  <c:v>7</c:v>
                </c:pt>
                <c:pt idx="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5-48DA-B9E2-E7535A49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864992"/>
        <c:axId val="17203543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 cmpd="sng" algn="ctr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prstDash val="solid"/>
                <a:round/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35-48DA-B9E2-E7535A490907}"/>
            </c:ext>
          </c:extLst>
        </c:ser>
        <c:ser>
          <c:idx val="2"/>
          <c:order val="2"/>
          <c:tx>
            <c:v>消化率</c:v>
          </c:tx>
          <c:spPr>
            <a:ln w="28575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prstDash val="solid"/>
                <a:round/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Pt3店舗別予測!$AH$9:$AS$9</c:f>
              <c:numCache>
                <c:formatCode>0.0%</c:formatCode>
                <c:ptCount val="12"/>
                <c:pt idx="0">
                  <c:v>0.05</c:v>
                </c:pt>
                <c:pt idx="1">
                  <c:v>7.0000000000000007E-2</c:v>
                </c:pt>
                <c:pt idx="2">
                  <c:v>9.2499999999999999E-2</c:v>
                </c:pt>
                <c:pt idx="3">
                  <c:v>0.13250000000000001</c:v>
                </c:pt>
                <c:pt idx="4">
                  <c:v>0.17249999999999999</c:v>
                </c:pt>
                <c:pt idx="5">
                  <c:v>0.23250000000000001</c:v>
                </c:pt>
                <c:pt idx="6">
                  <c:v>0.26250000000000001</c:v>
                </c:pt>
                <c:pt idx="7">
                  <c:v>0.29499999999999998</c:v>
                </c:pt>
                <c:pt idx="8">
                  <c:v>0.32500000000000001</c:v>
                </c:pt>
                <c:pt idx="9">
                  <c:v>0.34250000000000003</c:v>
                </c:pt>
                <c:pt idx="10">
                  <c:v>0.36</c:v>
                </c:pt>
                <c:pt idx="11">
                  <c:v>0.36749999999999999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35-48DA-B9E2-E7535A490907}"/>
            </c:ext>
          </c:extLst>
        </c:ser>
        <c:ser>
          <c:idx val="3"/>
          <c:order val="3"/>
          <c:tx>
            <c:v>目標消化率</c:v>
          </c:tx>
          <c:spPr>
            <a:ln w="28575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prstDash val="solid"/>
                <a:round/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Pt3店舗別予測!$AV$9:$BG$9</c:f>
              <c:numCache>
                <c:formatCode>0.0%</c:formatCode>
                <c:ptCount val="12"/>
                <c:pt idx="0">
                  <c:v>0.14452473596442467</c:v>
                </c:pt>
                <c:pt idx="1">
                  <c:v>0.26820455808782656</c:v>
                </c:pt>
                <c:pt idx="2">
                  <c:v>0.38854919399666477</c:v>
                </c:pt>
                <c:pt idx="3">
                  <c:v>0.5163979988882712</c:v>
                </c:pt>
                <c:pt idx="4">
                  <c:v>0.66342412451361854</c:v>
                </c:pt>
                <c:pt idx="5">
                  <c:v>0.74791550861589762</c:v>
                </c:pt>
                <c:pt idx="6">
                  <c:v>0.79433018343524164</c:v>
                </c:pt>
                <c:pt idx="7">
                  <c:v>0.83324068927181749</c:v>
                </c:pt>
                <c:pt idx="8">
                  <c:v>0.86881600889382971</c:v>
                </c:pt>
                <c:pt idx="9">
                  <c:v>0.91939966648137839</c:v>
                </c:pt>
                <c:pt idx="10">
                  <c:v>0.96859366314619222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35-48DA-B9E2-E7535A49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901792"/>
        <c:axId val="1720369344"/>
      </c:lineChart>
      <c:catAx>
        <c:axId val="161686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4368"/>
        <c:crosses val="autoZero"/>
        <c:auto val="1"/>
        <c:lblAlgn val="ctr"/>
        <c:lblOffset val="100"/>
        <c:noMultiLvlLbl val="0"/>
      </c:catAx>
      <c:valAx>
        <c:axId val="17203543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864992"/>
        <c:crosses val="autoZero"/>
        <c:crossBetween val="between"/>
      </c:valAx>
      <c:catAx>
        <c:axId val="1616901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9344"/>
        <c:crosses val="autoZero"/>
        <c:auto val="1"/>
        <c:lblAlgn val="ctr"/>
        <c:lblOffset val="100"/>
        <c:noMultiLvlLbl val="0"/>
      </c:catAx>
      <c:valAx>
        <c:axId val="17203693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9017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91</a:t>
            </a:r>
            <a:r>
              <a:rPr lang="ja-JP" altLang="en-US" sz="1100" b="1"/>
              <a:t>寝屋川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Pt3店舗別予測!$U$14:$AE$14</c:f>
              <c:numCache>
                <c:formatCode>#,##0.0;[Red]\-#,##0.0</c:formatCode>
                <c:ptCount val="11"/>
                <c:pt idx="0">
                  <c:v>16</c:v>
                </c:pt>
                <c:pt idx="1">
                  <c:v>18</c:v>
                </c:pt>
                <c:pt idx="2">
                  <c:v>23</c:v>
                </c:pt>
                <c:pt idx="3">
                  <c:v>23</c:v>
                </c:pt>
                <c:pt idx="4">
                  <c:v>17</c:v>
                </c:pt>
                <c:pt idx="5">
                  <c:v>4</c:v>
                </c:pt>
                <c:pt idx="6">
                  <c:v>12</c:v>
                </c:pt>
                <c:pt idx="7">
                  <c:v>10</c:v>
                </c:pt>
                <c:pt idx="8">
                  <c:v>6</c:v>
                </c:pt>
                <c:pt idx="9">
                  <c:v>7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80-43D9-A56D-423DC7D1E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6769792"/>
        <c:axId val="172035228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80-43D9-A56D-423DC7D1E2FA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Pt3店舗別予測!$AH$14:$AS$14</c:f>
              <c:numCache>
                <c:formatCode>0.0%</c:formatCode>
                <c:ptCount val="12"/>
                <c:pt idx="0">
                  <c:v>7.7499999999999999E-2</c:v>
                </c:pt>
                <c:pt idx="1">
                  <c:v>0.11749999999999999</c:v>
                </c:pt>
                <c:pt idx="2">
                  <c:v>0.16250000000000001</c:v>
                </c:pt>
                <c:pt idx="3">
                  <c:v>0.22</c:v>
                </c:pt>
                <c:pt idx="4">
                  <c:v>0.27750000000000002</c:v>
                </c:pt>
                <c:pt idx="5">
                  <c:v>0.32</c:v>
                </c:pt>
                <c:pt idx="6">
                  <c:v>0.33</c:v>
                </c:pt>
                <c:pt idx="7">
                  <c:v>0.36</c:v>
                </c:pt>
                <c:pt idx="8">
                  <c:v>0.38500000000000001</c:v>
                </c:pt>
                <c:pt idx="9">
                  <c:v>0.4</c:v>
                </c:pt>
                <c:pt idx="10">
                  <c:v>0.41749999999999998</c:v>
                </c:pt>
                <c:pt idx="11">
                  <c:v>0.42749999999999999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80-43D9-A56D-423DC7D1E2FA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Pt3店舗別予測!$AV$14:$BG$14</c:f>
              <c:numCache>
                <c:formatCode>0.0%</c:formatCode>
                <c:ptCount val="12"/>
                <c:pt idx="0">
                  <c:v>0.14452473596442467</c:v>
                </c:pt>
                <c:pt idx="1">
                  <c:v>0.26820455808782656</c:v>
                </c:pt>
                <c:pt idx="2">
                  <c:v>0.38854919399666477</c:v>
                </c:pt>
                <c:pt idx="3">
                  <c:v>0.5163979988882712</c:v>
                </c:pt>
                <c:pt idx="4">
                  <c:v>0.66342412451361854</c:v>
                </c:pt>
                <c:pt idx="5">
                  <c:v>0.74791550861589762</c:v>
                </c:pt>
                <c:pt idx="6">
                  <c:v>0.79433018343524164</c:v>
                </c:pt>
                <c:pt idx="7">
                  <c:v>0.83324068927181749</c:v>
                </c:pt>
                <c:pt idx="8">
                  <c:v>0.86881600889382971</c:v>
                </c:pt>
                <c:pt idx="9">
                  <c:v>0.91939966648137839</c:v>
                </c:pt>
                <c:pt idx="10">
                  <c:v>0.96859366314619222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80-43D9-A56D-423DC7D1E2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6795392"/>
        <c:axId val="1720353120"/>
      </c:lineChart>
      <c:catAx>
        <c:axId val="161676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2288"/>
        <c:crosses val="autoZero"/>
        <c:auto val="1"/>
        <c:lblAlgn val="ctr"/>
        <c:lblOffset val="100"/>
        <c:noMultiLvlLbl val="0"/>
      </c:catAx>
      <c:valAx>
        <c:axId val="17203522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69792"/>
        <c:crosses val="autoZero"/>
        <c:crossBetween val="between"/>
      </c:valAx>
      <c:catAx>
        <c:axId val="1616795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53120"/>
        <c:crosses val="autoZero"/>
        <c:auto val="1"/>
        <c:lblAlgn val="ctr"/>
        <c:lblOffset val="100"/>
        <c:noMultiLvlLbl val="0"/>
      </c:catAx>
      <c:valAx>
        <c:axId val="172035312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6795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145</a:t>
            </a:r>
            <a:r>
              <a:rPr lang="ja-JP" altLang="en-US" sz="1100" b="1"/>
              <a:t>神楽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Pt3店舗別予測!$U$19:$AE$19</c:f>
              <c:numCache>
                <c:formatCode>#,##0.0;[Red]\-#,##0.0</c:formatCode>
                <c:ptCount val="11"/>
                <c:pt idx="0">
                  <c:v>19</c:v>
                </c:pt>
                <c:pt idx="1">
                  <c:v>21</c:v>
                </c:pt>
                <c:pt idx="2">
                  <c:v>11</c:v>
                </c:pt>
                <c:pt idx="3">
                  <c:v>11</c:v>
                </c:pt>
                <c:pt idx="4">
                  <c:v>16</c:v>
                </c:pt>
                <c:pt idx="5">
                  <c:v>12</c:v>
                </c:pt>
                <c:pt idx="6">
                  <c:v>8</c:v>
                </c:pt>
                <c:pt idx="7">
                  <c:v>7</c:v>
                </c:pt>
                <c:pt idx="8">
                  <c:v>4</c:v>
                </c:pt>
                <c:pt idx="9">
                  <c:v>7</c:v>
                </c:pt>
                <c:pt idx="1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9-450B-9B46-23DD6AB9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0356192"/>
        <c:axId val="172035852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9-450B-9B46-23DD6AB90CDB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Pt3店舗別予測!$AH$19:$AS$19</c:f>
              <c:numCache>
                <c:formatCode>0.0%</c:formatCode>
                <c:ptCount val="12"/>
                <c:pt idx="0">
                  <c:v>5.2499999999999998E-2</c:v>
                </c:pt>
                <c:pt idx="1">
                  <c:v>0.1</c:v>
                </c:pt>
                <c:pt idx="2">
                  <c:v>0.1525</c:v>
                </c:pt>
                <c:pt idx="3">
                  <c:v>0.18</c:v>
                </c:pt>
                <c:pt idx="4">
                  <c:v>0.20749999999999999</c:v>
                </c:pt>
                <c:pt idx="5">
                  <c:v>0.2475</c:v>
                </c:pt>
                <c:pt idx="6">
                  <c:v>0.27750000000000002</c:v>
                </c:pt>
                <c:pt idx="7">
                  <c:v>0.29749999999999999</c:v>
                </c:pt>
                <c:pt idx="8">
                  <c:v>0.315</c:v>
                </c:pt>
                <c:pt idx="9">
                  <c:v>0.32500000000000001</c:v>
                </c:pt>
                <c:pt idx="10">
                  <c:v>0.34250000000000003</c:v>
                </c:pt>
                <c:pt idx="11">
                  <c:v>0.3725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9-450B-9B46-23DD6AB90CDB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Pt3店舗別予測!$AV$19:$BG$19</c:f>
              <c:numCache>
                <c:formatCode>0.0%</c:formatCode>
                <c:ptCount val="12"/>
                <c:pt idx="0">
                  <c:v>0.14452473596442467</c:v>
                </c:pt>
                <c:pt idx="1">
                  <c:v>0.26820455808782656</c:v>
                </c:pt>
                <c:pt idx="2">
                  <c:v>0.38854919399666477</c:v>
                </c:pt>
                <c:pt idx="3">
                  <c:v>0.5163979988882712</c:v>
                </c:pt>
                <c:pt idx="4">
                  <c:v>0.66342412451361854</c:v>
                </c:pt>
                <c:pt idx="5">
                  <c:v>0.74791550861589762</c:v>
                </c:pt>
                <c:pt idx="6">
                  <c:v>0.79433018343524164</c:v>
                </c:pt>
                <c:pt idx="7">
                  <c:v>0.83324068927181749</c:v>
                </c:pt>
                <c:pt idx="8">
                  <c:v>0.86881600889382971</c:v>
                </c:pt>
                <c:pt idx="9">
                  <c:v>0.91939966648137839</c:v>
                </c:pt>
                <c:pt idx="10">
                  <c:v>0.96859366314619222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69-450B-9B46-23DD6AB9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373392"/>
        <c:axId val="1720364352"/>
      </c:lineChart>
      <c:catAx>
        <c:axId val="15603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58528"/>
        <c:crosses val="autoZero"/>
        <c:auto val="1"/>
        <c:lblAlgn val="ctr"/>
        <c:lblOffset val="100"/>
        <c:noMultiLvlLbl val="0"/>
      </c:catAx>
      <c:valAx>
        <c:axId val="172035852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56192"/>
        <c:crosses val="autoZero"/>
        <c:crossBetween val="between"/>
      </c:valAx>
      <c:catAx>
        <c:axId val="1560373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64352"/>
        <c:crosses val="autoZero"/>
        <c:auto val="1"/>
        <c:lblAlgn val="ctr"/>
        <c:lblOffset val="100"/>
        <c:noMultiLvlLbl val="0"/>
      </c:catAx>
      <c:valAx>
        <c:axId val="172036435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60373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269</a:t>
            </a:r>
            <a:r>
              <a:rPr lang="ja-JP" altLang="en-US" sz="1100" b="1"/>
              <a:t>田川後藤寺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Pt3店舗別予測!$U$24:$AE$24</c:f>
              <c:numCache>
                <c:formatCode>#,##0.0;[Red]\-#,##0.0</c:formatCode>
                <c:ptCount val="11"/>
                <c:pt idx="0">
                  <c:v>81</c:v>
                </c:pt>
                <c:pt idx="1">
                  <c:v>49</c:v>
                </c:pt>
                <c:pt idx="2">
                  <c:v>42</c:v>
                </c:pt>
                <c:pt idx="3">
                  <c:v>33</c:v>
                </c:pt>
                <c:pt idx="4">
                  <c:v>19</c:v>
                </c:pt>
                <c:pt idx="5">
                  <c:v>8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5-4AC6-BF05-7A7296F94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3038224"/>
        <c:axId val="17203880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E5-4AC6-BF05-7A7296F9463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Pt3店舗別予測!$AH$24:$AS$24</c:f>
              <c:numCache>
                <c:formatCode>0.0%</c:formatCode>
                <c:ptCount val="12"/>
                <c:pt idx="0">
                  <c:v>1.2500000000000001E-2</c:v>
                </c:pt>
                <c:pt idx="1">
                  <c:v>0.215</c:v>
                </c:pt>
                <c:pt idx="2">
                  <c:v>0.33750000000000002</c:v>
                </c:pt>
                <c:pt idx="3">
                  <c:v>0.4425</c:v>
                </c:pt>
                <c:pt idx="4">
                  <c:v>0.52500000000000002</c:v>
                </c:pt>
                <c:pt idx="5">
                  <c:v>0.57250000000000001</c:v>
                </c:pt>
                <c:pt idx="6">
                  <c:v>0.59250000000000003</c:v>
                </c:pt>
                <c:pt idx="7">
                  <c:v>0.61250000000000004</c:v>
                </c:pt>
                <c:pt idx="8">
                  <c:v>0.625</c:v>
                </c:pt>
                <c:pt idx="9">
                  <c:v>0.63749999999999996</c:v>
                </c:pt>
                <c:pt idx="10">
                  <c:v>0.65249999999999997</c:v>
                </c:pt>
                <c:pt idx="11">
                  <c:v>0.65749999999999997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E5-4AC6-BF05-7A7296F9463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Pt3店舗別予測!$AV$24:$BG$24</c:f>
              <c:numCache>
                <c:formatCode>0.0%</c:formatCode>
                <c:ptCount val="12"/>
                <c:pt idx="0">
                  <c:v>0.14452473596442467</c:v>
                </c:pt>
                <c:pt idx="1">
                  <c:v>0.26820455808782656</c:v>
                </c:pt>
                <c:pt idx="2">
                  <c:v>0.38854919399666477</c:v>
                </c:pt>
                <c:pt idx="3">
                  <c:v>0.5163979988882712</c:v>
                </c:pt>
                <c:pt idx="4">
                  <c:v>0.66342412451361854</c:v>
                </c:pt>
                <c:pt idx="5">
                  <c:v>0.74791550861589762</c:v>
                </c:pt>
                <c:pt idx="6">
                  <c:v>0.79433018343524164</c:v>
                </c:pt>
                <c:pt idx="7">
                  <c:v>0.83324068927181749</c:v>
                </c:pt>
                <c:pt idx="8">
                  <c:v>0.86881600889382971</c:v>
                </c:pt>
                <c:pt idx="9">
                  <c:v>0.91939966648137839</c:v>
                </c:pt>
                <c:pt idx="10">
                  <c:v>0.96859366314619222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E5-4AC6-BF05-7A7296F94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3047024"/>
        <c:axId val="1720397632"/>
      </c:lineChart>
      <c:catAx>
        <c:axId val="17330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88064"/>
        <c:crosses val="autoZero"/>
        <c:auto val="1"/>
        <c:lblAlgn val="ctr"/>
        <c:lblOffset val="100"/>
        <c:noMultiLvlLbl val="0"/>
      </c:catAx>
      <c:valAx>
        <c:axId val="17203880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;[Red]\-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38224"/>
        <c:crosses val="autoZero"/>
        <c:crossBetween val="between"/>
      </c:valAx>
      <c:catAx>
        <c:axId val="17330470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632"/>
        <c:crosses val="autoZero"/>
        <c:auto val="1"/>
        <c:lblAlgn val="ctr"/>
        <c:lblOffset val="100"/>
        <c:noMultiLvlLbl val="0"/>
      </c:catAx>
      <c:valAx>
        <c:axId val="172039763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33047024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316</a:t>
            </a:r>
            <a:r>
              <a:rPr lang="ja-JP" altLang="en-US" sz="1100" b="1"/>
              <a:t>苫小牧東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BF-413A-A013-D73C32C74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380512"/>
        <c:axId val="172039555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F-413A-A013-D73C32C743CA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BF-413A-A013-D73C32C743CA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BF-413A-A013-D73C32C74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86112"/>
        <c:axId val="1720386400"/>
      </c:lineChart>
      <c:catAx>
        <c:axId val="172938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5552"/>
        <c:crosses val="autoZero"/>
        <c:auto val="1"/>
        <c:lblAlgn val="ctr"/>
        <c:lblOffset val="100"/>
        <c:noMultiLvlLbl val="0"/>
      </c:catAx>
      <c:valAx>
        <c:axId val="172039555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0512"/>
        <c:crosses val="autoZero"/>
        <c:crossBetween val="between"/>
      </c:valAx>
      <c:catAx>
        <c:axId val="17293861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86400"/>
        <c:crosses val="autoZero"/>
        <c:auto val="1"/>
        <c:lblAlgn val="ctr"/>
        <c:lblOffset val="100"/>
        <c:noMultiLvlLbl val="0"/>
      </c:catAx>
      <c:valAx>
        <c:axId val="17203864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861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387</a:t>
            </a:r>
            <a:r>
              <a:rPr lang="ja-JP" altLang="en-US" sz="1100" b="1"/>
              <a:t>阪南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9-4369-AE36-7111DC6C2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29290512"/>
        <c:axId val="172037766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9-4369-AE36-7111DC6C2369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19-4369-AE36-7111DC6C2369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19-4369-AE36-7111DC6C2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9305312"/>
        <c:axId val="1720376000"/>
      </c:lineChart>
      <c:catAx>
        <c:axId val="172929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77664"/>
        <c:crosses val="autoZero"/>
        <c:auto val="1"/>
        <c:lblAlgn val="ctr"/>
        <c:lblOffset val="100"/>
        <c:noMultiLvlLbl val="0"/>
      </c:catAx>
      <c:valAx>
        <c:axId val="172037766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290512"/>
        <c:crosses val="autoZero"/>
        <c:crossBetween val="between"/>
      </c:valAx>
      <c:catAx>
        <c:axId val="172930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76000"/>
        <c:crosses val="autoZero"/>
        <c:auto val="1"/>
        <c:lblAlgn val="ctr"/>
        <c:lblOffset val="100"/>
        <c:noMultiLvlLbl val="0"/>
      </c:catAx>
      <c:valAx>
        <c:axId val="172037600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930531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421</a:t>
            </a:r>
            <a:r>
              <a:rPr lang="ja-JP" altLang="en-US" sz="1100" b="1"/>
              <a:t>小樽朝里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33-4DAF-A075-9A8C0C1A0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58296368"/>
        <c:axId val="17203930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33-4DAF-A075-9A8C0C1A098D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33-4DAF-A075-9A8C0C1A098D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33-4DAF-A075-9A8C0C1A0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8302368"/>
        <c:axId val="1720397216"/>
      </c:lineChart>
      <c:catAx>
        <c:axId val="1658296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93056"/>
        <c:crosses val="autoZero"/>
        <c:auto val="1"/>
        <c:lblAlgn val="ctr"/>
        <c:lblOffset val="100"/>
        <c:noMultiLvlLbl val="0"/>
      </c:catAx>
      <c:valAx>
        <c:axId val="17203930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296368"/>
        <c:crosses val="autoZero"/>
        <c:crossBetween val="between"/>
      </c:valAx>
      <c:catAx>
        <c:axId val="165830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97216"/>
        <c:crosses val="autoZero"/>
        <c:auto val="1"/>
        <c:lblAlgn val="ctr"/>
        <c:lblOffset val="100"/>
        <c:noMultiLvlLbl val="0"/>
      </c:catAx>
      <c:valAx>
        <c:axId val="172039721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5830236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130</a:t>
            </a:r>
            <a:r>
              <a:rPr lang="ja-JP" altLang="en-US" sz="1100" b="1"/>
              <a:t>八女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E-47BF-9D22-155885B6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146960"/>
        <c:axId val="172028822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FE-47BF-9D22-155885B6A28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FE-47BF-9D22-155885B6A28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FE-47BF-9D22-155885B6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138160"/>
        <c:axId val="1720285312"/>
      </c:lineChart>
      <c:catAx>
        <c:axId val="38914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8224"/>
        <c:crosses val="autoZero"/>
        <c:auto val="1"/>
        <c:lblAlgn val="ctr"/>
        <c:lblOffset val="100"/>
        <c:noMultiLvlLbl val="0"/>
      </c:catAx>
      <c:valAx>
        <c:axId val="172028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46960"/>
        <c:crosses val="autoZero"/>
        <c:crossBetween val="between"/>
      </c:valAx>
      <c:catAx>
        <c:axId val="3891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85312"/>
        <c:crosses val="autoZero"/>
        <c:auto val="1"/>
        <c:lblAlgn val="ctr"/>
        <c:lblOffset val="100"/>
        <c:noMultiLvlLbl val="0"/>
      </c:catAx>
      <c:valAx>
        <c:axId val="17202853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1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41</a:t>
            </a:r>
            <a:r>
              <a:rPr lang="ja-JP" altLang="en-US" sz="1100" b="1"/>
              <a:t>小月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E06-9297-3D7AA130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39360"/>
        <c:axId val="172027740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58-4E06-9297-3D7AA130618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558-4E06-9297-3D7AA130618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558-4E06-9297-3D7AA13061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9038160"/>
        <c:axId val="1720268672"/>
      </c:lineChart>
      <c:catAx>
        <c:axId val="38903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77408"/>
        <c:crosses val="autoZero"/>
        <c:auto val="1"/>
        <c:lblAlgn val="ctr"/>
        <c:lblOffset val="100"/>
        <c:noMultiLvlLbl val="0"/>
      </c:catAx>
      <c:valAx>
        <c:axId val="172027740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9360"/>
        <c:crosses val="autoZero"/>
        <c:crossBetween val="between"/>
      </c:valAx>
      <c:catAx>
        <c:axId val="3890381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68672"/>
        <c:crosses val="autoZero"/>
        <c:auto val="1"/>
        <c:lblAlgn val="ctr"/>
        <c:lblOffset val="100"/>
        <c:noMultiLvlLbl val="0"/>
      </c:catAx>
      <c:valAx>
        <c:axId val="172026867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890381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383</a:t>
            </a:r>
            <a:r>
              <a:rPr lang="ja-JP" altLang="en-US" sz="1100" b="1"/>
              <a:t>隼人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B-4C03-A177-AA8F5071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998320"/>
        <c:axId val="172028614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B-4C03-A177-AA8F50710453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B-4C03-A177-AA8F50710453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Pt3JAN別消化予測!#REF!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EB-4C03-A177-AA8F50710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8998720"/>
        <c:axId val="1720276160"/>
      </c:lineChart>
      <c:catAx>
        <c:axId val="161899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86144"/>
        <c:crosses val="autoZero"/>
        <c:auto val="1"/>
        <c:lblAlgn val="ctr"/>
        <c:lblOffset val="100"/>
        <c:noMultiLvlLbl val="0"/>
      </c:catAx>
      <c:valAx>
        <c:axId val="17202861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320"/>
        <c:crosses val="autoZero"/>
        <c:crossBetween val="between"/>
      </c:valAx>
      <c:catAx>
        <c:axId val="16189987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276160"/>
        <c:crosses val="autoZero"/>
        <c:auto val="1"/>
        <c:lblAlgn val="ctr"/>
        <c:lblOffset val="100"/>
        <c:noMultiLvlLbl val="0"/>
      </c:catAx>
      <c:valAx>
        <c:axId val="1720276160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1899872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395</a:t>
            </a:r>
            <a:r>
              <a:rPr lang="ja-JP" altLang="en-US" sz="1100" b="1"/>
              <a:t>明石西インター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B-4981-8C6E-85C85CB19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7604752"/>
        <c:axId val="17203206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CB-4981-8C6E-85C85CB19EBE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CB-4981-8C6E-85C85CB19EBE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4CB-4981-8C6E-85C85CB19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605552"/>
        <c:axId val="1720306112"/>
      </c:lineChart>
      <c:catAx>
        <c:axId val="181760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20672"/>
        <c:crosses val="autoZero"/>
        <c:auto val="1"/>
        <c:lblAlgn val="ctr"/>
        <c:lblOffset val="100"/>
        <c:noMultiLvlLbl val="0"/>
      </c:catAx>
      <c:valAx>
        <c:axId val="17203206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4752"/>
        <c:crosses val="autoZero"/>
        <c:crossBetween val="between"/>
      </c:valAx>
      <c:catAx>
        <c:axId val="18176055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6112"/>
        <c:crosses val="autoZero"/>
        <c:auto val="1"/>
        <c:lblAlgn val="ctr"/>
        <c:lblOffset val="100"/>
        <c:noMultiLvlLbl val="0"/>
      </c:catAx>
      <c:valAx>
        <c:axId val="17203061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81760555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317</a:t>
            </a:r>
            <a:r>
              <a:rPr lang="ja-JP" altLang="en-US" sz="1100" b="1"/>
              <a:t>千歳清流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6-47CE-A168-AE8FA50A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7740048"/>
        <c:axId val="172029987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A6-47CE-A168-AE8FA50A4A35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A6-47CE-A168-AE8FA50A4A35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6A6-47CE-A168-AE8FA50A4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736448"/>
        <c:axId val="1720300288"/>
      </c:lineChart>
      <c:catAx>
        <c:axId val="144774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299872"/>
        <c:crosses val="autoZero"/>
        <c:auto val="1"/>
        <c:lblAlgn val="ctr"/>
        <c:lblOffset val="100"/>
        <c:noMultiLvlLbl val="0"/>
      </c:catAx>
      <c:valAx>
        <c:axId val="172029987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40048"/>
        <c:crosses val="autoZero"/>
        <c:crossBetween val="between"/>
      </c:valAx>
      <c:catAx>
        <c:axId val="14477364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00288"/>
        <c:crosses val="autoZero"/>
        <c:auto val="1"/>
        <c:lblAlgn val="ctr"/>
        <c:lblOffset val="100"/>
        <c:noMultiLvlLbl val="0"/>
      </c:catAx>
      <c:valAx>
        <c:axId val="17203002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477364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403</a:t>
            </a:r>
            <a:r>
              <a:rPr lang="ja-JP" altLang="en-US" sz="1100" b="1"/>
              <a:t>柳川西蒲池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1-456E-AB0C-3AC70997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261792"/>
        <c:axId val="1720312768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1-456E-AB0C-3AC709976DEA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1-456E-AB0C-3AC709976DEA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B1-456E-AB0C-3AC70997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41392"/>
        <c:axId val="1720315264"/>
      </c:lineChart>
      <c:catAx>
        <c:axId val="413261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12768"/>
        <c:crosses val="autoZero"/>
        <c:auto val="1"/>
        <c:lblAlgn val="ctr"/>
        <c:lblOffset val="100"/>
        <c:noMultiLvlLbl val="0"/>
      </c:catAx>
      <c:valAx>
        <c:axId val="17203127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61792"/>
        <c:crosses val="autoZero"/>
        <c:crossBetween val="between"/>
      </c:valAx>
      <c:catAx>
        <c:axId val="4132413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15264"/>
        <c:crosses val="autoZero"/>
        <c:auto val="1"/>
        <c:lblAlgn val="ctr"/>
        <c:lblOffset val="100"/>
        <c:noMultiLvlLbl val="0"/>
      </c:catAx>
      <c:valAx>
        <c:axId val="172031526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2413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404</a:t>
            </a:r>
            <a:r>
              <a:rPr lang="ja-JP" altLang="en-US" sz="1100" b="1"/>
              <a:t>宇城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3A-463C-B8AB-7B2BB08EC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7989072"/>
        <c:axId val="172033065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3A-463C-B8AB-7B2BB08EC44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3A-463C-B8AB-7B2BB08EC44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03A-463C-B8AB-7B2BB08EC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8005472"/>
        <c:axId val="1720331904"/>
      </c:lineChart>
      <c:catAx>
        <c:axId val="39798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30656"/>
        <c:crosses val="autoZero"/>
        <c:auto val="1"/>
        <c:lblAlgn val="ctr"/>
        <c:lblOffset val="100"/>
        <c:noMultiLvlLbl val="0"/>
      </c:catAx>
      <c:valAx>
        <c:axId val="172033065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7989072"/>
        <c:crosses val="autoZero"/>
        <c:crossBetween val="between"/>
      </c:valAx>
      <c:catAx>
        <c:axId val="3980054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31904"/>
        <c:crosses val="autoZero"/>
        <c:auto val="1"/>
        <c:lblAlgn val="ctr"/>
        <c:lblOffset val="100"/>
        <c:noMultiLvlLbl val="0"/>
      </c:catAx>
      <c:valAx>
        <c:axId val="172033190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9800547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348</a:t>
            </a:r>
            <a:r>
              <a:rPr lang="ja-JP" altLang="en-US" sz="1100" b="1"/>
              <a:t>旭川口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A-4538-AAFD-86D0B4EF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1048048"/>
        <c:axId val="1720344800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0A-4538-AAFD-86D0B4EFD306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0A-4538-AAFD-86D0B4EFD306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0A-4538-AAFD-86D0B4EF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1040848"/>
        <c:axId val="1720343136"/>
      </c:lineChart>
      <c:catAx>
        <c:axId val="20110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4800"/>
        <c:crosses val="autoZero"/>
        <c:auto val="1"/>
        <c:lblAlgn val="ctr"/>
        <c:lblOffset val="100"/>
        <c:noMultiLvlLbl val="0"/>
      </c:catAx>
      <c:valAx>
        <c:axId val="17203448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8048"/>
        <c:crosses val="autoZero"/>
        <c:crossBetween val="between"/>
      </c:valAx>
      <c:catAx>
        <c:axId val="201104084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43136"/>
        <c:crosses val="autoZero"/>
        <c:auto val="1"/>
        <c:lblAlgn val="ctr"/>
        <c:lblOffset val="100"/>
        <c:noMultiLvlLbl val="0"/>
      </c:catAx>
      <c:valAx>
        <c:axId val="1720343136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104084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367</a:t>
            </a:r>
            <a:r>
              <a:rPr lang="ja-JP" altLang="en-US" sz="1100" b="1"/>
              <a:t>彦根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F-4B0E-8A08-88BCCF3A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80576"/>
        <c:axId val="1720345632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F-4B0E-8A08-88BCCF3A1E68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F-4B0E-8A08-88BCCF3A1E68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EF-4B0E-8A08-88BCCF3A1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66576"/>
        <c:axId val="1720326912"/>
      </c:lineChart>
      <c:catAx>
        <c:axId val="7198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0345632"/>
        <c:crosses val="autoZero"/>
        <c:auto val="1"/>
        <c:lblAlgn val="ctr"/>
        <c:lblOffset val="100"/>
        <c:noMultiLvlLbl val="0"/>
      </c:catAx>
      <c:valAx>
        <c:axId val="172034563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80576"/>
        <c:crosses val="autoZero"/>
        <c:crossBetween val="between"/>
      </c:valAx>
      <c:catAx>
        <c:axId val="7196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0326912"/>
        <c:crosses val="autoZero"/>
        <c:auto val="1"/>
        <c:lblAlgn val="ctr"/>
        <c:lblOffset val="100"/>
        <c:noMultiLvlLbl val="0"/>
      </c:catAx>
      <c:valAx>
        <c:axId val="1720326912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196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312</a:t>
            </a:r>
            <a:r>
              <a:rPr lang="ja-JP" altLang="en-US" sz="1100" b="1"/>
              <a:t>笠間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49-4206-AADC-817B59C5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124976"/>
        <c:axId val="1452350896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49-4206-AADC-817B59C5EDC0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49-4206-AADC-817B59C5EDC0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49-4206-AADC-817B59C5E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36576"/>
        <c:axId val="1452345488"/>
      </c:lineChart>
      <c:catAx>
        <c:axId val="7212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50896"/>
        <c:crosses val="autoZero"/>
        <c:auto val="1"/>
        <c:lblAlgn val="ctr"/>
        <c:lblOffset val="100"/>
        <c:noMultiLvlLbl val="0"/>
      </c:catAx>
      <c:valAx>
        <c:axId val="14523508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4976"/>
        <c:crosses val="autoZero"/>
        <c:crossBetween val="between"/>
      </c:valAx>
      <c:catAx>
        <c:axId val="721365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45488"/>
        <c:crosses val="autoZero"/>
        <c:auto val="1"/>
        <c:lblAlgn val="ctr"/>
        <c:lblOffset val="100"/>
        <c:noMultiLvlLbl val="0"/>
      </c:catAx>
      <c:valAx>
        <c:axId val="1452345488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36576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100" b="1"/>
              <a:t>296</a:t>
            </a:r>
            <a:r>
              <a:rPr lang="ja-JP" altLang="en-US" sz="1100" b="1"/>
              <a:t>水沢上姉体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売数予測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D4D-9158-80A7FA72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536688"/>
        <c:axId val="1452379184"/>
      </c:barChart>
      <c:lineChart>
        <c:grouping val="standard"/>
        <c:varyColors val="0"/>
        <c:ser>
          <c:idx val="1"/>
          <c:order val="1"/>
          <c:tx>
            <c:v>パターン消化率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Pt3店舗別予測!$AH$7:$AS$7</c:f>
              <c:numCache>
                <c:formatCode>0.0%</c:formatCode>
                <c:ptCount val="12"/>
                <c:pt idx="0">
                  <c:v>7.2222222222222215E-2</c:v>
                </c:pt>
                <c:pt idx="1">
                  <c:v>0.13402777777777777</c:v>
                </c:pt>
                <c:pt idx="2">
                  <c:v>0.19416666666666665</c:v>
                </c:pt>
                <c:pt idx="3">
                  <c:v>0.25805555555555554</c:v>
                </c:pt>
                <c:pt idx="4">
                  <c:v>0.33152777777777775</c:v>
                </c:pt>
                <c:pt idx="5">
                  <c:v>0.37374999999999997</c:v>
                </c:pt>
                <c:pt idx="6">
                  <c:v>0.39694444444444443</c:v>
                </c:pt>
                <c:pt idx="7">
                  <c:v>0.41638888888888886</c:v>
                </c:pt>
                <c:pt idx="8">
                  <c:v>0.43416666666666665</c:v>
                </c:pt>
                <c:pt idx="9">
                  <c:v>0.45944444444444443</c:v>
                </c:pt>
                <c:pt idx="10">
                  <c:v>0.48402777777777778</c:v>
                </c:pt>
                <c:pt idx="11">
                  <c:v>0.49972222222222223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54-4D4D-9158-80A7FA72F977}"/>
            </c:ext>
          </c:extLst>
        </c:ser>
        <c:ser>
          <c:idx val="2"/>
          <c:order val="2"/>
          <c:tx>
            <c:v>消化率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Pt3店舗別予測!$AH$5:$AS$5</c:f>
              <c:numCache>
                <c:formatCode>General</c:formatCode>
                <c:ptCount val="12"/>
                <c:pt idx="0">
                  <c:v>201949</c:v>
                </c:pt>
                <c:pt idx="1">
                  <c:v>201950</c:v>
                </c:pt>
                <c:pt idx="2">
                  <c:v>201951</c:v>
                </c:pt>
                <c:pt idx="3">
                  <c:v>201952</c:v>
                </c:pt>
                <c:pt idx="4">
                  <c:v>202001</c:v>
                </c:pt>
                <c:pt idx="5">
                  <c:v>202002</c:v>
                </c:pt>
                <c:pt idx="6">
                  <c:v>202003</c:v>
                </c:pt>
                <c:pt idx="7">
                  <c:v>202004</c:v>
                </c:pt>
                <c:pt idx="8">
                  <c:v>202005</c:v>
                </c:pt>
                <c:pt idx="9">
                  <c:v>202006</c:v>
                </c:pt>
                <c:pt idx="10">
                  <c:v>202007</c:v>
                </c:pt>
                <c:pt idx="11">
                  <c:v>202008</c:v>
                </c:pt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254-4D4D-9158-80A7FA72F977}"/>
            </c:ext>
          </c:extLst>
        </c:ser>
        <c:ser>
          <c:idx val="3"/>
          <c:order val="3"/>
          <c:tx>
            <c:v>目標消化率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Pt3店舗別予測!$AV$8:$BG$8</c:f>
              <c:numCache>
                <c:formatCode>General</c:formatCode>
                <c:ptCount val="12"/>
              </c:numCache>
            </c:numRef>
          </c:cat>
          <c:val>
            <c:numRef>
              <c:f>Pt2JAN別消化予測!#REF!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254-4D4D-9158-80A7FA72F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548688"/>
        <c:axId val="1452393744"/>
      </c:lineChart>
      <c:catAx>
        <c:axId val="41353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2379184"/>
        <c:crosses val="autoZero"/>
        <c:auto val="1"/>
        <c:lblAlgn val="ctr"/>
        <c:lblOffset val="100"/>
        <c:noMultiLvlLbl val="0"/>
      </c:catAx>
      <c:valAx>
        <c:axId val="145237918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36688"/>
        <c:crosses val="autoZero"/>
        <c:crossBetween val="between"/>
      </c:valAx>
      <c:catAx>
        <c:axId val="4135486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52393744"/>
        <c:crosses val="autoZero"/>
        <c:auto val="1"/>
        <c:lblAlgn val="ctr"/>
        <c:lblOffset val="100"/>
        <c:noMultiLvlLbl val="0"/>
      </c:catAx>
      <c:valAx>
        <c:axId val="1452393744"/>
        <c:scaling>
          <c:orientation val="minMax"/>
          <c:min val="0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13548688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C$2" fmlaRange="Sheet2!$E$3:$E$10" noThreeD="1" sel="8" val="0"/>
</file>

<file path=xl/ctrlProps/ctrlProp2.xml><?xml version="1.0" encoding="utf-8"?>
<formControlPr xmlns="http://schemas.microsoft.com/office/spreadsheetml/2009/9/main" objectType="Drop" dropStyle="combo" dx="22" fmlaLink="$C$2" fmlaRange="Sheet2!$E$3:$E$10" noThreeD="1" sel="8" val="0"/>
</file>

<file path=xl/ctrlProps/ctrlProp3.xml><?xml version="1.0" encoding="utf-8"?>
<formControlPr xmlns="http://schemas.microsoft.com/office/spreadsheetml/2009/9/main" objectType="Drop" dropStyle="combo" dx="22" fmlaLink="$C$2" fmlaRange="Sheet2!$E$3:$E$10" noThreeD="1" sel="8" val="0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26" Type="http://schemas.openxmlformats.org/officeDocument/2006/relationships/chart" Target="../charts/chart34.xml"/><Relationship Id="rId3" Type="http://schemas.openxmlformats.org/officeDocument/2006/relationships/chart" Target="../charts/chart11.xml"/><Relationship Id="rId21" Type="http://schemas.openxmlformats.org/officeDocument/2006/relationships/chart" Target="../charts/chart29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5" Type="http://schemas.openxmlformats.org/officeDocument/2006/relationships/chart" Target="../charts/chart33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20" Type="http://schemas.openxmlformats.org/officeDocument/2006/relationships/chart" Target="../charts/chart28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24" Type="http://schemas.openxmlformats.org/officeDocument/2006/relationships/chart" Target="../charts/chart32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23" Type="http://schemas.openxmlformats.org/officeDocument/2006/relationships/chart" Target="../charts/chart31.xml"/><Relationship Id="rId10" Type="http://schemas.openxmlformats.org/officeDocument/2006/relationships/chart" Target="../charts/chart18.xml"/><Relationship Id="rId19" Type="http://schemas.openxmlformats.org/officeDocument/2006/relationships/chart" Target="../charts/chart27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Relationship Id="rId22" Type="http://schemas.openxmlformats.org/officeDocument/2006/relationships/chart" Target="../charts/chart3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3" Type="http://schemas.openxmlformats.org/officeDocument/2006/relationships/chart" Target="../charts/chart37.xml"/><Relationship Id="rId7" Type="http://schemas.openxmlformats.org/officeDocument/2006/relationships/chart" Target="../charts/chart41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5" Type="http://schemas.openxmlformats.org/officeDocument/2006/relationships/chart" Target="../charts/chart39.xml"/><Relationship Id="rId4" Type="http://schemas.openxmlformats.org/officeDocument/2006/relationships/chart" Target="../charts/chart3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0.xml"/><Relationship Id="rId13" Type="http://schemas.openxmlformats.org/officeDocument/2006/relationships/chart" Target="../charts/chart55.xml"/><Relationship Id="rId18" Type="http://schemas.openxmlformats.org/officeDocument/2006/relationships/chart" Target="../charts/chart60.xml"/><Relationship Id="rId26" Type="http://schemas.openxmlformats.org/officeDocument/2006/relationships/chart" Target="../charts/chart68.xml"/><Relationship Id="rId3" Type="http://schemas.openxmlformats.org/officeDocument/2006/relationships/chart" Target="../charts/chart45.xml"/><Relationship Id="rId21" Type="http://schemas.openxmlformats.org/officeDocument/2006/relationships/chart" Target="../charts/chart63.xml"/><Relationship Id="rId7" Type="http://schemas.openxmlformats.org/officeDocument/2006/relationships/chart" Target="../charts/chart49.xml"/><Relationship Id="rId12" Type="http://schemas.openxmlformats.org/officeDocument/2006/relationships/chart" Target="../charts/chart54.xml"/><Relationship Id="rId17" Type="http://schemas.openxmlformats.org/officeDocument/2006/relationships/chart" Target="../charts/chart59.xml"/><Relationship Id="rId25" Type="http://schemas.openxmlformats.org/officeDocument/2006/relationships/chart" Target="../charts/chart67.xml"/><Relationship Id="rId2" Type="http://schemas.openxmlformats.org/officeDocument/2006/relationships/chart" Target="../charts/chart44.xml"/><Relationship Id="rId16" Type="http://schemas.openxmlformats.org/officeDocument/2006/relationships/chart" Target="../charts/chart58.xml"/><Relationship Id="rId20" Type="http://schemas.openxmlformats.org/officeDocument/2006/relationships/chart" Target="../charts/chart62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11" Type="http://schemas.openxmlformats.org/officeDocument/2006/relationships/chart" Target="../charts/chart53.xml"/><Relationship Id="rId24" Type="http://schemas.openxmlformats.org/officeDocument/2006/relationships/chart" Target="../charts/chart66.xml"/><Relationship Id="rId5" Type="http://schemas.openxmlformats.org/officeDocument/2006/relationships/chart" Target="../charts/chart47.xml"/><Relationship Id="rId15" Type="http://schemas.openxmlformats.org/officeDocument/2006/relationships/chart" Target="../charts/chart57.xml"/><Relationship Id="rId23" Type="http://schemas.openxmlformats.org/officeDocument/2006/relationships/chart" Target="../charts/chart65.xml"/><Relationship Id="rId10" Type="http://schemas.openxmlformats.org/officeDocument/2006/relationships/chart" Target="../charts/chart52.xml"/><Relationship Id="rId19" Type="http://schemas.openxmlformats.org/officeDocument/2006/relationships/chart" Target="../charts/chart61.xml"/><Relationship Id="rId4" Type="http://schemas.openxmlformats.org/officeDocument/2006/relationships/chart" Target="../charts/chart46.xml"/><Relationship Id="rId9" Type="http://schemas.openxmlformats.org/officeDocument/2006/relationships/chart" Target="../charts/chart51.xml"/><Relationship Id="rId14" Type="http://schemas.openxmlformats.org/officeDocument/2006/relationships/chart" Target="../charts/chart56.xml"/><Relationship Id="rId22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4.xml"/><Relationship Id="rId13" Type="http://schemas.openxmlformats.org/officeDocument/2006/relationships/chart" Target="../charts/chart89.xml"/><Relationship Id="rId18" Type="http://schemas.openxmlformats.org/officeDocument/2006/relationships/chart" Target="../charts/chart94.xml"/><Relationship Id="rId26" Type="http://schemas.openxmlformats.org/officeDocument/2006/relationships/chart" Target="../charts/chart102.xml"/><Relationship Id="rId3" Type="http://schemas.openxmlformats.org/officeDocument/2006/relationships/chart" Target="../charts/chart79.xml"/><Relationship Id="rId21" Type="http://schemas.openxmlformats.org/officeDocument/2006/relationships/chart" Target="../charts/chart97.xml"/><Relationship Id="rId7" Type="http://schemas.openxmlformats.org/officeDocument/2006/relationships/chart" Target="../charts/chart83.xml"/><Relationship Id="rId12" Type="http://schemas.openxmlformats.org/officeDocument/2006/relationships/chart" Target="../charts/chart88.xml"/><Relationship Id="rId17" Type="http://schemas.openxmlformats.org/officeDocument/2006/relationships/chart" Target="../charts/chart93.xml"/><Relationship Id="rId25" Type="http://schemas.openxmlformats.org/officeDocument/2006/relationships/chart" Target="../charts/chart101.xml"/><Relationship Id="rId2" Type="http://schemas.openxmlformats.org/officeDocument/2006/relationships/chart" Target="../charts/chart78.xml"/><Relationship Id="rId16" Type="http://schemas.openxmlformats.org/officeDocument/2006/relationships/chart" Target="../charts/chart92.xml"/><Relationship Id="rId20" Type="http://schemas.openxmlformats.org/officeDocument/2006/relationships/chart" Target="../charts/chart96.xml"/><Relationship Id="rId1" Type="http://schemas.openxmlformats.org/officeDocument/2006/relationships/chart" Target="../charts/chart77.xml"/><Relationship Id="rId6" Type="http://schemas.openxmlformats.org/officeDocument/2006/relationships/chart" Target="../charts/chart82.xml"/><Relationship Id="rId11" Type="http://schemas.openxmlformats.org/officeDocument/2006/relationships/chart" Target="../charts/chart87.xml"/><Relationship Id="rId24" Type="http://schemas.openxmlformats.org/officeDocument/2006/relationships/chart" Target="../charts/chart100.xml"/><Relationship Id="rId5" Type="http://schemas.openxmlformats.org/officeDocument/2006/relationships/chart" Target="../charts/chart81.xml"/><Relationship Id="rId15" Type="http://schemas.openxmlformats.org/officeDocument/2006/relationships/chart" Target="../charts/chart91.xml"/><Relationship Id="rId23" Type="http://schemas.openxmlformats.org/officeDocument/2006/relationships/chart" Target="../charts/chart99.xml"/><Relationship Id="rId10" Type="http://schemas.openxmlformats.org/officeDocument/2006/relationships/chart" Target="../charts/chart86.xml"/><Relationship Id="rId19" Type="http://schemas.openxmlformats.org/officeDocument/2006/relationships/chart" Target="../charts/chart95.xml"/><Relationship Id="rId4" Type="http://schemas.openxmlformats.org/officeDocument/2006/relationships/chart" Target="../charts/chart80.xml"/><Relationship Id="rId9" Type="http://schemas.openxmlformats.org/officeDocument/2006/relationships/chart" Target="../charts/chart85.xml"/><Relationship Id="rId14" Type="http://schemas.openxmlformats.org/officeDocument/2006/relationships/chart" Target="../charts/chart90.xml"/><Relationship Id="rId22" Type="http://schemas.openxmlformats.org/officeDocument/2006/relationships/chart" Target="../charts/chart9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123263</xdr:colOff>
      <xdr:row>19</xdr:row>
      <xdr:rowOff>114300</xdr:rowOff>
    </xdr:from>
    <xdr:to>
      <xdr:col>7</xdr:col>
      <xdr:colOff>380998</xdr:colOff>
      <xdr:row>36</xdr:row>
      <xdr:rowOff>152400</xdr:rowOff>
    </xdr:to>
    <xdr:graphicFrame macro="">
      <xdr:nvGraphicFramePr>
        <xdr:cNvPr id="2" name="图表 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437030</xdr:colOff>
      <xdr:row>19</xdr:row>
      <xdr:rowOff>100852</xdr:rowOff>
    </xdr:from>
    <xdr:to>
      <xdr:col>16</xdr:col>
      <xdr:colOff>302559</xdr:colOff>
      <xdr:row>36</xdr:row>
      <xdr:rowOff>138952</xdr:rowOff>
    </xdr:to>
    <xdr:graphicFrame macro="">
      <xdr:nvGraphicFramePr>
        <xdr:cNvPr id="3" name="图表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19</xdr:row>
      <xdr:rowOff>100853</xdr:rowOff>
    </xdr:from>
    <xdr:to>
      <xdr:col>26</xdr:col>
      <xdr:colOff>33617</xdr:colOff>
      <xdr:row>36</xdr:row>
      <xdr:rowOff>138953</xdr:rowOff>
    </xdr:to>
    <xdr:graphicFrame macro="">
      <xdr:nvGraphicFramePr>
        <xdr:cNvPr id="4" name="图表 9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100853</xdr:colOff>
      <xdr:row>19</xdr:row>
      <xdr:rowOff>100852</xdr:rowOff>
    </xdr:from>
    <xdr:to>
      <xdr:col>35</xdr:col>
      <xdr:colOff>403412</xdr:colOff>
      <xdr:row>36</xdr:row>
      <xdr:rowOff>138952</xdr:rowOff>
    </xdr:to>
    <xdr:graphicFrame macro="">
      <xdr:nvGraphicFramePr>
        <xdr:cNvPr id="5" name="图表 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</xdr:colOff>
      <xdr:row>37</xdr:row>
      <xdr:rowOff>22412</xdr:rowOff>
    </xdr:from>
    <xdr:to>
      <xdr:col>7</xdr:col>
      <xdr:colOff>381001</xdr:colOff>
      <xdr:row>54</xdr:row>
      <xdr:rowOff>60512</xdr:rowOff>
    </xdr:to>
    <xdr:graphicFrame macro="">
      <xdr:nvGraphicFramePr>
        <xdr:cNvPr id="6" name="图表 9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437029</xdr:colOff>
      <xdr:row>37</xdr:row>
      <xdr:rowOff>33618</xdr:rowOff>
    </xdr:from>
    <xdr:to>
      <xdr:col>16</xdr:col>
      <xdr:colOff>302558</xdr:colOff>
      <xdr:row>54</xdr:row>
      <xdr:rowOff>71718</xdr:rowOff>
    </xdr:to>
    <xdr:graphicFrame macro="">
      <xdr:nvGraphicFramePr>
        <xdr:cNvPr id="7" name="图表 9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37</xdr:row>
      <xdr:rowOff>33618</xdr:rowOff>
    </xdr:from>
    <xdr:to>
      <xdr:col>26</xdr:col>
      <xdr:colOff>33617</xdr:colOff>
      <xdr:row>54</xdr:row>
      <xdr:rowOff>71718</xdr:rowOff>
    </xdr:to>
    <xdr:graphicFrame macro="">
      <xdr:nvGraphicFramePr>
        <xdr:cNvPr id="8" name="图表 9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100852</xdr:colOff>
      <xdr:row>37</xdr:row>
      <xdr:rowOff>33618</xdr:rowOff>
    </xdr:from>
    <xdr:to>
      <xdr:col>35</xdr:col>
      <xdr:colOff>403411</xdr:colOff>
      <xdr:row>54</xdr:row>
      <xdr:rowOff>71718</xdr:rowOff>
    </xdr:to>
    <xdr:graphicFrame macro="">
      <xdr:nvGraphicFramePr>
        <xdr:cNvPr id="9" name="图表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26</xdr:row>
      <xdr:rowOff>0</xdr:rowOff>
    </xdr:from>
    <xdr:to>
      <xdr:col>1</xdr:col>
      <xdr:colOff>0</xdr:colOff>
      <xdr:row>26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75" name="グラフ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80" name="グラフ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85" name="グラフ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90" name="グラフ 89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95" name="グラフ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100" name="グラフ 99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4</xdr:col>
      <xdr:colOff>361950</xdr:colOff>
      <xdr:row>110</xdr:row>
      <xdr:rowOff>0</xdr:rowOff>
    </xdr:to>
    <xdr:graphicFrame macro="">
      <xdr:nvGraphicFramePr>
        <xdr:cNvPr id="105" name="グラフ 104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38100</xdr:rowOff>
        </xdr:from>
        <xdr:to>
          <xdr:col>3</xdr:col>
          <xdr:colOff>933450</xdr:colOff>
          <xdr:row>3</xdr:row>
          <xdr:rowOff>66675</xdr:rowOff>
        </xdr:to>
        <xdr:sp macro="" textlink="">
          <xdr:nvSpPr>
            <xdr:cNvPr id="2056" name="Drop Down 8" hidden="1">
              <a:extLst>
                <a:ext uri="{63B3BB69-23CF-44E3-9099-C40C66FF867C}">
                  <a14:compatExt spid="_x0000_s2056"/>
                </a:ext>
                <a:ext uri="{FF2B5EF4-FFF2-40B4-BE49-F238E27FC236}">
                  <a16:creationId xmlns:a16="http://schemas.microsoft.com/office/drawing/2014/main" id="{00000000-0008-0000-0200-00000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10" name="グラフ 109">
          <a:extLst>
            <a:ext uri="{FF2B5EF4-FFF2-40B4-BE49-F238E27FC236}">
              <a16:creationId xmlns:a16="http://schemas.microsoft.com/office/drawing/2014/main" id="{00000000-0008-0000-0200-00006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15" name="グラフ 114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20" name="グラフ 119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125" name="グラフ 124">
          <a:extLst>
            <a:ext uri="{FF2B5EF4-FFF2-40B4-BE49-F238E27FC236}">
              <a16:creationId xmlns:a16="http://schemas.microsoft.com/office/drawing/2014/main" id="{00000000-0008-0000-0200-00007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50" name="グラフ 2049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55" name="グラフ 2054">
          <a:extLst>
            <a:ext uri="{FF2B5EF4-FFF2-40B4-BE49-F238E27FC236}">
              <a16:creationId xmlns:a16="http://schemas.microsoft.com/office/drawing/2014/main" id="{00000000-0008-0000-0200-000007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61" name="グラフ 2060">
          <a:extLst>
            <a:ext uri="{FF2B5EF4-FFF2-40B4-BE49-F238E27FC236}">
              <a16:creationId xmlns:a16="http://schemas.microsoft.com/office/drawing/2014/main" id="{00000000-0008-0000-0200-00000D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66" name="グラフ 2065">
          <a:extLst>
            <a:ext uri="{FF2B5EF4-FFF2-40B4-BE49-F238E27FC236}">
              <a16:creationId xmlns:a16="http://schemas.microsoft.com/office/drawing/2014/main" id="{00000000-0008-0000-0200-000012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71" name="グラフ 2070">
          <a:extLst>
            <a:ext uri="{FF2B5EF4-FFF2-40B4-BE49-F238E27FC236}">
              <a16:creationId xmlns:a16="http://schemas.microsoft.com/office/drawing/2014/main" id="{00000000-0008-0000-0200-000017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76" name="グラフ 2075">
          <a:extLst>
            <a:ext uri="{FF2B5EF4-FFF2-40B4-BE49-F238E27FC236}">
              <a16:creationId xmlns:a16="http://schemas.microsoft.com/office/drawing/2014/main" id="{00000000-0008-0000-0200-00001C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81" name="グラフ 2080">
          <a:extLst>
            <a:ext uri="{FF2B5EF4-FFF2-40B4-BE49-F238E27FC236}">
              <a16:creationId xmlns:a16="http://schemas.microsoft.com/office/drawing/2014/main" id="{00000000-0008-0000-0200-000021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86" name="グラフ 2085">
          <a:extLst>
            <a:ext uri="{FF2B5EF4-FFF2-40B4-BE49-F238E27FC236}">
              <a16:creationId xmlns:a16="http://schemas.microsoft.com/office/drawing/2014/main" id="{00000000-0008-0000-0200-000026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91" name="グラフ 2090">
          <a:extLst>
            <a:ext uri="{FF2B5EF4-FFF2-40B4-BE49-F238E27FC236}">
              <a16:creationId xmlns:a16="http://schemas.microsoft.com/office/drawing/2014/main" id="{00000000-0008-0000-0200-00002B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5</xdr:col>
      <xdr:colOff>200025</xdr:colOff>
      <xdr:row>110</xdr:row>
      <xdr:rowOff>0</xdr:rowOff>
    </xdr:to>
    <xdr:graphicFrame macro="">
      <xdr:nvGraphicFramePr>
        <xdr:cNvPr id="2096" name="グラフ 2095">
          <a:extLst>
            <a:ext uri="{FF2B5EF4-FFF2-40B4-BE49-F238E27FC236}">
              <a16:creationId xmlns:a16="http://schemas.microsoft.com/office/drawing/2014/main" id="{00000000-0008-0000-0200-00003008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123263</xdr:colOff>
      <xdr:row>19</xdr:row>
      <xdr:rowOff>114300</xdr:rowOff>
    </xdr:from>
    <xdr:to>
      <xdr:col>7</xdr:col>
      <xdr:colOff>380998</xdr:colOff>
      <xdr:row>36</xdr:row>
      <xdr:rowOff>152400</xdr:rowOff>
    </xdr:to>
    <xdr:graphicFrame macro="">
      <xdr:nvGraphicFramePr>
        <xdr:cNvPr id="2" name="图表 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437030</xdr:colOff>
      <xdr:row>19</xdr:row>
      <xdr:rowOff>100852</xdr:rowOff>
    </xdr:from>
    <xdr:to>
      <xdr:col>16</xdr:col>
      <xdr:colOff>302559</xdr:colOff>
      <xdr:row>36</xdr:row>
      <xdr:rowOff>138952</xdr:rowOff>
    </xdr:to>
    <xdr:graphicFrame macro="">
      <xdr:nvGraphicFramePr>
        <xdr:cNvPr id="3" name="图表 9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19</xdr:row>
      <xdr:rowOff>100853</xdr:rowOff>
    </xdr:from>
    <xdr:to>
      <xdr:col>26</xdr:col>
      <xdr:colOff>33617</xdr:colOff>
      <xdr:row>36</xdr:row>
      <xdr:rowOff>138953</xdr:rowOff>
    </xdr:to>
    <xdr:graphicFrame macro="">
      <xdr:nvGraphicFramePr>
        <xdr:cNvPr id="4" name="图表 9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100853</xdr:colOff>
      <xdr:row>19</xdr:row>
      <xdr:rowOff>100852</xdr:rowOff>
    </xdr:from>
    <xdr:to>
      <xdr:col>35</xdr:col>
      <xdr:colOff>403412</xdr:colOff>
      <xdr:row>36</xdr:row>
      <xdr:rowOff>138952</xdr:rowOff>
    </xdr:to>
    <xdr:graphicFrame macro="">
      <xdr:nvGraphicFramePr>
        <xdr:cNvPr id="5" name="图表 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</xdr:colOff>
      <xdr:row>37</xdr:row>
      <xdr:rowOff>22412</xdr:rowOff>
    </xdr:from>
    <xdr:to>
      <xdr:col>7</xdr:col>
      <xdr:colOff>381001</xdr:colOff>
      <xdr:row>54</xdr:row>
      <xdr:rowOff>60512</xdr:rowOff>
    </xdr:to>
    <xdr:graphicFrame macro="">
      <xdr:nvGraphicFramePr>
        <xdr:cNvPr id="6" name="图表 9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437029</xdr:colOff>
      <xdr:row>37</xdr:row>
      <xdr:rowOff>33618</xdr:rowOff>
    </xdr:from>
    <xdr:to>
      <xdr:col>16</xdr:col>
      <xdr:colOff>302558</xdr:colOff>
      <xdr:row>54</xdr:row>
      <xdr:rowOff>71718</xdr:rowOff>
    </xdr:to>
    <xdr:graphicFrame macro="">
      <xdr:nvGraphicFramePr>
        <xdr:cNvPr id="7" name="图表 9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37</xdr:row>
      <xdr:rowOff>33618</xdr:rowOff>
    </xdr:from>
    <xdr:to>
      <xdr:col>26</xdr:col>
      <xdr:colOff>33617</xdr:colOff>
      <xdr:row>54</xdr:row>
      <xdr:rowOff>71718</xdr:rowOff>
    </xdr:to>
    <xdr:graphicFrame macro="">
      <xdr:nvGraphicFramePr>
        <xdr:cNvPr id="8" name="图表 9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100852</xdr:colOff>
      <xdr:row>37</xdr:row>
      <xdr:rowOff>33618</xdr:rowOff>
    </xdr:from>
    <xdr:to>
      <xdr:col>35</xdr:col>
      <xdr:colOff>403411</xdr:colOff>
      <xdr:row>54</xdr:row>
      <xdr:rowOff>71718</xdr:rowOff>
    </xdr:to>
    <xdr:graphicFrame macro="">
      <xdr:nvGraphicFramePr>
        <xdr:cNvPr id="9" name="图表 9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12</xdr:row>
      <xdr:rowOff>0</xdr:rowOff>
    </xdr:from>
    <xdr:to>
      <xdr:col>1</xdr:col>
      <xdr:colOff>0</xdr:colOff>
      <xdr:row>12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4</xdr:col>
      <xdr:colOff>361950</xdr:colOff>
      <xdr:row>73</xdr:row>
      <xdr:rowOff>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38100</xdr:rowOff>
        </xdr:from>
        <xdr:to>
          <xdr:col>3</xdr:col>
          <xdr:colOff>933450</xdr:colOff>
          <xdr:row>3</xdr:row>
          <xdr:rowOff>66675</xdr:rowOff>
        </xdr:to>
        <xdr:sp macro="" textlink="">
          <xdr:nvSpPr>
            <xdr:cNvPr id="34817" name="Drop Down 1" hidden="1">
              <a:extLst>
                <a:ext uri="{63B3BB69-23CF-44E3-9099-C40C66FF867C}">
                  <a14:compatExt spid="_x0000_s34817"/>
                </a:ext>
                <a:ext uri="{FF2B5EF4-FFF2-40B4-BE49-F238E27FC236}">
                  <a16:creationId xmlns:a16="http://schemas.microsoft.com/office/drawing/2014/main" id="{00000000-0008-0000-0500-0000018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73</xdr:row>
      <xdr:rowOff>0</xdr:rowOff>
    </xdr:from>
    <xdr:to>
      <xdr:col>5</xdr:col>
      <xdr:colOff>200025</xdr:colOff>
      <xdr:row>73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123263</xdr:colOff>
      <xdr:row>19</xdr:row>
      <xdr:rowOff>114300</xdr:rowOff>
    </xdr:from>
    <xdr:to>
      <xdr:col>7</xdr:col>
      <xdr:colOff>380998</xdr:colOff>
      <xdr:row>36</xdr:row>
      <xdr:rowOff>152400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437030</xdr:colOff>
      <xdr:row>19</xdr:row>
      <xdr:rowOff>100852</xdr:rowOff>
    </xdr:from>
    <xdr:to>
      <xdr:col>16</xdr:col>
      <xdr:colOff>302559</xdr:colOff>
      <xdr:row>36</xdr:row>
      <xdr:rowOff>138952</xdr:rowOff>
    </xdr:to>
    <xdr:graphicFrame macro="">
      <xdr:nvGraphicFramePr>
        <xdr:cNvPr id="11" name="图表 9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19</xdr:row>
      <xdr:rowOff>100853</xdr:rowOff>
    </xdr:from>
    <xdr:to>
      <xdr:col>26</xdr:col>
      <xdr:colOff>33617</xdr:colOff>
      <xdr:row>36</xdr:row>
      <xdr:rowOff>138953</xdr:rowOff>
    </xdr:to>
    <xdr:graphicFrame macro="">
      <xdr:nvGraphicFramePr>
        <xdr:cNvPr id="12" name="图表 9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100853</xdr:colOff>
      <xdr:row>19</xdr:row>
      <xdr:rowOff>100852</xdr:rowOff>
    </xdr:from>
    <xdr:to>
      <xdr:col>35</xdr:col>
      <xdr:colOff>403412</xdr:colOff>
      <xdr:row>36</xdr:row>
      <xdr:rowOff>138952</xdr:rowOff>
    </xdr:to>
    <xdr:graphicFrame macro="">
      <xdr:nvGraphicFramePr>
        <xdr:cNvPr id="13" name="图表 9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</xdr:colOff>
      <xdr:row>37</xdr:row>
      <xdr:rowOff>22412</xdr:rowOff>
    </xdr:from>
    <xdr:to>
      <xdr:col>7</xdr:col>
      <xdr:colOff>381001</xdr:colOff>
      <xdr:row>54</xdr:row>
      <xdr:rowOff>60512</xdr:rowOff>
    </xdr:to>
    <xdr:graphicFrame macro="">
      <xdr:nvGraphicFramePr>
        <xdr:cNvPr id="20" name="图表 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437029</xdr:colOff>
      <xdr:row>37</xdr:row>
      <xdr:rowOff>33618</xdr:rowOff>
    </xdr:from>
    <xdr:to>
      <xdr:col>16</xdr:col>
      <xdr:colOff>302558</xdr:colOff>
      <xdr:row>54</xdr:row>
      <xdr:rowOff>71718</xdr:rowOff>
    </xdr:to>
    <xdr:graphicFrame macro="">
      <xdr:nvGraphicFramePr>
        <xdr:cNvPr id="23" name="图表 9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37</xdr:row>
      <xdr:rowOff>22412</xdr:rowOff>
    </xdr:from>
    <xdr:to>
      <xdr:col>26</xdr:col>
      <xdr:colOff>33617</xdr:colOff>
      <xdr:row>54</xdr:row>
      <xdr:rowOff>60512</xdr:rowOff>
    </xdr:to>
    <xdr:graphicFrame macro="">
      <xdr:nvGraphicFramePr>
        <xdr:cNvPr id="24" name="图表 9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100852</xdr:colOff>
      <xdr:row>37</xdr:row>
      <xdr:rowOff>33618</xdr:rowOff>
    </xdr:from>
    <xdr:to>
      <xdr:col>35</xdr:col>
      <xdr:colOff>403411</xdr:colOff>
      <xdr:row>54</xdr:row>
      <xdr:rowOff>71718</xdr:rowOff>
    </xdr:to>
    <xdr:graphicFrame macro="">
      <xdr:nvGraphicFramePr>
        <xdr:cNvPr id="25" name="图表 9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26</xdr:row>
      <xdr:rowOff>0</xdr:rowOff>
    </xdr:from>
    <xdr:to>
      <xdr:col>1</xdr:col>
      <xdr:colOff>0</xdr:colOff>
      <xdr:row>26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4</xdr:col>
      <xdr:colOff>361950</xdr:colOff>
      <xdr:row>41</xdr:row>
      <xdr:rowOff>0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1</xdr:row>
          <xdr:rowOff>38100</xdr:rowOff>
        </xdr:from>
        <xdr:to>
          <xdr:col>3</xdr:col>
          <xdr:colOff>933450</xdr:colOff>
          <xdr:row>3</xdr:row>
          <xdr:rowOff>66675</xdr:rowOff>
        </xdr:to>
        <xdr:sp macro="" textlink="">
          <xdr:nvSpPr>
            <xdr:cNvPr id="35841" name="Drop Down 1" hidden="1">
              <a:extLst>
                <a:ext uri="{63B3BB69-23CF-44E3-9099-C40C66FF867C}">
                  <a14:compatExt spid="_x0000_s35841"/>
                </a:ext>
                <a:ext uri="{FF2B5EF4-FFF2-40B4-BE49-F238E27FC236}">
                  <a16:creationId xmlns:a16="http://schemas.microsoft.com/office/drawing/2014/main" id="{00000000-0008-0000-0700-0000018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noFill/>
                </a14:hiddenFill>
              </a:ex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2" name="グラフ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4" name="グラフ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5" name="グラフ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6" name="グラフ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7" name="グラフ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8" name="グラフ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19" name="グラフ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0" name="グラフ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1" name="グラフ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2" name="グラフ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3" name="グラフ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4" name="グラフ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5" name="グラフ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6" name="グラフ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7" name="グラフ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0</xdr:colOff>
      <xdr:row>41</xdr:row>
      <xdr:rowOff>0</xdr:rowOff>
    </xdr:from>
    <xdr:to>
      <xdr:col>5</xdr:col>
      <xdr:colOff>200025</xdr:colOff>
      <xdr:row>41</xdr:row>
      <xdr:rowOff>0</xdr:rowOff>
    </xdr:to>
    <xdr:graphicFrame macro="">
      <xdr:nvGraphicFramePr>
        <xdr:cNvPr id="28" name="グラフ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7</xdr:row>
      <xdr:rowOff>9525</xdr:rowOff>
    </xdr:from>
    <xdr:to>
      <xdr:col>8</xdr:col>
      <xdr:colOff>427675</xdr:colOff>
      <xdr:row>34</xdr:row>
      <xdr:rowOff>56565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209675"/>
          <a:ext cx="7599680" cy="4676140"/>
        </a:xfrm>
        <a:prstGeom prst="rect">
          <a:avLst/>
        </a:prstGeom>
      </xdr:spPr>
    </xdr:pic>
    <xdr:clientData/>
  </xdr:twoCellAnchor>
  <xdr:twoCellAnchor editAs="oneCell">
    <xdr:from>
      <xdr:col>9</xdr:col>
      <xdr:colOff>200025</xdr:colOff>
      <xdr:row>7</xdr:row>
      <xdr:rowOff>9525</xdr:rowOff>
    </xdr:from>
    <xdr:to>
      <xdr:col>21</xdr:col>
      <xdr:colOff>170425</xdr:colOff>
      <xdr:row>34</xdr:row>
      <xdr:rowOff>113708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39125" y="1209675"/>
          <a:ext cx="8199755" cy="47332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BUSINESS\&#26149;&#36001;&#24067;&#22770;&#25968;&#20104;&#28204;\CRP&#12484;&#12540;&#12523;v1.21&#26149;&#36001;&#24067;2019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①九州"/>
      <sheetName val="②関西"/>
      <sheetName val="③関東・北海道"/>
      <sheetName val="発注明細"/>
      <sheetName val="パターン"/>
      <sheetName val="貼付け"/>
      <sheetName val="マニュアル"/>
      <sheetName val="Sheet1"/>
    </sheetNames>
    <sheetDataSet>
      <sheetData sheetId="0">
        <row r="11">
          <cell r="H11">
            <v>0</v>
          </cell>
          <cell r="I11">
            <v>0</v>
          </cell>
          <cell r="J11">
            <v>2930</v>
          </cell>
        </row>
        <row r="12">
          <cell r="H12">
            <v>0</v>
          </cell>
          <cell r="I12">
            <v>0</v>
          </cell>
          <cell r="J12">
            <v>1270</v>
          </cell>
        </row>
        <row r="13">
          <cell r="H13">
            <v>0</v>
          </cell>
          <cell r="I13">
            <v>0</v>
          </cell>
          <cell r="J13">
            <v>3580</v>
          </cell>
        </row>
        <row r="14">
          <cell r="H14">
            <v>0</v>
          </cell>
          <cell r="I14">
            <v>0</v>
          </cell>
          <cell r="J14">
            <v>1270</v>
          </cell>
        </row>
        <row r="15">
          <cell r="H15">
            <v>0</v>
          </cell>
          <cell r="I15">
            <v>0</v>
          </cell>
          <cell r="J15">
            <v>3580</v>
          </cell>
        </row>
        <row r="16">
          <cell r="H16">
            <v>0</v>
          </cell>
          <cell r="I16">
            <v>0</v>
          </cell>
          <cell r="J16">
            <v>3370</v>
          </cell>
        </row>
        <row r="17">
          <cell r="H17">
            <v>0</v>
          </cell>
          <cell r="I17">
            <v>0</v>
          </cell>
          <cell r="J17">
            <v>1200</v>
          </cell>
        </row>
        <row r="18">
          <cell r="H18">
            <v>0</v>
          </cell>
          <cell r="I18">
            <v>0</v>
          </cell>
          <cell r="J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</row>
        <row r="22">
          <cell r="H22">
            <v>0</v>
          </cell>
          <cell r="I22">
            <v>0</v>
          </cell>
          <cell r="J22">
            <v>0</v>
          </cell>
        </row>
        <row r="23">
          <cell r="H23">
            <v>0</v>
          </cell>
          <cell r="I23">
            <v>0</v>
          </cell>
          <cell r="J23">
            <v>0</v>
          </cell>
        </row>
        <row r="24">
          <cell r="H24">
            <v>0</v>
          </cell>
          <cell r="I24">
            <v>0</v>
          </cell>
          <cell r="J24">
            <v>0</v>
          </cell>
        </row>
        <row r="25">
          <cell r="H25">
            <v>0</v>
          </cell>
          <cell r="I25">
            <v>0</v>
          </cell>
          <cell r="J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</row>
        <row r="27">
          <cell r="H27">
            <v>0</v>
          </cell>
          <cell r="I27">
            <v>0</v>
          </cell>
          <cell r="J27">
            <v>0</v>
          </cell>
        </row>
        <row r="28">
          <cell r="H28">
            <v>0</v>
          </cell>
          <cell r="I28">
            <v>0</v>
          </cell>
          <cell r="J28">
            <v>0</v>
          </cell>
        </row>
        <row r="29">
          <cell r="H29">
            <v>0</v>
          </cell>
          <cell r="I29">
            <v>0</v>
          </cell>
          <cell r="J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</row>
        <row r="32">
          <cell r="H32">
            <v>0</v>
          </cell>
          <cell r="I32">
            <v>0</v>
          </cell>
          <cell r="J32">
            <v>0</v>
          </cell>
        </row>
        <row r="33">
          <cell r="H33">
            <v>0</v>
          </cell>
          <cell r="I33">
            <v>0</v>
          </cell>
          <cell r="J33">
            <v>0</v>
          </cell>
        </row>
        <row r="34">
          <cell r="H34">
            <v>0</v>
          </cell>
          <cell r="I34">
            <v>0</v>
          </cell>
          <cell r="J34">
            <v>0</v>
          </cell>
        </row>
        <row r="35">
          <cell r="H35">
            <v>0</v>
          </cell>
          <cell r="I35">
            <v>0</v>
          </cell>
          <cell r="J35">
            <v>0</v>
          </cell>
        </row>
        <row r="36">
          <cell r="H36">
            <v>0</v>
          </cell>
          <cell r="I36">
            <v>0</v>
          </cell>
          <cell r="J36">
            <v>0</v>
          </cell>
        </row>
        <row r="37">
          <cell r="H37">
            <v>0</v>
          </cell>
          <cell r="I37">
            <v>0</v>
          </cell>
          <cell r="J37">
            <v>0</v>
          </cell>
        </row>
        <row r="38">
          <cell r="H38">
            <v>0</v>
          </cell>
          <cell r="I38">
            <v>0</v>
          </cell>
          <cell r="J38">
            <v>0</v>
          </cell>
        </row>
        <row r="39">
          <cell r="H39">
            <v>0</v>
          </cell>
          <cell r="I39">
            <v>0</v>
          </cell>
          <cell r="J39">
            <v>0</v>
          </cell>
        </row>
        <row r="40">
          <cell r="H40">
            <v>0</v>
          </cell>
          <cell r="I40">
            <v>0</v>
          </cell>
          <cell r="J40">
            <v>0</v>
          </cell>
        </row>
        <row r="41">
          <cell r="H41">
            <v>0</v>
          </cell>
          <cell r="I41">
            <v>0</v>
          </cell>
          <cell r="J41">
            <v>0</v>
          </cell>
        </row>
        <row r="42">
          <cell r="H42">
            <v>0</v>
          </cell>
          <cell r="I42">
            <v>0</v>
          </cell>
          <cell r="J42">
            <v>0</v>
          </cell>
        </row>
        <row r="43">
          <cell r="H43">
            <v>0</v>
          </cell>
          <cell r="I43">
            <v>0</v>
          </cell>
          <cell r="J43">
            <v>0</v>
          </cell>
        </row>
        <row r="44">
          <cell r="H44">
            <v>0</v>
          </cell>
          <cell r="I44">
            <v>0</v>
          </cell>
          <cell r="J44">
            <v>0</v>
          </cell>
        </row>
        <row r="45">
          <cell r="H45">
            <v>0</v>
          </cell>
          <cell r="I45">
            <v>0</v>
          </cell>
          <cell r="J45">
            <v>0</v>
          </cell>
        </row>
        <row r="46">
          <cell r="H46">
            <v>0</v>
          </cell>
          <cell r="I46">
            <v>0</v>
          </cell>
          <cell r="J46">
            <v>0</v>
          </cell>
        </row>
        <row r="47">
          <cell r="H47">
            <v>0</v>
          </cell>
          <cell r="I47">
            <v>0</v>
          </cell>
          <cell r="J47">
            <v>0</v>
          </cell>
        </row>
        <row r="48">
          <cell r="H48">
            <v>0</v>
          </cell>
          <cell r="I48">
            <v>0</v>
          </cell>
          <cell r="J48">
            <v>0</v>
          </cell>
        </row>
        <row r="49">
          <cell r="H49">
            <v>0</v>
          </cell>
          <cell r="I49">
            <v>0</v>
          </cell>
          <cell r="J49">
            <v>0</v>
          </cell>
        </row>
        <row r="50">
          <cell r="H50">
            <v>0</v>
          </cell>
          <cell r="I50">
            <v>0</v>
          </cell>
          <cell r="J50">
            <v>0</v>
          </cell>
        </row>
        <row r="51">
          <cell r="H51">
            <v>0</v>
          </cell>
          <cell r="I51">
            <v>0</v>
          </cell>
          <cell r="J51">
            <v>0</v>
          </cell>
        </row>
        <row r="52">
          <cell r="H52">
            <v>0</v>
          </cell>
          <cell r="I52">
            <v>0</v>
          </cell>
          <cell r="J52">
            <v>0</v>
          </cell>
        </row>
        <row r="53">
          <cell r="H53">
            <v>0</v>
          </cell>
          <cell r="I53">
            <v>0</v>
          </cell>
          <cell r="J53">
            <v>0</v>
          </cell>
        </row>
        <row r="54">
          <cell r="H54">
            <v>0</v>
          </cell>
          <cell r="I54">
            <v>0</v>
          </cell>
          <cell r="J54">
            <v>0</v>
          </cell>
        </row>
        <row r="55">
          <cell r="H55">
            <v>0</v>
          </cell>
          <cell r="I55">
            <v>0</v>
          </cell>
          <cell r="J55">
            <v>0</v>
          </cell>
        </row>
        <row r="56">
          <cell r="H56">
            <v>0</v>
          </cell>
          <cell r="I56">
            <v>0</v>
          </cell>
          <cell r="J56">
            <v>0</v>
          </cell>
        </row>
        <row r="57">
          <cell r="H57">
            <v>0</v>
          </cell>
          <cell r="I57">
            <v>0</v>
          </cell>
          <cell r="J57">
            <v>0</v>
          </cell>
        </row>
        <row r="58">
          <cell r="H58">
            <v>0</v>
          </cell>
          <cell r="I58">
            <v>0</v>
          </cell>
          <cell r="J58">
            <v>0</v>
          </cell>
        </row>
        <row r="59">
          <cell r="H59">
            <v>0</v>
          </cell>
          <cell r="I59">
            <v>0</v>
          </cell>
          <cell r="J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</row>
        <row r="61">
          <cell r="H61">
            <v>0</v>
          </cell>
          <cell r="I61">
            <v>0</v>
          </cell>
          <cell r="J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</row>
        <row r="63">
          <cell r="H63">
            <v>0</v>
          </cell>
          <cell r="I63">
            <v>0</v>
          </cell>
          <cell r="J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</row>
        <row r="65">
          <cell r="H65">
            <v>0</v>
          </cell>
          <cell r="I65">
            <v>0</v>
          </cell>
          <cell r="J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</row>
        <row r="67">
          <cell r="H67">
            <v>0</v>
          </cell>
          <cell r="I67">
            <v>0</v>
          </cell>
          <cell r="J67">
            <v>0</v>
          </cell>
        </row>
        <row r="68">
          <cell r="H68">
            <v>0</v>
          </cell>
          <cell r="I68">
            <v>0</v>
          </cell>
          <cell r="J68">
            <v>0</v>
          </cell>
        </row>
        <row r="69">
          <cell r="H69">
            <v>0</v>
          </cell>
          <cell r="I69">
            <v>0</v>
          </cell>
          <cell r="J69">
            <v>0</v>
          </cell>
        </row>
        <row r="70">
          <cell r="H70">
            <v>0</v>
          </cell>
          <cell r="I70">
            <v>0</v>
          </cell>
          <cell r="J70">
            <v>0</v>
          </cell>
        </row>
        <row r="71">
          <cell r="H71">
            <v>0</v>
          </cell>
          <cell r="I71">
            <v>0</v>
          </cell>
          <cell r="J71">
            <v>0</v>
          </cell>
        </row>
        <row r="72">
          <cell r="H72">
            <v>0</v>
          </cell>
          <cell r="I72">
            <v>0</v>
          </cell>
          <cell r="J72">
            <v>0</v>
          </cell>
        </row>
        <row r="73">
          <cell r="H73">
            <v>0</v>
          </cell>
          <cell r="I73">
            <v>0</v>
          </cell>
          <cell r="J73">
            <v>0</v>
          </cell>
        </row>
        <row r="74">
          <cell r="H74">
            <v>0</v>
          </cell>
          <cell r="I74">
            <v>0</v>
          </cell>
          <cell r="J74">
            <v>0</v>
          </cell>
        </row>
        <row r="75">
          <cell r="H75">
            <v>0</v>
          </cell>
          <cell r="I75">
            <v>0</v>
          </cell>
          <cell r="J75">
            <v>0</v>
          </cell>
        </row>
        <row r="76">
          <cell r="H76">
            <v>0</v>
          </cell>
          <cell r="I76">
            <v>0</v>
          </cell>
          <cell r="J76">
            <v>0</v>
          </cell>
        </row>
        <row r="77">
          <cell r="H77">
            <v>0</v>
          </cell>
          <cell r="I77">
            <v>0</v>
          </cell>
          <cell r="J77">
            <v>0</v>
          </cell>
        </row>
        <row r="78">
          <cell r="H78">
            <v>0</v>
          </cell>
          <cell r="I78">
            <v>0</v>
          </cell>
          <cell r="J78">
            <v>0</v>
          </cell>
        </row>
        <row r="79">
          <cell r="H79">
            <v>0</v>
          </cell>
          <cell r="I79">
            <v>0</v>
          </cell>
          <cell r="J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</row>
        <row r="82">
          <cell r="H82">
            <v>0</v>
          </cell>
          <cell r="I82">
            <v>0</v>
          </cell>
          <cell r="J82">
            <v>0</v>
          </cell>
        </row>
        <row r="83">
          <cell r="H83">
            <v>0</v>
          </cell>
          <cell r="I83">
            <v>0</v>
          </cell>
          <cell r="J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</row>
        <row r="86">
          <cell r="H86">
            <v>0</v>
          </cell>
          <cell r="I86">
            <v>0</v>
          </cell>
          <cell r="J86">
            <v>0</v>
          </cell>
        </row>
        <row r="87">
          <cell r="H87">
            <v>0</v>
          </cell>
          <cell r="I87">
            <v>0</v>
          </cell>
          <cell r="J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</row>
        <row r="91">
          <cell r="H91">
            <v>0</v>
          </cell>
          <cell r="I91">
            <v>0</v>
          </cell>
          <cell r="J91">
            <v>0</v>
          </cell>
        </row>
        <row r="92">
          <cell r="H92">
            <v>0</v>
          </cell>
          <cell r="I92">
            <v>0</v>
          </cell>
          <cell r="J92">
            <v>0</v>
          </cell>
        </row>
        <row r="93">
          <cell r="H93">
            <v>0</v>
          </cell>
          <cell r="I93">
            <v>0</v>
          </cell>
          <cell r="J93">
            <v>0</v>
          </cell>
        </row>
        <row r="94">
          <cell r="H94">
            <v>0</v>
          </cell>
          <cell r="I94">
            <v>0</v>
          </cell>
          <cell r="J94">
            <v>0</v>
          </cell>
        </row>
        <row r="95">
          <cell r="H95">
            <v>0</v>
          </cell>
          <cell r="I95">
            <v>0</v>
          </cell>
          <cell r="J95">
            <v>0</v>
          </cell>
        </row>
        <row r="96">
          <cell r="H96">
            <v>0</v>
          </cell>
          <cell r="I96">
            <v>0</v>
          </cell>
          <cell r="J96">
            <v>0</v>
          </cell>
        </row>
        <row r="97">
          <cell r="H97">
            <v>0</v>
          </cell>
          <cell r="I97">
            <v>0</v>
          </cell>
          <cell r="J97">
            <v>0</v>
          </cell>
        </row>
        <row r="98">
          <cell r="H98">
            <v>0</v>
          </cell>
          <cell r="I98">
            <v>0</v>
          </cell>
          <cell r="J98">
            <v>0</v>
          </cell>
        </row>
        <row r="99">
          <cell r="H99">
            <v>0</v>
          </cell>
          <cell r="I99">
            <v>0</v>
          </cell>
          <cell r="J99">
            <v>0</v>
          </cell>
        </row>
        <row r="100">
          <cell r="H100">
            <v>0</v>
          </cell>
          <cell r="I100">
            <v>0</v>
          </cell>
          <cell r="J100">
            <v>0</v>
          </cell>
        </row>
        <row r="101">
          <cell r="H101">
            <v>0</v>
          </cell>
          <cell r="I101">
            <v>0</v>
          </cell>
          <cell r="J101">
            <v>0</v>
          </cell>
        </row>
        <row r="102">
          <cell r="H102">
            <v>0</v>
          </cell>
          <cell r="I102">
            <v>0</v>
          </cell>
          <cell r="J102">
            <v>0</v>
          </cell>
        </row>
        <row r="103">
          <cell r="H103">
            <v>0</v>
          </cell>
          <cell r="I103">
            <v>0</v>
          </cell>
          <cell r="J103">
            <v>0</v>
          </cell>
        </row>
        <row r="104">
          <cell r="H104">
            <v>0</v>
          </cell>
          <cell r="I104">
            <v>0</v>
          </cell>
          <cell r="J104">
            <v>0</v>
          </cell>
        </row>
        <row r="105">
          <cell r="H105">
            <v>0</v>
          </cell>
          <cell r="I105">
            <v>0</v>
          </cell>
          <cell r="J105">
            <v>0</v>
          </cell>
        </row>
        <row r="106">
          <cell r="H106">
            <v>0</v>
          </cell>
          <cell r="I106">
            <v>0</v>
          </cell>
          <cell r="J106">
            <v>0</v>
          </cell>
        </row>
        <row r="107">
          <cell r="H107">
            <v>0</v>
          </cell>
          <cell r="I107">
            <v>0</v>
          </cell>
          <cell r="J107">
            <v>0</v>
          </cell>
        </row>
        <row r="108">
          <cell r="H108">
            <v>0</v>
          </cell>
          <cell r="I108">
            <v>0</v>
          </cell>
          <cell r="J108">
            <v>0</v>
          </cell>
        </row>
        <row r="109">
          <cell r="H109">
            <v>0</v>
          </cell>
          <cell r="I109">
            <v>0</v>
          </cell>
          <cell r="J109">
            <v>0</v>
          </cell>
        </row>
        <row r="110">
          <cell r="H110">
            <v>0</v>
          </cell>
          <cell r="I110">
            <v>0</v>
          </cell>
          <cell r="J110">
            <v>0</v>
          </cell>
        </row>
        <row r="111">
          <cell r="H111">
            <v>0</v>
          </cell>
          <cell r="I111">
            <v>0</v>
          </cell>
          <cell r="J111">
            <v>0</v>
          </cell>
        </row>
        <row r="112">
          <cell r="H112">
            <v>0</v>
          </cell>
          <cell r="I112">
            <v>0</v>
          </cell>
          <cell r="J112">
            <v>0</v>
          </cell>
        </row>
        <row r="113">
          <cell r="H113">
            <v>0</v>
          </cell>
          <cell r="I113">
            <v>0</v>
          </cell>
          <cell r="J113">
            <v>0</v>
          </cell>
        </row>
        <row r="114">
          <cell r="H114">
            <v>0</v>
          </cell>
          <cell r="I114">
            <v>0</v>
          </cell>
          <cell r="J114">
            <v>0</v>
          </cell>
        </row>
        <row r="115">
          <cell r="H115">
            <v>0</v>
          </cell>
          <cell r="I115">
            <v>0</v>
          </cell>
          <cell r="J115">
            <v>0</v>
          </cell>
        </row>
        <row r="116">
          <cell r="H116">
            <v>0</v>
          </cell>
          <cell r="I116">
            <v>0</v>
          </cell>
          <cell r="J116">
            <v>0</v>
          </cell>
        </row>
        <row r="117">
          <cell r="H117">
            <v>0</v>
          </cell>
          <cell r="I117">
            <v>0</v>
          </cell>
          <cell r="J117">
            <v>0</v>
          </cell>
        </row>
        <row r="118">
          <cell r="H118">
            <v>0</v>
          </cell>
          <cell r="I118">
            <v>0</v>
          </cell>
          <cell r="J118">
            <v>0</v>
          </cell>
        </row>
        <row r="119">
          <cell r="H119">
            <v>0</v>
          </cell>
          <cell r="I119">
            <v>0</v>
          </cell>
          <cell r="J119">
            <v>0</v>
          </cell>
        </row>
        <row r="120">
          <cell r="H120">
            <v>0</v>
          </cell>
          <cell r="I120">
            <v>0</v>
          </cell>
          <cell r="J120">
            <v>0</v>
          </cell>
        </row>
        <row r="121">
          <cell r="H121">
            <v>0</v>
          </cell>
          <cell r="I121">
            <v>0</v>
          </cell>
          <cell r="J121">
            <v>0</v>
          </cell>
        </row>
        <row r="122">
          <cell r="H122">
            <v>0</v>
          </cell>
          <cell r="I122">
            <v>0</v>
          </cell>
          <cell r="J122">
            <v>0</v>
          </cell>
        </row>
        <row r="123">
          <cell r="H123">
            <v>0</v>
          </cell>
          <cell r="I123">
            <v>0</v>
          </cell>
          <cell r="J123">
            <v>0</v>
          </cell>
        </row>
        <row r="124">
          <cell r="H124">
            <v>0</v>
          </cell>
          <cell r="I124">
            <v>0</v>
          </cell>
          <cell r="J124">
            <v>0</v>
          </cell>
        </row>
        <row r="125">
          <cell r="H125">
            <v>0</v>
          </cell>
          <cell r="I125">
            <v>0</v>
          </cell>
          <cell r="J125">
            <v>0</v>
          </cell>
        </row>
        <row r="126">
          <cell r="H126">
            <v>0</v>
          </cell>
          <cell r="I126">
            <v>0</v>
          </cell>
          <cell r="J126">
            <v>0</v>
          </cell>
        </row>
        <row r="127">
          <cell r="H127">
            <v>0</v>
          </cell>
          <cell r="I127">
            <v>0</v>
          </cell>
          <cell r="J127">
            <v>0</v>
          </cell>
        </row>
        <row r="128">
          <cell r="H128">
            <v>0</v>
          </cell>
          <cell r="I128">
            <v>0</v>
          </cell>
          <cell r="J128">
            <v>0</v>
          </cell>
        </row>
        <row r="129">
          <cell r="H129">
            <v>0</v>
          </cell>
          <cell r="I129">
            <v>0</v>
          </cell>
          <cell r="J129">
            <v>0</v>
          </cell>
        </row>
        <row r="130">
          <cell r="H130">
            <v>0</v>
          </cell>
          <cell r="I130">
            <v>0</v>
          </cell>
          <cell r="J130">
            <v>0</v>
          </cell>
        </row>
        <row r="131">
          <cell r="H131">
            <v>0</v>
          </cell>
          <cell r="I131">
            <v>0</v>
          </cell>
          <cell r="J131">
            <v>0</v>
          </cell>
        </row>
        <row r="132">
          <cell r="H132">
            <v>0</v>
          </cell>
          <cell r="I132">
            <v>0</v>
          </cell>
          <cell r="J132">
            <v>0</v>
          </cell>
        </row>
        <row r="133">
          <cell r="H133">
            <v>0</v>
          </cell>
          <cell r="I133">
            <v>0</v>
          </cell>
          <cell r="J133">
            <v>0</v>
          </cell>
        </row>
        <row r="134">
          <cell r="H134">
            <v>0</v>
          </cell>
          <cell r="I134">
            <v>0</v>
          </cell>
          <cell r="J134">
            <v>0</v>
          </cell>
        </row>
        <row r="135">
          <cell r="H135">
            <v>0</v>
          </cell>
          <cell r="I135">
            <v>0</v>
          </cell>
          <cell r="J135">
            <v>0</v>
          </cell>
        </row>
        <row r="136">
          <cell r="H136">
            <v>0</v>
          </cell>
          <cell r="I136">
            <v>0</v>
          </cell>
          <cell r="J136">
            <v>0</v>
          </cell>
        </row>
        <row r="137">
          <cell r="H137">
            <v>0</v>
          </cell>
          <cell r="I137">
            <v>0</v>
          </cell>
          <cell r="J137">
            <v>0</v>
          </cell>
        </row>
        <row r="138">
          <cell r="H138">
            <v>0</v>
          </cell>
          <cell r="I138">
            <v>0</v>
          </cell>
          <cell r="J138">
            <v>0</v>
          </cell>
        </row>
        <row r="139">
          <cell r="H139">
            <v>0</v>
          </cell>
          <cell r="I139">
            <v>0</v>
          </cell>
          <cell r="J139">
            <v>0</v>
          </cell>
        </row>
        <row r="140">
          <cell r="H140">
            <v>0</v>
          </cell>
          <cell r="I140">
            <v>0</v>
          </cell>
          <cell r="J140">
            <v>0</v>
          </cell>
        </row>
        <row r="141">
          <cell r="H141">
            <v>0</v>
          </cell>
          <cell r="I141">
            <v>0</v>
          </cell>
          <cell r="J141">
            <v>0</v>
          </cell>
        </row>
        <row r="142">
          <cell r="H142">
            <v>0</v>
          </cell>
          <cell r="I142">
            <v>0</v>
          </cell>
          <cell r="J142">
            <v>0</v>
          </cell>
        </row>
        <row r="143">
          <cell r="H143">
            <v>0</v>
          </cell>
          <cell r="I143">
            <v>0</v>
          </cell>
          <cell r="J143">
            <v>0</v>
          </cell>
        </row>
        <row r="144">
          <cell r="H144">
            <v>0</v>
          </cell>
          <cell r="I144">
            <v>0</v>
          </cell>
          <cell r="J144">
            <v>0</v>
          </cell>
        </row>
        <row r="145">
          <cell r="H145">
            <v>0</v>
          </cell>
          <cell r="I145">
            <v>0</v>
          </cell>
          <cell r="J145">
            <v>0</v>
          </cell>
        </row>
        <row r="146">
          <cell r="H146">
            <v>0</v>
          </cell>
          <cell r="I146">
            <v>0</v>
          </cell>
          <cell r="J146">
            <v>0</v>
          </cell>
        </row>
        <row r="147">
          <cell r="H147">
            <v>0</v>
          </cell>
          <cell r="I147">
            <v>0</v>
          </cell>
          <cell r="J147">
            <v>0</v>
          </cell>
        </row>
        <row r="148">
          <cell r="H148">
            <v>0</v>
          </cell>
          <cell r="I148">
            <v>0</v>
          </cell>
          <cell r="J148">
            <v>0</v>
          </cell>
        </row>
        <row r="149">
          <cell r="H149">
            <v>0</v>
          </cell>
          <cell r="I149">
            <v>0</v>
          </cell>
          <cell r="J149">
            <v>0</v>
          </cell>
        </row>
        <row r="150">
          <cell r="H150">
            <v>0</v>
          </cell>
          <cell r="I150">
            <v>0</v>
          </cell>
          <cell r="J150">
            <v>0</v>
          </cell>
        </row>
        <row r="151">
          <cell r="H151">
            <v>0</v>
          </cell>
          <cell r="I151">
            <v>0</v>
          </cell>
          <cell r="J151">
            <v>0</v>
          </cell>
        </row>
        <row r="152">
          <cell r="H152">
            <v>0</v>
          </cell>
          <cell r="I152">
            <v>0</v>
          </cell>
          <cell r="J152">
            <v>0</v>
          </cell>
        </row>
        <row r="153">
          <cell r="H153">
            <v>0</v>
          </cell>
          <cell r="I153">
            <v>0</v>
          </cell>
          <cell r="J153">
            <v>0</v>
          </cell>
        </row>
        <row r="154">
          <cell r="H154">
            <v>0</v>
          </cell>
          <cell r="I154">
            <v>0</v>
          </cell>
          <cell r="J154">
            <v>0</v>
          </cell>
        </row>
        <row r="155">
          <cell r="H155">
            <v>0</v>
          </cell>
          <cell r="I155">
            <v>0</v>
          </cell>
          <cell r="J155">
            <v>0</v>
          </cell>
        </row>
        <row r="156">
          <cell r="H156">
            <v>0</v>
          </cell>
          <cell r="I156">
            <v>0</v>
          </cell>
          <cell r="J156">
            <v>0</v>
          </cell>
        </row>
        <row r="157">
          <cell r="H157">
            <v>0</v>
          </cell>
          <cell r="I157">
            <v>0</v>
          </cell>
          <cell r="J157">
            <v>0</v>
          </cell>
        </row>
        <row r="158">
          <cell r="H158">
            <v>0</v>
          </cell>
          <cell r="I158">
            <v>0</v>
          </cell>
          <cell r="J158">
            <v>0</v>
          </cell>
        </row>
        <row r="159">
          <cell r="H159">
            <v>0</v>
          </cell>
          <cell r="I159">
            <v>0</v>
          </cell>
          <cell r="J159">
            <v>0</v>
          </cell>
        </row>
        <row r="160">
          <cell r="H160">
            <v>0</v>
          </cell>
          <cell r="I160">
            <v>0</v>
          </cell>
          <cell r="J160">
            <v>0</v>
          </cell>
        </row>
        <row r="161">
          <cell r="H161">
            <v>0</v>
          </cell>
          <cell r="I161">
            <v>0</v>
          </cell>
          <cell r="J161">
            <v>0</v>
          </cell>
        </row>
        <row r="162">
          <cell r="H162">
            <v>0</v>
          </cell>
          <cell r="I162">
            <v>0</v>
          </cell>
          <cell r="J162">
            <v>0</v>
          </cell>
        </row>
        <row r="163">
          <cell r="H163">
            <v>0</v>
          </cell>
          <cell r="I163">
            <v>0</v>
          </cell>
          <cell r="J163">
            <v>0</v>
          </cell>
        </row>
        <row r="164">
          <cell r="H164">
            <v>0</v>
          </cell>
          <cell r="I164">
            <v>0</v>
          </cell>
          <cell r="J164">
            <v>0</v>
          </cell>
        </row>
        <row r="165">
          <cell r="H165">
            <v>0</v>
          </cell>
          <cell r="I165">
            <v>0</v>
          </cell>
          <cell r="J165">
            <v>0</v>
          </cell>
        </row>
        <row r="166">
          <cell r="H166">
            <v>0</v>
          </cell>
          <cell r="I166">
            <v>0</v>
          </cell>
          <cell r="J166">
            <v>0</v>
          </cell>
        </row>
        <row r="167">
          <cell r="H167">
            <v>0</v>
          </cell>
          <cell r="I167">
            <v>0</v>
          </cell>
          <cell r="J167">
            <v>0</v>
          </cell>
        </row>
        <row r="168">
          <cell r="H168">
            <v>0</v>
          </cell>
          <cell r="I168">
            <v>0</v>
          </cell>
          <cell r="J168">
            <v>0</v>
          </cell>
        </row>
        <row r="169">
          <cell r="H169">
            <v>0</v>
          </cell>
          <cell r="I169">
            <v>0</v>
          </cell>
          <cell r="J169">
            <v>0</v>
          </cell>
        </row>
        <row r="170">
          <cell r="H170">
            <v>0</v>
          </cell>
          <cell r="I170">
            <v>0</v>
          </cell>
          <cell r="J170">
            <v>0</v>
          </cell>
        </row>
        <row r="171">
          <cell r="H171">
            <v>0</v>
          </cell>
          <cell r="I171">
            <v>0</v>
          </cell>
          <cell r="J171">
            <v>0</v>
          </cell>
        </row>
        <row r="172">
          <cell r="H172">
            <v>0</v>
          </cell>
          <cell r="I172">
            <v>0</v>
          </cell>
          <cell r="J172">
            <v>0</v>
          </cell>
        </row>
        <row r="173">
          <cell r="H173">
            <v>0</v>
          </cell>
          <cell r="I173">
            <v>0</v>
          </cell>
          <cell r="J173">
            <v>0</v>
          </cell>
        </row>
        <row r="174">
          <cell r="H174">
            <v>0</v>
          </cell>
          <cell r="I174">
            <v>0</v>
          </cell>
          <cell r="J174">
            <v>0</v>
          </cell>
        </row>
        <row r="175">
          <cell r="H175">
            <v>0</v>
          </cell>
          <cell r="I175">
            <v>0</v>
          </cell>
          <cell r="J175">
            <v>0</v>
          </cell>
        </row>
        <row r="176">
          <cell r="H176">
            <v>0</v>
          </cell>
          <cell r="I176">
            <v>0</v>
          </cell>
          <cell r="J176">
            <v>0</v>
          </cell>
        </row>
        <row r="177">
          <cell r="H177">
            <v>0</v>
          </cell>
          <cell r="I177">
            <v>0</v>
          </cell>
          <cell r="J177">
            <v>0</v>
          </cell>
        </row>
        <row r="178">
          <cell r="H178">
            <v>0</v>
          </cell>
          <cell r="I178">
            <v>0</v>
          </cell>
          <cell r="J178">
            <v>0</v>
          </cell>
        </row>
        <row r="179">
          <cell r="H179">
            <v>0</v>
          </cell>
          <cell r="I179">
            <v>0</v>
          </cell>
          <cell r="J179">
            <v>0</v>
          </cell>
        </row>
        <row r="180">
          <cell r="H180">
            <v>0</v>
          </cell>
          <cell r="I180">
            <v>0</v>
          </cell>
          <cell r="J180">
            <v>0</v>
          </cell>
        </row>
        <row r="181">
          <cell r="H181">
            <v>0</v>
          </cell>
          <cell r="I181">
            <v>0</v>
          </cell>
          <cell r="J181">
            <v>0</v>
          </cell>
        </row>
        <row r="182">
          <cell r="H182">
            <v>0</v>
          </cell>
          <cell r="I182">
            <v>0</v>
          </cell>
          <cell r="J182">
            <v>0</v>
          </cell>
        </row>
        <row r="183">
          <cell r="H183">
            <v>0</v>
          </cell>
          <cell r="I183">
            <v>0</v>
          </cell>
          <cell r="J183">
            <v>0</v>
          </cell>
        </row>
        <row r="184">
          <cell r="H184">
            <v>0</v>
          </cell>
          <cell r="I184">
            <v>0</v>
          </cell>
          <cell r="J184">
            <v>0</v>
          </cell>
        </row>
        <row r="185">
          <cell r="H185">
            <v>0</v>
          </cell>
          <cell r="I185">
            <v>0</v>
          </cell>
          <cell r="J185">
            <v>0</v>
          </cell>
        </row>
        <row r="186">
          <cell r="H186">
            <v>0</v>
          </cell>
          <cell r="I186">
            <v>0</v>
          </cell>
          <cell r="J186">
            <v>0</v>
          </cell>
        </row>
        <row r="187">
          <cell r="H187">
            <v>0</v>
          </cell>
          <cell r="I187">
            <v>0</v>
          </cell>
          <cell r="J187">
            <v>0</v>
          </cell>
        </row>
        <row r="188">
          <cell r="H188">
            <v>0</v>
          </cell>
          <cell r="I188">
            <v>0</v>
          </cell>
          <cell r="J188">
            <v>0</v>
          </cell>
        </row>
        <row r="189">
          <cell r="H189">
            <v>0</v>
          </cell>
          <cell r="I189">
            <v>0</v>
          </cell>
          <cell r="J189">
            <v>0</v>
          </cell>
        </row>
        <row r="190">
          <cell r="H190">
            <v>0</v>
          </cell>
          <cell r="I190">
            <v>0</v>
          </cell>
          <cell r="J190">
            <v>0</v>
          </cell>
        </row>
        <row r="191">
          <cell r="H191">
            <v>0</v>
          </cell>
          <cell r="I191">
            <v>0</v>
          </cell>
          <cell r="J191">
            <v>0</v>
          </cell>
        </row>
        <row r="192">
          <cell r="H192">
            <v>0</v>
          </cell>
          <cell r="I192">
            <v>0</v>
          </cell>
          <cell r="J192">
            <v>0</v>
          </cell>
        </row>
        <row r="193">
          <cell r="H193">
            <v>0</v>
          </cell>
          <cell r="I193">
            <v>0</v>
          </cell>
          <cell r="J193">
            <v>0</v>
          </cell>
        </row>
        <row r="194">
          <cell r="H194">
            <v>0</v>
          </cell>
          <cell r="I194">
            <v>0</v>
          </cell>
          <cell r="J194">
            <v>0</v>
          </cell>
        </row>
        <row r="195">
          <cell r="H195">
            <v>0</v>
          </cell>
          <cell r="I195">
            <v>0</v>
          </cell>
          <cell r="J195">
            <v>0</v>
          </cell>
        </row>
        <row r="196">
          <cell r="H196">
            <v>0</v>
          </cell>
          <cell r="I196">
            <v>0</v>
          </cell>
          <cell r="J196">
            <v>0</v>
          </cell>
        </row>
        <row r="197">
          <cell r="H197">
            <v>0</v>
          </cell>
          <cell r="I197">
            <v>0</v>
          </cell>
          <cell r="J197">
            <v>0</v>
          </cell>
        </row>
        <row r="198">
          <cell r="H198">
            <v>0</v>
          </cell>
          <cell r="I198">
            <v>0</v>
          </cell>
          <cell r="J198">
            <v>0</v>
          </cell>
        </row>
        <row r="199">
          <cell r="H199">
            <v>0</v>
          </cell>
          <cell r="I199">
            <v>0</v>
          </cell>
          <cell r="J199">
            <v>0</v>
          </cell>
        </row>
        <row r="200">
          <cell r="H200">
            <v>0</v>
          </cell>
          <cell r="I200">
            <v>0</v>
          </cell>
          <cell r="J200">
            <v>0</v>
          </cell>
        </row>
        <row r="201">
          <cell r="H201">
            <v>0</v>
          </cell>
          <cell r="I201">
            <v>0</v>
          </cell>
          <cell r="J201">
            <v>0</v>
          </cell>
        </row>
        <row r="202">
          <cell r="H202">
            <v>0</v>
          </cell>
          <cell r="I202">
            <v>0</v>
          </cell>
          <cell r="J202">
            <v>0</v>
          </cell>
        </row>
        <row r="203">
          <cell r="H203">
            <v>0</v>
          </cell>
          <cell r="I203">
            <v>0</v>
          </cell>
          <cell r="J203">
            <v>0</v>
          </cell>
        </row>
        <row r="204">
          <cell r="H204">
            <v>0</v>
          </cell>
          <cell r="I204">
            <v>0</v>
          </cell>
          <cell r="J204">
            <v>0</v>
          </cell>
        </row>
        <row r="205">
          <cell r="H205">
            <v>0</v>
          </cell>
          <cell r="I205">
            <v>0</v>
          </cell>
          <cell r="J205">
            <v>0</v>
          </cell>
        </row>
        <row r="206">
          <cell r="H206">
            <v>0</v>
          </cell>
          <cell r="I206">
            <v>0</v>
          </cell>
          <cell r="J206">
            <v>0</v>
          </cell>
        </row>
        <row r="207">
          <cell r="H207">
            <v>0</v>
          </cell>
          <cell r="I207">
            <v>0</v>
          </cell>
          <cell r="J207">
            <v>0</v>
          </cell>
        </row>
        <row r="208">
          <cell r="H208">
            <v>0</v>
          </cell>
          <cell r="I208">
            <v>0</v>
          </cell>
          <cell r="J208">
            <v>0</v>
          </cell>
        </row>
        <row r="209">
          <cell r="H209">
            <v>0</v>
          </cell>
          <cell r="I209">
            <v>0</v>
          </cell>
          <cell r="J209">
            <v>0</v>
          </cell>
        </row>
        <row r="210">
          <cell r="H210">
            <v>0</v>
          </cell>
          <cell r="I210">
            <v>0</v>
          </cell>
          <cell r="J210">
            <v>0</v>
          </cell>
        </row>
      </sheetData>
      <sheetData sheetId="1">
        <row r="11">
          <cell r="H11">
            <v>0</v>
          </cell>
          <cell r="I11">
            <v>0</v>
          </cell>
          <cell r="J11">
            <v>950</v>
          </cell>
        </row>
        <row r="12">
          <cell r="H12">
            <v>0</v>
          </cell>
          <cell r="I12">
            <v>0</v>
          </cell>
          <cell r="J12">
            <v>410</v>
          </cell>
        </row>
        <row r="13">
          <cell r="H13">
            <v>0</v>
          </cell>
          <cell r="I13">
            <v>0</v>
          </cell>
          <cell r="J13">
            <v>1180</v>
          </cell>
        </row>
        <row r="14">
          <cell r="H14">
            <v>0</v>
          </cell>
          <cell r="I14">
            <v>0</v>
          </cell>
          <cell r="J14">
            <v>410</v>
          </cell>
        </row>
        <row r="15">
          <cell r="H15">
            <v>0</v>
          </cell>
          <cell r="I15">
            <v>0</v>
          </cell>
          <cell r="J15">
            <v>1180</v>
          </cell>
        </row>
        <row r="16">
          <cell r="H16">
            <v>0</v>
          </cell>
          <cell r="I16">
            <v>0</v>
          </cell>
          <cell r="J16">
            <v>1090</v>
          </cell>
        </row>
        <row r="17">
          <cell r="H17">
            <v>0</v>
          </cell>
          <cell r="I17">
            <v>0</v>
          </cell>
          <cell r="J17">
            <v>380</v>
          </cell>
        </row>
        <row r="18">
          <cell r="H18">
            <v>0</v>
          </cell>
          <cell r="I18">
            <v>0</v>
          </cell>
          <cell r="J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</row>
        <row r="22">
          <cell r="H22">
            <v>0</v>
          </cell>
          <cell r="I22">
            <v>0</v>
          </cell>
          <cell r="J22">
            <v>0</v>
          </cell>
        </row>
        <row r="23">
          <cell r="H23">
            <v>0</v>
          </cell>
          <cell r="I23">
            <v>0</v>
          </cell>
          <cell r="J23">
            <v>0</v>
          </cell>
        </row>
        <row r="24">
          <cell r="H24">
            <v>0</v>
          </cell>
          <cell r="I24">
            <v>0</v>
          </cell>
          <cell r="J24">
            <v>0</v>
          </cell>
        </row>
        <row r="25">
          <cell r="H25">
            <v>0</v>
          </cell>
          <cell r="I25">
            <v>0</v>
          </cell>
          <cell r="J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</row>
        <row r="27">
          <cell r="H27">
            <v>0</v>
          </cell>
          <cell r="I27">
            <v>0</v>
          </cell>
          <cell r="J27">
            <v>0</v>
          </cell>
        </row>
        <row r="28">
          <cell r="H28">
            <v>0</v>
          </cell>
          <cell r="I28">
            <v>0</v>
          </cell>
          <cell r="J28">
            <v>0</v>
          </cell>
        </row>
        <row r="29">
          <cell r="H29">
            <v>0</v>
          </cell>
          <cell r="I29">
            <v>0</v>
          </cell>
          <cell r="J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</row>
        <row r="32">
          <cell r="H32">
            <v>0</v>
          </cell>
          <cell r="I32">
            <v>0</v>
          </cell>
          <cell r="J32">
            <v>0</v>
          </cell>
        </row>
        <row r="33">
          <cell r="H33">
            <v>0</v>
          </cell>
          <cell r="I33">
            <v>0</v>
          </cell>
          <cell r="J33">
            <v>0</v>
          </cell>
        </row>
        <row r="34">
          <cell r="H34">
            <v>0</v>
          </cell>
          <cell r="I34">
            <v>0</v>
          </cell>
          <cell r="J34">
            <v>0</v>
          </cell>
        </row>
        <row r="35">
          <cell r="H35">
            <v>0</v>
          </cell>
          <cell r="I35">
            <v>0</v>
          </cell>
          <cell r="J35">
            <v>0</v>
          </cell>
        </row>
        <row r="36">
          <cell r="H36">
            <v>0</v>
          </cell>
          <cell r="I36">
            <v>0</v>
          </cell>
          <cell r="J36">
            <v>0</v>
          </cell>
        </row>
        <row r="37">
          <cell r="H37">
            <v>0</v>
          </cell>
          <cell r="I37">
            <v>0</v>
          </cell>
          <cell r="J37">
            <v>0</v>
          </cell>
        </row>
        <row r="38">
          <cell r="H38">
            <v>0</v>
          </cell>
          <cell r="I38">
            <v>0</v>
          </cell>
          <cell r="J38">
            <v>0</v>
          </cell>
        </row>
        <row r="39">
          <cell r="H39">
            <v>0</v>
          </cell>
          <cell r="I39">
            <v>0</v>
          </cell>
          <cell r="J39">
            <v>0</v>
          </cell>
        </row>
        <row r="40">
          <cell r="H40">
            <v>0</v>
          </cell>
          <cell r="I40">
            <v>0</v>
          </cell>
          <cell r="J40">
            <v>0</v>
          </cell>
        </row>
        <row r="41">
          <cell r="H41">
            <v>0</v>
          </cell>
          <cell r="I41">
            <v>0</v>
          </cell>
          <cell r="J41">
            <v>0</v>
          </cell>
        </row>
        <row r="42">
          <cell r="H42">
            <v>0</v>
          </cell>
          <cell r="I42">
            <v>0</v>
          </cell>
          <cell r="J42">
            <v>0</v>
          </cell>
        </row>
        <row r="43">
          <cell r="H43">
            <v>0</v>
          </cell>
          <cell r="I43">
            <v>0</v>
          </cell>
          <cell r="J43">
            <v>0</v>
          </cell>
        </row>
        <row r="44">
          <cell r="H44">
            <v>0</v>
          </cell>
          <cell r="I44">
            <v>0</v>
          </cell>
          <cell r="J44">
            <v>0</v>
          </cell>
        </row>
        <row r="45">
          <cell r="H45">
            <v>0</v>
          </cell>
          <cell r="I45">
            <v>0</v>
          </cell>
          <cell r="J45">
            <v>0</v>
          </cell>
        </row>
        <row r="46">
          <cell r="H46">
            <v>0</v>
          </cell>
          <cell r="I46">
            <v>0</v>
          </cell>
          <cell r="J46">
            <v>0</v>
          </cell>
        </row>
        <row r="47">
          <cell r="H47">
            <v>0</v>
          </cell>
          <cell r="I47">
            <v>0</v>
          </cell>
          <cell r="J47">
            <v>0</v>
          </cell>
        </row>
        <row r="48">
          <cell r="H48">
            <v>0</v>
          </cell>
          <cell r="I48">
            <v>0</v>
          </cell>
          <cell r="J48">
            <v>0</v>
          </cell>
        </row>
        <row r="49">
          <cell r="H49">
            <v>0</v>
          </cell>
          <cell r="I49">
            <v>0</v>
          </cell>
          <cell r="J49">
            <v>0</v>
          </cell>
        </row>
        <row r="50">
          <cell r="H50">
            <v>0</v>
          </cell>
          <cell r="I50">
            <v>0</v>
          </cell>
          <cell r="J50">
            <v>0</v>
          </cell>
        </row>
        <row r="51">
          <cell r="H51">
            <v>0</v>
          </cell>
          <cell r="I51">
            <v>0</v>
          </cell>
          <cell r="J51">
            <v>0</v>
          </cell>
        </row>
        <row r="52">
          <cell r="H52">
            <v>0</v>
          </cell>
          <cell r="I52">
            <v>0</v>
          </cell>
          <cell r="J52">
            <v>0</v>
          </cell>
        </row>
        <row r="53">
          <cell r="H53">
            <v>0</v>
          </cell>
          <cell r="I53">
            <v>0</v>
          </cell>
          <cell r="J53">
            <v>0</v>
          </cell>
        </row>
        <row r="54">
          <cell r="H54">
            <v>0</v>
          </cell>
          <cell r="I54">
            <v>0</v>
          </cell>
          <cell r="J54">
            <v>0</v>
          </cell>
        </row>
        <row r="55">
          <cell r="H55">
            <v>0</v>
          </cell>
          <cell r="I55">
            <v>0</v>
          </cell>
          <cell r="J55">
            <v>0</v>
          </cell>
        </row>
        <row r="56">
          <cell r="H56">
            <v>0</v>
          </cell>
          <cell r="I56">
            <v>0</v>
          </cell>
          <cell r="J56">
            <v>0</v>
          </cell>
        </row>
        <row r="57">
          <cell r="H57">
            <v>0</v>
          </cell>
          <cell r="I57">
            <v>0</v>
          </cell>
          <cell r="J57">
            <v>0</v>
          </cell>
        </row>
        <row r="58">
          <cell r="H58">
            <v>0</v>
          </cell>
          <cell r="I58">
            <v>0</v>
          </cell>
          <cell r="J58">
            <v>0</v>
          </cell>
        </row>
        <row r="59">
          <cell r="H59">
            <v>0</v>
          </cell>
          <cell r="I59">
            <v>0</v>
          </cell>
          <cell r="J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</row>
        <row r="61">
          <cell r="H61">
            <v>0</v>
          </cell>
          <cell r="I61">
            <v>0</v>
          </cell>
          <cell r="J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</row>
        <row r="63">
          <cell r="H63">
            <v>0</v>
          </cell>
          <cell r="I63">
            <v>0</v>
          </cell>
          <cell r="J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</row>
        <row r="65">
          <cell r="H65">
            <v>0</v>
          </cell>
          <cell r="I65">
            <v>0</v>
          </cell>
          <cell r="J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</row>
        <row r="67">
          <cell r="H67">
            <v>0</v>
          </cell>
          <cell r="I67">
            <v>0</v>
          </cell>
          <cell r="J67">
            <v>0</v>
          </cell>
        </row>
        <row r="68">
          <cell r="H68">
            <v>0</v>
          </cell>
          <cell r="I68">
            <v>0</v>
          </cell>
          <cell r="J68">
            <v>0</v>
          </cell>
        </row>
        <row r="69">
          <cell r="H69">
            <v>0</v>
          </cell>
          <cell r="I69">
            <v>0</v>
          </cell>
          <cell r="J69">
            <v>0</v>
          </cell>
        </row>
        <row r="70">
          <cell r="H70">
            <v>0</v>
          </cell>
          <cell r="I70">
            <v>0</v>
          </cell>
          <cell r="J70">
            <v>0</v>
          </cell>
        </row>
        <row r="71">
          <cell r="H71">
            <v>0</v>
          </cell>
          <cell r="I71">
            <v>0</v>
          </cell>
          <cell r="J71">
            <v>0</v>
          </cell>
        </row>
        <row r="72">
          <cell r="H72">
            <v>0</v>
          </cell>
          <cell r="I72">
            <v>0</v>
          </cell>
          <cell r="J72">
            <v>0</v>
          </cell>
        </row>
        <row r="73">
          <cell r="H73">
            <v>0</v>
          </cell>
          <cell r="I73">
            <v>0</v>
          </cell>
          <cell r="J73">
            <v>0</v>
          </cell>
        </row>
        <row r="74">
          <cell r="H74">
            <v>0</v>
          </cell>
          <cell r="I74">
            <v>0</v>
          </cell>
          <cell r="J74">
            <v>0</v>
          </cell>
        </row>
        <row r="75">
          <cell r="H75">
            <v>0</v>
          </cell>
          <cell r="I75">
            <v>0</v>
          </cell>
          <cell r="J75">
            <v>0</v>
          </cell>
        </row>
        <row r="76">
          <cell r="H76">
            <v>0</v>
          </cell>
          <cell r="I76">
            <v>0</v>
          </cell>
          <cell r="J76">
            <v>0</v>
          </cell>
        </row>
        <row r="77">
          <cell r="H77">
            <v>0</v>
          </cell>
          <cell r="I77">
            <v>0</v>
          </cell>
          <cell r="J77">
            <v>0</v>
          </cell>
        </row>
        <row r="78">
          <cell r="H78">
            <v>0</v>
          </cell>
          <cell r="I78">
            <v>0</v>
          </cell>
          <cell r="J78">
            <v>0</v>
          </cell>
        </row>
        <row r="79">
          <cell r="H79">
            <v>0</v>
          </cell>
          <cell r="I79">
            <v>0</v>
          </cell>
          <cell r="J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</row>
        <row r="82">
          <cell r="H82">
            <v>0</v>
          </cell>
          <cell r="I82">
            <v>0</v>
          </cell>
          <cell r="J82">
            <v>0</v>
          </cell>
        </row>
        <row r="83">
          <cell r="H83">
            <v>0</v>
          </cell>
          <cell r="I83">
            <v>0</v>
          </cell>
          <cell r="J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</row>
        <row r="86">
          <cell r="H86">
            <v>0</v>
          </cell>
          <cell r="I86">
            <v>0</v>
          </cell>
          <cell r="J86">
            <v>0</v>
          </cell>
        </row>
        <row r="87">
          <cell r="H87">
            <v>0</v>
          </cell>
          <cell r="I87">
            <v>0</v>
          </cell>
          <cell r="J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</row>
        <row r="91">
          <cell r="H91">
            <v>0</v>
          </cell>
          <cell r="I91">
            <v>0</v>
          </cell>
          <cell r="J91">
            <v>0</v>
          </cell>
        </row>
        <row r="92">
          <cell r="H92">
            <v>0</v>
          </cell>
          <cell r="I92">
            <v>0</v>
          </cell>
          <cell r="J92">
            <v>0</v>
          </cell>
        </row>
        <row r="93">
          <cell r="H93">
            <v>0</v>
          </cell>
          <cell r="I93">
            <v>0</v>
          </cell>
          <cell r="J93">
            <v>0</v>
          </cell>
        </row>
        <row r="94">
          <cell r="H94">
            <v>0</v>
          </cell>
          <cell r="I94">
            <v>0</v>
          </cell>
          <cell r="J94">
            <v>0</v>
          </cell>
        </row>
        <row r="95">
          <cell r="H95">
            <v>0</v>
          </cell>
          <cell r="I95">
            <v>0</v>
          </cell>
          <cell r="J95">
            <v>0</v>
          </cell>
        </row>
        <row r="96">
          <cell r="H96">
            <v>0</v>
          </cell>
          <cell r="I96">
            <v>0</v>
          </cell>
          <cell r="J96">
            <v>0</v>
          </cell>
        </row>
        <row r="97">
          <cell r="H97">
            <v>0</v>
          </cell>
          <cell r="I97">
            <v>0</v>
          </cell>
          <cell r="J97">
            <v>0</v>
          </cell>
        </row>
        <row r="98">
          <cell r="H98">
            <v>0</v>
          </cell>
          <cell r="I98">
            <v>0</v>
          </cell>
          <cell r="J98">
            <v>0</v>
          </cell>
        </row>
        <row r="99">
          <cell r="H99">
            <v>0</v>
          </cell>
          <cell r="I99">
            <v>0</v>
          </cell>
          <cell r="J99">
            <v>0</v>
          </cell>
        </row>
        <row r="100">
          <cell r="H100">
            <v>0</v>
          </cell>
          <cell r="I100">
            <v>0</v>
          </cell>
          <cell r="J100">
            <v>0</v>
          </cell>
        </row>
        <row r="101">
          <cell r="H101">
            <v>0</v>
          </cell>
          <cell r="I101">
            <v>0</v>
          </cell>
          <cell r="J101">
            <v>0</v>
          </cell>
        </row>
        <row r="102">
          <cell r="H102">
            <v>0</v>
          </cell>
          <cell r="I102">
            <v>0</v>
          </cell>
          <cell r="J102">
            <v>0</v>
          </cell>
        </row>
        <row r="103">
          <cell r="H103">
            <v>0</v>
          </cell>
          <cell r="I103">
            <v>0</v>
          </cell>
          <cell r="J103">
            <v>0</v>
          </cell>
        </row>
        <row r="104">
          <cell r="H104">
            <v>0</v>
          </cell>
          <cell r="I104">
            <v>0</v>
          </cell>
          <cell r="J104">
            <v>0</v>
          </cell>
        </row>
        <row r="105">
          <cell r="H105">
            <v>0</v>
          </cell>
          <cell r="I105">
            <v>0</v>
          </cell>
          <cell r="J105">
            <v>0</v>
          </cell>
        </row>
        <row r="106">
          <cell r="H106">
            <v>0</v>
          </cell>
          <cell r="I106">
            <v>0</v>
          </cell>
          <cell r="J106">
            <v>0</v>
          </cell>
        </row>
        <row r="107">
          <cell r="H107">
            <v>0</v>
          </cell>
          <cell r="I107">
            <v>0</v>
          </cell>
          <cell r="J107">
            <v>0</v>
          </cell>
        </row>
        <row r="108">
          <cell r="H108">
            <v>0</v>
          </cell>
          <cell r="I108">
            <v>0</v>
          </cell>
          <cell r="J108">
            <v>0</v>
          </cell>
        </row>
        <row r="109">
          <cell r="H109">
            <v>0</v>
          </cell>
          <cell r="I109">
            <v>0</v>
          </cell>
          <cell r="J109">
            <v>0</v>
          </cell>
        </row>
        <row r="110">
          <cell r="H110">
            <v>0</v>
          </cell>
          <cell r="I110">
            <v>0</v>
          </cell>
          <cell r="J110">
            <v>0</v>
          </cell>
        </row>
        <row r="111">
          <cell r="H111">
            <v>0</v>
          </cell>
          <cell r="I111">
            <v>0</v>
          </cell>
          <cell r="J111">
            <v>0</v>
          </cell>
        </row>
        <row r="112">
          <cell r="H112">
            <v>0</v>
          </cell>
          <cell r="I112">
            <v>0</v>
          </cell>
          <cell r="J112">
            <v>0</v>
          </cell>
        </row>
        <row r="113">
          <cell r="H113">
            <v>0</v>
          </cell>
          <cell r="I113">
            <v>0</v>
          </cell>
          <cell r="J113">
            <v>0</v>
          </cell>
        </row>
        <row r="114">
          <cell r="H114">
            <v>0</v>
          </cell>
          <cell r="I114">
            <v>0</v>
          </cell>
          <cell r="J114">
            <v>0</v>
          </cell>
        </row>
        <row r="115">
          <cell r="H115">
            <v>0</v>
          </cell>
          <cell r="I115">
            <v>0</v>
          </cell>
          <cell r="J115">
            <v>0</v>
          </cell>
        </row>
        <row r="116">
          <cell r="H116">
            <v>0</v>
          </cell>
          <cell r="I116">
            <v>0</v>
          </cell>
          <cell r="J116">
            <v>0</v>
          </cell>
        </row>
        <row r="117">
          <cell r="H117">
            <v>0</v>
          </cell>
          <cell r="I117">
            <v>0</v>
          </cell>
          <cell r="J117">
            <v>0</v>
          </cell>
        </row>
        <row r="118">
          <cell r="H118">
            <v>0</v>
          </cell>
          <cell r="I118">
            <v>0</v>
          </cell>
          <cell r="J118">
            <v>0</v>
          </cell>
        </row>
        <row r="119">
          <cell r="H119">
            <v>0</v>
          </cell>
          <cell r="I119">
            <v>0</v>
          </cell>
          <cell r="J119">
            <v>0</v>
          </cell>
        </row>
        <row r="120">
          <cell r="H120">
            <v>0</v>
          </cell>
          <cell r="I120">
            <v>0</v>
          </cell>
          <cell r="J120">
            <v>0</v>
          </cell>
        </row>
        <row r="121">
          <cell r="H121">
            <v>0</v>
          </cell>
          <cell r="I121">
            <v>0</v>
          </cell>
          <cell r="J121">
            <v>0</v>
          </cell>
        </row>
        <row r="122">
          <cell r="H122">
            <v>0</v>
          </cell>
          <cell r="I122">
            <v>0</v>
          </cell>
          <cell r="J122">
            <v>0</v>
          </cell>
        </row>
        <row r="123">
          <cell r="H123">
            <v>0</v>
          </cell>
          <cell r="I123">
            <v>0</v>
          </cell>
          <cell r="J123">
            <v>0</v>
          </cell>
        </row>
        <row r="124">
          <cell r="H124">
            <v>0</v>
          </cell>
          <cell r="I124">
            <v>0</v>
          </cell>
          <cell r="J124">
            <v>0</v>
          </cell>
        </row>
        <row r="125">
          <cell r="H125">
            <v>0</v>
          </cell>
          <cell r="I125">
            <v>0</v>
          </cell>
          <cell r="J125">
            <v>0</v>
          </cell>
        </row>
        <row r="126">
          <cell r="H126">
            <v>0</v>
          </cell>
          <cell r="I126">
            <v>0</v>
          </cell>
          <cell r="J126">
            <v>0</v>
          </cell>
        </row>
        <row r="127">
          <cell r="H127">
            <v>0</v>
          </cell>
          <cell r="I127">
            <v>0</v>
          </cell>
          <cell r="J127">
            <v>0</v>
          </cell>
        </row>
        <row r="128">
          <cell r="H128">
            <v>0</v>
          </cell>
          <cell r="I128">
            <v>0</v>
          </cell>
          <cell r="J128">
            <v>0</v>
          </cell>
        </row>
        <row r="129">
          <cell r="H129">
            <v>0</v>
          </cell>
          <cell r="I129">
            <v>0</v>
          </cell>
          <cell r="J129">
            <v>0</v>
          </cell>
        </row>
        <row r="130">
          <cell r="H130">
            <v>0</v>
          </cell>
          <cell r="I130">
            <v>0</v>
          </cell>
          <cell r="J130">
            <v>0</v>
          </cell>
        </row>
        <row r="131">
          <cell r="H131">
            <v>0</v>
          </cell>
          <cell r="I131">
            <v>0</v>
          </cell>
          <cell r="J131">
            <v>0</v>
          </cell>
        </row>
        <row r="132">
          <cell r="H132">
            <v>0</v>
          </cell>
          <cell r="I132">
            <v>0</v>
          </cell>
          <cell r="J132">
            <v>0</v>
          </cell>
        </row>
        <row r="133">
          <cell r="H133">
            <v>0</v>
          </cell>
          <cell r="I133">
            <v>0</v>
          </cell>
          <cell r="J133">
            <v>0</v>
          </cell>
        </row>
        <row r="134">
          <cell r="H134">
            <v>0</v>
          </cell>
          <cell r="I134">
            <v>0</v>
          </cell>
          <cell r="J134">
            <v>0</v>
          </cell>
        </row>
        <row r="135">
          <cell r="H135">
            <v>0</v>
          </cell>
          <cell r="I135">
            <v>0</v>
          </cell>
          <cell r="J135">
            <v>0</v>
          </cell>
        </row>
        <row r="136">
          <cell r="H136">
            <v>0</v>
          </cell>
          <cell r="I136">
            <v>0</v>
          </cell>
          <cell r="J136">
            <v>0</v>
          </cell>
        </row>
        <row r="137">
          <cell r="H137">
            <v>0</v>
          </cell>
          <cell r="I137">
            <v>0</v>
          </cell>
          <cell r="J137">
            <v>0</v>
          </cell>
        </row>
        <row r="138">
          <cell r="H138">
            <v>0</v>
          </cell>
          <cell r="I138">
            <v>0</v>
          </cell>
          <cell r="J138">
            <v>0</v>
          </cell>
        </row>
        <row r="139">
          <cell r="H139">
            <v>0</v>
          </cell>
          <cell r="I139">
            <v>0</v>
          </cell>
          <cell r="J139">
            <v>0</v>
          </cell>
        </row>
        <row r="140">
          <cell r="H140">
            <v>0</v>
          </cell>
          <cell r="I140">
            <v>0</v>
          </cell>
          <cell r="J140">
            <v>0</v>
          </cell>
        </row>
        <row r="141">
          <cell r="H141">
            <v>0</v>
          </cell>
          <cell r="I141">
            <v>0</v>
          </cell>
          <cell r="J141">
            <v>0</v>
          </cell>
        </row>
        <row r="142">
          <cell r="H142">
            <v>0</v>
          </cell>
          <cell r="I142">
            <v>0</v>
          </cell>
          <cell r="J142">
            <v>0</v>
          </cell>
        </row>
        <row r="143">
          <cell r="H143">
            <v>0</v>
          </cell>
          <cell r="I143">
            <v>0</v>
          </cell>
          <cell r="J143">
            <v>0</v>
          </cell>
        </row>
        <row r="144">
          <cell r="H144">
            <v>0</v>
          </cell>
          <cell r="I144">
            <v>0</v>
          </cell>
          <cell r="J144">
            <v>0</v>
          </cell>
        </row>
        <row r="145">
          <cell r="H145">
            <v>0</v>
          </cell>
          <cell r="I145">
            <v>0</v>
          </cell>
          <cell r="J145">
            <v>0</v>
          </cell>
        </row>
        <row r="146">
          <cell r="H146">
            <v>0</v>
          </cell>
          <cell r="I146">
            <v>0</v>
          </cell>
          <cell r="J146">
            <v>0</v>
          </cell>
        </row>
        <row r="147">
          <cell r="H147">
            <v>0</v>
          </cell>
          <cell r="I147">
            <v>0</v>
          </cell>
          <cell r="J147">
            <v>0</v>
          </cell>
        </row>
        <row r="148">
          <cell r="H148">
            <v>0</v>
          </cell>
          <cell r="I148">
            <v>0</v>
          </cell>
          <cell r="J148">
            <v>0</v>
          </cell>
        </row>
        <row r="149">
          <cell r="H149">
            <v>0</v>
          </cell>
          <cell r="I149">
            <v>0</v>
          </cell>
          <cell r="J149">
            <v>0</v>
          </cell>
        </row>
        <row r="150">
          <cell r="H150">
            <v>0</v>
          </cell>
          <cell r="I150">
            <v>0</v>
          </cell>
          <cell r="J150">
            <v>0</v>
          </cell>
        </row>
        <row r="151">
          <cell r="H151">
            <v>0</v>
          </cell>
          <cell r="I151">
            <v>0</v>
          </cell>
          <cell r="J151">
            <v>0</v>
          </cell>
        </row>
        <row r="152">
          <cell r="H152">
            <v>0</v>
          </cell>
          <cell r="I152">
            <v>0</v>
          </cell>
          <cell r="J152">
            <v>0</v>
          </cell>
        </row>
        <row r="153">
          <cell r="H153">
            <v>0</v>
          </cell>
          <cell r="I153">
            <v>0</v>
          </cell>
          <cell r="J153">
            <v>0</v>
          </cell>
        </row>
        <row r="154">
          <cell r="H154">
            <v>0</v>
          </cell>
          <cell r="I154">
            <v>0</v>
          </cell>
          <cell r="J154">
            <v>0</v>
          </cell>
        </row>
        <row r="155">
          <cell r="H155">
            <v>0</v>
          </cell>
          <cell r="I155">
            <v>0</v>
          </cell>
          <cell r="J155">
            <v>0</v>
          </cell>
        </row>
        <row r="156">
          <cell r="H156">
            <v>0</v>
          </cell>
          <cell r="I156">
            <v>0</v>
          </cell>
          <cell r="J156">
            <v>0</v>
          </cell>
        </row>
        <row r="157">
          <cell r="H157">
            <v>0</v>
          </cell>
          <cell r="I157">
            <v>0</v>
          </cell>
          <cell r="J157">
            <v>0</v>
          </cell>
        </row>
        <row r="158">
          <cell r="H158">
            <v>0</v>
          </cell>
          <cell r="I158">
            <v>0</v>
          </cell>
          <cell r="J158">
            <v>0</v>
          </cell>
        </row>
        <row r="159">
          <cell r="H159">
            <v>0</v>
          </cell>
          <cell r="I159">
            <v>0</v>
          </cell>
          <cell r="J159">
            <v>0</v>
          </cell>
        </row>
        <row r="160">
          <cell r="H160">
            <v>0</v>
          </cell>
          <cell r="I160">
            <v>0</v>
          </cell>
          <cell r="J160">
            <v>0</v>
          </cell>
        </row>
        <row r="161">
          <cell r="H161">
            <v>0</v>
          </cell>
          <cell r="I161">
            <v>0</v>
          </cell>
          <cell r="J161">
            <v>0</v>
          </cell>
        </row>
        <row r="162">
          <cell r="H162">
            <v>0</v>
          </cell>
          <cell r="I162">
            <v>0</v>
          </cell>
          <cell r="J162">
            <v>0</v>
          </cell>
        </row>
        <row r="163">
          <cell r="H163">
            <v>0</v>
          </cell>
          <cell r="I163">
            <v>0</v>
          </cell>
          <cell r="J163">
            <v>0</v>
          </cell>
        </row>
        <row r="164">
          <cell r="H164">
            <v>0</v>
          </cell>
          <cell r="I164">
            <v>0</v>
          </cell>
          <cell r="J164">
            <v>0</v>
          </cell>
        </row>
        <row r="165">
          <cell r="H165">
            <v>0</v>
          </cell>
          <cell r="I165">
            <v>0</v>
          </cell>
          <cell r="J165">
            <v>0</v>
          </cell>
        </row>
        <row r="166">
          <cell r="H166">
            <v>0</v>
          </cell>
          <cell r="I166">
            <v>0</v>
          </cell>
          <cell r="J166">
            <v>0</v>
          </cell>
        </row>
        <row r="167">
          <cell r="H167">
            <v>0</v>
          </cell>
          <cell r="I167">
            <v>0</v>
          </cell>
          <cell r="J167">
            <v>0</v>
          </cell>
        </row>
        <row r="168">
          <cell r="H168">
            <v>0</v>
          </cell>
          <cell r="I168">
            <v>0</v>
          </cell>
          <cell r="J168">
            <v>0</v>
          </cell>
        </row>
        <row r="169">
          <cell r="H169">
            <v>0</v>
          </cell>
          <cell r="I169">
            <v>0</v>
          </cell>
          <cell r="J169">
            <v>0</v>
          </cell>
        </row>
        <row r="170">
          <cell r="H170">
            <v>0</v>
          </cell>
          <cell r="I170">
            <v>0</v>
          </cell>
          <cell r="J170">
            <v>0</v>
          </cell>
        </row>
        <row r="171">
          <cell r="H171">
            <v>0</v>
          </cell>
          <cell r="I171">
            <v>0</v>
          </cell>
          <cell r="J171">
            <v>0</v>
          </cell>
        </row>
        <row r="172">
          <cell r="H172">
            <v>0</v>
          </cell>
          <cell r="I172">
            <v>0</v>
          </cell>
          <cell r="J172">
            <v>0</v>
          </cell>
        </row>
        <row r="173">
          <cell r="H173">
            <v>0</v>
          </cell>
          <cell r="I173">
            <v>0</v>
          </cell>
          <cell r="J173">
            <v>0</v>
          </cell>
        </row>
        <row r="174">
          <cell r="H174">
            <v>0</v>
          </cell>
          <cell r="I174">
            <v>0</v>
          </cell>
          <cell r="J174">
            <v>0</v>
          </cell>
        </row>
        <row r="175">
          <cell r="H175">
            <v>0</v>
          </cell>
          <cell r="I175">
            <v>0</v>
          </cell>
          <cell r="J175">
            <v>0</v>
          </cell>
        </row>
        <row r="176">
          <cell r="H176">
            <v>0</v>
          </cell>
          <cell r="I176">
            <v>0</v>
          </cell>
          <cell r="J176">
            <v>0</v>
          </cell>
        </row>
        <row r="177">
          <cell r="H177">
            <v>0</v>
          </cell>
          <cell r="I177">
            <v>0</v>
          </cell>
          <cell r="J177">
            <v>0</v>
          </cell>
        </row>
        <row r="178">
          <cell r="H178">
            <v>0</v>
          </cell>
          <cell r="I178">
            <v>0</v>
          </cell>
          <cell r="J178">
            <v>0</v>
          </cell>
        </row>
        <row r="179">
          <cell r="H179">
            <v>0</v>
          </cell>
          <cell r="I179">
            <v>0</v>
          </cell>
          <cell r="J179">
            <v>0</v>
          </cell>
        </row>
        <row r="180">
          <cell r="H180">
            <v>0</v>
          </cell>
          <cell r="I180">
            <v>0</v>
          </cell>
          <cell r="J180">
            <v>0</v>
          </cell>
        </row>
        <row r="181">
          <cell r="H181">
            <v>0</v>
          </cell>
          <cell r="I181">
            <v>0</v>
          </cell>
          <cell r="J181">
            <v>0</v>
          </cell>
        </row>
        <row r="182">
          <cell r="H182">
            <v>0</v>
          </cell>
          <cell r="I182">
            <v>0</v>
          </cell>
          <cell r="J182">
            <v>0</v>
          </cell>
        </row>
        <row r="183">
          <cell r="H183">
            <v>0</v>
          </cell>
          <cell r="I183">
            <v>0</v>
          </cell>
          <cell r="J183">
            <v>0</v>
          </cell>
        </row>
        <row r="184">
          <cell r="H184">
            <v>0</v>
          </cell>
          <cell r="I184">
            <v>0</v>
          </cell>
          <cell r="J184">
            <v>0</v>
          </cell>
        </row>
        <row r="185">
          <cell r="H185">
            <v>0</v>
          </cell>
          <cell r="I185">
            <v>0</v>
          </cell>
          <cell r="J185">
            <v>0</v>
          </cell>
        </row>
        <row r="186">
          <cell r="H186">
            <v>0</v>
          </cell>
          <cell r="I186">
            <v>0</v>
          </cell>
          <cell r="J186">
            <v>0</v>
          </cell>
        </row>
        <row r="187">
          <cell r="H187">
            <v>0</v>
          </cell>
          <cell r="I187">
            <v>0</v>
          </cell>
          <cell r="J187">
            <v>0</v>
          </cell>
        </row>
        <row r="188">
          <cell r="H188">
            <v>0</v>
          </cell>
          <cell r="I188">
            <v>0</v>
          </cell>
          <cell r="J188">
            <v>0</v>
          </cell>
        </row>
        <row r="189">
          <cell r="H189">
            <v>0</v>
          </cell>
          <cell r="I189">
            <v>0</v>
          </cell>
          <cell r="J189">
            <v>0</v>
          </cell>
        </row>
        <row r="190">
          <cell r="H190">
            <v>0</v>
          </cell>
          <cell r="I190">
            <v>0</v>
          </cell>
          <cell r="J190">
            <v>0</v>
          </cell>
        </row>
        <row r="191">
          <cell r="H191">
            <v>0</v>
          </cell>
          <cell r="I191">
            <v>0</v>
          </cell>
          <cell r="J191">
            <v>0</v>
          </cell>
        </row>
        <row r="192">
          <cell r="H192">
            <v>0</v>
          </cell>
          <cell r="I192">
            <v>0</v>
          </cell>
          <cell r="J192">
            <v>0</v>
          </cell>
        </row>
        <row r="193">
          <cell r="H193">
            <v>0</v>
          </cell>
          <cell r="I193">
            <v>0</v>
          </cell>
          <cell r="J193">
            <v>0</v>
          </cell>
        </row>
        <row r="194">
          <cell r="H194">
            <v>0</v>
          </cell>
          <cell r="I194">
            <v>0</v>
          </cell>
          <cell r="J194">
            <v>0</v>
          </cell>
        </row>
        <row r="195">
          <cell r="H195">
            <v>0</v>
          </cell>
          <cell r="I195">
            <v>0</v>
          </cell>
          <cell r="J195">
            <v>0</v>
          </cell>
        </row>
        <row r="196">
          <cell r="H196">
            <v>0</v>
          </cell>
          <cell r="I196">
            <v>0</v>
          </cell>
          <cell r="J196">
            <v>0</v>
          </cell>
        </row>
        <row r="197">
          <cell r="H197">
            <v>0</v>
          </cell>
          <cell r="I197">
            <v>0</v>
          </cell>
          <cell r="J197">
            <v>0</v>
          </cell>
        </row>
        <row r="198">
          <cell r="H198">
            <v>0</v>
          </cell>
          <cell r="I198">
            <v>0</v>
          </cell>
          <cell r="J198">
            <v>0</v>
          </cell>
        </row>
        <row r="199">
          <cell r="H199">
            <v>0</v>
          </cell>
          <cell r="I199">
            <v>0</v>
          </cell>
          <cell r="J199">
            <v>0</v>
          </cell>
        </row>
        <row r="200">
          <cell r="H200">
            <v>0</v>
          </cell>
          <cell r="I200">
            <v>0</v>
          </cell>
          <cell r="J200">
            <v>0</v>
          </cell>
        </row>
        <row r="201">
          <cell r="H201">
            <v>0</v>
          </cell>
          <cell r="I201">
            <v>0</v>
          </cell>
          <cell r="J201">
            <v>0</v>
          </cell>
        </row>
        <row r="202">
          <cell r="H202">
            <v>0</v>
          </cell>
          <cell r="I202">
            <v>0</v>
          </cell>
          <cell r="J202">
            <v>0</v>
          </cell>
        </row>
        <row r="203">
          <cell r="H203">
            <v>0</v>
          </cell>
          <cell r="I203">
            <v>0</v>
          </cell>
          <cell r="J203">
            <v>0</v>
          </cell>
        </row>
        <row r="204">
          <cell r="H204">
            <v>0</v>
          </cell>
          <cell r="I204">
            <v>0</v>
          </cell>
          <cell r="J204">
            <v>0</v>
          </cell>
        </row>
        <row r="205">
          <cell r="H205">
            <v>0</v>
          </cell>
          <cell r="I205">
            <v>0</v>
          </cell>
          <cell r="J205">
            <v>0</v>
          </cell>
        </row>
        <row r="206">
          <cell r="H206">
            <v>0</v>
          </cell>
          <cell r="I206">
            <v>0</v>
          </cell>
          <cell r="J206">
            <v>0</v>
          </cell>
        </row>
        <row r="207">
          <cell r="H207">
            <v>0</v>
          </cell>
          <cell r="I207">
            <v>0</v>
          </cell>
          <cell r="J207">
            <v>0</v>
          </cell>
        </row>
        <row r="208">
          <cell r="H208">
            <v>0</v>
          </cell>
          <cell r="I208">
            <v>0</v>
          </cell>
          <cell r="J208">
            <v>0</v>
          </cell>
        </row>
        <row r="209">
          <cell r="H209">
            <v>0</v>
          </cell>
          <cell r="I209">
            <v>0</v>
          </cell>
          <cell r="J209">
            <v>0</v>
          </cell>
        </row>
        <row r="210">
          <cell r="H210">
            <v>0</v>
          </cell>
          <cell r="I210">
            <v>0</v>
          </cell>
          <cell r="J210">
            <v>0</v>
          </cell>
        </row>
      </sheetData>
      <sheetData sheetId="2">
        <row r="11">
          <cell r="H11">
            <v>0</v>
          </cell>
          <cell r="I11">
            <v>0</v>
          </cell>
          <cell r="J11">
            <v>1630</v>
          </cell>
        </row>
        <row r="12">
          <cell r="H12">
            <v>0</v>
          </cell>
          <cell r="I12">
            <v>0</v>
          </cell>
          <cell r="J12">
            <v>730</v>
          </cell>
        </row>
        <row r="13">
          <cell r="H13">
            <v>0</v>
          </cell>
          <cell r="I13">
            <v>0</v>
          </cell>
          <cell r="J13">
            <v>2150</v>
          </cell>
        </row>
        <row r="14">
          <cell r="H14">
            <v>0</v>
          </cell>
          <cell r="I14">
            <v>0</v>
          </cell>
          <cell r="J14">
            <v>730</v>
          </cell>
        </row>
        <row r="15">
          <cell r="H15">
            <v>0</v>
          </cell>
          <cell r="I15">
            <v>0</v>
          </cell>
          <cell r="J15">
            <v>2150</v>
          </cell>
        </row>
        <row r="16">
          <cell r="H16">
            <v>0</v>
          </cell>
          <cell r="I16">
            <v>0</v>
          </cell>
          <cell r="J16">
            <v>1910</v>
          </cell>
        </row>
        <row r="17">
          <cell r="H17">
            <v>0</v>
          </cell>
          <cell r="I17">
            <v>0</v>
          </cell>
          <cell r="J17">
            <v>650</v>
          </cell>
        </row>
        <row r="18">
          <cell r="H18">
            <v>0</v>
          </cell>
          <cell r="I18">
            <v>0</v>
          </cell>
          <cell r="J18">
            <v>0</v>
          </cell>
        </row>
        <row r="19">
          <cell r="H19">
            <v>0</v>
          </cell>
          <cell r="I19">
            <v>0</v>
          </cell>
          <cell r="J19">
            <v>0</v>
          </cell>
        </row>
        <row r="20">
          <cell r="H20">
            <v>0</v>
          </cell>
          <cell r="I20">
            <v>0</v>
          </cell>
          <cell r="J20">
            <v>0</v>
          </cell>
        </row>
        <row r="21">
          <cell r="H21">
            <v>0</v>
          </cell>
          <cell r="I21">
            <v>0</v>
          </cell>
          <cell r="J21">
            <v>0</v>
          </cell>
        </row>
        <row r="22">
          <cell r="H22">
            <v>0</v>
          </cell>
          <cell r="I22">
            <v>0</v>
          </cell>
          <cell r="J22">
            <v>0</v>
          </cell>
        </row>
        <row r="23">
          <cell r="H23">
            <v>0</v>
          </cell>
          <cell r="I23">
            <v>0</v>
          </cell>
          <cell r="J23">
            <v>0</v>
          </cell>
        </row>
        <row r="24">
          <cell r="H24">
            <v>0</v>
          </cell>
          <cell r="I24">
            <v>0</v>
          </cell>
          <cell r="J24">
            <v>0</v>
          </cell>
        </row>
        <row r="25">
          <cell r="H25">
            <v>0</v>
          </cell>
          <cell r="I25">
            <v>0</v>
          </cell>
          <cell r="J25">
            <v>0</v>
          </cell>
        </row>
        <row r="26">
          <cell r="H26">
            <v>0</v>
          </cell>
          <cell r="I26">
            <v>0</v>
          </cell>
          <cell r="J26">
            <v>0</v>
          </cell>
        </row>
        <row r="27">
          <cell r="H27">
            <v>0</v>
          </cell>
          <cell r="I27">
            <v>0</v>
          </cell>
          <cell r="J27">
            <v>0</v>
          </cell>
        </row>
        <row r="28">
          <cell r="H28">
            <v>0</v>
          </cell>
          <cell r="I28">
            <v>0</v>
          </cell>
          <cell r="J28">
            <v>0</v>
          </cell>
        </row>
        <row r="29">
          <cell r="H29">
            <v>0</v>
          </cell>
          <cell r="I29">
            <v>0</v>
          </cell>
          <cell r="J29">
            <v>0</v>
          </cell>
        </row>
        <row r="30">
          <cell r="H30">
            <v>0</v>
          </cell>
          <cell r="I30">
            <v>0</v>
          </cell>
          <cell r="J30">
            <v>0</v>
          </cell>
        </row>
        <row r="31">
          <cell r="H31">
            <v>0</v>
          </cell>
          <cell r="I31">
            <v>0</v>
          </cell>
          <cell r="J31">
            <v>0</v>
          </cell>
        </row>
        <row r="32">
          <cell r="H32">
            <v>0</v>
          </cell>
          <cell r="I32">
            <v>0</v>
          </cell>
          <cell r="J32">
            <v>0</v>
          </cell>
        </row>
        <row r="33">
          <cell r="H33">
            <v>0</v>
          </cell>
          <cell r="I33">
            <v>0</v>
          </cell>
          <cell r="J33">
            <v>0</v>
          </cell>
        </row>
        <row r="34">
          <cell r="H34">
            <v>0</v>
          </cell>
          <cell r="I34">
            <v>0</v>
          </cell>
          <cell r="J34">
            <v>0</v>
          </cell>
        </row>
        <row r="35">
          <cell r="H35">
            <v>0</v>
          </cell>
          <cell r="I35">
            <v>0</v>
          </cell>
          <cell r="J35">
            <v>0</v>
          </cell>
        </row>
        <row r="36">
          <cell r="H36">
            <v>0</v>
          </cell>
          <cell r="I36">
            <v>0</v>
          </cell>
          <cell r="J36">
            <v>0</v>
          </cell>
        </row>
        <row r="37">
          <cell r="H37">
            <v>0</v>
          </cell>
          <cell r="I37">
            <v>0</v>
          </cell>
          <cell r="J37">
            <v>0</v>
          </cell>
        </row>
        <row r="38">
          <cell r="H38">
            <v>0</v>
          </cell>
          <cell r="I38">
            <v>0</v>
          </cell>
          <cell r="J38">
            <v>0</v>
          </cell>
        </row>
        <row r="39">
          <cell r="H39">
            <v>0</v>
          </cell>
          <cell r="I39">
            <v>0</v>
          </cell>
          <cell r="J39">
            <v>0</v>
          </cell>
        </row>
        <row r="40">
          <cell r="H40">
            <v>0</v>
          </cell>
          <cell r="I40">
            <v>0</v>
          </cell>
          <cell r="J40">
            <v>0</v>
          </cell>
        </row>
        <row r="41">
          <cell r="H41">
            <v>0</v>
          </cell>
          <cell r="I41">
            <v>0</v>
          </cell>
          <cell r="J41">
            <v>0</v>
          </cell>
        </row>
        <row r="42">
          <cell r="H42">
            <v>0</v>
          </cell>
          <cell r="I42">
            <v>0</v>
          </cell>
          <cell r="J42">
            <v>0</v>
          </cell>
        </row>
        <row r="43">
          <cell r="H43">
            <v>0</v>
          </cell>
          <cell r="I43">
            <v>0</v>
          </cell>
          <cell r="J43">
            <v>0</v>
          </cell>
        </row>
        <row r="44">
          <cell r="H44">
            <v>0</v>
          </cell>
          <cell r="I44">
            <v>0</v>
          </cell>
          <cell r="J44">
            <v>0</v>
          </cell>
        </row>
        <row r="45">
          <cell r="H45">
            <v>0</v>
          </cell>
          <cell r="I45">
            <v>0</v>
          </cell>
          <cell r="J45">
            <v>0</v>
          </cell>
        </row>
        <row r="46">
          <cell r="H46">
            <v>0</v>
          </cell>
          <cell r="I46">
            <v>0</v>
          </cell>
          <cell r="J46">
            <v>0</v>
          </cell>
        </row>
        <row r="47">
          <cell r="H47">
            <v>0</v>
          </cell>
          <cell r="I47">
            <v>0</v>
          </cell>
          <cell r="J47">
            <v>0</v>
          </cell>
        </row>
        <row r="48">
          <cell r="H48">
            <v>0</v>
          </cell>
          <cell r="I48">
            <v>0</v>
          </cell>
          <cell r="J48">
            <v>0</v>
          </cell>
        </row>
        <row r="49">
          <cell r="H49">
            <v>0</v>
          </cell>
          <cell r="I49">
            <v>0</v>
          </cell>
          <cell r="J49">
            <v>0</v>
          </cell>
        </row>
        <row r="50">
          <cell r="H50">
            <v>0</v>
          </cell>
          <cell r="I50">
            <v>0</v>
          </cell>
          <cell r="J50">
            <v>0</v>
          </cell>
        </row>
        <row r="51">
          <cell r="H51">
            <v>0</v>
          </cell>
          <cell r="I51">
            <v>0</v>
          </cell>
          <cell r="J51">
            <v>0</v>
          </cell>
        </row>
        <row r="52">
          <cell r="H52">
            <v>0</v>
          </cell>
          <cell r="I52">
            <v>0</v>
          </cell>
          <cell r="J52">
            <v>0</v>
          </cell>
        </row>
        <row r="53">
          <cell r="H53">
            <v>0</v>
          </cell>
          <cell r="I53">
            <v>0</v>
          </cell>
          <cell r="J53">
            <v>0</v>
          </cell>
        </row>
        <row r="54">
          <cell r="H54">
            <v>0</v>
          </cell>
          <cell r="I54">
            <v>0</v>
          </cell>
          <cell r="J54">
            <v>0</v>
          </cell>
        </row>
        <row r="55">
          <cell r="H55">
            <v>0</v>
          </cell>
          <cell r="I55">
            <v>0</v>
          </cell>
          <cell r="J55">
            <v>0</v>
          </cell>
        </row>
        <row r="56">
          <cell r="H56">
            <v>0</v>
          </cell>
          <cell r="I56">
            <v>0</v>
          </cell>
          <cell r="J56">
            <v>0</v>
          </cell>
        </row>
        <row r="57">
          <cell r="H57">
            <v>0</v>
          </cell>
          <cell r="I57">
            <v>0</v>
          </cell>
          <cell r="J57">
            <v>0</v>
          </cell>
        </row>
        <row r="58">
          <cell r="H58">
            <v>0</v>
          </cell>
          <cell r="I58">
            <v>0</v>
          </cell>
          <cell r="J58">
            <v>0</v>
          </cell>
        </row>
        <row r="59">
          <cell r="H59">
            <v>0</v>
          </cell>
          <cell r="I59">
            <v>0</v>
          </cell>
          <cell r="J59">
            <v>0</v>
          </cell>
        </row>
        <row r="60">
          <cell r="H60">
            <v>0</v>
          </cell>
          <cell r="I60">
            <v>0</v>
          </cell>
          <cell r="J60">
            <v>0</v>
          </cell>
        </row>
        <row r="61">
          <cell r="H61">
            <v>0</v>
          </cell>
          <cell r="I61">
            <v>0</v>
          </cell>
          <cell r="J61">
            <v>0</v>
          </cell>
        </row>
        <row r="62">
          <cell r="H62">
            <v>0</v>
          </cell>
          <cell r="I62">
            <v>0</v>
          </cell>
          <cell r="J62">
            <v>0</v>
          </cell>
        </row>
        <row r="63">
          <cell r="H63">
            <v>0</v>
          </cell>
          <cell r="I63">
            <v>0</v>
          </cell>
          <cell r="J63">
            <v>0</v>
          </cell>
        </row>
        <row r="64">
          <cell r="H64">
            <v>0</v>
          </cell>
          <cell r="I64">
            <v>0</v>
          </cell>
          <cell r="J64">
            <v>0</v>
          </cell>
        </row>
        <row r="65">
          <cell r="H65">
            <v>0</v>
          </cell>
          <cell r="I65">
            <v>0</v>
          </cell>
          <cell r="J65">
            <v>0</v>
          </cell>
        </row>
        <row r="66">
          <cell r="H66">
            <v>0</v>
          </cell>
          <cell r="I66">
            <v>0</v>
          </cell>
          <cell r="J66">
            <v>0</v>
          </cell>
        </row>
        <row r="67">
          <cell r="H67">
            <v>0</v>
          </cell>
          <cell r="I67">
            <v>0</v>
          </cell>
          <cell r="J67">
            <v>0</v>
          </cell>
        </row>
        <row r="68">
          <cell r="H68">
            <v>0</v>
          </cell>
          <cell r="I68">
            <v>0</v>
          </cell>
          <cell r="J68">
            <v>0</v>
          </cell>
        </row>
        <row r="69">
          <cell r="H69">
            <v>0</v>
          </cell>
          <cell r="I69">
            <v>0</v>
          </cell>
          <cell r="J69">
            <v>0</v>
          </cell>
        </row>
        <row r="70">
          <cell r="H70">
            <v>0</v>
          </cell>
          <cell r="I70">
            <v>0</v>
          </cell>
          <cell r="J70">
            <v>0</v>
          </cell>
        </row>
        <row r="71">
          <cell r="H71">
            <v>0</v>
          </cell>
          <cell r="I71">
            <v>0</v>
          </cell>
          <cell r="J71">
            <v>0</v>
          </cell>
        </row>
        <row r="72">
          <cell r="H72">
            <v>0</v>
          </cell>
          <cell r="I72">
            <v>0</v>
          </cell>
          <cell r="J72">
            <v>0</v>
          </cell>
        </row>
        <row r="73">
          <cell r="H73">
            <v>0</v>
          </cell>
          <cell r="I73">
            <v>0</v>
          </cell>
          <cell r="J73">
            <v>0</v>
          </cell>
        </row>
        <row r="74">
          <cell r="H74">
            <v>0</v>
          </cell>
          <cell r="I74">
            <v>0</v>
          </cell>
          <cell r="J74">
            <v>0</v>
          </cell>
        </row>
        <row r="75">
          <cell r="H75">
            <v>0</v>
          </cell>
          <cell r="I75">
            <v>0</v>
          </cell>
          <cell r="J75">
            <v>0</v>
          </cell>
        </row>
        <row r="76">
          <cell r="H76">
            <v>0</v>
          </cell>
          <cell r="I76">
            <v>0</v>
          </cell>
          <cell r="J76">
            <v>0</v>
          </cell>
        </row>
        <row r="77">
          <cell r="H77">
            <v>0</v>
          </cell>
          <cell r="I77">
            <v>0</v>
          </cell>
          <cell r="J77">
            <v>0</v>
          </cell>
        </row>
        <row r="78">
          <cell r="H78">
            <v>0</v>
          </cell>
          <cell r="I78">
            <v>0</v>
          </cell>
          <cell r="J78">
            <v>0</v>
          </cell>
        </row>
        <row r="79">
          <cell r="H79">
            <v>0</v>
          </cell>
          <cell r="I79">
            <v>0</v>
          </cell>
          <cell r="J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</row>
        <row r="82">
          <cell r="H82">
            <v>0</v>
          </cell>
          <cell r="I82">
            <v>0</v>
          </cell>
          <cell r="J82">
            <v>0</v>
          </cell>
        </row>
        <row r="83">
          <cell r="H83">
            <v>0</v>
          </cell>
          <cell r="I83">
            <v>0</v>
          </cell>
          <cell r="J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</row>
        <row r="86">
          <cell r="H86">
            <v>0</v>
          </cell>
          <cell r="I86">
            <v>0</v>
          </cell>
          <cell r="J86">
            <v>0</v>
          </cell>
        </row>
        <row r="87">
          <cell r="H87">
            <v>0</v>
          </cell>
          <cell r="I87">
            <v>0</v>
          </cell>
          <cell r="J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</row>
        <row r="91">
          <cell r="H91">
            <v>0</v>
          </cell>
          <cell r="I91">
            <v>0</v>
          </cell>
          <cell r="J91">
            <v>0</v>
          </cell>
        </row>
        <row r="92">
          <cell r="H92">
            <v>0</v>
          </cell>
          <cell r="I92">
            <v>0</v>
          </cell>
          <cell r="J92">
            <v>0</v>
          </cell>
        </row>
        <row r="93">
          <cell r="H93">
            <v>0</v>
          </cell>
          <cell r="I93">
            <v>0</v>
          </cell>
          <cell r="J93">
            <v>0</v>
          </cell>
        </row>
        <row r="94">
          <cell r="H94">
            <v>0</v>
          </cell>
          <cell r="I94">
            <v>0</v>
          </cell>
          <cell r="J94">
            <v>0</v>
          </cell>
        </row>
        <row r="95">
          <cell r="H95">
            <v>0</v>
          </cell>
          <cell r="I95">
            <v>0</v>
          </cell>
          <cell r="J95">
            <v>0</v>
          </cell>
        </row>
        <row r="96">
          <cell r="H96">
            <v>0</v>
          </cell>
          <cell r="I96">
            <v>0</v>
          </cell>
          <cell r="J96">
            <v>0</v>
          </cell>
        </row>
        <row r="97">
          <cell r="H97">
            <v>0</v>
          </cell>
          <cell r="I97">
            <v>0</v>
          </cell>
          <cell r="J97">
            <v>0</v>
          </cell>
        </row>
        <row r="98">
          <cell r="H98">
            <v>0</v>
          </cell>
          <cell r="I98">
            <v>0</v>
          </cell>
          <cell r="J98">
            <v>0</v>
          </cell>
        </row>
        <row r="99">
          <cell r="H99">
            <v>0</v>
          </cell>
          <cell r="I99">
            <v>0</v>
          </cell>
          <cell r="J99">
            <v>0</v>
          </cell>
        </row>
        <row r="100">
          <cell r="H100">
            <v>0</v>
          </cell>
          <cell r="I100">
            <v>0</v>
          </cell>
          <cell r="J100">
            <v>0</v>
          </cell>
        </row>
        <row r="101">
          <cell r="H101">
            <v>0</v>
          </cell>
          <cell r="I101">
            <v>0</v>
          </cell>
          <cell r="J101">
            <v>0</v>
          </cell>
        </row>
        <row r="102">
          <cell r="H102">
            <v>0</v>
          </cell>
          <cell r="I102">
            <v>0</v>
          </cell>
          <cell r="J102">
            <v>0</v>
          </cell>
        </row>
        <row r="103">
          <cell r="H103">
            <v>0</v>
          </cell>
          <cell r="I103">
            <v>0</v>
          </cell>
          <cell r="J103">
            <v>0</v>
          </cell>
        </row>
        <row r="104">
          <cell r="H104">
            <v>0</v>
          </cell>
          <cell r="I104">
            <v>0</v>
          </cell>
          <cell r="J104">
            <v>0</v>
          </cell>
        </row>
        <row r="105">
          <cell r="H105">
            <v>0</v>
          </cell>
          <cell r="I105">
            <v>0</v>
          </cell>
          <cell r="J105">
            <v>0</v>
          </cell>
        </row>
        <row r="106">
          <cell r="H106">
            <v>0</v>
          </cell>
          <cell r="I106">
            <v>0</v>
          </cell>
          <cell r="J106">
            <v>0</v>
          </cell>
        </row>
        <row r="107">
          <cell r="H107">
            <v>0</v>
          </cell>
          <cell r="I107">
            <v>0</v>
          </cell>
          <cell r="J107">
            <v>0</v>
          </cell>
        </row>
        <row r="108">
          <cell r="H108">
            <v>0</v>
          </cell>
          <cell r="I108">
            <v>0</v>
          </cell>
          <cell r="J108">
            <v>0</v>
          </cell>
        </row>
        <row r="109">
          <cell r="H109">
            <v>0</v>
          </cell>
          <cell r="I109">
            <v>0</v>
          </cell>
          <cell r="J109">
            <v>0</v>
          </cell>
        </row>
        <row r="110">
          <cell r="H110">
            <v>0</v>
          </cell>
          <cell r="I110">
            <v>0</v>
          </cell>
          <cell r="J110">
            <v>0</v>
          </cell>
        </row>
        <row r="111">
          <cell r="H111">
            <v>0</v>
          </cell>
          <cell r="I111">
            <v>0</v>
          </cell>
          <cell r="J111">
            <v>0</v>
          </cell>
        </row>
        <row r="112">
          <cell r="H112">
            <v>0</v>
          </cell>
          <cell r="I112">
            <v>0</v>
          </cell>
          <cell r="J112">
            <v>0</v>
          </cell>
        </row>
        <row r="113">
          <cell r="H113">
            <v>0</v>
          </cell>
          <cell r="I113">
            <v>0</v>
          </cell>
          <cell r="J113">
            <v>0</v>
          </cell>
        </row>
        <row r="114">
          <cell r="H114">
            <v>0</v>
          </cell>
          <cell r="I114">
            <v>0</v>
          </cell>
          <cell r="J114">
            <v>0</v>
          </cell>
        </row>
        <row r="115">
          <cell r="H115">
            <v>0</v>
          </cell>
          <cell r="I115">
            <v>0</v>
          </cell>
          <cell r="J115">
            <v>0</v>
          </cell>
        </row>
        <row r="116">
          <cell r="H116">
            <v>0</v>
          </cell>
          <cell r="I116">
            <v>0</v>
          </cell>
          <cell r="J116">
            <v>0</v>
          </cell>
        </row>
        <row r="117">
          <cell r="H117">
            <v>0</v>
          </cell>
          <cell r="I117">
            <v>0</v>
          </cell>
          <cell r="J117">
            <v>0</v>
          </cell>
        </row>
        <row r="118">
          <cell r="H118">
            <v>0</v>
          </cell>
          <cell r="I118">
            <v>0</v>
          </cell>
          <cell r="J118">
            <v>0</v>
          </cell>
        </row>
        <row r="119">
          <cell r="H119">
            <v>0</v>
          </cell>
          <cell r="I119">
            <v>0</v>
          </cell>
          <cell r="J119">
            <v>0</v>
          </cell>
        </row>
        <row r="120">
          <cell r="H120">
            <v>0</v>
          </cell>
          <cell r="I120">
            <v>0</v>
          </cell>
          <cell r="J120">
            <v>0</v>
          </cell>
        </row>
        <row r="121">
          <cell r="H121">
            <v>0</v>
          </cell>
          <cell r="I121">
            <v>0</v>
          </cell>
          <cell r="J121">
            <v>0</v>
          </cell>
        </row>
        <row r="122">
          <cell r="H122">
            <v>0</v>
          </cell>
          <cell r="I122">
            <v>0</v>
          </cell>
          <cell r="J122">
            <v>0</v>
          </cell>
        </row>
        <row r="123">
          <cell r="H123">
            <v>0</v>
          </cell>
          <cell r="I123">
            <v>0</v>
          </cell>
          <cell r="J123">
            <v>0</v>
          </cell>
        </row>
        <row r="124">
          <cell r="H124">
            <v>0</v>
          </cell>
          <cell r="I124">
            <v>0</v>
          </cell>
          <cell r="J124">
            <v>0</v>
          </cell>
        </row>
        <row r="125">
          <cell r="H125">
            <v>0</v>
          </cell>
          <cell r="I125">
            <v>0</v>
          </cell>
          <cell r="J125">
            <v>0</v>
          </cell>
        </row>
        <row r="126">
          <cell r="H126">
            <v>0</v>
          </cell>
          <cell r="I126">
            <v>0</v>
          </cell>
          <cell r="J126">
            <v>0</v>
          </cell>
        </row>
        <row r="127">
          <cell r="H127">
            <v>0</v>
          </cell>
          <cell r="I127">
            <v>0</v>
          </cell>
          <cell r="J127">
            <v>0</v>
          </cell>
        </row>
        <row r="128">
          <cell r="H128">
            <v>0</v>
          </cell>
          <cell r="I128">
            <v>0</v>
          </cell>
          <cell r="J128">
            <v>0</v>
          </cell>
        </row>
        <row r="129">
          <cell r="H129">
            <v>0</v>
          </cell>
          <cell r="I129">
            <v>0</v>
          </cell>
          <cell r="J129">
            <v>0</v>
          </cell>
        </row>
        <row r="130">
          <cell r="H130">
            <v>0</v>
          </cell>
          <cell r="I130">
            <v>0</v>
          </cell>
          <cell r="J130">
            <v>0</v>
          </cell>
        </row>
        <row r="131">
          <cell r="H131">
            <v>0</v>
          </cell>
          <cell r="I131">
            <v>0</v>
          </cell>
          <cell r="J131">
            <v>0</v>
          </cell>
        </row>
        <row r="132">
          <cell r="H132">
            <v>0</v>
          </cell>
          <cell r="I132">
            <v>0</v>
          </cell>
          <cell r="J132">
            <v>0</v>
          </cell>
        </row>
        <row r="133">
          <cell r="H133">
            <v>0</v>
          </cell>
          <cell r="I133">
            <v>0</v>
          </cell>
          <cell r="J133">
            <v>0</v>
          </cell>
        </row>
        <row r="134">
          <cell r="H134">
            <v>0</v>
          </cell>
          <cell r="I134">
            <v>0</v>
          </cell>
          <cell r="J134">
            <v>0</v>
          </cell>
        </row>
        <row r="135">
          <cell r="H135">
            <v>0</v>
          </cell>
          <cell r="I135">
            <v>0</v>
          </cell>
          <cell r="J135">
            <v>0</v>
          </cell>
        </row>
        <row r="136">
          <cell r="H136">
            <v>0</v>
          </cell>
          <cell r="I136">
            <v>0</v>
          </cell>
          <cell r="J136">
            <v>0</v>
          </cell>
        </row>
        <row r="137">
          <cell r="H137">
            <v>0</v>
          </cell>
          <cell r="I137">
            <v>0</v>
          </cell>
          <cell r="J137">
            <v>0</v>
          </cell>
        </row>
        <row r="138">
          <cell r="H138">
            <v>0</v>
          </cell>
          <cell r="I138">
            <v>0</v>
          </cell>
          <cell r="J138">
            <v>0</v>
          </cell>
        </row>
        <row r="139">
          <cell r="H139">
            <v>0</v>
          </cell>
          <cell r="I139">
            <v>0</v>
          </cell>
          <cell r="J139">
            <v>0</v>
          </cell>
        </row>
        <row r="140">
          <cell r="H140">
            <v>0</v>
          </cell>
          <cell r="I140">
            <v>0</v>
          </cell>
          <cell r="J140">
            <v>0</v>
          </cell>
        </row>
        <row r="141">
          <cell r="H141">
            <v>0</v>
          </cell>
          <cell r="I141">
            <v>0</v>
          </cell>
          <cell r="J141">
            <v>0</v>
          </cell>
        </row>
        <row r="142">
          <cell r="H142">
            <v>0</v>
          </cell>
          <cell r="I142">
            <v>0</v>
          </cell>
          <cell r="J142">
            <v>0</v>
          </cell>
        </row>
        <row r="143">
          <cell r="H143">
            <v>0</v>
          </cell>
          <cell r="I143">
            <v>0</v>
          </cell>
          <cell r="J143">
            <v>0</v>
          </cell>
        </row>
        <row r="144">
          <cell r="H144">
            <v>0</v>
          </cell>
          <cell r="I144">
            <v>0</v>
          </cell>
          <cell r="J144">
            <v>0</v>
          </cell>
        </row>
        <row r="145">
          <cell r="H145">
            <v>0</v>
          </cell>
          <cell r="I145">
            <v>0</v>
          </cell>
          <cell r="J145">
            <v>0</v>
          </cell>
        </row>
        <row r="146">
          <cell r="H146">
            <v>0</v>
          </cell>
          <cell r="I146">
            <v>0</v>
          </cell>
          <cell r="J146">
            <v>0</v>
          </cell>
        </row>
        <row r="147">
          <cell r="H147">
            <v>0</v>
          </cell>
          <cell r="I147">
            <v>0</v>
          </cell>
          <cell r="J147">
            <v>0</v>
          </cell>
        </row>
        <row r="148">
          <cell r="H148">
            <v>0</v>
          </cell>
          <cell r="I148">
            <v>0</v>
          </cell>
          <cell r="J148">
            <v>0</v>
          </cell>
        </row>
        <row r="149">
          <cell r="H149">
            <v>0</v>
          </cell>
          <cell r="I149">
            <v>0</v>
          </cell>
          <cell r="J149">
            <v>0</v>
          </cell>
        </row>
        <row r="150">
          <cell r="H150">
            <v>0</v>
          </cell>
          <cell r="I150">
            <v>0</v>
          </cell>
          <cell r="J150">
            <v>0</v>
          </cell>
        </row>
        <row r="151">
          <cell r="H151">
            <v>0</v>
          </cell>
          <cell r="I151">
            <v>0</v>
          </cell>
          <cell r="J151">
            <v>0</v>
          </cell>
        </row>
        <row r="152">
          <cell r="H152">
            <v>0</v>
          </cell>
          <cell r="I152">
            <v>0</v>
          </cell>
          <cell r="J152">
            <v>0</v>
          </cell>
        </row>
        <row r="153">
          <cell r="H153">
            <v>0</v>
          </cell>
          <cell r="I153">
            <v>0</v>
          </cell>
          <cell r="J153">
            <v>0</v>
          </cell>
        </row>
        <row r="154">
          <cell r="H154">
            <v>0</v>
          </cell>
          <cell r="I154">
            <v>0</v>
          </cell>
          <cell r="J154">
            <v>0</v>
          </cell>
        </row>
        <row r="155">
          <cell r="H155">
            <v>0</v>
          </cell>
          <cell r="I155">
            <v>0</v>
          </cell>
          <cell r="J155">
            <v>0</v>
          </cell>
        </row>
        <row r="156">
          <cell r="H156">
            <v>0</v>
          </cell>
          <cell r="I156">
            <v>0</v>
          </cell>
          <cell r="J156">
            <v>0</v>
          </cell>
        </row>
        <row r="157">
          <cell r="H157">
            <v>0</v>
          </cell>
          <cell r="I157">
            <v>0</v>
          </cell>
          <cell r="J157">
            <v>0</v>
          </cell>
        </row>
        <row r="158">
          <cell r="H158">
            <v>0</v>
          </cell>
          <cell r="I158">
            <v>0</v>
          </cell>
          <cell r="J158">
            <v>0</v>
          </cell>
        </row>
        <row r="159">
          <cell r="H159">
            <v>0</v>
          </cell>
          <cell r="I159">
            <v>0</v>
          </cell>
          <cell r="J159">
            <v>0</v>
          </cell>
        </row>
        <row r="160">
          <cell r="H160">
            <v>0</v>
          </cell>
          <cell r="I160">
            <v>0</v>
          </cell>
          <cell r="J160">
            <v>0</v>
          </cell>
        </row>
        <row r="161">
          <cell r="H161">
            <v>0</v>
          </cell>
          <cell r="I161">
            <v>0</v>
          </cell>
          <cell r="J161">
            <v>0</v>
          </cell>
        </row>
        <row r="162">
          <cell r="H162">
            <v>0</v>
          </cell>
          <cell r="I162">
            <v>0</v>
          </cell>
          <cell r="J162">
            <v>0</v>
          </cell>
        </row>
        <row r="163">
          <cell r="H163">
            <v>0</v>
          </cell>
          <cell r="I163">
            <v>0</v>
          </cell>
          <cell r="J163">
            <v>0</v>
          </cell>
        </row>
        <row r="164">
          <cell r="H164">
            <v>0</v>
          </cell>
          <cell r="I164">
            <v>0</v>
          </cell>
          <cell r="J164">
            <v>0</v>
          </cell>
        </row>
        <row r="165">
          <cell r="H165">
            <v>0</v>
          </cell>
          <cell r="I165">
            <v>0</v>
          </cell>
          <cell r="J165">
            <v>0</v>
          </cell>
        </row>
        <row r="166">
          <cell r="H166">
            <v>0</v>
          </cell>
          <cell r="I166">
            <v>0</v>
          </cell>
          <cell r="J166">
            <v>0</v>
          </cell>
        </row>
        <row r="167">
          <cell r="H167">
            <v>0</v>
          </cell>
          <cell r="I167">
            <v>0</v>
          </cell>
          <cell r="J167">
            <v>0</v>
          </cell>
        </row>
        <row r="168">
          <cell r="H168">
            <v>0</v>
          </cell>
          <cell r="I168">
            <v>0</v>
          </cell>
          <cell r="J168">
            <v>0</v>
          </cell>
        </row>
        <row r="169">
          <cell r="H169">
            <v>0</v>
          </cell>
          <cell r="I169">
            <v>0</v>
          </cell>
          <cell r="J169">
            <v>0</v>
          </cell>
        </row>
        <row r="170">
          <cell r="H170">
            <v>0</v>
          </cell>
          <cell r="I170">
            <v>0</v>
          </cell>
          <cell r="J170">
            <v>0</v>
          </cell>
        </row>
        <row r="171">
          <cell r="H171">
            <v>0</v>
          </cell>
          <cell r="I171">
            <v>0</v>
          </cell>
          <cell r="J171">
            <v>0</v>
          </cell>
        </row>
        <row r="172">
          <cell r="H172">
            <v>0</v>
          </cell>
          <cell r="I172">
            <v>0</v>
          </cell>
          <cell r="J172">
            <v>0</v>
          </cell>
        </row>
        <row r="173">
          <cell r="H173">
            <v>0</v>
          </cell>
          <cell r="I173">
            <v>0</v>
          </cell>
          <cell r="J173">
            <v>0</v>
          </cell>
        </row>
        <row r="174">
          <cell r="H174">
            <v>0</v>
          </cell>
          <cell r="I174">
            <v>0</v>
          </cell>
          <cell r="J174">
            <v>0</v>
          </cell>
        </row>
        <row r="175">
          <cell r="H175">
            <v>0</v>
          </cell>
          <cell r="I175">
            <v>0</v>
          </cell>
          <cell r="J175">
            <v>0</v>
          </cell>
        </row>
        <row r="176">
          <cell r="H176">
            <v>0</v>
          </cell>
          <cell r="I176">
            <v>0</v>
          </cell>
          <cell r="J176">
            <v>0</v>
          </cell>
        </row>
        <row r="177">
          <cell r="H177">
            <v>0</v>
          </cell>
          <cell r="I177">
            <v>0</v>
          </cell>
          <cell r="J177">
            <v>0</v>
          </cell>
        </row>
        <row r="178">
          <cell r="H178">
            <v>0</v>
          </cell>
          <cell r="I178">
            <v>0</v>
          </cell>
          <cell r="J178">
            <v>0</v>
          </cell>
        </row>
        <row r="179">
          <cell r="H179">
            <v>0</v>
          </cell>
          <cell r="I179">
            <v>0</v>
          </cell>
          <cell r="J179">
            <v>0</v>
          </cell>
        </row>
        <row r="180">
          <cell r="H180">
            <v>0</v>
          </cell>
          <cell r="I180">
            <v>0</v>
          </cell>
          <cell r="J180">
            <v>0</v>
          </cell>
        </row>
        <row r="181">
          <cell r="H181">
            <v>0</v>
          </cell>
          <cell r="I181">
            <v>0</v>
          </cell>
          <cell r="J181">
            <v>0</v>
          </cell>
        </row>
        <row r="182">
          <cell r="H182">
            <v>0</v>
          </cell>
          <cell r="I182">
            <v>0</v>
          </cell>
          <cell r="J182">
            <v>0</v>
          </cell>
        </row>
        <row r="183">
          <cell r="H183">
            <v>0</v>
          </cell>
          <cell r="I183">
            <v>0</v>
          </cell>
          <cell r="J183">
            <v>0</v>
          </cell>
        </row>
        <row r="184">
          <cell r="H184">
            <v>0</v>
          </cell>
          <cell r="I184">
            <v>0</v>
          </cell>
          <cell r="J184">
            <v>0</v>
          </cell>
        </row>
        <row r="185">
          <cell r="H185">
            <v>0</v>
          </cell>
          <cell r="I185">
            <v>0</v>
          </cell>
          <cell r="J185">
            <v>0</v>
          </cell>
        </row>
        <row r="186">
          <cell r="H186">
            <v>0</v>
          </cell>
          <cell r="I186">
            <v>0</v>
          </cell>
          <cell r="J186">
            <v>0</v>
          </cell>
        </row>
        <row r="187">
          <cell r="H187">
            <v>0</v>
          </cell>
          <cell r="I187">
            <v>0</v>
          </cell>
          <cell r="J187">
            <v>0</v>
          </cell>
        </row>
        <row r="188">
          <cell r="H188">
            <v>0</v>
          </cell>
          <cell r="I188">
            <v>0</v>
          </cell>
          <cell r="J188">
            <v>0</v>
          </cell>
        </row>
        <row r="189">
          <cell r="H189">
            <v>0</v>
          </cell>
          <cell r="I189">
            <v>0</v>
          </cell>
          <cell r="J189">
            <v>0</v>
          </cell>
        </row>
        <row r="190">
          <cell r="H190">
            <v>0</v>
          </cell>
          <cell r="I190">
            <v>0</v>
          </cell>
          <cell r="J190">
            <v>0</v>
          </cell>
        </row>
        <row r="191">
          <cell r="H191">
            <v>0</v>
          </cell>
          <cell r="I191">
            <v>0</v>
          </cell>
          <cell r="J191">
            <v>0</v>
          </cell>
        </row>
        <row r="192">
          <cell r="H192">
            <v>0</v>
          </cell>
          <cell r="I192">
            <v>0</v>
          </cell>
          <cell r="J192">
            <v>0</v>
          </cell>
        </row>
        <row r="193">
          <cell r="H193">
            <v>0</v>
          </cell>
          <cell r="I193">
            <v>0</v>
          </cell>
          <cell r="J193">
            <v>0</v>
          </cell>
        </row>
        <row r="194">
          <cell r="H194">
            <v>0</v>
          </cell>
          <cell r="I194">
            <v>0</v>
          </cell>
          <cell r="J194">
            <v>0</v>
          </cell>
        </row>
        <row r="195">
          <cell r="H195">
            <v>0</v>
          </cell>
          <cell r="I195">
            <v>0</v>
          </cell>
          <cell r="J195">
            <v>0</v>
          </cell>
        </row>
        <row r="196">
          <cell r="H196">
            <v>0</v>
          </cell>
          <cell r="I196">
            <v>0</v>
          </cell>
          <cell r="J196">
            <v>0</v>
          </cell>
        </row>
        <row r="197">
          <cell r="H197">
            <v>0</v>
          </cell>
          <cell r="I197">
            <v>0</v>
          </cell>
          <cell r="J197">
            <v>0</v>
          </cell>
        </row>
        <row r="198">
          <cell r="H198">
            <v>0</v>
          </cell>
          <cell r="I198">
            <v>0</v>
          </cell>
          <cell r="J198">
            <v>0</v>
          </cell>
        </row>
        <row r="199">
          <cell r="H199">
            <v>0</v>
          </cell>
          <cell r="I199">
            <v>0</v>
          </cell>
          <cell r="J199">
            <v>0</v>
          </cell>
        </row>
        <row r="200">
          <cell r="H200">
            <v>0</v>
          </cell>
          <cell r="I200">
            <v>0</v>
          </cell>
          <cell r="J200">
            <v>0</v>
          </cell>
        </row>
        <row r="201">
          <cell r="H201">
            <v>0</v>
          </cell>
          <cell r="I201">
            <v>0</v>
          </cell>
          <cell r="J201">
            <v>0</v>
          </cell>
        </row>
        <row r="202">
          <cell r="H202">
            <v>0</v>
          </cell>
          <cell r="I202">
            <v>0</v>
          </cell>
          <cell r="J202">
            <v>0</v>
          </cell>
        </row>
        <row r="203">
          <cell r="H203">
            <v>0</v>
          </cell>
          <cell r="I203">
            <v>0</v>
          </cell>
          <cell r="J203">
            <v>0</v>
          </cell>
        </row>
        <row r="204">
          <cell r="H204">
            <v>0</v>
          </cell>
          <cell r="I204">
            <v>0</v>
          </cell>
          <cell r="J204">
            <v>0</v>
          </cell>
        </row>
        <row r="205">
          <cell r="H205">
            <v>0</v>
          </cell>
          <cell r="I205">
            <v>0</v>
          </cell>
          <cell r="J205">
            <v>0</v>
          </cell>
        </row>
        <row r="206">
          <cell r="H206">
            <v>0</v>
          </cell>
          <cell r="I206">
            <v>0</v>
          </cell>
          <cell r="J206">
            <v>0</v>
          </cell>
        </row>
        <row r="207">
          <cell r="H207">
            <v>0</v>
          </cell>
          <cell r="I207">
            <v>0</v>
          </cell>
          <cell r="J207">
            <v>0</v>
          </cell>
        </row>
        <row r="208">
          <cell r="H208">
            <v>0</v>
          </cell>
          <cell r="I208">
            <v>0</v>
          </cell>
          <cell r="J208">
            <v>0</v>
          </cell>
        </row>
        <row r="209">
          <cell r="H209">
            <v>0</v>
          </cell>
          <cell r="I209">
            <v>0</v>
          </cell>
          <cell r="J209">
            <v>0</v>
          </cell>
        </row>
        <row r="210">
          <cell r="H210">
            <v>0</v>
          </cell>
          <cell r="I210">
            <v>0</v>
          </cell>
          <cell r="J210">
            <v>0</v>
          </cell>
        </row>
      </sheetData>
      <sheetData sheetId="3"/>
      <sheetData sheetId="4"/>
      <sheetData sheetId="5">
        <row r="1">
          <cell r="B1" t="str">
            <v>店舗CD</v>
          </cell>
          <cell r="I1" t="str">
            <v>売上数量</v>
          </cell>
          <cell r="J1" t="str">
            <v>在庫数量</v>
          </cell>
        </row>
      </sheetData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3:AI21"/>
  <sheetViews>
    <sheetView tabSelected="1" zoomScale="55" zoomScaleNormal="55" workbookViewId="0">
      <selection activeCell="B2" sqref="B2"/>
    </sheetView>
  </sheetViews>
  <sheetFormatPr defaultColWidth="9" defaultRowHeight="15.75" x14ac:dyDescent="0.15"/>
  <cols>
    <col min="1" max="1" width="1.125" style="166" customWidth="1"/>
    <col min="2" max="2" width="19.625" style="166" bestFit="1" customWidth="1"/>
    <col min="3" max="3" width="23.375" style="166" customWidth="1"/>
    <col min="4" max="4" width="6.625" style="166" customWidth="1"/>
    <col min="5" max="5" width="6.75" style="166" customWidth="1"/>
    <col min="6" max="35" width="8.75" style="166" customWidth="1"/>
    <col min="36" max="16384" width="9" style="166"/>
  </cols>
  <sheetData>
    <row r="3" spans="2:35" ht="39" customHeight="1" x14ac:dyDescent="0.15">
      <c r="F3" s="178" t="s">
        <v>0</v>
      </c>
      <c r="G3" s="179"/>
      <c r="H3" s="179"/>
      <c r="I3" s="179"/>
      <c r="J3" s="179"/>
      <c r="K3" s="179"/>
      <c r="L3" s="179"/>
      <c r="M3" s="179"/>
      <c r="N3" s="179"/>
      <c r="O3" s="180"/>
      <c r="P3" s="178" t="s">
        <v>1</v>
      </c>
      <c r="Q3" s="179" t="s">
        <v>1</v>
      </c>
      <c r="R3" s="179"/>
      <c r="S3" s="179"/>
      <c r="T3" s="179"/>
      <c r="U3" s="179"/>
      <c r="V3" s="179"/>
      <c r="W3" s="179"/>
      <c r="X3" s="179"/>
      <c r="Y3" s="180"/>
      <c r="Z3" s="178" t="s">
        <v>2</v>
      </c>
      <c r="AA3" s="179" t="s">
        <v>2</v>
      </c>
      <c r="AB3" s="179"/>
      <c r="AC3" s="179"/>
      <c r="AD3" s="179"/>
      <c r="AE3" s="179"/>
      <c r="AF3" s="179"/>
      <c r="AG3" s="179"/>
      <c r="AH3" s="179"/>
      <c r="AI3" s="180"/>
    </row>
    <row r="4" spans="2:35" s="164" customFormat="1" ht="27.75" customHeight="1" x14ac:dyDescent="0.15">
      <c r="B4" s="167"/>
      <c r="C4" s="167"/>
      <c r="D4" s="167"/>
      <c r="E4" s="167"/>
      <c r="F4" s="181" t="s">
        <v>3</v>
      </c>
      <c r="G4" s="182"/>
      <c r="H4" s="183">
        <v>202008</v>
      </c>
      <c r="I4" s="184"/>
      <c r="J4" s="184"/>
      <c r="K4" s="184"/>
      <c r="L4" s="185"/>
      <c r="M4" s="186" t="s">
        <v>4</v>
      </c>
      <c r="N4" s="184"/>
      <c r="O4" s="187"/>
      <c r="P4" s="181" t="s">
        <v>3</v>
      </c>
      <c r="Q4" s="182"/>
      <c r="R4" s="183">
        <v>202008</v>
      </c>
      <c r="S4" s="184"/>
      <c r="T4" s="184"/>
      <c r="U4" s="184"/>
      <c r="V4" s="185"/>
      <c r="W4" s="186" t="s">
        <v>4</v>
      </c>
      <c r="X4" s="184"/>
      <c r="Y4" s="187"/>
      <c r="Z4" s="181" t="s">
        <v>3</v>
      </c>
      <c r="AA4" s="182"/>
      <c r="AB4" s="183">
        <v>202008</v>
      </c>
      <c r="AC4" s="184"/>
      <c r="AD4" s="184"/>
      <c r="AE4" s="184"/>
      <c r="AF4" s="185"/>
      <c r="AG4" s="186" t="s">
        <v>4</v>
      </c>
      <c r="AH4" s="184"/>
      <c r="AI4" s="187"/>
    </row>
    <row r="5" spans="2:35" s="165" customFormat="1" ht="37.5" customHeight="1" x14ac:dyDescent="0.15">
      <c r="B5" s="168" t="s">
        <v>5</v>
      </c>
      <c r="C5" s="169" t="s">
        <v>6</v>
      </c>
      <c r="D5" s="169" t="s">
        <v>7</v>
      </c>
      <c r="E5" s="170" t="s">
        <v>8</v>
      </c>
      <c r="F5" s="171" t="s">
        <v>9</v>
      </c>
      <c r="G5" s="172" t="s">
        <v>10</v>
      </c>
      <c r="H5" s="168" t="s">
        <v>11</v>
      </c>
      <c r="I5" s="173" t="s">
        <v>12</v>
      </c>
      <c r="J5" s="174" t="s">
        <v>13</v>
      </c>
      <c r="K5" s="173" t="s">
        <v>14</v>
      </c>
      <c r="L5" s="175" t="s">
        <v>15</v>
      </c>
      <c r="M5" s="176" t="s">
        <v>11</v>
      </c>
      <c r="N5" s="173" t="s">
        <v>12</v>
      </c>
      <c r="O5" s="177" t="s">
        <v>16</v>
      </c>
      <c r="P5" s="171" t="s">
        <v>9</v>
      </c>
      <c r="Q5" s="172" t="s">
        <v>10</v>
      </c>
      <c r="R5" s="168" t="s">
        <v>11</v>
      </c>
      <c r="S5" s="173" t="s">
        <v>12</v>
      </c>
      <c r="T5" s="174" t="s">
        <v>13</v>
      </c>
      <c r="U5" s="173" t="s">
        <v>14</v>
      </c>
      <c r="V5" s="175" t="s">
        <v>15</v>
      </c>
      <c r="W5" s="176" t="s">
        <v>11</v>
      </c>
      <c r="X5" s="173" t="s">
        <v>12</v>
      </c>
      <c r="Y5" s="177" t="s">
        <v>16</v>
      </c>
      <c r="Z5" s="171" t="s">
        <v>9</v>
      </c>
      <c r="AA5" s="172" t="s">
        <v>10</v>
      </c>
      <c r="AB5" s="168" t="s">
        <v>11</v>
      </c>
      <c r="AC5" s="173" t="s">
        <v>12</v>
      </c>
      <c r="AD5" s="174" t="s">
        <v>17</v>
      </c>
      <c r="AE5" s="173" t="s">
        <v>14</v>
      </c>
      <c r="AF5" s="175" t="s">
        <v>15</v>
      </c>
      <c r="AG5" s="176" t="s">
        <v>11</v>
      </c>
      <c r="AH5" s="173" t="s">
        <v>12</v>
      </c>
      <c r="AI5" s="177" t="s">
        <v>16</v>
      </c>
    </row>
    <row r="6" spans="2:35" ht="20.100000000000001" customHeight="1" x14ac:dyDescent="0.15">
      <c r="B6" s="188">
        <v>4562342690029</v>
      </c>
      <c r="C6" s="192" t="s">
        <v>18</v>
      </c>
      <c r="D6" s="197" t="s">
        <v>19</v>
      </c>
      <c r="E6" s="199">
        <f>Pt1JAN別消化予測!F4</f>
        <v>399</v>
      </c>
      <c r="F6" s="202">
        <f>VLOOKUP(B6,パターンマスタ!N:AN,13,0)</f>
        <v>30</v>
      </c>
      <c r="G6" s="206">
        <f>Pt1JAN別消化予測!G4</f>
        <v>2610</v>
      </c>
      <c r="H6" s="210">
        <f>Pt1JAN別消化予測!H4</f>
        <v>1319</v>
      </c>
      <c r="I6" s="214">
        <f>Pt1JAN別消化予測!I4</f>
        <v>1291</v>
      </c>
      <c r="J6" s="218">
        <f>Pt1JAN別消化予測!J4</f>
        <v>0.50536398467432952</v>
      </c>
      <c r="K6" s="222">
        <f>Pt1JAN別消化予測!K4</f>
        <v>1.0000000000000002</v>
      </c>
      <c r="L6" s="226">
        <f>Pt1JAN別消化予測!L4</f>
        <v>-0.4946360153256707</v>
      </c>
      <c r="M6" s="230">
        <f>Pt1JAN別消化予測!M4</f>
        <v>1318.9999999999998</v>
      </c>
      <c r="N6" s="214">
        <f>Pt1JAN別消化予測!N4</f>
        <v>1291.0000000000002</v>
      </c>
      <c r="O6" s="234">
        <f>Pt1JAN別消化予測!O4</f>
        <v>0.50536398467432941</v>
      </c>
      <c r="P6" s="202">
        <f>VLOOKUP(B6,パターンマスタ!N:AN,14,0)</f>
        <v>40</v>
      </c>
      <c r="Q6" s="206">
        <f>Pt2JAN別消化予測!G4</f>
        <v>2000</v>
      </c>
      <c r="R6" s="210">
        <f>Pt2JAN別消化予測!H4</f>
        <v>1159</v>
      </c>
      <c r="S6" s="214">
        <f>Pt2JAN別消化予測!I4</f>
        <v>841</v>
      </c>
      <c r="T6" s="218">
        <f>Pt2JAN別消化予測!J4</f>
        <v>0.57950000000000002</v>
      </c>
      <c r="U6" s="222">
        <f>Pt2JAN別消化予測!K4</f>
        <v>1</v>
      </c>
      <c r="V6" s="226">
        <f>Pt2JAN別消化予測!L4</f>
        <v>-0.42049999999999998</v>
      </c>
      <c r="W6" s="230">
        <f>Pt2JAN別消化予測!M4</f>
        <v>1159</v>
      </c>
      <c r="X6" s="214">
        <f>Pt2JAN別消化予測!N4</f>
        <v>841</v>
      </c>
      <c r="Y6" s="234">
        <f>Pt2JAN別消化予測!O4</f>
        <v>0.57950000000000002</v>
      </c>
      <c r="Z6" s="202">
        <f>VLOOKUP(B6,パターンマスタ!N:AN,15,0)</f>
        <v>50</v>
      </c>
      <c r="AA6" s="206">
        <f>Pt3JAN別消化予測!G4</f>
        <v>900</v>
      </c>
      <c r="AB6" s="210">
        <f>Pt3JAN別消化予測!H4</f>
        <v>592</v>
      </c>
      <c r="AC6" s="214">
        <f>Pt3JAN別消化予測!I4</f>
        <v>308</v>
      </c>
      <c r="AD6" s="218">
        <f>Pt3JAN別消化予測!J4</f>
        <v>0.65777777777777779</v>
      </c>
      <c r="AE6" s="222">
        <f>Pt3JAN別消化予測!K4</f>
        <v>0.99999999999999978</v>
      </c>
      <c r="AF6" s="226">
        <f>Pt3JAN別消化予測!L4</f>
        <v>-0.34222222222222198</v>
      </c>
      <c r="AG6" s="230">
        <f>Pt3JAN別消化予測!M4</f>
        <v>592.00000000000011</v>
      </c>
      <c r="AH6" s="214">
        <f>Pt3JAN別消化予測!N4</f>
        <v>307.99999999999989</v>
      </c>
      <c r="AI6" s="234">
        <f>Pt3JAN別消化予測!O4</f>
        <v>0.65777777777777791</v>
      </c>
    </row>
    <row r="7" spans="2:35" ht="20.100000000000001" customHeight="1" x14ac:dyDescent="0.15">
      <c r="B7" s="189"/>
      <c r="C7" s="193"/>
      <c r="D7" s="196"/>
      <c r="E7" s="199"/>
      <c r="F7" s="202"/>
      <c r="G7" s="207"/>
      <c r="H7" s="210"/>
      <c r="I7" s="214"/>
      <c r="J7" s="218"/>
      <c r="K7" s="222"/>
      <c r="L7" s="226"/>
      <c r="M7" s="230"/>
      <c r="N7" s="214"/>
      <c r="O7" s="234"/>
      <c r="P7" s="202"/>
      <c r="Q7" s="207"/>
      <c r="R7" s="210"/>
      <c r="S7" s="214"/>
      <c r="T7" s="218"/>
      <c r="U7" s="222"/>
      <c r="V7" s="226"/>
      <c r="W7" s="230"/>
      <c r="X7" s="214"/>
      <c r="Y7" s="234"/>
      <c r="Z7" s="202"/>
      <c r="AA7" s="207"/>
      <c r="AB7" s="210"/>
      <c r="AC7" s="214"/>
      <c r="AD7" s="218"/>
      <c r="AE7" s="222"/>
      <c r="AF7" s="226"/>
      <c r="AG7" s="230"/>
      <c r="AH7" s="214"/>
      <c r="AI7" s="234"/>
    </row>
    <row r="8" spans="2:35" ht="20.100000000000001" customHeight="1" x14ac:dyDescent="0.15">
      <c r="B8" s="188">
        <v>4562342690036</v>
      </c>
      <c r="C8" s="192" t="s">
        <v>20</v>
      </c>
      <c r="D8" s="197" t="s">
        <v>19</v>
      </c>
      <c r="E8" s="199">
        <f>Pt1JAN別消化予測!F6</f>
        <v>998</v>
      </c>
      <c r="F8" s="202">
        <f>VLOOKUP(B8,パターンマスタ!N:AN,13,0)</f>
        <v>10</v>
      </c>
      <c r="G8" s="206">
        <f>Pt1JAN別消化予測!G6</f>
        <v>870</v>
      </c>
      <c r="H8" s="210">
        <f>Pt1JAN別消化予測!H6</f>
        <v>479</v>
      </c>
      <c r="I8" s="214">
        <f>Pt1JAN別消化予測!I6</f>
        <v>391</v>
      </c>
      <c r="J8" s="218">
        <f>Pt1JAN別消化予測!J6</f>
        <v>0.55057471264367819</v>
      </c>
      <c r="K8" s="222">
        <f>Pt1JAN別消化予測!K6</f>
        <v>1.0000000000000002</v>
      </c>
      <c r="L8" s="226">
        <f>Pt1JAN別消化予測!L6</f>
        <v>-0.44942528735632203</v>
      </c>
      <c r="M8" s="230">
        <f>Pt1JAN別消化予測!M6</f>
        <v>478.99999999999994</v>
      </c>
      <c r="N8" s="214">
        <f>Pt1JAN別消化予測!N6</f>
        <v>391.00000000000006</v>
      </c>
      <c r="O8" s="234">
        <f>Pt1JAN別消化予測!O6</f>
        <v>0.55057471264367808</v>
      </c>
      <c r="P8" s="202">
        <f>VLOOKUP(B8,パターンマスタ!N:AN,14,0)</f>
        <v>20</v>
      </c>
      <c r="Q8" s="206">
        <f>Pt2JAN別消化予測!G6</f>
        <v>1000</v>
      </c>
      <c r="R8" s="210">
        <f>Pt2JAN別消化予測!H6</f>
        <v>541</v>
      </c>
      <c r="S8" s="214">
        <f>Pt2JAN別消化予測!I6</f>
        <v>459</v>
      </c>
      <c r="T8" s="218">
        <f>Pt2JAN別消化予測!J6</f>
        <v>0.54100000000000004</v>
      </c>
      <c r="U8" s="222">
        <f>Pt2JAN別消化予測!K6</f>
        <v>1</v>
      </c>
      <c r="V8" s="226">
        <f>Pt2JAN別消化予測!L6</f>
        <v>-0.45899999999999996</v>
      </c>
      <c r="W8" s="230">
        <f>Pt2JAN別消化予測!M6</f>
        <v>541</v>
      </c>
      <c r="X8" s="214">
        <f>Pt2JAN別消化予測!N6</f>
        <v>459</v>
      </c>
      <c r="Y8" s="234">
        <f>Pt2JAN別消化予測!O6</f>
        <v>0.54100000000000004</v>
      </c>
      <c r="Z8" s="202">
        <f>VLOOKUP(B8,パターンマスタ!N:AN,15,0)</f>
        <v>30</v>
      </c>
      <c r="AA8" s="206">
        <f>Pt3JAN別消化予測!G6</f>
        <v>540</v>
      </c>
      <c r="AB8" s="210">
        <f>Pt3JAN別消化予測!H6</f>
        <v>254</v>
      </c>
      <c r="AC8" s="214">
        <f>Pt3JAN別消化予測!I6</f>
        <v>286</v>
      </c>
      <c r="AD8" s="218">
        <f>Pt3JAN別消化予測!J6</f>
        <v>0.47037037037037038</v>
      </c>
      <c r="AE8" s="222">
        <f>Pt3JAN別消化予測!K6</f>
        <v>0.99999999999999989</v>
      </c>
      <c r="AF8" s="226">
        <f>Pt3JAN別消化予測!L6</f>
        <v>-0.52962962962962945</v>
      </c>
      <c r="AG8" s="230">
        <f>Pt3JAN別消化予測!M6</f>
        <v>254.00000000000003</v>
      </c>
      <c r="AH8" s="214">
        <f>Pt3JAN別消化予測!N6</f>
        <v>286</v>
      </c>
      <c r="AI8" s="234">
        <f>Pt3JAN別消化予測!O6</f>
        <v>0.47037037037037044</v>
      </c>
    </row>
    <row r="9" spans="2:35" ht="20.100000000000001" customHeight="1" x14ac:dyDescent="0.15">
      <c r="B9" s="189"/>
      <c r="C9" s="193"/>
      <c r="D9" s="196"/>
      <c r="E9" s="199"/>
      <c r="F9" s="202"/>
      <c r="G9" s="207"/>
      <c r="H9" s="210"/>
      <c r="I9" s="214"/>
      <c r="J9" s="218"/>
      <c r="K9" s="222"/>
      <c r="L9" s="226"/>
      <c r="M9" s="230"/>
      <c r="N9" s="214"/>
      <c r="O9" s="234"/>
      <c r="P9" s="202"/>
      <c r="Q9" s="207"/>
      <c r="R9" s="210"/>
      <c r="S9" s="214"/>
      <c r="T9" s="218"/>
      <c r="U9" s="222"/>
      <c r="V9" s="226"/>
      <c r="W9" s="230"/>
      <c r="X9" s="214"/>
      <c r="Y9" s="234"/>
      <c r="Z9" s="202"/>
      <c r="AA9" s="207"/>
      <c r="AB9" s="210"/>
      <c r="AC9" s="214"/>
      <c r="AD9" s="218"/>
      <c r="AE9" s="222"/>
      <c r="AF9" s="226"/>
      <c r="AG9" s="230"/>
      <c r="AH9" s="214"/>
      <c r="AI9" s="234"/>
    </row>
    <row r="10" spans="2:35" ht="20.100000000000001" customHeight="1" x14ac:dyDescent="0.15">
      <c r="B10" s="188">
        <v>4562342690043</v>
      </c>
      <c r="C10" s="192" t="s">
        <v>21</v>
      </c>
      <c r="D10" s="197" t="s">
        <v>19</v>
      </c>
      <c r="E10" s="199">
        <f>Pt1JAN別消化予測!F8</f>
        <v>998</v>
      </c>
      <c r="F10" s="202">
        <f>VLOOKUP(B10,パターンマスタ!N:AN,13,0)</f>
        <v>30</v>
      </c>
      <c r="G10" s="206">
        <f>Pt1JAN別消化予測!G8</f>
        <v>2610</v>
      </c>
      <c r="H10" s="210">
        <f>Pt1JAN別消化予測!H8</f>
        <v>1564</v>
      </c>
      <c r="I10" s="214">
        <f>Pt1JAN別消化予測!I8</f>
        <v>1046</v>
      </c>
      <c r="J10" s="218">
        <f>Pt1JAN別消化予測!J8</f>
        <v>0.59923371647509582</v>
      </c>
      <c r="K10" s="222">
        <f>Pt1JAN別消化予測!K8</f>
        <v>1.0000000000000002</v>
      </c>
      <c r="L10" s="226">
        <f>Pt1JAN別消化予測!L8</f>
        <v>-0.4007662835249044</v>
      </c>
      <c r="M10" s="230">
        <f>Pt1JAN別消化予測!M8</f>
        <v>1563.9999999999998</v>
      </c>
      <c r="N10" s="214">
        <f>Pt1JAN別消化予測!N8</f>
        <v>1046.0000000000002</v>
      </c>
      <c r="O10" s="234">
        <f>Pt1JAN別消化予測!O8</f>
        <v>0.59923371647509571</v>
      </c>
      <c r="P10" s="202">
        <f>VLOOKUP(B10,パターンマスタ!N:AN,14,0)</f>
        <v>50</v>
      </c>
      <c r="Q10" s="206">
        <f>Pt2JAN別消化予測!G8</f>
        <v>2500</v>
      </c>
      <c r="R10" s="210">
        <f>Pt2JAN別消化予測!H8</f>
        <v>1525</v>
      </c>
      <c r="S10" s="214">
        <f>Pt2JAN別消化予測!I8</f>
        <v>975</v>
      </c>
      <c r="T10" s="218">
        <f>Pt2JAN別消化予測!J8</f>
        <v>0.61</v>
      </c>
      <c r="U10" s="222">
        <f>Pt2JAN別消化予測!K8</f>
        <v>1</v>
      </c>
      <c r="V10" s="226">
        <f>Pt2JAN別消化予測!L8</f>
        <v>-0.39</v>
      </c>
      <c r="W10" s="230">
        <f>Pt2JAN別消化予測!M8</f>
        <v>1525</v>
      </c>
      <c r="X10" s="214">
        <f>Pt2JAN別消化予測!N8</f>
        <v>975</v>
      </c>
      <c r="Y10" s="234">
        <f>Pt2JAN別消化予測!O8</f>
        <v>0.61</v>
      </c>
      <c r="Z10" s="202">
        <f>VLOOKUP(B10,パターンマスタ!N:AN,15,0)</f>
        <v>100</v>
      </c>
      <c r="AA10" s="206">
        <f>Pt3JAN別消化予測!G8</f>
        <v>1800</v>
      </c>
      <c r="AB10" s="210">
        <f>Pt3JAN別消化予測!H8</f>
        <v>907</v>
      </c>
      <c r="AC10" s="214">
        <f>Pt3JAN別消化予測!I8</f>
        <v>893</v>
      </c>
      <c r="AD10" s="218">
        <f>Pt3JAN別消化予測!J8</f>
        <v>0.50388888888888894</v>
      </c>
      <c r="AE10" s="222">
        <f>Pt3JAN別消化予測!K8</f>
        <v>1</v>
      </c>
      <c r="AF10" s="226">
        <f>Pt3JAN別消化予測!L8</f>
        <v>-0.49611111111111106</v>
      </c>
      <c r="AG10" s="230">
        <f>Pt3JAN別消化予測!M8</f>
        <v>907.00000000000011</v>
      </c>
      <c r="AH10" s="214">
        <f>Pt3JAN別消化予測!N8</f>
        <v>892.99999999999989</v>
      </c>
      <c r="AI10" s="234">
        <f>Pt3JAN別消化予測!O8</f>
        <v>0.50388888888888894</v>
      </c>
    </row>
    <row r="11" spans="2:35" ht="20.100000000000001" customHeight="1" x14ac:dyDescent="0.15">
      <c r="B11" s="189"/>
      <c r="C11" s="193"/>
      <c r="D11" s="196"/>
      <c r="E11" s="199"/>
      <c r="F11" s="202"/>
      <c r="G11" s="207"/>
      <c r="H11" s="210"/>
      <c r="I11" s="214"/>
      <c r="J11" s="218"/>
      <c r="K11" s="222"/>
      <c r="L11" s="226"/>
      <c r="M11" s="230"/>
      <c r="N11" s="214"/>
      <c r="O11" s="234"/>
      <c r="P11" s="202"/>
      <c r="Q11" s="207"/>
      <c r="R11" s="210"/>
      <c r="S11" s="214"/>
      <c r="T11" s="218"/>
      <c r="U11" s="222"/>
      <c r="V11" s="226"/>
      <c r="W11" s="230"/>
      <c r="X11" s="214"/>
      <c r="Y11" s="234"/>
      <c r="Z11" s="202"/>
      <c r="AA11" s="207"/>
      <c r="AB11" s="210"/>
      <c r="AC11" s="214"/>
      <c r="AD11" s="218"/>
      <c r="AE11" s="222"/>
      <c r="AF11" s="226"/>
      <c r="AG11" s="230"/>
      <c r="AH11" s="214"/>
      <c r="AI11" s="234"/>
    </row>
    <row r="12" spans="2:35" ht="20.100000000000001" customHeight="1" x14ac:dyDescent="0.15">
      <c r="B12" s="188">
        <v>4562342690050</v>
      </c>
      <c r="C12" s="192" t="s">
        <v>22</v>
      </c>
      <c r="D12" s="197" t="s">
        <v>19</v>
      </c>
      <c r="E12" s="199">
        <f>Pt1JAN別消化予測!F10</f>
        <v>1990</v>
      </c>
      <c r="F12" s="202">
        <f>VLOOKUP(B12,パターンマスタ!N:AN,13,0)</f>
        <v>10</v>
      </c>
      <c r="G12" s="206">
        <f>Pt1JAN別消化予測!G10</f>
        <v>870</v>
      </c>
      <c r="H12" s="210">
        <f>Pt1JAN別消化予測!H10</f>
        <v>482</v>
      </c>
      <c r="I12" s="214">
        <f>Pt1JAN別消化予測!I10</f>
        <v>388</v>
      </c>
      <c r="J12" s="218">
        <f>Pt1JAN別消化予測!J10</f>
        <v>0.55402298850574716</v>
      </c>
      <c r="K12" s="222">
        <f>Pt1JAN別消化予測!K10</f>
        <v>1</v>
      </c>
      <c r="L12" s="226">
        <f>Pt1JAN別消化予測!L10</f>
        <v>-0.44597701149425284</v>
      </c>
      <c r="M12" s="230">
        <f>Pt1JAN別消化予測!M10</f>
        <v>482.00000000000006</v>
      </c>
      <c r="N12" s="214">
        <f>Pt1JAN別消化予測!N10</f>
        <v>387.99999999999994</v>
      </c>
      <c r="O12" s="234">
        <f>Pt1JAN別消化予測!O10</f>
        <v>0.55402298850574716</v>
      </c>
      <c r="P12" s="202">
        <f>VLOOKUP(B12,パターンマスタ!N:AN,14,0)</f>
        <v>20</v>
      </c>
      <c r="Q12" s="206">
        <f>Pt2JAN別消化予測!G10</f>
        <v>1000</v>
      </c>
      <c r="R12" s="210">
        <f>Pt2JAN別消化予測!H10</f>
        <v>571</v>
      </c>
      <c r="S12" s="214">
        <f>Pt2JAN別消化予測!I10</f>
        <v>429</v>
      </c>
      <c r="T12" s="218">
        <f>Pt2JAN別消化予測!J10</f>
        <v>0.57099999999999995</v>
      </c>
      <c r="U12" s="222">
        <f>Pt2JAN別消化予測!K10</f>
        <v>0.99999999999999978</v>
      </c>
      <c r="V12" s="226">
        <f>Pt2JAN別消化予測!L10</f>
        <v>-0.42899999999999983</v>
      </c>
      <c r="W12" s="230">
        <f>Pt2JAN別消化予測!M10</f>
        <v>571.00000000000011</v>
      </c>
      <c r="X12" s="214">
        <f>Pt2JAN別消化予測!N10</f>
        <v>428.99999999999989</v>
      </c>
      <c r="Y12" s="234">
        <f>Pt2JAN別消化予測!O10</f>
        <v>0.57100000000000006</v>
      </c>
      <c r="Z12" s="202">
        <f>VLOOKUP(B12,パターンマスタ!N:AN,15,0)</f>
        <v>30</v>
      </c>
      <c r="AA12" s="206">
        <f>Pt3JAN別消化予測!G10</f>
        <v>540</v>
      </c>
      <c r="AB12" s="210">
        <f>Pt3JAN別消化予測!H10</f>
        <v>258</v>
      </c>
      <c r="AC12" s="214">
        <f>Pt3JAN別消化予測!I10</f>
        <v>282</v>
      </c>
      <c r="AD12" s="218">
        <f>Pt3JAN別消化予測!J10</f>
        <v>0.4777777777777778</v>
      </c>
      <c r="AE12" s="222">
        <f>Pt3JAN別消化予測!K10</f>
        <v>1.0000000000000002</v>
      </c>
      <c r="AF12" s="226">
        <f>Pt3JAN別消化予測!L10</f>
        <v>-0.52222222222222237</v>
      </c>
      <c r="AG12" s="230">
        <f>Pt3JAN別消化予測!M10</f>
        <v>258</v>
      </c>
      <c r="AH12" s="214">
        <f>Pt3JAN別消化予測!N10</f>
        <v>282</v>
      </c>
      <c r="AI12" s="234">
        <f>Pt3JAN別消化予測!O10</f>
        <v>0.4777777777777778</v>
      </c>
    </row>
    <row r="13" spans="2:35" ht="20.100000000000001" customHeight="1" x14ac:dyDescent="0.15">
      <c r="B13" s="189"/>
      <c r="C13" s="193"/>
      <c r="D13" s="196"/>
      <c r="E13" s="199"/>
      <c r="F13" s="202"/>
      <c r="G13" s="207"/>
      <c r="H13" s="210"/>
      <c r="I13" s="214"/>
      <c r="J13" s="218"/>
      <c r="K13" s="222"/>
      <c r="L13" s="226"/>
      <c r="M13" s="230"/>
      <c r="N13" s="214"/>
      <c r="O13" s="234"/>
      <c r="P13" s="202"/>
      <c r="Q13" s="207"/>
      <c r="R13" s="210"/>
      <c r="S13" s="214"/>
      <c r="T13" s="218"/>
      <c r="U13" s="222"/>
      <c r="V13" s="226"/>
      <c r="W13" s="230"/>
      <c r="X13" s="214"/>
      <c r="Y13" s="234"/>
      <c r="Z13" s="202"/>
      <c r="AA13" s="207"/>
      <c r="AB13" s="210"/>
      <c r="AC13" s="214"/>
      <c r="AD13" s="218"/>
      <c r="AE13" s="222"/>
      <c r="AF13" s="226"/>
      <c r="AG13" s="230"/>
      <c r="AH13" s="214"/>
      <c r="AI13" s="234"/>
    </row>
    <row r="14" spans="2:35" ht="20.100000000000001" customHeight="1" x14ac:dyDescent="0.15">
      <c r="B14" s="188">
        <v>4562342690067</v>
      </c>
      <c r="C14" s="192" t="s">
        <v>23</v>
      </c>
      <c r="D14" s="197" t="s">
        <v>19</v>
      </c>
      <c r="E14" s="199">
        <f>Pt1JAN別消化予測!F12</f>
        <v>1990</v>
      </c>
      <c r="F14" s="202">
        <f>VLOOKUP(B14,パターンマスタ!N:AN,13,0)</f>
        <v>30</v>
      </c>
      <c r="G14" s="206">
        <f>Pt1JAN別消化予測!G12</f>
        <v>2610</v>
      </c>
      <c r="H14" s="210">
        <f>Pt1JAN別消化予測!H12</f>
        <v>966</v>
      </c>
      <c r="I14" s="214">
        <f>Pt1JAN別消化予測!I12</f>
        <v>1644</v>
      </c>
      <c r="J14" s="218">
        <f>Pt1JAN別消化予測!J12</f>
        <v>0.37011494252873561</v>
      </c>
      <c r="K14" s="222">
        <f>Pt1JAN別消化予測!K12</f>
        <v>1</v>
      </c>
      <c r="L14" s="226">
        <f>Pt1JAN別消化予測!L12</f>
        <v>-0.62988505747126444</v>
      </c>
      <c r="M14" s="230">
        <f>Pt1JAN別消化予測!M12</f>
        <v>966</v>
      </c>
      <c r="N14" s="214">
        <f>Pt1JAN別消化予測!N12</f>
        <v>1644</v>
      </c>
      <c r="O14" s="234">
        <f>Pt1JAN別消化予測!O12</f>
        <v>0.37011494252873561</v>
      </c>
      <c r="P14" s="202">
        <f>VLOOKUP(B14,パターンマスタ!N:AN,14,0)</f>
        <v>50</v>
      </c>
      <c r="Q14" s="206">
        <f>Pt2JAN別消化予測!G12</f>
        <v>2500</v>
      </c>
      <c r="R14" s="210">
        <f>Pt2JAN別消化予測!H12</f>
        <v>942</v>
      </c>
      <c r="S14" s="214">
        <f>Pt2JAN別消化予測!I12</f>
        <v>1558</v>
      </c>
      <c r="T14" s="218">
        <f>Pt2JAN別消化予測!J12</f>
        <v>0.37680000000000002</v>
      </c>
      <c r="U14" s="222">
        <f>Pt2JAN別消化予測!K12</f>
        <v>1</v>
      </c>
      <c r="V14" s="226">
        <f>Pt2JAN別消化予測!L12</f>
        <v>-0.62319999999999998</v>
      </c>
      <c r="W14" s="230">
        <f>Pt2JAN別消化予測!M12</f>
        <v>942.00000000000011</v>
      </c>
      <c r="X14" s="214">
        <f>Pt2JAN別消化予測!N12</f>
        <v>1558</v>
      </c>
      <c r="Y14" s="234">
        <f>Pt2JAN別消化予測!O12</f>
        <v>0.37680000000000002</v>
      </c>
      <c r="Z14" s="202">
        <f>VLOOKUP(B14,パターンマスタ!N:AN,15,0)</f>
        <v>100</v>
      </c>
      <c r="AA14" s="206">
        <f>Pt3JAN別消化予測!G12</f>
        <v>1800</v>
      </c>
      <c r="AB14" s="210">
        <f>Pt3JAN別消化予測!H12</f>
        <v>573</v>
      </c>
      <c r="AC14" s="214">
        <f>Pt3JAN別消化予測!I12</f>
        <v>1227</v>
      </c>
      <c r="AD14" s="218">
        <f>Pt3JAN別消化予測!J12</f>
        <v>0.31833333333333336</v>
      </c>
      <c r="AE14" s="222">
        <f>Pt3JAN別消化予測!K12</f>
        <v>1</v>
      </c>
      <c r="AF14" s="226">
        <f>Pt3JAN別消化予測!L12</f>
        <v>-0.68166666666666664</v>
      </c>
      <c r="AG14" s="230">
        <f>Pt3JAN別消化予測!M12</f>
        <v>573</v>
      </c>
      <c r="AH14" s="214">
        <f>Pt3JAN別消化予測!N12</f>
        <v>1227</v>
      </c>
      <c r="AI14" s="234">
        <f>Pt3JAN別消化予測!O12</f>
        <v>0.31833333333333336</v>
      </c>
    </row>
    <row r="15" spans="2:35" ht="20.100000000000001" customHeight="1" x14ac:dyDescent="0.15">
      <c r="B15" s="189"/>
      <c r="C15" s="193"/>
      <c r="D15" s="196"/>
      <c r="E15" s="199"/>
      <c r="F15" s="202"/>
      <c r="G15" s="207"/>
      <c r="H15" s="210"/>
      <c r="I15" s="214"/>
      <c r="J15" s="218"/>
      <c r="K15" s="222"/>
      <c r="L15" s="226"/>
      <c r="M15" s="230"/>
      <c r="N15" s="214"/>
      <c r="O15" s="234"/>
      <c r="P15" s="202"/>
      <c r="Q15" s="207"/>
      <c r="R15" s="210"/>
      <c r="S15" s="214"/>
      <c r="T15" s="218"/>
      <c r="U15" s="222"/>
      <c r="V15" s="226"/>
      <c r="W15" s="230"/>
      <c r="X15" s="214"/>
      <c r="Y15" s="234"/>
      <c r="Z15" s="202"/>
      <c r="AA15" s="207"/>
      <c r="AB15" s="210"/>
      <c r="AC15" s="214"/>
      <c r="AD15" s="218"/>
      <c r="AE15" s="222"/>
      <c r="AF15" s="226"/>
      <c r="AG15" s="230"/>
      <c r="AH15" s="214"/>
      <c r="AI15" s="234"/>
    </row>
    <row r="16" spans="2:35" ht="20.100000000000001" customHeight="1" x14ac:dyDescent="0.15">
      <c r="B16" s="188">
        <v>4562342690074</v>
      </c>
      <c r="C16" s="192" t="s">
        <v>24</v>
      </c>
      <c r="D16" s="197" t="s">
        <v>19</v>
      </c>
      <c r="E16" s="199">
        <f>Pt1JAN別消化予測!F14</f>
        <v>998</v>
      </c>
      <c r="F16" s="202">
        <f>VLOOKUP(B16,パターンマスタ!N:AN,13,0)</f>
        <v>30</v>
      </c>
      <c r="G16" s="206">
        <f>Pt1JAN別消化予測!G14</f>
        <v>2610</v>
      </c>
      <c r="H16" s="210">
        <f>Pt1JAN別消化予測!H14</f>
        <v>1600</v>
      </c>
      <c r="I16" s="214">
        <f>Pt1JAN別消化予測!I14</f>
        <v>1010</v>
      </c>
      <c r="J16" s="218">
        <f>Pt1JAN別消化予測!J14</f>
        <v>0.6130268199233716</v>
      </c>
      <c r="K16" s="222">
        <f>Pt1JAN別消化予測!K14</f>
        <v>1</v>
      </c>
      <c r="L16" s="226">
        <f>Pt1JAN別消化予測!L14</f>
        <v>-0.3869731800766284</v>
      </c>
      <c r="M16" s="230">
        <f>Pt1JAN別消化予測!M14</f>
        <v>1599.9999999999998</v>
      </c>
      <c r="N16" s="214">
        <f>Pt1JAN別消化予測!N14</f>
        <v>1010.0000000000002</v>
      </c>
      <c r="O16" s="234">
        <f>Pt1JAN別消化予測!O14</f>
        <v>0.6130268199233716</v>
      </c>
      <c r="P16" s="202">
        <f>VLOOKUP(B16,パターンマスタ!N:AN,14,0)</f>
        <v>50</v>
      </c>
      <c r="Q16" s="206">
        <f>Pt2JAN別消化予測!G14</f>
        <v>2500</v>
      </c>
      <c r="R16" s="210">
        <f>Pt2JAN別消化予測!H14</f>
        <v>1663</v>
      </c>
      <c r="S16" s="214">
        <f>Pt2JAN別消化予測!I14</f>
        <v>837</v>
      </c>
      <c r="T16" s="218">
        <f>Pt2JAN別消化予測!J14</f>
        <v>0.66520000000000001</v>
      </c>
      <c r="U16" s="222">
        <f>Pt2JAN別消化予測!K14</f>
        <v>1.0000000000000002</v>
      </c>
      <c r="V16" s="226">
        <f>Pt2JAN別消化予測!L14</f>
        <v>-0.33480000000000021</v>
      </c>
      <c r="W16" s="230">
        <f>Pt2JAN別消化予測!M14</f>
        <v>1662.9999999999998</v>
      </c>
      <c r="X16" s="214">
        <f>Pt2JAN別消化予測!N14</f>
        <v>837.00000000000023</v>
      </c>
      <c r="Y16" s="234">
        <f>Pt2JAN別消化予測!O14</f>
        <v>0.6651999999999999</v>
      </c>
      <c r="Z16" s="202">
        <f>VLOOKUP(B16,パターンマスタ!N:AN,15,0)</f>
        <v>70</v>
      </c>
      <c r="AA16" s="206">
        <f>Pt3JAN別消化予測!G14</f>
        <v>1260</v>
      </c>
      <c r="AB16" s="210">
        <f>Pt3JAN別消化予測!H14</f>
        <v>783</v>
      </c>
      <c r="AC16" s="214">
        <f>Pt3JAN別消化予測!I14</f>
        <v>477</v>
      </c>
      <c r="AD16" s="218">
        <f>Pt3JAN別消化予測!J14</f>
        <v>0.62142857142857144</v>
      </c>
      <c r="AE16" s="222">
        <f>Pt3JAN別消化予測!K14</f>
        <v>1.0000000000000002</v>
      </c>
      <c r="AF16" s="226">
        <f>Pt3JAN別消化予測!L14</f>
        <v>-0.37857142857142878</v>
      </c>
      <c r="AG16" s="230">
        <f>Pt3JAN別消化予測!M14</f>
        <v>782.99999999999989</v>
      </c>
      <c r="AH16" s="214">
        <f>Pt3JAN別消化予測!N14</f>
        <v>477.00000000000011</v>
      </c>
      <c r="AI16" s="234">
        <f>Pt3JAN別消化予測!O14</f>
        <v>0.62142857142857133</v>
      </c>
    </row>
    <row r="17" spans="2:35" ht="20.100000000000001" customHeight="1" x14ac:dyDescent="0.15">
      <c r="B17" s="189"/>
      <c r="C17" s="193"/>
      <c r="D17" s="196"/>
      <c r="E17" s="199"/>
      <c r="F17" s="202"/>
      <c r="G17" s="207"/>
      <c r="H17" s="210"/>
      <c r="I17" s="214"/>
      <c r="J17" s="218"/>
      <c r="K17" s="222"/>
      <c r="L17" s="226"/>
      <c r="M17" s="230"/>
      <c r="N17" s="214"/>
      <c r="O17" s="234"/>
      <c r="P17" s="202"/>
      <c r="Q17" s="207"/>
      <c r="R17" s="210"/>
      <c r="S17" s="214"/>
      <c r="T17" s="218"/>
      <c r="U17" s="222"/>
      <c r="V17" s="226"/>
      <c r="W17" s="230"/>
      <c r="X17" s="214"/>
      <c r="Y17" s="234"/>
      <c r="Z17" s="202"/>
      <c r="AA17" s="207"/>
      <c r="AB17" s="210"/>
      <c r="AC17" s="214"/>
      <c r="AD17" s="218"/>
      <c r="AE17" s="222"/>
      <c r="AF17" s="226"/>
      <c r="AG17" s="230"/>
      <c r="AH17" s="214"/>
      <c r="AI17" s="234"/>
    </row>
    <row r="18" spans="2:35" ht="20.100000000000001" customHeight="1" x14ac:dyDescent="0.15">
      <c r="B18" s="188">
        <v>4562342690081</v>
      </c>
      <c r="C18" s="192" t="s">
        <v>25</v>
      </c>
      <c r="D18" s="197" t="s">
        <v>19</v>
      </c>
      <c r="E18" s="199">
        <f>Pt1JAN別消化予測!F16</f>
        <v>998</v>
      </c>
      <c r="F18" s="202">
        <f>VLOOKUP(B18,パターンマスタ!N:AN,13,0)</f>
        <v>10</v>
      </c>
      <c r="G18" s="206">
        <f>Pt1JAN別消化予測!G16</f>
        <v>870</v>
      </c>
      <c r="H18" s="210">
        <f>Pt1JAN別消化予測!H16</f>
        <v>617</v>
      </c>
      <c r="I18" s="214">
        <f>Pt1JAN別消化予測!I16</f>
        <v>253</v>
      </c>
      <c r="J18" s="218">
        <f>Pt1JAN別消化予測!J16</f>
        <v>0.70919540229885059</v>
      </c>
      <c r="K18" s="222">
        <f>Pt1JAN別消化予測!K16</f>
        <v>1</v>
      </c>
      <c r="L18" s="226">
        <f>Pt1JAN別消化予測!L16</f>
        <v>-0.29080459770114941</v>
      </c>
      <c r="M18" s="230">
        <f>Pt1JAN別消化予測!M16</f>
        <v>617</v>
      </c>
      <c r="N18" s="214">
        <f>Pt1JAN別消化予測!N16</f>
        <v>253</v>
      </c>
      <c r="O18" s="234">
        <f>Pt1JAN別消化予測!O16</f>
        <v>0.70919540229885059</v>
      </c>
      <c r="P18" s="202">
        <f>VLOOKUP(B18,パターンマスタ!N:AN,14,0)</f>
        <v>20</v>
      </c>
      <c r="Q18" s="206">
        <f>Pt2JAN別消化予測!G16</f>
        <v>1000</v>
      </c>
      <c r="R18" s="210">
        <f>Pt2JAN別消化予測!H16</f>
        <v>595</v>
      </c>
      <c r="S18" s="214">
        <f>Pt2JAN別消化予測!I16</f>
        <v>405</v>
      </c>
      <c r="T18" s="218">
        <f>Pt2JAN別消化予測!J16</f>
        <v>0.59499999999999997</v>
      </c>
      <c r="U18" s="222">
        <f>Pt2JAN別消化予測!K16</f>
        <v>0.99999999999999978</v>
      </c>
      <c r="V18" s="226">
        <f>Pt2JAN別消化予測!L16</f>
        <v>-0.4049999999999998</v>
      </c>
      <c r="W18" s="230">
        <f>Pt2JAN別消化予測!M16</f>
        <v>595.00000000000011</v>
      </c>
      <c r="X18" s="214">
        <f>Pt2JAN別消化予測!N16</f>
        <v>404.99999999999989</v>
      </c>
      <c r="Y18" s="234">
        <f>Pt2JAN別消化予測!O16</f>
        <v>0.59500000000000008</v>
      </c>
      <c r="Z18" s="202">
        <f>VLOOKUP(B18,パターンマスタ!N:AN,15,0)</f>
        <v>20</v>
      </c>
      <c r="AA18" s="206">
        <f>Pt3JAN別消化予測!G16</f>
        <v>360</v>
      </c>
      <c r="AB18" s="210">
        <f>Pt3JAN別消化予測!H16</f>
        <v>231</v>
      </c>
      <c r="AC18" s="214">
        <f>Pt3JAN別消化予測!I16</f>
        <v>129</v>
      </c>
      <c r="AD18" s="218">
        <f>Pt3JAN別消化予測!J16</f>
        <v>0.64166666666666672</v>
      </c>
      <c r="AE18" s="222">
        <f>Pt3JAN別消化予測!K16</f>
        <v>1</v>
      </c>
      <c r="AF18" s="226">
        <f>Pt3JAN別消化予測!L16</f>
        <v>-0.35833333333333328</v>
      </c>
      <c r="AG18" s="230">
        <f>Pt3JAN別消化予測!M16</f>
        <v>231.00000000000003</v>
      </c>
      <c r="AH18" s="214">
        <f>Pt3JAN別消化予測!N16</f>
        <v>128.99999999999997</v>
      </c>
      <c r="AI18" s="234">
        <f>Pt3JAN別消化予測!O16</f>
        <v>0.64166666666666672</v>
      </c>
    </row>
    <row r="19" spans="2:35" ht="20.100000000000001" customHeight="1" x14ac:dyDescent="0.15">
      <c r="B19" s="190"/>
      <c r="C19" s="194"/>
      <c r="D19" s="198"/>
      <c r="E19" s="200"/>
      <c r="F19" s="203"/>
      <c r="G19" s="207"/>
      <c r="H19" s="211"/>
      <c r="I19" s="215"/>
      <c r="J19" s="219"/>
      <c r="K19" s="223"/>
      <c r="L19" s="227"/>
      <c r="M19" s="231"/>
      <c r="N19" s="215"/>
      <c r="O19" s="235"/>
      <c r="P19" s="203"/>
      <c r="Q19" s="207"/>
      <c r="R19" s="211"/>
      <c r="S19" s="215"/>
      <c r="T19" s="219"/>
      <c r="U19" s="223"/>
      <c r="V19" s="227"/>
      <c r="W19" s="231"/>
      <c r="X19" s="215"/>
      <c r="Y19" s="235"/>
      <c r="Z19" s="203"/>
      <c r="AA19" s="207"/>
      <c r="AB19" s="211"/>
      <c r="AC19" s="215"/>
      <c r="AD19" s="219"/>
      <c r="AE19" s="223"/>
      <c r="AF19" s="227"/>
      <c r="AG19" s="231"/>
      <c r="AH19" s="215"/>
      <c r="AI19" s="235"/>
    </row>
    <row r="20" spans="2:35" ht="20.100000000000001" customHeight="1" x14ac:dyDescent="0.15">
      <c r="B20" s="191" t="s">
        <v>10</v>
      </c>
      <c r="C20" s="195"/>
      <c r="D20" s="195"/>
      <c r="E20" s="201"/>
      <c r="F20" s="204">
        <f>SUM(F6:F19)</f>
        <v>150</v>
      </c>
      <c r="G20" s="208">
        <f>Pt1JAN別消化予測!G18</f>
        <v>13050</v>
      </c>
      <c r="H20" s="212">
        <f>Pt1JAN別消化予測!H18</f>
        <v>7027</v>
      </c>
      <c r="I20" s="216">
        <f>Pt1JAN別消化予測!I18</f>
        <v>6023</v>
      </c>
      <c r="J20" s="220">
        <f>Pt1JAN別消化予測!J18</f>
        <v>0.53846743295019162</v>
      </c>
      <c r="K20" s="224">
        <f>Pt1JAN別消化予測!K18</f>
        <v>1.0000000000000004</v>
      </c>
      <c r="L20" s="228">
        <f>J20-K20</f>
        <v>-0.46153256704980883</v>
      </c>
      <c r="M20" s="232">
        <f>Pt1JAN別消化予測!M18</f>
        <v>7026.9999999999973</v>
      </c>
      <c r="N20" s="216">
        <f>Pt1JAN別消化予測!N18</f>
        <v>6023.0000000000027</v>
      </c>
      <c r="O20" s="236">
        <f>Pt1JAN別消化予測!O18</f>
        <v>0.53846743295019139</v>
      </c>
      <c r="P20" s="204">
        <f>SUM(P6:P19)</f>
        <v>250</v>
      </c>
      <c r="Q20" s="208">
        <f>Pt2JAN別消化予測!G18</f>
        <v>12500</v>
      </c>
      <c r="R20" s="212">
        <f>Pt2JAN別消化予測!H18</f>
        <v>6996</v>
      </c>
      <c r="S20" s="216">
        <f>Pt2JAN別消化予測!I18</f>
        <v>5504</v>
      </c>
      <c r="T20" s="220">
        <f>Pt2JAN別消化予測!J18</f>
        <v>0.55967999999999996</v>
      </c>
      <c r="U20" s="224">
        <f>Pt2JAN別消化予測!K18</f>
        <v>1</v>
      </c>
      <c r="V20" s="228">
        <f>Pt2JAN別消化予測!L18</f>
        <v>-0.44032000000000004</v>
      </c>
      <c r="W20" s="232">
        <f>Pt2JAN別消化予測!M18</f>
        <v>6995.9999999999991</v>
      </c>
      <c r="X20" s="216">
        <f>Pt2JAN別消化予測!N18</f>
        <v>5504.0000000000009</v>
      </c>
      <c r="Y20" s="236">
        <f>Pt2JAN別消化予測!O18</f>
        <v>0.55967999999999996</v>
      </c>
      <c r="Z20" s="204">
        <f>VLOOKUP(B20,パターンマスタ!N:AN,15,0)</f>
        <v>400</v>
      </c>
      <c r="AA20" s="208">
        <f>Pt3JAN別消化予測!G18</f>
        <v>7200</v>
      </c>
      <c r="AB20" s="212">
        <f>Pt3JAN別消化予測!H18</f>
        <v>3598</v>
      </c>
      <c r="AC20" s="216">
        <f>Pt3JAN別消化予測!I18</f>
        <v>3602</v>
      </c>
      <c r="AD20" s="220">
        <f>Pt3JAN別消化予測!J18</f>
        <v>0.49972222222222223</v>
      </c>
      <c r="AE20" s="224">
        <f>Pt3JAN別消化予測!K18</f>
        <v>1</v>
      </c>
      <c r="AF20" s="228">
        <f>Pt3JAN別消化予測!L18</f>
        <v>-0.50027777777777782</v>
      </c>
      <c r="AG20" s="232">
        <f>Pt3JAN別消化予測!M18</f>
        <v>3598</v>
      </c>
      <c r="AH20" s="216">
        <f>Pt3JAN別消化予測!N18</f>
        <v>3602</v>
      </c>
      <c r="AI20" s="236">
        <f>Pt3JAN別消化予測!O18</f>
        <v>0.49972222222222223</v>
      </c>
    </row>
    <row r="21" spans="2:35" ht="20.100000000000001" customHeight="1" x14ac:dyDescent="0.15">
      <c r="B21" s="189"/>
      <c r="C21" s="196"/>
      <c r="D21" s="196"/>
      <c r="E21" s="199"/>
      <c r="F21" s="205"/>
      <c r="G21" s="209"/>
      <c r="H21" s="213"/>
      <c r="I21" s="217"/>
      <c r="J21" s="221"/>
      <c r="K21" s="225"/>
      <c r="L21" s="229"/>
      <c r="M21" s="233"/>
      <c r="N21" s="217"/>
      <c r="O21" s="237"/>
      <c r="P21" s="205"/>
      <c r="Q21" s="209"/>
      <c r="R21" s="213"/>
      <c r="S21" s="217"/>
      <c r="T21" s="221"/>
      <c r="U21" s="225"/>
      <c r="V21" s="229"/>
      <c r="W21" s="233"/>
      <c r="X21" s="217"/>
      <c r="Y21" s="237"/>
      <c r="Z21" s="205"/>
      <c r="AA21" s="209"/>
      <c r="AB21" s="213"/>
      <c r="AC21" s="217"/>
      <c r="AD21" s="221"/>
      <c r="AE21" s="225"/>
      <c r="AF21" s="229"/>
      <c r="AG21" s="233"/>
      <c r="AH21" s="217"/>
      <c r="AI21" s="237"/>
    </row>
  </sheetData>
  <mergeCells count="284">
    <mergeCell ref="AH6:AH7"/>
    <mergeCell ref="AH8:AH9"/>
    <mergeCell ref="AH10:AH11"/>
    <mergeCell ref="AH12:AH13"/>
    <mergeCell ref="AH14:AH15"/>
    <mergeCell ref="AH16:AH17"/>
    <mergeCell ref="AH18:AH19"/>
    <mergeCell ref="AH20:AH21"/>
    <mergeCell ref="AI6:AI7"/>
    <mergeCell ref="AI8:AI9"/>
    <mergeCell ref="AI10:AI11"/>
    <mergeCell ref="AI12:AI13"/>
    <mergeCell ref="AI14:AI15"/>
    <mergeCell ref="AI16:AI17"/>
    <mergeCell ref="AI18:AI19"/>
    <mergeCell ref="AI20:AI21"/>
    <mergeCell ref="AF6:AF7"/>
    <mergeCell ref="AF8:AF9"/>
    <mergeCell ref="AF10:AF11"/>
    <mergeCell ref="AF12:AF13"/>
    <mergeCell ref="AF14:AF15"/>
    <mergeCell ref="AF16:AF17"/>
    <mergeCell ref="AF18:AF19"/>
    <mergeCell ref="AF20:AF21"/>
    <mergeCell ref="AG6:AG7"/>
    <mergeCell ref="AG8:AG9"/>
    <mergeCell ref="AG10:AG11"/>
    <mergeCell ref="AG12:AG13"/>
    <mergeCell ref="AG14:AG15"/>
    <mergeCell ref="AG16:AG17"/>
    <mergeCell ref="AG18:AG19"/>
    <mergeCell ref="AG20:AG21"/>
    <mergeCell ref="AD6:AD7"/>
    <mergeCell ref="AD8:AD9"/>
    <mergeCell ref="AD10:AD11"/>
    <mergeCell ref="AD12:AD13"/>
    <mergeCell ref="AD14:AD15"/>
    <mergeCell ref="AD16:AD17"/>
    <mergeCell ref="AD18:AD19"/>
    <mergeCell ref="AD20:AD21"/>
    <mergeCell ref="AE6:AE7"/>
    <mergeCell ref="AE8:AE9"/>
    <mergeCell ref="AE10:AE11"/>
    <mergeCell ref="AE12:AE13"/>
    <mergeCell ref="AE14:AE15"/>
    <mergeCell ref="AE16:AE17"/>
    <mergeCell ref="AE18:AE19"/>
    <mergeCell ref="AE20:AE21"/>
    <mergeCell ref="AB6:AB7"/>
    <mergeCell ref="AB8:AB9"/>
    <mergeCell ref="AB10:AB11"/>
    <mergeCell ref="AB12:AB13"/>
    <mergeCell ref="AB14:AB15"/>
    <mergeCell ref="AB16:AB17"/>
    <mergeCell ref="AB18:AB19"/>
    <mergeCell ref="AB20:AB21"/>
    <mergeCell ref="AC6:AC7"/>
    <mergeCell ref="AC8:AC9"/>
    <mergeCell ref="AC10:AC11"/>
    <mergeCell ref="AC12:AC13"/>
    <mergeCell ref="AC14:AC15"/>
    <mergeCell ref="AC16:AC17"/>
    <mergeCell ref="AC18:AC19"/>
    <mergeCell ref="AC20:AC21"/>
    <mergeCell ref="Z6:Z7"/>
    <mergeCell ref="Z8:Z9"/>
    <mergeCell ref="Z10:Z11"/>
    <mergeCell ref="Z12:Z13"/>
    <mergeCell ref="Z14:Z15"/>
    <mergeCell ref="Z16:Z17"/>
    <mergeCell ref="Z18:Z19"/>
    <mergeCell ref="Z20:Z21"/>
    <mergeCell ref="AA6:AA7"/>
    <mergeCell ref="AA8:AA9"/>
    <mergeCell ref="AA10:AA11"/>
    <mergeCell ref="AA12:AA13"/>
    <mergeCell ref="AA14:AA15"/>
    <mergeCell ref="AA16:AA17"/>
    <mergeCell ref="AA18:AA19"/>
    <mergeCell ref="AA20:AA21"/>
    <mergeCell ref="X6:X7"/>
    <mergeCell ref="X8:X9"/>
    <mergeCell ref="X10:X11"/>
    <mergeCell ref="X12:X13"/>
    <mergeCell ref="X14:X15"/>
    <mergeCell ref="X16:X17"/>
    <mergeCell ref="X18:X19"/>
    <mergeCell ref="X20:X21"/>
    <mergeCell ref="Y6:Y7"/>
    <mergeCell ref="Y8:Y9"/>
    <mergeCell ref="Y10:Y11"/>
    <mergeCell ref="Y12:Y13"/>
    <mergeCell ref="Y14:Y15"/>
    <mergeCell ref="Y16:Y17"/>
    <mergeCell ref="Y18:Y19"/>
    <mergeCell ref="Y20:Y21"/>
    <mergeCell ref="V6:V7"/>
    <mergeCell ref="V8:V9"/>
    <mergeCell ref="V10:V11"/>
    <mergeCell ref="V12:V13"/>
    <mergeCell ref="V14:V15"/>
    <mergeCell ref="V16:V17"/>
    <mergeCell ref="V18:V19"/>
    <mergeCell ref="V20:V21"/>
    <mergeCell ref="W6:W7"/>
    <mergeCell ref="W8:W9"/>
    <mergeCell ref="W10:W11"/>
    <mergeCell ref="W12:W13"/>
    <mergeCell ref="W14:W15"/>
    <mergeCell ref="W16:W17"/>
    <mergeCell ref="W18:W19"/>
    <mergeCell ref="W20:W21"/>
    <mergeCell ref="T6:T7"/>
    <mergeCell ref="T8:T9"/>
    <mergeCell ref="T10:T11"/>
    <mergeCell ref="T12:T13"/>
    <mergeCell ref="T14:T15"/>
    <mergeCell ref="T16:T17"/>
    <mergeCell ref="T18:T19"/>
    <mergeCell ref="T20:T21"/>
    <mergeCell ref="U6:U7"/>
    <mergeCell ref="U8:U9"/>
    <mergeCell ref="U10:U11"/>
    <mergeCell ref="U12:U13"/>
    <mergeCell ref="U14:U15"/>
    <mergeCell ref="U16:U17"/>
    <mergeCell ref="U18:U19"/>
    <mergeCell ref="U20:U21"/>
    <mergeCell ref="R6:R7"/>
    <mergeCell ref="R8:R9"/>
    <mergeCell ref="R10:R11"/>
    <mergeCell ref="R12:R13"/>
    <mergeCell ref="R14:R15"/>
    <mergeCell ref="R16:R17"/>
    <mergeCell ref="R18:R19"/>
    <mergeCell ref="R20:R21"/>
    <mergeCell ref="S6:S7"/>
    <mergeCell ref="S8:S9"/>
    <mergeCell ref="S10:S11"/>
    <mergeCell ref="S12:S13"/>
    <mergeCell ref="S14:S15"/>
    <mergeCell ref="S16:S17"/>
    <mergeCell ref="S18:S19"/>
    <mergeCell ref="S20:S21"/>
    <mergeCell ref="P6:P7"/>
    <mergeCell ref="P8:P9"/>
    <mergeCell ref="P10:P11"/>
    <mergeCell ref="P12:P13"/>
    <mergeCell ref="P14:P15"/>
    <mergeCell ref="P16:P17"/>
    <mergeCell ref="P18:P19"/>
    <mergeCell ref="P20:P21"/>
    <mergeCell ref="Q6:Q7"/>
    <mergeCell ref="Q8:Q9"/>
    <mergeCell ref="Q10:Q11"/>
    <mergeCell ref="Q12:Q13"/>
    <mergeCell ref="Q14:Q15"/>
    <mergeCell ref="Q16:Q17"/>
    <mergeCell ref="Q18:Q19"/>
    <mergeCell ref="Q20:Q21"/>
    <mergeCell ref="N6:N7"/>
    <mergeCell ref="N8:N9"/>
    <mergeCell ref="N10:N11"/>
    <mergeCell ref="N12:N13"/>
    <mergeCell ref="N14:N15"/>
    <mergeCell ref="N16:N17"/>
    <mergeCell ref="N18:N19"/>
    <mergeCell ref="N20:N21"/>
    <mergeCell ref="O6:O7"/>
    <mergeCell ref="O8:O9"/>
    <mergeCell ref="O10:O11"/>
    <mergeCell ref="O12:O13"/>
    <mergeCell ref="O14:O15"/>
    <mergeCell ref="O16:O17"/>
    <mergeCell ref="O18:O19"/>
    <mergeCell ref="O20:O21"/>
    <mergeCell ref="L6:L7"/>
    <mergeCell ref="L8:L9"/>
    <mergeCell ref="L10:L11"/>
    <mergeCell ref="L12:L13"/>
    <mergeCell ref="L14:L15"/>
    <mergeCell ref="L16:L17"/>
    <mergeCell ref="L18:L19"/>
    <mergeCell ref="L20:L21"/>
    <mergeCell ref="M6:M7"/>
    <mergeCell ref="M8:M9"/>
    <mergeCell ref="M10:M11"/>
    <mergeCell ref="M12:M13"/>
    <mergeCell ref="M14:M15"/>
    <mergeCell ref="M16:M17"/>
    <mergeCell ref="M18:M19"/>
    <mergeCell ref="M20:M21"/>
    <mergeCell ref="J6:J7"/>
    <mergeCell ref="J8:J9"/>
    <mergeCell ref="J10:J11"/>
    <mergeCell ref="J12:J13"/>
    <mergeCell ref="J14:J15"/>
    <mergeCell ref="J16:J17"/>
    <mergeCell ref="J18:J19"/>
    <mergeCell ref="J20:J21"/>
    <mergeCell ref="K6:K7"/>
    <mergeCell ref="K8:K9"/>
    <mergeCell ref="K10:K11"/>
    <mergeCell ref="K12:K13"/>
    <mergeCell ref="K14:K15"/>
    <mergeCell ref="K16:K17"/>
    <mergeCell ref="K18:K19"/>
    <mergeCell ref="K20:K21"/>
    <mergeCell ref="H6:H7"/>
    <mergeCell ref="H8:H9"/>
    <mergeCell ref="H10:H11"/>
    <mergeCell ref="H12:H13"/>
    <mergeCell ref="H14:H15"/>
    <mergeCell ref="H16:H17"/>
    <mergeCell ref="H18:H19"/>
    <mergeCell ref="H20:H21"/>
    <mergeCell ref="I6:I7"/>
    <mergeCell ref="I8:I9"/>
    <mergeCell ref="I10:I11"/>
    <mergeCell ref="I12:I13"/>
    <mergeCell ref="I14:I15"/>
    <mergeCell ref="I16:I17"/>
    <mergeCell ref="I18:I19"/>
    <mergeCell ref="I20:I21"/>
    <mergeCell ref="F6:F7"/>
    <mergeCell ref="F8:F9"/>
    <mergeCell ref="F10:F11"/>
    <mergeCell ref="F12:F13"/>
    <mergeCell ref="F14:F15"/>
    <mergeCell ref="F16:F17"/>
    <mergeCell ref="F18:F19"/>
    <mergeCell ref="F20:F21"/>
    <mergeCell ref="G6:G7"/>
    <mergeCell ref="G8:G9"/>
    <mergeCell ref="G10:G11"/>
    <mergeCell ref="G12:G13"/>
    <mergeCell ref="G14:G15"/>
    <mergeCell ref="G16:G17"/>
    <mergeCell ref="G18:G19"/>
    <mergeCell ref="G20:G21"/>
    <mergeCell ref="D6:D7"/>
    <mergeCell ref="D8:D9"/>
    <mergeCell ref="D10:D11"/>
    <mergeCell ref="D12:D13"/>
    <mergeCell ref="D14:D15"/>
    <mergeCell ref="D16:D17"/>
    <mergeCell ref="D18:D19"/>
    <mergeCell ref="D20:D21"/>
    <mergeCell ref="E6:E7"/>
    <mergeCell ref="E8:E9"/>
    <mergeCell ref="E10:E11"/>
    <mergeCell ref="E12:E13"/>
    <mergeCell ref="E14:E15"/>
    <mergeCell ref="E16:E17"/>
    <mergeCell ref="E18:E19"/>
    <mergeCell ref="E20:E21"/>
    <mergeCell ref="B6:B7"/>
    <mergeCell ref="B8:B9"/>
    <mergeCell ref="B10:B11"/>
    <mergeCell ref="B12:B13"/>
    <mergeCell ref="B14:B15"/>
    <mergeCell ref="B16:B17"/>
    <mergeCell ref="B18:B19"/>
    <mergeCell ref="B20:B21"/>
    <mergeCell ref="C6:C7"/>
    <mergeCell ref="C8:C9"/>
    <mergeCell ref="C10:C11"/>
    <mergeCell ref="C12:C13"/>
    <mergeCell ref="C14:C15"/>
    <mergeCell ref="C16:C17"/>
    <mergeCell ref="C18:C19"/>
    <mergeCell ref="C20:C21"/>
    <mergeCell ref="F3:O3"/>
    <mergeCell ref="P3:Y3"/>
    <mergeCell ref="Z3:AI3"/>
    <mergeCell ref="F4:G4"/>
    <mergeCell ref="H4:L4"/>
    <mergeCell ref="M4:O4"/>
    <mergeCell ref="P4:Q4"/>
    <mergeCell ref="R4:V4"/>
    <mergeCell ref="W4:Y4"/>
    <mergeCell ref="Z4:AA4"/>
    <mergeCell ref="AB4:AF4"/>
    <mergeCell ref="AG4:AI4"/>
  </mergeCells>
  <phoneticPr fontId="21"/>
  <conditionalFormatting sqref="L6:L21">
    <cfRule type="cellIs" dxfId="24" priority="6" operator="lessThan">
      <formula>0</formula>
    </cfRule>
  </conditionalFormatting>
  <conditionalFormatting sqref="V6:V21">
    <cfRule type="cellIs" dxfId="23" priority="4" operator="lessThan">
      <formula>0</formula>
    </cfRule>
  </conditionalFormatting>
  <conditionalFormatting sqref="AF6:AF21">
    <cfRule type="cellIs" dxfId="22" priority="2" operator="lessThan">
      <formula>0</formula>
    </cfRule>
  </conditionalFormatting>
  <conditionalFormatting sqref="O6:O21 Y6:Y21 AI6:AI21">
    <cfRule type="colorScale" priority="1">
      <colorScale>
        <cfvo type="num" val="0"/>
        <cfvo type="num" val="1"/>
        <color rgb="FFF8696B"/>
        <color rgb="FFFCFC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82909634693444"/>
  </sheetPr>
  <dimension ref="A2:BO28"/>
  <sheetViews>
    <sheetView topLeftCell="B1" zoomScale="70" zoomScaleNormal="70" workbookViewId="0">
      <selection activeCell="B1" sqref="B1"/>
    </sheetView>
  </sheetViews>
  <sheetFormatPr defaultColWidth="9" defaultRowHeight="13.5" x14ac:dyDescent="0.15"/>
  <cols>
    <col min="1" max="1" width="13.125" style="1" hidden="1" customWidth="1"/>
    <col min="2" max="2" width="1.625" style="1" customWidth="1"/>
    <col min="3" max="3" width="13.75" style="1" customWidth="1"/>
    <col min="4" max="4" width="18.875" style="1" customWidth="1"/>
    <col min="5" max="5" width="7.125" style="1" customWidth="1"/>
    <col min="6" max="6" width="6" style="1" customWidth="1"/>
    <col min="7" max="7" width="6.625" style="1" customWidth="1"/>
    <col min="8" max="9" width="7.75" style="1" customWidth="1"/>
    <col min="10" max="10" width="7.25" style="1" customWidth="1"/>
    <col min="11" max="11" width="7.125" style="1" customWidth="1"/>
    <col min="12" max="12" width="6.5" style="1" customWidth="1"/>
    <col min="13" max="13" width="8" style="1" customWidth="1"/>
    <col min="14" max="14" width="7" style="1" customWidth="1"/>
    <col min="15" max="15" width="7.75" style="1" customWidth="1"/>
    <col min="16" max="16" width="0.75" style="1" customWidth="1"/>
    <col min="17" max="17" width="5.375" style="1" customWidth="1"/>
    <col min="18" max="31" width="6.25" style="1" customWidth="1"/>
    <col min="32" max="32" width="0.625" style="1" customWidth="1"/>
    <col min="33" max="40" width="7.125" style="1" customWidth="1"/>
    <col min="41" max="41" width="7.25" style="1" customWidth="1"/>
    <col min="42" max="43" width="7.375" style="1" customWidth="1"/>
    <col min="44" max="44" width="7" style="1" customWidth="1"/>
    <col min="45" max="45" width="9" style="1"/>
    <col min="46" max="46" width="0.625" style="1" customWidth="1"/>
    <col min="47" max="54" width="7.125" style="1" customWidth="1"/>
    <col min="55" max="55" width="7.25" style="1" customWidth="1"/>
    <col min="56" max="57" width="7.375" style="1" customWidth="1"/>
    <col min="58" max="58" width="7" style="1" customWidth="1"/>
    <col min="59" max="16384" width="9" style="1"/>
  </cols>
  <sheetData>
    <row r="2" spans="1:67" s="100" customFormat="1" x14ac:dyDescent="0.15">
      <c r="H2" s="238">
        <f>サマリ!H4</f>
        <v>202008</v>
      </c>
      <c r="I2" s="239"/>
      <c r="J2" s="239"/>
      <c r="K2" s="239"/>
      <c r="L2" s="240"/>
      <c r="M2" s="241" t="s">
        <v>4</v>
      </c>
      <c r="N2" s="242"/>
      <c r="O2" s="243"/>
      <c r="Q2" s="238" t="s">
        <v>26</v>
      </c>
      <c r="R2" s="239"/>
      <c r="S2" s="239"/>
      <c r="T2" s="239"/>
      <c r="U2" s="239"/>
      <c r="V2" s="239"/>
      <c r="W2" s="239"/>
      <c r="X2" s="239"/>
      <c r="Y2" s="239"/>
      <c r="Z2" s="239"/>
      <c r="AA2" s="239"/>
      <c r="AB2" s="239"/>
      <c r="AC2" s="239"/>
      <c r="AD2" s="239"/>
      <c r="AE2" s="240"/>
      <c r="AG2" s="238" t="s">
        <v>16</v>
      </c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40"/>
      <c r="AU2" s="238" t="s">
        <v>27</v>
      </c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40"/>
    </row>
    <row r="3" spans="1:67" x14ac:dyDescent="0.15">
      <c r="C3" s="101" t="s">
        <v>5</v>
      </c>
      <c r="D3" s="102" t="s">
        <v>6</v>
      </c>
      <c r="E3" s="102" t="s">
        <v>7</v>
      </c>
      <c r="F3" s="103" t="s">
        <v>8</v>
      </c>
      <c r="G3" s="103" t="s">
        <v>3</v>
      </c>
      <c r="H3" s="104" t="s">
        <v>11</v>
      </c>
      <c r="I3" s="108" t="s">
        <v>12</v>
      </c>
      <c r="J3" s="109" t="s">
        <v>17</v>
      </c>
      <c r="K3" s="110" t="s">
        <v>14</v>
      </c>
      <c r="L3" s="111" t="s">
        <v>15</v>
      </c>
      <c r="M3" s="104" t="s">
        <v>11</v>
      </c>
      <c r="N3" s="108" t="s">
        <v>12</v>
      </c>
      <c r="O3" s="109" t="s">
        <v>16</v>
      </c>
      <c r="Q3" s="116" t="s">
        <v>28</v>
      </c>
      <c r="R3" s="117">
        <v>201947</v>
      </c>
      <c r="S3" s="117">
        <v>201948</v>
      </c>
      <c r="T3" s="117">
        <v>201949</v>
      </c>
      <c r="U3" s="117">
        <v>201950</v>
      </c>
      <c r="V3" s="117">
        <v>201951</v>
      </c>
      <c r="W3" s="117">
        <v>201952</v>
      </c>
      <c r="X3" s="117">
        <v>202001</v>
      </c>
      <c r="Y3" s="117">
        <v>202002</v>
      </c>
      <c r="Z3" s="117">
        <v>202003</v>
      </c>
      <c r="AA3" s="117">
        <v>202004</v>
      </c>
      <c r="AB3" s="117">
        <v>202005</v>
      </c>
      <c r="AC3" s="117">
        <v>202006</v>
      </c>
      <c r="AD3" s="117">
        <v>202007</v>
      </c>
      <c r="AE3" s="117">
        <v>202008</v>
      </c>
      <c r="AG3" s="128" t="s">
        <v>28</v>
      </c>
      <c r="AH3" s="129">
        <v>201949</v>
      </c>
      <c r="AI3" s="129">
        <v>201950</v>
      </c>
      <c r="AJ3" s="129">
        <v>201951</v>
      </c>
      <c r="AK3" s="129">
        <v>201952</v>
      </c>
      <c r="AL3" s="129">
        <v>202001</v>
      </c>
      <c r="AM3" s="129">
        <v>202002</v>
      </c>
      <c r="AN3" s="129">
        <v>202003</v>
      </c>
      <c r="AO3" s="129">
        <v>202004</v>
      </c>
      <c r="AP3" s="129">
        <v>202005</v>
      </c>
      <c r="AQ3" s="129">
        <v>202006</v>
      </c>
      <c r="AR3" s="129">
        <v>202007</v>
      </c>
      <c r="AS3" s="129">
        <v>202008</v>
      </c>
      <c r="AU3" s="128" t="s">
        <v>28</v>
      </c>
      <c r="AV3" s="129">
        <v>201949</v>
      </c>
      <c r="AW3" s="129">
        <v>201950</v>
      </c>
      <c r="AX3" s="129">
        <v>201951</v>
      </c>
      <c r="AY3" s="129">
        <v>201952</v>
      </c>
      <c r="AZ3" s="129">
        <v>202001</v>
      </c>
      <c r="BA3" s="129">
        <v>202002</v>
      </c>
      <c r="BB3" s="129">
        <v>202003</v>
      </c>
      <c r="BC3" s="129">
        <v>202004</v>
      </c>
      <c r="BD3" s="129">
        <v>202005</v>
      </c>
      <c r="BE3" s="129">
        <v>202006</v>
      </c>
      <c r="BF3" s="129">
        <v>202007</v>
      </c>
      <c r="BG3" s="129">
        <v>202008</v>
      </c>
    </row>
    <row r="4" spans="1:67" x14ac:dyDescent="0.15">
      <c r="A4" s="98" t="str">
        <f>C4&amp;"_"&amp;D4</f>
        <v>4562342690029_春財布　小銭入</v>
      </c>
      <c r="C4" s="101">
        <v>4562342690029</v>
      </c>
      <c r="D4" s="102" t="s">
        <v>18</v>
      </c>
      <c r="E4" s="136" t="s">
        <v>19</v>
      </c>
      <c r="F4" s="244">
        <f>VLOOKUP(C4,パターンマスタ!N:R,5,0)</f>
        <v>399</v>
      </c>
      <c r="G4" s="246">
        <f>VLOOKUP(C4,パターンマスタ!N:AB,13,0)*87</f>
        <v>2610</v>
      </c>
      <c r="H4" s="250">
        <f>SUM(R5:AE5)</f>
        <v>1319</v>
      </c>
      <c r="I4" s="244">
        <f>G4-H4</f>
        <v>1291</v>
      </c>
      <c r="J4" s="252">
        <f>IF(G4=0,0,H4/G4)</f>
        <v>0.50536398467432952</v>
      </c>
      <c r="K4" s="254">
        <f>J4/SUM(AH4:AS4)</f>
        <v>1.0000000000000002</v>
      </c>
      <c r="L4" s="256">
        <f>J4-K4</f>
        <v>-0.4946360153256707</v>
      </c>
      <c r="M4" s="250">
        <f>AS5*G4</f>
        <v>1318.9999999999998</v>
      </c>
      <c r="N4" s="244">
        <f>G4-M4</f>
        <v>1291.0000000000002</v>
      </c>
      <c r="O4" s="258">
        <f>M4/G4</f>
        <v>0.50536398467432941</v>
      </c>
      <c r="Q4" s="118" t="s">
        <v>29</v>
      </c>
      <c r="R4" s="150">
        <f>R5</f>
        <v>1</v>
      </c>
      <c r="S4" s="151">
        <f>S5</f>
        <v>69</v>
      </c>
      <c r="T4" s="152">
        <f>IFERROR(SUMIFS(Pt1売数予測!$D:$D,Pt1売数予測!$C:$C,Pt1JAN別消化予測!$C4,Pt1売数予測!$B:$B,Pt1JAN別消化予測!T$3),0)</f>
        <v>97.12</v>
      </c>
      <c r="U4" s="152">
        <f>IFERROR(SUMIFS(Pt1売数予測!$D:$D,Pt1売数予測!$C:$C,Pt1JAN別消化予測!$C4,Pt1売数予測!$B:$B,Pt1JAN別消化予測!U$3),0)</f>
        <v>162.94</v>
      </c>
      <c r="V4" s="152">
        <f>IFERROR(SUMIFS(Pt1売数予測!$D:$D,Pt1売数予測!$C:$C,Pt1JAN別消化予測!$C4,Pt1売数予測!$B:$B,Pt1JAN別消化予測!V$3),0)</f>
        <v>161.44</v>
      </c>
      <c r="W4" s="152">
        <f>IFERROR(SUMIFS(Pt1売数予測!$D:$D,Pt1売数予測!$C:$C,Pt1JAN別消化予測!$C4,Pt1売数予測!$B:$B,Pt1JAN別消化予測!W$3),0)</f>
        <v>231.77</v>
      </c>
      <c r="X4" s="152">
        <f>IFERROR(SUMIFS(Pt1売数予測!$D:$D,Pt1売数予測!$C:$C,Pt1JAN別消化予測!$C4,Pt1売数予測!$B:$B,Pt1JAN別消化予測!X$3),0)</f>
        <v>294.10000000000002</v>
      </c>
      <c r="Y4" s="152">
        <f>IFERROR(SUMIFS(Pt1売数予測!$D:$D,Pt1売数予測!$C:$C,Pt1JAN別消化予測!$C4,Pt1売数予測!$B:$B,Pt1JAN別消化予測!Y$3),0)</f>
        <v>183.55</v>
      </c>
      <c r="Z4" s="152">
        <f>IFERROR(SUMIFS(Pt1売数予測!$D:$D,Pt1売数予測!$C:$C,Pt1JAN別消化予測!$C4,Pt1売数予測!$B:$B,Pt1JAN別消化予測!Z$3),0)</f>
        <v>148.78749999999999</v>
      </c>
      <c r="AA4" s="152">
        <f>IFERROR(SUMIFS(Pt1売数予測!$D:$D,Pt1売数予測!$C:$C,Pt1JAN別消化予測!$C4,Pt1売数予測!$B:$B,Pt1JAN別消化予測!AA$3),0)</f>
        <v>89.516000000000005</v>
      </c>
      <c r="AB4" s="152">
        <f>IFERROR(SUMIFS(Pt1売数予測!$D:$D,Pt1売数予測!$C:$C,Pt1JAN別消化予測!$C4,Pt1売数予測!$B:$B,Pt1JAN別消化予測!AB$3),0)</f>
        <v>67.28</v>
      </c>
      <c r="AC4" s="152">
        <f>IFERROR(SUMIFS(Pt1売数予測!$D:$D,Pt1売数予測!$C:$C,Pt1JAN別消化予測!$C4,Pt1売数予測!$B:$B,Pt1JAN別消化予測!AC$3),0)</f>
        <v>49.28</v>
      </c>
      <c r="AD4" s="152">
        <f>IFERROR(SUMIFS(Pt1売数予測!$D:$D,Pt1売数予測!$C:$C,Pt1JAN別消化予測!$C4,Pt1売数予測!$B:$B,Pt1JAN別消化予測!AD$3),0)</f>
        <v>45.018000000000001</v>
      </c>
      <c r="AE4" s="152">
        <f>IFERROR(SUMIFS(Pt1売数予測!$D:$D,Pt1売数予測!$C:$C,Pt1JAN別消化予測!$C4,Pt1売数予測!$B:$B,Pt1JAN別消化予測!AE$3),0)</f>
        <v>35.358499999999999</v>
      </c>
      <c r="AG4" s="130" t="s">
        <v>30</v>
      </c>
      <c r="AH4" s="156">
        <f>IF(AH$3&lt;=$H$2,SUM($R5:T5)/$G4,SUM($R4:T4)/$G4)</f>
        <v>6.2452107279693483E-2</v>
      </c>
      <c r="AI4" s="156">
        <f t="shared" ref="AI4:AS4" si="0">IF(AI$3&lt;=$H$2,SUM(U5:U5)/$G4,SUM(U4:U4)/$G4)</f>
        <v>5.9003831417624518E-2</v>
      </c>
      <c r="AJ4" s="156">
        <f t="shared" si="0"/>
        <v>5.9003831417624518E-2</v>
      </c>
      <c r="AK4" s="156">
        <f t="shared" si="0"/>
        <v>8.0076628352490423E-2</v>
      </c>
      <c r="AL4" s="156">
        <f t="shared" si="0"/>
        <v>9.8467432950191572E-2</v>
      </c>
      <c r="AM4" s="156">
        <f t="shared" si="0"/>
        <v>4.674329501915709E-2</v>
      </c>
      <c r="AN4" s="156">
        <f t="shared" si="0"/>
        <v>3.2950191570881228E-2</v>
      </c>
      <c r="AO4" s="156">
        <f t="shared" si="0"/>
        <v>2.1455938697318006E-2</v>
      </c>
      <c r="AP4" s="156">
        <f t="shared" si="0"/>
        <v>1.1494252873563218E-2</v>
      </c>
      <c r="AQ4" s="156">
        <f t="shared" si="0"/>
        <v>1.1494252873563218E-2</v>
      </c>
      <c r="AR4" s="156">
        <f t="shared" si="0"/>
        <v>1.3409961685823755E-2</v>
      </c>
      <c r="AS4" s="156">
        <f t="shared" si="0"/>
        <v>8.8122605363984679E-3</v>
      </c>
      <c r="AU4" s="130" t="s">
        <v>30</v>
      </c>
      <c r="AV4" s="156">
        <f>AH4/SUM($AH4:$AS4)</f>
        <v>0.12357846853677029</v>
      </c>
      <c r="AW4" s="156">
        <f t="shared" ref="AW4:BG4" si="1">AI4/SUM($AH4:$AS4)</f>
        <v>0.11675511751326764</v>
      </c>
      <c r="AX4" s="156">
        <f t="shared" si="1"/>
        <v>0.11675511751326764</v>
      </c>
      <c r="AY4" s="156">
        <f t="shared" si="1"/>
        <v>0.15845337376800608</v>
      </c>
      <c r="AZ4" s="156">
        <f t="shared" si="1"/>
        <v>0.19484457922668691</v>
      </c>
      <c r="BA4" s="156">
        <f t="shared" si="1"/>
        <v>9.2494313874147097E-2</v>
      </c>
      <c r="BB4" s="156">
        <f t="shared" si="1"/>
        <v>6.5200909780136485E-2</v>
      </c>
      <c r="BC4" s="156">
        <f t="shared" si="1"/>
        <v>4.2456406368460958E-2</v>
      </c>
      <c r="BD4" s="156">
        <f t="shared" si="1"/>
        <v>2.2744503411675516E-2</v>
      </c>
      <c r="BE4" s="156">
        <f t="shared" si="1"/>
        <v>2.2744503411675516E-2</v>
      </c>
      <c r="BF4" s="156">
        <f t="shared" si="1"/>
        <v>2.6535253980288102E-2</v>
      </c>
      <c r="BG4" s="156">
        <f t="shared" si="1"/>
        <v>1.7437452615617896E-2</v>
      </c>
      <c r="BI4" s="163">
        <f>AH4/0.86</f>
        <v>7.2618729394992421E-2</v>
      </c>
      <c r="BJ4" s="163">
        <f t="shared" ref="BJ4:BO4" si="2">AI4/0.86</f>
        <v>6.8609106299563391E-2</v>
      </c>
      <c r="BK4" s="163">
        <f t="shared" si="2"/>
        <v>6.8609106299563391E-2</v>
      </c>
      <c r="BL4" s="163">
        <f t="shared" si="2"/>
        <v>9.311235854940747E-2</v>
      </c>
      <c r="BM4" s="163">
        <f t="shared" si="2"/>
        <v>0.11449701505836229</v>
      </c>
      <c r="BN4" s="163">
        <f t="shared" si="2"/>
        <v>5.4352668626926851E-2</v>
      </c>
      <c r="BO4" s="163">
        <f t="shared" si="2"/>
        <v>3.8314176245210732E-2</v>
      </c>
    </row>
    <row r="5" spans="1:67" x14ac:dyDescent="0.15">
      <c r="A5" s="98"/>
      <c r="C5" s="138"/>
      <c r="D5" s="139"/>
      <c r="E5" s="139"/>
      <c r="F5" s="245"/>
      <c r="G5" s="247"/>
      <c r="H5" s="251"/>
      <c r="I5" s="245"/>
      <c r="J5" s="253"/>
      <c r="K5" s="255"/>
      <c r="L5" s="257"/>
      <c r="M5" s="251"/>
      <c r="N5" s="245"/>
      <c r="O5" s="259"/>
      <c r="Q5" s="122" t="s">
        <v>31</v>
      </c>
      <c r="R5" s="123">
        <f>SUMIFS(Pt1売数実績!$L:$L,Pt1売数実績!$E:$E,Pt1JAN別消化予測!$C4,Pt1売数実績!$B:$B,Pt1JAN別消化予測!R$3)</f>
        <v>1</v>
      </c>
      <c r="S5" s="124">
        <f>SUMIFS(Pt1売数実績!$L:$L,Pt1売数実績!$E:$E,Pt1JAN別消化予測!$C4,Pt1売数実績!$B:$B,Pt1JAN別消化予測!S$3)</f>
        <v>69</v>
      </c>
      <c r="T5" s="125">
        <f>SUMIFS(Pt1売数実績!$L:$L,Pt1売数実績!$E:$E,Pt1JAN別消化予測!$C4,Pt1売数実績!$B:$B,Pt1JAN別消化予測!T$3)</f>
        <v>93</v>
      </c>
      <c r="U5" s="125">
        <f>SUMIFS(Pt1売数実績!$L:$L,Pt1売数実績!$E:$E,Pt1JAN別消化予測!$C4,Pt1売数実績!$B:$B,Pt1JAN別消化予測!U$3)</f>
        <v>154</v>
      </c>
      <c r="V5" s="125">
        <f>SUMIFS(Pt1売数実績!$L:$L,Pt1売数実績!$E:$E,Pt1JAN別消化予測!$C4,Pt1売数実績!$B:$B,Pt1JAN別消化予測!V$3)</f>
        <v>154</v>
      </c>
      <c r="W5" s="125">
        <f>SUMIFS(Pt1売数実績!$L:$L,Pt1売数実績!$E:$E,Pt1JAN別消化予測!$C4,Pt1売数実績!$B:$B,Pt1JAN別消化予測!W$3)</f>
        <v>209</v>
      </c>
      <c r="X5" s="125">
        <f>SUMIFS(Pt1売数実績!$L:$L,Pt1売数実績!$E:$E,Pt1JAN別消化予測!$C4,Pt1売数実績!$B:$B,Pt1JAN別消化予測!X$3)</f>
        <v>257</v>
      </c>
      <c r="Y5" s="125">
        <f>SUMIFS(Pt1売数実績!$L:$L,Pt1売数実績!$E:$E,Pt1JAN別消化予測!$C4,Pt1売数実績!$B:$B,Pt1JAN別消化予測!Y$3)</f>
        <v>122</v>
      </c>
      <c r="Z5" s="125">
        <f>SUMIFS(Pt1売数実績!$L:$L,Pt1売数実績!$E:$E,Pt1JAN別消化予測!$C4,Pt1売数実績!$B:$B,Pt1JAN別消化予測!Z$3)</f>
        <v>86</v>
      </c>
      <c r="AA5" s="125">
        <f>SUMIFS(Pt1売数実績!$L:$L,Pt1売数実績!$E:$E,Pt1JAN別消化予測!$C4,Pt1売数実績!$B:$B,Pt1JAN別消化予測!AA$3)</f>
        <v>56</v>
      </c>
      <c r="AB5" s="125">
        <f>SUMIFS(Pt1売数実績!$L:$L,Pt1売数実績!$E:$E,Pt1JAN別消化予測!$C4,Pt1売数実績!$B:$B,Pt1JAN別消化予測!AB$3)</f>
        <v>30</v>
      </c>
      <c r="AC5" s="125">
        <f>SUMIFS(Pt1売数実績!$L:$L,Pt1売数実績!$E:$E,Pt1JAN別消化予測!$C4,Pt1売数実績!$B:$B,Pt1JAN別消化予測!AC$3)</f>
        <v>30</v>
      </c>
      <c r="AD5" s="125">
        <f>SUMIFS(Pt1売数実績!$L:$L,Pt1売数実績!$E:$E,Pt1JAN別消化予測!$C4,Pt1売数実績!$B:$B,Pt1JAN別消化予測!AD$3)</f>
        <v>35</v>
      </c>
      <c r="AE5" s="125">
        <f>SUMIFS(Pt1売数実績!$L:$L,Pt1売数実績!$E:$E,Pt1JAN別消化予測!$C4,Pt1売数実績!$B:$B,Pt1JAN別消化予測!AE$3)</f>
        <v>23</v>
      </c>
      <c r="AG5" s="132" t="s">
        <v>32</v>
      </c>
      <c r="AH5" s="157">
        <f>IF(AH$3&lt;=$H$2,SUM($R5:T5)/$G4,SUM($R4:T4)/$G4)</f>
        <v>6.2452107279693483E-2</v>
      </c>
      <c r="AI5" s="157">
        <f>AH5+AI4</f>
        <v>0.12145593869731799</v>
      </c>
      <c r="AJ5" s="157">
        <f>AI5+AJ4</f>
        <v>0.18045977011494252</v>
      </c>
      <c r="AK5" s="157">
        <f>AJ5+AK4</f>
        <v>0.26053639846743293</v>
      </c>
      <c r="AL5" s="157">
        <f t="shared" ref="AL5:AS5" si="3">AK5+AL4</f>
        <v>0.35900383141762449</v>
      </c>
      <c r="AM5" s="157">
        <f t="shared" si="3"/>
        <v>0.40574712643678157</v>
      </c>
      <c r="AN5" s="157">
        <f t="shared" si="3"/>
        <v>0.43869731800766282</v>
      </c>
      <c r="AO5" s="157">
        <f t="shared" si="3"/>
        <v>0.46015325670498081</v>
      </c>
      <c r="AP5" s="157">
        <f t="shared" si="3"/>
        <v>0.47164750957854401</v>
      </c>
      <c r="AQ5" s="157">
        <f t="shared" si="3"/>
        <v>0.48314176245210722</v>
      </c>
      <c r="AR5" s="157">
        <f t="shared" si="3"/>
        <v>0.49655172413793097</v>
      </c>
      <c r="AS5" s="157">
        <f t="shared" si="3"/>
        <v>0.50536398467432941</v>
      </c>
      <c r="AU5" s="132" t="s">
        <v>32</v>
      </c>
      <c r="AV5" s="157">
        <f>AV4</f>
        <v>0.12357846853677029</v>
      </c>
      <c r="AW5" s="157">
        <f>AV5+AW4</f>
        <v>0.24033358605003793</v>
      </c>
      <c r="AX5" s="157">
        <f t="shared" ref="AX5:BG5" si="4">AW5+AX4</f>
        <v>0.35708870356330558</v>
      </c>
      <c r="AY5" s="157">
        <f t="shared" si="4"/>
        <v>0.51554207733131163</v>
      </c>
      <c r="AZ5" s="157">
        <f t="shared" si="4"/>
        <v>0.7103866565579986</v>
      </c>
      <c r="BA5" s="157">
        <f t="shared" si="4"/>
        <v>0.80288097043214568</v>
      </c>
      <c r="BB5" s="157">
        <f t="shared" si="4"/>
        <v>0.86808188021228216</v>
      </c>
      <c r="BC5" s="157">
        <f t="shared" si="4"/>
        <v>0.91053828658074309</v>
      </c>
      <c r="BD5" s="157">
        <f t="shared" si="4"/>
        <v>0.93328278999241865</v>
      </c>
      <c r="BE5" s="157">
        <f t="shared" si="4"/>
        <v>0.9560272934040942</v>
      </c>
      <c r="BF5" s="157">
        <f t="shared" si="4"/>
        <v>0.98256254738438231</v>
      </c>
      <c r="BG5" s="157">
        <f t="shared" si="4"/>
        <v>1.0000000000000002</v>
      </c>
    </row>
    <row r="6" spans="1:67" x14ac:dyDescent="0.15">
      <c r="A6" s="98" t="str">
        <f t="shared" ref="A6:A16" si="5">C6&amp;"_"&amp;D6</f>
        <v>4562342690036_春財布　紳士長財布</v>
      </c>
      <c r="C6" s="101">
        <v>4562342690036</v>
      </c>
      <c r="D6" s="102" t="s">
        <v>20</v>
      </c>
      <c r="E6" s="136" t="s">
        <v>19</v>
      </c>
      <c r="F6" s="159">
        <f>VLOOKUP(C6,パターンマスタ!N:R,5,0)</f>
        <v>998</v>
      </c>
      <c r="G6" s="246">
        <f>VLOOKUP(C6,パターンマスタ!N:AB,13,0)*87</f>
        <v>870</v>
      </c>
      <c r="H6" s="250">
        <f>SUM(R7:AE7)</f>
        <v>479</v>
      </c>
      <c r="I6" s="244">
        <f>G6-H6</f>
        <v>391</v>
      </c>
      <c r="J6" s="252">
        <f>IF(G6=0,0,H6/G6)</f>
        <v>0.55057471264367819</v>
      </c>
      <c r="K6" s="254">
        <f>J6/SUM(AH6:AS6)</f>
        <v>1.0000000000000002</v>
      </c>
      <c r="L6" s="256">
        <f>J6-K6</f>
        <v>-0.44942528735632203</v>
      </c>
      <c r="M6" s="250">
        <f>AS7*G6</f>
        <v>478.99999999999994</v>
      </c>
      <c r="N6" s="244">
        <f>G6-M6</f>
        <v>391.00000000000006</v>
      </c>
      <c r="O6" s="258">
        <f>M6/G6</f>
        <v>0.55057471264367808</v>
      </c>
      <c r="Q6" s="118" t="s">
        <v>29</v>
      </c>
      <c r="R6" s="150">
        <f>R7</f>
        <v>2</v>
      </c>
      <c r="S6" s="151">
        <f>S7</f>
        <v>20</v>
      </c>
      <c r="T6" s="152">
        <f>IFERROR(SUMIFS(Pt1売数予測!$D:$D,Pt1売数予測!$C:$C,Pt1JAN別消化予測!$C6,Pt1売数予測!$B:$B,Pt1JAN別消化予測!T$3),0)</f>
        <v>24.59</v>
      </c>
      <c r="U6" s="152">
        <f>IFERROR(SUMIFS(Pt1売数予測!$D:$D,Pt1売数予測!$C:$C,Pt1JAN別消化予測!$C6,Pt1売数予測!$B:$B,Pt1JAN別消化予測!U$3),0)</f>
        <v>58.51</v>
      </c>
      <c r="V6" s="152">
        <f>IFERROR(SUMIFS(Pt1売数予測!$D:$D,Pt1売数予測!$C:$C,Pt1JAN別消化予測!$C6,Pt1売数予測!$B:$B,Pt1JAN別消化予測!V$3),0)</f>
        <v>66.38</v>
      </c>
      <c r="W6" s="152">
        <f>IFERROR(SUMIFS(Pt1売数予測!$D:$D,Pt1売数予測!$C:$C,Pt1JAN別消化予測!$C6,Pt1売数予測!$B:$B,Pt1JAN別消化予測!W$3),0)</f>
        <v>64.19</v>
      </c>
      <c r="X6" s="152">
        <f>IFERROR(SUMIFS(Pt1売数予測!$D:$D,Pt1売数予測!$C:$C,Pt1JAN別消化予測!$C6,Pt1売数予測!$B:$B,Pt1JAN別消化予測!X$3),0)</f>
        <v>120.55</v>
      </c>
      <c r="Y6" s="152">
        <f>IFERROR(SUMIFS(Pt1売数予測!$D:$D,Pt1売数予測!$C:$C,Pt1JAN別消化予測!$C6,Pt1売数予測!$B:$B,Pt1JAN別消化予測!Y$3),0)</f>
        <v>68.504000000000005</v>
      </c>
      <c r="Z6" s="152">
        <f>IFERROR(SUMIFS(Pt1売数予測!$D:$D,Pt1売数予測!$C:$C,Pt1JAN別消化予測!$C6,Pt1売数予測!$B:$B,Pt1JAN別消化予測!Z$3),0)</f>
        <v>51.385041666666602</v>
      </c>
      <c r="AA6" s="152">
        <f>IFERROR(SUMIFS(Pt1売数予測!$D:$D,Pt1売数予測!$C:$C,Pt1JAN別消化予測!$C6,Pt1売数予測!$B:$B,Pt1JAN別消化予測!AA$3),0)</f>
        <v>30.6185714285714</v>
      </c>
      <c r="AB6" s="152">
        <f>IFERROR(SUMIFS(Pt1売数予測!$D:$D,Pt1売数予測!$C:$C,Pt1JAN別消化予測!$C6,Pt1売数予測!$B:$B,Pt1JAN別消化予測!AB$3),0)</f>
        <v>23.765999999999998</v>
      </c>
      <c r="AC6" s="152">
        <f>IFERROR(SUMIFS(Pt1売数予測!$D:$D,Pt1売数予測!$C:$C,Pt1JAN別消化予測!$C6,Pt1売数予測!$B:$B,Pt1JAN別消化予測!AC$3),0)</f>
        <v>18.72</v>
      </c>
      <c r="AD6" s="152">
        <f>IFERROR(SUMIFS(Pt1売数予測!$D:$D,Pt1売数予測!$C:$C,Pt1JAN別消化予測!$C6,Pt1売数予測!$B:$B,Pt1JAN別消化予測!AD$3),0)</f>
        <v>17.2618181818181</v>
      </c>
      <c r="AE6" s="152">
        <f>IFERROR(SUMIFS(Pt1売数予測!$D:$D,Pt1売数予測!$C:$C,Pt1JAN別消化予測!$C6,Pt1売数予測!$B:$B,Pt1JAN別消化予測!AE$3),0)</f>
        <v>23.7355555555555</v>
      </c>
      <c r="AG6" s="130" t="s">
        <v>30</v>
      </c>
      <c r="AH6" s="156">
        <f>IF(AH$3&lt;=$H$2,SUM($R7:T7)/$G6,SUM($R6:T6)/$G6)</f>
        <v>5.6321839080459769E-2</v>
      </c>
      <c r="AI6" s="156">
        <f t="shared" ref="AI6:AK6" si="6">IF(AI$3&lt;=$H$2,SUM(U7:U7)/$G6,SUM(U6:U6)/$G6)</f>
        <v>5.2873563218390804E-2</v>
      </c>
      <c r="AJ6" s="156">
        <f t="shared" si="6"/>
        <v>5.4022988505747126E-2</v>
      </c>
      <c r="AK6" s="156">
        <f t="shared" si="6"/>
        <v>0.1</v>
      </c>
      <c r="AL6" s="156">
        <f t="shared" ref="AL6" si="7">IF(AL$3&lt;=$H$2,SUM(X7:X7)/$G6,SUM(X6:X6)/$G6)</f>
        <v>0.12528735632183907</v>
      </c>
      <c r="AM6" s="156">
        <f t="shared" ref="AM6" si="8">IF(AM$3&lt;=$H$2,SUM(Y7:Y7)/$G6,SUM(Y6:Y6)/$G6)</f>
        <v>5.4022988505747126E-2</v>
      </c>
      <c r="AN6" s="156">
        <f t="shared" ref="AN6" si="9">IF(AN$3&lt;=$H$2,SUM(Z7:Z7)/$G6,SUM(Z6:Z6)/$G6)</f>
        <v>2.4137931034482758E-2</v>
      </c>
      <c r="AO6" s="156">
        <f t="shared" ref="AO6" si="10">IF(AO$3&lt;=$H$2,SUM(AA7:AA7)/$G6,SUM(AA6:AA6)/$G6)</f>
        <v>3.2183908045977011E-2</v>
      </c>
      <c r="AP6" s="156">
        <f t="shared" ref="AP6" si="11">IF(AP$3&lt;=$H$2,SUM(AB7:AB7)/$G6,SUM(AB6:AB6)/$G6)</f>
        <v>1.1494252873563218E-2</v>
      </c>
      <c r="AQ6" s="156">
        <f t="shared" ref="AQ6" si="12">IF(AQ$3&lt;=$H$2,SUM(AC7:AC7)/$G6,SUM(AC6:AC6)/$G6)</f>
        <v>1.1494252873563218E-2</v>
      </c>
      <c r="AR6" s="156">
        <f t="shared" ref="AR6:AS6" si="13">IF(AR$3&lt;=$H$2,SUM(AD7:AD7)/$G6,SUM(AD6:AD6)/$G6)</f>
        <v>1.264367816091954E-2</v>
      </c>
      <c r="AS6" s="156">
        <f t="shared" si="13"/>
        <v>1.6091954022988506E-2</v>
      </c>
      <c r="AU6" s="130" t="s">
        <v>30</v>
      </c>
      <c r="AV6" s="156">
        <f>AH6/SUM($AH6:$AS6)</f>
        <v>0.10229645093945722</v>
      </c>
      <c r="AW6" s="156">
        <f t="shared" ref="AW6:BG6" si="14">AI6/SUM($AH6:$AS6)</f>
        <v>9.6033402922755751E-2</v>
      </c>
      <c r="AX6" s="156">
        <f t="shared" si="14"/>
        <v>9.8121085594989568E-2</v>
      </c>
      <c r="AY6" s="156">
        <f t="shared" si="14"/>
        <v>0.18162839248434243</v>
      </c>
      <c r="AZ6" s="156">
        <f t="shared" si="14"/>
        <v>0.22755741127348644</v>
      </c>
      <c r="BA6" s="156">
        <f t="shared" si="14"/>
        <v>9.8121085594989568E-2</v>
      </c>
      <c r="BB6" s="156">
        <f t="shared" si="14"/>
        <v>4.3841336116910233E-2</v>
      </c>
      <c r="BC6" s="156">
        <f t="shared" si="14"/>
        <v>5.8455114822546984E-2</v>
      </c>
      <c r="BD6" s="156">
        <f t="shared" si="14"/>
        <v>2.0876826722338208E-2</v>
      </c>
      <c r="BE6" s="156">
        <f t="shared" si="14"/>
        <v>2.0876826722338208E-2</v>
      </c>
      <c r="BF6" s="156">
        <f t="shared" si="14"/>
        <v>2.2964509394572029E-2</v>
      </c>
      <c r="BG6" s="156">
        <f t="shared" si="14"/>
        <v>2.9227557411273492E-2</v>
      </c>
    </row>
    <row r="7" spans="1:67" x14ac:dyDescent="0.15">
      <c r="A7" s="98"/>
      <c r="C7" s="138"/>
      <c r="D7" s="139"/>
      <c r="E7" s="139"/>
      <c r="F7" s="160"/>
      <c r="G7" s="247"/>
      <c r="H7" s="251"/>
      <c r="I7" s="245"/>
      <c r="J7" s="253"/>
      <c r="K7" s="255"/>
      <c r="L7" s="257"/>
      <c r="M7" s="251"/>
      <c r="N7" s="245"/>
      <c r="O7" s="259"/>
      <c r="Q7" s="122" t="s">
        <v>31</v>
      </c>
      <c r="R7" s="123">
        <f>SUMIFS(Pt1売数実績!$L:$L,Pt1売数実績!$E:$E,Pt1JAN別消化予測!$C6,Pt1売数実績!$B:$B,Pt1JAN別消化予測!R$3)</f>
        <v>2</v>
      </c>
      <c r="S7" s="124">
        <f>SUMIFS(Pt1売数実績!$L:$L,Pt1売数実績!$E:$E,Pt1JAN別消化予測!$C6,Pt1売数実績!$B:$B,Pt1JAN別消化予測!S$3)</f>
        <v>20</v>
      </c>
      <c r="T7" s="125">
        <f>SUMIFS(Pt1売数実績!$L:$L,Pt1売数実績!$E:$E,Pt1JAN別消化予測!$C6,Pt1売数実績!$B:$B,Pt1JAN別消化予測!T$3)</f>
        <v>27</v>
      </c>
      <c r="U7" s="125">
        <f>SUMIFS(Pt1売数実績!$L:$L,Pt1売数実績!$E:$E,Pt1JAN別消化予測!$C6,Pt1売数実績!$B:$B,Pt1JAN別消化予測!U$3)</f>
        <v>46</v>
      </c>
      <c r="V7" s="125">
        <f>SUMIFS(Pt1売数実績!$L:$L,Pt1売数実績!$E:$E,Pt1JAN別消化予測!$C6,Pt1売数実績!$B:$B,Pt1JAN別消化予測!V$3)</f>
        <v>47</v>
      </c>
      <c r="W7" s="125">
        <f>SUMIFS(Pt1売数実績!$L:$L,Pt1売数実績!$E:$E,Pt1JAN別消化予測!$C6,Pt1売数実績!$B:$B,Pt1JAN別消化予測!W$3)</f>
        <v>87</v>
      </c>
      <c r="X7" s="125">
        <f>SUMIFS(Pt1売数実績!$L:$L,Pt1売数実績!$E:$E,Pt1JAN別消化予測!$C6,Pt1売数実績!$B:$B,Pt1JAN別消化予測!X$3)</f>
        <v>109</v>
      </c>
      <c r="Y7" s="125">
        <f>SUMIFS(Pt1売数実績!$L:$L,Pt1売数実績!$E:$E,Pt1JAN別消化予測!$C6,Pt1売数実績!$B:$B,Pt1JAN別消化予測!Y$3)</f>
        <v>47</v>
      </c>
      <c r="Z7" s="125">
        <f>SUMIFS(Pt1売数実績!$L:$L,Pt1売数実績!$E:$E,Pt1JAN別消化予測!$C6,Pt1売数実績!$B:$B,Pt1JAN別消化予測!Z$3)</f>
        <v>21</v>
      </c>
      <c r="AA7" s="125">
        <f>SUMIFS(Pt1売数実績!$L:$L,Pt1売数実績!$E:$E,Pt1JAN別消化予測!$C6,Pt1売数実績!$B:$B,Pt1JAN別消化予測!AA$3)</f>
        <v>28</v>
      </c>
      <c r="AB7" s="125">
        <f>SUMIFS(Pt1売数実績!$L:$L,Pt1売数実績!$E:$E,Pt1JAN別消化予測!$C6,Pt1売数実績!$B:$B,Pt1JAN別消化予測!AB$3)</f>
        <v>10</v>
      </c>
      <c r="AC7" s="125">
        <f>SUMIFS(Pt1売数実績!$L:$L,Pt1売数実績!$E:$E,Pt1JAN別消化予測!$C6,Pt1売数実績!$B:$B,Pt1JAN別消化予測!AC$3)</f>
        <v>10</v>
      </c>
      <c r="AD7" s="125">
        <f>SUMIFS(Pt1売数実績!$L:$L,Pt1売数実績!$E:$E,Pt1JAN別消化予測!$C6,Pt1売数実績!$B:$B,Pt1JAN別消化予測!AD$3)</f>
        <v>11</v>
      </c>
      <c r="AE7" s="125">
        <f>SUMIFS(Pt1売数実績!$L:$L,Pt1売数実績!$E:$E,Pt1JAN別消化予測!$C6,Pt1売数実績!$B:$B,Pt1JAN別消化予測!AE$3)</f>
        <v>14</v>
      </c>
      <c r="AG7" s="132" t="s">
        <v>32</v>
      </c>
      <c r="AH7" s="157">
        <f>IF(AH$3&lt;=$H$2,SUM($R7:T7)/$G6,SUM($R6:T6)/$G6)</f>
        <v>5.6321839080459769E-2</v>
      </c>
      <c r="AI7" s="157">
        <f>AH7+AI6</f>
        <v>0.10919540229885058</v>
      </c>
      <c r="AJ7" s="157">
        <f>AI7+AJ6</f>
        <v>0.16321839080459771</v>
      </c>
      <c r="AK7" s="157">
        <f>AJ7+AK6</f>
        <v>0.26321839080459775</v>
      </c>
      <c r="AL7" s="157">
        <f t="shared" ref="AL7:AM7" si="15">AK7+AL6</f>
        <v>0.38850574712643682</v>
      </c>
      <c r="AM7" s="157">
        <f t="shared" si="15"/>
        <v>0.44252873563218392</v>
      </c>
      <c r="AN7" s="157">
        <f t="shared" ref="AN7" si="16">AM7+AN6</f>
        <v>0.46666666666666667</v>
      </c>
      <c r="AO7" s="157">
        <f t="shared" ref="AO7:AS7" si="17">AN7+AO6</f>
        <v>0.49885057471264371</v>
      </c>
      <c r="AP7" s="157">
        <f t="shared" si="17"/>
        <v>0.51034482758620692</v>
      </c>
      <c r="AQ7" s="157">
        <f t="shared" si="17"/>
        <v>0.52183908045977012</v>
      </c>
      <c r="AR7" s="157">
        <f t="shared" si="17"/>
        <v>0.53448275862068961</v>
      </c>
      <c r="AS7" s="157">
        <f t="shared" si="17"/>
        <v>0.55057471264367808</v>
      </c>
      <c r="AU7" s="132" t="s">
        <v>32</v>
      </c>
      <c r="AV7" s="157">
        <f>AV6</f>
        <v>0.10229645093945722</v>
      </c>
      <c r="AW7" s="157">
        <f>AV7+AW6</f>
        <v>0.19832985386221297</v>
      </c>
      <c r="AX7" s="157">
        <f t="shared" ref="AX7:BG7" si="18">AW7+AX6</f>
        <v>0.29645093945720252</v>
      </c>
      <c r="AY7" s="157">
        <f t="shared" si="18"/>
        <v>0.47807933194154495</v>
      </c>
      <c r="AZ7" s="157">
        <f t="shared" si="18"/>
        <v>0.70563674321503145</v>
      </c>
      <c r="BA7" s="157">
        <f t="shared" si="18"/>
        <v>0.803757828810021</v>
      </c>
      <c r="BB7" s="157">
        <f t="shared" si="18"/>
        <v>0.84759916492693121</v>
      </c>
      <c r="BC7" s="157">
        <f t="shared" si="18"/>
        <v>0.90605427974947816</v>
      </c>
      <c r="BD7" s="157">
        <f t="shared" si="18"/>
        <v>0.92693110647181642</v>
      </c>
      <c r="BE7" s="157">
        <f t="shared" si="18"/>
        <v>0.94780793319415468</v>
      </c>
      <c r="BF7" s="157">
        <f t="shared" si="18"/>
        <v>0.97077244258872675</v>
      </c>
      <c r="BG7" s="157">
        <f t="shared" si="18"/>
        <v>1.0000000000000002</v>
      </c>
    </row>
    <row r="8" spans="1:67" x14ac:dyDescent="0.15">
      <c r="A8" s="98" t="str">
        <f t="shared" si="5"/>
        <v>4562342690043_春財布　紳士折財布</v>
      </c>
      <c r="C8" s="101">
        <v>4562342690043</v>
      </c>
      <c r="D8" s="102" t="s">
        <v>21</v>
      </c>
      <c r="E8" s="136" t="s">
        <v>19</v>
      </c>
      <c r="F8" s="244">
        <f>VLOOKUP(C8,パターンマスタ!N:R,5,0)</f>
        <v>998</v>
      </c>
      <c r="G8" s="246">
        <f>VLOOKUP(C8,パターンマスタ!N:AB,13,0)*87</f>
        <v>2610</v>
      </c>
      <c r="H8" s="250">
        <f>SUM(R9:AE9)</f>
        <v>1564</v>
      </c>
      <c r="I8" s="244">
        <f>G8-H8</f>
        <v>1046</v>
      </c>
      <c r="J8" s="252">
        <f>IF(G8=0,0,H8/G8)</f>
        <v>0.59923371647509582</v>
      </c>
      <c r="K8" s="254">
        <f>J8/SUM(AH8:AS8)</f>
        <v>1.0000000000000002</v>
      </c>
      <c r="L8" s="256">
        <f>J8-K8</f>
        <v>-0.4007662835249044</v>
      </c>
      <c r="M8" s="250">
        <f>AS9*G8</f>
        <v>1563.9999999999998</v>
      </c>
      <c r="N8" s="244">
        <f>G8-M8</f>
        <v>1046.0000000000002</v>
      </c>
      <c r="O8" s="258">
        <f>M8/G8</f>
        <v>0.59923371647509571</v>
      </c>
      <c r="Q8" s="118" t="s">
        <v>29</v>
      </c>
      <c r="R8" s="150">
        <f>R9</f>
        <v>2</v>
      </c>
      <c r="S8" s="151">
        <f>S9</f>
        <v>56</v>
      </c>
      <c r="T8" s="152">
        <f>IFERROR(SUMIFS(Pt1売数予測!$D:$D,Pt1売数予測!$C:$C,Pt1JAN別消化予測!$C8,Pt1売数予測!$B:$B,Pt1JAN別消化予測!T$3),0)</f>
        <v>89.86</v>
      </c>
      <c r="U8" s="152">
        <f>IFERROR(SUMIFS(Pt1売数予測!$D:$D,Pt1売数予測!$C:$C,Pt1JAN別消化予測!$C8,Pt1売数予測!$B:$B,Pt1JAN別消化予測!U$3),0)</f>
        <v>109.48</v>
      </c>
      <c r="V8" s="152">
        <f>IFERROR(SUMIFS(Pt1売数予測!$D:$D,Pt1売数予測!$C:$C,Pt1JAN別消化予測!$C8,Pt1売数予測!$B:$B,Pt1JAN別消化予測!V$3),0)</f>
        <v>151.85</v>
      </c>
      <c r="W8" s="152">
        <f>IFERROR(SUMIFS(Pt1売数予測!$D:$D,Pt1売数予測!$C:$C,Pt1JAN別消化予測!$C8,Pt1売数予測!$B:$B,Pt1JAN別消化予測!W$3),0)</f>
        <v>231.97499999999999</v>
      </c>
      <c r="X8" s="152">
        <f>IFERROR(SUMIFS(Pt1売数予測!$D:$D,Pt1売数予測!$C:$C,Pt1JAN別消化予測!$C8,Pt1売数予測!$B:$B,Pt1JAN別消化予測!X$3),0)</f>
        <v>398.33</v>
      </c>
      <c r="Y8" s="152">
        <f>IFERROR(SUMIFS(Pt1売数予測!$D:$D,Pt1売数予測!$C:$C,Pt1JAN別消化予測!$C8,Pt1売数予測!$B:$B,Pt1JAN別消化予測!Y$3),0)</f>
        <v>225.29</v>
      </c>
      <c r="Z8" s="152">
        <f>IFERROR(SUMIFS(Pt1売数予測!$D:$D,Pt1売数予測!$C:$C,Pt1JAN別消化予測!$C8,Pt1売数予測!$B:$B,Pt1JAN別消化予測!Z$3),0)</f>
        <v>152.82900000000001</v>
      </c>
      <c r="AA8" s="152">
        <f>IFERROR(SUMIFS(Pt1売数予測!$D:$D,Pt1売数予測!$C:$C,Pt1JAN別消化予測!$C8,Pt1売数予測!$B:$B,Pt1JAN別消化予測!AA$3),0)</f>
        <v>81.346000000000004</v>
      </c>
      <c r="AB8" s="152">
        <f>IFERROR(SUMIFS(Pt1売数予測!$D:$D,Pt1売数予測!$C:$C,Pt1JAN別消化予測!$C8,Pt1売数予測!$B:$B,Pt1JAN別消化予測!AB$3),0)</f>
        <v>63.37</v>
      </c>
      <c r="AC8" s="152">
        <f>IFERROR(SUMIFS(Pt1売数予測!$D:$D,Pt1売数予測!$C:$C,Pt1JAN別消化予測!$C8,Pt1売数予測!$B:$B,Pt1JAN別消化予測!AC$3),0)</f>
        <v>38.928166666666598</v>
      </c>
      <c r="AD8" s="152">
        <f>IFERROR(SUMIFS(Pt1売数予測!$D:$D,Pt1売数予測!$C:$C,Pt1JAN別消化予測!$C8,Pt1売数予測!$B:$B,Pt1JAN別消化予測!AD$3),0)</f>
        <v>43.686888888888802</v>
      </c>
      <c r="AE8" s="152">
        <f>IFERROR(SUMIFS(Pt1売数予測!$D:$D,Pt1売数予測!$C:$C,Pt1JAN別消化予測!$C8,Pt1売数予測!$B:$B,Pt1JAN別消化予測!AE$3),0)</f>
        <v>47.7783333333333</v>
      </c>
      <c r="AG8" s="130" t="s">
        <v>30</v>
      </c>
      <c r="AH8" s="156">
        <f>IF(AH$3&lt;=$H$2,SUM($R9:T9)/$G8,SUM($R8:T8)/$G8)</f>
        <v>6.0919540229885057E-2</v>
      </c>
      <c r="AI8" s="156">
        <f t="shared" ref="AI8:AK8" si="19">IF(AI$3&lt;=$H$2,SUM(U9:U9)/$G8,SUM(U8:U8)/$G8)</f>
        <v>5.0957854406130265E-2</v>
      </c>
      <c r="AJ8" s="156">
        <f t="shared" si="19"/>
        <v>6.9731800766283519E-2</v>
      </c>
      <c r="AK8" s="156">
        <f t="shared" si="19"/>
        <v>8.8888888888888892E-2</v>
      </c>
      <c r="AL8" s="156">
        <f t="shared" ref="AL8" si="20">IF(AL$3&lt;=$H$2,SUM(X9:X9)/$G8,SUM(X8:X8)/$G8)</f>
        <v>0.14367816091954022</v>
      </c>
      <c r="AM8" s="156">
        <f t="shared" ref="AM8" si="21">IF(AM$3&lt;=$H$2,SUM(Y9:Y9)/$G8,SUM(Y8:Y8)/$G8)</f>
        <v>6.2452107279693483E-2</v>
      </c>
      <c r="AN8" s="156">
        <f t="shared" ref="AN8" si="22">IF(AN$3&lt;=$H$2,SUM(Z9:Z9)/$G8,SUM(Z8:Z8)/$G8)</f>
        <v>3.1034482758620689E-2</v>
      </c>
      <c r="AO8" s="156">
        <f t="shared" ref="AO8" si="23">IF(AO$3&lt;=$H$2,SUM(AA9:AA9)/$G8,SUM(AA8:AA8)/$G8)</f>
        <v>2.0689655172413793E-2</v>
      </c>
      <c r="AP8" s="156">
        <f t="shared" ref="AP8" si="24">IF(AP$3&lt;=$H$2,SUM(AB9:AB9)/$G8,SUM(AB8:AB8)/$G8)</f>
        <v>1.8773946360153258E-2</v>
      </c>
      <c r="AQ8" s="156">
        <f t="shared" ref="AQ8" si="25">IF(AQ$3&lt;=$H$2,SUM(AC9:AC9)/$G8,SUM(AC8:AC8)/$G8)</f>
        <v>1.7624521072796936E-2</v>
      </c>
      <c r="AR8" s="156">
        <f t="shared" ref="AR8:AS8" si="26">IF(AR$3&lt;=$H$2,SUM(AD9:AD9)/$G8,SUM(AD8:AD8)/$G8)</f>
        <v>1.8007662835249041E-2</v>
      </c>
      <c r="AS8" s="156">
        <f t="shared" si="26"/>
        <v>1.6475095785440614E-2</v>
      </c>
      <c r="AU8" s="130" t="s">
        <v>30</v>
      </c>
      <c r="AV8" s="156">
        <f>AH8/SUM($AH8:$AS8)</f>
        <v>0.10166240409207163</v>
      </c>
      <c r="AW8" s="156">
        <f t="shared" ref="AW8:BG8" si="27">AI8/SUM($AH8:$AS8)</f>
        <v>8.5038363171355505E-2</v>
      </c>
      <c r="AX8" s="156">
        <f t="shared" si="27"/>
        <v>0.11636828644501279</v>
      </c>
      <c r="AY8" s="156">
        <f t="shared" si="27"/>
        <v>0.14833759590792842</v>
      </c>
      <c r="AZ8" s="156">
        <f t="shared" si="27"/>
        <v>0.23976982097186703</v>
      </c>
      <c r="BA8" s="156">
        <f t="shared" si="27"/>
        <v>0.10421994884910486</v>
      </c>
      <c r="BB8" s="156">
        <f t="shared" si="27"/>
        <v>5.1790281329923277E-2</v>
      </c>
      <c r="BC8" s="156">
        <f t="shared" si="27"/>
        <v>3.4526854219948853E-2</v>
      </c>
      <c r="BD8" s="156">
        <f t="shared" si="27"/>
        <v>3.1329923273657294E-2</v>
      </c>
      <c r="BE8" s="156">
        <f t="shared" si="27"/>
        <v>2.9411764705882359E-2</v>
      </c>
      <c r="BF8" s="156">
        <f t="shared" si="27"/>
        <v>3.0051150895140665E-2</v>
      </c>
      <c r="BG8" s="156">
        <f t="shared" si="27"/>
        <v>2.7493606138107422E-2</v>
      </c>
    </row>
    <row r="9" spans="1:67" x14ac:dyDescent="0.15">
      <c r="A9" s="98"/>
      <c r="C9" s="138"/>
      <c r="D9" s="139"/>
      <c r="E9" s="139"/>
      <c r="F9" s="245"/>
      <c r="G9" s="247"/>
      <c r="H9" s="251"/>
      <c r="I9" s="245"/>
      <c r="J9" s="253"/>
      <c r="K9" s="255"/>
      <c r="L9" s="257"/>
      <c r="M9" s="251"/>
      <c r="N9" s="245"/>
      <c r="O9" s="259"/>
      <c r="Q9" s="122" t="s">
        <v>31</v>
      </c>
      <c r="R9" s="123">
        <f>SUMIFS(Pt1売数実績!$L:$L,Pt1売数実績!$E:$E,Pt1JAN別消化予測!$C8,Pt1売数実績!$B:$B,Pt1JAN別消化予測!R$3)</f>
        <v>2</v>
      </c>
      <c r="S9" s="124">
        <f>SUMIFS(Pt1売数実績!$L:$L,Pt1売数実績!$E:$E,Pt1JAN別消化予測!$C8,Pt1売数実績!$B:$B,Pt1JAN別消化予測!S$3)</f>
        <v>56</v>
      </c>
      <c r="T9" s="125">
        <f>SUMIFS(Pt1売数実績!$L:$L,Pt1売数実績!$E:$E,Pt1JAN別消化予測!$C8,Pt1売数実績!$B:$B,Pt1JAN別消化予測!T$3)</f>
        <v>101</v>
      </c>
      <c r="U9" s="125">
        <f>SUMIFS(Pt1売数実績!$L:$L,Pt1売数実績!$E:$E,Pt1JAN別消化予測!$C8,Pt1売数実績!$B:$B,Pt1JAN別消化予測!U$3)</f>
        <v>133</v>
      </c>
      <c r="V9" s="125">
        <f>SUMIFS(Pt1売数実績!$L:$L,Pt1売数実績!$E:$E,Pt1JAN別消化予測!$C8,Pt1売数実績!$B:$B,Pt1JAN別消化予測!V$3)</f>
        <v>182</v>
      </c>
      <c r="W9" s="125">
        <f>SUMIFS(Pt1売数実績!$L:$L,Pt1売数実績!$E:$E,Pt1JAN別消化予測!$C8,Pt1売数実績!$B:$B,Pt1JAN別消化予測!W$3)</f>
        <v>232</v>
      </c>
      <c r="X9" s="125">
        <f>SUMIFS(Pt1売数実績!$L:$L,Pt1売数実績!$E:$E,Pt1JAN別消化予測!$C8,Pt1売数実績!$B:$B,Pt1JAN別消化予測!X$3)</f>
        <v>375</v>
      </c>
      <c r="Y9" s="125">
        <f>SUMIFS(Pt1売数実績!$L:$L,Pt1売数実績!$E:$E,Pt1JAN別消化予測!$C8,Pt1売数実績!$B:$B,Pt1JAN別消化予測!Y$3)</f>
        <v>163</v>
      </c>
      <c r="Z9" s="125">
        <f>SUMIFS(Pt1売数実績!$L:$L,Pt1売数実績!$E:$E,Pt1JAN別消化予測!$C8,Pt1売数実績!$B:$B,Pt1JAN別消化予測!Z$3)</f>
        <v>81</v>
      </c>
      <c r="AA9" s="125">
        <f>SUMIFS(Pt1売数実績!$L:$L,Pt1売数実績!$E:$E,Pt1JAN別消化予測!$C8,Pt1売数実績!$B:$B,Pt1JAN別消化予測!AA$3)</f>
        <v>54</v>
      </c>
      <c r="AB9" s="125">
        <f>SUMIFS(Pt1売数実績!$L:$L,Pt1売数実績!$E:$E,Pt1JAN別消化予測!$C8,Pt1売数実績!$B:$B,Pt1JAN別消化予測!AB$3)</f>
        <v>49</v>
      </c>
      <c r="AC9" s="125">
        <f>SUMIFS(Pt1売数実績!$L:$L,Pt1売数実績!$E:$E,Pt1JAN別消化予測!$C8,Pt1売数実績!$B:$B,Pt1JAN別消化予測!AC$3)</f>
        <v>46</v>
      </c>
      <c r="AD9" s="125">
        <f>SUMIFS(Pt1売数実績!$L:$L,Pt1売数実績!$E:$E,Pt1JAN別消化予測!$C8,Pt1売数実績!$B:$B,Pt1JAN別消化予測!AD$3)</f>
        <v>47</v>
      </c>
      <c r="AE9" s="125">
        <f>SUMIFS(Pt1売数実績!$L:$L,Pt1売数実績!$E:$E,Pt1JAN別消化予測!$C8,Pt1売数実績!$B:$B,Pt1JAN別消化予測!AE$3)</f>
        <v>43</v>
      </c>
      <c r="AG9" s="132" t="s">
        <v>32</v>
      </c>
      <c r="AH9" s="157">
        <f>IF(AH$3&lt;=$H$2,SUM($R9:T9)/$G8,SUM($R8:T8)/$G8)</f>
        <v>6.0919540229885057E-2</v>
      </c>
      <c r="AI9" s="157">
        <f>AH9+AI8</f>
        <v>0.11187739463601531</v>
      </c>
      <c r="AJ9" s="157">
        <f>AI9+AJ8</f>
        <v>0.18160919540229883</v>
      </c>
      <c r="AK9" s="157">
        <f>AJ9+AK8</f>
        <v>0.27049808429118771</v>
      </c>
      <c r="AL9" s="157">
        <f t="shared" ref="AL9:AM9" si="28">AK9+AL8</f>
        <v>0.41417624521072793</v>
      </c>
      <c r="AM9" s="157">
        <f t="shared" si="28"/>
        <v>0.4766283524904214</v>
      </c>
      <c r="AN9" s="157">
        <f t="shared" ref="AN9" si="29">AM9+AN8</f>
        <v>0.5076628352490421</v>
      </c>
      <c r="AO9" s="157">
        <f t="shared" ref="AO9:AS9" si="30">AN9+AO8</f>
        <v>0.52835249042145593</v>
      </c>
      <c r="AP9" s="157">
        <f t="shared" si="30"/>
        <v>0.54712643678160922</v>
      </c>
      <c r="AQ9" s="157">
        <f t="shared" si="30"/>
        <v>0.5647509578544061</v>
      </c>
      <c r="AR9" s="157">
        <f t="shared" si="30"/>
        <v>0.58275862068965512</v>
      </c>
      <c r="AS9" s="157">
        <f t="shared" si="30"/>
        <v>0.59923371647509571</v>
      </c>
      <c r="AU9" s="132" t="s">
        <v>32</v>
      </c>
      <c r="AV9" s="157">
        <f>AV8</f>
        <v>0.10166240409207163</v>
      </c>
      <c r="AW9" s="157">
        <f>AV9+AW8</f>
        <v>0.18670076726342713</v>
      </c>
      <c r="AX9" s="157">
        <f t="shared" ref="AX9:BG9" si="31">AW9+AX8</f>
        <v>0.30306905370843995</v>
      </c>
      <c r="AY9" s="157">
        <f t="shared" si="31"/>
        <v>0.45140664961636834</v>
      </c>
      <c r="AZ9" s="157">
        <f t="shared" si="31"/>
        <v>0.69117647058823539</v>
      </c>
      <c r="BA9" s="157">
        <f t="shared" si="31"/>
        <v>0.7953964194373403</v>
      </c>
      <c r="BB9" s="157">
        <f t="shared" si="31"/>
        <v>0.84718670076726355</v>
      </c>
      <c r="BC9" s="157">
        <f t="shared" si="31"/>
        <v>0.88171355498721238</v>
      </c>
      <c r="BD9" s="157">
        <f t="shared" si="31"/>
        <v>0.91304347826086962</v>
      </c>
      <c r="BE9" s="157">
        <f t="shared" si="31"/>
        <v>0.94245524296675198</v>
      </c>
      <c r="BF9" s="157">
        <f t="shared" si="31"/>
        <v>0.97250639386189264</v>
      </c>
      <c r="BG9" s="157">
        <f t="shared" si="31"/>
        <v>1</v>
      </c>
    </row>
    <row r="10" spans="1:67" x14ac:dyDescent="0.15">
      <c r="A10" s="98" t="str">
        <f t="shared" si="5"/>
        <v>4562342690050_春財布　紳士ブランド長財布</v>
      </c>
      <c r="C10" s="101">
        <v>4562342690050</v>
      </c>
      <c r="D10" s="102" t="s">
        <v>22</v>
      </c>
      <c r="E10" s="136" t="s">
        <v>19</v>
      </c>
      <c r="F10" s="244">
        <f>VLOOKUP(C10,パターンマスタ!N:R,5,0)</f>
        <v>1990</v>
      </c>
      <c r="G10" s="246">
        <f>VLOOKUP(C10,パターンマスタ!N:AB,13,0)*87</f>
        <v>870</v>
      </c>
      <c r="H10" s="250">
        <f>SUM(R11:AE11)</f>
        <v>482</v>
      </c>
      <c r="I10" s="244">
        <f>G10-H10</f>
        <v>388</v>
      </c>
      <c r="J10" s="252">
        <f>IF(G10=0,0,H10/G10)</f>
        <v>0.55402298850574716</v>
      </c>
      <c r="K10" s="254">
        <f>J10/SUM(AH10:AS10)</f>
        <v>1</v>
      </c>
      <c r="L10" s="256">
        <f>J10-K10</f>
        <v>-0.44597701149425284</v>
      </c>
      <c r="M10" s="250">
        <f>AS11*G10</f>
        <v>482.00000000000006</v>
      </c>
      <c r="N10" s="244">
        <f>G10-M10</f>
        <v>387.99999999999994</v>
      </c>
      <c r="O10" s="258">
        <f>M10/G10</f>
        <v>0.55402298850574716</v>
      </c>
      <c r="Q10" s="118" t="s">
        <v>29</v>
      </c>
      <c r="R10" s="150">
        <f>R11</f>
        <v>1</v>
      </c>
      <c r="S10" s="151">
        <f>S11</f>
        <v>19</v>
      </c>
      <c r="T10" s="152">
        <f>IFERROR(SUMIFS(Pt1売数予測!$D:$D,Pt1売数予測!$C:$C,Pt1JAN別消化予測!$C10,Pt1売数予測!$B:$B,Pt1JAN別消化予測!T$3),0)</f>
        <v>22.504000000000001</v>
      </c>
      <c r="U10" s="152">
        <f>IFERROR(SUMIFS(Pt1売数予測!$D:$D,Pt1売数予測!$C:$C,Pt1JAN別消化予測!$C10,Pt1売数予測!$B:$B,Pt1JAN別消化予測!U$3),0)</f>
        <v>58.21</v>
      </c>
      <c r="V10" s="152">
        <f>IFERROR(SUMIFS(Pt1売数予測!$D:$D,Pt1売数予測!$C:$C,Pt1JAN別消化予測!$C10,Pt1売数予測!$B:$B,Pt1JAN別消化予測!V$3),0)</f>
        <v>56.97</v>
      </c>
      <c r="W10" s="152">
        <f>IFERROR(SUMIFS(Pt1売数予測!$D:$D,Pt1売数予測!$C:$C,Pt1JAN別消化予測!$C10,Pt1売数予測!$B:$B,Pt1JAN別消化予測!W$3),0)</f>
        <v>86.947500000000005</v>
      </c>
      <c r="X10" s="152">
        <f>IFERROR(SUMIFS(Pt1売数予測!$D:$D,Pt1売数予測!$C:$C,Pt1JAN別消化予測!$C10,Pt1売数予測!$B:$B,Pt1JAN別消化予測!X$3),0)</f>
        <v>101.03</v>
      </c>
      <c r="Y10" s="152">
        <f>IFERROR(SUMIFS(Pt1売数予測!$D:$D,Pt1売数予測!$C:$C,Pt1JAN別消化予測!$C10,Pt1売数予測!$B:$B,Pt1JAN別消化予測!Y$3),0)</f>
        <v>72.881249999999994</v>
      </c>
      <c r="Z10" s="152">
        <f>IFERROR(SUMIFS(Pt1売数予測!$D:$D,Pt1売数予測!$C:$C,Pt1JAN別消化予測!$C10,Pt1売数予測!$B:$B,Pt1JAN別消化予測!Z$3),0)</f>
        <v>56.434166666666599</v>
      </c>
      <c r="AA10" s="152">
        <f>IFERROR(SUMIFS(Pt1売数予測!$D:$D,Pt1売数予測!$C:$C,Pt1JAN別消化予測!$C10,Pt1売数予測!$B:$B,Pt1JAN別消化予測!AA$3),0)</f>
        <v>37.61</v>
      </c>
      <c r="AB10" s="152">
        <f>IFERROR(SUMIFS(Pt1売数予測!$D:$D,Pt1売数予測!$C:$C,Pt1JAN別消化予測!$C10,Pt1売数予測!$B:$B,Pt1JAN別消化予測!AB$3),0)</f>
        <v>25.335999999999999</v>
      </c>
      <c r="AC10" s="152">
        <f>IFERROR(SUMIFS(Pt1売数予測!$D:$D,Pt1売数予測!$C:$C,Pt1JAN別消化予測!$C10,Pt1売数予測!$B:$B,Pt1JAN別消化予測!AC$3),0)</f>
        <v>21.48</v>
      </c>
      <c r="AD10" s="152">
        <f>IFERROR(SUMIFS(Pt1売数予測!$D:$D,Pt1売数予測!$C:$C,Pt1JAN別消化予測!$C10,Pt1売数予測!$B:$B,Pt1JAN別消化予測!AD$3),0)</f>
        <v>17.541818181818101</v>
      </c>
      <c r="AE10" s="152">
        <f>IFERROR(SUMIFS(Pt1売数予測!$D:$D,Pt1売数予測!$C:$C,Pt1JAN別消化予測!$C10,Pt1売数予測!$B:$B,Pt1JAN別消化予測!AE$3),0)</f>
        <v>18.73</v>
      </c>
      <c r="AG10" s="130" t="s">
        <v>30</v>
      </c>
      <c r="AH10" s="156">
        <f>IF(AH$3&lt;=$H$2,SUM($R11:T11)/$G10,SUM($R10:T10)/$G10)</f>
        <v>6.0919540229885057E-2</v>
      </c>
      <c r="AI10" s="156">
        <f>IF(AI$3&lt;=$H$2,SUM(U11:U11)/$G10,SUM(U10:U10)/$G10)</f>
        <v>6.2068965517241378E-2</v>
      </c>
      <c r="AJ10" s="156">
        <f>IF(AJ$3&lt;=$H$2,SUM(V11:V11)/$G10,SUM(V10:V10)/$G10)</f>
        <v>6.3218390804597707E-2</v>
      </c>
      <c r="AK10" s="156">
        <f>IF(AK$3&lt;=$H$2,SUM(W11:W11)/$G10,SUM(W10:W10)/$G10)</f>
        <v>7.3563218390804597E-2</v>
      </c>
      <c r="AL10" s="156">
        <f t="shared" ref="AL10" si="32">IF(AL$3&lt;=$H$2,SUM(X11:X11)/$G10,SUM(X10:X10)/$G10)</f>
        <v>0.10574712643678161</v>
      </c>
      <c r="AM10" s="156">
        <f t="shared" ref="AM10" si="33">IF(AM$3&lt;=$H$2,SUM(Y11:Y11)/$G10,SUM(Y10:Y10)/$G10)</f>
        <v>6.3218390804597707E-2</v>
      </c>
      <c r="AN10" s="156">
        <f t="shared" ref="AN10" si="34">IF(AN$3&lt;=$H$2,SUM(Z11:Z11)/$G10,SUM(Z10:Z10)/$G10)</f>
        <v>2.9885057471264367E-2</v>
      </c>
      <c r="AO10" s="156">
        <f t="shared" ref="AO10" si="35">IF(AO$3&lt;=$H$2,SUM(AA11:AA11)/$G10,SUM(AA10:AA10)/$G10)</f>
        <v>2.4137931034482758E-2</v>
      </c>
      <c r="AP10" s="156">
        <f t="shared" ref="AP10" si="36">IF(AP$3&lt;=$H$2,SUM(AB11:AB11)/$G10,SUM(AB10:AB10)/$G10)</f>
        <v>2.1839080459770115E-2</v>
      </c>
      <c r="AQ10" s="156">
        <f t="shared" ref="AQ10" si="37">IF(AQ$3&lt;=$H$2,SUM(AC11:AC11)/$G10,SUM(AC10:AC10)/$G10)</f>
        <v>1.7241379310344827E-2</v>
      </c>
      <c r="AR10" s="156">
        <f t="shared" ref="AR10:AS10" si="38">IF(AR$3&lt;=$H$2,SUM(AD11:AD11)/$G10,SUM(AD10:AD10)/$G10)</f>
        <v>1.7241379310344827E-2</v>
      </c>
      <c r="AS10" s="156">
        <f t="shared" si="38"/>
        <v>1.4942528735632184E-2</v>
      </c>
      <c r="AU10" s="130" t="s">
        <v>30</v>
      </c>
      <c r="AV10" s="156">
        <f>AH10/SUM($AH10:$AS10)</f>
        <v>0.10995850622406639</v>
      </c>
      <c r="AW10" s="156">
        <f t="shared" ref="AW10:BG10" si="39">AI10/SUM($AH10:$AS10)</f>
        <v>0.11203319502074688</v>
      </c>
      <c r="AX10" s="156">
        <f t="shared" si="39"/>
        <v>0.11410788381742738</v>
      </c>
      <c r="AY10" s="156">
        <f t="shared" si="39"/>
        <v>0.13278008298755187</v>
      </c>
      <c r="AZ10" s="156">
        <f t="shared" si="39"/>
        <v>0.1908713692946058</v>
      </c>
      <c r="BA10" s="156">
        <f t="shared" si="39"/>
        <v>0.11410788381742738</v>
      </c>
      <c r="BB10" s="156">
        <f t="shared" si="39"/>
        <v>5.3941908713692942E-2</v>
      </c>
      <c r="BC10" s="156">
        <f t="shared" si="39"/>
        <v>4.3568464730290454E-2</v>
      </c>
      <c r="BD10" s="156">
        <f t="shared" si="39"/>
        <v>3.9419087136929459E-2</v>
      </c>
      <c r="BE10" s="156">
        <f t="shared" si="39"/>
        <v>3.1120331950207466E-2</v>
      </c>
      <c r="BF10" s="156">
        <f t="shared" si="39"/>
        <v>3.1120331950207466E-2</v>
      </c>
      <c r="BG10" s="156">
        <f t="shared" si="39"/>
        <v>2.6970954356846471E-2</v>
      </c>
    </row>
    <row r="11" spans="1:67" x14ac:dyDescent="0.15">
      <c r="A11" s="98"/>
      <c r="C11" s="138"/>
      <c r="D11" s="139"/>
      <c r="E11" s="139"/>
      <c r="F11" s="245"/>
      <c r="G11" s="247"/>
      <c r="H11" s="251"/>
      <c r="I11" s="245"/>
      <c r="J11" s="253"/>
      <c r="K11" s="255"/>
      <c r="L11" s="257"/>
      <c r="M11" s="251"/>
      <c r="N11" s="245"/>
      <c r="O11" s="259"/>
      <c r="Q11" s="122" t="s">
        <v>31</v>
      </c>
      <c r="R11" s="123">
        <f>SUMIFS(Pt1売数実績!$L:$L,Pt1売数実績!$E:$E,Pt1JAN別消化予測!$C10,Pt1売数実績!$B:$B,Pt1JAN別消化予測!R$3)</f>
        <v>1</v>
      </c>
      <c r="S11" s="124">
        <f>SUMIFS(Pt1売数実績!$L:$L,Pt1売数実績!$E:$E,Pt1JAN別消化予測!$C10,Pt1売数実績!$B:$B,Pt1JAN別消化予測!S$3)</f>
        <v>19</v>
      </c>
      <c r="T11" s="125">
        <f>SUMIFS(Pt1売数実績!$L:$L,Pt1売数実績!$E:$E,Pt1JAN別消化予測!$C10,Pt1売数実績!$B:$B,Pt1JAN別消化予測!T$3)</f>
        <v>33</v>
      </c>
      <c r="U11" s="125">
        <f>SUMIFS(Pt1売数実績!$L:$L,Pt1売数実績!$E:$E,Pt1JAN別消化予測!$C10,Pt1売数実績!$B:$B,Pt1JAN別消化予測!U$3)</f>
        <v>54</v>
      </c>
      <c r="V11" s="125">
        <f>SUMIFS(Pt1売数実績!$L:$L,Pt1売数実績!$E:$E,Pt1JAN別消化予測!$C10,Pt1売数実績!$B:$B,Pt1JAN別消化予測!V$3)</f>
        <v>55</v>
      </c>
      <c r="W11" s="125">
        <f>SUMIFS(Pt1売数実績!$L:$L,Pt1売数実績!$E:$E,Pt1JAN別消化予測!$C10,Pt1売数実績!$B:$B,Pt1JAN別消化予測!W$3)</f>
        <v>64</v>
      </c>
      <c r="X11" s="125">
        <f>SUMIFS(Pt1売数実績!$L:$L,Pt1売数実績!$E:$E,Pt1JAN別消化予測!$C10,Pt1売数実績!$B:$B,Pt1JAN別消化予測!X$3)</f>
        <v>92</v>
      </c>
      <c r="Y11" s="125">
        <f>SUMIFS(Pt1売数実績!$L:$L,Pt1売数実績!$E:$E,Pt1JAN別消化予測!$C10,Pt1売数実績!$B:$B,Pt1JAN別消化予測!Y$3)</f>
        <v>55</v>
      </c>
      <c r="Z11" s="125">
        <f>SUMIFS(Pt1売数実績!$L:$L,Pt1売数実績!$E:$E,Pt1JAN別消化予測!$C10,Pt1売数実績!$B:$B,Pt1JAN別消化予測!Z$3)</f>
        <v>26</v>
      </c>
      <c r="AA11" s="125">
        <f>SUMIFS(Pt1売数実績!$L:$L,Pt1売数実績!$E:$E,Pt1JAN別消化予測!$C10,Pt1売数実績!$B:$B,Pt1JAN別消化予測!AA$3)</f>
        <v>21</v>
      </c>
      <c r="AB11" s="125">
        <f>SUMIFS(Pt1売数実績!$L:$L,Pt1売数実績!$E:$E,Pt1JAN別消化予測!$C10,Pt1売数実績!$B:$B,Pt1JAN別消化予測!AB$3)</f>
        <v>19</v>
      </c>
      <c r="AC11" s="125">
        <f>SUMIFS(Pt1売数実績!$L:$L,Pt1売数実績!$E:$E,Pt1JAN別消化予測!$C10,Pt1売数実績!$B:$B,Pt1JAN別消化予測!AC$3)</f>
        <v>15</v>
      </c>
      <c r="AD11" s="125">
        <f>SUMIFS(Pt1売数実績!$L:$L,Pt1売数実績!$E:$E,Pt1JAN別消化予測!$C10,Pt1売数実績!$B:$B,Pt1JAN別消化予測!AD$3)</f>
        <v>15</v>
      </c>
      <c r="AE11" s="125">
        <f>SUMIFS(Pt1売数実績!$L:$L,Pt1売数実績!$E:$E,Pt1JAN別消化予測!$C10,Pt1売数実績!$B:$B,Pt1JAN別消化予測!AE$3)</f>
        <v>13</v>
      </c>
      <c r="AG11" s="132" t="s">
        <v>32</v>
      </c>
      <c r="AH11" s="157">
        <f>IF(AH$3&lt;=$H$2,SUM($R11:T11)/$G10,SUM($R10:T10)/$G10)</f>
        <v>6.0919540229885057E-2</v>
      </c>
      <c r="AI11" s="157">
        <f>AH11+AI10</f>
        <v>0.12298850574712644</v>
      </c>
      <c r="AJ11" s="157">
        <f>AI11+AJ10</f>
        <v>0.18620689655172415</v>
      </c>
      <c r="AK11" s="157">
        <f>AJ11+AK10</f>
        <v>0.25977011494252877</v>
      </c>
      <c r="AL11" s="157">
        <f t="shared" ref="AL11:AM11" si="40">AK11+AL10</f>
        <v>0.36551724137931041</v>
      </c>
      <c r="AM11" s="157">
        <f t="shared" si="40"/>
        <v>0.42873563218390809</v>
      </c>
      <c r="AN11" s="157">
        <f t="shared" ref="AN11" si="41">AM11+AN10</f>
        <v>0.45862068965517244</v>
      </c>
      <c r="AO11" s="157">
        <f t="shared" ref="AO11:AS11" si="42">AN11+AO10</f>
        <v>0.48275862068965519</v>
      </c>
      <c r="AP11" s="157">
        <f t="shared" si="42"/>
        <v>0.50459770114942526</v>
      </c>
      <c r="AQ11" s="157">
        <f t="shared" si="42"/>
        <v>0.52183908045977012</v>
      </c>
      <c r="AR11" s="157">
        <f t="shared" si="42"/>
        <v>0.53908045977011498</v>
      </c>
      <c r="AS11" s="157">
        <f t="shared" si="42"/>
        <v>0.55402298850574716</v>
      </c>
      <c r="AU11" s="132" t="s">
        <v>32</v>
      </c>
      <c r="AV11" s="157">
        <f>AV10</f>
        <v>0.10995850622406639</v>
      </c>
      <c r="AW11" s="157">
        <f>AV11+AW10</f>
        <v>0.22199170124481327</v>
      </c>
      <c r="AX11" s="157">
        <f t="shared" ref="AX11:BG11" si="43">AW11+AX10</f>
        <v>0.33609958506224064</v>
      </c>
      <c r="AY11" s="157">
        <f t="shared" si="43"/>
        <v>0.46887966804979253</v>
      </c>
      <c r="AZ11" s="157">
        <f t="shared" si="43"/>
        <v>0.65975103734439833</v>
      </c>
      <c r="BA11" s="157">
        <f t="shared" si="43"/>
        <v>0.77385892116182575</v>
      </c>
      <c r="BB11" s="157">
        <f t="shared" si="43"/>
        <v>0.82780082987551873</v>
      </c>
      <c r="BC11" s="157">
        <f t="shared" si="43"/>
        <v>0.87136929460580914</v>
      </c>
      <c r="BD11" s="157">
        <f t="shared" si="43"/>
        <v>0.91078838174273857</v>
      </c>
      <c r="BE11" s="157">
        <f t="shared" si="43"/>
        <v>0.94190871369294604</v>
      </c>
      <c r="BF11" s="157">
        <f t="shared" si="43"/>
        <v>0.97302904564315351</v>
      </c>
      <c r="BG11" s="157">
        <f t="shared" si="43"/>
        <v>1</v>
      </c>
    </row>
    <row r="12" spans="1:67" x14ac:dyDescent="0.15">
      <c r="A12" s="98" t="str">
        <f t="shared" si="5"/>
        <v>4562342690067_春財布　紳士ブランド折財布</v>
      </c>
      <c r="C12" s="101">
        <v>4562342690067</v>
      </c>
      <c r="D12" s="102" t="s">
        <v>23</v>
      </c>
      <c r="E12" s="136" t="s">
        <v>19</v>
      </c>
      <c r="F12" s="244">
        <f>VLOOKUP(C12,パターンマスタ!N:R,5,0)</f>
        <v>1990</v>
      </c>
      <c r="G12" s="246">
        <f>VLOOKUP(C12,パターンマスタ!N:AB,13,0)*87</f>
        <v>2610</v>
      </c>
      <c r="H12" s="250">
        <f>SUM(R13:AE13)</f>
        <v>966</v>
      </c>
      <c r="I12" s="244">
        <f>G12-H12</f>
        <v>1644</v>
      </c>
      <c r="J12" s="252">
        <f>IF(G12=0,0,H12/G12)</f>
        <v>0.37011494252873561</v>
      </c>
      <c r="K12" s="254">
        <f>J12/SUM(AH12:AS12)</f>
        <v>1</v>
      </c>
      <c r="L12" s="256">
        <f>J12-K12</f>
        <v>-0.62988505747126444</v>
      </c>
      <c r="M12" s="250">
        <f>AS13*G12</f>
        <v>966</v>
      </c>
      <c r="N12" s="244">
        <f>G12-M12</f>
        <v>1644</v>
      </c>
      <c r="O12" s="258">
        <f>M12/G12</f>
        <v>0.37011494252873561</v>
      </c>
      <c r="Q12" s="161" t="s">
        <v>29</v>
      </c>
      <c r="R12" s="150">
        <f>R13</f>
        <v>1</v>
      </c>
      <c r="S12" s="151">
        <f>S13</f>
        <v>22</v>
      </c>
      <c r="T12" s="152">
        <f>IFERROR(SUMIFS(Pt1売数予測!$D:$D,Pt1売数予測!$C:$C,Pt1JAN別消化予測!$C12,Pt1売数予測!$B:$B,Pt1JAN別消化予測!T$3),0)</f>
        <v>24.652727272727201</v>
      </c>
      <c r="U12" s="152">
        <f>IFERROR(SUMIFS(Pt1売数予測!$D:$D,Pt1売数予測!$C:$C,Pt1JAN別消化予測!$C12,Pt1売数予測!$B:$B,Pt1JAN別消化予測!U$3),0)</f>
        <v>72.709999999999994</v>
      </c>
      <c r="V12" s="152">
        <f>IFERROR(SUMIFS(Pt1売数予測!$D:$D,Pt1売数予測!$C:$C,Pt1JAN別消化予測!$C12,Pt1売数予測!$B:$B,Pt1JAN別消化予測!V$3),0)</f>
        <v>71.44</v>
      </c>
      <c r="W12" s="152">
        <f>IFERROR(SUMIFS(Pt1売数予測!$D:$D,Pt1売数予測!$C:$C,Pt1JAN別消化予測!$C12,Pt1売数予測!$B:$B,Pt1JAN別消化予測!W$3),0)</f>
        <v>127.47</v>
      </c>
      <c r="X12" s="152">
        <f>IFERROR(SUMIFS(Pt1売数予測!$D:$D,Pt1売数予測!$C:$C,Pt1JAN別消化予測!$C12,Pt1売数予測!$B:$B,Pt1JAN別消化予測!X$3),0)</f>
        <v>216.73</v>
      </c>
      <c r="Y12" s="152">
        <f>IFERROR(SUMIFS(Pt1売数予測!$D:$D,Pt1売数予測!$C:$C,Pt1JAN別消化予測!$C12,Pt1売数予測!$B:$B,Pt1JAN別消化予測!Y$3),0)</f>
        <v>132.69</v>
      </c>
      <c r="Z12" s="152">
        <f>IFERROR(SUMIFS(Pt1売数予測!$D:$D,Pt1売数予測!$C:$C,Pt1JAN別消化予測!$C12,Pt1売数予測!$B:$B,Pt1JAN別消化予測!Z$3),0)</f>
        <v>87.900333333333293</v>
      </c>
      <c r="AA12" s="152">
        <f>IFERROR(SUMIFS(Pt1売数予測!$D:$D,Pt1売数予測!$C:$C,Pt1JAN別消化予測!$C12,Pt1売数予測!$B:$B,Pt1JAN別消化予測!AA$3),0)</f>
        <v>48.818571428571403</v>
      </c>
      <c r="AB12" s="152">
        <f>IFERROR(SUMIFS(Pt1売数予測!$D:$D,Pt1売数予測!$C:$C,Pt1JAN別消化予測!$C12,Pt1売数予測!$B:$B,Pt1JAN別消化予測!AB$3),0)</f>
        <v>45.846944444444397</v>
      </c>
      <c r="AC12" s="152">
        <f>IFERROR(SUMIFS(Pt1売数予測!$D:$D,Pt1売数予測!$C:$C,Pt1JAN別消化予測!$C12,Pt1売数予測!$B:$B,Pt1JAN別消化予測!AC$3),0)</f>
        <v>32.8269047619047</v>
      </c>
      <c r="AD12" s="152">
        <f>IFERROR(SUMIFS(Pt1売数予測!$D:$D,Pt1売数予測!$C:$C,Pt1JAN別消化予測!$C12,Pt1売数予測!$B:$B,Pt1JAN別消化予測!AD$3),0)</f>
        <v>27.826944444444401</v>
      </c>
      <c r="AE12" s="152">
        <f>IFERROR(SUMIFS(Pt1売数予測!$D:$D,Pt1売数予測!$C:$C,Pt1JAN別消化予測!$C12,Pt1売数予測!$B:$B,Pt1JAN別消化予測!AE$3),0)</f>
        <v>29.487166666666599</v>
      </c>
      <c r="AG12" s="130" t="s">
        <v>30</v>
      </c>
      <c r="AH12" s="156">
        <f>IF(AH$3&lt;=$H$2,SUM($R13:T13)/$G12,SUM($R12:T12)/$G12)</f>
        <v>2.8735632183908046E-2</v>
      </c>
      <c r="AI12" s="156">
        <f>IF(AI$3&lt;=$H$2,SUM(U13:U13)/$G12,SUM(U12:U12)/$G12)</f>
        <v>3.7547892720306515E-2</v>
      </c>
      <c r="AJ12" s="156">
        <f>IF(AJ$3&lt;=$H$2,SUM(V13:V13)/$G12,SUM(V12:V12)/$G12)</f>
        <v>4.5210727969348656E-2</v>
      </c>
      <c r="AK12" s="156">
        <f>IF(AK$3&lt;=$H$2,SUM(W13:W13)/$G12,SUM(W12:W12)/$G12)</f>
        <v>5.057471264367816E-2</v>
      </c>
      <c r="AL12" s="156">
        <f>IF(AL$3&lt;=$H$2,SUM(X13:X13)/$G12,SUM(X12:X12)/$G12)</f>
        <v>8.7739463601532564E-2</v>
      </c>
      <c r="AM12" s="156">
        <f t="shared" ref="AM12" si="44">IF(AM$3&lt;=$H$2,SUM(Y13:Y13)/$G12,SUM(Y12:Y12)/$G12)</f>
        <v>3.7547892720306515E-2</v>
      </c>
      <c r="AN12" s="156">
        <f t="shared" ref="AN12" si="45">IF(AN$3&lt;=$H$2,SUM(Z13:Z13)/$G12,SUM(Z12:Z12)/$G12)</f>
        <v>1.6091954022988506E-2</v>
      </c>
      <c r="AO12" s="156">
        <f t="shared" ref="AO12" si="46">IF(AO$3&lt;=$H$2,SUM(AA13:AA13)/$G12,SUM(AA12:AA12)/$G12)</f>
        <v>1.6475095785440614E-2</v>
      </c>
      <c r="AP12" s="156">
        <f t="shared" ref="AP12" si="47">IF(AP$3&lt;=$H$2,SUM(AB13:AB13)/$G12,SUM(AB12:AB12)/$G12)</f>
        <v>1.5708812260536397E-2</v>
      </c>
      <c r="AQ12" s="156">
        <f t="shared" ref="AQ12" si="48">IF(AQ$3&lt;=$H$2,SUM(AC13:AC13)/$G12,SUM(AC12:AC12)/$G12)</f>
        <v>9.5785440613026813E-3</v>
      </c>
      <c r="AR12" s="156">
        <f t="shared" ref="AR12:AS12" si="49">IF(AR$3&lt;=$H$2,SUM(AD13:AD13)/$G12,SUM(AD12:AD12)/$G12)</f>
        <v>1.0727969348659003E-2</v>
      </c>
      <c r="AS12" s="156">
        <f t="shared" si="49"/>
        <v>1.4176245210727969E-2</v>
      </c>
      <c r="AU12" s="130" t="s">
        <v>30</v>
      </c>
      <c r="AV12" s="156">
        <f>AH12/SUM($AH12:$AS12)</f>
        <v>7.7639751552795039E-2</v>
      </c>
      <c r="AW12" s="156">
        <f t="shared" ref="AW12:BG12" si="50">AI12/SUM($AH12:$AS12)</f>
        <v>0.10144927536231885</v>
      </c>
      <c r="AX12" s="156">
        <f t="shared" si="50"/>
        <v>0.12215320910973085</v>
      </c>
      <c r="AY12" s="156">
        <f t="shared" si="50"/>
        <v>0.13664596273291926</v>
      </c>
      <c r="AZ12" s="156">
        <f t="shared" si="50"/>
        <v>0.23706004140786749</v>
      </c>
      <c r="BA12" s="156">
        <f t="shared" si="50"/>
        <v>0.10144927536231885</v>
      </c>
      <c r="BB12" s="156">
        <f t="shared" si="50"/>
        <v>4.3478260869565216E-2</v>
      </c>
      <c r="BC12" s="156">
        <f t="shared" si="50"/>
        <v>4.4513457556935823E-2</v>
      </c>
      <c r="BD12" s="156">
        <f t="shared" si="50"/>
        <v>4.2443064182194616E-2</v>
      </c>
      <c r="BE12" s="156">
        <f t="shared" si="50"/>
        <v>2.5879917184265008E-2</v>
      </c>
      <c r="BF12" s="156">
        <f t="shared" si="50"/>
        <v>2.8985507246376812E-2</v>
      </c>
      <c r="BG12" s="156">
        <f t="shared" si="50"/>
        <v>3.8302277432712216E-2</v>
      </c>
    </row>
    <row r="13" spans="1:67" x14ac:dyDescent="0.15">
      <c r="A13" s="98"/>
      <c r="C13" s="138"/>
      <c r="D13" s="139"/>
      <c r="E13" s="139"/>
      <c r="F13" s="245"/>
      <c r="G13" s="247"/>
      <c r="H13" s="251"/>
      <c r="I13" s="245"/>
      <c r="J13" s="253"/>
      <c r="K13" s="255"/>
      <c r="L13" s="257"/>
      <c r="M13" s="251"/>
      <c r="N13" s="245"/>
      <c r="O13" s="259"/>
      <c r="Q13" s="122" t="s">
        <v>31</v>
      </c>
      <c r="R13" s="123">
        <f>SUMIFS(Pt1売数実績!$L:$L,Pt1売数実績!$E:$E,Pt1JAN別消化予測!$C12,Pt1売数実績!$B:$B,Pt1JAN別消化予測!R$3)</f>
        <v>1</v>
      </c>
      <c r="S13" s="124">
        <f>SUMIFS(Pt1売数実績!$L:$L,Pt1売数実績!$E:$E,Pt1JAN別消化予測!$C12,Pt1売数実績!$B:$B,Pt1JAN別消化予測!S$3)</f>
        <v>22</v>
      </c>
      <c r="T13" s="125">
        <f>SUMIFS(Pt1売数実績!$L:$L,Pt1売数実績!$E:$E,Pt1JAN別消化予測!$C12,Pt1売数実績!$B:$B,Pt1JAN別消化予測!T$3)</f>
        <v>52</v>
      </c>
      <c r="U13" s="125">
        <f>SUMIFS(Pt1売数実績!$L:$L,Pt1売数実績!$E:$E,Pt1JAN別消化予測!$C12,Pt1売数実績!$B:$B,Pt1JAN別消化予測!U$3)</f>
        <v>98</v>
      </c>
      <c r="V13" s="125">
        <f>SUMIFS(Pt1売数実績!$L:$L,Pt1売数実績!$E:$E,Pt1JAN別消化予測!$C12,Pt1売数実績!$B:$B,Pt1JAN別消化予測!V$3)</f>
        <v>118</v>
      </c>
      <c r="W13" s="125">
        <f>SUMIFS(Pt1売数実績!$L:$L,Pt1売数実績!$E:$E,Pt1JAN別消化予測!$C12,Pt1売数実績!$B:$B,Pt1JAN別消化予測!W$3)</f>
        <v>132</v>
      </c>
      <c r="X13" s="125">
        <f>SUMIFS(Pt1売数実績!$L:$L,Pt1売数実績!$E:$E,Pt1JAN別消化予測!$C12,Pt1売数実績!$B:$B,Pt1JAN別消化予測!X$3)</f>
        <v>229</v>
      </c>
      <c r="Y13" s="125">
        <f>SUMIFS(Pt1売数実績!$L:$L,Pt1売数実績!$E:$E,Pt1JAN別消化予測!$C12,Pt1売数実績!$B:$B,Pt1JAN別消化予測!Y$3)</f>
        <v>98</v>
      </c>
      <c r="Z13" s="125">
        <f>SUMIFS(Pt1売数実績!$L:$L,Pt1売数実績!$E:$E,Pt1JAN別消化予測!$C12,Pt1売数実績!$B:$B,Pt1JAN別消化予測!Z$3)</f>
        <v>42</v>
      </c>
      <c r="AA13" s="125">
        <f>SUMIFS(Pt1売数実績!$L:$L,Pt1売数実績!$E:$E,Pt1JAN別消化予測!$C12,Pt1売数実績!$B:$B,Pt1JAN別消化予測!AA$3)</f>
        <v>43</v>
      </c>
      <c r="AB13" s="125">
        <f>SUMIFS(Pt1売数実績!$L:$L,Pt1売数実績!$E:$E,Pt1JAN別消化予測!$C12,Pt1売数実績!$B:$B,Pt1JAN別消化予測!AB$3)</f>
        <v>41</v>
      </c>
      <c r="AC13" s="125">
        <f>SUMIFS(Pt1売数実績!$L:$L,Pt1売数実績!$E:$E,Pt1JAN別消化予測!$C12,Pt1売数実績!$B:$B,Pt1JAN別消化予測!AC$3)</f>
        <v>25</v>
      </c>
      <c r="AD13" s="125">
        <f>SUMIFS(Pt1売数実績!$L:$L,Pt1売数実績!$E:$E,Pt1JAN別消化予測!$C12,Pt1売数実績!$B:$B,Pt1JAN別消化予測!AD$3)</f>
        <v>28</v>
      </c>
      <c r="AE13" s="125">
        <f>SUMIFS(Pt1売数実績!$L:$L,Pt1売数実績!$E:$E,Pt1JAN別消化予測!$C12,Pt1売数実績!$B:$B,Pt1JAN別消化予測!AE$3)</f>
        <v>37</v>
      </c>
      <c r="AG13" s="132" t="s">
        <v>32</v>
      </c>
      <c r="AH13" s="157">
        <f>IF(AH$3&lt;=$H$2,SUM($R13:T13)/$G12,SUM($R12:T12)/$G12)</f>
        <v>2.8735632183908046E-2</v>
      </c>
      <c r="AI13" s="157">
        <f>AH13+AI12</f>
        <v>6.6283524904214561E-2</v>
      </c>
      <c r="AJ13" s="157">
        <f>AI13+AJ12</f>
        <v>0.11149425287356321</v>
      </c>
      <c r="AK13" s="157">
        <f>AJ13+AK12</f>
        <v>0.16206896551724137</v>
      </c>
      <c r="AL13" s="157">
        <f t="shared" ref="AL13:AM13" si="51">AK13+AL12</f>
        <v>0.24980842911877393</v>
      </c>
      <c r="AM13" s="157">
        <f t="shared" si="51"/>
        <v>0.28735632183908044</v>
      </c>
      <c r="AN13" s="157">
        <f t="shared" ref="AN13" si="52">AM13+AN12</f>
        <v>0.30344827586206896</v>
      </c>
      <c r="AO13" s="157">
        <f t="shared" ref="AO13:AS13" si="53">AN13+AO12</f>
        <v>0.31992337164750956</v>
      </c>
      <c r="AP13" s="157">
        <f t="shared" si="53"/>
        <v>0.33563218390804594</v>
      </c>
      <c r="AQ13" s="157">
        <f t="shared" si="53"/>
        <v>0.34521072796934865</v>
      </c>
      <c r="AR13" s="157">
        <f t="shared" si="53"/>
        <v>0.35593869731800765</v>
      </c>
      <c r="AS13" s="157">
        <f t="shared" si="53"/>
        <v>0.37011494252873561</v>
      </c>
      <c r="AU13" s="132" t="s">
        <v>32</v>
      </c>
      <c r="AV13" s="157">
        <f>AV12</f>
        <v>7.7639751552795039E-2</v>
      </c>
      <c r="AW13" s="157">
        <f>AV13+AW12</f>
        <v>0.17908902691511389</v>
      </c>
      <c r="AX13" s="157">
        <f t="shared" ref="AX13:BG13" si="54">AW13+AX12</f>
        <v>0.30124223602484473</v>
      </c>
      <c r="AY13" s="157">
        <f t="shared" si="54"/>
        <v>0.43788819875776397</v>
      </c>
      <c r="AZ13" s="157">
        <f t="shared" si="54"/>
        <v>0.67494824016563149</v>
      </c>
      <c r="BA13" s="157">
        <f t="shared" si="54"/>
        <v>0.77639751552795033</v>
      </c>
      <c r="BB13" s="157">
        <f t="shared" si="54"/>
        <v>0.81987577639751552</v>
      </c>
      <c r="BC13" s="157">
        <f t="shared" si="54"/>
        <v>0.86438923395445133</v>
      </c>
      <c r="BD13" s="157">
        <f t="shared" si="54"/>
        <v>0.9068322981366459</v>
      </c>
      <c r="BE13" s="157">
        <f t="shared" si="54"/>
        <v>0.93271221532091086</v>
      </c>
      <c r="BF13" s="157">
        <f t="shared" si="54"/>
        <v>0.96169772256728769</v>
      </c>
      <c r="BG13" s="157">
        <f t="shared" si="54"/>
        <v>0.99999999999999989</v>
      </c>
    </row>
    <row r="14" spans="1:67" x14ac:dyDescent="0.15">
      <c r="A14" s="98" t="str">
        <f t="shared" si="5"/>
        <v>4562342690074_春財布　婦人長財布</v>
      </c>
      <c r="C14" s="101">
        <v>4562342690074</v>
      </c>
      <c r="D14" s="102" t="s">
        <v>24</v>
      </c>
      <c r="E14" s="136" t="s">
        <v>19</v>
      </c>
      <c r="F14" s="244">
        <f>VLOOKUP(C14,パターンマスタ!N:R,5,0)</f>
        <v>998</v>
      </c>
      <c r="G14" s="246">
        <f>VLOOKUP(C14,パターンマスタ!N:AB,13,0)*87</f>
        <v>2610</v>
      </c>
      <c r="H14" s="250">
        <f>SUM(R15:AE15)</f>
        <v>1600</v>
      </c>
      <c r="I14" s="244">
        <f>G14-H14</f>
        <v>1010</v>
      </c>
      <c r="J14" s="252">
        <f>IF(G14=0,0,H14/G14)</f>
        <v>0.6130268199233716</v>
      </c>
      <c r="K14" s="254">
        <f>J14/SUM(AH14:AS14)</f>
        <v>1</v>
      </c>
      <c r="L14" s="256">
        <f>J14-K14</f>
        <v>-0.3869731800766284</v>
      </c>
      <c r="M14" s="250">
        <f>AS15*G14</f>
        <v>1599.9999999999998</v>
      </c>
      <c r="N14" s="244">
        <f>G14-M14</f>
        <v>1010.0000000000002</v>
      </c>
      <c r="O14" s="258">
        <f>M14/G14</f>
        <v>0.6130268199233716</v>
      </c>
      <c r="Q14" s="118" t="s">
        <v>29</v>
      </c>
      <c r="R14" s="150">
        <f>R15</f>
        <v>1</v>
      </c>
      <c r="S14" s="151">
        <f>S15</f>
        <v>67</v>
      </c>
      <c r="T14" s="152">
        <f>IFERROR(SUMIFS(Pt1売数予測!$D:$D,Pt1売数予測!$C:$C,Pt1JAN別消化予測!$C14,Pt1売数予測!$B:$B,Pt1JAN別消化予測!T$3),0)</f>
        <v>94.34</v>
      </c>
      <c r="U14" s="152">
        <f>IFERROR(SUMIFS(Pt1売数予測!$D:$D,Pt1売数予測!$C:$C,Pt1JAN別消化予測!$C14,Pt1売数予測!$B:$B,Pt1JAN別消化予測!U$3),0)</f>
        <v>171.75</v>
      </c>
      <c r="V14" s="152">
        <f>IFERROR(SUMIFS(Pt1売数予測!$D:$D,Pt1売数予測!$C:$C,Pt1JAN別消化予測!$C14,Pt1売数予測!$B:$B,Pt1JAN別消化予測!V$3),0)</f>
        <v>193.95</v>
      </c>
      <c r="W14" s="152">
        <f>IFERROR(SUMIFS(Pt1売数予測!$D:$D,Pt1売数予測!$C:$C,Pt1JAN別消化予測!$C14,Pt1売数予測!$B:$B,Pt1JAN別消化予測!W$3),0)</f>
        <v>252.31</v>
      </c>
      <c r="X14" s="152">
        <f>IFERROR(SUMIFS(Pt1売数予測!$D:$D,Pt1売数予測!$C:$C,Pt1JAN別消化予測!$C14,Pt1売数予測!$B:$B,Pt1JAN別消化予測!X$3),0)</f>
        <v>399.68</v>
      </c>
      <c r="Y14" s="152">
        <f>IFERROR(SUMIFS(Pt1売数予測!$D:$D,Pt1売数予測!$C:$C,Pt1JAN別消化予測!$C14,Pt1売数予測!$B:$B,Pt1JAN別消化予測!Y$3),0)</f>
        <v>246.2</v>
      </c>
      <c r="Z14" s="152">
        <f>IFERROR(SUMIFS(Pt1売数予測!$D:$D,Pt1売数予測!$C:$C,Pt1JAN別消化予測!$C14,Pt1売数予測!$B:$B,Pt1JAN別消化予測!Z$3),0)</f>
        <v>162.03899999999999</v>
      </c>
      <c r="AA14" s="152">
        <f>IFERROR(SUMIFS(Pt1売数予測!$D:$D,Pt1売数予測!$C:$C,Pt1JAN別消化予測!$C14,Pt1売数予測!$B:$B,Pt1JAN別消化予測!AA$3),0)</f>
        <v>91.975999999999999</v>
      </c>
      <c r="AB14" s="152">
        <f>IFERROR(SUMIFS(Pt1売数予測!$D:$D,Pt1売数予測!$C:$C,Pt1JAN別消化予測!$C14,Pt1売数予測!$B:$B,Pt1JAN別消化予測!AB$3),0)</f>
        <v>73.677499999999995</v>
      </c>
      <c r="AC14" s="152">
        <f>IFERROR(SUMIFS(Pt1売数予測!$D:$D,Pt1売数予測!$C:$C,Pt1JAN別消化予測!$C14,Pt1売数予測!$B:$B,Pt1JAN別消化予測!AC$3),0)</f>
        <v>44.259333333333302</v>
      </c>
      <c r="AD14" s="152">
        <f>IFERROR(SUMIFS(Pt1売数予測!$D:$D,Pt1売数予測!$C:$C,Pt1JAN別消化予測!$C14,Pt1売数予測!$B:$B,Pt1JAN別消化予測!AD$3),0)</f>
        <v>33.418888888888802</v>
      </c>
      <c r="AE14" s="152">
        <f>IFERROR(SUMIFS(Pt1売数予測!$D:$D,Pt1売数予測!$C:$C,Pt1JAN別消化予測!$C14,Pt1売数予測!$B:$B,Pt1JAN別消化予測!AE$3),0)</f>
        <v>29.102499999999999</v>
      </c>
      <c r="AG14" s="130" t="s">
        <v>30</v>
      </c>
      <c r="AH14" s="156">
        <f>IF(AH$3&lt;=$H$2,SUM($R15:T15)/$G14,SUM($R14:T14)/$G14)</f>
        <v>6.3601532567049812E-2</v>
      </c>
      <c r="AI14" s="156">
        <f t="shared" ref="AI14:AK14" si="55">IF(AI$3&lt;=$H$2,SUM(U15:U15)/$G14,SUM(U14:U14)/$G14)</f>
        <v>6.7049808429118771E-2</v>
      </c>
      <c r="AJ14" s="156">
        <f t="shared" si="55"/>
        <v>7.3180076628352492E-2</v>
      </c>
      <c r="AK14" s="156">
        <f t="shared" si="55"/>
        <v>9.7701149425287362E-2</v>
      </c>
      <c r="AL14" s="156">
        <f t="shared" ref="AL14" si="56">IF(AL$3&lt;=$H$2,SUM(X15:X15)/$G14,SUM(X14:X14)/$G14)</f>
        <v>0.15900383141762453</v>
      </c>
      <c r="AM14" s="156">
        <f t="shared" ref="AM14" si="57">IF(AM$3&lt;=$H$2,SUM(Y15:Y15)/$G14,SUM(Y14:Y14)/$G14)</f>
        <v>5.6704980842911874E-2</v>
      </c>
      <c r="AN14" s="156">
        <f t="shared" ref="AN14" si="58">IF(AN$3&lt;=$H$2,SUM(Z15:Z15)/$G14,SUM(Z14:Z14)/$G14)</f>
        <v>3.3333333333333333E-2</v>
      </c>
      <c r="AO14" s="156">
        <f t="shared" ref="AO14" si="59">IF(AO$3&lt;=$H$2,SUM(AA15:AA15)/$G14,SUM(AA14:AA14)/$G14)</f>
        <v>2.1839080459770115E-2</v>
      </c>
      <c r="AP14" s="156">
        <f t="shared" ref="AP14" si="60">IF(AP$3&lt;=$H$2,SUM(AB15:AB15)/$G14,SUM(AB14:AB14)/$G14)</f>
        <v>1.3409961685823755E-2</v>
      </c>
      <c r="AQ14" s="156">
        <f t="shared" ref="AQ14" si="61">IF(AQ$3&lt;=$H$2,SUM(AC15:AC15)/$G14,SUM(AC14:AC14)/$G14)</f>
        <v>9.5785440613026813E-3</v>
      </c>
      <c r="AR14" s="156">
        <f t="shared" ref="AR14:AS14" si="62">IF(AR$3&lt;=$H$2,SUM(AD15:AD15)/$G14,SUM(AD14:AD14)/$G14)</f>
        <v>9.5785440613026813E-3</v>
      </c>
      <c r="AS14" s="156">
        <f t="shared" si="62"/>
        <v>8.0459770114942528E-3</v>
      </c>
      <c r="AU14" s="130" t="s">
        <v>30</v>
      </c>
      <c r="AV14" s="156">
        <f>AH14/SUM($AH14:$AS14)</f>
        <v>0.10375000000000001</v>
      </c>
      <c r="AW14" s="156">
        <f t="shared" ref="AW14:BG14" si="63">AI14/SUM($AH14:$AS14)</f>
        <v>0.109375</v>
      </c>
      <c r="AX14" s="156">
        <f t="shared" si="63"/>
        <v>0.11937500000000001</v>
      </c>
      <c r="AY14" s="156">
        <f t="shared" si="63"/>
        <v>0.15937500000000002</v>
      </c>
      <c r="AZ14" s="156">
        <f t="shared" si="63"/>
        <v>0.25937500000000002</v>
      </c>
      <c r="BA14" s="156">
        <f t="shared" si="63"/>
        <v>9.2499999999999999E-2</v>
      </c>
      <c r="BB14" s="156">
        <f t="shared" si="63"/>
        <v>5.4375000000000007E-2</v>
      </c>
      <c r="BC14" s="156">
        <f t="shared" si="63"/>
        <v>3.5625000000000004E-2</v>
      </c>
      <c r="BD14" s="156">
        <f t="shared" si="63"/>
        <v>2.1875000000000002E-2</v>
      </c>
      <c r="BE14" s="156">
        <f t="shared" si="63"/>
        <v>1.5625E-2</v>
      </c>
      <c r="BF14" s="156">
        <f t="shared" si="63"/>
        <v>1.5625E-2</v>
      </c>
      <c r="BG14" s="156">
        <f t="shared" si="63"/>
        <v>1.3125000000000001E-2</v>
      </c>
    </row>
    <row r="15" spans="1:67" x14ac:dyDescent="0.15">
      <c r="A15" s="98"/>
      <c r="C15" s="138"/>
      <c r="D15" s="139"/>
      <c r="E15" s="139"/>
      <c r="F15" s="245"/>
      <c r="G15" s="247"/>
      <c r="H15" s="251"/>
      <c r="I15" s="245"/>
      <c r="J15" s="253"/>
      <c r="K15" s="255"/>
      <c r="L15" s="257"/>
      <c r="M15" s="251"/>
      <c r="N15" s="245"/>
      <c r="O15" s="259"/>
      <c r="Q15" s="122" t="s">
        <v>31</v>
      </c>
      <c r="R15" s="123">
        <f>SUMIFS(Pt1売数実績!$L:$L,Pt1売数実績!$E:$E,Pt1JAN別消化予測!$C14,Pt1売数実績!$B:$B,Pt1JAN別消化予測!R$3)</f>
        <v>1</v>
      </c>
      <c r="S15" s="124">
        <f>SUMIFS(Pt1売数実績!$L:$L,Pt1売数実績!$E:$E,Pt1JAN別消化予測!$C14,Pt1売数実績!$B:$B,Pt1JAN別消化予測!S$3)</f>
        <v>67</v>
      </c>
      <c r="T15" s="125">
        <f>SUMIFS(Pt1売数実績!$L:$L,Pt1売数実績!$E:$E,Pt1JAN別消化予測!$C14,Pt1売数実績!$B:$B,Pt1JAN別消化予測!T$3)</f>
        <v>98</v>
      </c>
      <c r="U15" s="125">
        <f>SUMIFS(Pt1売数実績!$L:$L,Pt1売数実績!$E:$E,Pt1JAN別消化予測!$C14,Pt1売数実績!$B:$B,Pt1JAN別消化予測!U$3)</f>
        <v>175</v>
      </c>
      <c r="V15" s="125">
        <f>SUMIFS(Pt1売数実績!$L:$L,Pt1売数実績!$E:$E,Pt1JAN別消化予測!$C14,Pt1売数実績!$B:$B,Pt1JAN別消化予測!V$3)</f>
        <v>191</v>
      </c>
      <c r="W15" s="125">
        <f>SUMIFS(Pt1売数実績!$L:$L,Pt1売数実績!$E:$E,Pt1JAN別消化予測!$C14,Pt1売数実績!$B:$B,Pt1JAN別消化予測!W$3)</f>
        <v>255</v>
      </c>
      <c r="X15" s="125">
        <f>SUMIFS(Pt1売数実績!$L:$L,Pt1売数実績!$E:$E,Pt1JAN別消化予測!$C14,Pt1売数実績!$B:$B,Pt1JAN別消化予測!X$3)</f>
        <v>415</v>
      </c>
      <c r="Y15" s="125">
        <f>SUMIFS(Pt1売数実績!$L:$L,Pt1売数実績!$E:$E,Pt1JAN別消化予測!$C14,Pt1売数実績!$B:$B,Pt1JAN別消化予測!Y$3)</f>
        <v>148</v>
      </c>
      <c r="Z15" s="125">
        <f>SUMIFS(Pt1売数実績!$L:$L,Pt1売数実績!$E:$E,Pt1JAN別消化予測!$C14,Pt1売数実績!$B:$B,Pt1JAN別消化予測!Z$3)</f>
        <v>87</v>
      </c>
      <c r="AA15" s="125">
        <f>SUMIFS(Pt1売数実績!$L:$L,Pt1売数実績!$E:$E,Pt1JAN別消化予測!$C14,Pt1売数実績!$B:$B,Pt1JAN別消化予測!AA$3)</f>
        <v>57</v>
      </c>
      <c r="AB15" s="125">
        <f>SUMIFS(Pt1売数実績!$L:$L,Pt1売数実績!$E:$E,Pt1JAN別消化予測!$C14,Pt1売数実績!$B:$B,Pt1JAN別消化予測!AB$3)</f>
        <v>35</v>
      </c>
      <c r="AC15" s="125">
        <f>SUMIFS(Pt1売数実績!$L:$L,Pt1売数実績!$E:$E,Pt1JAN別消化予測!$C14,Pt1売数実績!$B:$B,Pt1JAN別消化予測!AC$3)</f>
        <v>25</v>
      </c>
      <c r="AD15" s="125">
        <f>SUMIFS(Pt1売数実績!$L:$L,Pt1売数実績!$E:$E,Pt1JAN別消化予測!$C14,Pt1売数実績!$B:$B,Pt1JAN別消化予測!AD$3)</f>
        <v>25</v>
      </c>
      <c r="AE15" s="125">
        <f>SUMIFS(Pt1売数実績!$L:$L,Pt1売数実績!$E:$E,Pt1JAN別消化予測!$C14,Pt1売数実績!$B:$B,Pt1JAN別消化予測!AE$3)</f>
        <v>21</v>
      </c>
      <c r="AG15" s="132" t="s">
        <v>32</v>
      </c>
      <c r="AH15" s="157">
        <f>IF(AH$3&lt;=$H$2,SUM($R15:T15)/$G14,SUM($R14:T14)/$G14)</f>
        <v>6.3601532567049812E-2</v>
      </c>
      <c r="AI15" s="157">
        <f>AH15+AI14</f>
        <v>0.1306513409961686</v>
      </c>
      <c r="AJ15" s="157">
        <f>AI15+AJ14</f>
        <v>0.20383141762452109</v>
      </c>
      <c r="AK15" s="157">
        <f>AJ15+AK14</f>
        <v>0.30153256704980846</v>
      </c>
      <c r="AL15" s="157">
        <f t="shared" ref="AL15:AM15" si="64">AK15+AL14</f>
        <v>0.46053639846743299</v>
      </c>
      <c r="AM15" s="157">
        <f t="shared" si="64"/>
        <v>0.51724137931034486</v>
      </c>
      <c r="AN15" s="157">
        <f t="shared" ref="AN15" si="65">AM15+AN14</f>
        <v>0.55057471264367819</v>
      </c>
      <c r="AO15" s="157">
        <f t="shared" ref="AO15:AS15" si="66">AN15+AO14</f>
        <v>0.57241379310344831</v>
      </c>
      <c r="AP15" s="157">
        <f t="shared" si="66"/>
        <v>0.58582375478927207</v>
      </c>
      <c r="AQ15" s="157">
        <f t="shared" si="66"/>
        <v>0.59540229885057472</v>
      </c>
      <c r="AR15" s="157">
        <f t="shared" si="66"/>
        <v>0.60498084291187737</v>
      </c>
      <c r="AS15" s="157">
        <f t="shared" si="66"/>
        <v>0.6130268199233716</v>
      </c>
      <c r="AU15" s="132" t="s">
        <v>32</v>
      </c>
      <c r="AV15" s="157">
        <f>AV14</f>
        <v>0.10375000000000001</v>
      </c>
      <c r="AW15" s="157">
        <f>AV15+AW14</f>
        <v>0.21312500000000001</v>
      </c>
      <c r="AX15" s="157">
        <f t="shared" ref="AX15:BG15" si="67">AW15+AX14</f>
        <v>0.33250000000000002</v>
      </c>
      <c r="AY15" s="157">
        <f t="shared" si="67"/>
        <v>0.49187500000000006</v>
      </c>
      <c r="AZ15" s="157">
        <f t="shared" si="67"/>
        <v>0.75125000000000008</v>
      </c>
      <c r="BA15" s="157">
        <f t="shared" si="67"/>
        <v>0.84375000000000011</v>
      </c>
      <c r="BB15" s="157">
        <f t="shared" si="67"/>
        <v>0.89812500000000006</v>
      </c>
      <c r="BC15" s="157">
        <f t="shared" si="67"/>
        <v>0.93375000000000008</v>
      </c>
      <c r="BD15" s="157">
        <f t="shared" si="67"/>
        <v>0.95562500000000006</v>
      </c>
      <c r="BE15" s="157">
        <f t="shared" si="67"/>
        <v>0.97125000000000006</v>
      </c>
      <c r="BF15" s="157">
        <f t="shared" si="67"/>
        <v>0.98687500000000006</v>
      </c>
      <c r="BG15" s="157">
        <f t="shared" si="67"/>
        <v>1</v>
      </c>
    </row>
    <row r="16" spans="1:67" x14ac:dyDescent="0.15">
      <c r="A16" s="98" t="str">
        <f t="shared" si="5"/>
        <v>4562342690081_春財布　婦人折財布</v>
      </c>
      <c r="C16" s="101">
        <v>4562342690081</v>
      </c>
      <c r="D16" s="102" t="s">
        <v>25</v>
      </c>
      <c r="E16" s="102" t="s">
        <v>19</v>
      </c>
      <c r="F16" s="244">
        <f>VLOOKUP(C16,パターンマスタ!N:R,5,0)</f>
        <v>998</v>
      </c>
      <c r="G16" s="246">
        <f>VLOOKUP(C16,パターンマスタ!N:AB,13,0)*87</f>
        <v>870</v>
      </c>
      <c r="H16" s="250">
        <f>SUM(R17:AE17)</f>
        <v>617</v>
      </c>
      <c r="I16" s="244">
        <f>G16-H16</f>
        <v>253</v>
      </c>
      <c r="J16" s="252">
        <f>IF(G16=0,0,H16/G16)</f>
        <v>0.70919540229885059</v>
      </c>
      <c r="K16" s="254">
        <f>J16/SUM(AH16:AS16)</f>
        <v>1</v>
      </c>
      <c r="L16" s="256">
        <f>J16-K16</f>
        <v>-0.29080459770114941</v>
      </c>
      <c r="M16" s="250">
        <f>AS17*G16</f>
        <v>617</v>
      </c>
      <c r="N16" s="244">
        <f>G16-M16</f>
        <v>253</v>
      </c>
      <c r="O16" s="258">
        <f>M16/G16</f>
        <v>0.70919540229885059</v>
      </c>
      <c r="Q16" s="118" t="s">
        <v>29</v>
      </c>
      <c r="R16" s="150">
        <f>R17</f>
        <v>1</v>
      </c>
      <c r="S16" s="151">
        <f>S17</f>
        <v>32</v>
      </c>
      <c r="T16" s="152">
        <f>IFERROR(SUMIFS(Pt1売数予測!$D:$D,Pt1売数予測!$C:$C,Pt1JAN別消化予測!$C16,Pt1売数予測!$B:$B,Pt1JAN別消化予測!T$3),0)</f>
        <v>47.59</v>
      </c>
      <c r="U16" s="152">
        <f>IFERROR(SUMIFS(Pt1売数予測!$D:$D,Pt1売数予測!$C:$C,Pt1JAN別消化予測!$C16,Pt1売数予測!$B:$B,Pt1JAN別消化予測!U$3),0)</f>
        <v>69.2</v>
      </c>
      <c r="V16" s="152">
        <f>IFERROR(SUMIFS(Pt1売数予測!$D:$D,Pt1売数予測!$C:$C,Pt1JAN別消化予測!$C16,Pt1売数予測!$B:$B,Pt1JAN別消化予測!V$3),0)</f>
        <v>89.373333333332994</v>
      </c>
      <c r="W16" s="152">
        <f>IFERROR(SUMIFS(Pt1売数予測!$D:$D,Pt1売数予測!$C:$C,Pt1JAN別消化予測!$C16,Pt1売数予測!$B:$B,Pt1JAN別消化予測!W$3),0)</f>
        <v>111.38</v>
      </c>
      <c r="X16" s="152">
        <f>IFERROR(SUMIFS(Pt1売数予測!$D:$D,Pt1売数予測!$C:$C,Pt1JAN別消化予測!$C16,Pt1売数予測!$B:$B,Pt1JAN別消化予測!X$3),0)</f>
        <v>115.47</v>
      </c>
      <c r="Y16" s="152">
        <f>IFERROR(SUMIFS(Pt1売数予測!$D:$D,Pt1売数予測!$C:$C,Pt1JAN別消化予測!$C16,Pt1売数予測!$B:$B,Pt1JAN別消化予測!Y$3),0)</f>
        <v>72.8</v>
      </c>
      <c r="Z16" s="152">
        <f>IFERROR(SUMIFS(Pt1売数予測!$D:$D,Pt1売数予測!$C:$C,Pt1JAN別消化予測!$C16,Pt1売数予測!$B:$B,Pt1JAN別消化予測!Z$3),0)</f>
        <v>55.07</v>
      </c>
      <c r="AA16" s="152">
        <f>IFERROR(SUMIFS(Pt1売数予測!$D:$D,Pt1売数予測!$C:$C,Pt1JAN別消化予測!$C16,Pt1売数予測!$B:$B,Pt1JAN別消化予測!AA$3),0)</f>
        <v>30.6918333333333</v>
      </c>
      <c r="AB16" s="152">
        <f>IFERROR(SUMIFS(Pt1売数予測!$D:$D,Pt1売数予測!$C:$C,Pt1JAN別消化予測!$C16,Pt1売数予測!$B:$B,Pt1JAN別消化予測!AB$3),0)</f>
        <v>22.77</v>
      </c>
      <c r="AC16" s="152">
        <f>IFERROR(SUMIFS(Pt1売数予測!$D:$D,Pt1売数予測!$C:$C,Pt1JAN別消化予測!$C16,Pt1売数予測!$B:$B,Pt1JAN別消化予測!AC$3),0)</f>
        <v>21.355</v>
      </c>
      <c r="AD16" s="152">
        <f>IFERROR(SUMIFS(Pt1売数予測!$D:$D,Pt1売数予測!$C:$C,Pt1JAN別消化予測!$C16,Pt1売数予測!$B:$B,Pt1JAN別消化予測!AD$3),0)</f>
        <v>20.236818181818101</v>
      </c>
      <c r="AE16" s="152">
        <f>IFERROR(SUMIFS(Pt1売数予測!$D:$D,Pt1売数予測!$C:$C,Pt1JAN別消化予測!$C16,Pt1売数予測!$B:$B,Pt1JAN別消化予測!AE$3),0)</f>
        <v>12.08</v>
      </c>
      <c r="AG16" s="130" t="s">
        <v>30</v>
      </c>
      <c r="AH16" s="156">
        <f>IF(AH$3&lt;=$H$2,SUM($R17:T17)/$G16,SUM($R16:T16)/$G16)</f>
        <v>8.8505747126436787E-2</v>
      </c>
      <c r="AI16" s="156">
        <f>IF(AI$3&lt;=$H$2,SUM(U17:U17)/$G16,SUM(U16:U16)/$G16)</f>
        <v>9.4252873563218389E-2</v>
      </c>
      <c r="AJ16" s="156">
        <f>IF(AJ$3&lt;=$H$2,SUM(V17:V17)/$G16,SUM(V16:V16)/$G16)</f>
        <v>8.8505747126436787E-2</v>
      </c>
      <c r="AK16" s="156">
        <f>IF(AK$3&lt;=$H$2,SUM(W17:W17)/$G16,SUM(W16:W16)/$G16)</f>
        <v>0.11149425287356322</v>
      </c>
      <c r="AL16" s="156">
        <f>IF(AL$3&lt;=$H$2,SUM(X17:X17)/$G16,SUM(X16:X16)/$G16)</f>
        <v>0.1310344827586207</v>
      </c>
      <c r="AM16" s="156">
        <f t="shared" ref="AM16" si="68">IF(AM$3&lt;=$H$2,SUM(Y17:Y17)/$G16,SUM(Y16:Y16)/$G16)</f>
        <v>6.6666666666666666E-2</v>
      </c>
      <c r="AN16" s="156">
        <f t="shared" ref="AN16" si="69">IF(AN$3&lt;=$H$2,SUM(Z17:Z17)/$G16,SUM(Z16:Z16)/$G16)</f>
        <v>4.4827586206896551E-2</v>
      </c>
      <c r="AO16" s="156">
        <f t="shared" ref="AO16" si="70">IF(AO$3&lt;=$H$2,SUM(AA17:AA17)/$G16,SUM(AA16:AA16)/$G16)</f>
        <v>1.8390804597701149E-2</v>
      </c>
      <c r="AP16" s="156">
        <f t="shared" ref="AP16" si="71">IF(AP$3&lt;=$H$2,SUM(AB17:AB17)/$G16,SUM(AB16:AB16)/$G16)</f>
        <v>2.4137931034482758E-2</v>
      </c>
      <c r="AQ16" s="156">
        <f t="shared" ref="AQ16" si="72">IF(AQ$3&lt;=$H$2,SUM(AC17:AC17)/$G16,SUM(AC16:AC16)/$G16)</f>
        <v>1.1494252873563218E-2</v>
      </c>
      <c r="AR16" s="156">
        <f t="shared" ref="AR16:AS16" si="73">IF(AR$3&lt;=$H$2,SUM(AD17:AD17)/$G16,SUM(AD16:AD16)/$G16)</f>
        <v>1.8390804597701149E-2</v>
      </c>
      <c r="AS16" s="156">
        <f t="shared" si="73"/>
        <v>1.1494252873563218E-2</v>
      </c>
      <c r="AU16" s="130" t="s">
        <v>30</v>
      </c>
      <c r="AV16" s="156">
        <f>AH16/SUM($AH16:$AS16)</f>
        <v>0.12479740680713129</v>
      </c>
      <c r="AW16" s="156">
        <f t="shared" ref="AW16:BG16" si="74">AI16/SUM($AH16:$AS16)</f>
        <v>0.13290113452188007</v>
      </c>
      <c r="AX16" s="156">
        <f t="shared" si="74"/>
        <v>0.12479740680713129</v>
      </c>
      <c r="AY16" s="156">
        <f t="shared" si="74"/>
        <v>0.15721231766612642</v>
      </c>
      <c r="AZ16" s="156">
        <f t="shared" si="74"/>
        <v>0.1847649918962723</v>
      </c>
      <c r="BA16" s="156">
        <f t="shared" si="74"/>
        <v>9.4003241491085895E-2</v>
      </c>
      <c r="BB16" s="156">
        <f t="shared" si="74"/>
        <v>6.3209076175040513E-2</v>
      </c>
      <c r="BC16" s="156">
        <f t="shared" si="74"/>
        <v>2.5931928687196109E-2</v>
      </c>
      <c r="BD16" s="156">
        <f t="shared" si="74"/>
        <v>3.4035656401944892E-2</v>
      </c>
      <c r="BE16" s="156">
        <f t="shared" si="74"/>
        <v>1.6207455429497569E-2</v>
      </c>
      <c r="BF16" s="156">
        <f t="shared" si="74"/>
        <v>2.5931928687196109E-2</v>
      </c>
      <c r="BG16" s="156">
        <f t="shared" si="74"/>
        <v>1.6207455429497569E-2</v>
      </c>
    </row>
    <row r="17" spans="1:59" x14ac:dyDescent="0.15">
      <c r="A17" s="98"/>
      <c r="C17" s="138"/>
      <c r="D17" s="139"/>
      <c r="E17" s="139"/>
      <c r="F17" s="245"/>
      <c r="G17" s="247"/>
      <c r="H17" s="251"/>
      <c r="I17" s="245"/>
      <c r="J17" s="253"/>
      <c r="K17" s="255"/>
      <c r="L17" s="257"/>
      <c r="M17" s="251"/>
      <c r="N17" s="245"/>
      <c r="O17" s="259"/>
      <c r="Q17" s="122" t="s">
        <v>31</v>
      </c>
      <c r="R17" s="123">
        <f>SUMIFS(Pt1売数実績!$L:$L,Pt1売数実績!$E:$E,Pt1JAN別消化予測!$C16,Pt1売数実績!$B:$B,Pt1JAN別消化予測!R$3)</f>
        <v>1</v>
      </c>
      <c r="S17" s="124">
        <f>SUMIFS(Pt1売数実績!$L:$L,Pt1売数実績!$E:$E,Pt1JAN別消化予測!$C16,Pt1売数実績!$B:$B,Pt1JAN別消化予測!S$3)</f>
        <v>32</v>
      </c>
      <c r="T17" s="125">
        <f>SUMIFS(Pt1売数実績!$L:$L,Pt1売数実績!$E:$E,Pt1JAN別消化予測!$C16,Pt1売数実績!$B:$B,Pt1JAN別消化予測!T$3)</f>
        <v>44</v>
      </c>
      <c r="U17" s="125">
        <f>SUMIFS(Pt1売数実績!$L:$L,Pt1売数実績!$E:$E,Pt1JAN別消化予測!$C16,Pt1売数実績!$B:$B,Pt1JAN別消化予測!U$3)</f>
        <v>82</v>
      </c>
      <c r="V17" s="125">
        <f>SUMIFS(Pt1売数実績!$L:$L,Pt1売数実績!$E:$E,Pt1JAN別消化予測!$C16,Pt1売数実績!$B:$B,Pt1JAN別消化予測!V$3)</f>
        <v>77</v>
      </c>
      <c r="W17" s="125">
        <f>SUMIFS(Pt1売数実績!$L:$L,Pt1売数実績!$E:$E,Pt1JAN別消化予測!$C16,Pt1売数実績!$B:$B,Pt1JAN別消化予測!W$3)</f>
        <v>97</v>
      </c>
      <c r="X17" s="125">
        <f>SUMIFS(Pt1売数実績!$L:$L,Pt1売数実績!$E:$E,Pt1JAN別消化予測!$C16,Pt1売数実績!$B:$B,Pt1JAN別消化予測!X$3)</f>
        <v>114</v>
      </c>
      <c r="Y17" s="125">
        <f>SUMIFS(Pt1売数実績!$L:$L,Pt1売数実績!$E:$E,Pt1JAN別消化予測!$C16,Pt1売数実績!$B:$B,Pt1JAN別消化予測!Y$3)</f>
        <v>58</v>
      </c>
      <c r="Z17" s="125">
        <f>SUMIFS(Pt1売数実績!$L:$L,Pt1売数実績!$E:$E,Pt1JAN別消化予測!$C16,Pt1売数実績!$B:$B,Pt1JAN別消化予測!Z$3)</f>
        <v>39</v>
      </c>
      <c r="AA17" s="125">
        <f>SUMIFS(Pt1売数実績!$L:$L,Pt1売数実績!$E:$E,Pt1JAN別消化予測!$C16,Pt1売数実績!$B:$B,Pt1JAN別消化予測!AA$3)</f>
        <v>16</v>
      </c>
      <c r="AB17" s="125">
        <f>SUMIFS(Pt1売数実績!$L:$L,Pt1売数実績!$E:$E,Pt1JAN別消化予測!$C16,Pt1売数実績!$B:$B,Pt1JAN別消化予測!AB$3)</f>
        <v>21</v>
      </c>
      <c r="AC17" s="125">
        <f>SUMIFS(Pt1売数実績!$L:$L,Pt1売数実績!$E:$E,Pt1JAN別消化予測!$C16,Pt1売数実績!$B:$B,Pt1JAN別消化予測!AC$3)</f>
        <v>10</v>
      </c>
      <c r="AD17" s="125">
        <f>SUMIFS(Pt1売数実績!$L:$L,Pt1売数実績!$E:$E,Pt1JAN別消化予測!$C16,Pt1売数実績!$B:$B,Pt1JAN別消化予測!AD$3)</f>
        <v>16</v>
      </c>
      <c r="AE17" s="125">
        <f>SUMIFS(Pt1売数実績!$L:$L,Pt1売数実績!$E:$E,Pt1JAN別消化予測!$C16,Pt1売数実績!$B:$B,Pt1JAN別消化予測!AE$3)</f>
        <v>10</v>
      </c>
      <c r="AG17" s="132" t="s">
        <v>32</v>
      </c>
      <c r="AH17" s="157">
        <f>IF(AH$3&lt;=$H$2,SUM($R17:T17)/$G16,SUM($R16:T16)/$G16)</f>
        <v>8.8505747126436787E-2</v>
      </c>
      <c r="AI17" s="157">
        <f>AH17+AI16</f>
        <v>0.18275862068965518</v>
      </c>
      <c r="AJ17" s="157">
        <f>AI17+AJ16</f>
        <v>0.27126436781609198</v>
      </c>
      <c r="AK17" s="157">
        <f>AJ17+AK16</f>
        <v>0.38275862068965522</v>
      </c>
      <c r="AL17" s="157">
        <f t="shared" ref="AL17:AM17" si="75">AK17+AL16</f>
        <v>0.51379310344827589</v>
      </c>
      <c r="AM17" s="157">
        <f t="shared" si="75"/>
        <v>0.58045977011494254</v>
      </c>
      <c r="AN17" s="157">
        <f t="shared" ref="AN17" si="76">AM17+AN16</f>
        <v>0.62528735632183907</v>
      </c>
      <c r="AO17" s="157">
        <f t="shared" ref="AO17:AS17" si="77">AN17+AO16</f>
        <v>0.64367816091954022</v>
      </c>
      <c r="AP17" s="157">
        <f t="shared" si="77"/>
        <v>0.66781609195402303</v>
      </c>
      <c r="AQ17" s="157">
        <f t="shared" si="77"/>
        <v>0.67931034482758623</v>
      </c>
      <c r="AR17" s="157">
        <f t="shared" si="77"/>
        <v>0.69770114942528738</v>
      </c>
      <c r="AS17" s="157">
        <f t="shared" si="77"/>
        <v>0.70919540229885059</v>
      </c>
      <c r="AU17" s="132" t="s">
        <v>32</v>
      </c>
      <c r="AV17" s="157">
        <f>AV16</f>
        <v>0.12479740680713129</v>
      </c>
      <c r="AW17" s="157">
        <f>AV17+AW16</f>
        <v>0.25769854132901138</v>
      </c>
      <c r="AX17" s="157">
        <f t="shared" ref="AX17:BG17" si="78">AW17+AX16</f>
        <v>0.38249594813614268</v>
      </c>
      <c r="AY17" s="157">
        <f t="shared" si="78"/>
        <v>0.53970826580226916</v>
      </c>
      <c r="AZ17" s="157">
        <f t="shared" si="78"/>
        <v>0.72447325769854143</v>
      </c>
      <c r="BA17" s="157">
        <f t="shared" si="78"/>
        <v>0.81847649918962728</v>
      </c>
      <c r="BB17" s="157">
        <f t="shared" si="78"/>
        <v>0.88168557536466774</v>
      </c>
      <c r="BC17" s="157">
        <f t="shared" si="78"/>
        <v>0.90761750405186381</v>
      </c>
      <c r="BD17" s="157">
        <f t="shared" si="78"/>
        <v>0.94165316045380876</v>
      </c>
      <c r="BE17" s="157">
        <f t="shared" si="78"/>
        <v>0.95786061588330629</v>
      </c>
      <c r="BF17" s="157">
        <f t="shared" si="78"/>
        <v>0.98379254457050236</v>
      </c>
      <c r="BG17" s="157">
        <f t="shared" si="78"/>
        <v>0.99999999999999989</v>
      </c>
    </row>
    <row r="18" spans="1:59" x14ac:dyDescent="0.15">
      <c r="A18" s="141" t="s">
        <v>33</v>
      </c>
      <c r="C18" s="142" t="s">
        <v>10</v>
      </c>
      <c r="D18" s="143"/>
      <c r="E18" s="144"/>
      <c r="F18" s="145"/>
      <c r="G18" s="248">
        <f>SUM(G4:G17)</f>
        <v>13050</v>
      </c>
      <c r="H18" s="250">
        <f>SUM(R19:AE19)</f>
        <v>7027</v>
      </c>
      <c r="I18" s="244">
        <f>G18-H18</f>
        <v>6023</v>
      </c>
      <c r="J18" s="252">
        <f>IF(G18=0,0,H18/G18)</f>
        <v>0.53846743295019162</v>
      </c>
      <c r="K18" s="254">
        <f>J18/SUM(AH18:AS18)</f>
        <v>1.0000000000000004</v>
      </c>
      <c r="L18" s="256">
        <f>J18-K18</f>
        <v>-0.46153256704980883</v>
      </c>
      <c r="M18" s="250">
        <f>AS19*G18</f>
        <v>7026.9999999999973</v>
      </c>
      <c r="N18" s="244">
        <f>G18-M18</f>
        <v>6023.0000000000027</v>
      </c>
      <c r="O18" s="260">
        <f>M18/G18</f>
        <v>0.53846743295019139</v>
      </c>
      <c r="Q18" s="118" t="s">
        <v>29</v>
      </c>
      <c r="R18" s="150">
        <f>R4+R6+R8+R10+R12+R14+R16</f>
        <v>9</v>
      </c>
      <c r="S18" s="151">
        <f t="shared" ref="S18:Y18" si="79">S4+S6+S8+S10+S12+S14+S16</f>
        <v>285</v>
      </c>
      <c r="T18" s="152">
        <f t="shared" ref="T18:X19" si="80">T4+T6+T8+T10+T12+T14+T16</f>
        <v>400.65672727272727</v>
      </c>
      <c r="U18" s="152">
        <f t="shared" si="80"/>
        <v>702.8</v>
      </c>
      <c r="V18" s="152">
        <f t="shared" ref="V18" si="81">V4+V6+V8+V10+V12+V14+V16</f>
        <v>791.40333333333297</v>
      </c>
      <c r="W18" s="152">
        <f t="shared" si="80"/>
        <v>1106.0425</v>
      </c>
      <c r="X18" s="152">
        <f t="shared" si="80"/>
        <v>1645.89</v>
      </c>
      <c r="Y18" s="152">
        <f t="shared" si="79"/>
        <v>1001.91525</v>
      </c>
      <c r="Z18" s="152">
        <f t="shared" ref="Z18:AC18" si="82">Z4+Z6+Z8+Z10+Z12+Z14+Z16</f>
        <v>714.44504166666661</v>
      </c>
      <c r="AA18" s="152">
        <f t="shared" si="82"/>
        <v>410.5769761904761</v>
      </c>
      <c r="AB18" s="152">
        <f t="shared" si="82"/>
        <v>322.04644444444438</v>
      </c>
      <c r="AC18" s="152">
        <f t="shared" si="82"/>
        <v>226.84940476190459</v>
      </c>
      <c r="AD18" s="152">
        <f t="shared" ref="AD18:AE18" si="83">AD4+AD6+AD8+AD10+AD12+AD14+AD16</f>
        <v>204.99117676767631</v>
      </c>
      <c r="AE18" s="152">
        <f t="shared" si="83"/>
        <v>196.2720555555554</v>
      </c>
      <c r="AG18" s="130" t="s">
        <v>30</v>
      </c>
      <c r="AH18" s="156">
        <f>IF(AH$3&lt;=$H$2,SUM($R19:T19)/$G18,SUM($R18:T18)/$G18)</f>
        <v>5.6858237547892723E-2</v>
      </c>
      <c r="AI18" s="156">
        <f t="shared" ref="AI18:AK18" si="84">IF(AI$3&lt;=$H$2,SUM(U19:U19)/$G18,SUM(U18:U18)/$G18)</f>
        <v>5.6858237547892723E-2</v>
      </c>
      <c r="AJ18" s="156">
        <f t="shared" si="84"/>
        <v>6.3141762452107286E-2</v>
      </c>
      <c r="AK18" s="156">
        <f t="shared" si="84"/>
        <v>8.2452107279693487E-2</v>
      </c>
      <c r="AL18" s="156">
        <f t="shared" ref="AL18" si="85">IF(AL$3&lt;=$H$2,SUM(X19:X19)/$G18,SUM(X18:X18)/$G18)</f>
        <v>0.12191570881226053</v>
      </c>
      <c r="AM18" s="156">
        <f t="shared" ref="AM18" si="86">IF(AM$3&lt;=$H$2,SUM(Y19:Y19)/$G18,SUM(Y18:Y18)/$G18)</f>
        <v>5.2950191570881225E-2</v>
      </c>
      <c r="AN18" s="156">
        <f t="shared" ref="AN18" si="87">IF(AN$3&lt;=$H$2,SUM(Z19:Z19)/$G18,SUM(Z18:Z18)/$G18)</f>
        <v>2.9272030651340996E-2</v>
      </c>
      <c r="AO18" s="156">
        <f t="shared" ref="AO18" si="88">IF(AO$3&lt;=$H$2,SUM(AA19:AA19)/$G18,SUM(AA18:AA18)/$G18)</f>
        <v>2.1072796934865901E-2</v>
      </c>
      <c r="AP18" s="156">
        <f t="shared" ref="AP18" si="89">IF(AP$3&lt;=$H$2,SUM(AB19:AB19)/$G18,SUM(AB18:AB18)/$G18)</f>
        <v>1.5708812260536397E-2</v>
      </c>
      <c r="AQ18" s="156">
        <f t="shared" ref="AQ18" si="90">IF(AQ$3&lt;=$H$2,SUM(AC19:AC19)/$G18,SUM(AC18:AC18)/$G18)</f>
        <v>1.2337164750957854E-2</v>
      </c>
      <c r="AR18" s="156">
        <f t="shared" ref="AR18:AS18" si="91">IF(AR$3&lt;=$H$2,SUM(AD19:AD19)/$G18,SUM(AD18:AD18)/$G18)</f>
        <v>1.3563218390804597E-2</v>
      </c>
      <c r="AS18" s="156">
        <f t="shared" si="91"/>
        <v>1.2337164750957854E-2</v>
      </c>
      <c r="AU18" s="130" t="s">
        <v>30</v>
      </c>
      <c r="AV18" s="156">
        <f>AH18/SUM($AH18:$AS18)</f>
        <v>0.10559271381813011</v>
      </c>
      <c r="AW18" s="156">
        <f t="shared" ref="AW18:BG18" si="92">AI18/SUM($AH18:$AS18)</f>
        <v>0.10559271381813011</v>
      </c>
      <c r="AX18" s="156">
        <f t="shared" si="92"/>
        <v>0.11726198946919032</v>
      </c>
      <c r="AY18" s="156">
        <f t="shared" si="92"/>
        <v>0.15312366586025336</v>
      </c>
      <c r="AZ18" s="156">
        <f t="shared" si="92"/>
        <v>0.22641240927849729</v>
      </c>
      <c r="BA18" s="156">
        <f t="shared" si="92"/>
        <v>9.8334993596129253E-2</v>
      </c>
      <c r="BB18" s="156">
        <f t="shared" si="92"/>
        <v>5.4361747545182887E-2</v>
      </c>
      <c r="BC18" s="156">
        <f t="shared" si="92"/>
        <v>3.9134765902945796E-2</v>
      </c>
      <c r="BD18" s="156">
        <f t="shared" si="92"/>
        <v>2.9173189127650496E-2</v>
      </c>
      <c r="BE18" s="156">
        <f t="shared" si="92"/>
        <v>2.2911626583179173E-2</v>
      </c>
      <c r="BF18" s="156">
        <f t="shared" si="92"/>
        <v>2.5188558417532383E-2</v>
      </c>
      <c r="BG18" s="156">
        <f t="shared" si="92"/>
        <v>2.2911626583179173E-2</v>
      </c>
    </row>
    <row r="19" spans="1:59" x14ac:dyDescent="0.15">
      <c r="A19" s="98" t="str">
        <f t="shared" ref="A19" si="93">C19&amp;D19</f>
        <v/>
      </c>
      <c r="C19" s="146"/>
      <c r="D19" s="147"/>
      <c r="E19" s="148"/>
      <c r="F19" s="149"/>
      <c r="G19" s="249"/>
      <c r="H19" s="251"/>
      <c r="I19" s="245"/>
      <c r="J19" s="253"/>
      <c r="K19" s="255"/>
      <c r="L19" s="257"/>
      <c r="M19" s="251"/>
      <c r="N19" s="245"/>
      <c r="O19" s="261"/>
      <c r="Q19" s="122" t="s">
        <v>31</v>
      </c>
      <c r="R19" s="153">
        <f>R5+R7+R9+R11+R13+R15+R17</f>
        <v>9</v>
      </c>
      <c r="S19" s="154">
        <f>S5+S7+S9+S11+S13+S15+S17</f>
        <v>285</v>
      </c>
      <c r="T19" s="155">
        <f t="shared" si="80"/>
        <v>448</v>
      </c>
      <c r="U19" s="155">
        <f t="shared" si="80"/>
        <v>742</v>
      </c>
      <c r="V19" s="155">
        <f t="shared" ref="V19" si="94">V5+V7+V9+V11+V13+V15+V17</f>
        <v>824</v>
      </c>
      <c r="W19" s="155">
        <f t="shared" si="80"/>
        <v>1076</v>
      </c>
      <c r="X19" s="155">
        <f t="shared" si="80"/>
        <v>1591</v>
      </c>
      <c r="Y19" s="155">
        <f>Y5+Y7+Y9+Y11+Y13+Y15+Y17</f>
        <v>691</v>
      </c>
      <c r="Z19" s="155">
        <f t="shared" ref="Z19:AC19" si="95">Z5+Z7+Z9+Z11+Z13+Z15+Z17</f>
        <v>382</v>
      </c>
      <c r="AA19" s="155">
        <f t="shared" si="95"/>
        <v>275</v>
      </c>
      <c r="AB19" s="155">
        <f t="shared" si="95"/>
        <v>205</v>
      </c>
      <c r="AC19" s="155">
        <f t="shared" si="95"/>
        <v>161</v>
      </c>
      <c r="AD19" s="155">
        <f t="shared" ref="AD19:AE19" si="96">AD5+AD7+AD9+AD11+AD13+AD15+AD17</f>
        <v>177</v>
      </c>
      <c r="AE19" s="155">
        <f t="shared" si="96"/>
        <v>161</v>
      </c>
      <c r="AG19" s="132" t="s">
        <v>32</v>
      </c>
      <c r="AH19" s="157">
        <f>IF(AH$3&lt;=$H$2,SUM($R19:T19)/$G18,SUM($R18:T18)/$G18)</f>
        <v>5.6858237547892723E-2</v>
      </c>
      <c r="AI19" s="157">
        <f>AH19+AI18</f>
        <v>0.11371647509578545</v>
      </c>
      <c r="AJ19" s="157">
        <f>AI19+AJ18</f>
        <v>0.17685823754789273</v>
      </c>
      <c r="AK19" s="157">
        <f>AJ19+AK18</f>
        <v>0.25931034482758619</v>
      </c>
      <c r="AL19" s="157">
        <f t="shared" ref="AL19:AM19" si="97">AK19+AL18</f>
        <v>0.38122605363984674</v>
      </c>
      <c r="AM19" s="157">
        <f t="shared" si="97"/>
        <v>0.43417624521072795</v>
      </c>
      <c r="AN19" s="157">
        <f t="shared" ref="AN19" si="98">AM19+AN18</f>
        <v>0.46344827586206894</v>
      </c>
      <c r="AO19" s="157">
        <f t="shared" ref="AO19:AS19" si="99">AN19+AO18</f>
        <v>0.48452107279693485</v>
      </c>
      <c r="AP19" s="157">
        <f t="shared" si="99"/>
        <v>0.50022988505747124</v>
      </c>
      <c r="AQ19" s="157">
        <f t="shared" si="99"/>
        <v>0.51256704980842904</v>
      </c>
      <c r="AR19" s="157">
        <f t="shared" si="99"/>
        <v>0.52613026819923359</v>
      </c>
      <c r="AS19" s="157">
        <f t="shared" si="99"/>
        <v>0.53846743295019139</v>
      </c>
      <c r="AU19" s="132" t="s">
        <v>32</v>
      </c>
      <c r="AV19" s="157">
        <f>AV18</f>
        <v>0.10559271381813011</v>
      </c>
      <c r="AW19" s="157">
        <f>AV19+AW18</f>
        <v>0.21118542763626022</v>
      </c>
      <c r="AX19" s="157">
        <f t="shared" ref="AX19:BG19" si="100">AW19+AX18</f>
        <v>0.32844741710545056</v>
      </c>
      <c r="AY19" s="157">
        <f t="shared" si="100"/>
        <v>0.48157108296570394</v>
      </c>
      <c r="AZ19" s="157">
        <f t="shared" si="100"/>
        <v>0.70798349224420121</v>
      </c>
      <c r="BA19" s="157">
        <f t="shared" si="100"/>
        <v>0.8063184858403305</v>
      </c>
      <c r="BB19" s="157">
        <f t="shared" si="100"/>
        <v>0.86068023338551336</v>
      </c>
      <c r="BC19" s="157">
        <f t="shared" si="100"/>
        <v>0.89981499928845921</v>
      </c>
      <c r="BD19" s="157">
        <f t="shared" si="100"/>
        <v>0.92898818841610975</v>
      </c>
      <c r="BE19" s="157">
        <f t="shared" si="100"/>
        <v>0.95189981499928888</v>
      </c>
      <c r="BF19" s="157">
        <f t="shared" si="100"/>
        <v>0.97708837341682131</v>
      </c>
      <c r="BG19" s="157">
        <f t="shared" si="100"/>
        <v>1.0000000000000004</v>
      </c>
    </row>
    <row r="28" spans="1:59" x14ac:dyDescent="0.15">
      <c r="AO28" s="162"/>
    </row>
  </sheetData>
  <mergeCells count="83">
    <mergeCell ref="O14:O15"/>
    <mergeCell ref="O16:O17"/>
    <mergeCell ref="O18:O19"/>
    <mergeCell ref="O4:O5"/>
    <mergeCell ref="O6:O7"/>
    <mergeCell ref="O8:O9"/>
    <mergeCell ref="O10:O11"/>
    <mergeCell ref="O12:O13"/>
    <mergeCell ref="M14:M15"/>
    <mergeCell ref="M16:M17"/>
    <mergeCell ref="M18:M19"/>
    <mergeCell ref="N4:N5"/>
    <mergeCell ref="N6:N7"/>
    <mergeCell ref="N8:N9"/>
    <mergeCell ref="N10:N11"/>
    <mergeCell ref="N12:N13"/>
    <mergeCell ref="N14:N15"/>
    <mergeCell ref="N16:N17"/>
    <mergeCell ref="N18:N19"/>
    <mergeCell ref="M4:M5"/>
    <mergeCell ref="M6:M7"/>
    <mergeCell ref="M8:M9"/>
    <mergeCell ref="M10:M11"/>
    <mergeCell ref="M12:M13"/>
    <mergeCell ref="K14:K15"/>
    <mergeCell ref="K16:K17"/>
    <mergeCell ref="K18:K19"/>
    <mergeCell ref="L4:L5"/>
    <mergeCell ref="L6:L7"/>
    <mergeCell ref="L8:L9"/>
    <mergeCell ref="L10:L11"/>
    <mergeCell ref="L12:L13"/>
    <mergeCell ref="L14:L15"/>
    <mergeCell ref="L16:L17"/>
    <mergeCell ref="L18:L19"/>
    <mergeCell ref="K4:K5"/>
    <mergeCell ref="K6:K7"/>
    <mergeCell ref="K8:K9"/>
    <mergeCell ref="K10:K11"/>
    <mergeCell ref="K12:K13"/>
    <mergeCell ref="I14:I15"/>
    <mergeCell ref="I16:I17"/>
    <mergeCell ref="I18:I19"/>
    <mergeCell ref="J4:J5"/>
    <mergeCell ref="J6:J7"/>
    <mergeCell ref="J8:J9"/>
    <mergeCell ref="J10:J11"/>
    <mergeCell ref="J12:J13"/>
    <mergeCell ref="J14:J15"/>
    <mergeCell ref="J16:J17"/>
    <mergeCell ref="J18:J19"/>
    <mergeCell ref="I4:I5"/>
    <mergeCell ref="I6:I7"/>
    <mergeCell ref="I8:I9"/>
    <mergeCell ref="I10:I11"/>
    <mergeCell ref="I12:I13"/>
    <mergeCell ref="G18:G19"/>
    <mergeCell ref="H4:H5"/>
    <mergeCell ref="H6:H7"/>
    <mergeCell ref="H8:H9"/>
    <mergeCell ref="H10:H11"/>
    <mergeCell ref="H12:H13"/>
    <mergeCell ref="H14:H15"/>
    <mergeCell ref="H16:H17"/>
    <mergeCell ref="H18:H19"/>
    <mergeCell ref="F16:F17"/>
    <mergeCell ref="G4:G5"/>
    <mergeCell ref="G6:G7"/>
    <mergeCell ref="G8:G9"/>
    <mergeCell ref="G10:G11"/>
    <mergeCell ref="G12:G13"/>
    <mergeCell ref="G14:G15"/>
    <mergeCell ref="G16:G17"/>
    <mergeCell ref="F4:F5"/>
    <mergeCell ref="F8:F9"/>
    <mergeCell ref="F10:F11"/>
    <mergeCell ref="F12:F13"/>
    <mergeCell ref="F14:F15"/>
    <mergeCell ref="H2:L2"/>
    <mergeCell ref="M2:O2"/>
    <mergeCell ref="Q2:AE2"/>
    <mergeCell ref="AG2:AS2"/>
    <mergeCell ref="AU2:BG2"/>
  </mergeCells>
  <phoneticPr fontId="21"/>
  <conditionalFormatting sqref="L18">
    <cfRule type="cellIs" dxfId="21" priority="3" operator="lessThan">
      <formula>0</formula>
    </cfRule>
  </conditionalFormatting>
  <conditionalFormatting sqref="O4:O19">
    <cfRule type="colorScale" priority="1">
      <colorScale>
        <cfvo type="num" val="0"/>
        <cfvo type="num" val="1"/>
        <color rgb="FFF8696B"/>
        <color rgb="FFFCFCFF"/>
      </colorScale>
    </cfRule>
  </conditionalFormatting>
  <conditionalFormatting sqref="L4 L6 L8 L10 L12 L14 L16">
    <cfRule type="cellIs" dxfId="20" priority="2" operator="lessThan">
      <formula>0</formula>
    </cfRule>
  </conditionalFormatting>
  <pageMargins left="0.75" right="0.75" top="1" bottom="1" header="0.5" footer="0.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 tint="0.79982909634693444"/>
  </sheetPr>
  <dimension ref="C2:BG95"/>
  <sheetViews>
    <sheetView zoomScale="70" zoomScaleNormal="70" workbookViewId="0">
      <pane ySplit="8" topLeftCell="A9" activePane="bottomLeft" state="frozen"/>
      <selection pane="bottomLeft" activeCell="A9" sqref="A9"/>
    </sheetView>
  </sheetViews>
  <sheetFormatPr defaultColWidth="9" defaultRowHeight="13.5" x14ac:dyDescent="0.15"/>
  <cols>
    <col min="1" max="1" width="1.375" style="1" customWidth="1"/>
    <col min="2" max="2" width="2.375" style="1" customWidth="1"/>
    <col min="3" max="3" width="17" style="1" customWidth="1"/>
    <col min="4" max="4" width="18.375" style="1" customWidth="1"/>
    <col min="5" max="5" width="8.25" style="1" customWidth="1"/>
    <col min="6" max="6" width="5.875" style="1" customWidth="1"/>
    <col min="7" max="7" width="8.375" style="1" customWidth="1"/>
    <col min="8" max="8" width="8" style="1" customWidth="1"/>
    <col min="9" max="15" width="6.75" style="1" customWidth="1"/>
    <col min="16" max="16" width="1.25" style="1" customWidth="1"/>
    <col min="17" max="17" width="6.75" style="1" customWidth="1"/>
    <col min="18" max="31" width="6.125" style="1" customWidth="1"/>
    <col min="32" max="32" width="1.75" style="1" customWidth="1"/>
    <col min="33" max="45" width="6.125" style="1" customWidth="1"/>
    <col min="46" max="46" width="1.25" style="1" customWidth="1"/>
    <col min="47" max="59" width="6.125" style="1" customWidth="1"/>
    <col min="60" max="16384" width="9" style="1"/>
  </cols>
  <sheetData>
    <row r="2" spans="3:59" x14ac:dyDescent="0.15">
      <c r="C2" s="98">
        <v>8</v>
      </c>
    </row>
    <row r="3" spans="3:59" s="97" customFormat="1" x14ac:dyDescent="0.15">
      <c r="C3" s="99" t="str">
        <f ca="1">OFFSET(Sheet2!C2,Pt1店舗別予測!C2,0)</f>
        <v>合計</v>
      </c>
      <c r="D3" s="97">
        <v>2</v>
      </c>
      <c r="E3" s="97">
        <v>3</v>
      </c>
      <c r="F3" s="97">
        <v>4</v>
      </c>
      <c r="G3" s="97">
        <v>5</v>
      </c>
      <c r="H3" s="97">
        <v>6</v>
      </c>
      <c r="I3" s="97">
        <v>7</v>
      </c>
      <c r="J3" s="97">
        <v>8</v>
      </c>
      <c r="K3" s="97">
        <v>9</v>
      </c>
      <c r="L3" s="97">
        <v>10</v>
      </c>
      <c r="M3" s="97">
        <v>11</v>
      </c>
      <c r="N3" s="97">
        <v>12</v>
      </c>
      <c r="O3" s="97">
        <v>13</v>
      </c>
      <c r="P3" s="97">
        <v>14</v>
      </c>
      <c r="Q3" s="97">
        <v>15</v>
      </c>
      <c r="R3" s="97">
        <v>16</v>
      </c>
      <c r="S3" s="97">
        <v>17</v>
      </c>
      <c r="T3" s="97">
        <v>18</v>
      </c>
      <c r="U3" s="97">
        <v>19</v>
      </c>
      <c r="V3" s="97">
        <v>20</v>
      </c>
      <c r="W3" s="97">
        <v>21</v>
      </c>
      <c r="X3" s="97">
        <v>22</v>
      </c>
      <c r="Y3" s="97">
        <v>23</v>
      </c>
      <c r="Z3" s="97">
        <v>24</v>
      </c>
      <c r="AA3" s="97">
        <v>25</v>
      </c>
      <c r="AB3" s="97">
        <v>26</v>
      </c>
      <c r="AC3" s="97">
        <v>27</v>
      </c>
      <c r="AD3" s="97">
        <v>28</v>
      </c>
      <c r="AE3" s="97">
        <v>29</v>
      </c>
      <c r="AG3" s="97">
        <v>31</v>
      </c>
      <c r="AH3" s="97">
        <v>32</v>
      </c>
      <c r="AI3" s="97">
        <v>33</v>
      </c>
      <c r="AJ3" s="97">
        <v>34</v>
      </c>
      <c r="AK3" s="97">
        <v>35</v>
      </c>
      <c r="AL3" s="97">
        <v>36</v>
      </c>
      <c r="AM3" s="97">
        <v>37</v>
      </c>
      <c r="AN3" s="97">
        <v>38</v>
      </c>
      <c r="AO3" s="97">
        <v>39</v>
      </c>
      <c r="AP3" s="97">
        <v>40</v>
      </c>
      <c r="AQ3" s="97">
        <v>41</v>
      </c>
      <c r="AR3" s="97">
        <v>42</v>
      </c>
      <c r="AS3" s="97">
        <v>43</v>
      </c>
      <c r="AT3" s="97">
        <v>44</v>
      </c>
      <c r="AU3" s="97">
        <v>45</v>
      </c>
      <c r="AV3" s="97">
        <v>46</v>
      </c>
      <c r="AW3" s="97">
        <v>47</v>
      </c>
      <c r="AX3" s="97">
        <v>48</v>
      </c>
      <c r="AY3" s="97">
        <v>49</v>
      </c>
      <c r="AZ3" s="97">
        <v>50</v>
      </c>
      <c r="BA3" s="97">
        <v>51</v>
      </c>
      <c r="BB3" s="97">
        <v>52</v>
      </c>
      <c r="BC3" s="97">
        <v>53</v>
      </c>
      <c r="BD3" s="97">
        <v>54</v>
      </c>
      <c r="BE3" s="97">
        <v>55</v>
      </c>
      <c r="BF3" s="97">
        <v>56</v>
      </c>
      <c r="BG3" s="97">
        <v>57</v>
      </c>
    </row>
    <row r="4" spans="3:59" x14ac:dyDescent="0.15">
      <c r="C4" s="100"/>
      <c r="D4" s="100"/>
      <c r="E4" s="100"/>
      <c r="F4" s="100"/>
      <c r="G4" s="100"/>
      <c r="H4" s="262">
        <f>サマリ!H4</f>
        <v>202008</v>
      </c>
      <c r="I4" s="263"/>
      <c r="J4" s="263"/>
      <c r="K4" s="263"/>
      <c r="L4" s="264"/>
      <c r="M4" s="241" t="s">
        <v>4</v>
      </c>
      <c r="N4" s="242"/>
      <c r="O4" s="243"/>
      <c r="P4" s="100"/>
      <c r="Q4" s="238" t="s">
        <v>26</v>
      </c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40"/>
      <c r="AF4" s="100"/>
      <c r="AG4" s="238" t="s">
        <v>16</v>
      </c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40"/>
      <c r="AT4" s="100"/>
      <c r="AU4" s="238" t="s">
        <v>27</v>
      </c>
      <c r="AV4" s="239"/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G4" s="240"/>
    </row>
    <row r="5" spans="3:59" x14ac:dyDescent="0.15">
      <c r="C5" s="101" t="s">
        <v>5</v>
      </c>
      <c r="D5" s="102" t="s">
        <v>6</v>
      </c>
      <c r="E5" s="102" t="s">
        <v>7</v>
      </c>
      <c r="F5" s="103" t="s">
        <v>8</v>
      </c>
      <c r="G5" s="103" t="s">
        <v>3</v>
      </c>
      <c r="H5" s="104" t="s">
        <v>11</v>
      </c>
      <c r="I5" s="108" t="s">
        <v>12</v>
      </c>
      <c r="J5" s="109" t="s">
        <v>17</v>
      </c>
      <c r="K5" s="110" t="s">
        <v>14</v>
      </c>
      <c r="L5" s="111" t="s">
        <v>15</v>
      </c>
      <c r="M5" s="104" t="s">
        <v>11</v>
      </c>
      <c r="N5" s="108" t="s">
        <v>34</v>
      </c>
      <c r="O5" s="109" t="s">
        <v>16</v>
      </c>
      <c r="Q5" s="116" t="s">
        <v>28</v>
      </c>
      <c r="R5" s="117">
        <v>201947</v>
      </c>
      <c r="S5" s="117">
        <v>201948</v>
      </c>
      <c r="T5" s="117">
        <v>201949</v>
      </c>
      <c r="U5" s="117">
        <v>201950</v>
      </c>
      <c r="V5" s="117">
        <v>201951</v>
      </c>
      <c r="W5" s="117">
        <v>201952</v>
      </c>
      <c r="X5" s="117">
        <v>202001</v>
      </c>
      <c r="Y5" s="117">
        <v>202002</v>
      </c>
      <c r="Z5" s="117">
        <v>202003</v>
      </c>
      <c r="AA5" s="117">
        <v>202004</v>
      </c>
      <c r="AB5" s="117">
        <v>202005</v>
      </c>
      <c r="AC5" s="117">
        <v>202006</v>
      </c>
      <c r="AD5" s="117">
        <v>202007</v>
      </c>
      <c r="AE5" s="117">
        <v>202008</v>
      </c>
      <c r="AG5" s="128" t="s">
        <v>28</v>
      </c>
      <c r="AH5" s="129">
        <v>201949</v>
      </c>
      <c r="AI5" s="129">
        <v>201950</v>
      </c>
      <c r="AJ5" s="129">
        <v>201951</v>
      </c>
      <c r="AK5" s="129">
        <v>201952</v>
      </c>
      <c r="AL5" s="129">
        <v>202001</v>
      </c>
      <c r="AM5" s="129">
        <v>202002</v>
      </c>
      <c r="AN5" s="129">
        <v>202003</v>
      </c>
      <c r="AO5" s="129">
        <v>202004</v>
      </c>
      <c r="AP5" s="129">
        <v>202005</v>
      </c>
      <c r="AQ5" s="129">
        <v>202006</v>
      </c>
      <c r="AR5" s="129">
        <v>202007</v>
      </c>
      <c r="AS5" s="129">
        <v>202008</v>
      </c>
      <c r="AU5" s="128" t="s">
        <v>28</v>
      </c>
      <c r="AV5" s="129">
        <v>201949</v>
      </c>
      <c r="AW5" s="129">
        <v>201950</v>
      </c>
      <c r="AX5" s="129">
        <v>201951</v>
      </c>
      <c r="AY5" s="129">
        <v>201952</v>
      </c>
      <c r="AZ5" s="129">
        <v>202001</v>
      </c>
      <c r="BA5" s="129">
        <v>202002</v>
      </c>
      <c r="BB5" s="129">
        <v>202003</v>
      </c>
      <c r="BC5" s="129">
        <v>202004</v>
      </c>
      <c r="BD5" s="129">
        <v>202005</v>
      </c>
      <c r="BE5" s="129">
        <v>202006</v>
      </c>
      <c r="BF5" s="129">
        <v>202007</v>
      </c>
      <c r="BG5" s="129">
        <v>202008</v>
      </c>
    </row>
    <row r="6" spans="3:59" x14ac:dyDescent="0.15">
      <c r="C6" s="265" t="str">
        <f ca="1">$C$3</f>
        <v>合計</v>
      </c>
      <c r="D6" s="267">
        <f ca="1">VLOOKUP($C6,Pt1JAN別消化予測!$C$3:$BG$19,D$3,0)</f>
        <v>0</v>
      </c>
      <c r="E6" s="244">
        <f ca="1">VLOOKUP($C6,Pt1JAN別消化予測!$C$3:$BG$19,E$3,0)</f>
        <v>0</v>
      </c>
      <c r="F6" s="244">
        <f ca="1">VLOOKUP($C6,Pt1JAN別消化予測!$C$3:$BG$19,F$3,0)</f>
        <v>0</v>
      </c>
      <c r="G6" s="269">
        <f ca="1">VLOOKUP($C6,Pt1JAN別消化予測!$C$3:$BG$19,G$3,0)</f>
        <v>13050</v>
      </c>
      <c r="H6" s="250">
        <f ca="1">SUM(R7:AE7)</f>
        <v>7027</v>
      </c>
      <c r="I6" s="244">
        <f ca="1">G6-H6</f>
        <v>6023</v>
      </c>
      <c r="J6" s="273">
        <f ca="1">IF(G6=0,0,H6/G6)</f>
        <v>0.53846743295019162</v>
      </c>
      <c r="K6" s="254">
        <f ca="1">J6/SUM(AH6:AS6)</f>
        <v>1.0000000000000004</v>
      </c>
      <c r="L6" s="256">
        <f ca="1">J6-K6</f>
        <v>-0.46153256704980883</v>
      </c>
      <c r="M6" s="250">
        <f ca="1">AS7*G6</f>
        <v>7026.9999999999973</v>
      </c>
      <c r="N6" s="244">
        <f ca="1">G6-M6</f>
        <v>6023.0000000000027</v>
      </c>
      <c r="O6" s="256">
        <f ca="1">M6/G6</f>
        <v>0.53846743295019139</v>
      </c>
      <c r="P6" s="271"/>
      <c r="Q6" s="118" t="s">
        <v>29</v>
      </c>
      <c r="R6" s="119">
        <f ca="1">VLOOKUP($C6,Pt1JAN別消化予測!$C$3:$BG$19,R$3,0)</f>
        <v>9</v>
      </c>
      <c r="S6" s="120">
        <f ca="1">VLOOKUP($C6,Pt1JAN別消化予測!$C$3:$BG$19,S$3,0)</f>
        <v>285</v>
      </c>
      <c r="T6" s="121">
        <f ca="1">VLOOKUP($C6,Pt1JAN別消化予測!$C$3:$BG$19,T$3,0)</f>
        <v>400.65672727272727</v>
      </c>
      <c r="U6" s="121">
        <f ca="1">VLOOKUP($C6,Pt1JAN別消化予測!$C$3:$BG$19,U$3,0)</f>
        <v>702.8</v>
      </c>
      <c r="V6" s="121">
        <f ca="1">VLOOKUP($C6,Pt1JAN別消化予測!$C$3:$BG$19,V$3,0)</f>
        <v>791.40333333333297</v>
      </c>
      <c r="W6" s="121">
        <f ca="1">VLOOKUP($C6,Pt1JAN別消化予測!$C$3:$BG$19,W$3,0)</f>
        <v>1106.0425</v>
      </c>
      <c r="X6" s="121">
        <f ca="1">VLOOKUP($C6,Pt1JAN別消化予測!$C$3:$BG$19,X$3,0)</f>
        <v>1645.89</v>
      </c>
      <c r="Y6" s="121">
        <f ca="1">VLOOKUP($C6,Pt1JAN別消化予測!$C$3:$BG$19,Y$3,0)</f>
        <v>1001.91525</v>
      </c>
      <c r="Z6" s="121">
        <f ca="1">VLOOKUP($C6,Pt1JAN別消化予測!$C$3:$BG$19,Z$3,0)</f>
        <v>714.44504166666661</v>
      </c>
      <c r="AA6" s="121">
        <f ca="1">VLOOKUP($C6,Pt1JAN別消化予測!$C$3:$BG$19,AA$3,0)</f>
        <v>410.5769761904761</v>
      </c>
      <c r="AB6" s="121">
        <f ca="1">VLOOKUP($C6,Pt1JAN別消化予測!$C$3:$BG$19,AB$3,0)</f>
        <v>322.04644444444438</v>
      </c>
      <c r="AC6" s="121">
        <f ca="1">VLOOKUP($C6,Pt1JAN別消化予測!$C$3:$BG$19,AC$3,0)</f>
        <v>226.84940476190459</v>
      </c>
      <c r="AD6" s="121">
        <f ca="1">VLOOKUP($C6,Pt1JAN別消化予測!$C$3:$BG$19,AD$3,0)</f>
        <v>204.99117676767631</v>
      </c>
      <c r="AE6" s="121">
        <f ca="1">VLOOKUP($C6,Pt1JAN別消化予測!$C$3:$BG$19,AE$3,0)</f>
        <v>196.2720555555554</v>
      </c>
      <c r="AG6" s="130" t="s">
        <v>30</v>
      </c>
      <c r="AH6" s="131">
        <f ca="1">VLOOKUP($C6,Pt1JAN別消化予測!$C$3:$BG$19,AH$3,0)</f>
        <v>5.6858237547892723E-2</v>
      </c>
      <c r="AI6" s="131">
        <f ca="1">VLOOKUP($C6,Pt1JAN別消化予測!$C$3:$BG$19,AI$3,0)</f>
        <v>5.6858237547892723E-2</v>
      </c>
      <c r="AJ6" s="131">
        <f ca="1">VLOOKUP($C6,Pt1JAN別消化予測!$C$3:$BG$19,AJ$3,0)</f>
        <v>6.3141762452107286E-2</v>
      </c>
      <c r="AK6" s="131">
        <f ca="1">VLOOKUP($C6,Pt1JAN別消化予測!$C$3:$BG$19,AK$3,0)</f>
        <v>8.2452107279693487E-2</v>
      </c>
      <c r="AL6" s="131">
        <f ca="1">VLOOKUP($C6,Pt1JAN別消化予測!$C$3:$BG$19,AL$3,0)</f>
        <v>0.12191570881226053</v>
      </c>
      <c r="AM6" s="131">
        <f ca="1">VLOOKUP($C6,Pt1JAN別消化予測!$C$3:$BG$19,AM$3,0)</f>
        <v>5.2950191570881225E-2</v>
      </c>
      <c r="AN6" s="131">
        <f ca="1">VLOOKUP($C6,Pt1JAN別消化予測!$C$3:$BG$19,AN$3,0)</f>
        <v>2.9272030651340996E-2</v>
      </c>
      <c r="AO6" s="131">
        <f ca="1">VLOOKUP($C6,Pt1JAN別消化予測!$C$3:$BG$19,AO$3,0)</f>
        <v>2.1072796934865901E-2</v>
      </c>
      <c r="AP6" s="131">
        <f ca="1">VLOOKUP($C6,Pt1JAN別消化予測!$C$3:$BG$19,AP$3,0)</f>
        <v>1.5708812260536397E-2</v>
      </c>
      <c r="AQ6" s="131">
        <f ca="1">VLOOKUP($C6,Pt1JAN別消化予測!$C$3:$BG$19,AQ$3,0)</f>
        <v>1.2337164750957854E-2</v>
      </c>
      <c r="AR6" s="131">
        <f ca="1">VLOOKUP($C6,Pt1JAN別消化予測!$C$3:$BG$19,AR$3,0)</f>
        <v>1.3563218390804597E-2</v>
      </c>
      <c r="AS6" s="131">
        <f ca="1">VLOOKUP($C6,Pt1JAN別消化予測!$C$3:$BG$19,AS$3,0)</f>
        <v>1.2337164750957854E-2</v>
      </c>
      <c r="AU6" s="130" t="s">
        <v>30</v>
      </c>
      <c r="AV6" s="131">
        <f ca="1">AH6/SUM($AH6:$AS6)</f>
        <v>0.10559271381813011</v>
      </c>
      <c r="AW6" s="131">
        <f ca="1">AI6/SUM($AH6:$AS6)</f>
        <v>0.10559271381813011</v>
      </c>
      <c r="AX6" s="131">
        <f ca="1">AJ6/SUM($AH6:$AS6)</f>
        <v>0.11726198946919032</v>
      </c>
      <c r="AY6" s="131">
        <f t="shared" ref="AY6:BG6" ca="1" si="0">AK6/SUM($AH6:$AS6)</f>
        <v>0.15312366586025336</v>
      </c>
      <c r="AZ6" s="131">
        <f t="shared" ca="1" si="0"/>
        <v>0.22641240927849729</v>
      </c>
      <c r="BA6" s="131">
        <f t="shared" ca="1" si="0"/>
        <v>9.8334993596129253E-2</v>
      </c>
      <c r="BB6" s="131">
        <f t="shared" ca="1" si="0"/>
        <v>5.4361747545182887E-2</v>
      </c>
      <c r="BC6" s="131">
        <f t="shared" ca="1" si="0"/>
        <v>3.9134765902945796E-2</v>
      </c>
      <c r="BD6" s="131">
        <f t="shared" ca="1" si="0"/>
        <v>2.9173189127650496E-2</v>
      </c>
      <c r="BE6" s="131">
        <f t="shared" ca="1" si="0"/>
        <v>2.2911626583179173E-2</v>
      </c>
      <c r="BF6" s="131">
        <f t="shared" ca="1" si="0"/>
        <v>2.5188558417532383E-2</v>
      </c>
      <c r="BG6" s="131">
        <f t="shared" ca="1" si="0"/>
        <v>2.2911626583179173E-2</v>
      </c>
    </row>
    <row r="7" spans="3:59" x14ac:dyDescent="0.15">
      <c r="C7" s="266"/>
      <c r="D7" s="268"/>
      <c r="E7" s="245"/>
      <c r="F7" s="245"/>
      <c r="G7" s="270"/>
      <c r="H7" s="251"/>
      <c r="I7" s="245"/>
      <c r="J7" s="274"/>
      <c r="K7" s="255"/>
      <c r="L7" s="257"/>
      <c r="M7" s="251"/>
      <c r="N7" s="245"/>
      <c r="O7" s="257"/>
      <c r="P7" s="272"/>
      <c r="Q7" s="122" t="s">
        <v>31</v>
      </c>
      <c r="R7" s="123">
        <f t="shared" ref="R7:X7" ca="1" si="1">SUM(R9:R1000)</f>
        <v>9</v>
      </c>
      <c r="S7" s="124">
        <f t="shared" ca="1" si="1"/>
        <v>285</v>
      </c>
      <c r="T7" s="125">
        <f t="shared" ca="1" si="1"/>
        <v>448</v>
      </c>
      <c r="U7" s="125">
        <f t="shared" ca="1" si="1"/>
        <v>742</v>
      </c>
      <c r="V7" s="125">
        <f t="shared" ca="1" si="1"/>
        <v>824</v>
      </c>
      <c r="W7" s="125">
        <f t="shared" ca="1" si="1"/>
        <v>1076</v>
      </c>
      <c r="X7" s="125">
        <f t="shared" ca="1" si="1"/>
        <v>1591</v>
      </c>
      <c r="Y7" s="125">
        <f t="shared" ref="Y7:Z7" ca="1" si="2">SUM(Y9:Y1000)</f>
        <v>691</v>
      </c>
      <c r="Z7" s="125">
        <f t="shared" ca="1" si="2"/>
        <v>382</v>
      </c>
      <c r="AA7" s="125">
        <f t="shared" ref="AA7:AB7" ca="1" si="3">SUM(AA9:AA1000)</f>
        <v>275</v>
      </c>
      <c r="AB7" s="125">
        <f t="shared" ca="1" si="3"/>
        <v>205</v>
      </c>
      <c r="AC7" s="125">
        <f t="shared" ref="AC7:AD7" ca="1" si="4">SUM(AC9:AC1000)</f>
        <v>161</v>
      </c>
      <c r="AD7" s="125">
        <f t="shared" ca="1" si="4"/>
        <v>177</v>
      </c>
      <c r="AE7" s="125">
        <f t="shared" ref="AE7" ca="1" si="5">SUM(AE9:AE1000)</f>
        <v>161</v>
      </c>
      <c r="AG7" s="132" t="s">
        <v>32</v>
      </c>
      <c r="AH7" s="133">
        <f ca="1">AH6</f>
        <v>5.6858237547892723E-2</v>
      </c>
      <c r="AI7" s="133">
        <f ca="1">AH7+AI6</f>
        <v>0.11371647509578545</v>
      </c>
      <c r="AJ7" s="133">
        <f ca="1">AI7+AJ6</f>
        <v>0.17685823754789273</v>
      </c>
      <c r="AK7" s="133">
        <f t="shared" ref="AK7:AS7" ca="1" si="6">AJ7+AK6</f>
        <v>0.25931034482758619</v>
      </c>
      <c r="AL7" s="133">
        <f t="shared" ca="1" si="6"/>
        <v>0.38122605363984674</v>
      </c>
      <c r="AM7" s="133">
        <f t="shared" ca="1" si="6"/>
        <v>0.43417624521072795</v>
      </c>
      <c r="AN7" s="133">
        <f t="shared" ca="1" si="6"/>
        <v>0.46344827586206894</v>
      </c>
      <c r="AO7" s="133">
        <f t="shared" ca="1" si="6"/>
        <v>0.48452107279693485</v>
      </c>
      <c r="AP7" s="133">
        <f t="shared" ca="1" si="6"/>
        <v>0.50022988505747124</v>
      </c>
      <c r="AQ7" s="133">
        <f t="shared" ca="1" si="6"/>
        <v>0.51256704980842904</v>
      </c>
      <c r="AR7" s="133">
        <f t="shared" ca="1" si="6"/>
        <v>0.52613026819923359</v>
      </c>
      <c r="AS7" s="133">
        <f t="shared" ca="1" si="6"/>
        <v>0.53846743295019139</v>
      </c>
      <c r="AU7" s="132" t="s">
        <v>32</v>
      </c>
      <c r="AV7" s="133">
        <f ca="1">AV6</f>
        <v>0.10559271381813011</v>
      </c>
      <c r="AW7" s="133">
        <f ca="1">AV7+AW6</f>
        <v>0.21118542763626022</v>
      </c>
      <c r="AX7" s="133">
        <f t="shared" ref="AX7:BG7" ca="1" si="7">AW7+AX6</f>
        <v>0.32844741710545056</v>
      </c>
      <c r="AY7" s="133">
        <f t="shared" ca="1" si="7"/>
        <v>0.48157108296570394</v>
      </c>
      <c r="AZ7" s="133">
        <f t="shared" ca="1" si="7"/>
        <v>0.70798349224420121</v>
      </c>
      <c r="BA7" s="133">
        <f t="shared" ca="1" si="7"/>
        <v>0.8063184858403305</v>
      </c>
      <c r="BB7" s="133">
        <f t="shared" ca="1" si="7"/>
        <v>0.86068023338551336</v>
      </c>
      <c r="BC7" s="133">
        <f t="shared" ca="1" si="7"/>
        <v>0.89981499928845921</v>
      </c>
      <c r="BD7" s="133">
        <f t="shared" ca="1" si="7"/>
        <v>0.92898818841610975</v>
      </c>
      <c r="BE7" s="133">
        <f t="shared" ca="1" si="7"/>
        <v>0.95189981499928888</v>
      </c>
      <c r="BF7" s="133">
        <f t="shared" ca="1" si="7"/>
        <v>0.97708837341682131</v>
      </c>
      <c r="BG7" s="133">
        <f t="shared" ca="1" si="7"/>
        <v>1.0000000000000004</v>
      </c>
    </row>
    <row r="8" spans="3:59" x14ac:dyDescent="0.15">
      <c r="AH8" s="134"/>
      <c r="AV8" s="134"/>
      <c r="AW8" s="134"/>
    </row>
    <row r="9" spans="3:59" x14ac:dyDescent="0.15">
      <c r="C9" s="105">
        <v>6</v>
      </c>
      <c r="D9" s="105" t="s">
        <v>35</v>
      </c>
      <c r="E9" s="106">
        <f t="shared" ref="E9:E40" ca="1" si="8">$E$6</f>
        <v>0</v>
      </c>
      <c r="F9" s="106">
        <f t="shared" ref="F9:F40" ca="1" si="9">$F$6</f>
        <v>0</v>
      </c>
      <c r="G9" s="106">
        <f ca="1">VLOOKUP($C$6,パターンマスタ!N:AB,13,0)</f>
        <v>150</v>
      </c>
      <c r="H9" s="107">
        <f t="shared" ref="H9:H40" ca="1" si="10">SUMIFS(R9:AE9,$R$5:$AE$5,"&lt;="&amp;$H$4)</f>
        <v>95</v>
      </c>
      <c r="I9" s="106">
        <f t="shared" ref="I9:I40" ca="1" si="11">G9-H9</f>
        <v>55</v>
      </c>
      <c r="J9" s="112">
        <f t="shared" ref="J9:J40" ca="1" si="12">IF(G9=0,0,H9/G9)</f>
        <v>0.6333333333333333</v>
      </c>
      <c r="K9" s="113">
        <f t="shared" ref="K9:K40" ca="1" si="13">SUMIFS(AV9:BG9,$AV$5:$BG$5,$H$4)</f>
        <v>1.0000000000000004</v>
      </c>
      <c r="L9" s="113">
        <f t="shared" ref="L9:L40" ca="1" si="14">J9-K9</f>
        <v>-0.36666666666666714</v>
      </c>
      <c r="M9" s="114">
        <f t="shared" ref="M9:M40" ca="1" si="15">AS9*G9</f>
        <v>95</v>
      </c>
      <c r="N9" s="106">
        <f t="shared" ref="N9:N40" ca="1" si="16">G9-M9</f>
        <v>55</v>
      </c>
      <c r="O9" s="113">
        <f t="shared" ref="O9:O40" ca="1" si="17">M9/G9</f>
        <v>0.6333333333333333</v>
      </c>
      <c r="P9" s="158"/>
      <c r="Q9" s="126" t="s">
        <v>31</v>
      </c>
      <c r="R9" s="127">
        <f ca="1">IF($C$6="合計",SUMIFS(Pt1売数実績!$L:$L,Pt1売数実績!$C:$C,$C9,Pt1売数実績!$B:$B,R$5),IFERROR(VLOOKUP(R$5&amp;"_"&amp;$C9&amp;"_"&amp;$C$6,Pt1売数実績!$A:$L,12,0),0))</f>
        <v>0</v>
      </c>
      <c r="S9" s="127">
        <f ca="1">IF($C$6="合計",SUMIFS(Pt1売数実績!$L:$L,Pt1売数実績!$C:$C,$C9,Pt1売数実績!$B:$B,S$5),IFERROR(VLOOKUP(S$5&amp;"_"&amp;$C9&amp;"_"&amp;$C$6,Pt1売数実績!$A:$L,12,0),0))</f>
        <v>0</v>
      </c>
      <c r="T9" s="127">
        <f ca="1">IF($C$6="合計",SUMIFS(Pt1売数実績!$L:$L,Pt1売数実績!$C:$C,$C9,Pt1売数実績!$B:$B,T$5),IFERROR(VLOOKUP(T$5&amp;"_"&amp;$C9&amp;"_"&amp;$C$6,Pt1売数実績!$A:$L,12,0),0))</f>
        <v>0</v>
      </c>
      <c r="U9" s="127">
        <f ca="1">IF($C$6="合計",SUMIFS(Pt1売数実績!$L:$L,Pt1売数実績!$C:$C,$C9,Pt1売数実績!$B:$B,U$5),IFERROR(VLOOKUP(U$5&amp;"_"&amp;$C9&amp;"_"&amp;$C$6,Pt1売数実績!$A:$L,12,0),0))</f>
        <v>0</v>
      </c>
      <c r="V9" s="127">
        <f ca="1">IF($C$6="合計",SUMIFS(Pt1売数実績!$L:$L,Pt1売数実績!$C:$C,$C9,Pt1売数実績!$B:$B,V$5),IFERROR(VLOOKUP(V$5&amp;"_"&amp;$C9&amp;"_"&amp;$C$6,Pt1売数実績!$A:$L,12,0),0))</f>
        <v>19</v>
      </c>
      <c r="W9" s="127">
        <f ca="1">IF($C$6="合計",SUMIFS(Pt1売数実績!$L:$L,Pt1売数実績!$C:$C,$C9,Pt1売数実績!$B:$B,W$5),IFERROR(VLOOKUP(W$5&amp;"_"&amp;$C9&amp;"_"&amp;$C$6,Pt1売数実績!$A:$L,12,0),0))</f>
        <v>22</v>
      </c>
      <c r="X9" s="127">
        <f ca="1">IF($C$6="合計",SUMIFS(Pt1売数実績!$L:$L,Pt1売数実績!$C:$C,$C9,Pt1売数実績!$B:$B,X$5),IFERROR(VLOOKUP(X$5&amp;"_"&amp;$C9&amp;"_"&amp;$C$6,Pt1売数実績!$A:$L,12,0),0))</f>
        <v>28</v>
      </c>
      <c r="Y9" s="127">
        <f ca="1">IF($C$6="合計",SUMIFS(Pt1売数実績!$L:$L,Pt1売数実績!$C:$C,$C9,Pt1売数実績!$B:$B,Y$5),IFERROR(VLOOKUP(Y$5&amp;"_"&amp;$C9&amp;"_"&amp;$C$6,Pt1売数実績!$A:$L,12,0),0))</f>
        <v>21</v>
      </c>
      <c r="Z9" s="127">
        <f ca="1">IF($C$6="合計",SUMIFS(Pt1売数実績!$L:$L,Pt1売数実績!$C:$C,$C9,Pt1売数実績!$B:$B,Z$5),IFERROR(VLOOKUP(Z$5&amp;"_"&amp;$C9&amp;"_"&amp;$C$6,Pt1売数実績!$A:$L,12,0),0))</f>
        <v>1</v>
      </c>
      <c r="AA9" s="127">
        <f ca="1">IF($C$6="合計",SUMIFS(Pt1売数実績!$L:$L,Pt1売数実績!$C:$C,$C9,Pt1売数実績!$B:$B,AA$5),IFERROR(VLOOKUP(AA$5&amp;"_"&amp;$C9&amp;"_"&amp;$C$6,Pt1売数実績!$A:$L,12,0),0))</f>
        <v>1</v>
      </c>
      <c r="AB9" s="127">
        <f ca="1">IF($C$6="合計",SUMIFS(Pt1売数実績!$L:$L,Pt1売数実績!$C:$C,$C9,Pt1売数実績!$B:$B,AB$5),IFERROR(VLOOKUP(AB$5&amp;"_"&amp;$C9&amp;"_"&amp;$C$6,Pt1売数実績!$A:$L,12,0),0))</f>
        <v>2</v>
      </c>
      <c r="AC9" s="127">
        <f ca="1">IF($C$6="合計",SUMIFS(Pt1売数実績!$L:$L,Pt1売数実績!$C:$C,$C9,Pt1売数実績!$B:$B,AC$5),IFERROR(VLOOKUP(AC$5&amp;"_"&amp;$C9&amp;"_"&amp;$C$6,Pt1売数実績!$A:$L,12,0),0))</f>
        <v>1</v>
      </c>
      <c r="AD9" s="127">
        <f ca="1">IF($C$6="合計",SUMIFS(Pt1売数実績!$L:$L,Pt1売数実績!$C:$C,$C9,Pt1売数実績!$B:$B,AD$5),IFERROR(VLOOKUP(AD$5&amp;"_"&amp;$C9&amp;"_"&amp;$C$6,Pt1売数実績!$A:$L,12,0),0))</f>
        <v>0</v>
      </c>
      <c r="AE9" s="127">
        <f ca="1">IF($C$6="合計",SUMIFS(Pt1売数実績!$L:$L,Pt1売数実績!$C:$C,$C9,Pt1売数実績!$B:$B,AE$5),IFERROR(VLOOKUP(AE$5&amp;"_"&amp;$C9&amp;"_"&amp;$C$6,Pt1売数実績!$A:$L,12,0),0))</f>
        <v>0</v>
      </c>
      <c r="AG9" s="106" t="s">
        <v>32</v>
      </c>
      <c r="AH9" s="135">
        <f ca="1">SUM($R9:T9)/$G9</f>
        <v>0</v>
      </c>
      <c r="AI9" s="135">
        <f ca="1">SUM($R9:U9)/$G9</f>
        <v>0</v>
      </c>
      <c r="AJ9" s="135">
        <f ca="1">SUM($R9:V9)/$G9</f>
        <v>0.12666666666666668</v>
      </c>
      <c r="AK9" s="135">
        <f ca="1">SUM($R9:W9)/$G9</f>
        <v>0.27333333333333332</v>
      </c>
      <c r="AL9" s="135">
        <f ca="1">SUM($R9:X9)/$G9</f>
        <v>0.46</v>
      </c>
      <c r="AM9" s="135">
        <f ca="1">SUM($R9:Y9)/$G9</f>
        <v>0.6</v>
      </c>
      <c r="AN9" s="135">
        <f ca="1">SUM($R9:Z9)/$G9</f>
        <v>0.60666666666666669</v>
      </c>
      <c r="AO9" s="135">
        <f ca="1">SUM($R9:AA9)/$G9</f>
        <v>0.61333333333333329</v>
      </c>
      <c r="AP9" s="135">
        <f ca="1">SUM($R9:AB9)/$G9</f>
        <v>0.62666666666666671</v>
      </c>
      <c r="AQ9" s="135">
        <f ca="1">SUM($R9:AC9)/$G9</f>
        <v>0.6333333333333333</v>
      </c>
      <c r="AR9" s="135">
        <f ca="1">SUM($R9:AD9)/$G9</f>
        <v>0.6333333333333333</v>
      </c>
      <c r="AS9" s="135">
        <f ca="1">SUM($R9:AE9)/$G9</f>
        <v>0.6333333333333333</v>
      </c>
      <c r="AU9" s="106" t="s">
        <v>32</v>
      </c>
      <c r="AV9" s="135">
        <f t="shared" ref="AV9:BG18" ca="1" si="18">AV$7</f>
        <v>0.10559271381813011</v>
      </c>
      <c r="AW9" s="135">
        <f t="shared" ca="1" si="18"/>
        <v>0.21118542763626022</v>
      </c>
      <c r="AX9" s="135">
        <f t="shared" ca="1" si="18"/>
        <v>0.32844741710545056</v>
      </c>
      <c r="AY9" s="135">
        <f t="shared" ca="1" si="18"/>
        <v>0.48157108296570394</v>
      </c>
      <c r="AZ9" s="135">
        <f t="shared" ca="1" si="18"/>
        <v>0.70798349224420121</v>
      </c>
      <c r="BA9" s="135">
        <f t="shared" ca="1" si="18"/>
        <v>0.8063184858403305</v>
      </c>
      <c r="BB9" s="135">
        <f t="shared" ca="1" si="18"/>
        <v>0.86068023338551336</v>
      </c>
      <c r="BC9" s="135">
        <f t="shared" ca="1" si="18"/>
        <v>0.89981499928845921</v>
      </c>
      <c r="BD9" s="135">
        <f t="shared" ca="1" si="18"/>
        <v>0.92898818841610975</v>
      </c>
      <c r="BE9" s="135">
        <f t="shared" ca="1" si="18"/>
        <v>0.95189981499928888</v>
      </c>
      <c r="BF9" s="135">
        <f t="shared" ca="1" si="18"/>
        <v>0.97708837341682131</v>
      </c>
      <c r="BG9" s="135">
        <f t="shared" ca="1" si="18"/>
        <v>1.0000000000000004</v>
      </c>
    </row>
    <row r="10" spans="3:59" x14ac:dyDescent="0.15">
      <c r="C10" s="105">
        <v>8</v>
      </c>
      <c r="D10" s="105" t="s">
        <v>36</v>
      </c>
      <c r="E10" s="106">
        <f t="shared" ca="1" si="8"/>
        <v>0</v>
      </c>
      <c r="F10" s="106">
        <f t="shared" ca="1" si="9"/>
        <v>0</v>
      </c>
      <c r="G10" s="106">
        <f ca="1">VLOOKUP($C$6,パターンマスタ!N:AB,13,0)</f>
        <v>150</v>
      </c>
      <c r="H10" s="107">
        <f t="shared" ca="1" si="10"/>
        <v>89</v>
      </c>
      <c r="I10" s="106">
        <f t="shared" ca="1" si="11"/>
        <v>61</v>
      </c>
      <c r="J10" s="112">
        <f t="shared" ca="1" si="12"/>
        <v>0.59333333333333338</v>
      </c>
      <c r="K10" s="113">
        <f t="shared" ca="1" si="13"/>
        <v>1.0000000000000004</v>
      </c>
      <c r="L10" s="113">
        <f t="shared" ca="1" si="14"/>
        <v>-0.40666666666666706</v>
      </c>
      <c r="M10" s="114">
        <f t="shared" ca="1" si="15"/>
        <v>89</v>
      </c>
      <c r="N10" s="106">
        <f t="shared" ca="1" si="16"/>
        <v>61</v>
      </c>
      <c r="O10" s="113">
        <f t="shared" ca="1" si="17"/>
        <v>0.59333333333333338</v>
      </c>
      <c r="P10" s="115"/>
      <c r="Q10" s="126" t="s">
        <v>31</v>
      </c>
      <c r="R10" s="127">
        <f ca="1">IF($C$6="合計",SUMIFS(Pt1売数実績!$L:$L,Pt1売数実績!$C:$C,$C10,Pt1売数実績!$B:$B,R$5),IFERROR(VLOOKUP(R$5&amp;"_"&amp;$C10&amp;"_"&amp;$C$6,Pt1売数実績!$A:$L,12,0),0))</f>
        <v>0</v>
      </c>
      <c r="S10" s="127">
        <f ca="1">IF($C$6="合計",SUMIFS(Pt1売数実績!$L:$L,Pt1売数実績!$C:$C,$C10,Pt1売数実績!$B:$B,S$5),IFERROR(VLOOKUP(S$5&amp;"_"&amp;$C10&amp;"_"&amp;$C$6,Pt1売数実績!$A:$L,12,0),0))</f>
        <v>0</v>
      </c>
      <c r="T10" s="127">
        <f ca="1">IF($C$6="合計",SUMIFS(Pt1売数実績!$L:$L,Pt1売数実績!$C:$C,$C10,Pt1売数実績!$B:$B,T$5),IFERROR(VLOOKUP(T$5&amp;"_"&amp;$C10&amp;"_"&amp;$C$6,Pt1売数実績!$A:$L,12,0),0))</f>
        <v>2</v>
      </c>
      <c r="U10" s="127">
        <f ca="1">IF($C$6="合計",SUMIFS(Pt1売数実績!$L:$L,Pt1売数実績!$C:$C,$C10,Pt1売数実績!$B:$B,U$5),IFERROR(VLOOKUP(U$5&amp;"_"&amp;$C10&amp;"_"&amp;$C$6,Pt1売数実績!$A:$L,12,0),0))</f>
        <v>2</v>
      </c>
      <c r="V10" s="127">
        <f ca="1">IF($C$6="合計",SUMIFS(Pt1売数実績!$L:$L,Pt1売数実績!$C:$C,$C10,Pt1売数実績!$B:$B,V$5),IFERROR(VLOOKUP(V$5&amp;"_"&amp;$C10&amp;"_"&amp;$C$6,Pt1売数実績!$A:$L,12,0),0))</f>
        <v>5</v>
      </c>
      <c r="W10" s="127">
        <f ca="1">IF($C$6="合計",SUMIFS(Pt1売数実績!$L:$L,Pt1売数実績!$C:$C,$C10,Pt1売数実績!$B:$B,W$5),IFERROR(VLOOKUP(W$5&amp;"_"&amp;$C10&amp;"_"&amp;$C$6,Pt1売数実績!$A:$L,12,0),0))</f>
        <v>32</v>
      </c>
      <c r="X10" s="127">
        <f ca="1">IF($C$6="合計",SUMIFS(Pt1売数実績!$L:$L,Pt1売数実績!$C:$C,$C10,Pt1売数実績!$B:$B,X$5),IFERROR(VLOOKUP(X$5&amp;"_"&amp;$C10&amp;"_"&amp;$C$6,Pt1売数実績!$A:$L,12,0),0))</f>
        <v>20</v>
      </c>
      <c r="Y10" s="127">
        <f ca="1">IF($C$6="合計",SUMIFS(Pt1売数実績!$L:$L,Pt1売数実績!$C:$C,$C10,Pt1売数実績!$B:$B,Y$5),IFERROR(VLOOKUP(Y$5&amp;"_"&amp;$C10&amp;"_"&amp;$C$6,Pt1売数実績!$A:$L,12,0),0))</f>
        <v>11</v>
      </c>
      <c r="Z10" s="127">
        <f ca="1">IF($C$6="合計",SUMIFS(Pt1売数実績!$L:$L,Pt1売数実績!$C:$C,$C10,Pt1売数実績!$B:$B,Z$5),IFERROR(VLOOKUP(Z$5&amp;"_"&amp;$C10&amp;"_"&amp;$C$6,Pt1売数実績!$A:$L,12,0),0))</f>
        <v>2</v>
      </c>
      <c r="AA10" s="127">
        <f ca="1">IF($C$6="合計",SUMIFS(Pt1売数実績!$L:$L,Pt1売数実績!$C:$C,$C10,Pt1売数実績!$B:$B,AA$5),IFERROR(VLOOKUP(AA$5&amp;"_"&amp;$C10&amp;"_"&amp;$C$6,Pt1売数実績!$A:$L,12,0),0))</f>
        <v>5</v>
      </c>
      <c r="AB10" s="127">
        <f ca="1">IF($C$6="合計",SUMIFS(Pt1売数実績!$L:$L,Pt1売数実績!$C:$C,$C10,Pt1売数実績!$B:$B,AB$5),IFERROR(VLOOKUP(AB$5&amp;"_"&amp;$C10&amp;"_"&amp;$C$6,Pt1売数実績!$A:$L,12,0),0))</f>
        <v>2</v>
      </c>
      <c r="AC10" s="127">
        <f ca="1">IF($C$6="合計",SUMIFS(Pt1売数実績!$L:$L,Pt1売数実績!$C:$C,$C10,Pt1売数実績!$B:$B,AC$5),IFERROR(VLOOKUP(AC$5&amp;"_"&amp;$C10&amp;"_"&amp;$C$6,Pt1売数実績!$A:$L,12,0),0))</f>
        <v>4</v>
      </c>
      <c r="AD10" s="127">
        <f ca="1">IF($C$6="合計",SUMIFS(Pt1売数実績!$L:$L,Pt1売数実績!$C:$C,$C10,Pt1売数実績!$B:$B,AD$5),IFERROR(VLOOKUP(AD$5&amp;"_"&amp;$C10&amp;"_"&amp;$C$6,Pt1売数実績!$A:$L,12,0),0))</f>
        <v>4</v>
      </c>
      <c r="AE10" s="127">
        <f ca="1">IF($C$6="合計",SUMIFS(Pt1売数実績!$L:$L,Pt1売数実績!$C:$C,$C10,Pt1売数実績!$B:$B,AE$5),IFERROR(VLOOKUP(AE$5&amp;"_"&amp;$C10&amp;"_"&amp;$C$6,Pt1売数実績!$A:$L,12,0),0))</f>
        <v>0</v>
      </c>
      <c r="AG10" s="106" t="s">
        <v>32</v>
      </c>
      <c r="AH10" s="135">
        <f ca="1">SUM($R10:T10)/$G10</f>
        <v>1.3333333333333334E-2</v>
      </c>
      <c r="AI10" s="135">
        <f ca="1">SUM($R10:U10)/$G10</f>
        <v>2.6666666666666668E-2</v>
      </c>
      <c r="AJ10" s="135">
        <f ca="1">SUM($R10:V10)/$G10</f>
        <v>0.06</v>
      </c>
      <c r="AK10" s="135">
        <f ca="1">SUM($R10:W10)/$G10</f>
        <v>0.27333333333333332</v>
      </c>
      <c r="AL10" s="135">
        <f ca="1">SUM($R10:X10)/$G10</f>
        <v>0.40666666666666668</v>
      </c>
      <c r="AM10" s="135">
        <f ca="1">SUM($R10:Y10)/$G10</f>
        <v>0.48</v>
      </c>
      <c r="AN10" s="135">
        <f ca="1">SUM($R10:Z10)/$G10</f>
        <v>0.49333333333333335</v>
      </c>
      <c r="AO10" s="135">
        <f ca="1">SUM($R10:AA10)/$G10</f>
        <v>0.52666666666666662</v>
      </c>
      <c r="AP10" s="135">
        <f ca="1">SUM($R10:AB10)/$G10</f>
        <v>0.54</v>
      </c>
      <c r="AQ10" s="135">
        <f ca="1">SUM($R10:AC10)/$G10</f>
        <v>0.56666666666666665</v>
      </c>
      <c r="AR10" s="135">
        <f ca="1">SUM($R10:AD10)/$G10</f>
        <v>0.59333333333333338</v>
      </c>
      <c r="AS10" s="135">
        <f ca="1">SUM($R10:AE10)/$G10</f>
        <v>0.59333333333333338</v>
      </c>
      <c r="AU10" s="106" t="s">
        <v>32</v>
      </c>
      <c r="AV10" s="135">
        <f t="shared" ca="1" si="18"/>
        <v>0.10559271381813011</v>
      </c>
      <c r="AW10" s="135">
        <f t="shared" ca="1" si="18"/>
        <v>0.21118542763626022</v>
      </c>
      <c r="AX10" s="135">
        <f t="shared" ca="1" si="18"/>
        <v>0.32844741710545056</v>
      </c>
      <c r="AY10" s="135">
        <f t="shared" ca="1" si="18"/>
        <v>0.48157108296570394</v>
      </c>
      <c r="AZ10" s="135">
        <f t="shared" ca="1" si="18"/>
        <v>0.70798349224420121</v>
      </c>
      <c r="BA10" s="135">
        <f t="shared" ca="1" si="18"/>
        <v>0.8063184858403305</v>
      </c>
      <c r="BB10" s="135">
        <f t="shared" ca="1" si="18"/>
        <v>0.86068023338551336</v>
      </c>
      <c r="BC10" s="135">
        <f t="shared" ca="1" si="18"/>
        <v>0.89981499928845921</v>
      </c>
      <c r="BD10" s="135">
        <f t="shared" ca="1" si="18"/>
        <v>0.92898818841610975</v>
      </c>
      <c r="BE10" s="135">
        <f t="shared" ca="1" si="18"/>
        <v>0.95189981499928888</v>
      </c>
      <c r="BF10" s="135">
        <f t="shared" ca="1" si="18"/>
        <v>0.97708837341682131</v>
      </c>
      <c r="BG10" s="135">
        <f t="shared" ca="1" si="18"/>
        <v>1.0000000000000004</v>
      </c>
    </row>
    <row r="11" spans="3:59" x14ac:dyDescent="0.15">
      <c r="C11" s="105">
        <v>9</v>
      </c>
      <c r="D11" s="105" t="s">
        <v>37</v>
      </c>
      <c r="E11" s="106">
        <f t="shared" ca="1" si="8"/>
        <v>0</v>
      </c>
      <c r="F11" s="106">
        <f t="shared" ca="1" si="9"/>
        <v>0</v>
      </c>
      <c r="G11" s="106">
        <f ca="1">VLOOKUP($C$6,パターンマスタ!N:AB,13,0)</f>
        <v>150</v>
      </c>
      <c r="H11" s="107">
        <f t="shared" ca="1" si="10"/>
        <v>49</v>
      </c>
      <c r="I11" s="106">
        <f t="shared" ca="1" si="11"/>
        <v>101</v>
      </c>
      <c r="J11" s="112">
        <f t="shared" ca="1" si="12"/>
        <v>0.32666666666666666</v>
      </c>
      <c r="K11" s="113">
        <f t="shared" ca="1" si="13"/>
        <v>1.0000000000000004</v>
      </c>
      <c r="L11" s="113">
        <f t="shared" ca="1" si="14"/>
        <v>-0.67333333333333378</v>
      </c>
      <c r="M11" s="114">
        <f t="shared" ca="1" si="15"/>
        <v>49</v>
      </c>
      <c r="N11" s="106">
        <f t="shared" ca="1" si="16"/>
        <v>101</v>
      </c>
      <c r="O11" s="113">
        <f t="shared" ca="1" si="17"/>
        <v>0.32666666666666666</v>
      </c>
      <c r="P11" s="115"/>
      <c r="Q11" s="126" t="s">
        <v>31</v>
      </c>
      <c r="R11" s="127">
        <f ca="1">IF($C$6="合計",SUMIFS(Pt1売数実績!$L:$L,Pt1売数実績!$C:$C,$C11,Pt1売数実績!$B:$B,R$5),IFERROR(VLOOKUP(R$5&amp;"_"&amp;$C11&amp;"_"&amp;$C$6,Pt1売数実績!$A:$L,12,0),0))</f>
        <v>0</v>
      </c>
      <c r="S11" s="127">
        <f ca="1">IF($C$6="合計",SUMIFS(Pt1売数実績!$L:$L,Pt1売数実績!$C:$C,$C11,Pt1売数実績!$B:$B,S$5),IFERROR(VLOOKUP(S$5&amp;"_"&amp;$C11&amp;"_"&amp;$C$6,Pt1売数実績!$A:$L,12,0),0))</f>
        <v>0</v>
      </c>
      <c r="T11" s="127">
        <f ca="1">IF($C$6="合計",SUMIFS(Pt1売数実績!$L:$L,Pt1売数実績!$C:$C,$C11,Pt1売数実績!$B:$B,T$5),IFERROR(VLOOKUP(T$5&amp;"_"&amp;$C11&amp;"_"&amp;$C$6,Pt1売数実績!$A:$L,12,0),0))</f>
        <v>0</v>
      </c>
      <c r="U11" s="127">
        <f ca="1">IF($C$6="合計",SUMIFS(Pt1売数実績!$L:$L,Pt1売数実績!$C:$C,$C11,Pt1売数実績!$B:$B,U$5),IFERROR(VLOOKUP(U$5&amp;"_"&amp;$C11&amp;"_"&amp;$C$6,Pt1売数実績!$A:$L,12,0),0))</f>
        <v>0</v>
      </c>
      <c r="V11" s="127">
        <f ca="1">IF($C$6="合計",SUMIFS(Pt1売数実績!$L:$L,Pt1売数実績!$C:$C,$C11,Pt1売数実績!$B:$B,V$5),IFERROR(VLOOKUP(V$5&amp;"_"&amp;$C11&amp;"_"&amp;$C$6,Pt1売数実績!$A:$L,12,0),0))</f>
        <v>3</v>
      </c>
      <c r="W11" s="127">
        <f ca="1">IF($C$6="合計",SUMIFS(Pt1売数実績!$L:$L,Pt1売数実績!$C:$C,$C11,Pt1売数実績!$B:$B,W$5),IFERROR(VLOOKUP(W$5&amp;"_"&amp;$C11&amp;"_"&amp;$C$6,Pt1売数実績!$A:$L,12,0),0))</f>
        <v>2</v>
      </c>
      <c r="X11" s="127">
        <f ca="1">IF($C$6="合計",SUMIFS(Pt1売数実績!$L:$L,Pt1売数実績!$C:$C,$C11,Pt1売数実績!$B:$B,X$5),IFERROR(VLOOKUP(X$5&amp;"_"&amp;$C11&amp;"_"&amp;$C$6,Pt1売数実績!$A:$L,12,0),0))</f>
        <v>10</v>
      </c>
      <c r="Y11" s="127">
        <f ca="1">IF($C$6="合計",SUMIFS(Pt1売数実績!$L:$L,Pt1売数実績!$C:$C,$C11,Pt1売数実績!$B:$B,Y$5),IFERROR(VLOOKUP(Y$5&amp;"_"&amp;$C11&amp;"_"&amp;$C$6,Pt1売数実績!$A:$L,12,0),0))</f>
        <v>7</v>
      </c>
      <c r="Z11" s="127">
        <f ca="1">IF($C$6="合計",SUMIFS(Pt1売数実績!$L:$L,Pt1売数実績!$C:$C,$C11,Pt1売数実績!$B:$B,Z$5),IFERROR(VLOOKUP(Z$5&amp;"_"&amp;$C11&amp;"_"&amp;$C$6,Pt1売数実績!$A:$L,12,0),0))</f>
        <v>7</v>
      </c>
      <c r="AA11" s="127">
        <f ca="1">IF($C$6="合計",SUMIFS(Pt1売数実績!$L:$L,Pt1売数実績!$C:$C,$C11,Pt1売数実績!$B:$B,AA$5),IFERROR(VLOOKUP(AA$5&amp;"_"&amp;$C11&amp;"_"&amp;$C$6,Pt1売数実績!$A:$L,12,0),0))</f>
        <v>3</v>
      </c>
      <c r="AB11" s="127">
        <f ca="1">IF($C$6="合計",SUMIFS(Pt1売数実績!$L:$L,Pt1売数実績!$C:$C,$C11,Pt1売数実績!$B:$B,AB$5),IFERROR(VLOOKUP(AB$5&amp;"_"&amp;$C11&amp;"_"&amp;$C$6,Pt1売数実績!$A:$L,12,0),0))</f>
        <v>1</v>
      </c>
      <c r="AC11" s="127">
        <f ca="1">IF($C$6="合計",SUMIFS(Pt1売数実績!$L:$L,Pt1売数実績!$C:$C,$C11,Pt1売数実績!$B:$B,AC$5),IFERROR(VLOOKUP(AC$5&amp;"_"&amp;$C11&amp;"_"&amp;$C$6,Pt1売数実績!$A:$L,12,0),0))</f>
        <v>5</v>
      </c>
      <c r="AD11" s="127">
        <f ca="1">IF($C$6="合計",SUMIFS(Pt1売数実績!$L:$L,Pt1売数実績!$C:$C,$C11,Pt1売数実績!$B:$B,AD$5),IFERROR(VLOOKUP(AD$5&amp;"_"&amp;$C11&amp;"_"&amp;$C$6,Pt1売数実績!$A:$L,12,0),0))</f>
        <v>8</v>
      </c>
      <c r="AE11" s="127">
        <f ca="1">IF($C$6="合計",SUMIFS(Pt1売数実績!$L:$L,Pt1売数実績!$C:$C,$C11,Pt1売数実績!$B:$B,AE$5),IFERROR(VLOOKUP(AE$5&amp;"_"&amp;$C11&amp;"_"&amp;$C$6,Pt1売数実績!$A:$L,12,0),0))</f>
        <v>3</v>
      </c>
      <c r="AG11" s="106" t="s">
        <v>32</v>
      </c>
      <c r="AH11" s="135">
        <f ca="1">SUM($R11:T11)/$G11</f>
        <v>0</v>
      </c>
      <c r="AI11" s="135">
        <f ca="1">SUM($R11:U11)/$G11</f>
        <v>0</v>
      </c>
      <c r="AJ11" s="135">
        <f ca="1">SUM($R11:V11)/$G11</f>
        <v>0.02</v>
      </c>
      <c r="AK11" s="135">
        <f ca="1">SUM($R11:W11)/$G11</f>
        <v>3.3333333333333333E-2</v>
      </c>
      <c r="AL11" s="135">
        <f ca="1">SUM($R11:X11)/$G11</f>
        <v>0.1</v>
      </c>
      <c r="AM11" s="135">
        <f ca="1">SUM($R11:Y11)/$G11</f>
        <v>0.14666666666666667</v>
      </c>
      <c r="AN11" s="135">
        <f ca="1">SUM($R11:Z11)/$G11</f>
        <v>0.19333333333333333</v>
      </c>
      <c r="AO11" s="135">
        <f ca="1">SUM($R11:AA11)/$G11</f>
        <v>0.21333333333333335</v>
      </c>
      <c r="AP11" s="135">
        <f ca="1">SUM($R11:AB11)/$G11</f>
        <v>0.22</v>
      </c>
      <c r="AQ11" s="135">
        <f ca="1">SUM($R11:AC11)/$G11</f>
        <v>0.25333333333333335</v>
      </c>
      <c r="AR11" s="135">
        <f ca="1">SUM($R11:AD11)/$G11</f>
        <v>0.30666666666666664</v>
      </c>
      <c r="AS11" s="135">
        <f ca="1">SUM($R11:AE11)/$G11</f>
        <v>0.32666666666666666</v>
      </c>
      <c r="AU11" s="106" t="s">
        <v>32</v>
      </c>
      <c r="AV11" s="135">
        <f t="shared" ca="1" si="18"/>
        <v>0.10559271381813011</v>
      </c>
      <c r="AW11" s="135">
        <f t="shared" ca="1" si="18"/>
        <v>0.21118542763626022</v>
      </c>
      <c r="AX11" s="135">
        <f t="shared" ca="1" si="18"/>
        <v>0.32844741710545056</v>
      </c>
      <c r="AY11" s="135">
        <f t="shared" ca="1" si="18"/>
        <v>0.48157108296570394</v>
      </c>
      <c r="AZ11" s="135">
        <f t="shared" ca="1" si="18"/>
        <v>0.70798349224420121</v>
      </c>
      <c r="BA11" s="135">
        <f t="shared" ca="1" si="18"/>
        <v>0.8063184858403305</v>
      </c>
      <c r="BB11" s="135">
        <f t="shared" ca="1" si="18"/>
        <v>0.86068023338551336</v>
      </c>
      <c r="BC11" s="135">
        <f t="shared" ca="1" si="18"/>
        <v>0.89981499928845921</v>
      </c>
      <c r="BD11" s="135">
        <f t="shared" ca="1" si="18"/>
        <v>0.92898818841610975</v>
      </c>
      <c r="BE11" s="135">
        <f t="shared" ca="1" si="18"/>
        <v>0.95189981499928888</v>
      </c>
      <c r="BF11" s="135">
        <f t="shared" ca="1" si="18"/>
        <v>0.97708837341682131</v>
      </c>
      <c r="BG11" s="135">
        <f t="shared" ca="1" si="18"/>
        <v>1.0000000000000004</v>
      </c>
    </row>
    <row r="12" spans="3:59" x14ac:dyDescent="0.15">
      <c r="C12" s="105">
        <v>13</v>
      </c>
      <c r="D12" s="105" t="s">
        <v>38</v>
      </c>
      <c r="E12" s="106">
        <f t="shared" ca="1" si="8"/>
        <v>0</v>
      </c>
      <c r="F12" s="106">
        <f t="shared" ca="1" si="9"/>
        <v>0</v>
      </c>
      <c r="G12" s="106">
        <f ca="1">VLOOKUP($C$6,パターンマスタ!N:AB,13,0)</f>
        <v>150</v>
      </c>
      <c r="H12" s="107">
        <f t="shared" ca="1" si="10"/>
        <v>98</v>
      </c>
      <c r="I12" s="106">
        <f t="shared" ca="1" si="11"/>
        <v>52</v>
      </c>
      <c r="J12" s="112">
        <f t="shared" ca="1" si="12"/>
        <v>0.65333333333333332</v>
      </c>
      <c r="K12" s="113">
        <f t="shared" ca="1" si="13"/>
        <v>1.0000000000000004</v>
      </c>
      <c r="L12" s="113">
        <f t="shared" ca="1" si="14"/>
        <v>-0.34666666666666712</v>
      </c>
      <c r="M12" s="114">
        <f t="shared" ca="1" si="15"/>
        <v>98</v>
      </c>
      <c r="N12" s="106">
        <f t="shared" ca="1" si="16"/>
        <v>52</v>
      </c>
      <c r="O12" s="113">
        <f t="shared" ca="1" si="17"/>
        <v>0.65333333333333332</v>
      </c>
      <c r="P12" s="115"/>
      <c r="Q12" s="126" t="s">
        <v>31</v>
      </c>
      <c r="R12" s="127">
        <f ca="1">IF($C$6="合計",SUMIFS(Pt1売数実績!$L:$L,Pt1売数実績!$C:$C,$C12,Pt1売数実績!$B:$B,R$5),IFERROR(VLOOKUP(R$5&amp;"_"&amp;$C12&amp;"_"&amp;$C$6,Pt1売数実績!$A:$L,12,0),0))</f>
        <v>0</v>
      </c>
      <c r="S12" s="127">
        <f ca="1">IF($C$6="合計",SUMIFS(Pt1売数実績!$L:$L,Pt1売数実績!$C:$C,$C12,Pt1売数実績!$B:$B,S$5),IFERROR(VLOOKUP(S$5&amp;"_"&amp;$C12&amp;"_"&amp;$C$6,Pt1売数実績!$A:$L,12,0),0))</f>
        <v>16</v>
      </c>
      <c r="T12" s="127">
        <f ca="1">IF($C$6="合計",SUMIFS(Pt1売数実績!$L:$L,Pt1売数実績!$C:$C,$C12,Pt1売数実績!$B:$B,T$5),IFERROR(VLOOKUP(T$5&amp;"_"&amp;$C12&amp;"_"&amp;$C$6,Pt1売数実績!$A:$L,12,0),0))</f>
        <v>11</v>
      </c>
      <c r="U12" s="127">
        <f ca="1">IF($C$6="合計",SUMIFS(Pt1売数実績!$L:$L,Pt1売数実績!$C:$C,$C12,Pt1売数実績!$B:$B,U$5),IFERROR(VLOOKUP(U$5&amp;"_"&amp;$C12&amp;"_"&amp;$C$6,Pt1売数実績!$A:$L,12,0),0))</f>
        <v>15</v>
      </c>
      <c r="V12" s="127">
        <f ca="1">IF($C$6="合計",SUMIFS(Pt1売数実績!$L:$L,Pt1売数実績!$C:$C,$C12,Pt1売数実績!$B:$B,V$5),IFERROR(VLOOKUP(V$5&amp;"_"&amp;$C12&amp;"_"&amp;$C$6,Pt1売数実績!$A:$L,12,0),0))</f>
        <v>10</v>
      </c>
      <c r="W12" s="127">
        <f ca="1">IF($C$6="合計",SUMIFS(Pt1売数実績!$L:$L,Pt1売数実績!$C:$C,$C12,Pt1売数実績!$B:$B,W$5),IFERROR(VLOOKUP(W$5&amp;"_"&amp;$C12&amp;"_"&amp;$C$6,Pt1売数実績!$A:$L,12,0),0))</f>
        <v>9</v>
      </c>
      <c r="X12" s="127">
        <f ca="1">IF($C$6="合計",SUMIFS(Pt1売数実績!$L:$L,Pt1売数実績!$C:$C,$C12,Pt1売数実績!$B:$B,X$5),IFERROR(VLOOKUP(X$5&amp;"_"&amp;$C12&amp;"_"&amp;$C$6,Pt1売数実績!$A:$L,12,0),0))</f>
        <v>15</v>
      </c>
      <c r="Y12" s="127">
        <f ca="1">IF($C$6="合計",SUMIFS(Pt1売数実績!$L:$L,Pt1売数実績!$C:$C,$C12,Pt1売数実績!$B:$B,Y$5),IFERROR(VLOOKUP(Y$5&amp;"_"&amp;$C12&amp;"_"&amp;$C$6,Pt1売数実績!$A:$L,12,0),0))</f>
        <v>7</v>
      </c>
      <c r="Z12" s="127">
        <f ca="1">IF($C$6="合計",SUMIFS(Pt1売数実績!$L:$L,Pt1売数実績!$C:$C,$C12,Pt1売数実績!$B:$B,Z$5),IFERROR(VLOOKUP(Z$5&amp;"_"&amp;$C12&amp;"_"&amp;$C$6,Pt1売数実績!$A:$L,12,0),0))</f>
        <v>6</v>
      </c>
      <c r="AA12" s="127">
        <f ca="1">IF($C$6="合計",SUMIFS(Pt1売数実績!$L:$L,Pt1売数実績!$C:$C,$C12,Pt1売数実績!$B:$B,AA$5),IFERROR(VLOOKUP(AA$5&amp;"_"&amp;$C12&amp;"_"&amp;$C$6,Pt1売数実績!$A:$L,12,0),0))</f>
        <v>4</v>
      </c>
      <c r="AB12" s="127">
        <f ca="1">IF($C$6="合計",SUMIFS(Pt1売数実績!$L:$L,Pt1売数実績!$C:$C,$C12,Pt1売数実績!$B:$B,AB$5),IFERROR(VLOOKUP(AB$5&amp;"_"&amp;$C12&amp;"_"&amp;$C$6,Pt1売数実績!$A:$L,12,0),0))</f>
        <v>2</v>
      </c>
      <c r="AC12" s="127">
        <f ca="1">IF($C$6="合計",SUMIFS(Pt1売数実績!$L:$L,Pt1売数実績!$C:$C,$C12,Pt1売数実績!$B:$B,AC$5),IFERROR(VLOOKUP(AC$5&amp;"_"&amp;$C12&amp;"_"&amp;$C$6,Pt1売数実績!$A:$L,12,0),0))</f>
        <v>1</v>
      </c>
      <c r="AD12" s="127">
        <f ca="1">IF($C$6="合計",SUMIFS(Pt1売数実績!$L:$L,Pt1売数実績!$C:$C,$C12,Pt1売数実績!$B:$B,AD$5),IFERROR(VLOOKUP(AD$5&amp;"_"&amp;$C12&amp;"_"&amp;$C$6,Pt1売数実績!$A:$L,12,0),0))</f>
        <v>1</v>
      </c>
      <c r="AE12" s="127">
        <f ca="1">IF($C$6="合計",SUMIFS(Pt1売数実績!$L:$L,Pt1売数実績!$C:$C,$C12,Pt1売数実績!$B:$B,AE$5),IFERROR(VLOOKUP(AE$5&amp;"_"&amp;$C12&amp;"_"&amp;$C$6,Pt1売数実績!$A:$L,12,0),0))</f>
        <v>1</v>
      </c>
      <c r="AG12" s="106" t="s">
        <v>32</v>
      </c>
      <c r="AH12" s="135">
        <f ca="1">SUM($R12:T12)/$G12</f>
        <v>0.18</v>
      </c>
      <c r="AI12" s="135">
        <f ca="1">SUM($R12:U12)/$G12</f>
        <v>0.28000000000000003</v>
      </c>
      <c r="AJ12" s="135">
        <f ca="1">SUM($R12:V12)/$G12</f>
        <v>0.34666666666666668</v>
      </c>
      <c r="AK12" s="135">
        <f ca="1">SUM($R12:W12)/$G12</f>
        <v>0.40666666666666668</v>
      </c>
      <c r="AL12" s="135">
        <f ca="1">SUM($R12:X12)/$G12</f>
        <v>0.50666666666666671</v>
      </c>
      <c r="AM12" s="135">
        <f ca="1">SUM($R12:Y12)/$G12</f>
        <v>0.55333333333333334</v>
      </c>
      <c r="AN12" s="135">
        <f ca="1">SUM($R12:Z12)/$G12</f>
        <v>0.59333333333333338</v>
      </c>
      <c r="AO12" s="135">
        <f ca="1">SUM($R12:AA12)/$G12</f>
        <v>0.62</v>
      </c>
      <c r="AP12" s="135">
        <f ca="1">SUM($R12:AB12)/$G12</f>
        <v>0.6333333333333333</v>
      </c>
      <c r="AQ12" s="135">
        <f ca="1">SUM($R12:AC12)/$G12</f>
        <v>0.64</v>
      </c>
      <c r="AR12" s="135">
        <f ca="1">SUM($R12:AD12)/$G12</f>
        <v>0.64666666666666661</v>
      </c>
      <c r="AS12" s="135">
        <f ca="1">SUM($R12:AE12)/$G12</f>
        <v>0.65333333333333332</v>
      </c>
      <c r="AU12" s="106" t="s">
        <v>32</v>
      </c>
      <c r="AV12" s="135">
        <f t="shared" ca="1" si="18"/>
        <v>0.10559271381813011</v>
      </c>
      <c r="AW12" s="135">
        <f t="shared" ca="1" si="18"/>
        <v>0.21118542763626022</v>
      </c>
      <c r="AX12" s="135">
        <f t="shared" ca="1" si="18"/>
        <v>0.32844741710545056</v>
      </c>
      <c r="AY12" s="135">
        <f t="shared" ca="1" si="18"/>
        <v>0.48157108296570394</v>
      </c>
      <c r="AZ12" s="135">
        <f t="shared" ca="1" si="18"/>
        <v>0.70798349224420121</v>
      </c>
      <c r="BA12" s="135">
        <f t="shared" ca="1" si="18"/>
        <v>0.8063184858403305</v>
      </c>
      <c r="BB12" s="135">
        <f t="shared" ca="1" si="18"/>
        <v>0.86068023338551336</v>
      </c>
      <c r="BC12" s="135">
        <f t="shared" ca="1" si="18"/>
        <v>0.89981499928845921</v>
      </c>
      <c r="BD12" s="135">
        <f t="shared" ca="1" si="18"/>
        <v>0.92898818841610975</v>
      </c>
      <c r="BE12" s="135">
        <f t="shared" ca="1" si="18"/>
        <v>0.95189981499928888</v>
      </c>
      <c r="BF12" s="135">
        <f t="shared" ca="1" si="18"/>
        <v>0.97708837341682131</v>
      </c>
      <c r="BG12" s="135">
        <f t="shared" ca="1" si="18"/>
        <v>1.0000000000000004</v>
      </c>
    </row>
    <row r="13" spans="3:59" x14ac:dyDescent="0.15">
      <c r="C13" s="105">
        <v>37</v>
      </c>
      <c r="D13" s="105" t="s">
        <v>39</v>
      </c>
      <c r="E13" s="106">
        <f t="shared" ca="1" si="8"/>
        <v>0</v>
      </c>
      <c r="F13" s="106">
        <f t="shared" ca="1" si="9"/>
        <v>0</v>
      </c>
      <c r="G13" s="106">
        <f ca="1">VLOOKUP($C$6,パターンマスタ!N:AB,13,0)</f>
        <v>150</v>
      </c>
      <c r="H13" s="107">
        <f t="shared" ca="1" si="10"/>
        <v>88</v>
      </c>
      <c r="I13" s="106">
        <f t="shared" ca="1" si="11"/>
        <v>62</v>
      </c>
      <c r="J13" s="112">
        <f t="shared" ca="1" si="12"/>
        <v>0.58666666666666667</v>
      </c>
      <c r="K13" s="113">
        <f t="shared" ca="1" si="13"/>
        <v>1.0000000000000004</v>
      </c>
      <c r="L13" s="113">
        <f t="shared" ca="1" si="14"/>
        <v>-0.41333333333333377</v>
      </c>
      <c r="M13" s="114">
        <f t="shared" ca="1" si="15"/>
        <v>88</v>
      </c>
      <c r="N13" s="106">
        <f t="shared" ca="1" si="16"/>
        <v>62</v>
      </c>
      <c r="O13" s="113">
        <f t="shared" ca="1" si="17"/>
        <v>0.58666666666666667</v>
      </c>
      <c r="P13" s="115"/>
      <c r="Q13" s="126" t="s">
        <v>31</v>
      </c>
      <c r="R13" s="127">
        <f ca="1">IF($C$6="合計",SUMIFS(Pt1売数実績!$L:$L,Pt1売数実績!$C:$C,$C13,Pt1売数実績!$B:$B,R$5),IFERROR(VLOOKUP(R$5&amp;"_"&amp;$C13&amp;"_"&amp;$C$6,Pt1売数実績!$A:$L,12,0),0))</f>
        <v>0</v>
      </c>
      <c r="S13" s="127">
        <f ca="1">IF($C$6="合計",SUMIFS(Pt1売数実績!$L:$L,Pt1売数実績!$C:$C,$C13,Pt1売数実績!$B:$B,S$5),IFERROR(VLOOKUP(S$5&amp;"_"&amp;$C13&amp;"_"&amp;$C$6,Pt1売数実績!$A:$L,12,0),0))</f>
        <v>0</v>
      </c>
      <c r="T13" s="127">
        <f ca="1">IF($C$6="合計",SUMIFS(Pt1売数実績!$L:$L,Pt1売数実績!$C:$C,$C13,Pt1売数実績!$B:$B,T$5),IFERROR(VLOOKUP(T$5&amp;"_"&amp;$C13&amp;"_"&amp;$C$6,Pt1売数実績!$A:$L,12,0),0))</f>
        <v>10</v>
      </c>
      <c r="U13" s="127">
        <f ca="1">IF($C$6="合計",SUMIFS(Pt1売数実績!$L:$L,Pt1売数実績!$C:$C,$C13,Pt1売数実績!$B:$B,U$5),IFERROR(VLOOKUP(U$5&amp;"_"&amp;$C13&amp;"_"&amp;$C$6,Pt1売数実績!$A:$L,12,0),0))</f>
        <v>12</v>
      </c>
      <c r="V13" s="127">
        <f ca="1">IF($C$6="合計",SUMIFS(Pt1売数実績!$L:$L,Pt1売数実績!$C:$C,$C13,Pt1売数実績!$B:$B,V$5),IFERROR(VLOOKUP(V$5&amp;"_"&amp;$C13&amp;"_"&amp;$C$6,Pt1売数実績!$A:$L,12,0),0))</f>
        <v>8</v>
      </c>
      <c r="W13" s="127">
        <f ca="1">IF($C$6="合計",SUMIFS(Pt1売数実績!$L:$L,Pt1売数実績!$C:$C,$C13,Pt1売数実績!$B:$B,W$5),IFERROR(VLOOKUP(W$5&amp;"_"&amp;$C13&amp;"_"&amp;$C$6,Pt1売数実績!$A:$L,12,0),0))</f>
        <v>13</v>
      </c>
      <c r="X13" s="127">
        <f ca="1">IF($C$6="合計",SUMIFS(Pt1売数実績!$L:$L,Pt1売数実績!$C:$C,$C13,Pt1売数実績!$B:$B,X$5),IFERROR(VLOOKUP(X$5&amp;"_"&amp;$C13&amp;"_"&amp;$C$6,Pt1売数実績!$A:$L,12,0),0))</f>
        <v>20</v>
      </c>
      <c r="Y13" s="127">
        <f ca="1">IF($C$6="合計",SUMIFS(Pt1売数実績!$L:$L,Pt1売数実績!$C:$C,$C13,Pt1売数実績!$B:$B,Y$5),IFERROR(VLOOKUP(Y$5&amp;"_"&amp;$C13&amp;"_"&amp;$C$6,Pt1売数実績!$A:$L,12,0),0))</f>
        <v>7</v>
      </c>
      <c r="Z13" s="127">
        <f ca="1">IF($C$6="合計",SUMIFS(Pt1売数実績!$L:$L,Pt1売数実績!$C:$C,$C13,Pt1売数実績!$B:$B,Z$5),IFERROR(VLOOKUP(Z$5&amp;"_"&amp;$C13&amp;"_"&amp;$C$6,Pt1売数実績!$A:$L,12,0),0))</f>
        <v>3</v>
      </c>
      <c r="AA13" s="127">
        <f ca="1">IF($C$6="合計",SUMIFS(Pt1売数実績!$L:$L,Pt1売数実績!$C:$C,$C13,Pt1売数実績!$B:$B,AA$5),IFERROR(VLOOKUP(AA$5&amp;"_"&amp;$C13&amp;"_"&amp;$C$6,Pt1売数実績!$A:$L,12,0),0))</f>
        <v>4</v>
      </c>
      <c r="AB13" s="127">
        <f ca="1">IF($C$6="合計",SUMIFS(Pt1売数実績!$L:$L,Pt1売数実績!$C:$C,$C13,Pt1売数実績!$B:$B,AB$5),IFERROR(VLOOKUP(AB$5&amp;"_"&amp;$C13&amp;"_"&amp;$C$6,Pt1売数実績!$A:$L,12,0),0))</f>
        <v>3</v>
      </c>
      <c r="AC13" s="127">
        <f ca="1">IF($C$6="合計",SUMIFS(Pt1売数実績!$L:$L,Pt1売数実績!$C:$C,$C13,Pt1売数実績!$B:$B,AC$5),IFERROR(VLOOKUP(AC$5&amp;"_"&amp;$C13&amp;"_"&amp;$C$6,Pt1売数実績!$A:$L,12,0),0))</f>
        <v>6</v>
      </c>
      <c r="AD13" s="127">
        <f ca="1">IF($C$6="合計",SUMIFS(Pt1売数実績!$L:$L,Pt1売数実績!$C:$C,$C13,Pt1売数実績!$B:$B,AD$5),IFERROR(VLOOKUP(AD$5&amp;"_"&amp;$C13&amp;"_"&amp;$C$6,Pt1売数実績!$A:$L,12,0),0))</f>
        <v>1</v>
      </c>
      <c r="AE13" s="127">
        <f ca="1">IF($C$6="合計",SUMIFS(Pt1売数実績!$L:$L,Pt1売数実績!$C:$C,$C13,Pt1売数実績!$B:$B,AE$5),IFERROR(VLOOKUP(AE$5&amp;"_"&amp;$C13&amp;"_"&amp;$C$6,Pt1売数実績!$A:$L,12,0),0))</f>
        <v>1</v>
      </c>
      <c r="AG13" s="106" t="s">
        <v>32</v>
      </c>
      <c r="AH13" s="135">
        <f ca="1">SUM($R13:T13)/$G13</f>
        <v>6.6666666666666666E-2</v>
      </c>
      <c r="AI13" s="135">
        <f ca="1">SUM($R13:U13)/$G13</f>
        <v>0.14666666666666667</v>
      </c>
      <c r="AJ13" s="135">
        <f ca="1">SUM($R13:V13)/$G13</f>
        <v>0.2</v>
      </c>
      <c r="AK13" s="135">
        <f ca="1">SUM($R13:W13)/$G13</f>
        <v>0.28666666666666668</v>
      </c>
      <c r="AL13" s="135">
        <f ca="1">SUM($R13:X13)/$G13</f>
        <v>0.42</v>
      </c>
      <c r="AM13" s="135">
        <f ca="1">SUM($R13:Y13)/$G13</f>
        <v>0.46666666666666667</v>
      </c>
      <c r="AN13" s="135">
        <f ca="1">SUM($R13:Z13)/$G13</f>
        <v>0.48666666666666669</v>
      </c>
      <c r="AO13" s="135">
        <f ca="1">SUM($R13:AA13)/$G13</f>
        <v>0.51333333333333331</v>
      </c>
      <c r="AP13" s="135">
        <f ca="1">SUM($R13:AB13)/$G13</f>
        <v>0.53333333333333333</v>
      </c>
      <c r="AQ13" s="135">
        <f ca="1">SUM($R13:AC13)/$G13</f>
        <v>0.57333333333333336</v>
      </c>
      <c r="AR13" s="135">
        <f ca="1">SUM($R13:AD13)/$G13</f>
        <v>0.57999999999999996</v>
      </c>
      <c r="AS13" s="135">
        <f ca="1">SUM($R13:AE13)/$G13</f>
        <v>0.58666666666666667</v>
      </c>
      <c r="AU13" s="106" t="s">
        <v>32</v>
      </c>
      <c r="AV13" s="135">
        <f t="shared" ca="1" si="18"/>
        <v>0.10559271381813011</v>
      </c>
      <c r="AW13" s="135">
        <f t="shared" ca="1" si="18"/>
        <v>0.21118542763626022</v>
      </c>
      <c r="AX13" s="135">
        <f t="shared" ca="1" si="18"/>
        <v>0.32844741710545056</v>
      </c>
      <c r="AY13" s="135">
        <f t="shared" ca="1" si="18"/>
        <v>0.48157108296570394</v>
      </c>
      <c r="AZ13" s="135">
        <f t="shared" ca="1" si="18"/>
        <v>0.70798349224420121</v>
      </c>
      <c r="BA13" s="135">
        <f t="shared" ca="1" si="18"/>
        <v>0.8063184858403305</v>
      </c>
      <c r="BB13" s="135">
        <f t="shared" ca="1" si="18"/>
        <v>0.86068023338551336</v>
      </c>
      <c r="BC13" s="135">
        <f t="shared" ca="1" si="18"/>
        <v>0.89981499928845921</v>
      </c>
      <c r="BD13" s="135">
        <f t="shared" ca="1" si="18"/>
        <v>0.92898818841610975</v>
      </c>
      <c r="BE13" s="135">
        <f t="shared" ca="1" si="18"/>
        <v>0.95189981499928888</v>
      </c>
      <c r="BF13" s="135">
        <f t="shared" ca="1" si="18"/>
        <v>0.97708837341682131</v>
      </c>
      <c r="BG13" s="135">
        <f t="shared" ca="1" si="18"/>
        <v>1.0000000000000004</v>
      </c>
    </row>
    <row r="14" spans="3:59" x14ac:dyDescent="0.15">
      <c r="C14" s="105">
        <v>39</v>
      </c>
      <c r="D14" s="105" t="s">
        <v>40</v>
      </c>
      <c r="E14" s="106">
        <f t="shared" ca="1" si="8"/>
        <v>0</v>
      </c>
      <c r="F14" s="106">
        <f t="shared" ca="1" si="9"/>
        <v>0</v>
      </c>
      <c r="G14" s="106">
        <f ca="1">VLOOKUP($C$6,パターンマスタ!N:AB,13,0)</f>
        <v>150</v>
      </c>
      <c r="H14" s="107">
        <f t="shared" ca="1" si="10"/>
        <v>94</v>
      </c>
      <c r="I14" s="106">
        <f t="shared" ca="1" si="11"/>
        <v>56</v>
      </c>
      <c r="J14" s="112">
        <f t="shared" ca="1" si="12"/>
        <v>0.62666666666666671</v>
      </c>
      <c r="K14" s="113">
        <f t="shared" ca="1" si="13"/>
        <v>1.0000000000000004</v>
      </c>
      <c r="L14" s="113">
        <f t="shared" ca="1" si="14"/>
        <v>-0.37333333333333374</v>
      </c>
      <c r="M14" s="114">
        <f t="shared" ca="1" si="15"/>
        <v>94</v>
      </c>
      <c r="N14" s="106">
        <f t="shared" ca="1" si="16"/>
        <v>56</v>
      </c>
      <c r="O14" s="113">
        <f t="shared" ca="1" si="17"/>
        <v>0.62666666666666671</v>
      </c>
      <c r="P14" s="115"/>
      <c r="Q14" s="126" t="s">
        <v>31</v>
      </c>
      <c r="R14" s="127">
        <f ca="1">IF($C$6="合計",SUMIFS(Pt1売数実績!$L:$L,Pt1売数実績!$C:$C,$C14,Pt1売数実績!$B:$B,R$5),IFERROR(VLOOKUP(R$5&amp;"_"&amp;$C14&amp;"_"&amp;$C$6,Pt1売数実績!$A:$L,12,0),0))</f>
        <v>0</v>
      </c>
      <c r="S14" s="127">
        <f ca="1">IF($C$6="合計",SUMIFS(Pt1売数実績!$L:$L,Pt1売数実績!$C:$C,$C14,Pt1売数実績!$B:$B,S$5),IFERROR(VLOOKUP(S$5&amp;"_"&amp;$C14&amp;"_"&amp;$C$6,Pt1売数実績!$A:$L,12,0),0))</f>
        <v>0</v>
      </c>
      <c r="T14" s="127">
        <f ca="1">IF($C$6="合計",SUMIFS(Pt1売数実績!$L:$L,Pt1売数実績!$C:$C,$C14,Pt1売数実績!$B:$B,T$5),IFERROR(VLOOKUP(T$5&amp;"_"&amp;$C14&amp;"_"&amp;$C$6,Pt1売数実績!$A:$L,12,0),0))</f>
        <v>10</v>
      </c>
      <c r="U14" s="127">
        <f ca="1">IF($C$6="合計",SUMIFS(Pt1売数実績!$L:$L,Pt1売数実績!$C:$C,$C14,Pt1売数実績!$B:$B,U$5),IFERROR(VLOOKUP(U$5&amp;"_"&amp;$C14&amp;"_"&amp;$C$6,Pt1売数実績!$A:$L,12,0),0))</f>
        <v>19</v>
      </c>
      <c r="V14" s="127">
        <f ca="1">IF($C$6="合計",SUMIFS(Pt1売数実績!$L:$L,Pt1売数実績!$C:$C,$C14,Pt1売数実績!$B:$B,V$5),IFERROR(VLOOKUP(V$5&amp;"_"&amp;$C14&amp;"_"&amp;$C$6,Pt1売数実績!$A:$L,12,0),0))</f>
        <v>14</v>
      </c>
      <c r="W14" s="127">
        <f ca="1">IF($C$6="合計",SUMIFS(Pt1売数実績!$L:$L,Pt1売数実績!$C:$C,$C14,Pt1売数実績!$B:$B,W$5),IFERROR(VLOOKUP(W$5&amp;"_"&amp;$C14&amp;"_"&amp;$C$6,Pt1売数実績!$A:$L,12,0),0))</f>
        <v>15</v>
      </c>
      <c r="X14" s="127">
        <f ca="1">IF($C$6="合計",SUMIFS(Pt1売数実績!$L:$L,Pt1売数実績!$C:$C,$C14,Pt1売数実績!$B:$B,X$5),IFERROR(VLOOKUP(X$5&amp;"_"&amp;$C14&amp;"_"&amp;$C$6,Pt1売数実績!$A:$L,12,0),0))</f>
        <v>13</v>
      </c>
      <c r="Y14" s="127">
        <f ca="1">IF($C$6="合計",SUMIFS(Pt1売数実績!$L:$L,Pt1売数実績!$C:$C,$C14,Pt1売数実績!$B:$B,Y$5),IFERROR(VLOOKUP(Y$5&amp;"_"&amp;$C14&amp;"_"&amp;$C$6,Pt1売数実績!$A:$L,12,0),0))</f>
        <v>13</v>
      </c>
      <c r="Z14" s="127">
        <f ca="1">IF($C$6="合計",SUMIFS(Pt1売数実績!$L:$L,Pt1売数実績!$C:$C,$C14,Pt1売数実績!$B:$B,Z$5),IFERROR(VLOOKUP(Z$5&amp;"_"&amp;$C14&amp;"_"&amp;$C$6,Pt1売数実績!$A:$L,12,0),0))</f>
        <v>3</v>
      </c>
      <c r="AA14" s="127">
        <f ca="1">IF($C$6="合計",SUMIFS(Pt1売数実績!$L:$L,Pt1売数実績!$C:$C,$C14,Pt1売数実績!$B:$B,AA$5),IFERROR(VLOOKUP(AA$5&amp;"_"&amp;$C14&amp;"_"&amp;$C$6,Pt1売数実績!$A:$L,12,0),0))</f>
        <v>1</v>
      </c>
      <c r="AB14" s="127">
        <f ca="1">IF($C$6="合計",SUMIFS(Pt1売数実績!$L:$L,Pt1売数実績!$C:$C,$C14,Pt1売数実績!$B:$B,AB$5),IFERROR(VLOOKUP(AB$5&amp;"_"&amp;$C14&amp;"_"&amp;$C$6,Pt1売数実績!$A:$L,12,0),0))</f>
        <v>2</v>
      </c>
      <c r="AC14" s="127">
        <f ca="1">IF($C$6="合計",SUMIFS(Pt1売数実績!$L:$L,Pt1売数実績!$C:$C,$C14,Pt1売数実績!$B:$B,AC$5),IFERROR(VLOOKUP(AC$5&amp;"_"&amp;$C14&amp;"_"&amp;$C$6,Pt1売数実績!$A:$L,12,0),0))</f>
        <v>0</v>
      </c>
      <c r="AD14" s="127">
        <f ca="1">IF($C$6="合計",SUMIFS(Pt1売数実績!$L:$L,Pt1売数実績!$C:$C,$C14,Pt1売数実績!$B:$B,AD$5),IFERROR(VLOOKUP(AD$5&amp;"_"&amp;$C14&amp;"_"&amp;$C$6,Pt1売数実績!$A:$L,12,0),0))</f>
        <v>1</v>
      </c>
      <c r="AE14" s="127">
        <f ca="1">IF($C$6="合計",SUMIFS(Pt1売数実績!$L:$L,Pt1売数実績!$C:$C,$C14,Pt1売数実績!$B:$B,AE$5),IFERROR(VLOOKUP(AE$5&amp;"_"&amp;$C14&amp;"_"&amp;$C$6,Pt1売数実績!$A:$L,12,0),0))</f>
        <v>3</v>
      </c>
      <c r="AG14" s="106" t="s">
        <v>32</v>
      </c>
      <c r="AH14" s="135">
        <f ca="1">SUM($R14:T14)/$G14</f>
        <v>6.6666666666666666E-2</v>
      </c>
      <c r="AI14" s="135">
        <f ca="1">SUM($R14:U14)/$G14</f>
        <v>0.19333333333333333</v>
      </c>
      <c r="AJ14" s="135">
        <f ca="1">SUM($R14:V14)/$G14</f>
        <v>0.28666666666666668</v>
      </c>
      <c r="AK14" s="135">
        <f ca="1">SUM($R14:W14)/$G14</f>
        <v>0.38666666666666666</v>
      </c>
      <c r="AL14" s="135">
        <f ca="1">SUM($R14:X14)/$G14</f>
        <v>0.47333333333333333</v>
      </c>
      <c r="AM14" s="135">
        <f ca="1">SUM($R14:Y14)/$G14</f>
        <v>0.56000000000000005</v>
      </c>
      <c r="AN14" s="135">
        <f ca="1">SUM($R14:Z14)/$G14</f>
        <v>0.57999999999999996</v>
      </c>
      <c r="AO14" s="135">
        <f ca="1">SUM($R14:AA14)/$G14</f>
        <v>0.58666666666666667</v>
      </c>
      <c r="AP14" s="135">
        <f ca="1">SUM($R14:AB14)/$G14</f>
        <v>0.6</v>
      </c>
      <c r="AQ14" s="135">
        <f ca="1">SUM($R14:AC14)/$G14</f>
        <v>0.6</v>
      </c>
      <c r="AR14" s="135">
        <f ca="1">SUM($R14:AD14)/$G14</f>
        <v>0.60666666666666669</v>
      </c>
      <c r="AS14" s="135">
        <f ca="1">SUM($R14:AE14)/$G14</f>
        <v>0.62666666666666671</v>
      </c>
      <c r="AU14" s="106" t="s">
        <v>32</v>
      </c>
      <c r="AV14" s="135">
        <f t="shared" ca="1" si="18"/>
        <v>0.10559271381813011</v>
      </c>
      <c r="AW14" s="135">
        <f t="shared" ca="1" si="18"/>
        <v>0.21118542763626022</v>
      </c>
      <c r="AX14" s="135">
        <f t="shared" ca="1" si="18"/>
        <v>0.32844741710545056</v>
      </c>
      <c r="AY14" s="135">
        <f t="shared" ca="1" si="18"/>
        <v>0.48157108296570394</v>
      </c>
      <c r="AZ14" s="135">
        <f t="shared" ca="1" si="18"/>
        <v>0.70798349224420121</v>
      </c>
      <c r="BA14" s="135">
        <f t="shared" ca="1" si="18"/>
        <v>0.8063184858403305</v>
      </c>
      <c r="BB14" s="135">
        <f t="shared" ca="1" si="18"/>
        <v>0.86068023338551336</v>
      </c>
      <c r="BC14" s="135">
        <f t="shared" ca="1" si="18"/>
        <v>0.89981499928845921</v>
      </c>
      <c r="BD14" s="135">
        <f t="shared" ca="1" si="18"/>
        <v>0.92898818841610975</v>
      </c>
      <c r="BE14" s="135">
        <f t="shared" ca="1" si="18"/>
        <v>0.95189981499928888</v>
      </c>
      <c r="BF14" s="135">
        <f t="shared" ca="1" si="18"/>
        <v>0.97708837341682131</v>
      </c>
      <c r="BG14" s="135">
        <f t="shared" ca="1" si="18"/>
        <v>1.0000000000000004</v>
      </c>
    </row>
    <row r="15" spans="3:59" x14ac:dyDescent="0.15">
      <c r="C15" s="105">
        <v>41</v>
      </c>
      <c r="D15" s="105" t="s">
        <v>41</v>
      </c>
      <c r="E15" s="106">
        <f t="shared" ca="1" si="8"/>
        <v>0</v>
      </c>
      <c r="F15" s="106">
        <f t="shared" ca="1" si="9"/>
        <v>0</v>
      </c>
      <c r="G15" s="106">
        <f ca="1">VLOOKUP($C$6,パターンマスタ!N:AB,13,0)</f>
        <v>150</v>
      </c>
      <c r="H15" s="107">
        <f t="shared" ca="1" si="10"/>
        <v>98</v>
      </c>
      <c r="I15" s="106">
        <f t="shared" ca="1" si="11"/>
        <v>52</v>
      </c>
      <c r="J15" s="112">
        <f t="shared" ca="1" si="12"/>
        <v>0.65333333333333332</v>
      </c>
      <c r="K15" s="113">
        <f t="shared" ca="1" si="13"/>
        <v>1.0000000000000004</v>
      </c>
      <c r="L15" s="113">
        <f t="shared" ca="1" si="14"/>
        <v>-0.34666666666666712</v>
      </c>
      <c r="M15" s="114">
        <f t="shared" ca="1" si="15"/>
        <v>98</v>
      </c>
      <c r="N15" s="106">
        <f t="shared" ca="1" si="16"/>
        <v>52</v>
      </c>
      <c r="O15" s="113">
        <f t="shared" ca="1" si="17"/>
        <v>0.65333333333333332</v>
      </c>
      <c r="P15" s="115"/>
      <c r="Q15" s="126" t="s">
        <v>31</v>
      </c>
      <c r="R15" s="127">
        <f ca="1">IF($C$6="合計",SUMIFS(Pt1売数実績!$L:$L,Pt1売数実績!$C:$C,$C15,Pt1売数実績!$B:$B,R$5),IFERROR(VLOOKUP(R$5&amp;"_"&amp;$C15&amp;"_"&amp;$C$6,Pt1売数実績!$A:$L,12,0),0))</f>
        <v>0</v>
      </c>
      <c r="S15" s="127">
        <f ca="1">IF($C$6="合計",SUMIFS(Pt1売数実績!$L:$L,Pt1売数実績!$C:$C,$C15,Pt1売数実績!$B:$B,S$5),IFERROR(VLOOKUP(S$5&amp;"_"&amp;$C15&amp;"_"&amp;$C$6,Pt1売数実績!$A:$L,12,0),0))</f>
        <v>13</v>
      </c>
      <c r="T15" s="127">
        <f ca="1">IF($C$6="合計",SUMIFS(Pt1売数実績!$L:$L,Pt1売数実績!$C:$C,$C15,Pt1売数実績!$B:$B,T$5),IFERROR(VLOOKUP(T$5&amp;"_"&amp;$C15&amp;"_"&amp;$C$6,Pt1売数実績!$A:$L,12,0),0))</f>
        <v>0</v>
      </c>
      <c r="U15" s="127">
        <f ca="1">IF($C$6="合計",SUMIFS(Pt1売数実績!$L:$L,Pt1売数実績!$C:$C,$C15,Pt1売数実績!$B:$B,U$5),IFERROR(VLOOKUP(U$5&amp;"_"&amp;$C15&amp;"_"&amp;$C$6,Pt1売数実績!$A:$L,12,0),0))</f>
        <v>1</v>
      </c>
      <c r="V15" s="127">
        <f ca="1">IF($C$6="合計",SUMIFS(Pt1売数実績!$L:$L,Pt1売数実績!$C:$C,$C15,Pt1売数実績!$B:$B,V$5),IFERROR(VLOOKUP(V$5&amp;"_"&amp;$C15&amp;"_"&amp;$C$6,Pt1売数実績!$A:$L,12,0),0))</f>
        <v>2</v>
      </c>
      <c r="W15" s="127">
        <f ca="1">IF($C$6="合計",SUMIFS(Pt1売数実績!$L:$L,Pt1売数実績!$C:$C,$C15,Pt1売数実績!$B:$B,W$5),IFERROR(VLOOKUP(W$5&amp;"_"&amp;$C15&amp;"_"&amp;$C$6,Pt1売数実績!$A:$L,12,0),0))</f>
        <v>16</v>
      </c>
      <c r="X15" s="127">
        <f ca="1">IF($C$6="合計",SUMIFS(Pt1売数実績!$L:$L,Pt1売数実績!$C:$C,$C15,Pt1売数実績!$B:$B,X$5),IFERROR(VLOOKUP(X$5&amp;"_"&amp;$C15&amp;"_"&amp;$C$6,Pt1売数実績!$A:$L,12,0),0))</f>
        <v>25</v>
      </c>
      <c r="Y15" s="127">
        <f ca="1">IF($C$6="合計",SUMIFS(Pt1売数実績!$L:$L,Pt1売数実績!$C:$C,$C15,Pt1売数実績!$B:$B,Y$5),IFERROR(VLOOKUP(Y$5&amp;"_"&amp;$C15&amp;"_"&amp;$C$6,Pt1売数実績!$A:$L,12,0),0))</f>
        <v>15</v>
      </c>
      <c r="Z15" s="127">
        <f ca="1">IF($C$6="合計",SUMIFS(Pt1売数実績!$L:$L,Pt1売数実績!$C:$C,$C15,Pt1売数実績!$B:$B,Z$5),IFERROR(VLOOKUP(Z$5&amp;"_"&amp;$C15&amp;"_"&amp;$C$6,Pt1売数実績!$A:$L,12,0),0))</f>
        <v>11</v>
      </c>
      <c r="AA15" s="127">
        <f ca="1">IF($C$6="合計",SUMIFS(Pt1売数実績!$L:$L,Pt1売数実績!$C:$C,$C15,Pt1売数実績!$B:$B,AA$5),IFERROR(VLOOKUP(AA$5&amp;"_"&amp;$C15&amp;"_"&amp;$C$6,Pt1売数実績!$A:$L,12,0),0))</f>
        <v>6</v>
      </c>
      <c r="AB15" s="127">
        <f ca="1">IF($C$6="合計",SUMIFS(Pt1売数実績!$L:$L,Pt1売数実績!$C:$C,$C15,Pt1売数実績!$B:$B,AB$5),IFERROR(VLOOKUP(AB$5&amp;"_"&amp;$C15&amp;"_"&amp;$C$6,Pt1売数実績!$A:$L,12,0),0))</f>
        <v>2</v>
      </c>
      <c r="AC15" s="127">
        <f ca="1">IF($C$6="合計",SUMIFS(Pt1売数実績!$L:$L,Pt1売数実績!$C:$C,$C15,Pt1売数実績!$B:$B,AC$5),IFERROR(VLOOKUP(AC$5&amp;"_"&amp;$C15&amp;"_"&amp;$C$6,Pt1売数実績!$A:$L,12,0),0))</f>
        <v>2</v>
      </c>
      <c r="AD15" s="127">
        <f ca="1">IF($C$6="合計",SUMIFS(Pt1売数実績!$L:$L,Pt1売数実績!$C:$C,$C15,Pt1売数実績!$B:$B,AD$5),IFERROR(VLOOKUP(AD$5&amp;"_"&amp;$C15&amp;"_"&amp;$C$6,Pt1売数実績!$A:$L,12,0),0))</f>
        <v>3</v>
      </c>
      <c r="AE15" s="127">
        <f ca="1">IF($C$6="合計",SUMIFS(Pt1売数実績!$L:$L,Pt1売数実績!$C:$C,$C15,Pt1売数実績!$B:$B,AE$5),IFERROR(VLOOKUP(AE$5&amp;"_"&amp;$C15&amp;"_"&amp;$C$6,Pt1売数実績!$A:$L,12,0),0))</f>
        <v>2</v>
      </c>
      <c r="AG15" s="106" t="s">
        <v>32</v>
      </c>
      <c r="AH15" s="135">
        <f ca="1">SUM($R15:T15)/$G15</f>
        <v>8.666666666666667E-2</v>
      </c>
      <c r="AI15" s="135">
        <f ca="1">SUM($R15:U15)/$G15</f>
        <v>9.3333333333333338E-2</v>
      </c>
      <c r="AJ15" s="135">
        <f ca="1">SUM($R15:V15)/$G15</f>
        <v>0.10666666666666667</v>
      </c>
      <c r="AK15" s="135">
        <f ca="1">SUM($R15:W15)/$G15</f>
        <v>0.21333333333333335</v>
      </c>
      <c r="AL15" s="135">
        <f ca="1">SUM($R15:X15)/$G15</f>
        <v>0.38</v>
      </c>
      <c r="AM15" s="135">
        <f ca="1">SUM($R15:Y15)/$G15</f>
        <v>0.48</v>
      </c>
      <c r="AN15" s="135">
        <f ca="1">SUM($R15:Z15)/$G15</f>
        <v>0.55333333333333334</v>
      </c>
      <c r="AO15" s="135">
        <f ca="1">SUM($R15:AA15)/$G15</f>
        <v>0.59333333333333338</v>
      </c>
      <c r="AP15" s="135">
        <f ca="1">SUM($R15:AB15)/$G15</f>
        <v>0.60666666666666669</v>
      </c>
      <c r="AQ15" s="135">
        <f ca="1">SUM($R15:AC15)/$G15</f>
        <v>0.62</v>
      </c>
      <c r="AR15" s="135">
        <f ca="1">SUM($R15:AD15)/$G15</f>
        <v>0.64</v>
      </c>
      <c r="AS15" s="135">
        <f ca="1">SUM($R15:AE15)/$G15</f>
        <v>0.65333333333333332</v>
      </c>
      <c r="AU15" s="106" t="s">
        <v>32</v>
      </c>
      <c r="AV15" s="135">
        <f t="shared" ca="1" si="18"/>
        <v>0.10559271381813011</v>
      </c>
      <c r="AW15" s="135">
        <f t="shared" ca="1" si="18"/>
        <v>0.21118542763626022</v>
      </c>
      <c r="AX15" s="135">
        <f t="shared" ca="1" si="18"/>
        <v>0.32844741710545056</v>
      </c>
      <c r="AY15" s="135">
        <f t="shared" ca="1" si="18"/>
        <v>0.48157108296570394</v>
      </c>
      <c r="AZ15" s="135">
        <f t="shared" ca="1" si="18"/>
        <v>0.70798349224420121</v>
      </c>
      <c r="BA15" s="135">
        <f t="shared" ca="1" si="18"/>
        <v>0.8063184858403305</v>
      </c>
      <c r="BB15" s="135">
        <f t="shared" ca="1" si="18"/>
        <v>0.86068023338551336</v>
      </c>
      <c r="BC15" s="135">
        <f t="shared" ca="1" si="18"/>
        <v>0.89981499928845921</v>
      </c>
      <c r="BD15" s="135">
        <f t="shared" ca="1" si="18"/>
        <v>0.92898818841610975</v>
      </c>
      <c r="BE15" s="135">
        <f t="shared" ca="1" si="18"/>
        <v>0.95189981499928888</v>
      </c>
      <c r="BF15" s="135">
        <f t="shared" ca="1" si="18"/>
        <v>0.97708837341682131</v>
      </c>
      <c r="BG15" s="135">
        <f t="shared" ca="1" si="18"/>
        <v>1.0000000000000004</v>
      </c>
    </row>
    <row r="16" spans="3:59" x14ac:dyDescent="0.15">
      <c r="C16" s="105">
        <v>44</v>
      </c>
      <c r="D16" s="105" t="s">
        <v>42</v>
      </c>
      <c r="E16" s="106">
        <f t="shared" ca="1" si="8"/>
        <v>0</v>
      </c>
      <c r="F16" s="106">
        <f t="shared" ca="1" si="9"/>
        <v>0</v>
      </c>
      <c r="G16" s="106">
        <f ca="1">VLOOKUP($C$6,パターンマスタ!N:AB,13,0)</f>
        <v>150</v>
      </c>
      <c r="H16" s="107">
        <f t="shared" ca="1" si="10"/>
        <v>85</v>
      </c>
      <c r="I16" s="106">
        <f t="shared" ca="1" si="11"/>
        <v>65</v>
      </c>
      <c r="J16" s="112">
        <f t="shared" ca="1" si="12"/>
        <v>0.56666666666666665</v>
      </c>
      <c r="K16" s="113">
        <f t="shared" ca="1" si="13"/>
        <v>1.0000000000000004</v>
      </c>
      <c r="L16" s="113">
        <f t="shared" ca="1" si="14"/>
        <v>-0.43333333333333379</v>
      </c>
      <c r="M16" s="114">
        <f t="shared" ca="1" si="15"/>
        <v>85</v>
      </c>
      <c r="N16" s="106">
        <f t="shared" ca="1" si="16"/>
        <v>65</v>
      </c>
      <c r="O16" s="113">
        <f t="shared" ca="1" si="17"/>
        <v>0.56666666666666665</v>
      </c>
      <c r="P16" s="115"/>
      <c r="Q16" s="126" t="s">
        <v>31</v>
      </c>
      <c r="R16" s="127">
        <f ca="1">IF($C$6="合計",SUMIFS(Pt1売数実績!$L:$L,Pt1売数実績!$C:$C,$C16,Pt1売数実績!$B:$B,R$5),IFERROR(VLOOKUP(R$5&amp;"_"&amp;$C16&amp;"_"&amp;$C$6,Pt1売数実績!$A:$L,12,0),0))</f>
        <v>0</v>
      </c>
      <c r="S16" s="127">
        <f ca="1">IF($C$6="合計",SUMIFS(Pt1売数実績!$L:$L,Pt1売数実績!$C:$C,$C16,Pt1売数実績!$B:$B,S$5),IFERROR(VLOOKUP(S$5&amp;"_"&amp;$C16&amp;"_"&amp;$C$6,Pt1売数実績!$A:$L,12,0),0))</f>
        <v>0</v>
      </c>
      <c r="T16" s="127">
        <f ca="1">IF($C$6="合計",SUMIFS(Pt1売数実績!$L:$L,Pt1売数実績!$C:$C,$C16,Pt1売数実績!$B:$B,T$5),IFERROR(VLOOKUP(T$5&amp;"_"&amp;$C16&amp;"_"&amp;$C$6,Pt1売数実績!$A:$L,12,0),0))</f>
        <v>0</v>
      </c>
      <c r="U16" s="127">
        <f ca="1">IF($C$6="合計",SUMIFS(Pt1売数実績!$L:$L,Pt1売数実績!$C:$C,$C16,Pt1売数実績!$B:$B,U$5),IFERROR(VLOOKUP(U$5&amp;"_"&amp;$C16&amp;"_"&amp;$C$6,Pt1売数実績!$A:$L,12,0),0))</f>
        <v>5</v>
      </c>
      <c r="V16" s="127">
        <f ca="1">IF($C$6="合計",SUMIFS(Pt1売数実績!$L:$L,Pt1売数実績!$C:$C,$C16,Pt1売数実績!$B:$B,V$5),IFERROR(VLOOKUP(V$5&amp;"_"&amp;$C16&amp;"_"&amp;$C$6,Pt1売数実績!$A:$L,12,0),0))</f>
        <v>10</v>
      </c>
      <c r="W16" s="127">
        <f ca="1">IF($C$6="合計",SUMIFS(Pt1売数実績!$L:$L,Pt1売数実績!$C:$C,$C16,Pt1売数実績!$B:$B,W$5),IFERROR(VLOOKUP(W$5&amp;"_"&amp;$C16&amp;"_"&amp;$C$6,Pt1売数実績!$A:$L,12,0),0))</f>
        <v>13</v>
      </c>
      <c r="X16" s="127">
        <f ca="1">IF($C$6="合計",SUMIFS(Pt1売数実績!$L:$L,Pt1売数実績!$C:$C,$C16,Pt1売数実績!$B:$B,X$5),IFERROR(VLOOKUP(X$5&amp;"_"&amp;$C16&amp;"_"&amp;$C$6,Pt1売数実績!$A:$L,12,0),0))</f>
        <v>25</v>
      </c>
      <c r="Y16" s="127">
        <f ca="1">IF($C$6="合計",SUMIFS(Pt1売数実績!$L:$L,Pt1売数実績!$C:$C,$C16,Pt1売数実績!$B:$B,Y$5),IFERROR(VLOOKUP(Y$5&amp;"_"&amp;$C16&amp;"_"&amp;$C$6,Pt1売数実績!$A:$L,12,0),0))</f>
        <v>16</v>
      </c>
      <c r="Z16" s="127">
        <f ca="1">IF($C$6="合計",SUMIFS(Pt1売数実績!$L:$L,Pt1売数実績!$C:$C,$C16,Pt1売数実績!$B:$B,Z$5),IFERROR(VLOOKUP(Z$5&amp;"_"&amp;$C16&amp;"_"&amp;$C$6,Pt1売数実績!$A:$L,12,0),0))</f>
        <v>6</v>
      </c>
      <c r="AA16" s="127">
        <f ca="1">IF($C$6="合計",SUMIFS(Pt1売数実績!$L:$L,Pt1売数実績!$C:$C,$C16,Pt1売数実績!$B:$B,AA$5),IFERROR(VLOOKUP(AA$5&amp;"_"&amp;$C16&amp;"_"&amp;$C$6,Pt1売数実績!$A:$L,12,0),0))</f>
        <v>4</v>
      </c>
      <c r="AB16" s="127">
        <f ca="1">IF($C$6="合計",SUMIFS(Pt1売数実績!$L:$L,Pt1売数実績!$C:$C,$C16,Pt1売数実績!$B:$B,AB$5),IFERROR(VLOOKUP(AB$5&amp;"_"&amp;$C16&amp;"_"&amp;$C$6,Pt1売数実績!$A:$L,12,0),0))</f>
        <v>2</v>
      </c>
      <c r="AC16" s="127">
        <f ca="1">IF($C$6="合計",SUMIFS(Pt1売数実績!$L:$L,Pt1売数実績!$C:$C,$C16,Pt1売数実績!$B:$B,AC$5),IFERROR(VLOOKUP(AC$5&amp;"_"&amp;$C16&amp;"_"&amp;$C$6,Pt1売数実績!$A:$L,12,0),0))</f>
        <v>2</v>
      </c>
      <c r="AD16" s="127">
        <f ca="1">IF($C$6="合計",SUMIFS(Pt1売数実績!$L:$L,Pt1売数実績!$C:$C,$C16,Pt1売数実績!$B:$B,AD$5),IFERROR(VLOOKUP(AD$5&amp;"_"&amp;$C16&amp;"_"&amp;$C$6,Pt1売数実績!$A:$L,12,0),0))</f>
        <v>1</v>
      </c>
      <c r="AE16" s="127">
        <f ca="1">IF($C$6="合計",SUMIFS(Pt1売数実績!$L:$L,Pt1売数実績!$C:$C,$C16,Pt1売数実績!$B:$B,AE$5),IFERROR(VLOOKUP(AE$5&amp;"_"&amp;$C16&amp;"_"&amp;$C$6,Pt1売数実績!$A:$L,12,0),0))</f>
        <v>1</v>
      </c>
      <c r="AG16" s="106" t="s">
        <v>32</v>
      </c>
      <c r="AH16" s="135">
        <f ca="1">SUM($R16:T16)/$G16</f>
        <v>0</v>
      </c>
      <c r="AI16" s="135">
        <f ca="1">SUM($R16:U16)/$G16</f>
        <v>3.3333333333333333E-2</v>
      </c>
      <c r="AJ16" s="135">
        <f ca="1">SUM($R16:V16)/$G16</f>
        <v>0.1</v>
      </c>
      <c r="AK16" s="135">
        <f ca="1">SUM($R16:W16)/$G16</f>
        <v>0.18666666666666668</v>
      </c>
      <c r="AL16" s="135">
        <f ca="1">SUM($R16:X16)/$G16</f>
        <v>0.35333333333333333</v>
      </c>
      <c r="AM16" s="135">
        <f ca="1">SUM($R16:Y16)/$G16</f>
        <v>0.46</v>
      </c>
      <c r="AN16" s="135">
        <f ca="1">SUM($R16:Z16)/$G16</f>
        <v>0.5</v>
      </c>
      <c r="AO16" s="135">
        <f ca="1">SUM($R16:AA16)/$G16</f>
        <v>0.52666666666666662</v>
      </c>
      <c r="AP16" s="135">
        <f ca="1">SUM($R16:AB16)/$G16</f>
        <v>0.54</v>
      </c>
      <c r="AQ16" s="135">
        <f ca="1">SUM($R16:AC16)/$G16</f>
        <v>0.55333333333333334</v>
      </c>
      <c r="AR16" s="135">
        <f ca="1">SUM($R16:AD16)/$G16</f>
        <v>0.56000000000000005</v>
      </c>
      <c r="AS16" s="135">
        <f ca="1">SUM($R16:AE16)/$G16</f>
        <v>0.56666666666666665</v>
      </c>
      <c r="AU16" s="106" t="s">
        <v>32</v>
      </c>
      <c r="AV16" s="135">
        <f t="shared" ca="1" si="18"/>
        <v>0.10559271381813011</v>
      </c>
      <c r="AW16" s="135">
        <f t="shared" ca="1" si="18"/>
        <v>0.21118542763626022</v>
      </c>
      <c r="AX16" s="135">
        <f t="shared" ca="1" si="18"/>
        <v>0.32844741710545056</v>
      </c>
      <c r="AY16" s="135">
        <f t="shared" ca="1" si="18"/>
        <v>0.48157108296570394</v>
      </c>
      <c r="AZ16" s="135">
        <f t="shared" ca="1" si="18"/>
        <v>0.70798349224420121</v>
      </c>
      <c r="BA16" s="135">
        <f t="shared" ca="1" si="18"/>
        <v>0.8063184858403305</v>
      </c>
      <c r="BB16" s="135">
        <f t="shared" ca="1" si="18"/>
        <v>0.86068023338551336</v>
      </c>
      <c r="BC16" s="135">
        <f t="shared" ca="1" si="18"/>
        <v>0.89981499928845921</v>
      </c>
      <c r="BD16" s="135">
        <f t="shared" ca="1" si="18"/>
        <v>0.92898818841610975</v>
      </c>
      <c r="BE16" s="135">
        <f t="shared" ca="1" si="18"/>
        <v>0.95189981499928888</v>
      </c>
      <c r="BF16" s="135">
        <f t="shared" ca="1" si="18"/>
        <v>0.97708837341682131</v>
      </c>
      <c r="BG16" s="135">
        <f t="shared" ca="1" si="18"/>
        <v>1.0000000000000004</v>
      </c>
    </row>
    <row r="17" spans="3:59" x14ac:dyDescent="0.15">
      <c r="C17" s="105">
        <v>50</v>
      </c>
      <c r="D17" s="105" t="s">
        <v>43</v>
      </c>
      <c r="E17" s="106">
        <f t="shared" ca="1" si="8"/>
        <v>0</v>
      </c>
      <c r="F17" s="106">
        <f t="shared" ca="1" si="9"/>
        <v>0</v>
      </c>
      <c r="G17" s="106">
        <f ca="1">VLOOKUP($C$6,パターンマスタ!N:AB,13,0)</f>
        <v>150</v>
      </c>
      <c r="H17" s="107">
        <f t="shared" ca="1" si="10"/>
        <v>84</v>
      </c>
      <c r="I17" s="106">
        <f t="shared" ca="1" si="11"/>
        <v>66</v>
      </c>
      <c r="J17" s="112">
        <f t="shared" ca="1" si="12"/>
        <v>0.56000000000000005</v>
      </c>
      <c r="K17" s="113">
        <f t="shared" ca="1" si="13"/>
        <v>1.0000000000000004</v>
      </c>
      <c r="L17" s="113">
        <f t="shared" ca="1" si="14"/>
        <v>-0.44000000000000039</v>
      </c>
      <c r="M17" s="114">
        <f t="shared" ca="1" si="15"/>
        <v>84.000000000000014</v>
      </c>
      <c r="N17" s="106">
        <f t="shared" ca="1" si="16"/>
        <v>65.999999999999986</v>
      </c>
      <c r="O17" s="113">
        <f t="shared" ca="1" si="17"/>
        <v>0.56000000000000005</v>
      </c>
      <c r="P17" s="115"/>
      <c r="Q17" s="126" t="s">
        <v>31</v>
      </c>
      <c r="R17" s="127">
        <f ca="1">IF($C$6="合計",SUMIFS(Pt1売数実績!$L:$L,Pt1売数実績!$C:$C,$C17,Pt1売数実績!$B:$B,R$5),IFERROR(VLOOKUP(R$5&amp;"_"&amp;$C17&amp;"_"&amp;$C$6,Pt1売数実績!$A:$L,12,0),0))</f>
        <v>0</v>
      </c>
      <c r="S17" s="127">
        <f ca="1">IF($C$6="合計",SUMIFS(Pt1売数実績!$L:$L,Pt1売数実績!$C:$C,$C17,Pt1売数実績!$B:$B,S$5),IFERROR(VLOOKUP(S$5&amp;"_"&amp;$C17&amp;"_"&amp;$C$6,Pt1売数実績!$A:$L,12,0),0))</f>
        <v>0</v>
      </c>
      <c r="T17" s="127">
        <f ca="1">IF($C$6="合計",SUMIFS(Pt1売数実績!$L:$L,Pt1売数実績!$C:$C,$C17,Pt1売数実績!$B:$B,T$5),IFERROR(VLOOKUP(T$5&amp;"_"&amp;$C17&amp;"_"&amp;$C$6,Pt1売数実績!$A:$L,12,0),0))</f>
        <v>0</v>
      </c>
      <c r="U17" s="127">
        <f ca="1">IF($C$6="合計",SUMIFS(Pt1売数実績!$L:$L,Pt1売数実績!$C:$C,$C17,Pt1売数実績!$B:$B,U$5),IFERROR(VLOOKUP(U$5&amp;"_"&amp;$C17&amp;"_"&amp;$C$6,Pt1売数実績!$A:$L,12,0),0))</f>
        <v>10</v>
      </c>
      <c r="V17" s="127">
        <f ca="1">IF($C$6="合計",SUMIFS(Pt1売数実績!$L:$L,Pt1売数実績!$C:$C,$C17,Pt1売数実績!$B:$B,V$5),IFERROR(VLOOKUP(V$5&amp;"_"&amp;$C17&amp;"_"&amp;$C$6,Pt1売数実績!$A:$L,12,0),0))</f>
        <v>13</v>
      </c>
      <c r="W17" s="127">
        <f ca="1">IF($C$6="合計",SUMIFS(Pt1売数実績!$L:$L,Pt1売数実績!$C:$C,$C17,Pt1売数実績!$B:$B,W$5),IFERROR(VLOOKUP(W$5&amp;"_"&amp;$C17&amp;"_"&amp;$C$6,Pt1売数実績!$A:$L,12,0),0))</f>
        <v>19</v>
      </c>
      <c r="X17" s="127">
        <f ca="1">IF($C$6="合計",SUMIFS(Pt1売数実績!$L:$L,Pt1売数実績!$C:$C,$C17,Pt1売数実績!$B:$B,X$5),IFERROR(VLOOKUP(X$5&amp;"_"&amp;$C17&amp;"_"&amp;$C$6,Pt1売数実績!$A:$L,12,0),0))</f>
        <v>23</v>
      </c>
      <c r="Y17" s="127">
        <f ca="1">IF($C$6="合計",SUMIFS(Pt1売数実績!$L:$L,Pt1売数実績!$C:$C,$C17,Pt1売数実績!$B:$B,Y$5),IFERROR(VLOOKUP(Y$5&amp;"_"&amp;$C17&amp;"_"&amp;$C$6,Pt1売数実績!$A:$L,12,0),0))</f>
        <v>9</v>
      </c>
      <c r="Z17" s="127">
        <f ca="1">IF($C$6="合計",SUMIFS(Pt1売数実績!$L:$L,Pt1売数実績!$C:$C,$C17,Pt1売数実績!$B:$B,Z$5),IFERROR(VLOOKUP(Z$5&amp;"_"&amp;$C17&amp;"_"&amp;$C$6,Pt1売数実績!$A:$L,12,0),0))</f>
        <v>2</v>
      </c>
      <c r="AA17" s="127">
        <f ca="1">IF($C$6="合計",SUMIFS(Pt1売数実績!$L:$L,Pt1売数実績!$C:$C,$C17,Pt1売数実績!$B:$B,AA$5),IFERROR(VLOOKUP(AA$5&amp;"_"&amp;$C17&amp;"_"&amp;$C$6,Pt1売数実績!$A:$L,12,0),0))</f>
        <v>1</v>
      </c>
      <c r="AB17" s="127">
        <f ca="1">IF($C$6="合計",SUMIFS(Pt1売数実績!$L:$L,Pt1売数実績!$C:$C,$C17,Pt1売数実績!$B:$B,AB$5),IFERROR(VLOOKUP(AB$5&amp;"_"&amp;$C17&amp;"_"&amp;$C$6,Pt1売数実績!$A:$L,12,0),0))</f>
        <v>2</v>
      </c>
      <c r="AC17" s="127">
        <f ca="1">IF($C$6="合計",SUMIFS(Pt1売数実績!$L:$L,Pt1売数実績!$C:$C,$C17,Pt1売数実績!$B:$B,AC$5),IFERROR(VLOOKUP(AC$5&amp;"_"&amp;$C17&amp;"_"&amp;$C$6,Pt1売数実績!$A:$L,12,0),0))</f>
        <v>0</v>
      </c>
      <c r="AD17" s="127">
        <f ca="1">IF($C$6="合計",SUMIFS(Pt1売数実績!$L:$L,Pt1売数実績!$C:$C,$C17,Pt1売数実績!$B:$B,AD$5),IFERROR(VLOOKUP(AD$5&amp;"_"&amp;$C17&amp;"_"&amp;$C$6,Pt1売数実績!$A:$L,12,0),0))</f>
        <v>1</v>
      </c>
      <c r="AE17" s="127">
        <f ca="1">IF($C$6="合計",SUMIFS(Pt1売数実績!$L:$L,Pt1売数実績!$C:$C,$C17,Pt1売数実績!$B:$B,AE$5),IFERROR(VLOOKUP(AE$5&amp;"_"&amp;$C17&amp;"_"&amp;$C$6,Pt1売数実績!$A:$L,12,0),0))</f>
        <v>4</v>
      </c>
      <c r="AG17" s="106" t="s">
        <v>32</v>
      </c>
      <c r="AH17" s="135">
        <f ca="1">SUM($R17:T17)/$G17</f>
        <v>0</v>
      </c>
      <c r="AI17" s="135">
        <f ca="1">SUM($R17:U17)/$G17</f>
        <v>6.6666666666666666E-2</v>
      </c>
      <c r="AJ17" s="135">
        <f ca="1">SUM($R17:V17)/$G17</f>
        <v>0.15333333333333332</v>
      </c>
      <c r="AK17" s="135">
        <f ca="1">SUM($R17:W17)/$G17</f>
        <v>0.28000000000000003</v>
      </c>
      <c r="AL17" s="135">
        <f ca="1">SUM($R17:X17)/$G17</f>
        <v>0.43333333333333335</v>
      </c>
      <c r="AM17" s="135">
        <f ca="1">SUM($R17:Y17)/$G17</f>
        <v>0.49333333333333335</v>
      </c>
      <c r="AN17" s="135">
        <f ca="1">SUM($R17:Z17)/$G17</f>
        <v>0.50666666666666671</v>
      </c>
      <c r="AO17" s="135">
        <f ca="1">SUM($R17:AA17)/$G17</f>
        <v>0.51333333333333331</v>
      </c>
      <c r="AP17" s="135">
        <f ca="1">SUM($R17:AB17)/$G17</f>
        <v>0.52666666666666662</v>
      </c>
      <c r="AQ17" s="135">
        <f ca="1">SUM($R17:AC17)/$G17</f>
        <v>0.52666666666666662</v>
      </c>
      <c r="AR17" s="135">
        <f ca="1">SUM($R17:AD17)/$G17</f>
        <v>0.53333333333333333</v>
      </c>
      <c r="AS17" s="135">
        <f ca="1">SUM($R17:AE17)/$G17</f>
        <v>0.56000000000000005</v>
      </c>
      <c r="AU17" s="106" t="s">
        <v>32</v>
      </c>
      <c r="AV17" s="135">
        <f t="shared" ca="1" si="18"/>
        <v>0.10559271381813011</v>
      </c>
      <c r="AW17" s="135">
        <f t="shared" ca="1" si="18"/>
        <v>0.21118542763626022</v>
      </c>
      <c r="AX17" s="135">
        <f t="shared" ca="1" si="18"/>
        <v>0.32844741710545056</v>
      </c>
      <c r="AY17" s="135">
        <f t="shared" ca="1" si="18"/>
        <v>0.48157108296570394</v>
      </c>
      <c r="AZ17" s="135">
        <f t="shared" ca="1" si="18"/>
        <v>0.70798349224420121</v>
      </c>
      <c r="BA17" s="135">
        <f t="shared" ca="1" si="18"/>
        <v>0.8063184858403305</v>
      </c>
      <c r="BB17" s="135">
        <f t="shared" ca="1" si="18"/>
        <v>0.86068023338551336</v>
      </c>
      <c r="BC17" s="135">
        <f t="shared" ca="1" si="18"/>
        <v>0.89981499928845921</v>
      </c>
      <c r="BD17" s="135">
        <f t="shared" ca="1" si="18"/>
        <v>0.92898818841610975</v>
      </c>
      <c r="BE17" s="135">
        <f t="shared" ca="1" si="18"/>
        <v>0.95189981499928888</v>
      </c>
      <c r="BF17" s="135">
        <f t="shared" ca="1" si="18"/>
        <v>0.97708837341682131</v>
      </c>
      <c r="BG17" s="135">
        <f t="shared" ca="1" si="18"/>
        <v>1.0000000000000004</v>
      </c>
    </row>
    <row r="18" spans="3:59" x14ac:dyDescent="0.15">
      <c r="C18" s="105">
        <v>60</v>
      </c>
      <c r="D18" s="105" t="s">
        <v>44</v>
      </c>
      <c r="E18" s="106">
        <f t="shared" ca="1" si="8"/>
        <v>0</v>
      </c>
      <c r="F18" s="106">
        <f t="shared" ca="1" si="9"/>
        <v>0</v>
      </c>
      <c r="G18" s="106">
        <f ca="1">VLOOKUP($C$6,パターンマスタ!N:AB,13,0)</f>
        <v>150</v>
      </c>
      <c r="H18" s="107">
        <f t="shared" ca="1" si="10"/>
        <v>96</v>
      </c>
      <c r="I18" s="106">
        <f t="shared" ca="1" si="11"/>
        <v>54</v>
      </c>
      <c r="J18" s="112">
        <f t="shared" ca="1" si="12"/>
        <v>0.64</v>
      </c>
      <c r="K18" s="113">
        <f t="shared" ca="1" si="13"/>
        <v>1.0000000000000004</v>
      </c>
      <c r="L18" s="113">
        <f t="shared" ca="1" si="14"/>
        <v>-0.36000000000000043</v>
      </c>
      <c r="M18" s="114">
        <f t="shared" ca="1" si="15"/>
        <v>96</v>
      </c>
      <c r="N18" s="106">
        <f t="shared" ca="1" si="16"/>
        <v>54</v>
      </c>
      <c r="O18" s="113">
        <f t="shared" ca="1" si="17"/>
        <v>0.64</v>
      </c>
      <c r="P18" s="115"/>
      <c r="Q18" s="126" t="s">
        <v>31</v>
      </c>
      <c r="R18" s="127">
        <f ca="1">IF($C$6="合計",SUMIFS(Pt1売数実績!$L:$L,Pt1売数実績!$C:$C,$C18,Pt1売数実績!$B:$B,R$5),IFERROR(VLOOKUP(R$5&amp;"_"&amp;$C18&amp;"_"&amp;$C$6,Pt1売数実績!$A:$L,12,0),0))</f>
        <v>0</v>
      </c>
      <c r="S18" s="127">
        <f ca="1">IF($C$6="合計",SUMIFS(Pt1売数実績!$L:$L,Pt1売数実績!$C:$C,$C18,Pt1売数実績!$B:$B,S$5),IFERROR(VLOOKUP(S$5&amp;"_"&amp;$C18&amp;"_"&amp;$C$6,Pt1売数実績!$A:$L,12,0),0))</f>
        <v>13</v>
      </c>
      <c r="T18" s="127">
        <f ca="1">IF($C$6="合計",SUMIFS(Pt1売数実績!$L:$L,Pt1売数実績!$C:$C,$C18,Pt1売数実績!$B:$B,T$5),IFERROR(VLOOKUP(T$5&amp;"_"&amp;$C18&amp;"_"&amp;$C$6,Pt1売数実績!$A:$L,12,0),0))</f>
        <v>5</v>
      </c>
      <c r="U18" s="127">
        <f ca="1">IF($C$6="合計",SUMIFS(Pt1売数実績!$L:$L,Pt1売数実績!$C:$C,$C18,Pt1売数実績!$B:$B,U$5),IFERROR(VLOOKUP(U$5&amp;"_"&amp;$C18&amp;"_"&amp;$C$6,Pt1売数実績!$A:$L,12,0),0))</f>
        <v>6</v>
      </c>
      <c r="V18" s="127">
        <f ca="1">IF($C$6="合計",SUMIFS(Pt1売数実績!$L:$L,Pt1売数実績!$C:$C,$C18,Pt1売数実績!$B:$B,V$5),IFERROR(VLOOKUP(V$5&amp;"_"&amp;$C18&amp;"_"&amp;$C$6,Pt1売数実績!$A:$L,12,0),0))</f>
        <v>13</v>
      </c>
      <c r="W18" s="127">
        <f ca="1">IF($C$6="合計",SUMIFS(Pt1売数実績!$L:$L,Pt1売数実績!$C:$C,$C18,Pt1売数実績!$B:$B,W$5),IFERROR(VLOOKUP(W$5&amp;"_"&amp;$C18&amp;"_"&amp;$C$6,Pt1売数実績!$A:$L,12,0),0))</f>
        <v>12</v>
      </c>
      <c r="X18" s="127">
        <f ca="1">IF($C$6="合計",SUMIFS(Pt1売数実績!$L:$L,Pt1売数実績!$C:$C,$C18,Pt1売数実績!$B:$B,X$5),IFERROR(VLOOKUP(X$5&amp;"_"&amp;$C18&amp;"_"&amp;$C$6,Pt1売数実績!$A:$L,12,0),0))</f>
        <v>9</v>
      </c>
      <c r="Y18" s="127">
        <f ca="1">IF($C$6="合計",SUMIFS(Pt1売数実績!$L:$L,Pt1売数実績!$C:$C,$C18,Pt1売数実績!$B:$B,Y$5),IFERROR(VLOOKUP(Y$5&amp;"_"&amp;$C18&amp;"_"&amp;$C$6,Pt1売数実績!$A:$L,12,0),0))</f>
        <v>4</v>
      </c>
      <c r="Z18" s="127">
        <f ca="1">IF($C$6="合計",SUMIFS(Pt1売数実績!$L:$L,Pt1売数実績!$C:$C,$C18,Pt1売数実績!$B:$B,Z$5),IFERROR(VLOOKUP(Z$5&amp;"_"&amp;$C18&amp;"_"&amp;$C$6,Pt1売数実績!$A:$L,12,0),0))</f>
        <v>8</v>
      </c>
      <c r="AA18" s="127">
        <f ca="1">IF($C$6="合計",SUMIFS(Pt1売数実績!$L:$L,Pt1売数実績!$C:$C,$C18,Pt1売数実績!$B:$B,AA$5),IFERROR(VLOOKUP(AA$5&amp;"_"&amp;$C18&amp;"_"&amp;$C$6,Pt1売数実績!$A:$L,12,0),0))</f>
        <v>8</v>
      </c>
      <c r="AB18" s="127">
        <f ca="1">IF($C$6="合計",SUMIFS(Pt1売数実績!$L:$L,Pt1売数実績!$C:$C,$C18,Pt1売数実績!$B:$B,AB$5),IFERROR(VLOOKUP(AB$5&amp;"_"&amp;$C18&amp;"_"&amp;$C$6,Pt1売数実績!$A:$L,12,0),0))</f>
        <v>6</v>
      </c>
      <c r="AC18" s="127">
        <f ca="1">IF($C$6="合計",SUMIFS(Pt1売数実績!$L:$L,Pt1売数実績!$C:$C,$C18,Pt1売数実績!$B:$B,AC$5),IFERROR(VLOOKUP(AC$5&amp;"_"&amp;$C18&amp;"_"&amp;$C$6,Pt1売数実績!$A:$L,12,0),0))</f>
        <v>4</v>
      </c>
      <c r="AD18" s="127">
        <f ca="1">IF($C$6="合計",SUMIFS(Pt1売数実績!$L:$L,Pt1売数実績!$C:$C,$C18,Pt1売数実績!$B:$B,AD$5),IFERROR(VLOOKUP(AD$5&amp;"_"&amp;$C18&amp;"_"&amp;$C$6,Pt1売数実績!$A:$L,12,0),0))</f>
        <v>6</v>
      </c>
      <c r="AE18" s="127">
        <f ca="1">IF($C$6="合計",SUMIFS(Pt1売数実績!$L:$L,Pt1売数実績!$C:$C,$C18,Pt1売数実績!$B:$B,AE$5),IFERROR(VLOOKUP(AE$5&amp;"_"&amp;$C18&amp;"_"&amp;$C$6,Pt1売数実績!$A:$L,12,0),0))</f>
        <v>2</v>
      </c>
      <c r="AG18" s="106" t="s">
        <v>32</v>
      </c>
      <c r="AH18" s="135">
        <f ca="1">SUM($R18:T18)/$G18</f>
        <v>0.12</v>
      </c>
      <c r="AI18" s="135">
        <f ca="1">SUM($R18:U18)/$G18</f>
        <v>0.16</v>
      </c>
      <c r="AJ18" s="135">
        <f ca="1">SUM($R18:V18)/$G18</f>
        <v>0.24666666666666667</v>
      </c>
      <c r="AK18" s="135">
        <f ca="1">SUM($R18:W18)/$G18</f>
        <v>0.32666666666666666</v>
      </c>
      <c r="AL18" s="135">
        <f ca="1">SUM($R18:X18)/$G18</f>
        <v>0.38666666666666666</v>
      </c>
      <c r="AM18" s="135">
        <f ca="1">SUM($R18:Y18)/$G18</f>
        <v>0.41333333333333333</v>
      </c>
      <c r="AN18" s="135">
        <f ca="1">SUM($R18:Z18)/$G18</f>
        <v>0.46666666666666667</v>
      </c>
      <c r="AO18" s="135">
        <f ca="1">SUM($R18:AA18)/$G18</f>
        <v>0.52</v>
      </c>
      <c r="AP18" s="135">
        <f ca="1">SUM($R18:AB18)/$G18</f>
        <v>0.56000000000000005</v>
      </c>
      <c r="AQ18" s="135">
        <f ca="1">SUM($R18:AC18)/$G18</f>
        <v>0.58666666666666667</v>
      </c>
      <c r="AR18" s="135">
        <f ca="1">SUM($R18:AD18)/$G18</f>
        <v>0.62666666666666671</v>
      </c>
      <c r="AS18" s="135">
        <f ca="1">SUM($R18:AE18)/$G18</f>
        <v>0.64</v>
      </c>
      <c r="AU18" s="106" t="s">
        <v>32</v>
      </c>
      <c r="AV18" s="135">
        <f t="shared" ca="1" si="18"/>
        <v>0.10559271381813011</v>
      </c>
      <c r="AW18" s="135">
        <f t="shared" ca="1" si="18"/>
        <v>0.21118542763626022</v>
      </c>
      <c r="AX18" s="135">
        <f t="shared" ca="1" si="18"/>
        <v>0.32844741710545056</v>
      </c>
      <c r="AY18" s="135">
        <f t="shared" ca="1" si="18"/>
        <v>0.48157108296570394</v>
      </c>
      <c r="AZ18" s="135">
        <f t="shared" ca="1" si="18"/>
        <v>0.70798349224420121</v>
      </c>
      <c r="BA18" s="135">
        <f t="shared" ca="1" si="18"/>
        <v>0.8063184858403305</v>
      </c>
      <c r="BB18" s="135">
        <f t="shared" ca="1" si="18"/>
        <v>0.86068023338551336</v>
      </c>
      <c r="BC18" s="135">
        <f t="shared" ca="1" si="18"/>
        <v>0.89981499928845921</v>
      </c>
      <c r="BD18" s="135">
        <f t="shared" ca="1" si="18"/>
        <v>0.92898818841610975</v>
      </c>
      <c r="BE18" s="135">
        <f t="shared" ca="1" si="18"/>
        <v>0.95189981499928888</v>
      </c>
      <c r="BF18" s="135">
        <f t="shared" ca="1" si="18"/>
        <v>0.97708837341682131</v>
      </c>
      <c r="BG18" s="135">
        <f t="shared" ca="1" si="18"/>
        <v>1.0000000000000004</v>
      </c>
    </row>
    <row r="19" spans="3:59" x14ac:dyDescent="0.15">
      <c r="C19" s="105">
        <v>78</v>
      </c>
      <c r="D19" s="105" t="s">
        <v>45</v>
      </c>
      <c r="E19" s="106">
        <f t="shared" ca="1" si="8"/>
        <v>0</v>
      </c>
      <c r="F19" s="106">
        <f t="shared" ca="1" si="9"/>
        <v>0</v>
      </c>
      <c r="G19" s="106">
        <f ca="1">VLOOKUP($C$6,パターンマスタ!N:AB,13,0)</f>
        <v>150</v>
      </c>
      <c r="H19" s="107">
        <f t="shared" ca="1" si="10"/>
        <v>115</v>
      </c>
      <c r="I19" s="106">
        <f t="shared" ca="1" si="11"/>
        <v>35</v>
      </c>
      <c r="J19" s="112">
        <f t="shared" ca="1" si="12"/>
        <v>0.76666666666666672</v>
      </c>
      <c r="K19" s="113">
        <f t="shared" ca="1" si="13"/>
        <v>1.0000000000000004</v>
      </c>
      <c r="L19" s="113">
        <f t="shared" ca="1" si="14"/>
        <v>-0.23333333333333373</v>
      </c>
      <c r="M19" s="114">
        <f t="shared" ca="1" si="15"/>
        <v>115.00000000000001</v>
      </c>
      <c r="N19" s="106">
        <f t="shared" ca="1" si="16"/>
        <v>34.999999999999986</v>
      </c>
      <c r="O19" s="113">
        <f t="shared" ca="1" si="17"/>
        <v>0.76666666666666672</v>
      </c>
      <c r="P19" s="115"/>
      <c r="Q19" s="126" t="s">
        <v>31</v>
      </c>
      <c r="R19" s="127">
        <f ca="1">IF($C$6="合計",SUMIFS(Pt1売数実績!$L:$L,Pt1売数実績!$C:$C,$C19,Pt1売数実績!$B:$B,R$5),IFERROR(VLOOKUP(R$5&amp;"_"&amp;$C19&amp;"_"&amp;$C$6,Pt1売数実績!$A:$L,12,0),0))</f>
        <v>0</v>
      </c>
      <c r="S19" s="127">
        <f ca="1">IF($C$6="合計",SUMIFS(Pt1売数実績!$L:$L,Pt1売数実績!$C:$C,$C19,Pt1売数実績!$B:$B,S$5),IFERROR(VLOOKUP(S$5&amp;"_"&amp;$C19&amp;"_"&amp;$C$6,Pt1売数実績!$A:$L,12,0),0))</f>
        <v>0</v>
      </c>
      <c r="T19" s="127">
        <f ca="1">IF($C$6="合計",SUMIFS(Pt1売数実績!$L:$L,Pt1売数実績!$C:$C,$C19,Pt1売数実績!$B:$B,T$5),IFERROR(VLOOKUP(T$5&amp;"_"&amp;$C19&amp;"_"&amp;$C$6,Pt1売数実績!$A:$L,12,0),0))</f>
        <v>15</v>
      </c>
      <c r="U19" s="127">
        <f ca="1">IF($C$6="合計",SUMIFS(Pt1売数実績!$L:$L,Pt1売数実績!$C:$C,$C19,Pt1売数実績!$B:$B,U$5),IFERROR(VLOOKUP(U$5&amp;"_"&amp;$C19&amp;"_"&amp;$C$6,Pt1売数実績!$A:$L,12,0),0))</f>
        <v>10</v>
      </c>
      <c r="V19" s="127">
        <f ca="1">IF($C$6="合計",SUMIFS(Pt1売数実績!$L:$L,Pt1売数実績!$C:$C,$C19,Pt1売数実績!$B:$B,V$5),IFERROR(VLOOKUP(V$5&amp;"_"&amp;$C19&amp;"_"&amp;$C$6,Pt1売数実績!$A:$L,12,0),0))</f>
        <v>9</v>
      </c>
      <c r="W19" s="127">
        <f ca="1">IF($C$6="合計",SUMIFS(Pt1売数実績!$L:$L,Pt1売数実績!$C:$C,$C19,Pt1売数実績!$B:$B,W$5),IFERROR(VLOOKUP(W$5&amp;"_"&amp;$C19&amp;"_"&amp;$C$6,Pt1売数実績!$A:$L,12,0),0))</f>
        <v>18</v>
      </c>
      <c r="X19" s="127">
        <f ca="1">IF($C$6="合計",SUMIFS(Pt1売数実績!$L:$L,Pt1売数実績!$C:$C,$C19,Pt1売数実績!$B:$B,X$5),IFERROR(VLOOKUP(X$5&amp;"_"&amp;$C19&amp;"_"&amp;$C$6,Pt1売数実績!$A:$L,12,0),0))</f>
        <v>26</v>
      </c>
      <c r="Y19" s="127">
        <f ca="1">IF($C$6="合計",SUMIFS(Pt1売数実績!$L:$L,Pt1売数実績!$C:$C,$C19,Pt1売数実績!$B:$B,Y$5),IFERROR(VLOOKUP(Y$5&amp;"_"&amp;$C19&amp;"_"&amp;$C$6,Pt1売数実績!$A:$L,12,0),0))</f>
        <v>10</v>
      </c>
      <c r="Z19" s="127">
        <f ca="1">IF($C$6="合計",SUMIFS(Pt1売数実績!$L:$L,Pt1売数実績!$C:$C,$C19,Pt1売数実績!$B:$B,Z$5),IFERROR(VLOOKUP(Z$5&amp;"_"&amp;$C19&amp;"_"&amp;$C$6,Pt1売数実績!$A:$L,12,0),0))</f>
        <v>7</v>
      </c>
      <c r="AA19" s="127">
        <f ca="1">IF($C$6="合計",SUMIFS(Pt1売数実績!$L:$L,Pt1売数実績!$C:$C,$C19,Pt1売数実績!$B:$B,AA$5),IFERROR(VLOOKUP(AA$5&amp;"_"&amp;$C19&amp;"_"&amp;$C$6,Pt1売数実績!$A:$L,12,0),0))</f>
        <v>4</v>
      </c>
      <c r="AB19" s="127">
        <f ca="1">IF($C$6="合計",SUMIFS(Pt1売数実績!$L:$L,Pt1売数実績!$C:$C,$C19,Pt1売数実績!$B:$B,AB$5),IFERROR(VLOOKUP(AB$5&amp;"_"&amp;$C19&amp;"_"&amp;$C$6,Pt1売数実績!$A:$L,12,0),0))</f>
        <v>6</v>
      </c>
      <c r="AC19" s="127">
        <f ca="1">IF($C$6="合計",SUMIFS(Pt1売数実績!$L:$L,Pt1売数実績!$C:$C,$C19,Pt1売数実績!$B:$B,AC$5),IFERROR(VLOOKUP(AC$5&amp;"_"&amp;$C19&amp;"_"&amp;$C$6,Pt1売数実績!$A:$L,12,0),0))</f>
        <v>3</v>
      </c>
      <c r="AD19" s="127">
        <f ca="1">IF($C$6="合計",SUMIFS(Pt1売数実績!$L:$L,Pt1売数実績!$C:$C,$C19,Pt1売数実績!$B:$B,AD$5),IFERROR(VLOOKUP(AD$5&amp;"_"&amp;$C19&amp;"_"&amp;$C$6,Pt1売数実績!$A:$L,12,0),0))</f>
        <v>4</v>
      </c>
      <c r="AE19" s="127">
        <f ca="1">IF($C$6="合計",SUMIFS(Pt1売数実績!$L:$L,Pt1売数実績!$C:$C,$C19,Pt1売数実績!$B:$B,AE$5),IFERROR(VLOOKUP(AE$5&amp;"_"&amp;$C19&amp;"_"&amp;$C$6,Pt1売数実績!$A:$L,12,0),0))</f>
        <v>3</v>
      </c>
      <c r="AG19" s="106" t="s">
        <v>32</v>
      </c>
      <c r="AH19" s="135">
        <f ca="1">SUM($R19:T19)/$G19</f>
        <v>0.1</v>
      </c>
      <c r="AI19" s="135">
        <f ca="1">SUM($R19:U19)/$G19</f>
        <v>0.16666666666666666</v>
      </c>
      <c r="AJ19" s="135">
        <f ca="1">SUM($R19:V19)/$G19</f>
        <v>0.22666666666666666</v>
      </c>
      <c r="AK19" s="135">
        <f ca="1">SUM($R19:W19)/$G19</f>
        <v>0.34666666666666668</v>
      </c>
      <c r="AL19" s="135">
        <f ca="1">SUM($R19:X19)/$G19</f>
        <v>0.52</v>
      </c>
      <c r="AM19" s="135">
        <f ca="1">SUM($R19:Y19)/$G19</f>
        <v>0.58666666666666667</v>
      </c>
      <c r="AN19" s="135">
        <f ca="1">SUM($R19:Z19)/$G19</f>
        <v>0.6333333333333333</v>
      </c>
      <c r="AO19" s="135">
        <f ca="1">SUM($R19:AA19)/$G19</f>
        <v>0.66</v>
      </c>
      <c r="AP19" s="135">
        <f ca="1">SUM($R19:AB19)/$G19</f>
        <v>0.7</v>
      </c>
      <c r="AQ19" s="135">
        <f ca="1">SUM($R19:AC19)/$G19</f>
        <v>0.72</v>
      </c>
      <c r="AR19" s="135">
        <f ca="1">SUM($R19:AD19)/$G19</f>
        <v>0.7466666666666667</v>
      </c>
      <c r="AS19" s="135">
        <f ca="1">SUM($R19:AE19)/$G19</f>
        <v>0.76666666666666672</v>
      </c>
      <c r="AU19" s="106" t="s">
        <v>32</v>
      </c>
      <c r="AV19" s="135">
        <f t="shared" ref="AV19:BG28" ca="1" si="19">AV$7</f>
        <v>0.10559271381813011</v>
      </c>
      <c r="AW19" s="135">
        <f t="shared" ca="1" si="19"/>
        <v>0.21118542763626022</v>
      </c>
      <c r="AX19" s="135">
        <f t="shared" ca="1" si="19"/>
        <v>0.32844741710545056</v>
      </c>
      <c r="AY19" s="135">
        <f t="shared" ca="1" si="19"/>
        <v>0.48157108296570394</v>
      </c>
      <c r="AZ19" s="135">
        <f t="shared" ca="1" si="19"/>
        <v>0.70798349224420121</v>
      </c>
      <c r="BA19" s="135">
        <f t="shared" ca="1" si="19"/>
        <v>0.8063184858403305</v>
      </c>
      <c r="BB19" s="135">
        <f t="shared" ca="1" si="19"/>
        <v>0.86068023338551336</v>
      </c>
      <c r="BC19" s="135">
        <f t="shared" ca="1" si="19"/>
        <v>0.89981499928845921</v>
      </c>
      <c r="BD19" s="135">
        <f t="shared" ca="1" si="19"/>
        <v>0.92898818841610975</v>
      </c>
      <c r="BE19" s="135">
        <f t="shared" ca="1" si="19"/>
        <v>0.95189981499928888</v>
      </c>
      <c r="BF19" s="135">
        <f t="shared" ca="1" si="19"/>
        <v>0.97708837341682131</v>
      </c>
      <c r="BG19" s="135">
        <f t="shared" ca="1" si="19"/>
        <v>1.0000000000000004</v>
      </c>
    </row>
    <row r="20" spans="3:59" x14ac:dyDescent="0.15">
      <c r="C20" s="105">
        <v>83</v>
      </c>
      <c r="D20" s="105" t="s">
        <v>46</v>
      </c>
      <c r="E20" s="106">
        <f t="shared" ca="1" si="8"/>
        <v>0</v>
      </c>
      <c r="F20" s="106">
        <f t="shared" ca="1" si="9"/>
        <v>0</v>
      </c>
      <c r="G20" s="106">
        <f ca="1">VLOOKUP($C$6,パターンマスタ!N:AB,13,0)</f>
        <v>150</v>
      </c>
      <c r="H20" s="107">
        <f t="shared" ca="1" si="10"/>
        <v>73</v>
      </c>
      <c r="I20" s="106">
        <f t="shared" ca="1" si="11"/>
        <v>77</v>
      </c>
      <c r="J20" s="112">
        <f t="shared" ca="1" si="12"/>
        <v>0.48666666666666669</v>
      </c>
      <c r="K20" s="113">
        <f t="shared" ca="1" si="13"/>
        <v>1.0000000000000004</v>
      </c>
      <c r="L20" s="113">
        <f t="shared" ca="1" si="14"/>
        <v>-0.51333333333333375</v>
      </c>
      <c r="M20" s="114">
        <f t="shared" ca="1" si="15"/>
        <v>73</v>
      </c>
      <c r="N20" s="106">
        <f t="shared" ca="1" si="16"/>
        <v>77</v>
      </c>
      <c r="O20" s="113">
        <f t="shared" ca="1" si="17"/>
        <v>0.48666666666666669</v>
      </c>
      <c r="P20" s="115"/>
      <c r="Q20" s="126" t="s">
        <v>31</v>
      </c>
      <c r="R20" s="127">
        <f ca="1">IF($C$6="合計",SUMIFS(Pt1売数実績!$L:$L,Pt1売数実績!$C:$C,$C20,Pt1売数実績!$B:$B,R$5),IFERROR(VLOOKUP(R$5&amp;"_"&amp;$C20&amp;"_"&amp;$C$6,Pt1売数実績!$A:$L,12,0),0))</f>
        <v>0</v>
      </c>
      <c r="S20" s="127">
        <f ca="1">IF($C$6="合計",SUMIFS(Pt1売数実績!$L:$L,Pt1売数実績!$C:$C,$C20,Pt1売数実績!$B:$B,S$5),IFERROR(VLOOKUP(S$5&amp;"_"&amp;$C20&amp;"_"&amp;$C$6,Pt1売数実績!$A:$L,12,0),0))</f>
        <v>0</v>
      </c>
      <c r="T20" s="127">
        <f ca="1">IF($C$6="合計",SUMIFS(Pt1売数実績!$L:$L,Pt1売数実績!$C:$C,$C20,Pt1売数実績!$B:$B,T$5),IFERROR(VLOOKUP(T$5&amp;"_"&amp;$C20&amp;"_"&amp;$C$6,Pt1売数実績!$A:$L,12,0),0))</f>
        <v>10</v>
      </c>
      <c r="U20" s="127">
        <f ca="1">IF($C$6="合計",SUMIFS(Pt1売数実績!$L:$L,Pt1売数実績!$C:$C,$C20,Pt1売数実績!$B:$B,U$5),IFERROR(VLOOKUP(U$5&amp;"_"&amp;$C20&amp;"_"&amp;$C$6,Pt1売数実績!$A:$L,12,0),0))</f>
        <v>15</v>
      </c>
      <c r="V20" s="127">
        <f ca="1">IF($C$6="合計",SUMIFS(Pt1売数実績!$L:$L,Pt1売数実績!$C:$C,$C20,Pt1売数実績!$B:$B,V$5),IFERROR(VLOOKUP(V$5&amp;"_"&amp;$C20&amp;"_"&amp;$C$6,Pt1売数実績!$A:$L,12,0),0))</f>
        <v>6</v>
      </c>
      <c r="W20" s="127">
        <f ca="1">IF($C$6="合計",SUMIFS(Pt1売数実績!$L:$L,Pt1売数実績!$C:$C,$C20,Pt1売数実績!$B:$B,W$5),IFERROR(VLOOKUP(W$5&amp;"_"&amp;$C20&amp;"_"&amp;$C$6,Pt1売数実績!$A:$L,12,0),0))</f>
        <v>10</v>
      </c>
      <c r="X20" s="127">
        <f ca="1">IF($C$6="合計",SUMIFS(Pt1売数実績!$L:$L,Pt1売数実績!$C:$C,$C20,Pt1売数実績!$B:$B,X$5),IFERROR(VLOOKUP(X$5&amp;"_"&amp;$C20&amp;"_"&amp;$C$6,Pt1売数実績!$A:$L,12,0),0))</f>
        <v>15</v>
      </c>
      <c r="Y20" s="127">
        <f ca="1">IF($C$6="合計",SUMIFS(Pt1売数実績!$L:$L,Pt1売数実績!$C:$C,$C20,Pt1売数実績!$B:$B,Y$5),IFERROR(VLOOKUP(Y$5&amp;"_"&amp;$C20&amp;"_"&amp;$C$6,Pt1売数実績!$A:$L,12,0),0))</f>
        <v>7</v>
      </c>
      <c r="Z20" s="127">
        <f ca="1">IF($C$6="合計",SUMIFS(Pt1売数実績!$L:$L,Pt1売数実績!$C:$C,$C20,Pt1売数実績!$B:$B,Z$5),IFERROR(VLOOKUP(Z$5&amp;"_"&amp;$C20&amp;"_"&amp;$C$6,Pt1売数実績!$A:$L,12,0),0))</f>
        <v>4</v>
      </c>
      <c r="AA20" s="127">
        <f ca="1">IF($C$6="合計",SUMIFS(Pt1売数実績!$L:$L,Pt1売数実績!$C:$C,$C20,Pt1売数実績!$B:$B,AA$5),IFERROR(VLOOKUP(AA$5&amp;"_"&amp;$C20&amp;"_"&amp;$C$6,Pt1売数実績!$A:$L,12,0),0))</f>
        <v>2</v>
      </c>
      <c r="AB20" s="127">
        <f ca="1">IF($C$6="合計",SUMIFS(Pt1売数実績!$L:$L,Pt1売数実績!$C:$C,$C20,Pt1売数実績!$B:$B,AB$5),IFERROR(VLOOKUP(AB$5&amp;"_"&amp;$C20&amp;"_"&amp;$C$6,Pt1売数実績!$A:$L,12,0),0))</f>
        <v>2</v>
      </c>
      <c r="AC20" s="127">
        <f ca="1">IF($C$6="合計",SUMIFS(Pt1売数実績!$L:$L,Pt1売数実績!$C:$C,$C20,Pt1売数実績!$B:$B,AC$5),IFERROR(VLOOKUP(AC$5&amp;"_"&amp;$C20&amp;"_"&amp;$C$6,Pt1売数実績!$A:$L,12,0),0))</f>
        <v>0</v>
      </c>
      <c r="AD20" s="127">
        <f ca="1">IF($C$6="合計",SUMIFS(Pt1売数実績!$L:$L,Pt1売数実績!$C:$C,$C20,Pt1売数実績!$B:$B,AD$5),IFERROR(VLOOKUP(AD$5&amp;"_"&amp;$C20&amp;"_"&amp;$C$6,Pt1売数実績!$A:$L,12,0),0))</f>
        <v>0</v>
      </c>
      <c r="AE20" s="127">
        <f ca="1">IF($C$6="合計",SUMIFS(Pt1売数実績!$L:$L,Pt1売数実績!$C:$C,$C20,Pt1売数実績!$B:$B,AE$5),IFERROR(VLOOKUP(AE$5&amp;"_"&amp;$C20&amp;"_"&amp;$C$6,Pt1売数実績!$A:$L,12,0),0))</f>
        <v>2</v>
      </c>
      <c r="AG20" s="106" t="s">
        <v>32</v>
      </c>
      <c r="AH20" s="135">
        <f ca="1">SUM($R20:T20)/$G20</f>
        <v>6.6666666666666666E-2</v>
      </c>
      <c r="AI20" s="135">
        <f ca="1">SUM($R20:U20)/$G20</f>
        <v>0.16666666666666666</v>
      </c>
      <c r="AJ20" s="135">
        <f ca="1">SUM($R20:V20)/$G20</f>
        <v>0.20666666666666667</v>
      </c>
      <c r="AK20" s="135">
        <f ca="1">SUM($R20:W20)/$G20</f>
        <v>0.27333333333333332</v>
      </c>
      <c r="AL20" s="135">
        <f ca="1">SUM($R20:X20)/$G20</f>
        <v>0.37333333333333335</v>
      </c>
      <c r="AM20" s="135">
        <f ca="1">SUM($R20:Y20)/$G20</f>
        <v>0.42</v>
      </c>
      <c r="AN20" s="135">
        <f ca="1">SUM($R20:Z20)/$G20</f>
        <v>0.44666666666666666</v>
      </c>
      <c r="AO20" s="135">
        <f ca="1">SUM($R20:AA20)/$G20</f>
        <v>0.46</v>
      </c>
      <c r="AP20" s="135">
        <f ca="1">SUM($R20:AB20)/$G20</f>
        <v>0.47333333333333333</v>
      </c>
      <c r="AQ20" s="135">
        <f ca="1">SUM($R20:AC20)/$G20</f>
        <v>0.47333333333333333</v>
      </c>
      <c r="AR20" s="135">
        <f ca="1">SUM($R20:AD20)/$G20</f>
        <v>0.47333333333333333</v>
      </c>
      <c r="AS20" s="135">
        <f ca="1">SUM($R20:AE20)/$G20</f>
        <v>0.48666666666666669</v>
      </c>
      <c r="AU20" s="106" t="s">
        <v>32</v>
      </c>
      <c r="AV20" s="135">
        <f t="shared" ca="1" si="19"/>
        <v>0.10559271381813011</v>
      </c>
      <c r="AW20" s="135">
        <f t="shared" ca="1" si="19"/>
        <v>0.21118542763626022</v>
      </c>
      <c r="AX20" s="135">
        <f t="shared" ca="1" si="19"/>
        <v>0.32844741710545056</v>
      </c>
      <c r="AY20" s="135">
        <f t="shared" ca="1" si="19"/>
        <v>0.48157108296570394</v>
      </c>
      <c r="AZ20" s="135">
        <f t="shared" ca="1" si="19"/>
        <v>0.70798349224420121</v>
      </c>
      <c r="BA20" s="135">
        <f t="shared" ca="1" si="19"/>
        <v>0.8063184858403305</v>
      </c>
      <c r="BB20" s="135">
        <f t="shared" ca="1" si="19"/>
        <v>0.86068023338551336</v>
      </c>
      <c r="BC20" s="135">
        <f t="shared" ca="1" si="19"/>
        <v>0.89981499928845921</v>
      </c>
      <c r="BD20" s="135">
        <f t="shared" ca="1" si="19"/>
        <v>0.92898818841610975</v>
      </c>
      <c r="BE20" s="135">
        <f t="shared" ca="1" si="19"/>
        <v>0.95189981499928888</v>
      </c>
      <c r="BF20" s="135">
        <f t="shared" ca="1" si="19"/>
        <v>0.97708837341682131</v>
      </c>
      <c r="BG20" s="135">
        <f t="shared" ca="1" si="19"/>
        <v>1.0000000000000004</v>
      </c>
    </row>
    <row r="21" spans="3:59" x14ac:dyDescent="0.15">
      <c r="C21" s="105">
        <v>87</v>
      </c>
      <c r="D21" s="105" t="s">
        <v>47</v>
      </c>
      <c r="E21" s="106">
        <f t="shared" ca="1" si="8"/>
        <v>0</v>
      </c>
      <c r="F21" s="106">
        <f t="shared" ca="1" si="9"/>
        <v>0</v>
      </c>
      <c r="G21" s="106">
        <f ca="1">VLOOKUP($C$6,パターンマスタ!N:AB,13,0)</f>
        <v>150</v>
      </c>
      <c r="H21" s="107">
        <f t="shared" ca="1" si="10"/>
        <v>86</v>
      </c>
      <c r="I21" s="106">
        <f t="shared" ca="1" si="11"/>
        <v>64</v>
      </c>
      <c r="J21" s="112">
        <f t="shared" ca="1" si="12"/>
        <v>0.57333333333333336</v>
      </c>
      <c r="K21" s="113">
        <f t="shared" ca="1" si="13"/>
        <v>1.0000000000000004</v>
      </c>
      <c r="L21" s="113">
        <f t="shared" ca="1" si="14"/>
        <v>-0.42666666666666708</v>
      </c>
      <c r="M21" s="114">
        <f t="shared" ca="1" si="15"/>
        <v>86</v>
      </c>
      <c r="N21" s="106">
        <f t="shared" ca="1" si="16"/>
        <v>64</v>
      </c>
      <c r="O21" s="113">
        <f t="shared" ca="1" si="17"/>
        <v>0.57333333333333336</v>
      </c>
      <c r="P21" s="115"/>
      <c r="Q21" s="126" t="s">
        <v>31</v>
      </c>
      <c r="R21" s="127">
        <f ca="1">IF($C$6="合計",SUMIFS(Pt1売数実績!$L:$L,Pt1売数実績!$C:$C,$C21,Pt1売数実績!$B:$B,R$5),IFERROR(VLOOKUP(R$5&amp;"_"&amp;$C21&amp;"_"&amp;$C$6,Pt1売数実績!$A:$L,12,0),0))</f>
        <v>0</v>
      </c>
      <c r="S21" s="127">
        <f ca="1">IF($C$6="合計",SUMIFS(Pt1売数実績!$L:$L,Pt1売数実績!$C:$C,$C21,Pt1売数実績!$B:$B,S$5),IFERROR(VLOOKUP(S$5&amp;"_"&amp;$C21&amp;"_"&amp;$C$6,Pt1売数実績!$A:$L,12,0),0))</f>
        <v>2</v>
      </c>
      <c r="T21" s="127">
        <f ca="1">IF($C$6="合計",SUMIFS(Pt1売数実績!$L:$L,Pt1売数実績!$C:$C,$C21,Pt1売数実績!$B:$B,T$5),IFERROR(VLOOKUP(T$5&amp;"_"&amp;$C21&amp;"_"&amp;$C$6,Pt1売数実績!$A:$L,12,0),0))</f>
        <v>9</v>
      </c>
      <c r="U21" s="127">
        <f ca="1">IF($C$6="合計",SUMIFS(Pt1売数実績!$L:$L,Pt1売数実績!$C:$C,$C21,Pt1売数実績!$B:$B,U$5),IFERROR(VLOOKUP(U$5&amp;"_"&amp;$C21&amp;"_"&amp;$C$6,Pt1売数実績!$A:$L,12,0),0))</f>
        <v>2</v>
      </c>
      <c r="V21" s="127">
        <f ca="1">IF($C$6="合計",SUMIFS(Pt1売数実績!$L:$L,Pt1売数実績!$C:$C,$C21,Pt1売数実績!$B:$B,V$5),IFERROR(VLOOKUP(V$5&amp;"_"&amp;$C21&amp;"_"&amp;$C$6,Pt1売数実績!$A:$L,12,0),0))</f>
        <v>10</v>
      </c>
      <c r="W21" s="127">
        <f ca="1">IF($C$6="合計",SUMIFS(Pt1売数実績!$L:$L,Pt1売数実績!$C:$C,$C21,Pt1売数実績!$B:$B,W$5),IFERROR(VLOOKUP(W$5&amp;"_"&amp;$C21&amp;"_"&amp;$C$6,Pt1売数実績!$A:$L,12,0),0))</f>
        <v>9</v>
      </c>
      <c r="X21" s="127">
        <f ca="1">IF($C$6="合計",SUMIFS(Pt1売数実績!$L:$L,Pt1売数実績!$C:$C,$C21,Pt1売数実績!$B:$B,X$5),IFERROR(VLOOKUP(X$5&amp;"_"&amp;$C21&amp;"_"&amp;$C$6,Pt1売数実績!$A:$L,12,0),0))</f>
        <v>11</v>
      </c>
      <c r="Y21" s="127">
        <f ca="1">IF($C$6="合計",SUMIFS(Pt1売数実績!$L:$L,Pt1売数実績!$C:$C,$C21,Pt1売数実績!$B:$B,Y$5),IFERROR(VLOOKUP(Y$5&amp;"_"&amp;$C21&amp;"_"&amp;$C$6,Pt1売数実績!$A:$L,12,0),0))</f>
        <v>9</v>
      </c>
      <c r="Z21" s="127">
        <f ca="1">IF($C$6="合計",SUMIFS(Pt1売数実績!$L:$L,Pt1売数実績!$C:$C,$C21,Pt1売数実績!$B:$B,Z$5),IFERROR(VLOOKUP(Z$5&amp;"_"&amp;$C21&amp;"_"&amp;$C$6,Pt1売数実績!$A:$L,12,0),0))</f>
        <v>9</v>
      </c>
      <c r="AA21" s="127">
        <f ca="1">IF($C$6="合計",SUMIFS(Pt1売数実績!$L:$L,Pt1売数実績!$C:$C,$C21,Pt1売数実績!$B:$B,AA$5),IFERROR(VLOOKUP(AA$5&amp;"_"&amp;$C21&amp;"_"&amp;$C$6,Pt1売数実績!$A:$L,12,0),0))</f>
        <v>12</v>
      </c>
      <c r="AB21" s="127">
        <f ca="1">IF($C$6="合計",SUMIFS(Pt1売数実績!$L:$L,Pt1売数実績!$C:$C,$C21,Pt1売数実績!$B:$B,AB$5),IFERROR(VLOOKUP(AB$5&amp;"_"&amp;$C21&amp;"_"&amp;$C$6,Pt1売数実績!$A:$L,12,0),0))</f>
        <v>6</v>
      </c>
      <c r="AC21" s="127">
        <f ca="1">IF($C$6="合計",SUMIFS(Pt1売数実績!$L:$L,Pt1売数実績!$C:$C,$C21,Pt1売数実績!$B:$B,AC$5),IFERROR(VLOOKUP(AC$5&amp;"_"&amp;$C21&amp;"_"&amp;$C$6,Pt1売数実績!$A:$L,12,0),0))</f>
        <v>1</v>
      </c>
      <c r="AD21" s="127">
        <f ca="1">IF($C$6="合計",SUMIFS(Pt1売数実績!$L:$L,Pt1売数実績!$C:$C,$C21,Pt1売数実績!$B:$B,AD$5),IFERROR(VLOOKUP(AD$5&amp;"_"&amp;$C21&amp;"_"&amp;$C$6,Pt1売数実績!$A:$L,12,0),0))</f>
        <v>3</v>
      </c>
      <c r="AE21" s="127">
        <f ca="1">IF($C$6="合計",SUMIFS(Pt1売数実績!$L:$L,Pt1売数実績!$C:$C,$C21,Pt1売数実績!$B:$B,AE$5),IFERROR(VLOOKUP(AE$5&amp;"_"&amp;$C21&amp;"_"&amp;$C$6,Pt1売数実績!$A:$L,12,0),0))</f>
        <v>3</v>
      </c>
      <c r="AG21" s="106" t="s">
        <v>32</v>
      </c>
      <c r="AH21" s="135">
        <f ca="1">SUM($R21:T21)/$G21</f>
        <v>7.3333333333333334E-2</v>
      </c>
      <c r="AI21" s="135">
        <f ca="1">SUM($R21:U21)/$G21</f>
        <v>8.666666666666667E-2</v>
      </c>
      <c r="AJ21" s="135">
        <f ca="1">SUM($R21:V21)/$G21</f>
        <v>0.15333333333333332</v>
      </c>
      <c r="AK21" s="135">
        <f ca="1">SUM($R21:W21)/$G21</f>
        <v>0.21333333333333335</v>
      </c>
      <c r="AL21" s="135">
        <f ca="1">SUM($R21:X21)/$G21</f>
        <v>0.28666666666666668</v>
      </c>
      <c r="AM21" s="135">
        <f ca="1">SUM($R21:Y21)/$G21</f>
        <v>0.34666666666666668</v>
      </c>
      <c r="AN21" s="135">
        <f ca="1">SUM($R21:Z21)/$G21</f>
        <v>0.40666666666666668</v>
      </c>
      <c r="AO21" s="135">
        <f ca="1">SUM($R21:AA21)/$G21</f>
        <v>0.48666666666666669</v>
      </c>
      <c r="AP21" s="135">
        <f ca="1">SUM($R21:AB21)/$G21</f>
        <v>0.52666666666666662</v>
      </c>
      <c r="AQ21" s="135">
        <f ca="1">SUM($R21:AC21)/$G21</f>
        <v>0.53333333333333333</v>
      </c>
      <c r="AR21" s="135">
        <f ca="1">SUM($R21:AD21)/$G21</f>
        <v>0.55333333333333334</v>
      </c>
      <c r="AS21" s="135">
        <f ca="1">SUM($R21:AE21)/$G21</f>
        <v>0.57333333333333336</v>
      </c>
      <c r="AU21" s="106" t="s">
        <v>32</v>
      </c>
      <c r="AV21" s="135">
        <f t="shared" ca="1" si="19"/>
        <v>0.10559271381813011</v>
      </c>
      <c r="AW21" s="135">
        <f t="shared" ca="1" si="19"/>
        <v>0.21118542763626022</v>
      </c>
      <c r="AX21" s="135">
        <f t="shared" ca="1" si="19"/>
        <v>0.32844741710545056</v>
      </c>
      <c r="AY21" s="135">
        <f t="shared" ca="1" si="19"/>
        <v>0.48157108296570394</v>
      </c>
      <c r="AZ21" s="135">
        <f t="shared" ca="1" si="19"/>
        <v>0.70798349224420121</v>
      </c>
      <c r="BA21" s="135">
        <f t="shared" ca="1" si="19"/>
        <v>0.8063184858403305</v>
      </c>
      <c r="BB21" s="135">
        <f t="shared" ca="1" si="19"/>
        <v>0.86068023338551336</v>
      </c>
      <c r="BC21" s="135">
        <f t="shared" ca="1" si="19"/>
        <v>0.89981499928845921</v>
      </c>
      <c r="BD21" s="135">
        <f t="shared" ca="1" si="19"/>
        <v>0.92898818841610975</v>
      </c>
      <c r="BE21" s="135">
        <f t="shared" ca="1" si="19"/>
        <v>0.95189981499928888</v>
      </c>
      <c r="BF21" s="135">
        <f t="shared" ca="1" si="19"/>
        <v>0.97708837341682131</v>
      </c>
      <c r="BG21" s="135">
        <f t="shared" ca="1" si="19"/>
        <v>1.0000000000000004</v>
      </c>
    </row>
    <row r="22" spans="3:59" x14ac:dyDescent="0.15">
      <c r="C22" s="105">
        <v>90</v>
      </c>
      <c r="D22" s="105" t="s">
        <v>48</v>
      </c>
      <c r="E22" s="106">
        <f t="shared" ca="1" si="8"/>
        <v>0</v>
      </c>
      <c r="F22" s="106">
        <f t="shared" ca="1" si="9"/>
        <v>0</v>
      </c>
      <c r="G22" s="106">
        <f ca="1">VLOOKUP($C$6,パターンマスタ!N:AB,13,0)</f>
        <v>150</v>
      </c>
      <c r="H22" s="107">
        <f t="shared" ca="1" si="10"/>
        <v>153</v>
      </c>
      <c r="I22" s="106">
        <f t="shared" ca="1" si="11"/>
        <v>-3</v>
      </c>
      <c r="J22" s="112">
        <f t="shared" ca="1" si="12"/>
        <v>1.02</v>
      </c>
      <c r="K22" s="113">
        <f t="shared" ca="1" si="13"/>
        <v>1.0000000000000004</v>
      </c>
      <c r="L22" s="113">
        <f t="shared" ca="1" si="14"/>
        <v>1.9999999999999574E-2</v>
      </c>
      <c r="M22" s="114">
        <f t="shared" ca="1" si="15"/>
        <v>153</v>
      </c>
      <c r="N22" s="106">
        <f t="shared" ca="1" si="16"/>
        <v>-3</v>
      </c>
      <c r="O22" s="113">
        <f t="shared" ca="1" si="17"/>
        <v>1.02</v>
      </c>
      <c r="P22" s="115"/>
      <c r="Q22" s="126" t="s">
        <v>31</v>
      </c>
      <c r="R22" s="127">
        <f ca="1">IF($C$6="合計",SUMIFS(Pt1売数実績!$L:$L,Pt1売数実績!$C:$C,$C22,Pt1売数実績!$B:$B,R$5),IFERROR(VLOOKUP(R$5&amp;"_"&amp;$C22&amp;"_"&amp;$C$6,Pt1売数実績!$A:$L,12,0),0))</f>
        <v>0</v>
      </c>
      <c r="S22" s="127">
        <f ca="1">IF($C$6="合計",SUMIFS(Pt1売数実績!$L:$L,Pt1売数実績!$C:$C,$C22,Pt1売数実績!$B:$B,S$5),IFERROR(VLOOKUP(S$5&amp;"_"&amp;$C22&amp;"_"&amp;$C$6,Pt1売数実績!$A:$L,12,0),0))</f>
        <v>24</v>
      </c>
      <c r="T22" s="127">
        <f ca="1">IF($C$6="合計",SUMIFS(Pt1売数実績!$L:$L,Pt1売数実績!$C:$C,$C22,Pt1売数実績!$B:$B,T$5),IFERROR(VLOOKUP(T$5&amp;"_"&amp;$C22&amp;"_"&amp;$C$6,Pt1売数実績!$A:$L,12,0),0))</f>
        <v>22</v>
      </c>
      <c r="U22" s="127">
        <f ca="1">IF($C$6="合計",SUMIFS(Pt1売数実績!$L:$L,Pt1売数実績!$C:$C,$C22,Pt1売数実績!$B:$B,U$5),IFERROR(VLOOKUP(U$5&amp;"_"&amp;$C22&amp;"_"&amp;$C$6,Pt1売数実績!$A:$L,12,0),0))</f>
        <v>25</v>
      </c>
      <c r="V22" s="127">
        <f ca="1">IF($C$6="合計",SUMIFS(Pt1売数実績!$L:$L,Pt1売数実績!$C:$C,$C22,Pt1売数実績!$B:$B,V$5),IFERROR(VLOOKUP(V$5&amp;"_"&amp;$C22&amp;"_"&amp;$C$6,Pt1売数実績!$A:$L,12,0),0))</f>
        <v>13</v>
      </c>
      <c r="W22" s="127">
        <f ca="1">IF($C$6="合計",SUMIFS(Pt1売数実績!$L:$L,Pt1売数実績!$C:$C,$C22,Pt1売数実績!$B:$B,W$5),IFERROR(VLOOKUP(W$5&amp;"_"&amp;$C22&amp;"_"&amp;$C$6,Pt1売数実績!$A:$L,12,0),0))</f>
        <v>10</v>
      </c>
      <c r="X22" s="127">
        <f ca="1">IF($C$6="合計",SUMIFS(Pt1売数実績!$L:$L,Pt1売数実績!$C:$C,$C22,Pt1売数実績!$B:$B,X$5),IFERROR(VLOOKUP(X$5&amp;"_"&amp;$C22&amp;"_"&amp;$C$6,Pt1売数実績!$A:$L,12,0),0))</f>
        <v>28</v>
      </c>
      <c r="Y22" s="127">
        <f ca="1">IF($C$6="合計",SUMIFS(Pt1売数実績!$L:$L,Pt1売数実績!$C:$C,$C22,Pt1売数実績!$B:$B,Y$5),IFERROR(VLOOKUP(Y$5&amp;"_"&amp;$C22&amp;"_"&amp;$C$6,Pt1売数実績!$A:$L,12,0),0))</f>
        <v>10</v>
      </c>
      <c r="Z22" s="127">
        <f ca="1">IF($C$6="合計",SUMIFS(Pt1売数実績!$L:$L,Pt1売数実績!$C:$C,$C22,Pt1売数実績!$B:$B,Z$5),IFERROR(VLOOKUP(Z$5&amp;"_"&amp;$C22&amp;"_"&amp;$C$6,Pt1売数実績!$A:$L,12,0),0))</f>
        <v>8</v>
      </c>
      <c r="AA22" s="127">
        <f ca="1">IF($C$6="合計",SUMIFS(Pt1売数実績!$L:$L,Pt1売数実績!$C:$C,$C22,Pt1売数実績!$B:$B,AA$5),IFERROR(VLOOKUP(AA$5&amp;"_"&amp;$C22&amp;"_"&amp;$C$6,Pt1売数実績!$A:$L,12,0),0))</f>
        <v>3</v>
      </c>
      <c r="AB22" s="127">
        <f ca="1">IF($C$6="合計",SUMIFS(Pt1売数実績!$L:$L,Pt1売数実績!$C:$C,$C22,Pt1売数実績!$B:$B,AB$5),IFERROR(VLOOKUP(AB$5&amp;"_"&amp;$C22&amp;"_"&amp;$C$6,Pt1売数実績!$A:$L,12,0),0))</f>
        <v>2</v>
      </c>
      <c r="AC22" s="127">
        <f ca="1">IF($C$6="合計",SUMIFS(Pt1売数実績!$L:$L,Pt1売数実績!$C:$C,$C22,Pt1売数実績!$B:$B,AC$5),IFERROR(VLOOKUP(AC$5&amp;"_"&amp;$C22&amp;"_"&amp;$C$6,Pt1売数実績!$A:$L,12,0),0))</f>
        <v>0</v>
      </c>
      <c r="AD22" s="127">
        <f ca="1">IF($C$6="合計",SUMIFS(Pt1売数実績!$L:$L,Pt1売数実績!$C:$C,$C22,Pt1売数実績!$B:$B,AD$5),IFERROR(VLOOKUP(AD$5&amp;"_"&amp;$C22&amp;"_"&amp;$C$6,Pt1売数実績!$A:$L,12,0),0))</f>
        <v>3</v>
      </c>
      <c r="AE22" s="127">
        <f ca="1">IF($C$6="合計",SUMIFS(Pt1売数実績!$L:$L,Pt1売数実績!$C:$C,$C22,Pt1売数実績!$B:$B,AE$5),IFERROR(VLOOKUP(AE$5&amp;"_"&amp;$C22&amp;"_"&amp;$C$6,Pt1売数実績!$A:$L,12,0),0))</f>
        <v>5</v>
      </c>
      <c r="AG22" s="106" t="s">
        <v>32</v>
      </c>
      <c r="AH22" s="135">
        <f ca="1">SUM($R22:T22)/$G22</f>
        <v>0.30666666666666664</v>
      </c>
      <c r="AI22" s="135">
        <f ca="1">SUM($R22:U22)/$G22</f>
        <v>0.47333333333333333</v>
      </c>
      <c r="AJ22" s="135">
        <f ca="1">SUM($R22:V22)/$G22</f>
        <v>0.56000000000000005</v>
      </c>
      <c r="AK22" s="135">
        <f ca="1">SUM($R22:W22)/$G22</f>
        <v>0.62666666666666671</v>
      </c>
      <c r="AL22" s="135">
        <f ca="1">SUM($R22:X22)/$G22</f>
        <v>0.81333333333333335</v>
      </c>
      <c r="AM22" s="135">
        <f ca="1">SUM($R22:Y22)/$G22</f>
        <v>0.88</v>
      </c>
      <c r="AN22" s="135">
        <f ca="1">SUM($R22:Z22)/$G22</f>
        <v>0.93333333333333335</v>
      </c>
      <c r="AO22" s="135">
        <f ca="1">SUM($R22:AA22)/$G22</f>
        <v>0.95333333333333337</v>
      </c>
      <c r="AP22" s="135">
        <f ca="1">SUM($R22:AB22)/$G22</f>
        <v>0.96666666666666667</v>
      </c>
      <c r="AQ22" s="135">
        <f ca="1">SUM($R22:AC22)/$G22</f>
        <v>0.96666666666666667</v>
      </c>
      <c r="AR22" s="135">
        <f ca="1">SUM($R22:AD22)/$G22</f>
        <v>0.98666666666666669</v>
      </c>
      <c r="AS22" s="135">
        <f ca="1">SUM($R22:AE22)/$G22</f>
        <v>1.02</v>
      </c>
      <c r="AU22" s="106" t="s">
        <v>32</v>
      </c>
      <c r="AV22" s="135">
        <f t="shared" ca="1" si="19"/>
        <v>0.10559271381813011</v>
      </c>
      <c r="AW22" s="135">
        <f t="shared" ca="1" si="19"/>
        <v>0.21118542763626022</v>
      </c>
      <c r="AX22" s="135">
        <f t="shared" ca="1" si="19"/>
        <v>0.32844741710545056</v>
      </c>
      <c r="AY22" s="135">
        <f t="shared" ca="1" si="19"/>
        <v>0.48157108296570394</v>
      </c>
      <c r="AZ22" s="135">
        <f t="shared" ca="1" si="19"/>
        <v>0.70798349224420121</v>
      </c>
      <c r="BA22" s="135">
        <f t="shared" ca="1" si="19"/>
        <v>0.8063184858403305</v>
      </c>
      <c r="BB22" s="135">
        <f t="shared" ca="1" si="19"/>
        <v>0.86068023338551336</v>
      </c>
      <c r="BC22" s="135">
        <f t="shared" ca="1" si="19"/>
        <v>0.89981499928845921</v>
      </c>
      <c r="BD22" s="135">
        <f t="shared" ca="1" si="19"/>
        <v>0.92898818841610975</v>
      </c>
      <c r="BE22" s="135">
        <f t="shared" ca="1" si="19"/>
        <v>0.95189981499928888</v>
      </c>
      <c r="BF22" s="135">
        <f t="shared" ca="1" si="19"/>
        <v>0.97708837341682131</v>
      </c>
      <c r="BG22" s="135">
        <f t="shared" ca="1" si="19"/>
        <v>1.0000000000000004</v>
      </c>
    </row>
    <row r="23" spans="3:59" x14ac:dyDescent="0.15">
      <c r="C23" s="105">
        <v>91</v>
      </c>
      <c r="D23" s="105" t="s">
        <v>49</v>
      </c>
      <c r="E23" s="106">
        <f t="shared" ca="1" si="8"/>
        <v>0</v>
      </c>
      <c r="F23" s="106">
        <f t="shared" ca="1" si="9"/>
        <v>0</v>
      </c>
      <c r="G23" s="106">
        <f ca="1">VLOOKUP($C$6,パターンマスタ!N:AB,13,0)</f>
        <v>150</v>
      </c>
      <c r="H23" s="107">
        <f t="shared" ca="1" si="10"/>
        <v>68</v>
      </c>
      <c r="I23" s="106">
        <f t="shared" ca="1" si="11"/>
        <v>82</v>
      </c>
      <c r="J23" s="112">
        <f t="shared" ca="1" si="12"/>
        <v>0.45333333333333331</v>
      </c>
      <c r="K23" s="113">
        <f t="shared" ca="1" si="13"/>
        <v>1.0000000000000004</v>
      </c>
      <c r="L23" s="113">
        <f t="shared" ca="1" si="14"/>
        <v>-0.54666666666666708</v>
      </c>
      <c r="M23" s="114">
        <f t="shared" ca="1" si="15"/>
        <v>68</v>
      </c>
      <c r="N23" s="106">
        <f t="shared" ca="1" si="16"/>
        <v>82</v>
      </c>
      <c r="O23" s="113">
        <f t="shared" ca="1" si="17"/>
        <v>0.45333333333333331</v>
      </c>
      <c r="P23" s="115"/>
      <c r="Q23" s="126" t="s">
        <v>31</v>
      </c>
      <c r="R23" s="127">
        <f ca="1">IF($C$6="合計",SUMIFS(Pt1売数実績!$L:$L,Pt1売数実績!$C:$C,$C23,Pt1売数実績!$B:$B,R$5),IFERROR(VLOOKUP(R$5&amp;"_"&amp;$C23&amp;"_"&amp;$C$6,Pt1売数実績!$A:$L,12,0),0))</f>
        <v>0</v>
      </c>
      <c r="S23" s="127">
        <f ca="1">IF($C$6="合計",SUMIFS(Pt1売数実績!$L:$L,Pt1売数実績!$C:$C,$C23,Pt1売数実績!$B:$B,S$5),IFERROR(VLOOKUP(S$5&amp;"_"&amp;$C23&amp;"_"&amp;$C$6,Pt1売数実績!$A:$L,12,0),0))</f>
        <v>0</v>
      </c>
      <c r="T23" s="127">
        <f ca="1">IF($C$6="合計",SUMIFS(Pt1売数実績!$L:$L,Pt1売数実績!$C:$C,$C23,Pt1売数実績!$B:$B,T$5),IFERROR(VLOOKUP(T$5&amp;"_"&amp;$C23&amp;"_"&amp;$C$6,Pt1売数実績!$A:$L,12,0),0))</f>
        <v>0</v>
      </c>
      <c r="U23" s="127">
        <f ca="1">IF($C$6="合計",SUMIFS(Pt1売数実績!$L:$L,Pt1売数実績!$C:$C,$C23,Pt1売数実績!$B:$B,U$5),IFERROR(VLOOKUP(U$5&amp;"_"&amp;$C23&amp;"_"&amp;$C$6,Pt1売数実績!$A:$L,12,0),0))</f>
        <v>10</v>
      </c>
      <c r="V23" s="127">
        <f ca="1">IF($C$6="合計",SUMIFS(Pt1売数実績!$L:$L,Pt1売数実績!$C:$C,$C23,Pt1売数実績!$B:$B,V$5),IFERROR(VLOOKUP(V$5&amp;"_"&amp;$C23&amp;"_"&amp;$C$6,Pt1売数実績!$A:$L,12,0),0))</f>
        <v>10</v>
      </c>
      <c r="W23" s="127">
        <f ca="1">IF($C$6="合計",SUMIFS(Pt1売数実績!$L:$L,Pt1売数実績!$C:$C,$C23,Pt1売数実績!$B:$B,W$5),IFERROR(VLOOKUP(W$5&amp;"_"&amp;$C23&amp;"_"&amp;$C$6,Pt1売数実績!$A:$L,12,0),0))</f>
        <v>8</v>
      </c>
      <c r="X23" s="127">
        <f ca="1">IF($C$6="合計",SUMIFS(Pt1売数実績!$L:$L,Pt1売数実績!$C:$C,$C23,Pt1売数実績!$B:$B,X$5),IFERROR(VLOOKUP(X$5&amp;"_"&amp;$C23&amp;"_"&amp;$C$6,Pt1売数実績!$A:$L,12,0),0))</f>
        <v>6</v>
      </c>
      <c r="Y23" s="127">
        <f ca="1">IF($C$6="合計",SUMIFS(Pt1売数実績!$L:$L,Pt1売数実績!$C:$C,$C23,Pt1売数実績!$B:$B,Y$5),IFERROR(VLOOKUP(Y$5&amp;"_"&amp;$C23&amp;"_"&amp;$C$6,Pt1売数実績!$A:$L,12,0),0))</f>
        <v>5</v>
      </c>
      <c r="Z23" s="127">
        <f ca="1">IF($C$6="合計",SUMIFS(Pt1売数実績!$L:$L,Pt1売数実績!$C:$C,$C23,Pt1売数実績!$B:$B,Z$5),IFERROR(VLOOKUP(Z$5&amp;"_"&amp;$C23&amp;"_"&amp;$C$6,Pt1売数実績!$A:$L,12,0),0))</f>
        <v>4</v>
      </c>
      <c r="AA23" s="127">
        <f ca="1">IF($C$6="合計",SUMIFS(Pt1売数実績!$L:$L,Pt1売数実績!$C:$C,$C23,Pt1売数実績!$B:$B,AA$5),IFERROR(VLOOKUP(AA$5&amp;"_"&amp;$C23&amp;"_"&amp;$C$6,Pt1売数実績!$A:$L,12,0),0))</f>
        <v>5</v>
      </c>
      <c r="AB23" s="127">
        <f ca="1">IF($C$6="合計",SUMIFS(Pt1売数実績!$L:$L,Pt1売数実績!$C:$C,$C23,Pt1売数実績!$B:$B,AB$5),IFERROR(VLOOKUP(AB$5&amp;"_"&amp;$C23&amp;"_"&amp;$C$6,Pt1売数実績!$A:$L,12,0),0))</f>
        <v>4</v>
      </c>
      <c r="AC23" s="127">
        <f ca="1">IF($C$6="合計",SUMIFS(Pt1売数実績!$L:$L,Pt1売数実績!$C:$C,$C23,Pt1売数実績!$B:$B,AC$5),IFERROR(VLOOKUP(AC$5&amp;"_"&amp;$C23&amp;"_"&amp;$C$6,Pt1売数実績!$A:$L,12,0),0))</f>
        <v>4</v>
      </c>
      <c r="AD23" s="127">
        <f ca="1">IF($C$6="合計",SUMIFS(Pt1売数実績!$L:$L,Pt1売数実績!$C:$C,$C23,Pt1売数実績!$B:$B,AD$5),IFERROR(VLOOKUP(AD$5&amp;"_"&amp;$C23&amp;"_"&amp;$C$6,Pt1売数実績!$A:$L,12,0),0))</f>
        <v>7</v>
      </c>
      <c r="AE23" s="127">
        <f ca="1">IF($C$6="合計",SUMIFS(Pt1売数実績!$L:$L,Pt1売数実績!$C:$C,$C23,Pt1売数実績!$B:$B,AE$5),IFERROR(VLOOKUP(AE$5&amp;"_"&amp;$C23&amp;"_"&amp;$C$6,Pt1売数実績!$A:$L,12,0),0))</f>
        <v>5</v>
      </c>
      <c r="AG23" s="106" t="s">
        <v>32</v>
      </c>
      <c r="AH23" s="135">
        <f ca="1">SUM($R23:T23)/$G23</f>
        <v>0</v>
      </c>
      <c r="AI23" s="135">
        <f ca="1">SUM($R23:U23)/$G23</f>
        <v>6.6666666666666666E-2</v>
      </c>
      <c r="AJ23" s="135">
        <f ca="1">SUM($R23:V23)/$G23</f>
        <v>0.13333333333333333</v>
      </c>
      <c r="AK23" s="135">
        <f ca="1">SUM($R23:W23)/$G23</f>
        <v>0.18666666666666668</v>
      </c>
      <c r="AL23" s="135">
        <f ca="1">SUM($R23:X23)/$G23</f>
        <v>0.22666666666666666</v>
      </c>
      <c r="AM23" s="135">
        <f ca="1">SUM($R23:Y23)/$G23</f>
        <v>0.26</v>
      </c>
      <c r="AN23" s="135">
        <f ca="1">SUM($R23:Z23)/$G23</f>
        <v>0.28666666666666668</v>
      </c>
      <c r="AO23" s="135">
        <f ca="1">SUM($R23:AA23)/$G23</f>
        <v>0.32</v>
      </c>
      <c r="AP23" s="135">
        <f ca="1">SUM($R23:AB23)/$G23</f>
        <v>0.34666666666666668</v>
      </c>
      <c r="AQ23" s="135">
        <f ca="1">SUM($R23:AC23)/$G23</f>
        <v>0.37333333333333335</v>
      </c>
      <c r="AR23" s="135">
        <f ca="1">SUM($R23:AD23)/$G23</f>
        <v>0.42</v>
      </c>
      <c r="AS23" s="135">
        <f ca="1">SUM($R23:AE23)/$G23</f>
        <v>0.45333333333333331</v>
      </c>
      <c r="AU23" s="106" t="s">
        <v>32</v>
      </c>
      <c r="AV23" s="135">
        <f t="shared" ca="1" si="19"/>
        <v>0.10559271381813011</v>
      </c>
      <c r="AW23" s="135">
        <f t="shared" ca="1" si="19"/>
        <v>0.21118542763626022</v>
      </c>
      <c r="AX23" s="135">
        <f t="shared" ca="1" si="19"/>
        <v>0.32844741710545056</v>
      </c>
      <c r="AY23" s="135">
        <f t="shared" ca="1" si="19"/>
        <v>0.48157108296570394</v>
      </c>
      <c r="AZ23" s="135">
        <f t="shared" ca="1" si="19"/>
        <v>0.70798349224420121</v>
      </c>
      <c r="BA23" s="135">
        <f t="shared" ca="1" si="19"/>
        <v>0.8063184858403305</v>
      </c>
      <c r="BB23" s="135">
        <f t="shared" ca="1" si="19"/>
        <v>0.86068023338551336</v>
      </c>
      <c r="BC23" s="135">
        <f t="shared" ca="1" si="19"/>
        <v>0.89981499928845921</v>
      </c>
      <c r="BD23" s="135">
        <f t="shared" ca="1" si="19"/>
        <v>0.92898818841610975</v>
      </c>
      <c r="BE23" s="135">
        <f t="shared" ca="1" si="19"/>
        <v>0.95189981499928888</v>
      </c>
      <c r="BF23" s="135">
        <f t="shared" ca="1" si="19"/>
        <v>0.97708837341682131</v>
      </c>
      <c r="BG23" s="135">
        <f t="shared" ca="1" si="19"/>
        <v>1.0000000000000004</v>
      </c>
    </row>
    <row r="24" spans="3:59" x14ac:dyDescent="0.15">
      <c r="C24" s="105">
        <v>101</v>
      </c>
      <c r="D24" s="105" t="s">
        <v>50</v>
      </c>
      <c r="E24" s="106">
        <f t="shared" ca="1" si="8"/>
        <v>0</v>
      </c>
      <c r="F24" s="106">
        <f t="shared" ca="1" si="9"/>
        <v>0</v>
      </c>
      <c r="G24" s="106">
        <f ca="1">VLOOKUP($C$6,パターンマスタ!N:AB,13,0)</f>
        <v>150</v>
      </c>
      <c r="H24" s="107">
        <f t="shared" ca="1" si="10"/>
        <v>75</v>
      </c>
      <c r="I24" s="106">
        <f t="shared" ca="1" si="11"/>
        <v>75</v>
      </c>
      <c r="J24" s="112">
        <f t="shared" ca="1" si="12"/>
        <v>0.5</v>
      </c>
      <c r="K24" s="113">
        <f t="shared" ca="1" si="13"/>
        <v>1.0000000000000004</v>
      </c>
      <c r="L24" s="113">
        <f t="shared" ca="1" si="14"/>
        <v>-0.50000000000000044</v>
      </c>
      <c r="M24" s="114">
        <f t="shared" ca="1" si="15"/>
        <v>75</v>
      </c>
      <c r="N24" s="106">
        <f t="shared" ca="1" si="16"/>
        <v>75</v>
      </c>
      <c r="O24" s="113">
        <f t="shared" ca="1" si="17"/>
        <v>0.5</v>
      </c>
      <c r="P24" s="115"/>
      <c r="Q24" s="126" t="s">
        <v>31</v>
      </c>
      <c r="R24" s="127">
        <f ca="1">IF($C$6="合計",SUMIFS(Pt1売数実績!$L:$L,Pt1売数実績!$C:$C,$C24,Pt1売数実績!$B:$B,R$5),IFERROR(VLOOKUP(R$5&amp;"_"&amp;$C24&amp;"_"&amp;$C$6,Pt1売数実績!$A:$L,12,0),0))</f>
        <v>0</v>
      </c>
      <c r="S24" s="127">
        <f ca="1">IF($C$6="合計",SUMIFS(Pt1売数実績!$L:$L,Pt1売数実績!$C:$C,$C24,Pt1売数実績!$B:$B,S$5),IFERROR(VLOOKUP(S$5&amp;"_"&amp;$C24&amp;"_"&amp;$C$6,Pt1売数実績!$A:$L,12,0),0))</f>
        <v>0</v>
      </c>
      <c r="T24" s="127">
        <f ca="1">IF($C$6="合計",SUMIFS(Pt1売数実績!$L:$L,Pt1売数実績!$C:$C,$C24,Pt1売数実績!$B:$B,T$5),IFERROR(VLOOKUP(T$5&amp;"_"&amp;$C24&amp;"_"&amp;$C$6,Pt1売数実績!$A:$L,12,0),0))</f>
        <v>3</v>
      </c>
      <c r="U24" s="127">
        <f ca="1">IF($C$6="合計",SUMIFS(Pt1売数実績!$L:$L,Pt1売数実績!$C:$C,$C24,Pt1売数実績!$B:$B,U$5),IFERROR(VLOOKUP(U$5&amp;"_"&amp;$C24&amp;"_"&amp;$C$6,Pt1売数実績!$A:$L,12,0),0))</f>
        <v>4</v>
      </c>
      <c r="V24" s="127">
        <f ca="1">IF($C$6="合計",SUMIFS(Pt1売数実績!$L:$L,Pt1売数実績!$C:$C,$C24,Pt1売数実績!$B:$B,V$5),IFERROR(VLOOKUP(V$5&amp;"_"&amp;$C24&amp;"_"&amp;$C$6,Pt1売数実績!$A:$L,12,0),0))</f>
        <v>13</v>
      </c>
      <c r="W24" s="127">
        <f ca="1">IF($C$6="合計",SUMIFS(Pt1売数実績!$L:$L,Pt1売数実績!$C:$C,$C24,Pt1売数実績!$B:$B,W$5),IFERROR(VLOOKUP(W$5&amp;"_"&amp;$C24&amp;"_"&amp;$C$6,Pt1売数実績!$A:$L,12,0),0))</f>
        <v>10</v>
      </c>
      <c r="X24" s="127">
        <f ca="1">IF($C$6="合計",SUMIFS(Pt1売数実績!$L:$L,Pt1売数実績!$C:$C,$C24,Pt1売数実績!$B:$B,X$5),IFERROR(VLOOKUP(X$5&amp;"_"&amp;$C24&amp;"_"&amp;$C$6,Pt1売数実績!$A:$L,12,0),0))</f>
        <v>22</v>
      </c>
      <c r="Y24" s="127">
        <f ca="1">IF($C$6="合計",SUMIFS(Pt1売数実績!$L:$L,Pt1売数実績!$C:$C,$C24,Pt1売数実績!$B:$B,Y$5),IFERROR(VLOOKUP(Y$5&amp;"_"&amp;$C24&amp;"_"&amp;$C$6,Pt1売数実績!$A:$L,12,0),0))</f>
        <v>15</v>
      </c>
      <c r="Z24" s="127">
        <f ca="1">IF($C$6="合計",SUMIFS(Pt1売数実績!$L:$L,Pt1売数実績!$C:$C,$C24,Pt1売数実績!$B:$B,Z$5),IFERROR(VLOOKUP(Z$5&amp;"_"&amp;$C24&amp;"_"&amp;$C$6,Pt1売数実績!$A:$L,12,0),0))</f>
        <v>4</v>
      </c>
      <c r="AA24" s="127">
        <f ca="1">IF($C$6="合計",SUMIFS(Pt1売数実績!$L:$L,Pt1売数実績!$C:$C,$C24,Pt1売数実績!$B:$B,AA$5),IFERROR(VLOOKUP(AA$5&amp;"_"&amp;$C24&amp;"_"&amp;$C$6,Pt1売数実績!$A:$L,12,0),0))</f>
        <v>0</v>
      </c>
      <c r="AB24" s="127">
        <f ca="1">IF($C$6="合計",SUMIFS(Pt1売数実績!$L:$L,Pt1売数実績!$C:$C,$C24,Pt1売数実績!$B:$B,AB$5),IFERROR(VLOOKUP(AB$5&amp;"_"&amp;$C24&amp;"_"&amp;$C$6,Pt1売数実績!$A:$L,12,0),0))</f>
        <v>0</v>
      </c>
      <c r="AC24" s="127">
        <f ca="1">IF($C$6="合計",SUMIFS(Pt1売数実績!$L:$L,Pt1売数実績!$C:$C,$C24,Pt1売数実績!$B:$B,AC$5),IFERROR(VLOOKUP(AC$5&amp;"_"&amp;$C24&amp;"_"&amp;$C$6,Pt1売数実績!$A:$L,12,0),0))</f>
        <v>2</v>
      </c>
      <c r="AD24" s="127">
        <f ca="1">IF($C$6="合計",SUMIFS(Pt1売数実績!$L:$L,Pt1売数実績!$C:$C,$C24,Pt1売数実績!$B:$B,AD$5),IFERROR(VLOOKUP(AD$5&amp;"_"&amp;$C24&amp;"_"&amp;$C$6,Pt1売数実績!$A:$L,12,0),0))</f>
        <v>1</v>
      </c>
      <c r="AE24" s="127">
        <f ca="1">IF($C$6="合計",SUMIFS(Pt1売数実績!$L:$L,Pt1売数実績!$C:$C,$C24,Pt1売数実績!$B:$B,AE$5),IFERROR(VLOOKUP(AE$5&amp;"_"&amp;$C24&amp;"_"&amp;$C$6,Pt1売数実績!$A:$L,12,0),0))</f>
        <v>1</v>
      </c>
      <c r="AG24" s="106" t="s">
        <v>32</v>
      </c>
      <c r="AH24" s="135">
        <f ca="1">SUM($R24:T24)/$G24</f>
        <v>0.02</v>
      </c>
      <c r="AI24" s="135">
        <f ca="1">SUM($R24:U24)/$G24</f>
        <v>4.6666666666666669E-2</v>
      </c>
      <c r="AJ24" s="135">
        <f ca="1">SUM($R24:V24)/$G24</f>
        <v>0.13333333333333333</v>
      </c>
      <c r="AK24" s="135">
        <f ca="1">SUM($R24:W24)/$G24</f>
        <v>0.2</v>
      </c>
      <c r="AL24" s="135">
        <f ca="1">SUM($R24:X24)/$G24</f>
        <v>0.34666666666666668</v>
      </c>
      <c r="AM24" s="135">
        <f ca="1">SUM($R24:Y24)/$G24</f>
        <v>0.44666666666666666</v>
      </c>
      <c r="AN24" s="135">
        <f ca="1">SUM($R24:Z24)/$G24</f>
        <v>0.47333333333333333</v>
      </c>
      <c r="AO24" s="135">
        <f ca="1">SUM($R24:AA24)/$G24</f>
        <v>0.47333333333333333</v>
      </c>
      <c r="AP24" s="135">
        <f ca="1">SUM($R24:AB24)/$G24</f>
        <v>0.47333333333333333</v>
      </c>
      <c r="AQ24" s="135">
        <f ca="1">SUM($R24:AC24)/$G24</f>
        <v>0.48666666666666669</v>
      </c>
      <c r="AR24" s="135">
        <f ca="1">SUM($R24:AD24)/$G24</f>
        <v>0.49333333333333335</v>
      </c>
      <c r="AS24" s="135">
        <f ca="1">SUM($R24:AE24)/$G24</f>
        <v>0.5</v>
      </c>
      <c r="AU24" s="106" t="s">
        <v>32</v>
      </c>
      <c r="AV24" s="135">
        <f t="shared" ca="1" si="19"/>
        <v>0.10559271381813011</v>
      </c>
      <c r="AW24" s="135">
        <f t="shared" ca="1" si="19"/>
        <v>0.21118542763626022</v>
      </c>
      <c r="AX24" s="135">
        <f t="shared" ca="1" si="19"/>
        <v>0.32844741710545056</v>
      </c>
      <c r="AY24" s="135">
        <f t="shared" ca="1" si="19"/>
        <v>0.48157108296570394</v>
      </c>
      <c r="AZ24" s="135">
        <f t="shared" ca="1" si="19"/>
        <v>0.70798349224420121</v>
      </c>
      <c r="BA24" s="135">
        <f t="shared" ca="1" si="19"/>
        <v>0.8063184858403305</v>
      </c>
      <c r="BB24" s="135">
        <f t="shared" ca="1" si="19"/>
        <v>0.86068023338551336</v>
      </c>
      <c r="BC24" s="135">
        <f t="shared" ca="1" si="19"/>
        <v>0.89981499928845921</v>
      </c>
      <c r="BD24" s="135">
        <f t="shared" ca="1" si="19"/>
        <v>0.92898818841610975</v>
      </c>
      <c r="BE24" s="135">
        <f t="shared" ca="1" si="19"/>
        <v>0.95189981499928888</v>
      </c>
      <c r="BF24" s="135">
        <f t="shared" ca="1" si="19"/>
        <v>0.97708837341682131</v>
      </c>
      <c r="BG24" s="135">
        <f t="shared" ca="1" si="19"/>
        <v>1.0000000000000004</v>
      </c>
    </row>
    <row r="25" spans="3:59" x14ac:dyDescent="0.15">
      <c r="C25" s="105">
        <v>116</v>
      </c>
      <c r="D25" s="105" t="s">
        <v>51</v>
      </c>
      <c r="E25" s="106">
        <f t="shared" ca="1" si="8"/>
        <v>0</v>
      </c>
      <c r="F25" s="106">
        <f t="shared" ca="1" si="9"/>
        <v>0</v>
      </c>
      <c r="G25" s="106">
        <f ca="1">VLOOKUP($C$6,パターンマスタ!N:AB,13,0)</f>
        <v>150</v>
      </c>
      <c r="H25" s="107">
        <f t="shared" ca="1" si="10"/>
        <v>134</v>
      </c>
      <c r="I25" s="106">
        <f t="shared" ca="1" si="11"/>
        <v>16</v>
      </c>
      <c r="J25" s="112">
        <f t="shared" ca="1" si="12"/>
        <v>0.89333333333333331</v>
      </c>
      <c r="K25" s="113">
        <f t="shared" ca="1" si="13"/>
        <v>1.0000000000000004</v>
      </c>
      <c r="L25" s="113">
        <f t="shared" ca="1" si="14"/>
        <v>-0.10666666666666713</v>
      </c>
      <c r="M25" s="114">
        <f t="shared" ca="1" si="15"/>
        <v>134</v>
      </c>
      <c r="N25" s="106">
        <f t="shared" ca="1" si="16"/>
        <v>16</v>
      </c>
      <c r="O25" s="113">
        <f t="shared" ca="1" si="17"/>
        <v>0.89333333333333331</v>
      </c>
      <c r="P25" s="115"/>
      <c r="Q25" s="126" t="s">
        <v>31</v>
      </c>
      <c r="R25" s="127">
        <f ca="1">IF($C$6="合計",SUMIFS(Pt1売数実績!$L:$L,Pt1売数実績!$C:$C,$C25,Pt1売数実績!$B:$B,R$5),IFERROR(VLOOKUP(R$5&amp;"_"&amp;$C25&amp;"_"&amp;$C$6,Pt1売数実績!$A:$L,12,0),0))</f>
        <v>0</v>
      </c>
      <c r="S25" s="127">
        <f ca="1">IF($C$6="合計",SUMIFS(Pt1売数実績!$L:$L,Pt1売数実績!$C:$C,$C25,Pt1売数実績!$B:$B,S$5),IFERROR(VLOOKUP(S$5&amp;"_"&amp;$C25&amp;"_"&amp;$C$6,Pt1売数実績!$A:$L,12,0),0))</f>
        <v>0</v>
      </c>
      <c r="T25" s="127">
        <f ca="1">IF($C$6="合計",SUMIFS(Pt1売数実績!$L:$L,Pt1売数実績!$C:$C,$C25,Pt1売数実績!$B:$B,T$5),IFERROR(VLOOKUP(T$5&amp;"_"&amp;$C25&amp;"_"&amp;$C$6,Pt1売数実績!$A:$L,12,0),0))</f>
        <v>0</v>
      </c>
      <c r="U25" s="127">
        <f ca="1">IF($C$6="合計",SUMIFS(Pt1売数実績!$L:$L,Pt1売数実績!$C:$C,$C25,Pt1売数実績!$B:$B,U$5),IFERROR(VLOOKUP(U$5&amp;"_"&amp;$C25&amp;"_"&amp;$C$6,Pt1売数実績!$A:$L,12,0),0))</f>
        <v>0</v>
      </c>
      <c r="V25" s="127">
        <f ca="1">IF($C$6="合計",SUMIFS(Pt1売数実績!$L:$L,Pt1売数実績!$C:$C,$C25,Pt1売数実績!$B:$B,V$5),IFERROR(VLOOKUP(V$5&amp;"_"&amp;$C25&amp;"_"&amp;$C$6,Pt1売数実績!$A:$L,12,0),0))</f>
        <v>44</v>
      </c>
      <c r="W25" s="127">
        <f ca="1">IF($C$6="合計",SUMIFS(Pt1売数実績!$L:$L,Pt1売数実績!$C:$C,$C25,Pt1売数実績!$B:$B,W$5),IFERROR(VLOOKUP(W$5&amp;"_"&amp;$C25&amp;"_"&amp;$C$6,Pt1売数実績!$A:$L,12,0),0))</f>
        <v>28</v>
      </c>
      <c r="X25" s="127">
        <f ca="1">IF($C$6="合計",SUMIFS(Pt1売数実績!$L:$L,Pt1売数実績!$C:$C,$C25,Pt1売数実績!$B:$B,X$5),IFERROR(VLOOKUP(X$5&amp;"_"&amp;$C25&amp;"_"&amp;$C$6,Pt1売数実績!$A:$L,12,0),0))</f>
        <v>29</v>
      </c>
      <c r="Y25" s="127">
        <f ca="1">IF($C$6="合計",SUMIFS(Pt1売数実績!$L:$L,Pt1売数実績!$C:$C,$C25,Pt1売数実績!$B:$B,Y$5),IFERROR(VLOOKUP(Y$5&amp;"_"&amp;$C25&amp;"_"&amp;$C$6,Pt1売数実績!$A:$L,12,0),0))</f>
        <v>22</v>
      </c>
      <c r="Z25" s="127">
        <f ca="1">IF($C$6="合計",SUMIFS(Pt1売数実績!$L:$L,Pt1売数実績!$C:$C,$C25,Pt1売数実績!$B:$B,Z$5),IFERROR(VLOOKUP(Z$5&amp;"_"&amp;$C25&amp;"_"&amp;$C$6,Pt1売数実績!$A:$L,12,0),0))</f>
        <v>4</v>
      </c>
      <c r="AA25" s="127">
        <f ca="1">IF($C$6="合計",SUMIFS(Pt1売数実績!$L:$L,Pt1売数実績!$C:$C,$C25,Pt1売数実績!$B:$B,AA$5),IFERROR(VLOOKUP(AA$5&amp;"_"&amp;$C25&amp;"_"&amp;$C$6,Pt1売数実績!$A:$L,12,0),0))</f>
        <v>3</v>
      </c>
      <c r="AB25" s="127">
        <f ca="1">IF($C$6="合計",SUMIFS(Pt1売数実績!$L:$L,Pt1売数実績!$C:$C,$C25,Pt1売数実績!$B:$B,AB$5),IFERROR(VLOOKUP(AB$5&amp;"_"&amp;$C25&amp;"_"&amp;$C$6,Pt1売数実績!$A:$L,12,0),0))</f>
        <v>1</v>
      </c>
      <c r="AC25" s="127">
        <f ca="1">IF($C$6="合計",SUMIFS(Pt1売数実績!$L:$L,Pt1売数実績!$C:$C,$C25,Pt1売数実績!$B:$B,AC$5),IFERROR(VLOOKUP(AC$5&amp;"_"&amp;$C25&amp;"_"&amp;$C$6,Pt1売数実績!$A:$L,12,0),0))</f>
        <v>1</v>
      </c>
      <c r="AD25" s="127">
        <f ca="1">IF($C$6="合計",SUMIFS(Pt1売数実績!$L:$L,Pt1売数実績!$C:$C,$C25,Pt1売数実績!$B:$B,AD$5),IFERROR(VLOOKUP(AD$5&amp;"_"&amp;$C25&amp;"_"&amp;$C$6,Pt1売数実績!$A:$L,12,0),0))</f>
        <v>0</v>
      </c>
      <c r="AE25" s="127">
        <f ca="1">IF($C$6="合計",SUMIFS(Pt1売数実績!$L:$L,Pt1売数実績!$C:$C,$C25,Pt1売数実績!$B:$B,AE$5),IFERROR(VLOOKUP(AE$5&amp;"_"&amp;$C25&amp;"_"&amp;$C$6,Pt1売数実績!$A:$L,12,0),0))</f>
        <v>2</v>
      </c>
      <c r="AG25" s="106" t="s">
        <v>32</v>
      </c>
      <c r="AH25" s="135">
        <f ca="1">SUM($R25:T25)/$G25</f>
        <v>0</v>
      </c>
      <c r="AI25" s="135">
        <f ca="1">SUM($R25:U25)/$G25</f>
        <v>0</v>
      </c>
      <c r="AJ25" s="135">
        <f ca="1">SUM($R25:V25)/$G25</f>
        <v>0.29333333333333333</v>
      </c>
      <c r="AK25" s="135">
        <f ca="1">SUM($R25:W25)/$G25</f>
        <v>0.48</v>
      </c>
      <c r="AL25" s="135">
        <f ca="1">SUM($R25:X25)/$G25</f>
        <v>0.67333333333333334</v>
      </c>
      <c r="AM25" s="135">
        <f ca="1">SUM($R25:Y25)/$G25</f>
        <v>0.82</v>
      </c>
      <c r="AN25" s="135">
        <f ca="1">SUM($R25:Z25)/$G25</f>
        <v>0.84666666666666668</v>
      </c>
      <c r="AO25" s="135">
        <f ca="1">SUM($R25:AA25)/$G25</f>
        <v>0.8666666666666667</v>
      </c>
      <c r="AP25" s="135">
        <f ca="1">SUM($R25:AB25)/$G25</f>
        <v>0.87333333333333329</v>
      </c>
      <c r="AQ25" s="135">
        <f ca="1">SUM($R25:AC25)/$G25</f>
        <v>0.88</v>
      </c>
      <c r="AR25" s="135">
        <f ca="1">SUM($R25:AD25)/$G25</f>
        <v>0.88</v>
      </c>
      <c r="AS25" s="135">
        <f ca="1">SUM($R25:AE25)/$G25</f>
        <v>0.89333333333333331</v>
      </c>
      <c r="AU25" s="106" t="s">
        <v>32</v>
      </c>
      <c r="AV25" s="135">
        <f t="shared" ca="1" si="19"/>
        <v>0.10559271381813011</v>
      </c>
      <c r="AW25" s="135">
        <f t="shared" ca="1" si="19"/>
        <v>0.21118542763626022</v>
      </c>
      <c r="AX25" s="135">
        <f t="shared" ca="1" si="19"/>
        <v>0.32844741710545056</v>
      </c>
      <c r="AY25" s="135">
        <f t="shared" ca="1" si="19"/>
        <v>0.48157108296570394</v>
      </c>
      <c r="AZ25" s="135">
        <f t="shared" ca="1" si="19"/>
        <v>0.70798349224420121</v>
      </c>
      <c r="BA25" s="135">
        <f t="shared" ca="1" si="19"/>
        <v>0.8063184858403305</v>
      </c>
      <c r="BB25" s="135">
        <f t="shared" ca="1" si="19"/>
        <v>0.86068023338551336</v>
      </c>
      <c r="BC25" s="135">
        <f t="shared" ca="1" si="19"/>
        <v>0.89981499928845921</v>
      </c>
      <c r="BD25" s="135">
        <f t="shared" ca="1" si="19"/>
        <v>0.92898818841610975</v>
      </c>
      <c r="BE25" s="135">
        <f t="shared" ca="1" si="19"/>
        <v>0.95189981499928888</v>
      </c>
      <c r="BF25" s="135">
        <f t="shared" ca="1" si="19"/>
        <v>0.97708837341682131</v>
      </c>
      <c r="BG25" s="135">
        <f t="shared" ca="1" si="19"/>
        <v>1.0000000000000004</v>
      </c>
    </row>
    <row r="26" spans="3:59" x14ac:dyDescent="0.15">
      <c r="C26" s="105">
        <v>121</v>
      </c>
      <c r="D26" s="105" t="s">
        <v>52</v>
      </c>
      <c r="E26" s="106">
        <f t="shared" ca="1" si="8"/>
        <v>0</v>
      </c>
      <c r="F26" s="106">
        <f t="shared" ca="1" si="9"/>
        <v>0</v>
      </c>
      <c r="G26" s="106">
        <f ca="1">VLOOKUP($C$6,パターンマスタ!N:AB,13,0)</f>
        <v>150</v>
      </c>
      <c r="H26" s="107">
        <f t="shared" ca="1" si="10"/>
        <v>79</v>
      </c>
      <c r="I26" s="106">
        <f t="shared" ca="1" si="11"/>
        <v>71</v>
      </c>
      <c r="J26" s="112">
        <f t="shared" ca="1" si="12"/>
        <v>0.52666666666666662</v>
      </c>
      <c r="K26" s="113">
        <f t="shared" ca="1" si="13"/>
        <v>1.0000000000000004</v>
      </c>
      <c r="L26" s="113">
        <f t="shared" ca="1" si="14"/>
        <v>-0.47333333333333383</v>
      </c>
      <c r="M26" s="114">
        <f t="shared" ca="1" si="15"/>
        <v>78.999999999999986</v>
      </c>
      <c r="N26" s="106">
        <f t="shared" ca="1" si="16"/>
        <v>71.000000000000014</v>
      </c>
      <c r="O26" s="113">
        <f t="shared" ca="1" si="17"/>
        <v>0.52666666666666662</v>
      </c>
      <c r="P26" s="115"/>
      <c r="Q26" s="126" t="s">
        <v>31</v>
      </c>
      <c r="R26" s="127">
        <f ca="1">IF($C$6="合計",SUMIFS(Pt1売数実績!$L:$L,Pt1売数実績!$C:$C,$C26,Pt1売数実績!$B:$B,R$5),IFERROR(VLOOKUP(R$5&amp;"_"&amp;$C26&amp;"_"&amp;$C$6,Pt1売数実績!$A:$L,12,0),0))</f>
        <v>0</v>
      </c>
      <c r="S26" s="127">
        <f ca="1">IF($C$6="合計",SUMIFS(Pt1売数実績!$L:$L,Pt1売数実績!$C:$C,$C26,Pt1売数実績!$B:$B,S$5),IFERROR(VLOOKUP(S$5&amp;"_"&amp;$C26&amp;"_"&amp;$C$6,Pt1売数実績!$A:$L,12,0),0))</f>
        <v>0</v>
      </c>
      <c r="T26" s="127">
        <f ca="1">IF($C$6="合計",SUMIFS(Pt1売数実績!$L:$L,Pt1売数実績!$C:$C,$C26,Pt1売数実績!$B:$B,T$5),IFERROR(VLOOKUP(T$5&amp;"_"&amp;$C26&amp;"_"&amp;$C$6,Pt1売数実績!$A:$L,12,0),0))</f>
        <v>0</v>
      </c>
      <c r="U26" s="127">
        <f ca="1">IF($C$6="合計",SUMIFS(Pt1売数実績!$L:$L,Pt1売数実績!$C:$C,$C26,Pt1売数実績!$B:$B,U$5),IFERROR(VLOOKUP(U$5&amp;"_"&amp;$C26&amp;"_"&amp;$C$6,Pt1売数実績!$A:$L,12,0),0))</f>
        <v>0</v>
      </c>
      <c r="V26" s="127">
        <f ca="1">IF($C$6="合計",SUMIFS(Pt1売数実績!$L:$L,Pt1売数実績!$C:$C,$C26,Pt1売数実績!$B:$B,V$5),IFERROR(VLOOKUP(V$5&amp;"_"&amp;$C26&amp;"_"&amp;$C$6,Pt1売数実績!$A:$L,12,0),0))</f>
        <v>10</v>
      </c>
      <c r="W26" s="127">
        <f ca="1">IF($C$6="合計",SUMIFS(Pt1売数実績!$L:$L,Pt1売数実績!$C:$C,$C26,Pt1売数実績!$B:$B,W$5),IFERROR(VLOOKUP(W$5&amp;"_"&amp;$C26&amp;"_"&amp;$C$6,Pt1売数実績!$A:$L,12,0),0))</f>
        <v>13</v>
      </c>
      <c r="X26" s="127">
        <f ca="1">IF($C$6="合計",SUMIFS(Pt1売数実績!$L:$L,Pt1売数実績!$C:$C,$C26,Pt1売数実績!$B:$B,X$5),IFERROR(VLOOKUP(X$5&amp;"_"&amp;$C26&amp;"_"&amp;$C$6,Pt1売数実績!$A:$L,12,0),0))</f>
        <v>10</v>
      </c>
      <c r="Y26" s="127">
        <f ca="1">IF($C$6="合計",SUMIFS(Pt1売数実績!$L:$L,Pt1売数実績!$C:$C,$C26,Pt1売数実績!$B:$B,Y$5),IFERROR(VLOOKUP(Y$5&amp;"_"&amp;$C26&amp;"_"&amp;$C$6,Pt1売数実績!$A:$L,12,0),0))</f>
        <v>8</v>
      </c>
      <c r="Z26" s="127">
        <f ca="1">IF($C$6="合計",SUMIFS(Pt1売数実績!$L:$L,Pt1売数実績!$C:$C,$C26,Pt1売数実績!$B:$B,Z$5),IFERROR(VLOOKUP(Z$5&amp;"_"&amp;$C26&amp;"_"&amp;$C$6,Pt1売数実績!$A:$L,12,0),0))</f>
        <v>10</v>
      </c>
      <c r="AA26" s="127">
        <f ca="1">IF($C$6="合計",SUMIFS(Pt1売数実績!$L:$L,Pt1売数実績!$C:$C,$C26,Pt1売数実績!$B:$B,AA$5),IFERROR(VLOOKUP(AA$5&amp;"_"&amp;$C26&amp;"_"&amp;$C$6,Pt1売数実績!$A:$L,12,0),0))</f>
        <v>9</v>
      </c>
      <c r="AB26" s="127">
        <f ca="1">IF($C$6="合計",SUMIFS(Pt1売数実績!$L:$L,Pt1売数実績!$C:$C,$C26,Pt1売数実績!$B:$B,AB$5),IFERROR(VLOOKUP(AB$5&amp;"_"&amp;$C26&amp;"_"&amp;$C$6,Pt1売数実績!$A:$L,12,0),0))</f>
        <v>5</v>
      </c>
      <c r="AC26" s="127">
        <f ca="1">IF($C$6="合計",SUMIFS(Pt1売数実績!$L:$L,Pt1売数実績!$C:$C,$C26,Pt1売数実績!$B:$B,AC$5),IFERROR(VLOOKUP(AC$5&amp;"_"&amp;$C26&amp;"_"&amp;$C$6,Pt1売数実績!$A:$L,12,0),0))</f>
        <v>5</v>
      </c>
      <c r="AD26" s="127">
        <f ca="1">IF($C$6="合計",SUMIFS(Pt1売数実績!$L:$L,Pt1売数実績!$C:$C,$C26,Pt1売数実績!$B:$B,AD$5),IFERROR(VLOOKUP(AD$5&amp;"_"&amp;$C26&amp;"_"&amp;$C$6,Pt1売数実績!$A:$L,12,0),0))</f>
        <v>4</v>
      </c>
      <c r="AE26" s="127">
        <f ca="1">IF($C$6="合計",SUMIFS(Pt1売数実績!$L:$L,Pt1売数実績!$C:$C,$C26,Pt1売数実績!$B:$B,AE$5),IFERROR(VLOOKUP(AE$5&amp;"_"&amp;$C26&amp;"_"&amp;$C$6,Pt1売数実績!$A:$L,12,0),0))</f>
        <v>5</v>
      </c>
      <c r="AG26" s="106" t="s">
        <v>32</v>
      </c>
      <c r="AH26" s="135">
        <f ca="1">SUM($R26:T26)/$G26</f>
        <v>0</v>
      </c>
      <c r="AI26" s="135">
        <f ca="1">SUM($R26:U26)/$G26</f>
        <v>0</v>
      </c>
      <c r="AJ26" s="135">
        <f ca="1">SUM($R26:V26)/$G26</f>
        <v>6.6666666666666666E-2</v>
      </c>
      <c r="AK26" s="135">
        <f ca="1">SUM($R26:W26)/$G26</f>
        <v>0.15333333333333332</v>
      </c>
      <c r="AL26" s="135">
        <f ca="1">SUM($R26:X26)/$G26</f>
        <v>0.22</v>
      </c>
      <c r="AM26" s="135">
        <f ca="1">SUM($R26:Y26)/$G26</f>
        <v>0.27333333333333332</v>
      </c>
      <c r="AN26" s="135">
        <f ca="1">SUM($R26:Z26)/$G26</f>
        <v>0.34</v>
      </c>
      <c r="AO26" s="135">
        <f ca="1">SUM($R26:AA26)/$G26</f>
        <v>0.4</v>
      </c>
      <c r="AP26" s="135">
        <f ca="1">SUM($R26:AB26)/$G26</f>
        <v>0.43333333333333335</v>
      </c>
      <c r="AQ26" s="135">
        <f ca="1">SUM($R26:AC26)/$G26</f>
        <v>0.46666666666666667</v>
      </c>
      <c r="AR26" s="135">
        <f ca="1">SUM($R26:AD26)/$G26</f>
        <v>0.49333333333333335</v>
      </c>
      <c r="AS26" s="135">
        <f ca="1">SUM($R26:AE26)/$G26</f>
        <v>0.52666666666666662</v>
      </c>
      <c r="AU26" s="106" t="s">
        <v>32</v>
      </c>
      <c r="AV26" s="135">
        <f t="shared" ca="1" si="19"/>
        <v>0.10559271381813011</v>
      </c>
      <c r="AW26" s="135">
        <f t="shared" ca="1" si="19"/>
        <v>0.21118542763626022</v>
      </c>
      <c r="AX26" s="135">
        <f t="shared" ca="1" si="19"/>
        <v>0.32844741710545056</v>
      </c>
      <c r="AY26" s="135">
        <f t="shared" ca="1" si="19"/>
        <v>0.48157108296570394</v>
      </c>
      <c r="AZ26" s="135">
        <f t="shared" ca="1" si="19"/>
        <v>0.70798349224420121</v>
      </c>
      <c r="BA26" s="135">
        <f t="shared" ca="1" si="19"/>
        <v>0.8063184858403305</v>
      </c>
      <c r="BB26" s="135">
        <f t="shared" ca="1" si="19"/>
        <v>0.86068023338551336</v>
      </c>
      <c r="BC26" s="135">
        <f t="shared" ca="1" si="19"/>
        <v>0.89981499928845921</v>
      </c>
      <c r="BD26" s="135">
        <f t="shared" ca="1" si="19"/>
        <v>0.92898818841610975</v>
      </c>
      <c r="BE26" s="135">
        <f t="shared" ca="1" si="19"/>
        <v>0.95189981499928888</v>
      </c>
      <c r="BF26" s="135">
        <f t="shared" ca="1" si="19"/>
        <v>0.97708837341682131</v>
      </c>
      <c r="BG26" s="135">
        <f t="shared" ca="1" si="19"/>
        <v>1.0000000000000004</v>
      </c>
    </row>
    <row r="27" spans="3:59" x14ac:dyDescent="0.15">
      <c r="C27" s="105">
        <v>123</v>
      </c>
      <c r="D27" s="105" t="s">
        <v>53</v>
      </c>
      <c r="E27" s="106">
        <f t="shared" ca="1" si="8"/>
        <v>0</v>
      </c>
      <c r="F27" s="106">
        <f t="shared" ca="1" si="9"/>
        <v>0</v>
      </c>
      <c r="G27" s="106">
        <f ca="1">VLOOKUP($C$6,パターンマスタ!N:AB,13,0)</f>
        <v>150</v>
      </c>
      <c r="H27" s="107">
        <f t="shared" ca="1" si="10"/>
        <v>103</v>
      </c>
      <c r="I27" s="106">
        <f t="shared" ca="1" si="11"/>
        <v>47</v>
      </c>
      <c r="J27" s="112">
        <f t="shared" ca="1" si="12"/>
        <v>0.68666666666666665</v>
      </c>
      <c r="K27" s="113">
        <f t="shared" ca="1" si="13"/>
        <v>1.0000000000000004</v>
      </c>
      <c r="L27" s="113">
        <f t="shared" ca="1" si="14"/>
        <v>-0.3133333333333338</v>
      </c>
      <c r="M27" s="114">
        <f t="shared" ca="1" si="15"/>
        <v>103</v>
      </c>
      <c r="N27" s="106">
        <f t="shared" ca="1" si="16"/>
        <v>47</v>
      </c>
      <c r="O27" s="113">
        <f t="shared" ca="1" si="17"/>
        <v>0.68666666666666665</v>
      </c>
      <c r="P27" s="115"/>
      <c r="Q27" s="126" t="s">
        <v>31</v>
      </c>
      <c r="R27" s="127">
        <f ca="1">IF($C$6="合計",SUMIFS(Pt1売数実績!$L:$L,Pt1売数実績!$C:$C,$C27,Pt1売数実績!$B:$B,R$5),IFERROR(VLOOKUP(R$5&amp;"_"&amp;$C27&amp;"_"&amp;$C$6,Pt1売数実績!$A:$L,12,0),0))</f>
        <v>0</v>
      </c>
      <c r="S27" s="127">
        <f ca="1">IF($C$6="合計",SUMIFS(Pt1売数実績!$L:$L,Pt1売数実績!$C:$C,$C27,Pt1売数実績!$B:$B,S$5),IFERROR(VLOOKUP(S$5&amp;"_"&amp;$C27&amp;"_"&amp;$C$6,Pt1売数実績!$A:$L,12,0),0))</f>
        <v>0</v>
      </c>
      <c r="T27" s="127">
        <f ca="1">IF($C$6="合計",SUMIFS(Pt1売数実績!$L:$L,Pt1売数実績!$C:$C,$C27,Pt1売数実績!$B:$B,T$5),IFERROR(VLOOKUP(T$5&amp;"_"&amp;$C27&amp;"_"&amp;$C$6,Pt1売数実績!$A:$L,12,0),0))</f>
        <v>0</v>
      </c>
      <c r="U27" s="127">
        <f ca="1">IF($C$6="合計",SUMIFS(Pt1売数実績!$L:$L,Pt1売数実績!$C:$C,$C27,Pt1売数実績!$B:$B,U$5),IFERROR(VLOOKUP(U$5&amp;"_"&amp;$C27&amp;"_"&amp;$C$6,Pt1売数実績!$A:$L,12,0),0))</f>
        <v>0</v>
      </c>
      <c r="V27" s="127">
        <f ca="1">IF($C$6="合計",SUMIFS(Pt1売数実績!$L:$L,Pt1売数実績!$C:$C,$C27,Pt1売数実績!$B:$B,V$5),IFERROR(VLOOKUP(V$5&amp;"_"&amp;$C27&amp;"_"&amp;$C$6,Pt1売数実績!$A:$L,12,0),0))</f>
        <v>3</v>
      </c>
      <c r="W27" s="127">
        <f ca="1">IF($C$6="合計",SUMIFS(Pt1売数実績!$L:$L,Pt1売数実績!$C:$C,$C27,Pt1売数実績!$B:$B,W$5),IFERROR(VLOOKUP(W$5&amp;"_"&amp;$C27&amp;"_"&amp;$C$6,Pt1売数実績!$A:$L,12,0),0))</f>
        <v>51</v>
      </c>
      <c r="X27" s="127">
        <f ca="1">IF($C$6="合計",SUMIFS(Pt1売数実績!$L:$L,Pt1売数実績!$C:$C,$C27,Pt1売数実績!$B:$B,X$5),IFERROR(VLOOKUP(X$5&amp;"_"&amp;$C27&amp;"_"&amp;$C$6,Pt1売数実績!$A:$L,12,0),0))</f>
        <v>33</v>
      </c>
      <c r="Y27" s="127">
        <f ca="1">IF($C$6="合計",SUMIFS(Pt1売数実績!$L:$L,Pt1売数実績!$C:$C,$C27,Pt1売数実績!$B:$B,Y$5),IFERROR(VLOOKUP(Y$5&amp;"_"&amp;$C27&amp;"_"&amp;$C$6,Pt1売数実績!$A:$L,12,0),0))</f>
        <v>3</v>
      </c>
      <c r="Z27" s="127">
        <f ca="1">IF($C$6="合計",SUMIFS(Pt1売数実績!$L:$L,Pt1売数実績!$C:$C,$C27,Pt1売数実績!$B:$B,Z$5),IFERROR(VLOOKUP(Z$5&amp;"_"&amp;$C27&amp;"_"&amp;$C$6,Pt1売数実績!$A:$L,12,0),0))</f>
        <v>1</v>
      </c>
      <c r="AA27" s="127">
        <f ca="1">IF($C$6="合計",SUMIFS(Pt1売数実績!$L:$L,Pt1売数実績!$C:$C,$C27,Pt1売数実績!$B:$B,AA$5),IFERROR(VLOOKUP(AA$5&amp;"_"&amp;$C27&amp;"_"&amp;$C$6,Pt1売数実績!$A:$L,12,0),0))</f>
        <v>2</v>
      </c>
      <c r="AB27" s="127">
        <f ca="1">IF($C$6="合計",SUMIFS(Pt1売数実績!$L:$L,Pt1売数実績!$C:$C,$C27,Pt1売数実績!$B:$B,AB$5),IFERROR(VLOOKUP(AB$5&amp;"_"&amp;$C27&amp;"_"&amp;$C$6,Pt1売数実績!$A:$L,12,0),0))</f>
        <v>3</v>
      </c>
      <c r="AC27" s="127">
        <f ca="1">IF($C$6="合計",SUMIFS(Pt1売数実績!$L:$L,Pt1売数実績!$C:$C,$C27,Pt1売数実績!$B:$B,AC$5),IFERROR(VLOOKUP(AC$5&amp;"_"&amp;$C27&amp;"_"&amp;$C$6,Pt1売数実績!$A:$L,12,0),0))</f>
        <v>2</v>
      </c>
      <c r="AD27" s="127">
        <f ca="1">IF($C$6="合計",SUMIFS(Pt1売数実績!$L:$L,Pt1売数実績!$C:$C,$C27,Pt1売数実績!$B:$B,AD$5),IFERROR(VLOOKUP(AD$5&amp;"_"&amp;$C27&amp;"_"&amp;$C$6,Pt1売数実績!$A:$L,12,0),0))</f>
        <v>2</v>
      </c>
      <c r="AE27" s="127">
        <f ca="1">IF($C$6="合計",SUMIFS(Pt1売数実績!$L:$L,Pt1売数実績!$C:$C,$C27,Pt1売数実績!$B:$B,AE$5),IFERROR(VLOOKUP(AE$5&amp;"_"&amp;$C27&amp;"_"&amp;$C$6,Pt1売数実績!$A:$L,12,0),0))</f>
        <v>3</v>
      </c>
      <c r="AG27" s="106" t="s">
        <v>32</v>
      </c>
      <c r="AH27" s="135">
        <f ca="1">SUM($R27:T27)/$G27</f>
        <v>0</v>
      </c>
      <c r="AI27" s="135">
        <f ca="1">SUM($R27:U27)/$G27</f>
        <v>0</v>
      </c>
      <c r="AJ27" s="135">
        <f ca="1">SUM($R27:V27)/$G27</f>
        <v>0.02</v>
      </c>
      <c r="AK27" s="135">
        <f ca="1">SUM($R27:W27)/$G27</f>
        <v>0.36</v>
      </c>
      <c r="AL27" s="135">
        <f ca="1">SUM($R27:X27)/$G27</f>
        <v>0.57999999999999996</v>
      </c>
      <c r="AM27" s="135">
        <f ca="1">SUM($R27:Y27)/$G27</f>
        <v>0.6</v>
      </c>
      <c r="AN27" s="135">
        <f ca="1">SUM($R27:Z27)/$G27</f>
        <v>0.60666666666666669</v>
      </c>
      <c r="AO27" s="135">
        <f ca="1">SUM($R27:AA27)/$G27</f>
        <v>0.62</v>
      </c>
      <c r="AP27" s="135">
        <f ca="1">SUM($R27:AB27)/$G27</f>
        <v>0.64</v>
      </c>
      <c r="AQ27" s="135">
        <f ca="1">SUM($R27:AC27)/$G27</f>
        <v>0.65333333333333332</v>
      </c>
      <c r="AR27" s="135">
        <f ca="1">SUM($R27:AD27)/$G27</f>
        <v>0.66666666666666663</v>
      </c>
      <c r="AS27" s="135">
        <f ca="1">SUM($R27:AE27)/$G27</f>
        <v>0.68666666666666665</v>
      </c>
      <c r="AU27" s="106" t="s">
        <v>32</v>
      </c>
      <c r="AV27" s="135">
        <f t="shared" ca="1" si="19"/>
        <v>0.10559271381813011</v>
      </c>
      <c r="AW27" s="135">
        <f t="shared" ca="1" si="19"/>
        <v>0.21118542763626022</v>
      </c>
      <c r="AX27" s="135">
        <f t="shared" ca="1" si="19"/>
        <v>0.32844741710545056</v>
      </c>
      <c r="AY27" s="135">
        <f t="shared" ca="1" si="19"/>
        <v>0.48157108296570394</v>
      </c>
      <c r="AZ27" s="135">
        <f t="shared" ca="1" si="19"/>
        <v>0.70798349224420121</v>
      </c>
      <c r="BA27" s="135">
        <f t="shared" ca="1" si="19"/>
        <v>0.8063184858403305</v>
      </c>
      <c r="BB27" s="135">
        <f t="shared" ca="1" si="19"/>
        <v>0.86068023338551336</v>
      </c>
      <c r="BC27" s="135">
        <f t="shared" ca="1" si="19"/>
        <v>0.89981499928845921</v>
      </c>
      <c r="BD27" s="135">
        <f t="shared" ca="1" si="19"/>
        <v>0.92898818841610975</v>
      </c>
      <c r="BE27" s="135">
        <f t="shared" ca="1" si="19"/>
        <v>0.95189981499928888</v>
      </c>
      <c r="BF27" s="135">
        <f t="shared" ca="1" si="19"/>
        <v>0.97708837341682131</v>
      </c>
      <c r="BG27" s="135">
        <f t="shared" ca="1" si="19"/>
        <v>1.0000000000000004</v>
      </c>
    </row>
    <row r="28" spans="3:59" x14ac:dyDescent="0.15">
      <c r="C28" s="105">
        <v>130</v>
      </c>
      <c r="D28" s="105" t="s">
        <v>54</v>
      </c>
      <c r="E28" s="106">
        <f t="shared" ca="1" si="8"/>
        <v>0</v>
      </c>
      <c r="F28" s="106">
        <f t="shared" ca="1" si="9"/>
        <v>0</v>
      </c>
      <c r="G28" s="106">
        <f ca="1">VLOOKUP($C$6,パターンマスタ!N:AB,13,0)</f>
        <v>150</v>
      </c>
      <c r="H28" s="107">
        <f t="shared" ca="1" si="10"/>
        <v>79</v>
      </c>
      <c r="I28" s="106">
        <f t="shared" ca="1" si="11"/>
        <v>71</v>
      </c>
      <c r="J28" s="112">
        <f t="shared" ca="1" si="12"/>
        <v>0.52666666666666662</v>
      </c>
      <c r="K28" s="113">
        <f t="shared" ca="1" si="13"/>
        <v>1.0000000000000004</v>
      </c>
      <c r="L28" s="113">
        <f t="shared" ca="1" si="14"/>
        <v>-0.47333333333333383</v>
      </c>
      <c r="M28" s="114">
        <f t="shared" ca="1" si="15"/>
        <v>78.999999999999986</v>
      </c>
      <c r="N28" s="106">
        <f t="shared" ca="1" si="16"/>
        <v>71.000000000000014</v>
      </c>
      <c r="O28" s="113">
        <f t="shared" ca="1" si="17"/>
        <v>0.52666666666666662</v>
      </c>
      <c r="P28" s="115"/>
      <c r="Q28" s="126" t="s">
        <v>31</v>
      </c>
      <c r="R28" s="127">
        <f ca="1">IF($C$6="合計",SUMIFS(Pt1売数実績!$L:$L,Pt1売数実績!$C:$C,$C28,Pt1売数実績!$B:$B,R$5),IFERROR(VLOOKUP(R$5&amp;"_"&amp;$C28&amp;"_"&amp;$C$6,Pt1売数実績!$A:$L,12,0),0))</f>
        <v>0</v>
      </c>
      <c r="S28" s="127">
        <f ca="1">IF($C$6="合計",SUMIFS(Pt1売数実績!$L:$L,Pt1売数実績!$C:$C,$C28,Pt1売数実績!$B:$B,S$5),IFERROR(VLOOKUP(S$5&amp;"_"&amp;$C28&amp;"_"&amp;$C$6,Pt1売数実績!$A:$L,12,0),0))</f>
        <v>0</v>
      </c>
      <c r="T28" s="127">
        <f ca="1">IF($C$6="合計",SUMIFS(Pt1売数実績!$L:$L,Pt1売数実績!$C:$C,$C28,Pt1売数実績!$B:$B,T$5),IFERROR(VLOOKUP(T$5&amp;"_"&amp;$C28&amp;"_"&amp;$C$6,Pt1売数実績!$A:$L,12,0),0))</f>
        <v>3</v>
      </c>
      <c r="U28" s="127">
        <f ca="1">IF($C$6="合計",SUMIFS(Pt1売数実績!$L:$L,Pt1売数実績!$C:$C,$C28,Pt1売数実績!$B:$B,U$5),IFERROR(VLOOKUP(U$5&amp;"_"&amp;$C28&amp;"_"&amp;$C$6,Pt1売数実績!$A:$L,12,0),0))</f>
        <v>2</v>
      </c>
      <c r="V28" s="127">
        <f ca="1">IF($C$6="合計",SUMIFS(Pt1売数実績!$L:$L,Pt1売数実績!$C:$C,$C28,Pt1売数実績!$B:$B,V$5),IFERROR(VLOOKUP(V$5&amp;"_"&amp;$C28&amp;"_"&amp;$C$6,Pt1売数実績!$A:$L,12,0),0))</f>
        <v>7</v>
      </c>
      <c r="W28" s="127">
        <f ca="1">IF($C$6="合計",SUMIFS(Pt1売数実績!$L:$L,Pt1売数実績!$C:$C,$C28,Pt1売数実績!$B:$B,W$5),IFERROR(VLOOKUP(W$5&amp;"_"&amp;$C28&amp;"_"&amp;$C$6,Pt1売数実績!$A:$L,12,0),0))</f>
        <v>8</v>
      </c>
      <c r="X28" s="127">
        <f ca="1">IF($C$6="合計",SUMIFS(Pt1売数実績!$L:$L,Pt1売数実績!$C:$C,$C28,Pt1売数実績!$B:$B,X$5),IFERROR(VLOOKUP(X$5&amp;"_"&amp;$C28&amp;"_"&amp;$C$6,Pt1売数実績!$A:$L,12,0),0))</f>
        <v>34</v>
      </c>
      <c r="Y28" s="127">
        <f ca="1">IF($C$6="合計",SUMIFS(Pt1売数実績!$L:$L,Pt1売数実績!$C:$C,$C28,Pt1売数実績!$B:$B,Y$5),IFERROR(VLOOKUP(Y$5&amp;"_"&amp;$C28&amp;"_"&amp;$C$6,Pt1売数実績!$A:$L,12,0),0))</f>
        <v>13</v>
      </c>
      <c r="Z28" s="127">
        <f ca="1">IF($C$6="合計",SUMIFS(Pt1売数実績!$L:$L,Pt1売数実績!$C:$C,$C28,Pt1売数実績!$B:$B,Z$5),IFERROR(VLOOKUP(Z$5&amp;"_"&amp;$C28&amp;"_"&amp;$C$6,Pt1売数実績!$A:$L,12,0),0))</f>
        <v>3</v>
      </c>
      <c r="AA28" s="127">
        <f ca="1">IF($C$6="合計",SUMIFS(Pt1売数実績!$L:$L,Pt1売数実績!$C:$C,$C28,Pt1売数実績!$B:$B,AA$5),IFERROR(VLOOKUP(AA$5&amp;"_"&amp;$C28&amp;"_"&amp;$C$6,Pt1売数実績!$A:$L,12,0),0))</f>
        <v>4</v>
      </c>
      <c r="AB28" s="127">
        <f ca="1">IF($C$6="合計",SUMIFS(Pt1売数実績!$L:$L,Pt1売数実績!$C:$C,$C28,Pt1売数実績!$B:$B,AB$5),IFERROR(VLOOKUP(AB$5&amp;"_"&amp;$C28&amp;"_"&amp;$C$6,Pt1売数実績!$A:$L,12,0),0))</f>
        <v>1</v>
      </c>
      <c r="AC28" s="127">
        <f ca="1">IF($C$6="合計",SUMIFS(Pt1売数実績!$L:$L,Pt1売数実績!$C:$C,$C28,Pt1売数実績!$B:$B,AC$5),IFERROR(VLOOKUP(AC$5&amp;"_"&amp;$C28&amp;"_"&amp;$C$6,Pt1売数実績!$A:$L,12,0),0))</f>
        <v>2</v>
      </c>
      <c r="AD28" s="127">
        <f ca="1">IF($C$6="合計",SUMIFS(Pt1売数実績!$L:$L,Pt1売数実績!$C:$C,$C28,Pt1売数実績!$B:$B,AD$5),IFERROR(VLOOKUP(AD$5&amp;"_"&amp;$C28&amp;"_"&amp;$C$6,Pt1売数実績!$A:$L,12,0),0))</f>
        <v>1</v>
      </c>
      <c r="AE28" s="127">
        <f ca="1">IF($C$6="合計",SUMIFS(Pt1売数実績!$L:$L,Pt1売数実績!$C:$C,$C28,Pt1売数実績!$B:$B,AE$5),IFERROR(VLOOKUP(AE$5&amp;"_"&amp;$C28&amp;"_"&amp;$C$6,Pt1売数実績!$A:$L,12,0),0))</f>
        <v>1</v>
      </c>
      <c r="AG28" s="106" t="s">
        <v>32</v>
      </c>
      <c r="AH28" s="135">
        <f ca="1">SUM($R28:T28)/$G28</f>
        <v>0.02</v>
      </c>
      <c r="AI28" s="135">
        <f ca="1">SUM($R28:U28)/$G28</f>
        <v>3.3333333333333333E-2</v>
      </c>
      <c r="AJ28" s="135">
        <f ca="1">SUM($R28:V28)/$G28</f>
        <v>0.08</v>
      </c>
      <c r="AK28" s="135">
        <f ca="1">SUM($R28:W28)/$G28</f>
        <v>0.13333333333333333</v>
      </c>
      <c r="AL28" s="135">
        <f ca="1">SUM($R28:X28)/$G28</f>
        <v>0.36</v>
      </c>
      <c r="AM28" s="135">
        <f ca="1">SUM($R28:Y28)/$G28</f>
        <v>0.44666666666666666</v>
      </c>
      <c r="AN28" s="135">
        <f ca="1">SUM($R28:Z28)/$G28</f>
        <v>0.46666666666666667</v>
      </c>
      <c r="AO28" s="135">
        <f ca="1">SUM($R28:AA28)/$G28</f>
        <v>0.49333333333333335</v>
      </c>
      <c r="AP28" s="135">
        <f ca="1">SUM($R28:AB28)/$G28</f>
        <v>0.5</v>
      </c>
      <c r="AQ28" s="135">
        <f ca="1">SUM($R28:AC28)/$G28</f>
        <v>0.51333333333333331</v>
      </c>
      <c r="AR28" s="135">
        <f ca="1">SUM($R28:AD28)/$G28</f>
        <v>0.52</v>
      </c>
      <c r="AS28" s="135">
        <f ca="1">SUM($R28:AE28)/$G28</f>
        <v>0.52666666666666662</v>
      </c>
      <c r="AU28" s="106" t="s">
        <v>32</v>
      </c>
      <c r="AV28" s="135">
        <f t="shared" ca="1" si="19"/>
        <v>0.10559271381813011</v>
      </c>
      <c r="AW28" s="135">
        <f t="shared" ca="1" si="19"/>
        <v>0.21118542763626022</v>
      </c>
      <c r="AX28" s="135">
        <f t="shared" ca="1" si="19"/>
        <v>0.32844741710545056</v>
      </c>
      <c r="AY28" s="135">
        <f t="shared" ca="1" si="19"/>
        <v>0.48157108296570394</v>
      </c>
      <c r="AZ28" s="135">
        <f t="shared" ca="1" si="19"/>
        <v>0.70798349224420121</v>
      </c>
      <c r="BA28" s="135">
        <f t="shared" ca="1" si="19"/>
        <v>0.8063184858403305</v>
      </c>
      <c r="BB28" s="135">
        <f t="shared" ca="1" si="19"/>
        <v>0.86068023338551336</v>
      </c>
      <c r="BC28" s="135">
        <f t="shared" ca="1" si="19"/>
        <v>0.89981499928845921</v>
      </c>
      <c r="BD28" s="135">
        <f t="shared" ca="1" si="19"/>
        <v>0.92898818841610975</v>
      </c>
      <c r="BE28" s="135">
        <f t="shared" ca="1" si="19"/>
        <v>0.95189981499928888</v>
      </c>
      <c r="BF28" s="135">
        <f t="shared" ca="1" si="19"/>
        <v>0.97708837341682131</v>
      </c>
      <c r="BG28" s="135">
        <f t="shared" ca="1" si="19"/>
        <v>1.0000000000000004</v>
      </c>
    </row>
    <row r="29" spans="3:59" x14ac:dyDescent="0.15">
      <c r="C29" s="105">
        <v>135</v>
      </c>
      <c r="D29" s="105" t="s">
        <v>55</v>
      </c>
      <c r="E29" s="106">
        <f t="shared" ca="1" si="8"/>
        <v>0</v>
      </c>
      <c r="F29" s="106">
        <f t="shared" ca="1" si="9"/>
        <v>0</v>
      </c>
      <c r="G29" s="106">
        <f ca="1">VLOOKUP($C$6,パターンマスタ!N:AB,13,0)</f>
        <v>150</v>
      </c>
      <c r="H29" s="107">
        <f t="shared" ca="1" si="10"/>
        <v>75</v>
      </c>
      <c r="I29" s="106">
        <f t="shared" ca="1" si="11"/>
        <v>75</v>
      </c>
      <c r="J29" s="112">
        <f t="shared" ca="1" si="12"/>
        <v>0.5</v>
      </c>
      <c r="K29" s="113">
        <f t="shared" ca="1" si="13"/>
        <v>1.0000000000000004</v>
      </c>
      <c r="L29" s="113">
        <f t="shared" ca="1" si="14"/>
        <v>-0.50000000000000044</v>
      </c>
      <c r="M29" s="114">
        <f t="shared" ca="1" si="15"/>
        <v>75</v>
      </c>
      <c r="N29" s="106">
        <f t="shared" ca="1" si="16"/>
        <v>75</v>
      </c>
      <c r="O29" s="113">
        <f t="shared" ca="1" si="17"/>
        <v>0.5</v>
      </c>
      <c r="P29" s="115"/>
      <c r="Q29" s="126" t="s">
        <v>31</v>
      </c>
      <c r="R29" s="127">
        <f ca="1">IF($C$6="合計",SUMIFS(Pt1売数実績!$L:$L,Pt1売数実績!$C:$C,$C29,Pt1売数実績!$B:$B,R$5),IFERROR(VLOOKUP(R$5&amp;"_"&amp;$C29&amp;"_"&amp;$C$6,Pt1売数実績!$A:$L,12,0),0))</f>
        <v>0</v>
      </c>
      <c r="S29" s="127">
        <f ca="1">IF($C$6="合計",SUMIFS(Pt1売数実績!$L:$L,Pt1売数実績!$C:$C,$C29,Pt1売数実績!$B:$B,S$5),IFERROR(VLOOKUP(S$5&amp;"_"&amp;$C29&amp;"_"&amp;$C$6,Pt1売数実績!$A:$L,12,0),0))</f>
        <v>0</v>
      </c>
      <c r="T29" s="127">
        <f ca="1">IF($C$6="合計",SUMIFS(Pt1売数実績!$L:$L,Pt1売数実績!$C:$C,$C29,Pt1売数実績!$B:$B,T$5),IFERROR(VLOOKUP(T$5&amp;"_"&amp;$C29&amp;"_"&amp;$C$6,Pt1売数実績!$A:$L,12,0),0))</f>
        <v>0</v>
      </c>
      <c r="U29" s="127">
        <f ca="1">IF($C$6="合計",SUMIFS(Pt1売数実績!$L:$L,Pt1売数実績!$C:$C,$C29,Pt1売数実績!$B:$B,U$5),IFERROR(VLOOKUP(U$5&amp;"_"&amp;$C29&amp;"_"&amp;$C$6,Pt1売数実績!$A:$L,12,0),0))</f>
        <v>9</v>
      </c>
      <c r="V29" s="127">
        <f ca="1">IF($C$6="合計",SUMIFS(Pt1売数実績!$L:$L,Pt1売数実績!$C:$C,$C29,Pt1売数実績!$B:$B,V$5),IFERROR(VLOOKUP(V$5&amp;"_"&amp;$C29&amp;"_"&amp;$C$6,Pt1売数実績!$A:$L,12,0),0))</f>
        <v>15</v>
      </c>
      <c r="W29" s="127">
        <f ca="1">IF($C$6="合計",SUMIFS(Pt1売数実績!$L:$L,Pt1売数実績!$C:$C,$C29,Pt1売数実績!$B:$B,W$5),IFERROR(VLOOKUP(W$5&amp;"_"&amp;$C29&amp;"_"&amp;$C$6,Pt1売数実績!$A:$L,12,0),0))</f>
        <v>15</v>
      </c>
      <c r="X29" s="127">
        <f ca="1">IF($C$6="合計",SUMIFS(Pt1売数実績!$L:$L,Pt1売数実績!$C:$C,$C29,Pt1売数実績!$B:$B,X$5),IFERROR(VLOOKUP(X$5&amp;"_"&amp;$C29&amp;"_"&amp;$C$6,Pt1売数実績!$A:$L,12,0),0))</f>
        <v>15</v>
      </c>
      <c r="Y29" s="127">
        <f ca="1">IF($C$6="合計",SUMIFS(Pt1売数実績!$L:$L,Pt1売数実績!$C:$C,$C29,Pt1売数実績!$B:$B,Y$5),IFERROR(VLOOKUP(Y$5&amp;"_"&amp;$C29&amp;"_"&amp;$C$6,Pt1売数実績!$A:$L,12,0),0))</f>
        <v>4</v>
      </c>
      <c r="Z29" s="127">
        <f ca="1">IF($C$6="合計",SUMIFS(Pt1売数実績!$L:$L,Pt1売数実績!$C:$C,$C29,Pt1売数実績!$B:$B,Z$5),IFERROR(VLOOKUP(Z$5&amp;"_"&amp;$C29&amp;"_"&amp;$C$6,Pt1売数実績!$A:$L,12,0),0))</f>
        <v>5</v>
      </c>
      <c r="AA29" s="127">
        <f ca="1">IF($C$6="合計",SUMIFS(Pt1売数実績!$L:$L,Pt1売数実績!$C:$C,$C29,Pt1売数実績!$B:$B,AA$5),IFERROR(VLOOKUP(AA$5&amp;"_"&amp;$C29&amp;"_"&amp;$C$6,Pt1売数実績!$A:$L,12,0),0))</f>
        <v>4</v>
      </c>
      <c r="AB29" s="127">
        <f ca="1">IF($C$6="合計",SUMIFS(Pt1売数実績!$L:$L,Pt1売数実績!$C:$C,$C29,Pt1売数実績!$B:$B,AB$5),IFERROR(VLOOKUP(AB$5&amp;"_"&amp;$C29&amp;"_"&amp;$C$6,Pt1売数実績!$A:$L,12,0),0))</f>
        <v>2</v>
      </c>
      <c r="AC29" s="127">
        <f ca="1">IF($C$6="合計",SUMIFS(Pt1売数実績!$L:$L,Pt1売数実績!$C:$C,$C29,Pt1売数実績!$B:$B,AC$5),IFERROR(VLOOKUP(AC$5&amp;"_"&amp;$C29&amp;"_"&amp;$C$6,Pt1売数実績!$A:$L,12,0),0))</f>
        <v>2</v>
      </c>
      <c r="AD29" s="127">
        <f ca="1">IF($C$6="合計",SUMIFS(Pt1売数実績!$L:$L,Pt1売数実績!$C:$C,$C29,Pt1売数実績!$B:$B,AD$5),IFERROR(VLOOKUP(AD$5&amp;"_"&amp;$C29&amp;"_"&amp;$C$6,Pt1売数実績!$A:$L,12,0),0))</f>
        <v>1</v>
      </c>
      <c r="AE29" s="127">
        <f ca="1">IF($C$6="合計",SUMIFS(Pt1売数実績!$L:$L,Pt1売数実績!$C:$C,$C29,Pt1売数実績!$B:$B,AE$5),IFERROR(VLOOKUP(AE$5&amp;"_"&amp;$C29&amp;"_"&amp;$C$6,Pt1売数実績!$A:$L,12,0),0))</f>
        <v>3</v>
      </c>
      <c r="AG29" s="106" t="s">
        <v>32</v>
      </c>
      <c r="AH29" s="135">
        <f ca="1">SUM($R29:T29)/$G29</f>
        <v>0</v>
      </c>
      <c r="AI29" s="135">
        <f ca="1">SUM($R29:U29)/$G29</f>
        <v>0.06</v>
      </c>
      <c r="AJ29" s="135">
        <f ca="1">SUM($R29:V29)/$G29</f>
        <v>0.16</v>
      </c>
      <c r="AK29" s="135">
        <f ca="1">SUM($R29:W29)/$G29</f>
        <v>0.26</v>
      </c>
      <c r="AL29" s="135">
        <f ca="1">SUM($R29:X29)/$G29</f>
        <v>0.36</v>
      </c>
      <c r="AM29" s="135">
        <f ca="1">SUM($R29:Y29)/$G29</f>
        <v>0.38666666666666666</v>
      </c>
      <c r="AN29" s="135">
        <f ca="1">SUM($R29:Z29)/$G29</f>
        <v>0.42</v>
      </c>
      <c r="AO29" s="135">
        <f ca="1">SUM($R29:AA29)/$G29</f>
        <v>0.44666666666666666</v>
      </c>
      <c r="AP29" s="135">
        <f ca="1">SUM($R29:AB29)/$G29</f>
        <v>0.46</v>
      </c>
      <c r="AQ29" s="135">
        <f ca="1">SUM($R29:AC29)/$G29</f>
        <v>0.47333333333333333</v>
      </c>
      <c r="AR29" s="135">
        <f ca="1">SUM($R29:AD29)/$G29</f>
        <v>0.48</v>
      </c>
      <c r="AS29" s="135">
        <f ca="1">SUM($R29:AE29)/$G29</f>
        <v>0.5</v>
      </c>
      <c r="AU29" s="106" t="s">
        <v>32</v>
      </c>
      <c r="AV29" s="135">
        <f t="shared" ref="AV29:BG38" ca="1" si="20">AV$7</f>
        <v>0.10559271381813011</v>
      </c>
      <c r="AW29" s="135">
        <f t="shared" ca="1" si="20"/>
        <v>0.21118542763626022</v>
      </c>
      <c r="AX29" s="135">
        <f t="shared" ca="1" si="20"/>
        <v>0.32844741710545056</v>
      </c>
      <c r="AY29" s="135">
        <f t="shared" ca="1" si="20"/>
        <v>0.48157108296570394</v>
      </c>
      <c r="AZ29" s="135">
        <f t="shared" ca="1" si="20"/>
        <v>0.70798349224420121</v>
      </c>
      <c r="BA29" s="135">
        <f t="shared" ca="1" si="20"/>
        <v>0.8063184858403305</v>
      </c>
      <c r="BB29" s="135">
        <f t="shared" ca="1" si="20"/>
        <v>0.86068023338551336</v>
      </c>
      <c r="BC29" s="135">
        <f t="shared" ca="1" si="20"/>
        <v>0.89981499928845921</v>
      </c>
      <c r="BD29" s="135">
        <f t="shared" ca="1" si="20"/>
        <v>0.92898818841610975</v>
      </c>
      <c r="BE29" s="135">
        <f t="shared" ca="1" si="20"/>
        <v>0.95189981499928888</v>
      </c>
      <c r="BF29" s="135">
        <f t="shared" ca="1" si="20"/>
        <v>0.97708837341682131</v>
      </c>
      <c r="BG29" s="135">
        <f t="shared" ca="1" si="20"/>
        <v>1.0000000000000004</v>
      </c>
    </row>
    <row r="30" spans="3:59" x14ac:dyDescent="0.15">
      <c r="C30" s="105">
        <v>145</v>
      </c>
      <c r="D30" s="105" t="s">
        <v>56</v>
      </c>
      <c r="E30" s="106">
        <f t="shared" ca="1" si="8"/>
        <v>0</v>
      </c>
      <c r="F30" s="106">
        <f t="shared" ca="1" si="9"/>
        <v>0</v>
      </c>
      <c r="G30" s="106">
        <f ca="1">VLOOKUP($C$6,パターンマスタ!N:AB,13,0)</f>
        <v>150</v>
      </c>
      <c r="H30" s="107">
        <f t="shared" ca="1" si="10"/>
        <v>64</v>
      </c>
      <c r="I30" s="106">
        <f t="shared" ca="1" si="11"/>
        <v>86</v>
      </c>
      <c r="J30" s="112">
        <f t="shared" ca="1" si="12"/>
        <v>0.42666666666666669</v>
      </c>
      <c r="K30" s="113">
        <f t="shared" ca="1" si="13"/>
        <v>1.0000000000000004</v>
      </c>
      <c r="L30" s="113">
        <f t="shared" ca="1" si="14"/>
        <v>-0.57333333333333369</v>
      </c>
      <c r="M30" s="114">
        <f t="shared" ca="1" si="15"/>
        <v>64</v>
      </c>
      <c r="N30" s="106">
        <f t="shared" ca="1" si="16"/>
        <v>86</v>
      </c>
      <c r="O30" s="113">
        <f t="shared" ca="1" si="17"/>
        <v>0.42666666666666669</v>
      </c>
      <c r="P30" s="115"/>
      <c r="Q30" s="126" t="s">
        <v>31</v>
      </c>
      <c r="R30" s="127">
        <f ca="1">IF($C$6="合計",SUMIFS(Pt1売数実績!$L:$L,Pt1売数実績!$C:$C,$C30,Pt1売数実績!$B:$B,R$5),IFERROR(VLOOKUP(R$5&amp;"_"&amp;$C30&amp;"_"&amp;$C$6,Pt1売数実績!$A:$L,12,0),0))</f>
        <v>0</v>
      </c>
      <c r="S30" s="127">
        <f ca="1">IF($C$6="合計",SUMIFS(Pt1売数実績!$L:$L,Pt1売数実績!$C:$C,$C30,Pt1売数実績!$B:$B,S$5),IFERROR(VLOOKUP(S$5&amp;"_"&amp;$C30&amp;"_"&amp;$C$6,Pt1売数実績!$A:$L,12,0),0))</f>
        <v>0</v>
      </c>
      <c r="T30" s="127">
        <f ca="1">IF($C$6="合計",SUMIFS(Pt1売数実績!$L:$L,Pt1売数実績!$C:$C,$C30,Pt1売数実績!$B:$B,T$5),IFERROR(VLOOKUP(T$5&amp;"_"&amp;$C30&amp;"_"&amp;$C$6,Pt1売数実績!$A:$L,12,0),0))</f>
        <v>0</v>
      </c>
      <c r="U30" s="127">
        <f ca="1">IF($C$6="合計",SUMIFS(Pt1売数実績!$L:$L,Pt1売数実績!$C:$C,$C30,Pt1売数実績!$B:$B,U$5),IFERROR(VLOOKUP(U$5&amp;"_"&amp;$C30&amp;"_"&amp;$C$6,Pt1売数実績!$A:$L,12,0),0))</f>
        <v>0</v>
      </c>
      <c r="V30" s="127">
        <f ca="1">IF($C$6="合計",SUMIFS(Pt1売数実績!$L:$L,Pt1売数実績!$C:$C,$C30,Pt1売数実績!$B:$B,V$5),IFERROR(VLOOKUP(V$5&amp;"_"&amp;$C30&amp;"_"&amp;$C$6,Pt1売数実績!$A:$L,12,0),0))</f>
        <v>1</v>
      </c>
      <c r="W30" s="127">
        <f ca="1">IF($C$6="合計",SUMIFS(Pt1売数実績!$L:$L,Pt1売数実績!$C:$C,$C30,Pt1売数実績!$B:$B,W$5),IFERROR(VLOOKUP(W$5&amp;"_"&amp;$C30&amp;"_"&amp;$C$6,Pt1売数実績!$A:$L,12,0),0))</f>
        <v>10</v>
      </c>
      <c r="X30" s="127">
        <f ca="1">IF($C$6="合計",SUMIFS(Pt1売数実績!$L:$L,Pt1売数実績!$C:$C,$C30,Pt1売数実績!$B:$B,X$5),IFERROR(VLOOKUP(X$5&amp;"_"&amp;$C30&amp;"_"&amp;$C$6,Pt1売数実績!$A:$L,12,0),0))</f>
        <v>20</v>
      </c>
      <c r="Y30" s="127">
        <f ca="1">IF($C$6="合計",SUMIFS(Pt1売数実績!$L:$L,Pt1売数実績!$C:$C,$C30,Pt1売数実績!$B:$B,Y$5),IFERROR(VLOOKUP(Y$5&amp;"_"&amp;$C30&amp;"_"&amp;$C$6,Pt1売数実績!$A:$L,12,0),0))</f>
        <v>14</v>
      </c>
      <c r="Z30" s="127">
        <f ca="1">IF($C$6="合計",SUMIFS(Pt1売数実績!$L:$L,Pt1売数実績!$C:$C,$C30,Pt1売数実績!$B:$B,Z$5),IFERROR(VLOOKUP(Z$5&amp;"_"&amp;$C30&amp;"_"&amp;$C$6,Pt1売数実績!$A:$L,12,0),0))</f>
        <v>13</v>
      </c>
      <c r="AA30" s="127">
        <f ca="1">IF($C$6="合計",SUMIFS(Pt1売数実績!$L:$L,Pt1売数実績!$C:$C,$C30,Pt1売数実績!$B:$B,AA$5),IFERROR(VLOOKUP(AA$5&amp;"_"&amp;$C30&amp;"_"&amp;$C$6,Pt1売数実績!$A:$L,12,0),0))</f>
        <v>3</v>
      </c>
      <c r="AB30" s="127">
        <f ca="1">IF($C$6="合計",SUMIFS(Pt1売数実績!$L:$L,Pt1売数実績!$C:$C,$C30,Pt1売数実績!$B:$B,AB$5),IFERROR(VLOOKUP(AB$5&amp;"_"&amp;$C30&amp;"_"&amp;$C$6,Pt1売数実績!$A:$L,12,0),0))</f>
        <v>1</v>
      </c>
      <c r="AC30" s="127">
        <f ca="1">IF($C$6="合計",SUMIFS(Pt1売数実績!$L:$L,Pt1売数実績!$C:$C,$C30,Pt1売数実績!$B:$B,AC$5),IFERROR(VLOOKUP(AC$5&amp;"_"&amp;$C30&amp;"_"&amp;$C$6,Pt1売数実績!$A:$L,12,0),0))</f>
        <v>2</v>
      </c>
      <c r="AD30" s="127">
        <f ca="1">IF($C$6="合計",SUMIFS(Pt1売数実績!$L:$L,Pt1売数実績!$C:$C,$C30,Pt1売数実績!$B:$B,AD$5),IFERROR(VLOOKUP(AD$5&amp;"_"&amp;$C30&amp;"_"&amp;$C$6,Pt1売数実績!$A:$L,12,0),0))</f>
        <v>0</v>
      </c>
      <c r="AE30" s="127">
        <f ca="1">IF($C$6="合計",SUMIFS(Pt1売数実績!$L:$L,Pt1売数実績!$C:$C,$C30,Pt1売数実績!$B:$B,AE$5),IFERROR(VLOOKUP(AE$5&amp;"_"&amp;$C30&amp;"_"&amp;$C$6,Pt1売数実績!$A:$L,12,0),0))</f>
        <v>0</v>
      </c>
      <c r="AG30" s="106" t="s">
        <v>32</v>
      </c>
      <c r="AH30" s="135">
        <f ca="1">SUM($R30:T30)/$G30</f>
        <v>0</v>
      </c>
      <c r="AI30" s="135">
        <f ca="1">SUM($R30:U30)/$G30</f>
        <v>0</v>
      </c>
      <c r="AJ30" s="135">
        <f ca="1">SUM($R30:V30)/$G30</f>
        <v>6.6666666666666671E-3</v>
      </c>
      <c r="AK30" s="135">
        <f ca="1">SUM($R30:W30)/$G30</f>
        <v>7.3333333333333334E-2</v>
      </c>
      <c r="AL30" s="135">
        <f ca="1">SUM($R30:X30)/$G30</f>
        <v>0.20666666666666667</v>
      </c>
      <c r="AM30" s="135">
        <f ca="1">SUM($R30:Y30)/$G30</f>
        <v>0.3</v>
      </c>
      <c r="AN30" s="135">
        <f ca="1">SUM($R30:Z30)/$G30</f>
        <v>0.38666666666666666</v>
      </c>
      <c r="AO30" s="135">
        <f ca="1">SUM($R30:AA30)/$G30</f>
        <v>0.40666666666666668</v>
      </c>
      <c r="AP30" s="135">
        <f ca="1">SUM($R30:AB30)/$G30</f>
        <v>0.41333333333333333</v>
      </c>
      <c r="AQ30" s="135">
        <f ca="1">SUM($R30:AC30)/$G30</f>
        <v>0.42666666666666669</v>
      </c>
      <c r="AR30" s="135">
        <f ca="1">SUM($R30:AD30)/$G30</f>
        <v>0.42666666666666669</v>
      </c>
      <c r="AS30" s="135">
        <f ca="1">SUM($R30:AE30)/$G30</f>
        <v>0.42666666666666669</v>
      </c>
      <c r="AU30" s="106" t="s">
        <v>32</v>
      </c>
      <c r="AV30" s="135">
        <f t="shared" ca="1" si="20"/>
        <v>0.10559271381813011</v>
      </c>
      <c r="AW30" s="135">
        <f t="shared" ca="1" si="20"/>
        <v>0.21118542763626022</v>
      </c>
      <c r="AX30" s="135">
        <f t="shared" ca="1" si="20"/>
        <v>0.32844741710545056</v>
      </c>
      <c r="AY30" s="135">
        <f t="shared" ca="1" si="20"/>
        <v>0.48157108296570394</v>
      </c>
      <c r="AZ30" s="135">
        <f t="shared" ca="1" si="20"/>
        <v>0.70798349224420121</v>
      </c>
      <c r="BA30" s="135">
        <f t="shared" ca="1" si="20"/>
        <v>0.8063184858403305</v>
      </c>
      <c r="BB30" s="135">
        <f t="shared" ca="1" si="20"/>
        <v>0.86068023338551336</v>
      </c>
      <c r="BC30" s="135">
        <f t="shared" ca="1" si="20"/>
        <v>0.89981499928845921</v>
      </c>
      <c r="BD30" s="135">
        <f t="shared" ca="1" si="20"/>
        <v>0.92898818841610975</v>
      </c>
      <c r="BE30" s="135">
        <f t="shared" ca="1" si="20"/>
        <v>0.95189981499928888</v>
      </c>
      <c r="BF30" s="135">
        <f t="shared" ca="1" si="20"/>
        <v>0.97708837341682131</v>
      </c>
      <c r="BG30" s="135">
        <f t="shared" ca="1" si="20"/>
        <v>1.0000000000000004</v>
      </c>
    </row>
    <row r="31" spans="3:59" x14ac:dyDescent="0.15">
      <c r="C31" s="105">
        <v>154</v>
      </c>
      <c r="D31" s="105" t="s">
        <v>57</v>
      </c>
      <c r="E31" s="106">
        <f t="shared" ca="1" si="8"/>
        <v>0</v>
      </c>
      <c r="F31" s="106">
        <f t="shared" ca="1" si="9"/>
        <v>0</v>
      </c>
      <c r="G31" s="106">
        <f ca="1">VLOOKUP($C$6,パターンマスタ!N:AB,13,0)</f>
        <v>150</v>
      </c>
      <c r="H31" s="107">
        <f t="shared" ca="1" si="10"/>
        <v>105</v>
      </c>
      <c r="I31" s="106">
        <f t="shared" ca="1" si="11"/>
        <v>45</v>
      </c>
      <c r="J31" s="112">
        <f t="shared" ca="1" si="12"/>
        <v>0.7</v>
      </c>
      <c r="K31" s="113">
        <f t="shared" ca="1" si="13"/>
        <v>1.0000000000000004</v>
      </c>
      <c r="L31" s="113">
        <f t="shared" ca="1" si="14"/>
        <v>-0.30000000000000049</v>
      </c>
      <c r="M31" s="114">
        <f t="shared" ca="1" si="15"/>
        <v>105</v>
      </c>
      <c r="N31" s="106">
        <f t="shared" ca="1" si="16"/>
        <v>45</v>
      </c>
      <c r="O31" s="113">
        <f t="shared" ca="1" si="17"/>
        <v>0.7</v>
      </c>
      <c r="P31" s="115"/>
      <c r="Q31" s="126" t="s">
        <v>31</v>
      </c>
      <c r="R31" s="127">
        <f ca="1">IF($C$6="合計",SUMIFS(Pt1売数実績!$L:$L,Pt1売数実績!$C:$C,$C31,Pt1売数実績!$B:$B,R$5),IFERROR(VLOOKUP(R$5&amp;"_"&amp;$C31&amp;"_"&amp;$C$6,Pt1売数実績!$A:$L,12,0),0))</f>
        <v>0</v>
      </c>
      <c r="S31" s="127">
        <f ca="1">IF($C$6="合計",SUMIFS(Pt1売数実績!$L:$L,Pt1売数実績!$C:$C,$C31,Pt1売数実績!$B:$B,S$5),IFERROR(VLOOKUP(S$5&amp;"_"&amp;$C31&amp;"_"&amp;$C$6,Pt1売数実績!$A:$L,12,0),0))</f>
        <v>0</v>
      </c>
      <c r="T31" s="127">
        <f ca="1">IF($C$6="合計",SUMIFS(Pt1売数実績!$L:$L,Pt1売数実績!$C:$C,$C31,Pt1売数実績!$B:$B,T$5),IFERROR(VLOOKUP(T$5&amp;"_"&amp;$C31&amp;"_"&amp;$C$6,Pt1売数実績!$A:$L,12,0),0))</f>
        <v>4</v>
      </c>
      <c r="U31" s="127">
        <f ca="1">IF($C$6="合計",SUMIFS(Pt1売数実績!$L:$L,Pt1売数実績!$C:$C,$C31,Pt1売数実績!$B:$B,U$5),IFERROR(VLOOKUP(U$5&amp;"_"&amp;$C31&amp;"_"&amp;$C$6,Pt1売数実績!$A:$L,12,0),0))</f>
        <v>8</v>
      </c>
      <c r="V31" s="127">
        <f ca="1">IF($C$6="合計",SUMIFS(Pt1売数実績!$L:$L,Pt1売数実績!$C:$C,$C31,Pt1売数実績!$B:$B,V$5),IFERROR(VLOOKUP(V$5&amp;"_"&amp;$C31&amp;"_"&amp;$C$6,Pt1売数実績!$A:$L,12,0),0))</f>
        <v>10</v>
      </c>
      <c r="W31" s="127">
        <f ca="1">IF($C$6="合計",SUMIFS(Pt1売数実績!$L:$L,Pt1売数実績!$C:$C,$C31,Pt1売数実績!$B:$B,W$5),IFERROR(VLOOKUP(W$5&amp;"_"&amp;$C31&amp;"_"&amp;$C$6,Pt1売数実績!$A:$L,12,0),0))</f>
        <v>12</v>
      </c>
      <c r="X31" s="127">
        <f ca="1">IF($C$6="合計",SUMIFS(Pt1売数実績!$L:$L,Pt1売数実績!$C:$C,$C31,Pt1売数実績!$B:$B,X$5),IFERROR(VLOOKUP(X$5&amp;"_"&amp;$C31&amp;"_"&amp;$C$6,Pt1売数実績!$A:$L,12,0),0))</f>
        <v>45</v>
      </c>
      <c r="Y31" s="127">
        <f ca="1">IF($C$6="合計",SUMIFS(Pt1売数実績!$L:$L,Pt1売数実績!$C:$C,$C31,Pt1売数実績!$B:$B,Y$5),IFERROR(VLOOKUP(Y$5&amp;"_"&amp;$C31&amp;"_"&amp;$C$6,Pt1売数実績!$A:$L,12,0),0))</f>
        <v>16</v>
      </c>
      <c r="Z31" s="127">
        <f ca="1">IF($C$6="合計",SUMIFS(Pt1売数実績!$L:$L,Pt1売数実績!$C:$C,$C31,Pt1売数実績!$B:$B,Z$5),IFERROR(VLOOKUP(Z$5&amp;"_"&amp;$C31&amp;"_"&amp;$C$6,Pt1売数実績!$A:$L,12,0),0))</f>
        <v>1</v>
      </c>
      <c r="AA31" s="127">
        <f ca="1">IF($C$6="合計",SUMIFS(Pt1売数実績!$L:$L,Pt1売数実績!$C:$C,$C31,Pt1売数実績!$B:$B,AA$5),IFERROR(VLOOKUP(AA$5&amp;"_"&amp;$C31&amp;"_"&amp;$C$6,Pt1売数実績!$A:$L,12,0),0))</f>
        <v>2</v>
      </c>
      <c r="AB31" s="127">
        <f ca="1">IF($C$6="合計",SUMIFS(Pt1売数実績!$L:$L,Pt1売数実績!$C:$C,$C31,Pt1売数実績!$B:$B,AB$5),IFERROR(VLOOKUP(AB$5&amp;"_"&amp;$C31&amp;"_"&amp;$C$6,Pt1売数実績!$A:$L,12,0),0))</f>
        <v>0</v>
      </c>
      <c r="AC31" s="127">
        <f ca="1">IF($C$6="合計",SUMIFS(Pt1売数実績!$L:$L,Pt1売数実績!$C:$C,$C31,Pt1売数実績!$B:$B,AC$5),IFERROR(VLOOKUP(AC$5&amp;"_"&amp;$C31&amp;"_"&amp;$C$6,Pt1売数実績!$A:$L,12,0),0))</f>
        <v>1</v>
      </c>
      <c r="AD31" s="127">
        <f ca="1">IF($C$6="合計",SUMIFS(Pt1売数実績!$L:$L,Pt1売数実績!$C:$C,$C31,Pt1売数実績!$B:$B,AD$5),IFERROR(VLOOKUP(AD$5&amp;"_"&amp;$C31&amp;"_"&amp;$C$6,Pt1売数実績!$A:$L,12,0),0))</f>
        <v>3</v>
      </c>
      <c r="AE31" s="127">
        <f ca="1">IF($C$6="合計",SUMIFS(Pt1売数実績!$L:$L,Pt1売数実績!$C:$C,$C31,Pt1売数実績!$B:$B,AE$5),IFERROR(VLOOKUP(AE$5&amp;"_"&amp;$C31&amp;"_"&amp;$C$6,Pt1売数実績!$A:$L,12,0),0))</f>
        <v>3</v>
      </c>
      <c r="AG31" s="106" t="s">
        <v>32</v>
      </c>
      <c r="AH31" s="135">
        <f ca="1">SUM($R31:T31)/$G31</f>
        <v>2.6666666666666668E-2</v>
      </c>
      <c r="AI31" s="135">
        <f ca="1">SUM($R31:U31)/$G31</f>
        <v>0.08</v>
      </c>
      <c r="AJ31" s="135">
        <f ca="1">SUM($R31:V31)/$G31</f>
        <v>0.14666666666666667</v>
      </c>
      <c r="AK31" s="135">
        <f ca="1">SUM($R31:W31)/$G31</f>
        <v>0.22666666666666666</v>
      </c>
      <c r="AL31" s="135">
        <f ca="1">SUM($R31:X31)/$G31</f>
        <v>0.52666666666666662</v>
      </c>
      <c r="AM31" s="135">
        <f ca="1">SUM($R31:Y31)/$G31</f>
        <v>0.6333333333333333</v>
      </c>
      <c r="AN31" s="135">
        <f ca="1">SUM($R31:Z31)/$G31</f>
        <v>0.64</v>
      </c>
      <c r="AO31" s="135">
        <f ca="1">SUM($R31:AA31)/$G31</f>
        <v>0.65333333333333332</v>
      </c>
      <c r="AP31" s="135">
        <f ca="1">SUM($R31:AB31)/$G31</f>
        <v>0.65333333333333332</v>
      </c>
      <c r="AQ31" s="135">
        <f ca="1">SUM($R31:AC31)/$G31</f>
        <v>0.66</v>
      </c>
      <c r="AR31" s="135">
        <f ca="1">SUM($R31:AD31)/$G31</f>
        <v>0.68</v>
      </c>
      <c r="AS31" s="135">
        <f ca="1">SUM($R31:AE31)/$G31</f>
        <v>0.7</v>
      </c>
      <c r="AU31" s="106" t="s">
        <v>32</v>
      </c>
      <c r="AV31" s="135">
        <f t="shared" ca="1" si="20"/>
        <v>0.10559271381813011</v>
      </c>
      <c r="AW31" s="135">
        <f t="shared" ca="1" si="20"/>
        <v>0.21118542763626022</v>
      </c>
      <c r="AX31" s="135">
        <f t="shared" ca="1" si="20"/>
        <v>0.32844741710545056</v>
      </c>
      <c r="AY31" s="135">
        <f t="shared" ca="1" si="20"/>
        <v>0.48157108296570394</v>
      </c>
      <c r="AZ31" s="135">
        <f t="shared" ca="1" si="20"/>
        <v>0.70798349224420121</v>
      </c>
      <c r="BA31" s="135">
        <f t="shared" ca="1" si="20"/>
        <v>0.8063184858403305</v>
      </c>
      <c r="BB31" s="135">
        <f t="shared" ca="1" si="20"/>
        <v>0.86068023338551336</v>
      </c>
      <c r="BC31" s="135">
        <f t="shared" ca="1" si="20"/>
        <v>0.89981499928845921</v>
      </c>
      <c r="BD31" s="135">
        <f t="shared" ca="1" si="20"/>
        <v>0.92898818841610975</v>
      </c>
      <c r="BE31" s="135">
        <f t="shared" ca="1" si="20"/>
        <v>0.95189981499928888</v>
      </c>
      <c r="BF31" s="135">
        <f t="shared" ca="1" si="20"/>
        <v>0.97708837341682131</v>
      </c>
      <c r="BG31" s="135">
        <f t="shared" ca="1" si="20"/>
        <v>1.0000000000000004</v>
      </c>
    </row>
    <row r="32" spans="3:59" x14ac:dyDescent="0.15">
      <c r="C32" s="105">
        <v>158</v>
      </c>
      <c r="D32" s="105" t="s">
        <v>58</v>
      </c>
      <c r="E32" s="106">
        <f t="shared" ca="1" si="8"/>
        <v>0</v>
      </c>
      <c r="F32" s="106">
        <f t="shared" ca="1" si="9"/>
        <v>0</v>
      </c>
      <c r="G32" s="106">
        <f ca="1">VLOOKUP($C$6,パターンマスタ!N:AB,13,0)</f>
        <v>150</v>
      </c>
      <c r="H32" s="107">
        <f t="shared" ca="1" si="10"/>
        <v>83</v>
      </c>
      <c r="I32" s="106">
        <f t="shared" ca="1" si="11"/>
        <v>67</v>
      </c>
      <c r="J32" s="112">
        <f t="shared" ca="1" si="12"/>
        <v>0.55333333333333334</v>
      </c>
      <c r="K32" s="113">
        <f t="shared" ca="1" si="13"/>
        <v>1.0000000000000004</v>
      </c>
      <c r="L32" s="113">
        <f t="shared" ca="1" si="14"/>
        <v>-0.4466666666666671</v>
      </c>
      <c r="M32" s="114">
        <f t="shared" ca="1" si="15"/>
        <v>83</v>
      </c>
      <c r="N32" s="106">
        <f t="shared" ca="1" si="16"/>
        <v>67</v>
      </c>
      <c r="O32" s="113">
        <f t="shared" ca="1" si="17"/>
        <v>0.55333333333333334</v>
      </c>
      <c r="P32" s="115"/>
      <c r="Q32" s="126" t="s">
        <v>31</v>
      </c>
      <c r="R32" s="127">
        <f ca="1">IF($C$6="合計",SUMIFS(Pt1売数実績!$L:$L,Pt1売数実績!$C:$C,$C32,Pt1売数実績!$B:$B,R$5),IFERROR(VLOOKUP(R$5&amp;"_"&amp;$C32&amp;"_"&amp;$C$6,Pt1売数実績!$A:$L,12,0),0))</f>
        <v>0</v>
      </c>
      <c r="S32" s="127">
        <f ca="1">IF($C$6="合計",SUMIFS(Pt1売数実績!$L:$L,Pt1売数実績!$C:$C,$C32,Pt1売数実績!$B:$B,S$5),IFERROR(VLOOKUP(S$5&amp;"_"&amp;$C32&amp;"_"&amp;$C$6,Pt1売数実績!$A:$L,12,0),0))</f>
        <v>0</v>
      </c>
      <c r="T32" s="127">
        <f ca="1">IF($C$6="合計",SUMIFS(Pt1売数実績!$L:$L,Pt1売数実績!$C:$C,$C32,Pt1売数実績!$B:$B,T$5),IFERROR(VLOOKUP(T$5&amp;"_"&amp;$C32&amp;"_"&amp;$C$6,Pt1売数実績!$A:$L,12,0),0))</f>
        <v>1</v>
      </c>
      <c r="U32" s="127">
        <f ca="1">IF($C$6="合計",SUMIFS(Pt1売数実績!$L:$L,Pt1売数実績!$C:$C,$C32,Pt1売数実績!$B:$B,U$5),IFERROR(VLOOKUP(U$5&amp;"_"&amp;$C32&amp;"_"&amp;$C$6,Pt1売数実績!$A:$L,12,0),0))</f>
        <v>12</v>
      </c>
      <c r="V32" s="127">
        <f ca="1">IF($C$6="合計",SUMIFS(Pt1売数実績!$L:$L,Pt1売数実績!$C:$C,$C32,Pt1売数実績!$B:$B,V$5),IFERROR(VLOOKUP(V$5&amp;"_"&amp;$C32&amp;"_"&amp;$C$6,Pt1売数実績!$A:$L,12,0),0))</f>
        <v>10</v>
      </c>
      <c r="W32" s="127">
        <f ca="1">IF($C$6="合計",SUMIFS(Pt1売数実績!$L:$L,Pt1売数実績!$C:$C,$C32,Pt1売数実績!$B:$B,W$5),IFERROR(VLOOKUP(W$5&amp;"_"&amp;$C32&amp;"_"&amp;$C$6,Pt1売数実績!$A:$L,12,0),0))</f>
        <v>14</v>
      </c>
      <c r="X32" s="127">
        <f ca="1">IF($C$6="合計",SUMIFS(Pt1売数実績!$L:$L,Pt1売数実績!$C:$C,$C32,Pt1売数実績!$B:$B,X$5),IFERROR(VLOOKUP(X$5&amp;"_"&amp;$C32&amp;"_"&amp;$C$6,Pt1売数実績!$A:$L,12,0),0))</f>
        <v>23</v>
      </c>
      <c r="Y32" s="127">
        <f ca="1">IF($C$6="合計",SUMIFS(Pt1売数実績!$L:$L,Pt1売数実績!$C:$C,$C32,Pt1売数実績!$B:$B,Y$5),IFERROR(VLOOKUP(Y$5&amp;"_"&amp;$C32&amp;"_"&amp;$C$6,Pt1売数実績!$A:$L,12,0),0))</f>
        <v>4</v>
      </c>
      <c r="Z32" s="127">
        <f ca="1">IF($C$6="合計",SUMIFS(Pt1売数実績!$L:$L,Pt1売数実績!$C:$C,$C32,Pt1売数実績!$B:$B,Z$5),IFERROR(VLOOKUP(Z$5&amp;"_"&amp;$C32&amp;"_"&amp;$C$6,Pt1売数実績!$A:$L,12,0),0))</f>
        <v>2</v>
      </c>
      <c r="AA32" s="127">
        <f ca="1">IF($C$6="合計",SUMIFS(Pt1売数実績!$L:$L,Pt1売数実績!$C:$C,$C32,Pt1売数実績!$B:$B,AA$5),IFERROR(VLOOKUP(AA$5&amp;"_"&amp;$C32&amp;"_"&amp;$C$6,Pt1売数実績!$A:$L,12,0),0))</f>
        <v>3</v>
      </c>
      <c r="AB32" s="127">
        <f ca="1">IF($C$6="合計",SUMIFS(Pt1売数実績!$L:$L,Pt1売数実績!$C:$C,$C32,Pt1売数実績!$B:$B,AB$5),IFERROR(VLOOKUP(AB$5&amp;"_"&amp;$C32&amp;"_"&amp;$C$6,Pt1売数実績!$A:$L,12,0),0))</f>
        <v>3</v>
      </c>
      <c r="AC32" s="127">
        <f ca="1">IF($C$6="合計",SUMIFS(Pt1売数実績!$L:$L,Pt1売数実績!$C:$C,$C32,Pt1売数実績!$B:$B,AC$5),IFERROR(VLOOKUP(AC$5&amp;"_"&amp;$C32&amp;"_"&amp;$C$6,Pt1売数実績!$A:$L,12,0),0))</f>
        <v>2</v>
      </c>
      <c r="AD32" s="127">
        <f ca="1">IF($C$6="合計",SUMIFS(Pt1売数実績!$L:$L,Pt1売数実績!$C:$C,$C32,Pt1売数実績!$B:$B,AD$5),IFERROR(VLOOKUP(AD$5&amp;"_"&amp;$C32&amp;"_"&amp;$C$6,Pt1売数実績!$A:$L,12,0),0))</f>
        <v>7</v>
      </c>
      <c r="AE32" s="127">
        <f ca="1">IF($C$6="合計",SUMIFS(Pt1売数実績!$L:$L,Pt1売数実績!$C:$C,$C32,Pt1売数実績!$B:$B,AE$5),IFERROR(VLOOKUP(AE$5&amp;"_"&amp;$C32&amp;"_"&amp;$C$6,Pt1売数実績!$A:$L,12,0),0))</f>
        <v>2</v>
      </c>
      <c r="AG32" s="106" t="s">
        <v>32</v>
      </c>
      <c r="AH32" s="135">
        <f ca="1">SUM($R32:T32)/$G32</f>
        <v>6.6666666666666671E-3</v>
      </c>
      <c r="AI32" s="135">
        <f ca="1">SUM($R32:U32)/$G32</f>
        <v>8.666666666666667E-2</v>
      </c>
      <c r="AJ32" s="135">
        <f ca="1">SUM($R32:V32)/$G32</f>
        <v>0.15333333333333332</v>
      </c>
      <c r="AK32" s="135">
        <f ca="1">SUM($R32:W32)/$G32</f>
        <v>0.24666666666666667</v>
      </c>
      <c r="AL32" s="135">
        <f ca="1">SUM($R32:X32)/$G32</f>
        <v>0.4</v>
      </c>
      <c r="AM32" s="135">
        <f ca="1">SUM($R32:Y32)/$G32</f>
        <v>0.42666666666666669</v>
      </c>
      <c r="AN32" s="135">
        <f ca="1">SUM($R32:Z32)/$G32</f>
        <v>0.44</v>
      </c>
      <c r="AO32" s="135">
        <f ca="1">SUM($R32:AA32)/$G32</f>
        <v>0.46</v>
      </c>
      <c r="AP32" s="135">
        <f ca="1">SUM($R32:AB32)/$G32</f>
        <v>0.48</v>
      </c>
      <c r="AQ32" s="135">
        <f ca="1">SUM($R32:AC32)/$G32</f>
        <v>0.49333333333333335</v>
      </c>
      <c r="AR32" s="135">
        <f ca="1">SUM($R32:AD32)/$G32</f>
        <v>0.54</v>
      </c>
      <c r="AS32" s="135">
        <f ca="1">SUM($R32:AE32)/$G32</f>
        <v>0.55333333333333334</v>
      </c>
      <c r="AU32" s="106" t="s">
        <v>32</v>
      </c>
      <c r="AV32" s="135">
        <f t="shared" ca="1" si="20"/>
        <v>0.10559271381813011</v>
      </c>
      <c r="AW32" s="135">
        <f t="shared" ca="1" si="20"/>
        <v>0.21118542763626022</v>
      </c>
      <c r="AX32" s="135">
        <f t="shared" ca="1" si="20"/>
        <v>0.32844741710545056</v>
      </c>
      <c r="AY32" s="135">
        <f t="shared" ca="1" si="20"/>
        <v>0.48157108296570394</v>
      </c>
      <c r="AZ32" s="135">
        <f t="shared" ca="1" si="20"/>
        <v>0.70798349224420121</v>
      </c>
      <c r="BA32" s="135">
        <f t="shared" ca="1" si="20"/>
        <v>0.8063184858403305</v>
      </c>
      <c r="BB32" s="135">
        <f t="shared" ca="1" si="20"/>
        <v>0.86068023338551336</v>
      </c>
      <c r="BC32" s="135">
        <f t="shared" ca="1" si="20"/>
        <v>0.89981499928845921</v>
      </c>
      <c r="BD32" s="135">
        <f t="shared" ca="1" si="20"/>
        <v>0.92898818841610975</v>
      </c>
      <c r="BE32" s="135">
        <f t="shared" ca="1" si="20"/>
        <v>0.95189981499928888</v>
      </c>
      <c r="BF32" s="135">
        <f t="shared" ca="1" si="20"/>
        <v>0.97708837341682131</v>
      </c>
      <c r="BG32" s="135">
        <f t="shared" ca="1" si="20"/>
        <v>1.0000000000000004</v>
      </c>
    </row>
    <row r="33" spans="3:59" x14ac:dyDescent="0.15">
      <c r="C33" s="105">
        <v>160</v>
      </c>
      <c r="D33" s="105" t="s">
        <v>59</v>
      </c>
      <c r="E33" s="106">
        <f t="shared" ca="1" si="8"/>
        <v>0</v>
      </c>
      <c r="F33" s="106">
        <f t="shared" ca="1" si="9"/>
        <v>0</v>
      </c>
      <c r="G33" s="106">
        <f ca="1">VLOOKUP($C$6,パターンマスタ!N:AB,13,0)</f>
        <v>150</v>
      </c>
      <c r="H33" s="107">
        <f t="shared" ca="1" si="10"/>
        <v>71</v>
      </c>
      <c r="I33" s="106">
        <f t="shared" ca="1" si="11"/>
        <v>79</v>
      </c>
      <c r="J33" s="112">
        <f t="shared" ca="1" si="12"/>
        <v>0.47333333333333333</v>
      </c>
      <c r="K33" s="113">
        <f t="shared" ca="1" si="13"/>
        <v>1.0000000000000004</v>
      </c>
      <c r="L33" s="113">
        <f t="shared" ca="1" si="14"/>
        <v>-0.52666666666666706</v>
      </c>
      <c r="M33" s="114">
        <f t="shared" ca="1" si="15"/>
        <v>71</v>
      </c>
      <c r="N33" s="106">
        <f t="shared" ca="1" si="16"/>
        <v>79</v>
      </c>
      <c r="O33" s="113">
        <f t="shared" ca="1" si="17"/>
        <v>0.47333333333333333</v>
      </c>
      <c r="P33" s="115"/>
      <c r="Q33" s="126" t="s">
        <v>31</v>
      </c>
      <c r="R33" s="127">
        <f ca="1">IF($C$6="合計",SUMIFS(Pt1売数実績!$L:$L,Pt1売数実績!$C:$C,$C33,Pt1売数実績!$B:$B,R$5),IFERROR(VLOOKUP(R$5&amp;"_"&amp;$C33&amp;"_"&amp;$C$6,Pt1売数実績!$A:$L,12,0),0))</f>
        <v>0</v>
      </c>
      <c r="S33" s="127">
        <f ca="1">IF($C$6="合計",SUMIFS(Pt1売数実績!$L:$L,Pt1売数実績!$C:$C,$C33,Pt1売数実績!$B:$B,S$5),IFERROR(VLOOKUP(S$5&amp;"_"&amp;$C33&amp;"_"&amp;$C$6,Pt1売数実績!$A:$L,12,0),0))</f>
        <v>0</v>
      </c>
      <c r="T33" s="127">
        <f ca="1">IF($C$6="合計",SUMIFS(Pt1売数実績!$L:$L,Pt1売数実績!$C:$C,$C33,Pt1売数実績!$B:$B,T$5),IFERROR(VLOOKUP(T$5&amp;"_"&amp;$C33&amp;"_"&amp;$C$6,Pt1売数実績!$A:$L,12,0),0))</f>
        <v>6</v>
      </c>
      <c r="U33" s="127">
        <f ca="1">IF($C$6="合計",SUMIFS(Pt1売数実績!$L:$L,Pt1売数実績!$C:$C,$C33,Pt1売数実績!$B:$B,U$5),IFERROR(VLOOKUP(U$5&amp;"_"&amp;$C33&amp;"_"&amp;$C$6,Pt1売数実績!$A:$L,12,0),0))</f>
        <v>6</v>
      </c>
      <c r="V33" s="127">
        <f ca="1">IF($C$6="合計",SUMIFS(Pt1売数実績!$L:$L,Pt1売数実績!$C:$C,$C33,Pt1売数実績!$B:$B,V$5),IFERROR(VLOOKUP(V$5&amp;"_"&amp;$C33&amp;"_"&amp;$C$6,Pt1売数実績!$A:$L,12,0),0))</f>
        <v>10</v>
      </c>
      <c r="W33" s="127">
        <f ca="1">IF($C$6="合計",SUMIFS(Pt1売数実績!$L:$L,Pt1売数実績!$C:$C,$C33,Pt1売数実績!$B:$B,W$5),IFERROR(VLOOKUP(W$5&amp;"_"&amp;$C33&amp;"_"&amp;$C$6,Pt1売数実績!$A:$L,12,0),0))</f>
        <v>14</v>
      </c>
      <c r="X33" s="127">
        <f ca="1">IF($C$6="合計",SUMIFS(Pt1売数実績!$L:$L,Pt1売数実績!$C:$C,$C33,Pt1売数実績!$B:$B,X$5),IFERROR(VLOOKUP(X$5&amp;"_"&amp;$C33&amp;"_"&amp;$C$6,Pt1売数実績!$A:$L,12,0),0))</f>
        <v>13</v>
      </c>
      <c r="Y33" s="127">
        <f ca="1">IF($C$6="合計",SUMIFS(Pt1売数実績!$L:$L,Pt1売数実績!$C:$C,$C33,Pt1売数実績!$B:$B,Y$5),IFERROR(VLOOKUP(Y$5&amp;"_"&amp;$C33&amp;"_"&amp;$C$6,Pt1売数実績!$A:$L,12,0),0))</f>
        <v>5</v>
      </c>
      <c r="Z33" s="127">
        <f ca="1">IF($C$6="合計",SUMIFS(Pt1売数実績!$L:$L,Pt1売数実績!$C:$C,$C33,Pt1売数実績!$B:$B,Z$5),IFERROR(VLOOKUP(Z$5&amp;"_"&amp;$C33&amp;"_"&amp;$C$6,Pt1売数実績!$A:$L,12,0),0))</f>
        <v>1</v>
      </c>
      <c r="AA33" s="127">
        <f ca="1">IF($C$6="合計",SUMIFS(Pt1売数実績!$L:$L,Pt1売数実績!$C:$C,$C33,Pt1売数実績!$B:$B,AA$5),IFERROR(VLOOKUP(AA$5&amp;"_"&amp;$C33&amp;"_"&amp;$C$6,Pt1売数実績!$A:$L,12,0),0))</f>
        <v>7</v>
      </c>
      <c r="AB33" s="127">
        <f ca="1">IF($C$6="合計",SUMIFS(Pt1売数実績!$L:$L,Pt1売数実績!$C:$C,$C33,Pt1売数実績!$B:$B,AB$5),IFERROR(VLOOKUP(AB$5&amp;"_"&amp;$C33&amp;"_"&amp;$C$6,Pt1売数実績!$A:$L,12,0),0))</f>
        <v>2</v>
      </c>
      <c r="AC33" s="127">
        <f ca="1">IF($C$6="合計",SUMIFS(Pt1売数実績!$L:$L,Pt1売数実績!$C:$C,$C33,Pt1売数実績!$B:$B,AC$5),IFERROR(VLOOKUP(AC$5&amp;"_"&amp;$C33&amp;"_"&amp;$C$6,Pt1売数実績!$A:$L,12,0),0))</f>
        <v>3</v>
      </c>
      <c r="AD33" s="127">
        <f ca="1">IF($C$6="合計",SUMIFS(Pt1売数実績!$L:$L,Pt1売数実績!$C:$C,$C33,Pt1売数実績!$B:$B,AD$5),IFERROR(VLOOKUP(AD$5&amp;"_"&amp;$C33&amp;"_"&amp;$C$6,Pt1売数実績!$A:$L,12,0),0))</f>
        <v>3</v>
      </c>
      <c r="AE33" s="127">
        <f ca="1">IF($C$6="合計",SUMIFS(Pt1売数実績!$L:$L,Pt1売数実績!$C:$C,$C33,Pt1売数実績!$B:$B,AE$5),IFERROR(VLOOKUP(AE$5&amp;"_"&amp;$C33&amp;"_"&amp;$C$6,Pt1売数実績!$A:$L,12,0),0))</f>
        <v>1</v>
      </c>
      <c r="AG33" s="106" t="s">
        <v>32</v>
      </c>
      <c r="AH33" s="135">
        <f ca="1">SUM($R33:T33)/$G33</f>
        <v>0.04</v>
      </c>
      <c r="AI33" s="135">
        <f ca="1">SUM($R33:U33)/$G33</f>
        <v>0.08</v>
      </c>
      <c r="AJ33" s="135">
        <f ca="1">SUM($R33:V33)/$G33</f>
        <v>0.14666666666666667</v>
      </c>
      <c r="AK33" s="135">
        <f ca="1">SUM($R33:W33)/$G33</f>
        <v>0.24</v>
      </c>
      <c r="AL33" s="135">
        <f ca="1">SUM($R33:X33)/$G33</f>
        <v>0.32666666666666666</v>
      </c>
      <c r="AM33" s="135">
        <f ca="1">SUM($R33:Y33)/$G33</f>
        <v>0.36</v>
      </c>
      <c r="AN33" s="135">
        <f ca="1">SUM($R33:Z33)/$G33</f>
        <v>0.36666666666666664</v>
      </c>
      <c r="AO33" s="135">
        <f ca="1">SUM($R33:AA33)/$G33</f>
        <v>0.41333333333333333</v>
      </c>
      <c r="AP33" s="135">
        <f ca="1">SUM($R33:AB33)/$G33</f>
        <v>0.42666666666666669</v>
      </c>
      <c r="AQ33" s="135">
        <f ca="1">SUM($R33:AC33)/$G33</f>
        <v>0.44666666666666666</v>
      </c>
      <c r="AR33" s="135">
        <f ca="1">SUM($R33:AD33)/$G33</f>
        <v>0.46666666666666667</v>
      </c>
      <c r="AS33" s="135">
        <f ca="1">SUM($R33:AE33)/$G33</f>
        <v>0.47333333333333333</v>
      </c>
      <c r="AU33" s="106" t="s">
        <v>32</v>
      </c>
      <c r="AV33" s="135">
        <f t="shared" ca="1" si="20"/>
        <v>0.10559271381813011</v>
      </c>
      <c r="AW33" s="135">
        <f t="shared" ca="1" si="20"/>
        <v>0.21118542763626022</v>
      </c>
      <c r="AX33" s="135">
        <f t="shared" ca="1" si="20"/>
        <v>0.32844741710545056</v>
      </c>
      <c r="AY33" s="135">
        <f t="shared" ca="1" si="20"/>
        <v>0.48157108296570394</v>
      </c>
      <c r="AZ33" s="135">
        <f t="shared" ca="1" si="20"/>
        <v>0.70798349224420121</v>
      </c>
      <c r="BA33" s="135">
        <f t="shared" ca="1" si="20"/>
        <v>0.8063184858403305</v>
      </c>
      <c r="BB33" s="135">
        <f t="shared" ca="1" si="20"/>
        <v>0.86068023338551336</v>
      </c>
      <c r="BC33" s="135">
        <f t="shared" ca="1" si="20"/>
        <v>0.89981499928845921</v>
      </c>
      <c r="BD33" s="135">
        <f t="shared" ca="1" si="20"/>
        <v>0.92898818841610975</v>
      </c>
      <c r="BE33" s="135">
        <f t="shared" ca="1" si="20"/>
        <v>0.95189981499928888</v>
      </c>
      <c r="BF33" s="135">
        <f t="shared" ca="1" si="20"/>
        <v>0.97708837341682131</v>
      </c>
      <c r="BG33" s="135">
        <f t="shared" ca="1" si="20"/>
        <v>1.0000000000000004</v>
      </c>
    </row>
    <row r="34" spans="3:59" x14ac:dyDescent="0.15">
      <c r="C34" s="105">
        <v>162</v>
      </c>
      <c r="D34" s="105" t="s">
        <v>60</v>
      </c>
      <c r="E34" s="106">
        <f t="shared" ca="1" si="8"/>
        <v>0</v>
      </c>
      <c r="F34" s="106">
        <f t="shared" ca="1" si="9"/>
        <v>0</v>
      </c>
      <c r="G34" s="106">
        <f ca="1">VLOOKUP($C$6,パターンマスタ!N:AB,13,0)</f>
        <v>150</v>
      </c>
      <c r="H34" s="107">
        <f t="shared" ca="1" si="10"/>
        <v>76</v>
      </c>
      <c r="I34" s="106">
        <f t="shared" ca="1" si="11"/>
        <v>74</v>
      </c>
      <c r="J34" s="112">
        <f t="shared" ca="1" si="12"/>
        <v>0.50666666666666671</v>
      </c>
      <c r="K34" s="113">
        <f t="shared" ca="1" si="13"/>
        <v>1.0000000000000004</v>
      </c>
      <c r="L34" s="113">
        <f t="shared" ca="1" si="14"/>
        <v>-0.49333333333333373</v>
      </c>
      <c r="M34" s="114">
        <f t="shared" ca="1" si="15"/>
        <v>76</v>
      </c>
      <c r="N34" s="106">
        <f t="shared" ca="1" si="16"/>
        <v>74</v>
      </c>
      <c r="O34" s="113">
        <f t="shared" ca="1" si="17"/>
        <v>0.50666666666666671</v>
      </c>
      <c r="P34" s="115"/>
      <c r="Q34" s="126" t="s">
        <v>31</v>
      </c>
      <c r="R34" s="127">
        <f ca="1">IF($C$6="合計",SUMIFS(Pt1売数実績!$L:$L,Pt1売数実績!$C:$C,$C34,Pt1売数実績!$B:$B,R$5),IFERROR(VLOOKUP(R$5&amp;"_"&amp;$C34&amp;"_"&amp;$C$6,Pt1売数実績!$A:$L,12,0),0))</f>
        <v>0</v>
      </c>
      <c r="S34" s="127">
        <f ca="1">IF($C$6="合計",SUMIFS(Pt1売数実績!$L:$L,Pt1売数実績!$C:$C,$C34,Pt1売数実績!$B:$B,S$5),IFERROR(VLOOKUP(S$5&amp;"_"&amp;$C34&amp;"_"&amp;$C$6,Pt1売数実績!$A:$L,12,0),0))</f>
        <v>0</v>
      </c>
      <c r="T34" s="127">
        <f ca="1">IF($C$6="合計",SUMIFS(Pt1売数実績!$L:$L,Pt1売数実績!$C:$C,$C34,Pt1売数実績!$B:$B,T$5),IFERROR(VLOOKUP(T$5&amp;"_"&amp;$C34&amp;"_"&amp;$C$6,Pt1売数実績!$A:$L,12,0),0))</f>
        <v>0</v>
      </c>
      <c r="U34" s="127">
        <f ca="1">IF($C$6="合計",SUMIFS(Pt1売数実績!$L:$L,Pt1売数実績!$C:$C,$C34,Pt1売数実績!$B:$B,U$5),IFERROR(VLOOKUP(U$5&amp;"_"&amp;$C34&amp;"_"&amp;$C$6,Pt1売数実績!$A:$L,12,0),0))</f>
        <v>12</v>
      </c>
      <c r="V34" s="127">
        <f ca="1">IF($C$6="合計",SUMIFS(Pt1売数実績!$L:$L,Pt1売数実績!$C:$C,$C34,Pt1売数実績!$B:$B,V$5),IFERROR(VLOOKUP(V$5&amp;"_"&amp;$C34&amp;"_"&amp;$C$6,Pt1売数実績!$A:$L,12,0),0))</f>
        <v>14</v>
      </c>
      <c r="W34" s="127">
        <f ca="1">IF($C$6="合計",SUMIFS(Pt1売数実績!$L:$L,Pt1売数実績!$C:$C,$C34,Pt1売数実績!$B:$B,W$5),IFERROR(VLOOKUP(W$5&amp;"_"&amp;$C34&amp;"_"&amp;$C$6,Pt1売数実績!$A:$L,12,0),0))</f>
        <v>22</v>
      </c>
      <c r="X34" s="127">
        <f ca="1">IF($C$6="合計",SUMIFS(Pt1売数実績!$L:$L,Pt1売数実績!$C:$C,$C34,Pt1売数実績!$B:$B,X$5),IFERROR(VLOOKUP(X$5&amp;"_"&amp;$C34&amp;"_"&amp;$C$6,Pt1売数実績!$A:$L,12,0),0))</f>
        <v>12</v>
      </c>
      <c r="Y34" s="127">
        <f ca="1">IF($C$6="合計",SUMIFS(Pt1売数実績!$L:$L,Pt1売数実績!$C:$C,$C34,Pt1売数実績!$B:$B,Y$5),IFERROR(VLOOKUP(Y$5&amp;"_"&amp;$C34&amp;"_"&amp;$C$6,Pt1売数実績!$A:$L,12,0),0))</f>
        <v>2</v>
      </c>
      <c r="Z34" s="127">
        <f ca="1">IF($C$6="合計",SUMIFS(Pt1売数実績!$L:$L,Pt1売数実績!$C:$C,$C34,Pt1売数実績!$B:$B,Z$5),IFERROR(VLOOKUP(Z$5&amp;"_"&amp;$C34&amp;"_"&amp;$C$6,Pt1売数実績!$A:$L,12,0),0))</f>
        <v>2</v>
      </c>
      <c r="AA34" s="127">
        <f ca="1">IF($C$6="合計",SUMIFS(Pt1売数実績!$L:$L,Pt1売数実績!$C:$C,$C34,Pt1売数実績!$B:$B,AA$5),IFERROR(VLOOKUP(AA$5&amp;"_"&amp;$C34&amp;"_"&amp;$C$6,Pt1売数実績!$A:$L,12,0),0))</f>
        <v>3</v>
      </c>
      <c r="AB34" s="127">
        <f ca="1">IF($C$6="合計",SUMIFS(Pt1売数実績!$L:$L,Pt1売数実績!$C:$C,$C34,Pt1売数実績!$B:$B,AB$5),IFERROR(VLOOKUP(AB$5&amp;"_"&amp;$C34&amp;"_"&amp;$C$6,Pt1売数実績!$A:$L,12,0),0))</f>
        <v>3</v>
      </c>
      <c r="AC34" s="127">
        <f ca="1">IF($C$6="合計",SUMIFS(Pt1売数実績!$L:$L,Pt1売数実績!$C:$C,$C34,Pt1売数実績!$B:$B,AC$5),IFERROR(VLOOKUP(AC$5&amp;"_"&amp;$C34&amp;"_"&amp;$C$6,Pt1売数実績!$A:$L,12,0),0))</f>
        <v>1</v>
      </c>
      <c r="AD34" s="127">
        <f ca="1">IF($C$6="合計",SUMIFS(Pt1売数実績!$L:$L,Pt1売数実績!$C:$C,$C34,Pt1売数実績!$B:$B,AD$5),IFERROR(VLOOKUP(AD$5&amp;"_"&amp;$C34&amp;"_"&amp;$C$6,Pt1売数実績!$A:$L,12,0),0))</f>
        <v>2</v>
      </c>
      <c r="AE34" s="127">
        <f ca="1">IF($C$6="合計",SUMIFS(Pt1売数実績!$L:$L,Pt1売数実績!$C:$C,$C34,Pt1売数実績!$B:$B,AE$5),IFERROR(VLOOKUP(AE$5&amp;"_"&amp;$C34&amp;"_"&amp;$C$6,Pt1売数実績!$A:$L,12,0),0))</f>
        <v>3</v>
      </c>
      <c r="AG34" s="106" t="s">
        <v>32</v>
      </c>
      <c r="AH34" s="135">
        <f ca="1">SUM($R34:T34)/$G34</f>
        <v>0</v>
      </c>
      <c r="AI34" s="135">
        <f ca="1">SUM($R34:U34)/$G34</f>
        <v>0.08</v>
      </c>
      <c r="AJ34" s="135">
        <f ca="1">SUM($R34:V34)/$G34</f>
        <v>0.17333333333333334</v>
      </c>
      <c r="AK34" s="135">
        <f ca="1">SUM($R34:W34)/$G34</f>
        <v>0.32</v>
      </c>
      <c r="AL34" s="135">
        <f ca="1">SUM($R34:X34)/$G34</f>
        <v>0.4</v>
      </c>
      <c r="AM34" s="135">
        <f ca="1">SUM($R34:Y34)/$G34</f>
        <v>0.41333333333333333</v>
      </c>
      <c r="AN34" s="135">
        <f ca="1">SUM($R34:Z34)/$G34</f>
        <v>0.42666666666666669</v>
      </c>
      <c r="AO34" s="135">
        <f ca="1">SUM($R34:AA34)/$G34</f>
        <v>0.44666666666666666</v>
      </c>
      <c r="AP34" s="135">
        <f ca="1">SUM($R34:AB34)/$G34</f>
        <v>0.46666666666666667</v>
      </c>
      <c r="AQ34" s="135">
        <f ca="1">SUM($R34:AC34)/$G34</f>
        <v>0.47333333333333333</v>
      </c>
      <c r="AR34" s="135">
        <f ca="1">SUM($R34:AD34)/$G34</f>
        <v>0.48666666666666669</v>
      </c>
      <c r="AS34" s="135">
        <f ca="1">SUM($R34:AE34)/$G34</f>
        <v>0.50666666666666671</v>
      </c>
      <c r="AU34" s="106" t="s">
        <v>32</v>
      </c>
      <c r="AV34" s="135">
        <f t="shared" ca="1" si="20"/>
        <v>0.10559271381813011</v>
      </c>
      <c r="AW34" s="135">
        <f t="shared" ca="1" si="20"/>
        <v>0.21118542763626022</v>
      </c>
      <c r="AX34" s="135">
        <f t="shared" ca="1" si="20"/>
        <v>0.32844741710545056</v>
      </c>
      <c r="AY34" s="135">
        <f t="shared" ca="1" si="20"/>
        <v>0.48157108296570394</v>
      </c>
      <c r="AZ34" s="135">
        <f t="shared" ca="1" si="20"/>
        <v>0.70798349224420121</v>
      </c>
      <c r="BA34" s="135">
        <f t="shared" ca="1" si="20"/>
        <v>0.8063184858403305</v>
      </c>
      <c r="BB34" s="135">
        <f t="shared" ca="1" si="20"/>
        <v>0.86068023338551336</v>
      </c>
      <c r="BC34" s="135">
        <f t="shared" ca="1" si="20"/>
        <v>0.89981499928845921</v>
      </c>
      <c r="BD34" s="135">
        <f t="shared" ca="1" si="20"/>
        <v>0.92898818841610975</v>
      </c>
      <c r="BE34" s="135">
        <f t="shared" ca="1" si="20"/>
        <v>0.95189981499928888</v>
      </c>
      <c r="BF34" s="135">
        <f t="shared" ca="1" si="20"/>
        <v>0.97708837341682131</v>
      </c>
      <c r="BG34" s="135">
        <f t="shared" ca="1" si="20"/>
        <v>1.0000000000000004</v>
      </c>
    </row>
    <row r="35" spans="3:59" x14ac:dyDescent="0.15">
      <c r="C35" s="105">
        <v>164</v>
      </c>
      <c r="D35" s="105" t="s">
        <v>61</v>
      </c>
      <c r="E35" s="106">
        <f t="shared" ca="1" si="8"/>
        <v>0</v>
      </c>
      <c r="F35" s="106">
        <f t="shared" ca="1" si="9"/>
        <v>0</v>
      </c>
      <c r="G35" s="106">
        <f ca="1">VLOOKUP($C$6,パターンマスタ!N:AB,13,0)</f>
        <v>150</v>
      </c>
      <c r="H35" s="107">
        <f t="shared" ca="1" si="10"/>
        <v>73</v>
      </c>
      <c r="I35" s="106">
        <f t="shared" ca="1" si="11"/>
        <v>77</v>
      </c>
      <c r="J35" s="112">
        <f t="shared" ca="1" si="12"/>
        <v>0.48666666666666669</v>
      </c>
      <c r="K35" s="113">
        <f t="shared" ca="1" si="13"/>
        <v>1.0000000000000004</v>
      </c>
      <c r="L35" s="113">
        <f t="shared" ca="1" si="14"/>
        <v>-0.51333333333333375</v>
      </c>
      <c r="M35" s="114">
        <f t="shared" ca="1" si="15"/>
        <v>73</v>
      </c>
      <c r="N35" s="106">
        <f t="shared" ca="1" si="16"/>
        <v>77</v>
      </c>
      <c r="O35" s="113">
        <f t="shared" ca="1" si="17"/>
        <v>0.48666666666666669</v>
      </c>
      <c r="P35" s="115"/>
      <c r="Q35" s="126" t="s">
        <v>31</v>
      </c>
      <c r="R35" s="127">
        <f ca="1">IF($C$6="合計",SUMIFS(Pt1売数実績!$L:$L,Pt1売数実績!$C:$C,$C35,Pt1売数実績!$B:$B,R$5),IFERROR(VLOOKUP(R$5&amp;"_"&amp;$C35&amp;"_"&amp;$C$6,Pt1売数実績!$A:$L,12,0),0))</f>
        <v>0</v>
      </c>
      <c r="S35" s="127">
        <f ca="1">IF($C$6="合計",SUMIFS(Pt1売数実績!$L:$L,Pt1売数実績!$C:$C,$C35,Pt1売数実績!$B:$B,S$5),IFERROR(VLOOKUP(S$5&amp;"_"&amp;$C35&amp;"_"&amp;$C$6,Pt1売数実績!$A:$L,12,0),0))</f>
        <v>10</v>
      </c>
      <c r="T35" s="127">
        <f ca="1">IF($C$6="合計",SUMIFS(Pt1売数実績!$L:$L,Pt1売数実績!$C:$C,$C35,Pt1売数実績!$B:$B,T$5),IFERROR(VLOOKUP(T$5&amp;"_"&amp;$C35&amp;"_"&amp;$C$6,Pt1売数実績!$A:$L,12,0),0))</f>
        <v>12</v>
      </c>
      <c r="U35" s="127">
        <f ca="1">IF($C$6="合計",SUMIFS(Pt1売数実績!$L:$L,Pt1売数実績!$C:$C,$C35,Pt1売数実績!$B:$B,U$5),IFERROR(VLOOKUP(U$5&amp;"_"&amp;$C35&amp;"_"&amp;$C$6,Pt1売数実績!$A:$L,12,0),0))</f>
        <v>9</v>
      </c>
      <c r="V35" s="127">
        <f ca="1">IF($C$6="合計",SUMIFS(Pt1売数実績!$L:$L,Pt1売数実績!$C:$C,$C35,Pt1売数実績!$B:$B,V$5),IFERROR(VLOOKUP(V$5&amp;"_"&amp;$C35&amp;"_"&amp;$C$6,Pt1売数実績!$A:$L,12,0),0))</f>
        <v>5</v>
      </c>
      <c r="W35" s="127">
        <f ca="1">IF($C$6="合計",SUMIFS(Pt1売数実績!$L:$L,Pt1売数実績!$C:$C,$C35,Pt1売数実績!$B:$B,W$5),IFERROR(VLOOKUP(W$5&amp;"_"&amp;$C35&amp;"_"&amp;$C$6,Pt1売数実績!$A:$L,12,0),0))</f>
        <v>7</v>
      </c>
      <c r="X35" s="127">
        <f ca="1">IF($C$6="合計",SUMIFS(Pt1売数実績!$L:$L,Pt1売数実績!$C:$C,$C35,Pt1売数実績!$B:$B,X$5),IFERROR(VLOOKUP(X$5&amp;"_"&amp;$C35&amp;"_"&amp;$C$6,Pt1売数実績!$A:$L,12,0),0))</f>
        <v>10</v>
      </c>
      <c r="Y35" s="127">
        <f ca="1">IF($C$6="合計",SUMIFS(Pt1売数実績!$L:$L,Pt1売数実績!$C:$C,$C35,Pt1売数実績!$B:$B,Y$5),IFERROR(VLOOKUP(Y$5&amp;"_"&amp;$C35&amp;"_"&amp;$C$6,Pt1売数実績!$A:$L,12,0),0))</f>
        <v>2</v>
      </c>
      <c r="Z35" s="127">
        <f ca="1">IF($C$6="合計",SUMIFS(Pt1売数実績!$L:$L,Pt1売数実績!$C:$C,$C35,Pt1売数実績!$B:$B,Z$5),IFERROR(VLOOKUP(Z$5&amp;"_"&amp;$C35&amp;"_"&amp;$C$6,Pt1売数実績!$A:$L,12,0),0))</f>
        <v>6</v>
      </c>
      <c r="AA35" s="127">
        <f ca="1">IF($C$6="合計",SUMIFS(Pt1売数実績!$L:$L,Pt1売数実績!$C:$C,$C35,Pt1売数実績!$B:$B,AA$5),IFERROR(VLOOKUP(AA$5&amp;"_"&amp;$C35&amp;"_"&amp;$C$6,Pt1売数実績!$A:$L,12,0),0))</f>
        <v>4</v>
      </c>
      <c r="AB35" s="127">
        <f ca="1">IF($C$6="合計",SUMIFS(Pt1売数実績!$L:$L,Pt1売数実績!$C:$C,$C35,Pt1売数実績!$B:$B,AB$5),IFERROR(VLOOKUP(AB$5&amp;"_"&amp;$C35&amp;"_"&amp;$C$6,Pt1売数実績!$A:$L,12,0),0))</f>
        <v>2</v>
      </c>
      <c r="AC35" s="127">
        <f ca="1">IF($C$6="合計",SUMIFS(Pt1売数実績!$L:$L,Pt1売数実績!$C:$C,$C35,Pt1売数実績!$B:$B,AC$5),IFERROR(VLOOKUP(AC$5&amp;"_"&amp;$C35&amp;"_"&amp;$C$6,Pt1売数実績!$A:$L,12,0),0))</f>
        <v>3</v>
      </c>
      <c r="AD35" s="127">
        <f ca="1">IF($C$6="合計",SUMIFS(Pt1売数実績!$L:$L,Pt1売数実績!$C:$C,$C35,Pt1売数実績!$B:$B,AD$5),IFERROR(VLOOKUP(AD$5&amp;"_"&amp;$C35&amp;"_"&amp;$C$6,Pt1売数実績!$A:$L,12,0),0))</f>
        <v>3</v>
      </c>
      <c r="AE35" s="127">
        <f ca="1">IF($C$6="合計",SUMIFS(Pt1売数実績!$L:$L,Pt1売数実績!$C:$C,$C35,Pt1売数実績!$B:$B,AE$5),IFERROR(VLOOKUP(AE$5&amp;"_"&amp;$C35&amp;"_"&amp;$C$6,Pt1売数実績!$A:$L,12,0),0))</f>
        <v>0</v>
      </c>
      <c r="AG35" s="106" t="s">
        <v>32</v>
      </c>
      <c r="AH35" s="135">
        <f ca="1">SUM($R35:T35)/$G35</f>
        <v>0.14666666666666667</v>
      </c>
      <c r="AI35" s="135">
        <f ca="1">SUM($R35:U35)/$G35</f>
        <v>0.20666666666666667</v>
      </c>
      <c r="AJ35" s="135">
        <f ca="1">SUM($R35:V35)/$G35</f>
        <v>0.24</v>
      </c>
      <c r="AK35" s="135">
        <f ca="1">SUM($R35:W35)/$G35</f>
        <v>0.28666666666666668</v>
      </c>
      <c r="AL35" s="135">
        <f ca="1">SUM($R35:X35)/$G35</f>
        <v>0.35333333333333333</v>
      </c>
      <c r="AM35" s="135">
        <f ca="1">SUM($R35:Y35)/$G35</f>
        <v>0.36666666666666664</v>
      </c>
      <c r="AN35" s="135">
        <f ca="1">SUM($R35:Z35)/$G35</f>
        <v>0.40666666666666668</v>
      </c>
      <c r="AO35" s="135">
        <f ca="1">SUM($R35:AA35)/$G35</f>
        <v>0.43333333333333335</v>
      </c>
      <c r="AP35" s="135">
        <f ca="1">SUM($R35:AB35)/$G35</f>
        <v>0.44666666666666666</v>
      </c>
      <c r="AQ35" s="135">
        <f ca="1">SUM($R35:AC35)/$G35</f>
        <v>0.46666666666666667</v>
      </c>
      <c r="AR35" s="135">
        <f ca="1">SUM($R35:AD35)/$G35</f>
        <v>0.48666666666666669</v>
      </c>
      <c r="AS35" s="135">
        <f ca="1">SUM($R35:AE35)/$G35</f>
        <v>0.48666666666666669</v>
      </c>
      <c r="AU35" s="106" t="s">
        <v>32</v>
      </c>
      <c r="AV35" s="135">
        <f t="shared" ca="1" si="20"/>
        <v>0.10559271381813011</v>
      </c>
      <c r="AW35" s="135">
        <f t="shared" ca="1" si="20"/>
        <v>0.21118542763626022</v>
      </c>
      <c r="AX35" s="135">
        <f t="shared" ca="1" si="20"/>
        <v>0.32844741710545056</v>
      </c>
      <c r="AY35" s="135">
        <f t="shared" ca="1" si="20"/>
        <v>0.48157108296570394</v>
      </c>
      <c r="AZ35" s="135">
        <f t="shared" ca="1" si="20"/>
        <v>0.70798349224420121</v>
      </c>
      <c r="BA35" s="135">
        <f t="shared" ca="1" si="20"/>
        <v>0.8063184858403305</v>
      </c>
      <c r="BB35" s="135">
        <f t="shared" ca="1" si="20"/>
        <v>0.86068023338551336</v>
      </c>
      <c r="BC35" s="135">
        <f t="shared" ca="1" si="20"/>
        <v>0.89981499928845921</v>
      </c>
      <c r="BD35" s="135">
        <f t="shared" ca="1" si="20"/>
        <v>0.92898818841610975</v>
      </c>
      <c r="BE35" s="135">
        <f t="shared" ca="1" si="20"/>
        <v>0.95189981499928888</v>
      </c>
      <c r="BF35" s="135">
        <f t="shared" ca="1" si="20"/>
        <v>0.97708837341682131</v>
      </c>
      <c r="BG35" s="135">
        <f t="shared" ca="1" si="20"/>
        <v>1.0000000000000004</v>
      </c>
    </row>
    <row r="36" spans="3:59" x14ac:dyDescent="0.15">
      <c r="C36" s="105">
        <v>178</v>
      </c>
      <c r="D36" s="105" t="s">
        <v>62</v>
      </c>
      <c r="E36" s="106">
        <f t="shared" ca="1" si="8"/>
        <v>0</v>
      </c>
      <c r="F36" s="106">
        <f t="shared" ca="1" si="9"/>
        <v>0</v>
      </c>
      <c r="G36" s="106">
        <f ca="1">VLOOKUP($C$6,パターンマスタ!N:AB,13,0)</f>
        <v>150</v>
      </c>
      <c r="H36" s="107">
        <f t="shared" ca="1" si="10"/>
        <v>75</v>
      </c>
      <c r="I36" s="106">
        <f t="shared" ca="1" si="11"/>
        <v>75</v>
      </c>
      <c r="J36" s="112">
        <f t="shared" ca="1" si="12"/>
        <v>0.5</v>
      </c>
      <c r="K36" s="113">
        <f t="shared" ca="1" si="13"/>
        <v>1.0000000000000004</v>
      </c>
      <c r="L36" s="113">
        <f t="shared" ca="1" si="14"/>
        <v>-0.50000000000000044</v>
      </c>
      <c r="M36" s="114">
        <f t="shared" ca="1" si="15"/>
        <v>75</v>
      </c>
      <c r="N36" s="106">
        <f t="shared" ca="1" si="16"/>
        <v>75</v>
      </c>
      <c r="O36" s="113">
        <f t="shared" ca="1" si="17"/>
        <v>0.5</v>
      </c>
      <c r="P36" s="115"/>
      <c r="Q36" s="126" t="s">
        <v>31</v>
      </c>
      <c r="R36" s="127">
        <f ca="1">IF($C$6="合計",SUMIFS(Pt1売数実績!$L:$L,Pt1売数実績!$C:$C,$C36,Pt1売数実績!$B:$B,R$5),IFERROR(VLOOKUP(R$5&amp;"_"&amp;$C36&amp;"_"&amp;$C$6,Pt1売数実績!$A:$L,12,0),0))</f>
        <v>0</v>
      </c>
      <c r="S36" s="127">
        <f ca="1">IF($C$6="合計",SUMIFS(Pt1売数実績!$L:$L,Pt1売数実績!$C:$C,$C36,Pt1売数実績!$B:$B,S$5),IFERROR(VLOOKUP(S$5&amp;"_"&amp;$C36&amp;"_"&amp;$C$6,Pt1売数実績!$A:$L,12,0),0))</f>
        <v>0</v>
      </c>
      <c r="T36" s="127">
        <f ca="1">IF($C$6="合計",SUMIFS(Pt1売数実績!$L:$L,Pt1売数実績!$C:$C,$C36,Pt1売数実績!$B:$B,T$5),IFERROR(VLOOKUP(T$5&amp;"_"&amp;$C36&amp;"_"&amp;$C$6,Pt1売数実績!$A:$L,12,0),0))</f>
        <v>0</v>
      </c>
      <c r="U36" s="127">
        <f ca="1">IF($C$6="合計",SUMIFS(Pt1売数実績!$L:$L,Pt1売数実績!$C:$C,$C36,Pt1売数実績!$B:$B,U$5),IFERROR(VLOOKUP(U$5&amp;"_"&amp;$C36&amp;"_"&amp;$C$6,Pt1売数実績!$A:$L,12,0),0))</f>
        <v>0</v>
      </c>
      <c r="V36" s="127">
        <f ca="1">IF($C$6="合計",SUMIFS(Pt1売数実績!$L:$L,Pt1売数実績!$C:$C,$C36,Pt1売数実績!$B:$B,V$5),IFERROR(VLOOKUP(V$5&amp;"_"&amp;$C36&amp;"_"&amp;$C$6,Pt1売数実績!$A:$L,12,0),0))</f>
        <v>6</v>
      </c>
      <c r="W36" s="127">
        <f ca="1">IF($C$6="合計",SUMIFS(Pt1売数実績!$L:$L,Pt1売数実績!$C:$C,$C36,Pt1売数実績!$B:$B,W$5),IFERROR(VLOOKUP(W$5&amp;"_"&amp;$C36&amp;"_"&amp;$C$6,Pt1売数実績!$A:$L,12,0),0))</f>
        <v>11</v>
      </c>
      <c r="X36" s="127">
        <f ca="1">IF($C$6="合計",SUMIFS(Pt1売数実績!$L:$L,Pt1売数実績!$C:$C,$C36,Pt1売数実績!$B:$B,X$5),IFERROR(VLOOKUP(X$5&amp;"_"&amp;$C36&amp;"_"&amp;$C$6,Pt1売数実績!$A:$L,12,0),0))</f>
        <v>27</v>
      </c>
      <c r="Y36" s="127">
        <f ca="1">IF($C$6="合計",SUMIFS(Pt1売数実績!$L:$L,Pt1売数実績!$C:$C,$C36,Pt1売数実績!$B:$B,Y$5),IFERROR(VLOOKUP(Y$5&amp;"_"&amp;$C36&amp;"_"&amp;$C$6,Pt1売数実績!$A:$L,12,0),0))</f>
        <v>13</v>
      </c>
      <c r="Z36" s="127">
        <f ca="1">IF($C$6="合計",SUMIFS(Pt1売数実績!$L:$L,Pt1売数実績!$C:$C,$C36,Pt1売数実績!$B:$B,Z$5),IFERROR(VLOOKUP(Z$5&amp;"_"&amp;$C36&amp;"_"&amp;$C$6,Pt1売数実績!$A:$L,12,0),0))</f>
        <v>3</v>
      </c>
      <c r="AA36" s="127">
        <f ca="1">IF($C$6="合計",SUMIFS(Pt1売数実績!$L:$L,Pt1売数実績!$C:$C,$C36,Pt1売数実績!$B:$B,AA$5),IFERROR(VLOOKUP(AA$5&amp;"_"&amp;$C36&amp;"_"&amp;$C$6,Pt1売数実績!$A:$L,12,0),0))</f>
        <v>8</v>
      </c>
      <c r="AB36" s="127">
        <f ca="1">IF($C$6="合計",SUMIFS(Pt1売数実績!$L:$L,Pt1売数実績!$C:$C,$C36,Pt1売数実績!$B:$B,AB$5),IFERROR(VLOOKUP(AB$5&amp;"_"&amp;$C36&amp;"_"&amp;$C$6,Pt1売数実績!$A:$L,12,0),0))</f>
        <v>3</v>
      </c>
      <c r="AC36" s="127">
        <f ca="1">IF($C$6="合計",SUMIFS(Pt1売数実績!$L:$L,Pt1売数実績!$C:$C,$C36,Pt1売数実績!$B:$B,AC$5),IFERROR(VLOOKUP(AC$5&amp;"_"&amp;$C36&amp;"_"&amp;$C$6,Pt1売数実績!$A:$L,12,0),0))</f>
        <v>2</v>
      </c>
      <c r="AD36" s="127">
        <f ca="1">IF($C$6="合計",SUMIFS(Pt1売数実績!$L:$L,Pt1売数実績!$C:$C,$C36,Pt1売数実績!$B:$B,AD$5),IFERROR(VLOOKUP(AD$5&amp;"_"&amp;$C36&amp;"_"&amp;$C$6,Pt1売数実績!$A:$L,12,0),0))</f>
        <v>0</v>
      </c>
      <c r="AE36" s="127">
        <f ca="1">IF($C$6="合計",SUMIFS(Pt1売数実績!$L:$L,Pt1売数実績!$C:$C,$C36,Pt1売数実績!$B:$B,AE$5),IFERROR(VLOOKUP(AE$5&amp;"_"&amp;$C36&amp;"_"&amp;$C$6,Pt1売数実績!$A:$L,12,0),0))</f>
        <v>2</v>
      </c>
      <c r="AG36" s="106" t="s">
        <v>32</v>
      </c>
      <c r="AH36" s="135">
        <f ca="1">SUM($R36:T36)/$G36</f>
        <v>0</v>
      </c>
      <c r="AI36" s="135">
        <f ca="1">SUM($R36:U36)/$G36</f>
        <v>0</v>
      </c>
      <c r="AJ36" s="135">
        <f ca="1">SUM($R36:V36)/$G36</f>
        <v>0.04</v>
      </c>
      <c r="AK36" s="135">
        <f ca="1">SUM($R36:W36)/$G36</f>
        <v>0.11333333333333333</v>
      </c>
      <c r="AL36" s="135">
        <f ca="1">SUM($R36:X36)/$G36</f>
        <v>0.29333333333333333</v>
      </c>
      <c r="AM36" s="135">
        <f ca="1">SUM($R36:Y36)/$G36</f>
        <v>0.38</v>
      </c>
      <c r="AN36" s="135">
        <f ca="1">SUM($R36:Z36)/$G36</f>
        <v>0.4</v>
      </c>
      <c r="AO36" s="135">
        <f ca="1">SUM($R36:AA36)/$G36</f>
        <v>0.45333333333333331</v>
      </c>
      <c r="AP36" s="135">
        <f ca="1">SUM($R36:AB36)/$G36</f>
        <v>0.47333333333333333</v>
      </c>
      <c r="AQ36" s="135">
        <f ca="1">SUM($R36:AC36)/$G36</f>
        <v>0.48666666666666669</v>
      </c>
      <c r="AR36" s="135">
        <f ca="1">SUM($R36:AD36)/$G36</f>
        <v>0.48666666666666669</v>
      </c>
      <c r="AS36" s="135">
        <f ca="1">SUM($R36:AE36)/$G36</f>
        <v>0.5</v>
      </c>
      <c r="AU36" s="106" t="s">
        <v>32</v>
      </c>
      <c r="AV36" s="135">
        <f t="shared" ca="1" si="20"/>
        <v>0.10559271381813011</v>
      </c>
      <c r="AW36" s="135">
        <f t="shared" ca="1" si="20"/>
        <v>0.21118542763626022</v>
      </c>
      <c r="AX36" s="135">
        <f t="shared" ca="1" si="20"/>
        <v>0.32844741710545056</v>
      </c>
      <c r="AY36" s="135">
        <f t="shared" ca="1" si="20"/>
        <v>0.48157108296570394</v>
      </c>
      <c r="AZ36" s="135">
        <f t="shared" ca="1" si="20"/>
        <v>0.70798349224420121</v>
      </c>
      <c r="BA36" s="135">
        <f t="shared" ca="1" si="20"/>
        <v>0.8063184858403305</v>
      </c>
      <c r="BB36" s="135">
        <f t="shared" ca="1" si="20"/>
        <v>0.86068023338551336</v>
      </c>
      <c r="BC36" s="135">
        <f t="shared" ca="1" si="20"/>
        <v>0.89981499928845921</v>
      </c>
      <c r="BD36" s="135">
        <f t="shared" ca="1" si="20"/>
        <v>0.92898818841610975</v>
      </c>
      <c r="BE36" s="135">
        <f t="shared" ca="1" si="20"/>
        <v>0.95189981499928888</v>
      </c>
      <c r="BF36" s="135">
        <f t="shared" ca="1" si="20"/>
        <v>0.97708837341682131</v>
      </c>
      <c r="BG36" s="135">
        <f t="shared" ca="1" si="20"/>
        <v>1.0000000000000004</v>
      </c>
    </row>
    <row r="37" spans="3:59" x14ac:dyDescent="0.15">
      <c r="C37" s="105">
        <v>199</v>
      </c>
      <c r="D37" s="105" t="s">
        <v>63</v>
      </c>
      <c r="E37" s="106">
        <f t="shared" ca="1" si="8"/>
        <v>0</v>
      </c>
      <c r="F37" s="106">
        <f t="shared" ca="1" si="9"/>
        <v>0</v>
      </c>
      <c r="G37" s="106">
        <f ca="1">VLOOKUP($C$6,パターンマスタ!N:AB,13,0)</f>
        <v>150</v>
      </c>
      <c r="H37" s="107">
        <f t="shared" ca="1" si="10"/>
        <v>76</v>
      </c>
      <c r="I37" s="106">
        <f t="shared" ca="1" si="11"/>
        <v>74</v>
      </c>
      <c r="J37" s="112">
        <f t="shared" ca="1" si="12"/>
        <v>0.50666666666666671</v>
      </c>
      <c r="K37" s="113">
        <f t="shared" ca="1" si="13"/>
        <v>1.0000000000000004</v>
      </c>
      <c r="L37" s="113">
        <f t="shared" ca="1" si="14"/>
        <v>-0.49333333333333373</v>
      </c>
      <c r="M37" s="114">
        <f t="shared" ca="1" si="15"/>
        <v>76</v>
      </c>
      <c r="N37" s="106">
        <f t="shared" ca="1" si="16"/>
        <v>74</v>
      </c>
      <c r="O37" s="113">
        <f t="shared" ca="1" si="17"/>
        <v>0.50666666666666671</v>
      </c>
      <c r="P37" s="115"/>
      <c r="Q37" s="126" t="s">
        <v>31</v>
      </c>
      <c r="R37" s="127">
        <f ca="1">IF($C$6="合計",SUMIFS(Pt1売数実績!$L:$L,Pt1売数実績!$C:$C,$C37,Pt1売数実績!$B:$B,R$5),IFERROR(VLOOKUP(R$5&amp;"_"&amp;$C37&amp;"_"&amp;$C$6,Pt1売数実績!$A:$L,12,0),0))</f>
        <v>0</v>
      </c>
      <c r="S37" s="127">
        <f ca="1">IF($C$6="合計",SUMIFS(Pt1売数実績!$L:$L,Pt1売数実績!$C:$C,$C37,Pt1売数実績!$B:$B,S$5),IFERROR(VLOOKUP(S$5&amp;"_"&amp;$C37&amp;"_"&amp;$C$6,Pt1売数実績!$A:$L,12,0),0))</f>
        <v>0</v>
      </c>
      <c r="T37" s="127">
        <f ca="1">IF($C$6="合計",SUMIFS(Pt1売数実績!$L:$L,Pt1売数実績!$C:$C,$C37,Pt1売数実績!$B:$B,T$5),IFERROR(VLOOKUP(T$5&amp;"_"&amp;$C37&amp;"_"&amp;$C$6,Pt1売数実績!$A:$L,12,0),0))</f>
        <v>0</v>
      </c>
      <c r="U37" s="127">
        <f ca="1">IF($C$6="合計",SUMIFS(Pt1売数実績!$L:$L,Pt1売数実績!$C:$C,$C37,Pt1売数実績!$B:$B,U$5),IFERROR(VLOOKUP(U$5&amp;"_"&amp;$C37&amp;"_"&amp;$C$6,Pt1売数実績!$A:$L,12,0),0))</f>
        <v>3</v>
      </c>
      <c r="V37" s="127">
        <f ca="1">IF($C$6="合計",SUMIFS(Pt1売数実績!$L:$L,Pt1売数実績!$C:$C,$C37,Pt1売数実績!$B:$B,V$5),IFERROR(VLOOKUP(V$5&amp;"_"&amp;$C37&amp;"_"&amp;$C$6,Pt1売数実績!$A:$L,12,0),0))</f>
        <v>5</v>
      </c>
      <c r="W37" s="127">
        <f ca="1">IF($C$6="合計",SUMIFS(Pt1売数実績!$L:$L,Pt1売数実績!$C:$C,$C37,Pt1売数実績!$B:$B,W$5),IFERROR(VLOOKUP(W$5&amp;"_"&amp;$C37&amp;"_"&amp;$C$6,Pt1売数実績!$A:$L,12,0),0))</f>
        <v>2</v>
      </c>
      <c r="X37" s="127">
        <f ca="1">IF($C$6="合計",SUMIFS(Pt1売数実績!$L:$L,Pt1売数実績!$C:$C,$C37,Pt1売数実績!$B:$B,X$5),IFERROR(VLOOKUP(X$5&amp;"_"&amp;$C37&amp;"_"&amp;$C$6,Pt1売数実績!$A:$L,12,0),0))</f>
        <v>57</v>
      </c>
      <c r="Y37" s="127">
        <f ca="1">IF($C$6="合計",SUMIFS(Pt1売数実績!$L:$L,Pt1売数実績!$C:$C,$C37,Pt1売数実績!$B:$B,Y$5),IFERROR(VLOOKUP(Y$5&amp;"_"&amp;$C37&amp;"_"&amp;$C$6,Pt1売数実績!$A:$L,12,0),0))</f>
        <v>3</v>
      </c>
      <c r="Z37" s="127">
        <f ca="1">IF($C$6="合計",SUMIFS(Pt1売数実績!$L:$L,Pt1売数実績!$C:$C,$C37,Pt1売数実績!$B:$B,Z$5),IFERROR(VLOOKUP(Z$5&amp;"_"&amp;$C37&amp;"_"&amp;$C$6,Pt1売数実績!$A:$L,12,0),0))</f>
        <v>1</v>
      </c>
      <c r="AA37" s="127">
        <f ca="1">IF($C$6="合計",SUMIFS(Pt1売数実績!$L:$L,Pt1売数実績!$C:$C,$C37,Pt1売数実績!$B:$B,AA$5),IFERROR(VLOOKUP(AA$5&amp;"_"&amp;$C37&amp;"_"&amp;$C$6,Pt1売数実績!$A:$L,12,0),0))</f>
        <v>1</v>
      </c>
      <c r="AB37" s="127">
        <f ca="1">IF($C$6="合計",SUMIFS(Pt1売数実績!$L:$L,Pt1売数実績!$C:$C,$C37,Pt1売数実績!$B:$B,AB$5),IFERROR(VLOOKUP(AB$5&amp;"_"&amp;$C37&amp;"_"&amp;$C$6,Pt1売数実績!$A:$L,12,0),0))</f>
        <v>2</v>
      </c>
      <c r="AC37" s="127">
        <f ca="1">IF($C$6="合計",SUMIFS(Pt1売数実績!$L:$L,Pt1売数実績!$C:$C,$C37,Pt1売数実績!$B:$B,AC$5),IFERROR(VLOOKUP(AC$5&amp;"_"&amp;$C37&amp;"_"&amp;$C$6,Pt1売数実績!$A:$L,12,0),0))</f>
        <v>1</v>
      </c>
      <c r="AD37" s="127">
        <f ca="1">IF($C$6="合計",SUMIFS(Pt1売数実績!$L:$L,Pt1売数実績!$C:$C,$C37,Pt1売数実績!$B:$B,AD$5),IFERROR(VLOOKUP(AD$5&amp;"_"&amp;$C37&amp;"_"&amp;$C$6,Pt1売数実績!$A:$L,12,0),0))</f>
        <v>0</v>
      </c>
      <c r="AE37" s="127">
        <f ca="1">IF($C$6="合計",SUMIFS(Pt1売数実績!$L:$L,Pt1売数実績!$C:$C,$C37,Pt1売数実績!$B:$B,AE$5),IFERROR(VLOOKUP(AE$5&amp;"_"&amp;$C37&amp;"_"&amp;$C$6,Pt1売数実績!$A:$L,12,0),0))</f>
        <v>1</v>
      </c>
      <c r="AG37" s="106" t="s">
        <v>32</v>
      </c>
      <c r="AH37" s="135">
        <f ca="1">SUM($R37:T37)/$G37</f>
        <v>0</v>
      </c>
      <c r="AI37" s="135">
        <f ca="1">SUM($R37:U37)/$G37</f>
        <v>0.02</v>
      </c>
      <c r="AJ37" s="135">
        <f ca="1">SUM($R37:V37)/$G37</f>
        <v>5.3333333333333337E-2</v>
      </c>
      <c r="AK37" s="135">
        <f ca="1">SUM($R37:W37)/$G37</f>
        <v>6.6666666666666666E-2</v>
      </c>
      <c r="AL37" s="135">
        <f ca="1">SUM($R37:X37)/$G37</f>
        <v>0.44666666666666666</v>
      </c>
      <c r="AM37" s="135">
        <f ca="1">SUM($R37:Y37)/$G37</f>
        <v>0.46666666666666667</v>
      </c>
      <c r="AN37" s="135">
        <f ca="1">SUM($R37:Z37)/$G37</f>
        <v>0.47333333333333333</v>
      </c>
      <c r="AO37" s="135">
        <f ca="1">SUM($R37:AA37)/$G37</f>
        <v>0.48</v>
      </c>
      <c r="AP37" s="135">
        <f ca="1">SUM($R37:AB37)/$G37</f>
        <v>0.49333333333333335</v>
      </c>
      <c r="AQ37" s="135">
        <f ca="1">SUM($R37:AC37)/$G37</f>
        <v>0.5</v>
      </c>
      <c r="AR37" s="135">
        <f ca="1">SUM($R37:AD37)/$G37</f>
        <v>0.5</v>
      </c>
      <c r="AS37" s="135">
        <f ca="1">SUM($R37:AE37)/$G37</f>
        <v>0.50666666666666671</v>
      </c>
      <c r="AU37" s="106" t="s">
        <v>32</v>
      </c>
      <c r="AV37" s="135">
        <f t="shared" ca="1" si="20"/>
        <v>0.10559271381813011</v>
      </c>
      <c r="AW37" s="135">
        <f t="shared" ca="1" si="20"/>
        <v>0.21118542763626022</v>
      </c>
      <c r="AX37" s="135">
        <f t="shared" ca="1" si="20"/>
        <v>0.32844741710545056</v>
      </c>
      <c r="AY37" s="135">
        <f t="shared" ca="1" si="20"/>
        <v>0.48157108296570394</v>
      </c>
      <c r="AZ37" s="135">
        <f t="shared" ca="1" si="20"/>
        <v>0.70798349224420121</v>
      </c>
      <c r="BA37" s="135">
        <f t="shared" ca="1" si="20"/>
        <v>0.8063184858403305</v>
      </c>
      <c r="BB37" s="135">
        <f t="shared" ca="1" si="20"/>
        <v>0.86068023338551336</v>
      </c>
      <c r="BC37" s="135">
        <f t="shared" ca="1" si="20"/>
        <v>0.89981499928845921</v>
      </c>
      <c r="BD37" s="135">
        <f t="shared" ca="1" si="20"/>
        <v>0.92898818841610975</v>
      </c>
      <c r="BE37" s="135">
        <f t="shared" ca="1" si="20"/>
        <v>0.95189981499928888</v>
      </c>
      <c r="BF37" s="135">
        <f t="shared" ca="1" si="20"/>
        <v>0.97708837341682131</v>
      </c>
      <c r="BG37" s="135">
        <f t="shared" ca="1" si="20"/>
        <v>1.0000000000000004</v>
      </c>
    </row>
    <row r="38" spans="3:59" x14ac:dyDescent="0.15">
      <c r="C38" s="105">
        <v>210</v>
      </c>
      <c r="D38" s="105" t="s">
        <v>64</v>
      </c>
      <c r="E38" s="106">
        <f t="shared" ca="1" si="8"/>
        <v>0</v>
      </c>
      <c r="F38" s="106">
        <f t="shared" ca="1" si="9"/>
        <v>0</v>
      </c>
      <c r="G38" s="106">
        <f ca="1">VLOOKUP($C$6,パターンマスタ!N:AB,13,0)</f>
        <v>150</v>
      </c>
      <c r="H38" s="107">
        <f t="shared" ca="1" si="10"/>
        <v>72</v>
      </c>
      <c r="I38" s="106">
        <f t="shared" ca="1" si="11"/>
        <v>78</v>
      </c>
      <c r="J38" s="112">
        <f t="shared" ca="1" si="12"/>
        <v>0.48</v>
      </c>
      <c r="K38" s="113">
        <f t="shared" ca="1" si="13"/>
        <v>1.0000000000000004</v>
      </c>
      <c r="L38" s="113">
        <f t="shared" ca="1" si="14"/>
        <v>-0.52000000000000046</v>
      </c>
      <c r="M38" s="114">
        <f t="shared" ca="1" si="15"/>
        <v>72</v>
      </c>
      <c r="N38" s="106">
        <f t="shared" ca="1" si="16"/>
        <v>78</v>
      </c>
      <c r="O38" s="113">
        <f t="shared" ca="1" si="17"/>
        <v>0.48</v>
      </c>
      <c r="P38" s="115"/>
      <c r="Q38" s="126" t="s">
        <v>31</v>
      </c>
      <c r="R38" s="127">
        <f ca="1">IF($C$6="合計",SUMIFS(Pt1売数実績!$L:$L,Pt1売数実績!$C:$C,$C38,Pt1売数実績!$B:$B,R$5),IFERROR(VLOOKUP(R$5&amp;"_"&amp;$C38&amp;"_"&amp;$C$6,Pt1売数実績!$A:$L,12,0),0))</f>
        <v>0</v>
      </c>
      <c r="S38" s="127">
        <f ca="1">IF($C$6="合計",SUMIFS(Pt1売数実績!$L:$L,Pt1売数実績!$C:$C,$C38,Pt1売数実績!$B:$B,S$5),IFERROR(VLOOKUP(S$5&amp;"_"&amp;$C38&amp;"_"&amp;$C$6,Pt1売数実績!$A:$L,12,0),0))</f>
        <v>0</v>
      </c>
      <c r="T38" s="127">
        <f ca="1">IF($C$6="合計",SUMIFS(Pt1売数実績!$L:$L,Pt1売数実績!$C:$C,$C38,Pt1売数実績!$B:$B,T$5),IFERROR(VLOOKUP(T$5&amp;"_"&amp;$C38&amp;"_"&amp;$C$6,Pt1売数実績!$A:$L,12,0),0))</f>
        <v>0</v>
      </c>
      <c r="U38" s="127">
        <f ca="1">IF($C$6="合計",SUMIFS(Pt1売数実績!$L:$L,Pt1売数実績!$C:$C,$C38,Pt1売数実績!$B:$B,U$5),IFERROR(VLOOKUP(U$5&amp;"_"&amp;$C38&amp;"_"&amp;$C$6,Pt1売数実績!$A:$L,12,0),0))</f>
        <v>10</v>
      </c>
      <c r="V38" s="127">
        <f ca="1">IF($C$6="合計",SUMIFS(Pt1売数実績!$L:$L,Pt1売数実績!$C:$C,$C38,Pt1売数実績!$B:$B,V$5),IFERROR(VLOOKUP(V$5&amp;"_"&amp;$C38&amp;"_"&amp;$C$6,Pt1売数実績!$A:$L,12,0),0))</f>
        <v>3</v>
      </c>
      <c r="W38" s="127">
        <f ca="1">IF($C$6="合計",SUMIFS(Pt1売数実績!$L:$L,Pt1売数実績!$C:$C,$C38,Pt1売数実績!$B:$B,W$5),IFERROR(VLOOKUP(W$5&amp;"_"&amp;$C38&amp;"_"&amp;$C$6,Pt1売数実績!$A:$L,12,0),0))</f>
        <v>7</v>
      </c>
      <c r="X38" s="127">
        <f ca="1">IF($C$6="合計",SUMIFS(Pt1売数実績!$L:$L,Pt1売数実績!$C:$C,$C38,Pt1売数実績!$B:$B,X$5),IFERROR(VLOOKUP(X$5&amp;"_"&amp;$C38&amp;"_"&amp;$C$6,Pt1売数実績!$A:$L,12,0),0))</f>
        <v>13</v>
      </c>
      <c r="Y38" s="127">
        <f ca="1">IF($C$6="合計",SUMIFS(Pt1売数実績!$L:$L,Pt1売数実績!$C:$C,$C38,Pt1売数実績!$B:$B,Y$5),IFERROR(VLOOKUP(Y$5&amp;"_"&amp;$C38&amp;"_"&amp;$C$6,Pt1売数実績!$A:$L,12,0),0))</f>
        <v>13</v>
      </c>
      <c r="Z38" s="127">
        <f ca="1">IF($C$6="合計",SUMIFS(Pt1売数実績!$L:$L,Pt1売数実績!$C:$C,$C38,Pt1売数実績!$B:$B,Z$5),IFERROR(VLOOKUP(Z$5&amp;"_"&amp;$C38&amp;"_"&amp;$C$6,Pt1売数実績!$A:$L,12,0),0))</f>
        <v>6</v>
      </c>
      <c r="AA38" s="127">
        <f ca="1">IF($C$6="合計",SUMIFS(Pt1売数実績!$L:$L,Pt1売数実績!$C:$C,$C38,Pt1売数実績!$B:$B,AA$5),IFERROR(VLOOKUP(AA$5&amp;"_"&amp;$C38&amp;"_"&amp;$C$6,Pt1売数実績!$A:$L,12,0),0))</f>
        <v>4</v>
      </c>
      <c r="AB38" s="127">
        <f ca="1">IF($C$6="合計",SUMIFS(Pt1売数実績!$L:$L,Pt1売数実績!$C:$C,$C38,Pt1売数実績!$B:$B,AB$5),IFERROR(VLOOKUP(AB$5&amp;"_"&amp;$C38&amp;"_"&amp;$C$6,Pt1売数実績!$A:$L,12,0),0))</f>
        <v>9</v>
      </c>
      <c r="AC38" s="127">
        <f ca="1">IF($C$6="合計",SUMIFS(Pt1売数実績!$L:$L,Pt1売数実績!$C:$C,$C38,Pt1売数実績!$B:$B,AC$5),IFERROR(VLOOKUP(AC$5&amp;"_"&amp;$C38&amp;"_"&amp;$C$6,Pt1売数実績!$A:$L,12,0),0))</f>
        <v>2</v>
      </c>
      <c r="AD38" s="127">
        <f ca="1">IF($C$6="合計",SUMIFS(Pt1売数実績!$L:$L,Pt1売数実績!$C:$C,$C38,Pt1売数実績!$B:$B,AD$5),IFERROR(VLOOKUP(AD$5&amp;"_"&amp;$C38&amp;"_"&amp;$C$6,Pt1売数実績!$A:$L,12,0),0))</f>
        <v>0</v>
      </c>
      <c r="AE38" s="127">
        <f ca="1">IF($C$6="合計",SUMIFS(Pt1売数実績!$L:$L,Pt1売数実績!$C:$C,$C38,Pt1売数実績!$B:$B,AE$5),IFERROR(VLOOKUP(AE$5&amp;"_"&amp;$C38&amp;"_"&amp;$C$6,Pt1売数実績!$A:$L,12,0),0))</f>
        <v>5</v>
      </c>
      <c r="AG38" s="106" t="s">
        <v>32</v>
      </c>
      <c r="AH38" s="135">
        <f ca="1">SUM($R38:T38)/$G38</f>
        <v>0</v>
      </c>
      <c r="AI38" s="135">
        <f ca="1">SUM($R38:U38)/$G38</f>
        <v>6.6666666666666666E-2</v>
      </c>
      <c r="AJ38" s="135">
        <f ca="1">SUM($R38:V38)/$G38</f>
        <v>8.666666666666667E-2</v>
      </c>
      <c r="AK38" s="135">
        <f ca="1">SUM($R38:W38)/$G38</f>
        <v>0.13333333333333333</v>
      </c>
      <c r="AL38" s="135">
        <f ca="1">SUM($R38:X38)/$G38</f>
        <v>0.22</v>
      </c>
      <c r="AM38" s="135">
        <f ca="1">SUM($R38:Y38)/$G38</f>
        <v>0.30666666666666664</v>
      </c>
      <c r="AN38" s="135">
        <f ca="1">SUM($R38:Z38)/$G38</f>
        <v>0.34666666666666668</v>
      </c>
      <c r="AO38" s="135">
        <f ca="1">SUM($R38:AA38)/$G38</f>
        <v>0.37333333333333335</v>
      </c>
      <c r="AP38" s="135">
        <f ca="1">SUM($R38:AB38)/$G38</f>
        <v>0.43333333333333335</v>
      </c>
      <c r="AQ38" s="135">
        <f ca="1">SUM($R38:AC38)/$G38</f>
        <v>0.44666666666666666</v>
      </c>
      <c r="AR38" s="135">
        <f ca="1">SUM($R38:AD38)/$G38</f>
        <v>0.44666666666666666</v>
      </c>
      <c r="AS38" s="135">
        <f ca="1">SUM($R38:AE38)/$G38</f>
        <v>0.48</v>
      </c>
      <c r="AU38" s="106" t="s">
        <v>32</v>
      </c>
      <c r="AV38" s="135">
        <f t="shared" ca="1" si="20"/>
        <v>0.10559271381813011</v>
      </c>
      <c r="AW38" s="135">
        <f t="shared" ca="1" si="20"/>
        <v>0.21118542763626022</v>
      </c>
      <c r="AX38" s="135">
        <f t="shared" ca="1" si="20"/>
        <v>0.32844741710545056</v>
      </c>
      <c r="AY38" s="135">
        <f t="shared" ca="1" si="20"/>
        <v>0.48157108296570394</v>
      </c>
      <c r="AZ38" s="135">
        <f t="shared" ca="1" si="20"/>
        <v>0.70798349224420121</v>
      </c>
      <c r="BA38" s="135">
        <f t="shared" ca="1" si="20"/>
        <v>0.8063184858403305</v>
      </c>
      <c r="BB38" s="135">
        <f t="shared" ca="1" si="20"/>
        <v>0.86068023338551336</v>
      </c>
      <c r="BC38" s="135">
        <f t="shared" ca="1" si="20"/>
        <v>0.89981499928845921</v>
      </c>
      <c r="BD38" s="135">
        <f t="shared" ca="1" si="20"/>
        <v>0.92898818841610975</v>
      </c>
      <c r="BE38" s="135">
        <f t="shared" ca="1" si="20"/>
        <v>0.95189981499928888</v>
      </c>
      <c r="BF38" s="135">
        <f t="shared" ca="1" si="20"/>
        <v>0.97708837341682131</v>
      </c>
      <c r="BG38" s="135">
        <f t="shared" ca="1" si="20"/>
        <v>1.0000000000000004</v>
      </c>
    </row>
    <row r="39" spans="3:59" x14ac:dyDescent="0.15">
      <c r="C39" s="105">
        <v>211</v>
      </c>
      <c r="D39" s="105" t="s">
        <v>65</v>
      </c>
      <c r="E39" s="106">
        <f t="shared" ca="1" si="8"/>
        <v>0</v>
      </c>
      <c r="F39" s="106">
        <f t="shared" ca="1" si="9"/>
        <v>0</v>
      </c>
      <c r="G39" s="106">
        <f ca="1">VLOOKUP($C$6,パターンマスタ!N:AB,13,0)</f>
        <v>150</v>
      </c>
      <c r="H39" s="107">
        <f t="shared" ca="1" si="10"/>
        <v>39</v>
      </c>
      <c r="I39" s="106">
        <f t="shared" ca="1" si="11"/>
        <v>111</v>
      </c>
      <c r="J39" s="112">
        <f t="shared" ca="1" si="12"/>
        <v>0.26</v>
      </c>
      <c r="K39" s="113">
        <f t="shared" ca="1" si="13"/>
        <v>1.0000000000000004</v>
      </c>
      <c r="L39" s="113">
        <f t="shared" ca="1" si="14"/>
        <v>-0.74000000000000044</v>
      </c>
      <c r="M39" s="114">
        <f t="shared" ca="1" si="15"/>
        <v>39</v>
      </c>
      <c r="N39" s="106">
        <f t="shared" ca="1" si="16"/>
        <v>111</v>
      </c>
      <c r="O39" s="113">
        <f t="shared" ca="1" si="17"/>
        <v>0.26</v>
      </c>
      <c r="P39" s="115"/>
      <c r="Q39" s="126" t="s">
        <v>31</v>
      </c>
      <c r="R39" s="127">
        <f ca="1">IF($C$6="合計",SUMIFS(Pt1売数実績!$L:$L,Pt1売数実績!$C:$C,$C39,Pt1売数実績!$B:$B,R$5),IFERROR(VLOOKUP(R$5&amp;"_"&amp;$C39&amp;"_"&amp;$C$6,Pt1売数実績!$A:$L,12,0),0))</f>
        <v>0</v>
      </c>
      <c r="S39" s="127">
        <f ca="1">IF($C$6="合計",SUMIFS(Pt1売数実績!$L:$L,Pt1売数実績!$C:$C,$C39,Pt1売数実績!$B:$B,S$5),IFERROR(VLOOKUP(S$5&amp;"_"&amp;$C39&amp;"_"&amp;$C$6,Pt1売数実績!$A:$L,12,0),0))</f>
        <v>2</v>
      </c>
      <c r="T39" s="127">
        <f ca="1">IF($C$6="合計",SUMIFS(Pt1売数実績!$L:$L,Pt1売数実績!$C:$C,$C39,Pt1売数実績!$B:$B,T$5),IFERROR(VLOOKUP(T$5&amp;"_"&amp;$C39&amp;"_"&amp;$C$6,Pt1売数実績!$A:$L,12,0),0))</f>
        <v>4</v>
      </c>
      <c r="U39" s="127">
        <f ca="1">IF($C$6="合計",SUMIFS(Pt1売数実績!$L:$L,Pt1売数実績!$C:$C,$C39,Pt1売数実績!$B:$B,U$5),IFERROR(VLOOKUP(U$5&amp;"_"&amp;$C39&amp;"_"&amp;$C$6,Pt1売数実績!$A:$L,12,0),0))</f>
        <v>4</v>
      </c>
      <c r="V39" s="127">
        <f ca="1">IF($C$6="合計",SUMIFS(Pt1売数実績!$L:$L,Pt1売数実績!$C:$C,$C39,Pt1売数実績!$B:$B,V$5),IFERROR(VLOOKUP(V$5&amp;"_"&amp;$C39&amp;"_"&amp;$C$6,Pt1売数実績!$A:$L,12,0),0))</f>
        <v>2</v>
      </c>
      <c r="W39" s="127">
        <f ca="1">IF($C$6="合計",SUMIFS(Pt1売数実績!$L:$L,Pt1売数実績!$C:$C,$C39,Pt1売数実績!$B:$B,W$5),IFERROR(VLOOKUP(W$5&amp;"_"&amp;$C39&amp;"_"&amp;$C$6,Pt1売数実績!$A:$L,12,0),0))</f>
        <v>3</v>
      </c>
      <c r="X39" s="127">
        <f ca="1">IF($C$6="合計",SUMIFS(Pt1売数実績!$L:$L,Pt1売数実績!$C:$C,$C39,Pt1売数実績!$B:$B,X$5),IFERROR(VLOOKUP(X$5&amp;"_"&amp;$C39&amp;"_"&amp;$C$6,Pt1売数実績!$A:$L,12,0),0))</f>
        <v>6</v>
      </c>
      <c r="Y39" s="127">
        <f ca="1">IF($C$6="合計",SUMIFS(Pt1売数実績!$L:$L,Pt1売数実績!$C:$C,$C39,Pt1売数実績!$B:$B,Y$5),IFERROR(VLOOKUP(Y$5&amp;"_"&amp;$C39&amp;"_"&amp;$C$6,Pt1売数実績!$A:$L,12,0),0))</f>
        <v>4</v>
      </c>
      <c r="Z39" s="127">
        <f ca="1">IF($C$6="合計",SUMIFS(Pt1売数実績!$L:$L,Pt1売数実績!$C:$C,$C39,Pt1売数実績!$B:$B,Z$5),IFERROR(VLOOKUP(Z$5&amp;"_"&amp;$C39&amp;"_"&amp;$C$6,Pt1売数実績!$A:$L,12,0),0))</f>
        <v>2</v>
      </c>
      <c r="AA39" s="127">
        <f ca="1">IF($C$6="合計",SUMIFS(Pt1売数実績!$L:$L,Pt1売数実績!$C:$C,$C39,Pt1売数実績!$B:$B,AA$5),IFERROR(VLOOKUP(AA$5&amp;"_"&amp;$C39&amp;"_"&amp;$C$6,Pt1売数実績!$A:$L,12,0),0))</f>
        <v>3</v>
      </c>
      <c r="AB39" s="127">
        <f ca="1">IF($C$6="合計",SUMIFS(Pt1売数実績!$L:$L,Pt1売数実績!$C:$C,$C39,Pt1売数実績!$B:$B,AB$5),IFERROR(VLOOKUP(AB$5&amp;"_"&amp;$C39&amp;"_"&amp;$C$6,Pt1売数実績!$A:$L,12,0),0))</f>
        <v>0</v>
      </c>
      <c r="AC39" s="127">
        <f ca="1">IF($C$6="合計",SUMIFS(Pt1売数実績!$L:$L,Pt1売数実績!$C:$C,$C39,Pt1売数実績!$B:$B,AC$5),IFERROR(VLOOKUP(AC$5&amp;"_"&amp;$C39&amp;"_"&amp;$C$6,Pt1売数実績!$A:$L,12,0),0))</f>
        <v>1</v>
      </c>
      <c r="AD39" s="127">
        <f ca="1">IF($C$6="合計",SUMIFS(Pt1売数実績!$L:$L,Pt1売数実績!$C:$C,$C39,Pt1売数実績!$B:$B,AD$5),IFERROR(VLOOKUP(AD$5&amp;"_"&amp;$C39&amp;"_"&amp;$C$6,Pt1売数実績!$A:$L,12,0),0))</f>
        <v>3</v>
      </c>
      <c r="AE39" s="127">
        <f ca="1">IF($C$6="合計",SUMIFS(Pt1売数実績!$L:$L,Pt1売数実績!$C:$C,$C39,Pt1売数実績!$B:$B,AE$5),IFERROR(VLOOKUP(AE$5&amp;"_"&amp;$C39&amp;"_"&amp;$C$6,Pt1売数実績!$A:$L,12,0),0))</f>
        <v>5</v>
      </c>
      <c r="AG39" s="106" t="s">
        <v>32</v>
      </c>
      <c r="AH39" s="135">
        <f ca="1">SUM($R39:T39)/$G39</f>
        <v>0.04</v>
      </c>
      <c r="AI39" s="135">
        <f ca="1">SUM($R39:U39)/$G39</f>
        <v>6.6666666666666666E-2</v>
      </c>
      <c r="AJ39" s="135">
        <f ca="1">SUM($R39:V39)/$G39</f>
        <v>0.08</v>
      </c>
      <c r="AK39" s="135">
        <f ca="1">SUM($R39:W39)/$G39</f>
        <v>0.1</v>
      </c>
      <c r="AL39" s="135">
        <f ca="1">SUM($R39:X39)/$G39</f>
        <v>0.14000000000000001</v>
      </c>
      <c r="AM39" s="135">
        <f ca="1">SUM($R39:Y39)/$G39</f>
        <v>0.16666666666666666</v>
      </c>
      <c r="AN39" s="135">
        <f ca="1">SUM($R39:Z39)/$G39</f>
        <v>0.18</v>
      </c>
      <c r="AO39" s="135">
        <f ca="1">SUM($R39:AA39)/$G39</f>
        <v>0.2</v>
      </c>
      <c r="AP39" s="135">
        <f ca="1">SUM($R39:AB39)/$G39</f>
        <v>0.2</v>
      </c>
      <c r="AQ39" s="135">
        <f ca="1">SUM($R39:AC39)/$G39</f>
        <v>0.20666666666666667</v>
      </c>
      <c r="AR39" s="135">
        <f ca="1">SUM($R39:AD39)/$G39</f>
        <v>0.22666666666666666</v>
      </c>
      <c r="AS39" s="135">
        <f ca="1">SUM($R39:AE39)/$G39</f>
        <v>0.26</v>
      </c>
      <c r="AU39" s="106" t="s">
        <v>32</v>
      </c>
      <c r="AV39" s="135">
        <f t="shared" ref="AV39:BG48" ca="1" si="21">AV$7</f>
        <v>0.10559271381813011</v>
      </c>
      <c r="AW39" s="135">
        <f t="shared" ca="1" si="21"/>
        <v>0.21118542763626022</v>
      </c>
      <c r="AX39" s="135">
        <f t="shared" ca="1" si="21"/>
        <v>0.32844741710545056</v>
      </c>
      <c r="AY39" s="135">
        <f t="shared" ca="1" si="21"/>
        <v>0.48157108296570394</v>
      </c>
      <c r="AZ39" s="135">
        <f t="shared" ca="1" si="21"/>
        <v>0.70798349224420121</v>
      </c>
      <c r="BA39" s="135">
        <f t="shared" ca="1" si="21"/>
        <v>0.8063184858403305</v>
      </c>
      <c r="BB39" s="135">
        <f t="shared" ca="1" si="21"/>
        <v>0.86068023338551336</v>
      </c>
      <c r="BC39" s="135">
        <f t="shared" ca="1" si="21"/>
        <v>0.89981499928845921</v>
      </c>
      <c r="BD39" s="135">
        <f t="shared" ca="1" si="21"/>
        <v>0.92898818841610975</v>
      </c>
      <c r="BE39" s="135">
        <f t="shared" ca="1" si="21"/>
        <v>0.95189981499928888</v>
      </c>
      <c r="BF39" s="135">
        <f t="shared" ca="1" si="21"/>
        <v>0.97708837341682131</v>
      </c>
      <c r="BG39" s="135">
        <f t="shared" ca="1" si="21"/>
        <v>1.0000000000000004</v>
      </c>
    </row>
    <row r="40" spans="3:59" x14ac:dyDescent="0.15">
      <c r="C40" s="105">
        <v>227</v>
      </c>
      <c r="D40" s="105" t="s">
        <v>66</v>
      </c>
      <c r="E40" s="106">
        <f t="shared" ca="1" si="8"/>
        <v>0</v>
      </c>
      <c r="F40" s="106">
        <f t="shared" ca="1" si="9"/>
        <v>0</v>
      </c>
      <c r="G40" s="106">
        <f ca="1">VLOOKUP($C$6,パターンマスタ!N:AB,13,0)</f>
        <v>150</v>
      </c>
      <c r="H40" s="107">
        <f t="shared" ca="1" si="10"/>
        <v>98</v>
      </c>
      <c r="I40" s="106">
        <f t="shared" ca="1" si="11"/>
        <v>52</v>
      </c>
      <c r="J40" s="112">
        <f t="shared" ca="1" si="12"/>
        <v>0.65333333333333332</v>
      </c>
      <c r="K40" s="113">
        <f t="shared" ca="1" si="13"/>
        <v>1.0000000000000004</v>
      </c>
      <c r="L40" s="113">
        <f t="shared" ca="1" si="14"/>
        <v>-0.34666666666666712</v>
      </c>
      <c r="M40" s="114">
        <f t="shared" ca="1" si="15"/>
        <v>98</v>
      </c>
      <c r="N40" s="106">
        <f t="shared" ca="1" si="16"/>
        <v>52</v>
      </c>
      <c r="O40" s="113">
        <f t="shared" ca="1" si="17"/>
        <v>0.65333333333333332</v>
      </c>
      <c r="P40" s="115"/>
      <c r="Q40" s="126" t="s">
        <v>31</v>
      </c>
      <c r="R40" s="127">
        <f ca="1">IF($C$6="合計",SUMIFS(Pt1売数実績!$L:$L,Pt1売数実績!$C:$C,$C40,Pt1売数実績!$B:$B,R$5),IFERROR(VLOOKUP(R$5&amp;"_"&amp;$C40&amp;"_"&amp;$C$6,Pt1売数実績!$A:$L,12,0),0))</f>
        <v>0</v>
      </c>
      <c r="S40" s="127">
        <f ca="1">IF($C$6="合計",SUMIFS(Pt1売数実績!$L:$L,Pt1売数実績!$C:$C,$C40,Pt1売数実績!$B:$B,S$5),IFERROR(VLOOKUP(S$5&amp;"_"&amp;$C40&amp;"_"&amp;$C$6,Pt1売数実績!$A:$L,12,0),0))</f>
        <v>0</v>
      </c>
      <c r="T40" s="127">
        <f ca="1">IF($C$6="合計",SUMIFS(Pt1売数実績!$L:$L,Pt1売数実績!$C:$C,$C40,Pt1売数実績!$B:$B,T$5),IFERROR(VLOOKUP(T$5&amp;"_"&amp;$C40&amp;"_"&amp;$C$6,Pt1売数実績!$A:$L,12,0),0))</f>
        <v>2</v>
      </c>
      <c r="U40" s="127">
        <f ca="1">IF($C$6="合計",SUMIFS(Pt1売数実績!$L:$L,Pt1売数実績!$C:$C,$C40,Pt1売数実績!$B:$B,U$5),IFERROR(VLOOKUP(U$5&amp;"_"&amp;$C40&amp;"_"&amp;$C$6,Pt1売数実績!$A:$L,12,0),0))</f>
        <v>10</v>
      </c>
      <c r="V40" s="127">
        <f ca="1">IF($C$6="合計",SUMIFS(Pt1売数実績!$L:$L,Pt1売数実績!$C:$C,$C40,Pt1売数実績!$B:$B,V$5),IFERROR(VLOOKUP(V$5&amp;"_"&amp;$C40&amp;"_"&amp;$C$6,Pt1売数実績!$A:$L,12,0),0))</f>
        <v>12</v>
      </c>
      <c r="W40" s="127">
        <f ca="1">IF($C$6="合計",SUMIFS(Pt1売数実績!$L:$L,Pt1売数実績!$C:$C,$C40,Pt1売数実績!$B:$B,W$5),IFERROR(VLOOKUP(W$5&amp;"_"&amp;$C40&amp;"_"&amp;$C$6,Pt1売数実績!$A:$L,12,0),0))</f>
        <v>12</v>
      </c>
      <c r="X40" s="127">
        <f ca="1">IF($C$6="合計",SUMIFS(Pt1売数実績!$L:$L,Pt1売数実績!$C:$C,$C40,Pt1売数実績!$B:$B,X$5),IFERROR(VLOOKUP(X$5&amp;"_"&amp;$C40&amp;"_"&amp;$C$6,Pt1売数実績!$A:$L,12,0),0))</f>
        <v>34</v>
      </c>
      <c r="Y40" s="127">
        <f ca="1">IF($C$6="合計",SUMIFS(Pt1売数実績!$L:$L,Pt1売数実績!$C:$C,$C40,Pt1売数実績!$B:$B,Y$5),IFERROR(VLOOKUP(Y$5&amp;"_"&amp;$C40&amp;"_"&amp;$C$6,Pt1売数実績!$A:$L,12,0),0))</f>
        <v>5</v>
      </c>
      <c r="Z40" s="127">
        <f ca="1">IF($C$6="合計",SUMIFS(Pt1売数実績!$L:$L,Pt1売数実績!$C:$C,$C40,Pt1売数実績!$B:$B,Z$5),IFERROR(VLOOKUP(Z$5&amp;"_"&amp;$C40&amp;"_"&amp;$C$6,Pt1売数実績!$A:$L,12,0),0))</f>
        <v>7</v>
      </c>
      <c r="AA40" s="127">
        <f ca="1">IF($C$6="合計",SUMIFS(Pt1売数実績!$L:$L,Pt1売数実績!$C:$C,$C40,Pt1売数実績!$B:$B,AA$5),IFERROR(VLOOKUP(AA$5&amp;"_"&amp;$C40&amp;"_"&amp;$C$6,Pt1売数実績!$A:$L,12,0),0))</f>
        <v>2</v>
      </c>
      <c r="AB40" s="127">
        <f ca="1">IF($C$6="合計",SUMIFS(Pt1売数実績!$L:$L,Pt1売数実績!$C:$C,$C40,Pt1売数実績!$B:$B,AB$5),IFERROR(VLOOKUP(AB$5&amp;"_"&amp;$C40&amp;"_"&amp;$C$6,Pt1売数実績!$A:$L,12,0),0))</f>
        <v>3</v>
      </c>
      <c r="AC40" s="127">
        <f ca="1">IF($C$6="合計",SUMIFS(Pt1売数実績!$L:$L,Pt1売数実績!$C:$C,$C40,Pt1売数実績!$B:$B,AC$5),IFERROR(VLOOKUP(AC$5&amp;"_"&amp;$C40&amp;"_"&amp;$C$6,Pt1売数実績!$A:$L,12,0),0))</f>
        <v>2</v>
      </c>
      <c r="AD40" s="127">
        <f ca="1">IF($C$6="合計",SUMIFS(Pt1売数実績!$L:$L,Pt1売数実績!$C:$C,$C40,Pt1売数実績!$B:$B,AD$5),IFERROR(VLOOKUP(AD$5&amp;"_"&amp;$C40&amp;"_"&amp;$C$6,Pt1売数実績!$A:$L,12,0),0))</f>
        <v>4</v>
      </c>
      <c r="AE40" s="127">
        <f ca="1">IF($C$6="合計",SUMIFS(Pt1売数実績!$L:$L,Pt1売数実績!$C:$C,$C40,Pt1売数実績!$B:$B,AE$5),IFERROR(VLOOKUP(AE$5&amp;"_"&amp;$C40&amp;"_"&amp;$C$6,Pt1売数実績!$A:$L,12,0),0))</f>
        <v>5</v>
      </c>
      <c r="AG40" s="106" t="s">
        <v>32</v>
      </c>
      <c r="AH40" s="135">
        <f ca="1">SUM($R40:T40)/$G40</f>
        <v>1.3333333333333334E-2</v>
      </c>
      <c r="AI40" s="135">
        <f ca="1">SUM($R40:U40)/$G40</f>
        <v>0.08</v>
      </c>
      <c r="AJ40" s="135">
        <f ca="1">SUM($R40:V40)/$G40</f>
        <v>0.16</v>
      </c>
      <c r="AK40" s="135">
        <f ca="1">SUM($R40:W40)/$G40</f>
        <v>0.24</v>
      </c>
      <c r="AL40" s="135">
        <f ca="1">SUM($R40:X40)/$G40</f>
        <v>0.46666666666666667</v>
      </c>
      <c r="AM40" s="135">
        <f ca="1">SUM($R40:Y40)/$G40</f>
        <v>0.5</v>
      </c>
      <c r="AN40" s="135">
        <f ca="1">SUM($R40:Z40)/$G40</f>
        <v>0.54666666666666663</v>
      </c>
      <c r="AO40" s="135">
        <f ca="1">SUM($R40:AA40)/$G40</f>
        <v>0.56000000000000005</v>
      </c>
      <c r="AP40" s="135">
        <f ca="1">SUM($R40:AB40)/$G40</f>
        <v>0.57999999999999996</v>
      </c>
      <c r="AQ40" s="135">
        <f ca="1">SUM($R40:AC40)/$G40</f>
        <v>0.59333333333333338</v>
      </c>
      <c r="AR40" s="135">
        <f ca="1">SUM($R40:AD40)/$G40</f>
        <v>0.62</v>
      </c>
      <c r="AS40" s="135">
        <f ca="1">SUM($R40:AE40)/$G40</f>
        <v>0.65333333333333332</v>
      </c>
      <c r="AU40" s="106" t="s">
        <v>32</v>
      </c>
      <c r="AV40" s="135">
        <f t="shared" ca="1" si="21"/>
        <v>0.10559271381813011</v>
      </c>
      <c r="AW40" s="135">
        <f t="shared" ca="1" si="21"/>
        <v>0.21118542763626022</v>
      </c>
      <c r="AX40" s="135">
        <f t="shared" ca="1" si="21"/>
        <v>0.32844741710545056</v>
      </c>
      <c r="AY40" s="135">
        <f t="shared" ca="1" si="21"/>
        <v>0.48157108296570394</v>
      </c>
      <c r="AZ40" s="135">
        <f t="shared" ca="1" si="21"/>
        <v>0.70798349224420121</v>
      </c>
      <c r="BA40" s="135">
        <f t="shared" ca="1" si="21"/>
        <v>0.8063184858403305</v>
      </c>
      <c r="BB40" s="135">
        <f t="shared" ca="1" si="21"/>
        <v>0.86068023338551336</v>
      </c>
      <c r="BC40" s="135">
        <f t="shared" ca="1" si="21"/>
        <v>0.89981499928845921</v>
      </c>
      <c r="BD40" s="135">
        <f t="shared" ca="1" si="21"/>
        <v>0.92898818841610975</v>
      </c>
      <c r="BE40" s="135">
        <f t="shared" ca="1" si="21"/>
        <v>0.95189981499928888</v>
      </c>
      <c r="BF40" s="135">
        <f t="shared" ca="1" si="21"/>
        <v>0.97708837341682131</v>
      </c>
      <c r="BG40" s="135">
        <f t="shared" ca="1" si="21"/>
        <v>1.0000000000000004</v>
      </c>
    </row>
    <row r="41" spans="3:59" x14ac:dyDescent="0.15">
      <c r="C41" s="105">
        <v>269</v>
      </c>
      <c r="D41" s="105" t="s">
        <v>67</v>
      </c>
      <c r="E41" s="106">
        <f t="shared" ref="E41:E72" ca="1" si="22">$E$6</f>
        <v>0</v>
      </c>
      <c r="F41" s="106">
        <f t="shared" ref="F41:F72" ca="1" si="23">$F$6</f>
        <v>0</v>
      </c>
      <c r="G41" s="106">
        <f ca="1">VLOOKUP($C$6,パターンマスタ!N:AB,13,0)</f>
        <v>150</v>
      </c>
      <c r="H41" s="107">
        <f t="shared" ref="H41:H72" ca="1" si="24">SUMIFS(R41:AE41,$R$5:$AE$5,"&lt;="&amp;$H$4)</f>
        <v>90</v>
      </c>
      <c r="I41" s="106">
        <f t="shared" ref="I41:I72" ca="1" si="25">G41-H41</f>
        <v>60</v>
      </c>
      <c r="J41" s="112">
        <f t="shared" ref="J41:J72" ca="1" si="26">IF(G41=0,0,H41/G41)</f>
        <v>0.6</v>
      </c>
      <c r="K41" s="113">
        <f t="shared" ref="K41:K72" ca="1" si="27">SUMIFS(AV41:BG41,$AV$5:$BG$5,$H$4)</f>
        <v>1.0000000000000004</v>
      </c>
      <c r="L41" s="113">
        <f t="shared" ref="L41:L72" ca="1" si="28">J41-K41</f>
        <v>-0.40000000000000047</v>
      </c>
      <c r="M41" s="114">
        <f t="shared" ref="M41:M72" ca="1" si="29">AS41*G41</f>
        <v>90</v>
      </c>
      <c r="N41" s="106">
        <f t="shared" ref="N41:N72" ca="1" si="30">G41-M41</f>
        <v>60</v>
      </c>
      <c r="O41" s="113">
        <f t="shared" ref="O41:O72" ca="1" si="31">M41/G41</f>
        <v>0.6</v>
      </c>
      <c r="P41" s="115"/>
      <c r="Q41" s="126" t="s">
        <v>31</v>
      </c>
      <c r="R41" s="127">
        <f ca="1">IF($C$6="合計",SUMIFS(Pt1売数実績!$L:$L,Pt1売数実績!$C:$C,$C41,Pt1売数実績!$B:$B,R$5),IFERROR(VLOOKUP(R$5&amp;"_"&amp;$C41&amp;"_"&amp;$C$6,Pt1売数実績!$A:$L,12,0),0))</f>
        <v>0</v>
      </c>
      <c r="S41" s="127">
        <f ca="1">IF($C$6="合計",SUMIFS(Pt1売数実績!$L:$L,Pt1売数実績!$C:$C,$C41,Pt1売数実績!$B:$B,S$5),IFERROR(VLOOKUP(S$5&amp;"_"&amp;$C41&amp;"_"&amp;$C$6,Pt1売数実績!$A:$L,12,0),0))</f>
        <v>0</v>
      </c>
      <c r="T41" s="127">
        <f ca="1">IF($C$6="合計",SUMIFS(Pt1売数実績!$L:$L,Pt1売数実績!$C:$C,$C41,Pt1売数実績!$B:$B,T$5),IFERROR(VLOOKUP(T$5&amp;"_"&amp;$C41&amp;"_"&amp;$C$6,Pt1売数実績!$A:$L,12,0),0))</f>
        <v>0</v>
      </c>
      <c r="U41" s="127">
        <f ca="1">IF($C$6="合計",SUMIFS(Pt1売数実績!$L:$L,Pt1売数実績!$C:$C,$C41,Pt1売数実績!$B:$B,U$5),IFERROR(VLOOKUP(U$5&amp;"_"&amp;$C41&amp;"_"&amp;$C$6,Pt1売数実績!$A:$L,12,0),0))</f>
        <v>6</v>
      </c>
      <c r="V41" s="127">
        <f ca="1">IF($C$6="合計",SUMIFS(Pt1売数実績!$L:$L,Pt1売数実績!$C:$C,$C41,Pt1売数実績!$B:$B,V$5),IFERROR(VLOOKUP(V$5&amp;"_"&amp;$C41&amp;"_"&amp;$C$6,Pt1売数実績!$A:$L,12,0),0))</f>
        <v>16</v>
      </c>
      <c r="W41" s="127">
        <f ca="1">IF($C$6="合計",SUMIFS(Pt1売数実績!$L:$L,Pt1売数実績!$C:$C,$C41,Pt1売数実績!$B:$B,W$5),IFERROR(VLOOKUP(W$5&amp;"_"&amp;$C41&amp;"_"&amp;$C$6,Pt1売数実績!$A:$L,12,0),0))</f>
        <v>30</v>
      </c>
      <c r="X41" s="127">
        <f ca="1">IF($C$6="合計",SUMIFS(Pt1売数実績!$L:$L,Pt1売数実績!$C:$C,$C41,Pt1売数実績!$B:$B,X$5),IFERROR(VLOOKUP(X$5&amp;"_"&amp;$C41&amp;"_"&amp;$C$6,Pt1売数実績!$A:$L,12,0),0))</f>
        <v>14</v>
      </c>
      <c r="Y41" s="127">
        <f ca="1">IF($C$6="合計",SUMIFS(Pt1売数実績!$L:$L,Pt1売数実績!$C:$C,$C41,Pt1売数実績!$B:$B,Y$5),IFERROR(VLOOKUP(Y$5&amp;"_"&amp;$C41&amp;"_"&amp;$C$6,Pt1売数実績!$A:$L,12,0),0))</f>
        <v>9</v>
      </c>
      <c r="Z41" s="127">
        <f ca="1">IF($C$6="合計",SUMIFS(Pt1売数実績!$L:$L,Pt1売数実績!$C:$C,$C41,Pt1売数実績!$B:$B,Z$5),IFERROR(VLOOKUP(Z$5&amp;"_"&amp;$C41&amp;"_"&amp;$C$6,Pt1売数実績!$A:$L,12,0),0))</f>
        <v>8</v>
      </c>
      <c r="AA41" s="127">
        <f ca="1">IF($C$6="合計",SUMIFS(Pt1売数実績!$L:$L,Pt1売数実績!$C:$C,$C41,Pt1売数実績!$B:$B,AA$5),IFERROR(VLOOKUP(AA$5&amp;"_"&amp;$C41&amp;"_"&amp;$C$6,Pt1売数実績!$A:$L,12,0),0))</f>
        <v>1</v>
      </c>
      <c r="AB41" s="127">
        <f ca="1">IF($C$6="合計",SUMIFS(Pt1売数実績!$L:$L,Pt1売数実績!$C:$C,$C41,Pt1売数実績!$B:$B,AB$5),IFERROR(VLOOKUP(AB$5&amp;"_"&amp;$C41&amp;"_"&amp;$C$6,Pt1売数実績!$A:$L,12,0),0))</f>
        <v>0</v>
      </c>
      <c r="AC41" s="127">
        <f ca="1">IF($C$6="合計",SUMIFS(Pt1売数実績!$L:$L,Pt1売数実績!$C:$C,$C41,Pt1売数実績!$B:$B,AC$5),IFERROR(VLOOKUP(AC$5&amp;"_"&amp;$C41&amp;"_"&amp;$C$6,Pt1売数実績!$A:$L,12,0),0))</f>
        <v>2</v>
      </c>
      <c r="AD41" s="127">
        <f ca="1">IF($C$6="合計",SUMIFS(Pt1売数実績!$L:$L,Pt1売数実績!$C:$C,$C41,Pt1売数実績!$B:$B,AD$5),IFERROR(VLOOKUP(AD$5&amp;"_"&amp;$C41&amp;"_"&amp;$C$6,Pt1売数実績!$A:$L,12,0),0))</f>
        <v>2</v>
      </c>
      <c r="AE41" s="127">
        <f ca="1">IF($C$6="合計",SUMIFS(Pt1売数実績!$L:$L,Pt1売数実績!$C:$C,$C41,Pt1売数実績!$B:$B,AE$5),IFERROR(VLOOKUP(AE$5&amp;"_"&amp;$C41&amp;"_"&amp;$C$6,Pt1売数実績!$A:$L,12,0),0))</f>
        <v>2</v>
      </c>
      <c r="AG41" s="106" t="s">
        <v>32</v>
      </c>
      <c r="AH41" s="135">
        <f ca="1">SUM($R41:T41)/$G41</f>
        <v>0</v>
      </c>
      <c r="AI41" s="135">
        <f ca="1">SUM($R41:U41)/$G41</f>
        <v>0.04</v>
      </c>
      <c r="AJ41" s="135">
        <f ca="1">SUM($R41:V41)/$G41</f>
        <v>0.14666666666666667</v>
      </c>
      <c r="AK41" s="135">
        <f ca="1">SUM($R41:W41)/$G41</f>
        <v>0.34666666666666668</v>
      </c>
      <c r="AL41" s="135">
        <f ca="1">SUM($R41:X41)/$G41</f>
        <v>0.44</v>
      </c>
      <c r="AM41" s="135">
        <f ca="1">SUM($R41:Y41)/$G41</f>
        <v>0.5</v>
      </c>
      <c r="AN41" s="135">
        <f ca="1">SUM($R41:Z41)/$G41</f>
        <v>0.55333333333333334</v>
      </c>
      <c r="AO41" s="135">
        <f ca="1">SUM($R41:AA41)/$G41</f>
        <v>0.56000000000000005</v>
      </c>
      <c r="AP41" s="135">
        <f ca="1">SUM($R41:AB41)/$G41</f>
        <v>0.56000000000000005</v>
      </c>
      <c r="AQ41" s="135">
        <f ca="1">SUM($R41:AC41)/$G41</f>
        <v>0.57333333333333336</v>
      </c>
      <c r="AR41" s="135">
        <f ca="1">SUM($R41:AD41)/$G41</f>
        <v>0.58666666666666667</v>
      </c>
      <c r="AS41" s="135">
        <f ca="1">SUM($R41:AE41)/$G41</f>
        <v>0.6</v>
      </c>
      <c r="AU41" s="106" t="s">
        <v>32</v>
      </c>
      <c r="AV41" s="135">
        <f t="shared" ca="1" si="21"/>
        <v>0.10559271381813011</v>
      </c>
      <c r="AW41" s="135">
        <f t="shared" ca="1" si="21"/>
        <v>0.21118542763626022</v>
      </c>
      <c r="AX41" s="135">
        <f t="shared" ca="1" si="21"/>
        <v>0.32844741710545056</v>
      </c>
      <c r="AY41" s="135">
        <f t="shared" ca="1" si="21"/>
        <v>0.48157108296570394</v>
      </c>
      <c r="AZ41" s="135">
        <f t="shared" ca="1" si="21"/>
        <v>0.70798349224420121</v>
      </c>
      <c r="BA41" s="135">
        <f t="shared" ca="1" si="21"/>
        <v>0.8063184858403305</v>
      </c>
      <c r="BB41" s="135">
        <f t="shared" ca="1" si="21"/>
        <v>0.86068023338551336</v>
      </c>
      <c r="BC41" s="135">
        <f t="shared" ca="1" si="21"/>
        <v>0.89981499928845921</v>
      </c>
      <c r="BD41" s="135">
        <f t="shared" ca="1" si="21"/>
        <v>0.92898818841610975</v>
      </c>
      <c r="BE41" s="135">
        <f t="shared" ca="1" si="21"/>
        <v>0.95189981499928888</v>
      </c>
      <c r="BF41" s="135">
        <f t="shared" ca="1" si="21"/>
        <v>0.97708837341682131</v>
      </c>
      <c r="BG41" s="135">
        <f t="shared" ca="1" si="21"/>
        <v>1.0000000000000004</v>
      </c>
    </row>
    <row r="42" spans="3:59" x14ac:dyDescent="0.15">
      <c r="C42" s="105">
        <v>282</v>
      </c>
      <c r="D42" s="105" t="s">
        <v>68</v>
      </c>
      <c r="E42" s="106">
        <f t="shared" ca="1" si="22"/>
        <v>0</v>
      </c>
      <c r="F42" s="106">
        <f t="shared" ca="1" si="23"/>
        <v>0</v>
      </c>
      <c r="G42" s="106">
        <f ca="1">VLOOKUP($C$6,パターンマスタ!N:AB,13,0)</f>
        <v>150</v>
      </c>
      <c r="H42" s="107">
        <f t="shared" ca="1" si="24"/>
        <v>73</v>
      </c>
      <c r="I42" s="106">
        <f t="shared" ca="1" si="25"/>
        <v>77</v>
      </c>
      <c r="J42" s="112">
        <f t="shared" ca="1" si="26"/>
        <v>0.48666666666666669</v>
      </c>
      <c r="K42" s="113">
        <f t="shared" ca="1" si="27"/>
        <v>1.0000000000000004</v>
      </c>
      <c r="L42" s="113">
        <f t="shared" ca="1" si="28"/>
        <v>-0.51333333333333375</v>
      </c>
      <c r="M42" s="114">
        <f t="shared" ca="1" si="29"/>
        <v>73</v>
      </c>
      <c r="N42" s="106">
        <f t="shared" ca="1" si="30"/>
        <v>77</v>
      </c>
      <c r="O42" s="113">
        <f t="shared" ca="1" si="31"/>
        <v>0.48666666666666669</v>
      </c>
      <c r="P42" s="115"/>
      <c r="Q42" s="126" t="s">
        <v>31</v>
      </c>
      <c r="R42" s="127">
        <f ca="1">IF($C$6="合計",SUMIFS(Pt1売数実績!$L:$L,Pt1売数実績!$C:$C,$C42,Pt1売数実績!$B:$B,R$5),IFERROR(VLOOKUP(R$5&amp;"_"&amp;$C42&amp;"_"&amp;$C$6,Pt1売数実績!$A:$L,12,0),0))</f>
        <v>0</v>
      </c>
      <c r="S42" s="127">
        <f ca="1">IF($C$6="合計",SUMIFS(Pt1売数実績!$L:$L,Pt1売数実績!$C:$C,$C42,Pt1売数実績!$B:$B,S$5),IFERROR(VLOOKUP(S$5&amp;"_"&amp;$C42&amp;"_"&amp;$C$6,Pt1売数実績!$A:$L,12,0),0))</f>
        <v>0</v>
      </c>
      <c r="T42" s="127">
        <f ca="1">IF($C$6="合計",SUMIFS(Pt1売数実績!$L:$L,Pt1売数実績!$C:$C,$C42,Pt1売数実績!$B:$B,T$5),IFERROR(VLOOKUP(T$5&amp;"_"&amp;$C42&amp;"_"&amp;$C$6,Pt1売数実績!$A:$L,12,0),0))</f>
        <v>4</v>
      </c>
      <c r="U42" s="127">
        <f ca="1">IF($C$6="合計",SUMIFS(Pt1売数実績!$L:$L,Pt1売数実績!$C:$C,$C42,Pt1売数実績!$B:$B,U$5),IFERROR(VLOOKUP(U$5&amp;"_"&amp;$C42&amp;"_"&amp;$C$6,Pt1売数実績!$A:$L,12,0),0))</f>
        <v>15</v>
      </c>
      <c r="V42" s="127">
        <f ca="1">IF($C$6="合計",SUMIFS(Pt1売数実績!$L:$L,Pt1売数実績!$C:$C,$C42,Pt1売数実績!$B:$B,V$5),IFERROR(VLOOKUP(V$5&amp;"_"&amp;$C42&amp;"_"&amp;$C$6,Pt1売数実績!$A:$L,12,0),0))</f>
        <v>10</v>
      </c>
      <c r="W42" s="127">
        <f ca="1">IF($C$6="合計",SUMIFS(Pt1売数実績!$L:$L,Pt1売数実績!$C:$C,$C42,Pt1売数実績!$B:$B,W$5),IFERROR(VLOOKUP(W$5&amp;"_"&amp;$C42&amp;"_"&amp;$C$6,Pt1売数実績!$A:$L,12,0),0))</f>
        <v>4</v>
      </c>
      <c r="X42" s="127">
        <f ca="1">IF($C$6="合計",SUMIFS(Pt1売数実績!$L:$L,Pt1売数実績!$C:$C,$C42,Pt1売数実績!$B:$B,X$5),IFERROR(VLOOKUP(X$5&amp;"_"&amp;$C42&amp;"_"&amp;$C$6,Pt1売数実績!$A:$L,12,0),0))</f>
        <v>10</v>
      </c>
      <c r="Y42" s="127">
        <f ca="1">IF($C$6="合計",SUMIFS(Pt1売数実績!$L:$L,Pt1売数実績!$C:$C,$C42,Pt1売数実績!$B:$B,Y$5),IFERROR(VLOOKUP(Y$5&amp;"_"&amp;$C42&amp;"_"&amp;$C$6,Pt1売数実績!$A:$L,12,0),0))</f>
        <v>10</v>
      </c>
      <c r="Z42" s="127">
        <f ca="1">IF($C$6="合計",SUMIFS(Pt1売数実績!$L:$L,Pt1売数実績!$C:$C,$C42,Pt1売数実績!$B:$B,Z$5),IFERROR(VLOOKUP(Z$5&amp;"_"&amp;$C42&amp;"_"&amp;$C$6,Pt1売数実績!$A:$L,12,0),0))</f>
        <v>4</v>
      </c>
      <c r="AA42" s="127">
        <f ca="1">IF($C$6="合計",SUMIFS(Pt1売数実績!$L:$L,Pt1売数実績!$C:$C,$C42,Pt1売数実績!$B:$B,AA$5),IFERROR(VLOOKUP(AA$5&amp;"_"&amp;$C42&amp;"_"&amp;$C$6,Pt1売数実績!$A:$L,12,0),0))</f>
        <v>6</v>
      </c>
      <c r="AB42" s="127">
        <f ca="1">IF($C$6="合計",SUMIFS(Pt1売数実績!$L:$L,Pt1売数実績!$C:$C,$C42,Pt1売数実績!$B:$B,AB$5),IFERROR(VLOOKUP(AB$5&amp;"_"&amp;$C42&amp;"_"&amp;$C$6,Pt1売数実績!$A:$L,12,0),0))</f>
        <v>4</v>
      </c>
      <c r="AC42" s="127">
        <f ca="1">IF($C$6="合計",SUMIFS(Pt1売数実績!$L:$L,Pt1売数実績!$C:$C,$C42,Pt1売数実績!$B:$B,AC$5),IFERROR(VLOOKUP(AC$5&amp;"_"&amp;$C42&amp;"_"&amp;$C$6,Pt1売数実績!$A:$L,12,0),0))</f>
        <v>2</v>
      </c>
      <c r="AD42" s="127">
        <f ca="1">IF($C$6="合計",SUMIFS(Pt1売数実績!$L:$L,Pt1売数実績!$C:$C,$C42,Pt1売数実績!$B:$B,AD$5),IFERROR(VLOOKUP(AD$5&amp;"_"&amp;$C42&amp;"_"&amp;$C$6,Pt1売数実績!$A:$L,12,0),0))</f>
        <v>3</v>
      </c>
      <c r="AE42" s="127">
        <f ca="1">IF($C$6="合計",SUMIFS(Pt1売数実績!$L:$L,Pt1売数実績!$C:$C,$C42,Pt1売数実績!$B:$B,AE$5),IFERROR(VLOOKUP(AE$5&amp;"_"&amp;$C42&amp;"_"&amp;$C$6,Pt1売数実績!$A:$L,12,0),0))</f>
        <v>1</v>
      </c>
      <c r="AG42" s="106" t="s">
        <v>32</v>
      </c>
      <c r="AH42" s="135">
        <f ca="1">SUM($R42:T42)/$G42</f>
        <v>2.6666666666666668E-2</v>
      </c>
      <c r="AI42" s="135">
        <f ca="1">SUM($R42:U42)/$G42</f>
        <v>0.12666666666666668</v>
      </c>
      <c r="AJ42" s="135">
        <f ca="1">SUM($R42:V42)/$G42</f>
        <v>0.19333333333333333</v>
      </c>
      <c r="AK42" s="135">
        <f ca="1">SUM($R42:W42)/$G42</f>
        <v>0.22</v>
      </c>
      <c r="AL42" s="135">
        <f ca="1">SUM($R42:X42)/$G42</f>
        <v>0.28666666666666668</v>
      </c>
      <c r="AM42" s="135">
        <f ca="1">SUM($R42:Y42)/$G42</f>
        <v>0.35333333333333333</v>
      </c>
      <c r="AN42" s="135">
        <f ca="1">SUM($R42:Z42)/$G42</f>
        <v>0.38</v>
      </c>
      <c r="AO42" s="135">
        <f ca="1">SUM($R42:AA42)/$G42</f>
        <v>0.42</v>
      </c>
      <c r="AP42" s="135">
        <f ca="1">SUM($R42:AB42)/$G42</f>
        <v>0.44666666666666666</v>
      </c>
      <c r="AQ42" s="135">
        <f ca="1">SUM($R42:AC42)/$G42</f>
        <v>0.46</v>
      </c>
      <c r="AR42" s="135">
        <f ca="1">SUM($R42:AD42)/$G42</f>
        <v>0.48</v>
      </c>
      <c r="AS42" s="135">
        <f ca="1">SUM($R42:AE42)/$G42</f>
        <v>0.48666666666666669</v>
      </c>
      <c r="AU42" s="106" t="s">
        <v>32</v>
      </c>
      <c r="AV42" s="135">
        <f t="shared" ca="1" si="21"/>
        <v>0.10559271381813011</v>
      </c>
      <c r="AW42" s="135">
        <f t="shared" ca="1" si="21"/>
        <v>0.21118542763626022</v>
      </c>
      <c r="AX42" s="135">
        <f t="shared" ca="1" si="21"/>
        <v>0.32844741710545056</v>
      </c>
      <c r="AY42" s="135">
        <f t="shared" ca="1" si="21"/>
        <v>0.48157108296570394</v>
      </c>
      <c r="AZ42" s="135">
        <f t="shared" ca="1" si="21"/>
        <v>0.70798349224420121</v>
      </c>
      <c r="BA42" s="135">
        <f t="shared" ca="1" si="21"/>
        <v>0.8063184858403305</v>
      </c>
      <c r="BB42" s="135">
        <f t="shared" ca="1" si="21"/>
        <v>0.86068023338551336</v>
      </c>
      <c r="BC42" s="135">
        <f t="shared" ca="1" si="21"/>
        <v>0.89981499928845921</v>
      </c>
      <c r="BD42" s="135">
        <f t="shared" ca="1" si="21"/>
        <v>0.92898818841610975</v>
      </c>
      <c r="BE42" s="135">
        <f t="shared" ca="1" si="21"/>
        <v>0.95189981499928888</v>
      </c>
      <c r="BF42" s="135">
        <f t="shared" ca="1" si="21"/>
        <v>0.97708837341682131</v>
      </c>
      <c r="BG42" s="135">
        <f t="shared" ca="1" si="21"/>
        <v>1.0000000000000004</v>
      </c>
    </row>
    <row r="43" spans="3:59" x14ac:dyDescent="0.15">
      <c r="C43" s="105">
        <v>296</v>
      </c>
      <c r="D43" s="105" t="s">
        <v>69</v>
      </c>
      <c r="E43" s="106">
        <f t="shared" ca="1" si="22"/>
        <v>0</v>
      </c>
      <c r="F43" s="106">
        <f t="shared" ca="1" si="23"/>
        <v>0</v>
      </c>
      <c r="G43" s="106">
        <f ca="1">VLOOKUP($C$6,パターンマスタ!N:AB,13,0)</f>
        <v>150</v>
      </c>
      <c r="H43" s="107">
        <f t="shared" ca="1" si="24"/>
        <v>80</v>
      </c>
      <c r="I43" s="106">
        <f t="shared" ca="1" si="25"/>
        <v>70</v>
      </c>
      <c r="J43" s="112">
        <f t="shared" ca="1" si="26"/>
        <v>0.53333333333333333</v>
      </c>
      <c r="K43" s="113">
        <f t="shared" ca="1" si="27"/>
        <v>1.0000000000000004</v>
      </c>
      <c r="L43" s="113">
        <f t="shared" ca="1" si="28"/>
        <v>-0.46666666666666712</v>
      </c>
      <c r="M43" s="114">
        <f t="shared" ca="1" si="29"/>
        <v>80</v>
      </c>
      <c r="N43" s="106">
        <f t="shared" ca="1" si="30"/>
        <v>70</v>
      </c>
      <c r="O43" s="113">
        <f t="shared" ca="1" si="31"/>
        <v>0.53333333333333333</v>
      </c>
      <c r="P43" s="115"/>
      <c r="Q43" s="126" t="s">
        <v>31</v>
      </c>
      <c r="R43" s="127">
        <f ca="1">IF($C$6="合計",SUMIFS(Pt1売数実績!$L:$L,Pt1売数実績!$C:$C,$C43,Pt1売数実績!$B:$B,R$5),IFERROR(VLOOKUP(R$5&amp;"_"&amp;$C43&amp;"_"&amp;$C$6,Pt1売数実績!$A:$L,12,0),0))</f>
        <v>0</v>
      </c>
      <c r="S43" s="127">
        <f ca="1">IF($C$6="合計",SUMIFS(Pt1売数実績!$L:$L,Pt1売数実績!$C:$C,$C43,Pt1売数実績!$B:$B,S$5),IFERROR(VLOOKUP(S$5&amp;"_"&amp;$C43&amp;"_"&amp;$C$6,Pt1売数実績!$A:$L,12,0),0))</f>
        <v>17</v>
      </c>
      <c r="T43" s="127">
        <f ca="1">IF($C$6="合計",SUMIFS(Pt1売数実績!$L:$L,Pt1売数実績!$C:$C,$C43,Pt1売数実績!$B:$B,T$5),IFERROR(VLOOKUP(T$5&amp;"_"&amp;$C43&amp;"_"&amp;$C$6,Pt1売数実績!$A:$L,12,0),0))</f>
        <v>13</v>
      </c>
      <c r="U43" s="127">
        <f ca="1">IF($C$6="合計",SUMIFS(Pt1売数実績!$L:$L,Pt1売数実績!$C:$C,$C43,Pt1売数実績!$B:$B,U$5),IFERROR(VLOOKUP(U$5&amp;"_"&amp;$C43&amp;"_"&amp;$C$6,Pt1売数実績!$A:$L,12,0),0))</f>
        <v>7</v>
      </c>
      <c r="V43" s="127">
        <f ca="1">IF($C$6="合計",SUMIFS(Pt1売数実績!$L:$L,Pt1売数実績!$C:$C,$C43,Pt1売数実績!$B:$B,V$5),IFERROR(VLOOKUP(V$5&amp;"_"&amp;$C43&amp;"_"&amp;$C$6,Pt1売数実績!$A:$L,12,0),0))</f>
        <v>13</v>
      </c>
      <c r="W43" s="127">
        <f ca="1">IF($C$6="合計",SUMIFS(Pt1売数実績!$L:$L,Pt1売数実績!$C:$C,$C43,Pt1売数実績!$B:$B,W$5),IFERROR(VLOOKUP(W$5&amp;"_"&amp;$C43&amp;"_"&amp;$C$6,Pt1売数実績!$A:$L,12,0),0))</f>
        <v>8</v>
      </c>
      <c r="X43" s="127">
        <f ca="1">IF($C$6="合計",SUMIFS(Pt1売数実績!$L:$L,Pt1売数実績!$C:$C,$C43,Pt1売数実績!$B:$B,X$5),IFERROR(VLOOKUP(X$5&amp;"_"&amp;$C43&amp;"_"&amp;$C$6,Pt1売数実績!$A:$L,12,0),0))</f>
        <v>6</v>
      </c>
      <c r="Y43" s="127">
        <f ca="1">IF($C$6="合計",SUMIFS(Pt1売数実績!$L:$L,Pt1売数実績!$C:$C,$C43,Pt1売数実績!$B:$B,Y$5),IFERROR(VLOOKUP(Y$5&amp;"_"&amp;$C43&amp;"_"&amp;$C$6,Pt1売数実績!$A:$L,12,0),0))</f>
        <v>2</v>
      </c>
      <c r="Z43" s="127">
        <f ca="1">IF($C$6="合計",SUMIFS(Pt1売数実績!$L:$L,Pt1売数実績!$C:$C,$C43,Pt1売数実績!$B:$B,Z$5),IFERROR(VLOOKUP(Z$5&amp;"_"&amp;$C43&amp;"_"&amp;$C$6,Pt1売数実績!$A:$L,12,0),0))</f>
        <v>4</v>
      </c>
      <c r="AA43" s="127">
        <f ca="1">IF($C$6="合計",SUMIFS(Pt1売数実績!$L:$L,Pt1売数実績!$C:$C,$C43,Pt1売数実績!$B:$B,AA$5),IFERROR(VLOOKUP(AA$5&amp;"_"&amp;$C43&amp;"_"&amp;$C$6,Pt1売数実績!$A:$L,12,0),0))</f>
        <v>3</v>
      </c>
      <c r="AB43" s="127">
        <f ca="1">IF($C$6="合計",SUMIFS(Pt1売数実績!$L:$L,Pt1売数実績!$C:$C,$C43,Pt1売数実績!$B:$B,AB$5),IFERROR(VLOOKUP(AB$5&amp;"_"&amp;$C43&amp;"_"&amp;$C$6,Pt1売数実績!$A:$L,12,0),0))</f>
        <v>1</v>
      </c>
      <c r="AC43" s="127">
        <f ca="1">IF($C$6="合計",SUMIFS(Pt1売数実績!$L:$L,Pt1売数実績!$C:$C,$C43,Pt1売数実績!$B:$B,AC$5),IFERROR(VLOOKUP(AC$5&amp;"_"&amp;$C43&amp;"_"&amp;$C$6,Pt1売数実績!$A:$L,12,0),0))</f>
        <v>3</v>
      </c>
      <c r="AD43" s="127">
        <f ca="1">IF($C$6="合計",SUMIFS(Pt1売数実績!$L:$L,Pt1売数実績!$C:$C,$C43,Pt1売数実績!$B:$B,AD$5),IFERROR(VLOOKUP(AD$5&amp;"_"&amp;$C43&amp;"_"&amp;$C$6,Pt1売数実績!$A:$L,12,0),0))</f>
        <v>2</v>
      </c>
      <c r="AE43" s="127">
        <f ca="1">IF($C$6="合計",SUMIFS(Pt1売数実績!$L:$L,Pt1売数実績!$C:$C,$C43,Pt1売数実績!$B:$B,AE$5),IFERROR(VLOOKUP(AE$5&amp;"_"&amp;$C43&amp;"_"&amp;$C$6,Pt1売数実績!$A:$L,12,0),0))</f>
        <v>1</v>
      </c>
      <c r="AG43" s="106" t="s">
        <v>32</v>
      </c>
      <c r="AH43" s="135">
        <f ca="1">SUM($R43:T43)/$G43</f>
        <v>0.2</v>
      </c>
      <c r="AI43" s="135">
        <f ca="1">SUM($R43:U43)/$G43</f>
        <v>0.24666666666666667</v>
      </c>
      <c r="AJ43" s="135">
        <f ca="1">SUM($R43:V43)/$G43</f>
        <v>0.33333333333333331</v>
      </c>
      <c r="AK43" s="135">
        <f ca="1">SUM($R43:W43)/$G43</f>
        <v>0.38666666666666666</v>
      </c>
      <c r="AL43" s="135">
        <f ca="1">SUM($R43:X43)/$G43</f>
        <v>0.42666666666666669</v>
      </c>
      <c r="AM43" s="135">
        <f ca="1">SUM($R43:Y43)/$G43</f>
        <v>0.44</v>
      </c>
      <c r="AN43" s="135">
        <f ca="1">SUM($R43:Z43)/$G43</f>
        <v>0.46666666666666667</v>
      </c>
      <c r="AO43" s="135">
        <f ca="1">SUM($R43:AA43)/$G43</f>
        <v>0.48666666666666669</v>
      </c>
      <c r="AP43" s="135">
        <f ca="1">SUM($R43:AB43)/$G43</f>
        <v>0.49333333333333335</v>
      </c>
      <c r="AQ43" s="135">
        <f ca="1">SUM($R43:AC43)/$G43</f>
        <v>0.51333333333333331</v>
      </c>
      <c r="AR43" s="135">
        <f ca="1">SUM($R43:AD43)/$G43</f>
        <v>0.52666666666666662</v>
      </c>
      <c r="AS43" s="135">
        <f ca="1">SUM($R43:AE43)/$G43</f>
        <v>0.53333333333333333</v>
      </c>
      <c r="AU43" s="106" t="s">
        <v>32</v>
      </c>
      <c r="AV43" s="135">
        <f t="shared" ca="1" si="21"/>
        <v>0.10559271381813011</v>
      </c>
      <c r="AW43" s="135">
        <f t="shared" ca="1" si="21"/>
        <v>0.21118542763626022</v>
      </c>
      <c r="AX43" s="135">
        <f t="shared" ca="1" si="21"/>
        <v>0.32844741710545056</v>
      </c>
      <c r="AY43" s="135">
        <f t="shared" ca="1" si="21"/>
        <v>0.48157108296570394</v>
      </c>
      <c r="AZ43" s="135">
        <f t="shared" ca="1" si="21"/>
        <v>0.70798349224420121</v>
      </c>
      <c r="BA43" s="135">
        <f t="shared" ca="1" si="21"/>
        <v>0.8063184858403305</v>
      </c>
      <c r="BB43" s="135">
        <f t="shared" ca="1" si="21"/>
        <v>0.86068023338551336</v>
      </c>
      <c r="BC43" s="135">
        <f t="shared" ca="1" si="21"/>
        <v>0.89981499928845921</v>
      </c>
      <c r="BD43" s="135">
        <f t="shared" ca="1" si="21"/>
        <v>0.92898818841610975</v>
      </c>
      <c r="BE43" s="135">
        <f t="shared" ca="1" si="21"/>
        <v>0.95189981499928888</v>
      </c>
      <c r="BF43" s="135">
        <f t="shared" ca="1" si="21"/>
        <v>0.97708837341682131</v>
      </c>
      <c r="BG43" s="135">
        <f t="shared" ca="1" si="21"/>
        <v>1.0000000000000004</v>
      </c>
    </row>
    <row r="44" spans="3:59" x14ac:dyDescent="0.15">
      <c r="C44" s="105">
        <v>297</v>
      </c>
      <c r="D44" s="105" t="s">
        <v>70</v>
      </c>
      <c r="E44" s="106">
        <f t="shared" ca="1" si="22"/>
        <v>0</v>
      </c>
      <c r="F44" s="106">
        <f t="shared" ca="1" si="23"/>
        <v>0</v>
      </c>
      <c r="G44" s="106">
        <f ca="1">VLOOKUP($C$6,パターンマスタ!N:AB,13,0)</f>
        <v>150</v>
      </c>
      <c r="H44" s="107">
        <f t="shared" ca="1" si="24"/>
        <v>66</v>
      </c>
      <c r="I44" s="106">
        <f t="shared" ca="1" si="25"/>
        <v>84</v>
      </c>
      <c r="J44" s="112">
        <f t="shared" ca="1" si="26"/>
        <v>0.44</v>
      </c>
      <c r="K44" s="113">
        <f t="shared" ca="1" si="27"/>
        <v>1.0000000000000004</v>
      </c>
      <c r="L44" s="113">
        <f t="shared" ca="1" si="28"/>
        <v>-0.5600000000000005</v>
      </c>
      <c r="M44" s="114">
        <f t="shared" ca="1" si="29"/>
        <v>66</v>
      </c>
      <c r="N44" s="106">
        <f t="shared" ca="1" si="30"/>
        <v>84</v>
      </c>
      <c r="O44" s="113">
        <f t="shared" ca="1" si="31"/>
        <v>0.44</v>
      </c>
      <c r="P44" s="115"/>
      <c r="Q44" s="126" t="s">
        <v>31</v>
      </c>
      <c r="R44" s="127">
        <f ca="1">IF($C$6="合計",SUMIFS(Pt1売数実績!$L:$L,Pt1売数実績!$C:$C,$C44,Pt1売数実績!$B:$B,R$5),IFERROR(VLOOKUP(R$5&amp;"_"&amp;$C44&amp;"_"&amp;$C$6,Pt1売数実績!$A:$L,12,0),0))</f>
        <v>2</v>
      </c>
      <c r="S44" s="127">
        <f ca="1">IF($C$6="合計",SUMIFS(Pt1売数実績!$L:$L,Pt1売数実績!$C:$C,$C44,Pt1売数実績!$B:$B,S$5),IFERROR(VLOOKUP(S$5&amp;"_"&amp;$C44&amp;"_"&amp;$C$6,Pt1売数実績!$A:$L,12,0),0))</f>
        <v>7</v>
      </c>
      <c r="T44" s="127">
        <f ca="1">IF($C$6="合計",SUMIFS(Pt1売数実績!$L:$L,Pt1売数実績!$C:$C,$C44,Pt1売数実績!$B:$B,T$5),IFERROR(VLOOKUP(T$5&amp;"_"&amp;$C44&amp;"_"&amp;$C$6,Pt1売数実績!$A:$L,12,0),0))</f>
        <v>6</v>
      </c>
      <c r="U44" s="127">
        <f ca="1">IF($C$6="合計",SUMIFS(Pt1売数実績!$L:$L,Pt1売数実績!$C:$C,$C44,Pt1売数実績!$B:$B,U$5),IFERROR(VLOOKUP(U$5&amp;"_"&amp;$C44&amp;"_"&amp;$C$6,Pt1売数実績!$A:$L,12,0),0))</f>
        <v>4</v>
      </c>
      <c r="V44" s="127">
        <f ca="1">IF($C$6="合計",SUMIFS(Pt1売数実績!$L:$L,Pt1売数実績!$C:$C,$C44,Pt1売数実績!$B:$B,V$5),IFERROR(VLOOKUP(V$5&amp;"_"&amp;$C44&amp;"_"&amp;$C$6,Pt1売数実績!$A:$L,12,0),0))</f>
        <v>2</v>
      </c>
      <c r="W44" s="127">
        <f ca="1">IF($C$6="合計",SUMIFS(Pt1売数実績!$L:$L,Pt1売数実績!$C:$C,$C44,Pt1売数実績!$B:$B,W$5),IFERROR(VLOOKUP(W$5&amp;"_"&amp;$C44&amp;"_"&amp;$C$6,Pt1売数実績!$A:$L,12,0),0))</f>
        <v>7</v>
      </c>
      <c r="X44" s="127">
        <f ca="1">IF($C$6="合計",SUMIFS(Pt1売数実績!$L:$L,Pt1売数実績!$C:$C,$C44,Pt1売数実績!$B:$B,X$5),IFERROR(VLOOKUP(X$5&amp;"_"&amp;$C44&amp;"_"&amp;$C$6,Pt1売数実績!$A:$L,12,0),0))</f>
        <v>5</v>
      </c>
      <c r="Y44" s="127">
        <f ca="1">IF($C$6="合計",SUMIFS(Pt1売数実績!$L:$L,Pt1売数実績!$C:$C,$C44,Pt1売数実績!$B:$B,Y$5),IFERROR(VLOOKUP(Y$5&amp;"_"&amp;$C44&amp;"_"&amp;$C$6,Pt1売数実績!$A:$L,12,0),0))</f>
        <v>8</v>
      </c>
      <c r="Z44" s="127">
        <f ca="1">IF($C$6="合計",SUMIFS(Pt1売数実績!$L:$L,Pt1売数実績!$C:$C,$C44,Pt1売数実績!$B:$B,Z$5),IFERROR(VLOOKUP(Z$5&amp;"_"&amp;$C44&amp;"_"&amp;$C$6,Pt1売数実績!$A:$L,12,0),0))</f>
        <v>8</v>
      </c>
      <c r="AA44" s="127">
        <f ca="1">IF($C$6="合計",SUMIFS(Pt1売数実績!$L:$L,Pt1売数実績!$C:$C,$C44,Pt1売数実績!$B:$B,AA$5),IFERROR(VLOOKUP(AA$5&amp;"_"&amp;$C44&amp;"_"&amp;$C$6,Pt1売数実績!$A:$L,12,0),0))</f>
        <v>3</v>
      </c>
      <c r="AB44" s="127">
        <f ca="1">IF($C$6="合計",SUMIFS(Pt1売数実績!$L:$L,Pt1売数実績!$C:$C,$C44,Pt1売数実績!$B:$B,AB$5),IFERROR(VLOOKUP(AB$5&amp;"_"&amp;$C44&amp;"_"&amp;$C$6,Pt1売数実績!$A:$L,12,0),0))</f>
        <v>2</v>
      </c>
      <c r="AC44" s="127">
        <f ca="1">IF($C$6="合計",SUMIFS(Pt1売数実績!$L:$L,Pt1売数実績!$C:$C,$C44,Pt1売数実績!$B:$B,AC$5),IFERROR(VLOOKUP(AC$5&amp;"_"&amp;$C44&amp;"_"&amp;$C$6,Pt1売数実績!$A:$L,12,0),0))</f>
        <v>4</v>
      </c>
      <c r="AD44" s="127">
        <f ca="1">IF($C$6="合計",SUMIFS(Pt1売数実績!$L:$L,Pt1売数実績!$C:$C,$C44,Pt1売数実績!$B:$B,AD$5),IFERROR(VLOOKUP(AD$5&amp;"_"&amp;$C44&amp;"_"&amp;$C$6,Pt1売数実績!$A:$L,12,0),0))</f>
        <v>2</v>
      </c>
      <c r="AE44" s="127">
        <f ca="1">IF($C$6="合計",SUMIFS(Pt1売数実績!$L:$L,Pt1売数実績!$C:$C,$C44,Pt1売数実績!$B:$B,AE$5),IFERROR(VLOOKUP(AE$5&amp;"_"&amp;$C44&amp;"_"&amp;$C$6,Pt1売数実績!$A:$L,12,0),0))</f>
        <v>6</v>
      </c>
      <c r="AG44" s="106" t="s">
        <v>32</v>
      </c>
      <c r="AH44" s="135">
        <f ca="1">SUM($R44:T44)/$G44</f>
        <v>0.1</v>
      </c>
      <c r="AI44" s="135">
        <f ca="1">SUM($R44:U44)/$G44</f>
        <v>0.12666666666666668</v>
      </c>
      <c r="AJ44" s="135">
        <f ca="1">SUM($R44:V44)/$G44</f>
        <v>0.14000000000000001</v>
      </c>
      <c r="AK44" s="135">
        <f ca="1">SUM($R44:W44)/$G44</f>
        <v>0.18666666666666668</v>
      </c>
      <c r="AL44" s="135">
        <f ca="1">SUM($R44:X44)/$G44</f>
        <v>0.22</v>
      </c>
      <c r="AM44" s="135">
        <f ca="1">SUM($R44:Y44)/$G44</f>
        <v>0.27333333333333332</v>
      </c>
      <c r="AN44" s="135">
        <f ca="1">SUM($R44:Z44)/$G44</f>
        <v>0.32666666666666666</v>
      </c>
      <c r="AO44" s="135">
        <f ca="1">SUM($R44:AA44)/$G44</f>
        <v>0.34666666666666668</v>
      </c>
      <c r="AP44" s="135">
        <f ca="1">SUM($R44:AB44)/$G44</f>
        <v>0.36</v>
      </c>
      <c r="AQ44" s="135">
        <f ca="1">SUM($R44:AC44)/$G44</f>
        <v>0.38666666666666666</v>
      </c>
      <c r="AR44" s="135">
        <f ca="1">SUM($R44:AD44)/$G44</f>
        <v>0.4</v>
      </c>
      <c r="AS44" s="135">
        <f ca="1">SUM($R44:AE44)/$G44</f>
        <v>0.44</v>
      </c>
      <c r="AU44" s="106" t="s">
        <v>32</v>
      </c>
      <c r="AV44" s="135">
        <f t="shared" ca="1" si="21"/>
        <v>0.10559271381813011</v>
      </c>
      <c r="AW44" s="135">
        <f t="shared" ca="1" si="21"/>
        <v>0.21118542763626022</v>
      </c>
      <c r="AX44" s="135">
        <f t="shared" ca="1" si="21"/>
        <v>0.32844741710545056</v>
      </c>
      <c r="AY44" s="135">
        <f t="shared" ca="1" si="21"/>
        <v>0.48157108296570394</v>
      </c>
      <c r="AZ44" s="135">
        <f t="shared" ca="1" si="21"/>
        <v>0.70798349224420121</v>
      </c>
      <c r="BA44" s="135">
        <f t="shared" ca="1" si="21"/>
        <v>0.8063184858403305</v>
      </c>
      <c r="BB44" s="135">
        <f t="shared" ca="1" si="21"/>
        <v>0.86068023338551336</v>
      </c>
      <c r="BC44" s="135">
        <f t="shared" ca="1" si="21"/>
        <v>0.89981499928845921</v>
      </c>
      <c r="BD44" s="135">
        <f t="shared" ca="1" si="21"/>
        <v>0.92898818841610975</v>
      </c>
      <c r="BE44" s="135">
        <f t="shared" ca="1" si="21"/>
        <v>0.95189981499928888</v>
      </c>
      <c r="BF44" s="135">
        <f t="shared" ca="1" si="21"/>
        <v>0.97708837341682131</v>
      </c>
      <c r="BG44" s="135">
        <f t="shared" ca="1" si="21"/>
        <v>1.0000000000000004</v>
      </c>
    </row>
    <row r="45" spans="3:59" x14ac:dyDescent="0.15">
      <c r="C45" s="105">
        <v>300</v>
      </c>
      <c r="D45" s="105" t="s">
        <v>71</v>
      </c>
      <c r="E45" s="106">
        <f t="shared" ca="1" si="22"/>
        <v>0</v>
      </c>
      <c r="F45" s="106">
        <f t="shared" ca="1" si="23"/>
        <v>0</v>
      </c>
      <c r="G45" s="106">
        <f ca="1">VLOOKUP($C$6,パターンマスタ!N:AB,13,0)</f>
        <v>150</v>
      </c>
      <c r="H45" s="107">
        <f t="shared" ca="1" si="24"/>
        <v>148</v>
      </c>
      <c r="I45" s="106">
        <f t="shared" ca="1" si="25"/>
        <v>2</v>
      </c>
      <c r="J45" s="112">
        <f t="shared" ca="1" si="26"/>
        <v>0.98666666666666669</v>
      </c>
      <c r="K45" s="113">
        <f t="shared" ca="1" si="27"/>
        <v>1.0000000000000004</v>
      </c>
      <c r="L45" s="113">
        <f t="shared" ca="1" si="28"/>
        <v>-1.3333333333333752E-2</v>
      </c>
      <c r="M45" s="114">
        <f t="shared" ca="1" si="29"/>
        <v>148</v>
      </c>
      <c r="N45" s="106">
        <f t="shared" ca="1" si="30"/>
        <v>2</v>
      </c>
      <c r="O45" s="113">
        <f t="shared" ca="1" si="31"/>
        <v>0.98666666666666669</v>
      </c>
      <c r="P45" s="115"/>
      <c r="Q45" s="126" t="s">
        <v>31</v>
      </c>
      <c r="R45" s="127">
        <f ca="1">IF($C$6="合計",SUMIFS(Pt1売数実績!$L:$L,Pt1売数実績!$C:$C,$C45,Pt1売数実績!$B:$B,R$5),IFERROR(VLOOKUP(R$5&amp;"_"&amp;$C45&amp;"_"&amp;$C$6,Pt1売数実績!$A:$L,12,0),0))</f>
        <v>0</v>
      </c>
      <c r="S45" s="127">
        <f ca="1">IF($C$6="合計",SUMIFS(Pt1売数実績!$L:$L,Pt1売数実績!$C:$C,$C45,Pt1売数実績!$B:$B,S$5),IFERROR(VLOOKUP(S$5&amp;"_"&amp;$C45&amp;"_"&amp;$C$6,Pt1売数実績!$A:$L,12,0),0))</f>
        <v>0</v>
      </c>
      <c r="T45" s="127">
        <f ca="1">IF($C$6="合計",SUMIFS(Pt1売数実績!$L:$L,Pt1売数実績!$C:$C,$C45,Pt1売数実績!$B:$B,T$5),IFERROR(VLOOKUP(T$5&amp;"_"&amp;$C45&amp;"_"&amp;$C$6,Pt1売数実績!$A:$L,12,0),0))</f>
        <v>0</v>
      </c>
      <c r="U45" s="127">
        <f ca="1">IF($C$6="合計",SUMIFS(Pt1売数実績!$L:$L,Pt1売数実績!$C:$C,$C45,Pt1売数実績!$B:$B,U$5),IFERROR(VLOOKUP(U$5&amp;"_"&amp;$C45&amp;"_"&amp;$C$6,Pt1売数実績!$A:$L,12,0),0))</f>
        <v>41</v>
      </c>
      <c r="V45" s="127">
        <f ca="1">IF($C$6="合計",SUMIFS(Pt1売数実績!$L:$L,Pt1売数実績!$C:$C,$C45,Pt1売数実績!$B:$B,V$5),IFERROR(VLOOKUP(V$5&amp;"_"&amp;$C45&amp;"_"&amp;$C$6,Pt1売数実績!$A:$L,12,0),0))</f>
        <v>24</v>
      </c>
      <c r="W45" s="127">
        <f ca="1">IF($C$6="合計",SUMIFS(Pt1売数実績!$L:$L,Pt1売数実績!$C:$C,$C45,Pt1売数実績!$B:$B,W$5),IFERROR(VLOOKUP(W$5&amp;"_"&amp;$C45&amp;"_"&amp;$C$6,Pt1売数実績!$A:$L,12,0),0))</f>
        <v>27</v>
      </c>
      <c r="X45" s="127">
        <f ca="1">IF($C$6="合計",SUMIFS(Pt1売数実績!$L:$L,Pt1売数実績!$C:$C,$C45,Pt1売数実績!$B:$B,X$5),IFERROR(VLOOKUP(X$5&amp;"_"&amp;$C45&amp;"_"&amp;$C$6,Pt1売数実績!$A:$L,12,0),0))</f>
        <v>47</v>
      </c>
      <c r="Y45" s="127">
        <f ca="1">IF($C$6="合計",SUMIFS(Pt1売数実績!$L:$L,Pt1売数実績!$C:$C,$C45,Pt1売数実績!$B:$B,Y$5),IFERROR(VLOOKUP(Y$5&amp;"_"&amp;$C45&amp;"_"&amp;$C$6,Pt1売数実績!$A:$L,12,0),0))</f>
        <v>2</v>
      </c>
      <c r="Z45" s="127">
        <f ca="1">IF($C$6="合計",SUMIFS(Pt1売数実績!$L:$L,Pt1売数実績!$C:$C,$C45,Pt1売数実績!$B:$B,Z$5),IFERROR(VLOOKUP(Z$5&amp;"_"&amp;$C45&amp;"_"&amp;$C$6,Pt1売数実績!$A:$L,12,0),0))</f>
        <v>2</v>
      </c>
      <c r="AA45" s="127">
        <f ca="1">IF($C$6="合計",SUMIFS(Pt1売数実績!$L:$L,Pt1売数実績!$C:$C,$C45,Pt1売数実績!$B:$B,AA$5),IFERROR(VLOOKUP(AA$5&amp;"_"&amp;$C45&amp;"_"&amp;$C$6,Pt1売数実績!$A:$L,12,0),0))</f>
        <v>0</v>
      </c>
      <c r="AB45" s="127">
        <f ca="1">IF($C$6="合計",SUMIFS(Pt1売数実績!$L:$L,Pt1売数実績!$C:$C,$C45,Pt1売数実績!$B:$B,AB$5),IFERROR(VLOOKUP(AB$5&amp;"_"&amp;$C45&amp;"_"&amp;$C$6,Pt1売数実績!$A:$L,12,0),0))</f>
        <v>3</v>
      </c>
      <c r="AC45" s="127">
        <f ca="1">IF($C$6="合計",SUMIFS(Pt1売数実績!$L:$L,Pt1売数実績!$C:$C,$C45,Pt1売数実績!$B:$B,AC$5),IFERROR(VLOOKUP(AC$5&amp;"_"&amp;$C45&amp;"_"&amp;$C$6,Pt1売数実績!$A:$L,12,0),0))</f>
        <v>0</v>
      </c>
      <c r="AD45" s="127">
        <f ca="1">IF($C$6="合計",SUMIFS(Pt1売数実績!$L:$L,Pt1売数実績!$C:$C,$C45,Pt1売数実績!$B:$B,AD$5),IFERROR(VLOOKUP(AD$5&amp;"_"&amp;$C45&amp;"_"&amp;$C$6,Pt1売数実績!$A:$L,12,0),0))</f>
        <v>1</v>
      </c>
      <c r="AE45" s="127">
        <f ca="1">IF($C$6="合計",SUMIFS(Pt1売数実績!$L:$L,Pt1売数実績!$C:$C,$C45,Pt1売数実績!$B:$B,AE$5),IFERROR(VLOOKUP(AE$5&amp;"_"&amp;$C45&amp;"_"&amp;$C$6,Pt1売数実績!$A:$L,12,0),0))</f>
        <v>1</v>
      </c>
      <c r="AG45" s="106" t="s">
        <v>32</v>
      </c>
      <c r="AH45" s="135">
        <f ca="1">SUM($R45:T45)/$G45</f>
        <v>0</v>
      </c>
      <c r="AI45" s="135">
        <f ca="1">SUM($R45:U45)/$G45</f>
        <v>0.27333333333333332</v>
      </c>
      <c r="AJ45" s="135">
        <f ca="1">SUM($R45:V45)/$G45</f>
        <v>0.43333333333333335</v>
      </c>
      <c r="AK45" s="135">
        <f ca="1">SUM($R45:W45)/$G45</f>
        <v>0.61333333333333329</v>
      </c>
      <c r="AL45" s="135">
        <f ca="1">SUM($R45:X45)/$G45</f>
        <v>0.92666666666666664</v>
      </c>
      <c r="AM45" s="135">
        <f ca="1">SUM($R45:Y45)/$G45</f>
        <v>0.94</v>
      </c>
      <c r="AN45" s="135">
        <f ca="1">SUM($R45:Z45)/$G45</f>
        <v>0.95333333333333337</v>
      </c>
      <c r="AO45" s="135">
        <f ca="1">SUM($R45:AA45)/$G45</f>
        <v>0.95333333333333337</v>
      </c>
      <c r="AP45" s="135">
        <f ca="1">SUM($R45:AB45)/$G45</f>
        <v>0.97333333333333338</v>
      </c>
      <c r="AQ45" s="135">
        <f ca="1">SUM($R45:AC45)/$G45</f>
        <v>0.97333333333333338</v>
      </c>
      <c r="AR45" s="135">
        <f ca="1">SUM($R45:AD45)/$G45</f>
        <v>0.98</v>
      </c>
      <c r="AS45" s="135">
        <f ca="1">SUM($R45:AE45)/$G45</f>
        <v>0.98666666666666669</v>
      </c>
      <c r="AU45" s="106" t="s">
        <v>32</v>
      </c>
      <c r="AV45" s="135">
        <f t="shared" ca="1" si="21"/>
        <v>0.10559271381813011</v>
      </c>
      <c r="AW45" s="135">
        <f t="shared" ca="1" si="21"/>
        <v>0.21118542763626022</v>
      </c>
      <c r="AX45" s="135">
        <f t="shared" ca="1" si="21"/>
        <v>0.32844741710545056</v>
      </c>
      <c r="AY45" s="135">
        <f t="shared" ca="1" si="21"/>
        <v>0.48157108296570394</v>
      </c>
      <c r="AZ45" s="135">
        <f t="shared" ca="1" si="21"/>
        <v>0.70798349224420121</v>
      </c>
      <c r="BA45" s="135">
        <f t="shared" ca="1" si="21"/>
        <v>0.8063184858403305</v>
      </c>
      <c r="BB45" s="135">
        <f t="shared" ca="1" si="21"/>
        <v>0.86068023338551336</v>
      </c>
      <c r="BC45" s="135">
        <f t="shared" ca="1" si="21"/>
        <v>0.89981499928845921</v>
      </c>
      <c r="BD45" s="135">
        <f t="shared" ca="1" si="21"/>
        <v>0.92898818841610975</v>
      </c>
      <c r="BE45" s="135">
        <f t="shared" ca="1" si="21"/>
        <v>0.95189981499928888</v>
      </c>
      <c r="BF45" s="135">
        <f t="shared" ca="1" si="21"/>
        <v>0.97708837341682131</v>
      </c>
      <c r="BG45" s="135">
        <f t="shared" ca="1" si="21"/>
        <v>1.0000000000000004</v>
      </c>
    </row>
    <row r="46" spans="3:59" x14ac:dyDescent="0.15">
      <c r="C46" s="105">
        <v>302</v>
      </c>
      <c r="D46" s="105" t="s">
        <v>72</v>
      </c>
      <c r="E46" s="106">
        <f t="shared" ca="1" si="22"/>
        <v>0</v>
      </c>
      <c r="F46" s="106">
        <f t="shared" ca="1" si="23"/>
        <v>0</v>
      </c>
      <c r="G46" s="106">
        <f ca="1">VLOOKUP($C$6,パターンマスタ!N:AB,13,0)</f>
        <v>150</v>
      </c>
      <c r="H46" s="107">
        <f t="shared" ca="1" si="24"/>
        <v>71</v>
      </c>
      <c r="I46" s="106">
        <f t="shared" ca="1" si="25"/>
        <v>79</v>
      </c>
      <c r="J46" s="112">
        <f t="shared" ca="1" si="26"/>
        <v>0.47333333333333333</v>
      </c>
      <c r="K46" s="113">
        <f t="shared" ca="1" si="27"/>
        <v>1.0000000000000004</v>
      </c>
      <c r="L46" s="113">
        <f t="shared" ca="1" si="28"/>
        <v>-0.52666666666666706</v>
      </c>
      <c r="M46" s="114">
        <f t="shared" ca="1" si="29"/>
        <v>71</v>
      </c>
      <c r="N46" s="106">
        <f t="shared" ca="1" si="30"/>
        <v>79</v>
      </c>
      <c r="O46" s="113">
        <f t="shared" ca="1" si="31"/>
        <v>0.47333333333333333</v>
      </c>
      <c r="P46" s="115"/>
      <c r="Q46" s="126" t="s">
        <v>31</v>
      </c>
      <c r="R46" s="127">
        <f ca="1">IF($C$6="合計",SUMIFS(Pt1売数実績!$L:$L,Pt1売数実績!$C:$C,$C46,Pt1売数実績!$B:$B,R$5),IFERROR(VLOOKUP(R$5&amp;"_"&amp;$C46&amp;"_"&amp;$C$6,Pt1売数実績!$A:$L,12,0),0))</f>
        <v>0</v>
      </c>
      <c r="S46" s="127">
        <f ca="1">IF($C$6="合計",SUMIFS(Pt1売数実績!$L:$L,Pt1売数実績!$C:$C,$C46,Pt1売数実績!$B:$B,S$5),IFERROR(VLOOKUP(S$5&amp;"_"&amp;$C46&amp;"_"&amp;$C$6,Pt1売数実績!$A:$L,12,0),0))</f>
        <v>13</v>
      </c>
      <c r="T46" s="127">
        <f ca="1">IF($C$6="合計",SUMIFS(Pt1売数実績!$L:$L,Pt1売数実績!$C:$C,$C46,Pt1売数実績!$B:$B,T$5),IFERROR(VLOOKUP(T$5&amp;"_"&amp;$C46&amp;"_"&amp;$C$6,Pt1売数実績!$A:$L,12,0),0))</f>
        <v>12</v>
      </c>
      <c r="U46" s="127">
        <f ca="1">IF($C$6="合計",SUMIFS(Pt1売数実績!$L:$L,Pt1売数実績!$C:$C,$C46,Pt1売数実績!$B:$B,U$5),IFERROR(VLOOKUP(U$5&amp;"_"&amp;$C46&amp;"_"&amp;$C$6,Pt1売数実績!$A:$L,12,0),0))</f>
        <v>10</v>
      </c>
      <c r="V46" s="127">
        <f ca="1">IF($C$6="合計",SUMIFS(Pt1売数実績!$L:$L,Pt1売数実績!$C:$C,$C46,Pt1売数実績!$B:$B,V$5),IFERROR(VLOOKUP(V$5&amp;"_"&amp;$C46&amp;"_"&amp;$C$6,Pt1売数実績!$A:$L,12,0),0))</f>
        <v>9</v>
      </c>
      <c r="W46" s="127">
        <f ca="1">IF($C$6="合計",SUMIFS(Pt1売数実績!$L:$L,Pt1売数実績!$C:$C,$C46,Pt1売数実績!$B:$B,W$5),IFERROR(VLOOKUP(W$5&amp;"_"&amp;$C46&amp;"_"&amp;$C$6,Pt1売数実績!$A:$L,12,0),0))</f>
        <v>7</v>
      </c>
      <c r="X46" s="127">
        <f ca="1">IF($C$6="合計",SUMIFS(Pt1売数実績!$L:$L,Pt1売数実績!$C:$C,$C46,Pt1売数実績!$B:$B,X$5),IFERROR(VLOOKUP(X$5&amp;"_"&amp;$C46&amp;"_"&amp;$C$6,Pt1売数実績!$A:$L,12,0),0))</f>
        <v>8</v>
      </c>
      <c r="Y46" s="127">
        <f ca="1">IF($C$6="合計",SUMIFS(Pt1売数実績!$L:$L,Pt1売数実績!$C:$C,$C46,Pt1売数実績!$B:$B,Y$5),IFERROR(VLOOKUP(Y$5&amp;"_"&amp;$C46&amp;"_"&amp;$C$6,Pt1売数実績!$A:$L,12,0),0))</f>
        <v>2</v>
      </c>
      <c r="Z46" s="127">
        <f ca="1">IF($C$6="合計",SUMIFS(Pt1売数実績!$L:$L,Pt1売数実績!$C:$C,$C46,Pt1売数実績!$B:$B,Z$5),IFERROR(VLOOKUP(Z$5&amp;"_"&amp;$C46&amp;"_"&amp;$C$6,Pt1売数実績!$A:$L,12,0),0))</f>
        <v>1</v>
      </c>
      <c r="AA46" s="127">
        <f ca="1">IF($C$6="合計",SUMIFS(Pt1売数実績!$L:$L,Pt1売数実績!$C:$C,$C46,Pt1売数実績!$B:$B,AA$5),IFERROR(VLOOKUP(AA$5&amp;"_"&amp;$C46&amp;"_"&amp;$C$6,Pt1売数実績!$A:$L,12,0),0))</f>
        <v>2</v>
      </c>
      <c r="AB46" s="127">
        <f ca="1">IF($C$6="合計",SUMIFS(Pt1売数実績!$L:$L,Pt1売数実績!$C:$C,$C46,Pt1売数実績!$B:$B,AB$5),IFERROR(VLOOKUP(AB$5&amp;"_"&amp;$C46&amp;"_"&amp;$C$6,Pt1売数実績!$A:$L,12,0),0))</f>
        <v>4</v>
      </c>
      <c r="AC46" s="127">
        <f ca="1">IF($C$6="合計",SUMIFS(Pt1売数実績!$L:$L,Pt1売数実績!$C:$C,$C46,Pt1売数実績!$B:$B,AC$5),IFERROR(VLOOKUP(AC$5&amp;"_"&amp;$C46&amp;"_"&amp;$C$6,Pt1売数実績!$A:$L,12,0),0))</f>
        <v>1</v>
      </c>
      <c r="AD46" s="127">
        <f ca="1">IF($C$6="合計",SUMIFS(Pt1売数実績!$L:$L,Pt1売数実績!$C:$C,$C46,Pt1売数実績!$B:$B,AD$5),IFERROR(VLOOKUP(AD$5&amp;"_"&amp;$C46&amp;"_"&amp;$C$6,Pt1売数実績!$A:$L,12,0),0))</f>
        <v>0</v>
      </c>
      <c r="AE46" s="127">
        <f ca="1">IF($C$6="合計",SUMIFS(Pt1売数実績!$L:$L,Pt1売数実績!$C:$C,$C46,Pt1売数実績!$B:$B,AE$5),IFERROR(VLOOKUP(AE$5&amp;"_"&amp;$C46&amp;"_"&amp;$C$6,Pt1売数実績!$A:$L,12,0),0))</f>
        <v>2</v>
      </c>
      <c r="AG46" s="106" t="s">
        <v>32</v>
      </c>
      <c r="AH46" s="135">
        <f ca="1">SUM($R46:T46)/$G46</f>
        <v>0.16666666666666666</v>
      </c>
      <c r="AI46" s="135">
        <f ca="1">SUM($R46:U46)/$G46</f>
        <v>0.23333333333333334</v>
      </c>
      <c r="AJ46" s="135">
        <f ca="1">SUM($R46:V46)/$G46</f>
        <v>0.29333333333333333</v>
      </c>
      <c r="AK46" s="135">
        <f ca="1">SUM($R46:W46)/$G46</f>
        <v>0.34</v>
      </c>
      <c r="AL46" s="135">
        <f ca="1">SUM($R46:X46)/$G46</f>
        <v>0.39333333333333331</v>
      </c>
      <c r="AM46" s="135">
        <f ca="1">SUM($R46:Y46)/$G46</f>
        <v>0.40666666666666668</v>
      </c>
      <c r="AN46" s="135">
        <f ca="1">SUM($R46:Z46)/$G46</f>
        <v>0.41333333333333333</v>
      </c>
      <c r="AO46" s="135">
        <f ca="1">SUM($R46:AA46)/$G46</f>
        <v>0.42666666666666669</v>
      </c>
      <c r="AP46" s="135">
        <f ca="1">SUM($R46:AB46)/$G46</f>
        <v>0.45333333333333331</v>
      </c>
      <c r="AQ46" s="135">
        <f ca="1">SUM($R46:AC46)/$G46</f>
        <v>0.46</v>
      </c>
      <c r="AR46" s="135">
        <f ca="1">SUM($R46:AD46)/$G46</f>
        <v>0.46</v>
      </c>
      <c r="AS46" s="135">
        <f ca="1">SUM($R46:AE46)/$G46</f>
        <v>0.47333333333333333</v>
      </c>
      <c r="AU46" s="106" t="s">
        <v>32</v>
      </c>
      <c r="AV46" s="135">
        <f t="shared" ca="1" si="21"/>
        <v>0.10559271381813011</v>
      </c>
      <c r="AW46" s="135">
        <f t="shared" ca="1" si="21"/>
        <v>0.21118542763626022</v>
      </c>
      <c r="AX46" s="135">
        <f t="shared" ca="1" si="21"/>
        <v>0.32844741710545056</v>
      </c>
      <c r="AY46" s="135">
        <f t="shared" ca="1" si="21"/>
        <v>0.48157108296570394</v>
      </c>
      <c r="AZ46" s="135">
        <f t="shared" ca="1" si="21"/>
        <v>0.70798349224420121</v>
      </c>
      <c r="BA46" s="135">
        <f t="shared" ca="1" si="21"/>
        <v>0.8063184858403305</v>
      </c>
      <c r="BB46" s="135">
        <f t="shared" ca="1" si="21"/>
        <v>0.86068023338551336</v>
      </c>
      <c r="BC46" s="135">
        <f t="shared" ca="1" si="21"/>
        <v>0.89981499928845921</v>
      </c>
      <c r="BD46" s="135">
        <f t="shared" ca="1" si="21"/>
        <v>0.92898818841610975</v>
      </c>
      <c r="BE46" s="135">
        <f t="shared" ca="1" si="21"/>
        <v>0.95189981499928888</v>
      </c>
      <c r="BF46" s="135">
        <f t="shared" ca="1" si="21"/>
        <v>0.97708837341682131</v>
      </c>
      <c r="BG46" s="135">
        <f t="shared" ca="1" si="21"/>
        <v>1.0000000000000004</v>
      </c>
    </row>
    <row r="47" spans="3:59" x14ac:dyDescent="0.15">
      <c r="C47" s="105">
        <v>306</v>
      </c>
      <c r="D47" s="105" t="s">
        <v>73</v>
      </c>
      <c r="E47" s="106">
        <f t="shared" ca="1" si="22"/>
        <v>0</v>
      </c>
      <c r="F47" s="106">
        <f t="shared" ca="1" si="23"/>
        <v>0</v>
      </c>
      <c r="G47" s="106">
        <f ca="1">VLOOKUP($C$6,パターンマスタ!N:AB,13,0)</f>
        <v>150</v>
      </c>
      <c r="H47" s="107">
        <f t="shared" ca="1" si="24"/>
        <v>86</v>
      </c>
      <c r="I47" s="106">
        <f t="shared" ca="1" si="25"/>
        <v>64</v>
      </c>
      <c r="J47" s="112">
        <f t="shared" ca="1" si="26"/>
        <v>0.57333333333333336</v>
      </c>
      <c r="K47" s="113">
        <f t="shared" ca="1" si="27"/>
        <v>1.0000000000000004</v>
      </c>
      <c r="L47" s="113">
        <f t="shared" ca="1" si="28"/>
        <v>-0.42666666666666708</v>
      </c>
      <c r="M47" s="114">
        <f t="shared" ca="1" si="29"/>
        <v>86</v>
      </c>
      <c r="N47" s="106">
        <f t="shared" ca="1" si="30"/>
        <v>64</v>
      </c>
      <c r="O47" s="113">
        <f t="shared" ca="1" si="31"/>
        <v>0.57333333333333336</v>
      </c>
      <c r="P47" s="115"/>
      <c r="Q47" s="126" t="s">
        <v>31</v>
      </c>
      <c r="R47" s="127">
        <f ca="1">IF($C$6="合計",SUMIFS(Pt1売数実績!$L:$L,Pt1売数実績!$C:$C,$C47,Pt1売数実績!$B:$B,R$5),IFERROR(VLOOKUP(R$5&amp;"_"&amp;$C47&amp;"_"&amp;$C$6,Pt1売数実績!$A:$L,12,0),0))</f>
        <v>0</v>
      </c>
      <c r="S47" s="127">
        <f ca="1">IF($C$6="合計",SUMIFS(Pt1売数実績!$L:$L,Pt1売数実績!$C:$C,$C47,Pt1売数実績!$B:$B,S$5),IFERROR(VLOOKUP(S$5&amp;"_"&amp;$C47&amp;"_"&amp;$C$6,Pt1売数実績!$A:$L,12,0),0))</f>
        <v>0</v>
      </c>
      <c r="T47" s="127">
        <f ca="1">IF($C$6="合計",SUMIFS(Pt1売数実績!$L:$L,Pt1売数実績!$C:$C,$C47,Pt1売数実績!$B:$B,T$5),IFERROR(VLOOKUP(T$5&amp;"_"&amp;$C47&amp;"_"&amp;$C$6,Pt1売数実績!$A:$L,12,0),0))</f>
        <v>0</v>
      </c>
      <c r="U47" s="127">
        <f ca="1">IF($C$6="合計",SUMIFS(Pt1売数実績!$L:$L,Pt1売数実績!$C:$C,$C47,Pt1売数実績!$B:$B,U$5),IFERROR(VLOOKUP(U$5&amp;"_"&amp;$C47&amp;"_"&amp;$C$6,Pt1売数実績!$A:$L,12,0),0))</f>
        <v>9</v>
      </c>
      <c r="V47" s="127">
        <f ca="1">IF($C$6="合計",SUMIFS(Pt1売数実績!$L:$L,Pt1売数実績!$C:$C,$C47,Pt1売数実績!$B:$B,V$5),IFERROR(VLOOKUP(V$5&amp;"_"&amp;$C47&amp;"_"&amp;$C$6,Pt1売数実績!$A:$L,12,0),0))</f>
        <v>12</v>
      </c>
      <c r="W47" s="127">
        <f ca="1">IF($C$6="合計",SUMIFS(Pt1売数実績!$L:$L,Pt1売数実績!$C:$C,$C47,Pt1売数実績!$B:$B,W$5),IFERROR(VLOOKUP(W$5&amp;"_"&amp;$C47&amp;"_"&amp;$C$6,Pt1売数実績!$A:$L,12,0),0))</f>
        <v>9</v>
      </c>
      <c r="X47" s="127">
        <f ca="1">IF($C$6="合計",SUMIFS(Pt1売数実績!$L:$L,Pt1売数実績!$C:$C,$C47,Pt1売数実績!$B:$B,X$5),IFERROR(VLOOKUP(X$5&amp;"_"&amp;$C47&amp;"_"&amp;$C$6,Pt1売数実績!$A:$L,12,0),0))</f>
        <v>29</v>
      </c>
      <c r="Y47" s="127">
        <f ca="1">IF($C$6="合計",SUMIFS(Pt1売数実績!$L:$L,Pt1売数実績!$C:$C,$C47,Pt1売数実績!$B:$B,Y$5),IFERROR(VLOOKUP(Y$5&amp;"_"&amp;$C47&amp;"_"&amp;$C$6,Pt1売数実績!$A:$L,12,0),0))</f>
        <v>2</v>
      </c>
      <c r="Z47" s="127">
        <f ca="1">IF($C$6="合計",SUMIFS(Pt1売数実績!$L:$L,Pt1売数実績!$C:$C,$C47,Pt1売数実績!$B:$B,Z$5),IFERROR(VLOOKUP(Z$5&amp;"_"&amp;$C47&amp;"_"&amp;$C$6,Pt1売数実績!$A:$L,12,0),0))</f>
        <v>1</v>
      </c>
      <c r="AA47" s="127">
        <f ca="1">IF($C$6="合計",SUMIFS(Pt1売数実績!$L:$L,Pt1売数実績!$C:$C,$C47,Pt1売数実績!$B:$B,AA$5),IFERROR(VLOOKUP(AA$5&amp;"_"&amp;$C47&amp;"_"&amp;$C$6,Pt1売数実績!$A:$L,12,0),0))</f>
        <v>1</v>
      </c>
      <c r="AB47" s="127">
        <f ca="1">IF($C$6="合計",SUMIFS(Pt1売数実績!$L:$L,Pt1売数実績!$C:$C,$C47,Pt1売数実績!$B:$B,AB$5),IFERROR(VLOOKUP(AB$5&amp;"_"&amp;$C47&amp;"_"&amp;$C$6,Pt1売数実績!$A:$L,12,0),0))</f>
        <v>3</v>
      </c>
      <c r="AC47" s="127">
        <f ca="1">IF($C$6="合計",SUMIFS(Pt1売数実績!$L:$L,Pt1売数実績!$C:$C,$C47,Pt1売数実績!$B:$B,AC$5),IFERROR(VLOOKUP(AC$5&amp;"_"&amp;$C47&amp;"_"&amp;$C$6,Pt1売数実績!$A:$L,12,0),0))</f>
        <v>5</v>
      </c>
      <c r="AD47" s="127">
        <f ca="1">IF($C$6="合計",SUMIFS(Pt1売数実績!$L:$L,Pt1売数実績!$C:$C,$C47,Pt1売数実績!$B:$B,AD$5),IFERROR(VLOOKUP(AD$5&amp;"_"&amp;$C47&amp;"_"&amp;$C$6,Pt1売数実績!$A:$L,12,0),0))</f>
        <v>11</v>
      </c>
      <c r="AE47" s="127">
        <f ca="1">IF($C$6="合計",SUMIFS(Pt1売数実績!$L:$L,Pt1売数実績!$C:$C,$C47,Pt1売数実績!$B:$B,AE$5),IFERROR(VLOOKUP(AE$5&amp;"_"&amp;$C47&amp;"_"&amp;$C$6,Pt1売数実績!$A:$L,12,0),0))</f>
        <v>4</v>
      </c>
      <c r="AG47" s="106" t="s">
        <v>32</v>
      </c>
      <c r="AH47" s="135">
        <f ca="1">SUM($R47:T47)/$G47</f>
        <v>0</v>
      </c>
      <c r="AI47" s="135">
        <f ca="1">SUM($R47:U47)/$G47</f>
        <v>0.06</v>
      </c>
      <c r="AJ47" s="135">
        <f ca="1">SUM($R47:V47)/$G47</f>
        <v>0.14000000000000001</v>
      </c>
      <c r="AK47" s="135">
        <f ca="1">SUM($R47:W47)/$G47</f>
        <v>0.2</v>
      </c>
      <c r="AL47" s="135">
        <f ca="1">SUM($R47:X47)/$G47</f>
        <v>0.39333333333333331</v>
      </c>
      <c r="AM47" s="135">
        <f ca="1">SUM($R47:Y47)/$G47</f>
        <v>0.40666666666666668</v>
      </c>
      <c r="AN47" s="135">
        <f ca="1">SUM($R47:Z47)/$G47</f>
        <v>0.41333333333333333</v>
      </c>
      <c r="AO47" s="135">
        <f ca="1">SUM($R47:AA47)/$G47</f>
        <v>0.42</v>
      </c>
      <c r="AP47" s="135">
        <f ca="1">SUM($R47:AB47)/$G47</f>
        <v>0.44</v>
      </c>
      <c r="AQ47" s="135">
        <f ca="1">SUM($R47:AC47)/$G47</f>
        <v>0.47333333333333333</v>
      </c>
      <c r="AR47" s="135">
        <f ca="1">SUM($R47:AD47)/$G47</f>
        <v>0.54666666666666663</v>
      </c>
      <c r="AS47" s="135">
        <f ca="1">SUM($R47:AE47)/$G47</f>
        <v>0.57333333333333336</v>
      </c>
      <c r="AU47" s="106" t="s">
        <v>32</v>
      </c>
      <c r="AV47" s="135">
        <f t="shared" ca="1" si="21"/>
        <v>0.10559271381813011</v>
      </c>
      <c r="AW47" s="135">
        <f t="shared" ca="1" si="21"/>
        <v>0.21118542763626022</v>
      </c>
      <c r="AX47" s="135">
        <f t="shared" ca="1" si="21"/>
        <v>0.32844741710545056</v>
      </c>
      <c r="AY47" s="135">
        <f t="shared" ca="1" si="21"/>
        <v>0.48157108296570394</v>
      </c>
      <c r="AZ47" s="135">
        <f t="shared" ca="1" si="21"/>
        <v>0.70798349224420121</v>
      </c>
      <c r="BA47" s="135">
        <f t="shared" ca="1" si="21"/>
        <v>0.8063184858403305</v>
      </c>
      <c r="BB47" s="135">
        <f t="shared" ca="1" si="21"/>
        <v>0.86068023338551336</v>
      </c>
      <c r="BC47" s="135">
        <f t="shared" ca="1" si="21"/>
        <v>0.89981499928845921</v>
      </c>
      <c r="BD47" s="135">
        <f t="shared" ca="1" si="21"/>
        <v>0.92898818841610975</v>
      </c>
      <c r="BE47" s="135">
        <f t="shared" ca="1" si="21"/>
        <v>0.95189981499928888</v>
      </c>
      <c r="BF47" s="135">
        <f t="shared" ca="1" si="21"/>
        <v>0.97708837341682131</v>
      </c>
      <c r="BG47" s="135">
        <f t="shared" ca="1" si="21"/>
        <v>1.0000000000000004</v>
      </c>
    </row>
    <row r="48" spans="3:59" x14ac:dyDescent="0.15">
      <c r="C48" s="105">
        <v>309</v>
      </c>
      <c r="D48" s="105" t="s">
        <v>74</v>
      </c>
      <c r="E48" s="106">
        <f t="shared" ca="1" si="22"/>
        <v>0</v>
      </c>
      <c r="F48" s="106">
        <f t="shared" ca="1" si="23"/>
        <v>0</v>
      </c>
      <c r="G48" s="106">
        <f ca="1">VLOOKUP($C$6,パターンマスタ!N:AB,13,0)</f>
        <v>150</v>
      </c>
      <c r="H48" s="107">
        <f t="shared" ca="1" si="24"/>
        <v>89</v>
      </c>
      <c r="I48" s="106">
        <f t="shared" ca="1" si="25"/>
        <v>61</v>
      </c>
      <c r="J48" s="112">
        <f t="shared" ca="1" si="26"/>
        <v>0.59333333333333338</v>
      </c>
      <c r="K48" s="113">
        <f t="shared" ca="1" si="27"/>
        <v>1.0000000000000004</v>
      </c>
      <c r="L48" s="113">
        <f t="shared" ca="1" si="28"/>
        <v>-0.40666666666666706</v>
      </c>
      <c r="M48" s="114">
        <f t="shared" ca="1" si="29"/>
        <v>89</v>
      </c>
      <c r="N48" s="106">
        <f t="shared" ca="1" si="30"/>
        <v>61</v>
      </c>
      <c r="O48" s="113">
        <f t="shared" ca="1" si="31"/>
        <v>0.59333333333333338</v>
      </c>
      <c r="P48" s="115"/>
      <c r="Q48" s="126" t="s">
        <v>31</v>
      </c>
      <c r="R48" s="127">
        <f ca="1">IF($C$6="合計",SUMIFS(Pt1売数実績!$L:$L,Pt1売数実績!$C:$C,$C48,Pt1売数実績!$B:$B,R$5),IFERROR(VLOOKUP(R$5&amp;"_"&amp;$C48&amp;"_"&amp;$C$6,Pt1売数実績!$A:$L,12,0),0))</f>
        <v>0</v>
      </c>
      <c r="S48" s="127">
        <f ca="1">IF($C$6="合計",SUMIFS(Pt1売数実績!$L:$L,Pt1売数実績!$C:$C,$C48,Pt1売数実績!$B:$B,S$5),IFERROR(VLOOKUP(S$5&amp;"_"&amp;$C48&amp;"_"&amp;$C$6,Pt1売数実績!$A:$L,12,0),0))</f>
        <v>0</v>
      </c>
      <c r="T48" s="127">
        <f ca="1">IF($C$6="合計",SUMIFS(Pt1売数実績!$L:$L,Pt1売数実績!$C:$C,$C48,Pt1売数実績!$B:$B,T$5),IFERROR(VLOOKUP(T$5&amp;"_"&amp;$C48&amp;"_"&amp;$C$6,Pt1売数実績!$A:$L,12,0),0))</f>
        <v>0</v>
      </c>
      <c r="U48" s="127">
        <f ca="1">IF($C$6="合計",SUMIFS(Pt1売数実績!$L:$L,Pt1売数実績!$C:$C,$C48,Pt1売数実績!$B:$B,U$5),IFERROR(VLOOKUP(U$5&amp;"_"&amp;$C48&amp;"_"&amp;$C$6,Pt1売数実績!$A:$L,12,0),0))</f>
        <v>7</v>
      </c>
      <c r="V48" s="127">
        <f ca="1">IF($C$6="合計",SUMIFS(Pt1売数実績!$L:$L,Pt1売数実績!$C:$C,$C48,Pt1売数実績!$B:$B,V$5),IFERROR(VLOOKUP(V$5&amp;"_"&amp;$C48&amp;"_"&amp;$C$6,Pt1売数実績!$A:$L,12,0),0))</f>
        <v>5</v>
      </c>
      <c r="W48" s="127">
        <f ca="1">IF($C$6="合計",SUMIFS(Pt1売数実績!$L:$L,Pt1売数実績!$C:$C,$C48,Pt1売数実績!$B:$B,W$5),IFERROR(VLOOKUP(W$5&amp;"_"&amp;$C48&amp;"_"&amp;$C$6,Pt1売数実績!$A:$L,12,0),0))</f>
        <v>12</v>
      </c>
      <c r="X48" s="127">
        <f ca="1">IF($C$6="合計",SUMIFS(Pt1売数実績!$L:$L,Pt1売数実績!$C:$C,$C48,Pt1売数実績!$B:$B,X$5),IFERROR(VLOOKUP(X$5&amp;"_"&amp;$C48&amp;"_"&amp;$C$6,Pt1売数実績!$A:$L,12,0),0))</f>
        <v>39</v>
      </c>
      <c r="Y48" s="127">
        <f ca="1">IF($C$6="合計",SUMIFS(Pt1売数実績!$L:$L,Pt1売数実績!$C:$C,$C48,Pt1売数実績!$B:$B,Y$5),IFERROR(VLOOKUP(Y$5&amp;"_"&amp;$C48&amp;"_"&amp;$C$6,Pt1売数実績!$A:$L,12,0),0))</f>
        <v>5</v>
      </c>
      <c r="Z48" s="127">
        <f ca="1">IF($C$6="合計",SUMIFS(Pt1売数実績!$L:$L,Pt1売数実績!$C:$C,$C48,Pt1売数実績!$B:$B,Z$5),IFERROR(VLOOKUP(Z$5&amp;"_"&amp;$C48&amp;"_"&amp;$C$6,Pt1売数実績!$A:$L,12,0),0))</f>
        <v>6</v>
      </c>
      <c r="AA48" s="127">
        <f ca="1">IF($C$6="合計",SUMIFS(Pt1売数実績!$L:$L,Pt1売数実績!$C:$C,$C48,Pt1売数実績!$B:$B,AA$5),IFERROR(VLOOKUP(AA$5&amp;"_"&amp;$C48&amp;"_"&amp;$C$6,Pt1売数実績!$A:$L,12,0),0))</f>
        <v>5</v>
      </c>
      <c r="AB48" s="127">
        <f ca="1">IF($C$6="合計",SUMIFS(Pt1売数実績!$L:$L,Pt1売数実績!$C:$C,$C48,Pt1売数実績!$B:$B,AB$5),IFERROR(VLOOKUP(AB$5&amp;"_"&amp;$C48&amp;"_"&amp;$C$6,Pt1売数実績!$A:$L,12,0),0))</f>
        <v>4</v>
      </c>
      <c r="AC48" s="127">
        <f ca="1">IF($C$6="合計",SUMIFS(Pt1売数実績!$L:$L,Pt1売数実績!$C:$C,$C48,Pt1売数実績!$B:$B,AC$5),IFERROR(VLOOKUP(AC$5&amp;"_"&amp;$C48&amp;"_"&amp;$C$6,Pt1売数実績!$A:$L,12,0),0))</f>
        <v>4</v>
      </c>
      <c r="AD48" s="127">
        <f ca="1">IF($C$6="合計",SUMIFS(Pt1売数実績!$L:$L,Pt1売数実績!$C:$C,$C48,Pt1売数実績!$B:$B,AD$5),IFERROR(VLOOKUP(AD$5&amp;"_"&amp;$C48&amp;"_"&amp;$C$6,Pt1売数実績!$A:$L,12,0),0))</f>
        <v>2</v>
      </c>
      <c r="AE48" s="127">
        <f ca="1">IF($C$6="合計",SUMIFS(Pt1売数実績!$L:$L,Pt1売数実績!$C:$C,$C48,Pt1売数実績!$B:$B,AE$5),IFERROR(VLOOKUP(AE$5&amp;"_"&amp;$C48&amp;"_"&amp;$C$6,Pt1売数実績!$A:$L,12,0),0))</f>
        <v>0</v>
      </c>
      <c r="AG48" s="106" t="s">
        <v>32</v>
      </c>
      <c r="AH48" s="135">
        <f ca="1">SUM($R48:T48)/$G48</f>
        <v>0</v>
      </c>
      <c r="AI48" s="135">
        <f ca="1">SUM($R48:U48)/$G48</f>
        <v>4.6666666666666669E-2</v>
      </c>
      <c r="AJ48" s="135">
        <f ca="1">SUM($R48:V48)/$G48</f>
        <v>0.08</v>
      </c>
      <c r="AK48" s="135">
        <f ca="1">SUM($R48:W48)/$G48</f>
        <v>0.16</v>
      </c>
      <c r="AL48" s="135">
        <f ca="1">SUM($R48:X48)/$G48</f>
        <v>0.42</v>
      </c>
      <c r="AM48" s="135">
        <f ca="1">SUM($R48:Y48)/$G48</f>
        <v>0.45333333333333331</v>
      </c>
      <c r="AN48" s="135">
        <f ca="1">SUM($R48:Z48)/$G48</f>
        <v>0.49333333333333335</v>
      </c>
      <c r="AO48" s="135">
        <f ca="1">SUM($R48:AA48)/$G48</f>
        <v>0.52666666666666662</v>
      </c>
      <c r="AP48" s="135">
        <f ca="1">SUM($R48:AB48)/$G48</f>
        <v>0.55333333333333334</v>
      </c>
      <c r="AQ48" s="135">
        <f ca="1">SUM($R48:AC48)/$G48</f>
        <v>0.57999999999999996</v>
      </c>
      <c r="AR48" s="135">
        <f ca="1">SUM($R48:AD48)/$G48</f>
        <v>0.59333333333333338</v>
      </c>
      <c r="AS48" s="135">
        <f ca="1">SUM($R48:AE48)/$G48</f>
        <v>0.59333333333333338</v>
      </c>
      <c r="AU48" s="106" t="s">
        <v>32</v>
      </c>
      <c r="AV48" s="135">
        <f t="shared" ca="1" si="21"/>
        <v>0.10559271381813011</v>
      </c>
      <c r="AW48" s="135">
        <f t="shared" ca="1" si="21"/>
        <v>0.21118542763626022</v>
      </c>
      <c r="AX48" s="135">
        <f t="shared" ca="1" si="21"/>
        <v>0.32844741710545056</v>
      </c>
      <c r="AY48" s="135">
        <f t="shared" ca="1" si="21"/>
        <v>0.48157108296570394</v>
      </c>
      <c r="AZ48" s="135">
        <f t="shared" ca="1" si="21"/>
        <v>0.70798349224420121</v>
      </c>
      <c r="BA48" s="135">
        <f t="shared" ca="1" si="21"/>
        <v>0.8063184858403305</v>
      </c>
      <c r="BB48" s="135">
        <f t="shared" ca="1" si="21"/>
        <v>0.86068023338551336</v>
      </c>
      <c r="BC48" s="135">
        <f t="shared" ca="1" si="21"/>
        <v>0.89981499928845921</v>
      </c>
      <c r="BD48" s="135">
        <f t="shared" ca="1" si="21"/>
        <v>0.92898818841610975</v>
      </c>
      <c r="BE48" s="135">
        <f t="shared" ca="1" si="21"/>
        <v>0.95189981499928888</v>
      </c>
      <c r="BF48" s="135">
        <f t="shared" ca="1" si="21"/>
        <v>0.97708837341682131</v>
      </c>
      <c r="BG48" s="135">
        <f t="shared" ca="1" si="21"/>
        <v>1.0000000000000004</v>
      </c>
    </row>
    <row r="49" spans="3:59" x14ac:dyDescent="0.15">
      <c r="C49" s="105">
        <v>310</v>
      </c>
      <c r="D49" s="105" t="s">
        <v>75</v>
      </c>
      <c r="E49" s="106">
        <f t="shared" ca="1" si="22"/>
        <v>0</v>
      </c>
      <c r="F49" s="106">
        <f t="shared" ca="1" si="23"/>
        <v>0</v>
      </c>
      <c r="G49" s="106">
        <f ca="1">VLOOKUP($C$6,パターンマスタ!N:AB,13,0)</f>
        <v>150</v>
      </c>
      <c r="H49" s="107">
        <f t="shared" ca="1" si="24"/>
        <v>66</v>
      </c>
      <c r="I49" s="106">
        <f t="shared" ca="1" si="25"/>
        <v>84</v>
      </c>
      <c r="J49" s="112">
        <f t="shared" ca="1" si="26"/>
        <v>0.44</v>
      </c>
      <c r="K49" s="113">
        <f t="shared" ca="1" si="27"/>
        <v>1.0000000000000004</v>
      </c>
      <c r="L49" s="113">
        <f t="shared" ca="1" si="28"/>
        <v>-0.5600000000000005</v>
      </c>
      <c r="M49" s="114">
        <f t="shared" ca="1" si="29"/>
        <v>66</v>
      </c>
      <c r="N49" s="106">
        <f t="shared" ca="1" si="30"/>
        <v>84</v>
      </c>
      <c r="O49" s="113">
        <f t="shared" ca="1" si="31"/>
        <v>0.44</v>
      </c>
      <c r="P49" s="115"/>
      <c r="Q49" s="126" t="s">
        <v>31</v>
      </c>
      <c r="R49" s="127">
        <f ca="1">IF($C$6="合計",SUMIFS(Pt1売数実績!$L:$L,Pt1売数実績!$C:$C,$C49,Pt1売数実績!$B:$B,R$5),IFERROR(VLOOKUP(R$5&amp;"_"&amp;$C49&amp;"_"&amp;$C$6,Pt1売数実績!$A:$L,12,0),0))</f>
        <v>0</v>
      </c>
      <c r="S49" s="127">
        <f ca="1">IF($C$6="合計",SUMIFS(Pt1売数実績!$L:$L,Pt1売数実績!$C:$C,$C49,Pt1売数実績!$B:$B,S$5),IFERROR(VLOOKUP(S$5&amp;"_"&amp;$C49&amp;"_"&amp;$C$6,Pt1売数実績!$A:$L,12,0),0))</f>
        <v>0</v>
      </c>
      <c r="T49" s="127">
        <f ca="1">IF($C$6="合計",SUMIFS(Pt1売数実績!$L:$L,Pt1売数実績!$C:$C,$C49,Pt1売数実績!$B:$B,T$5),IFERROR(VLOOKUP(T$5&amp;"_"&amp;$C49&amp;"_"&amp;$C$6,Pt1売数実績!$A:$L,12,0),0))</f>
        <v>0</v>
      </c>
      <c r="U49" s="127">
        <f ca="1">IF($C$6="合計",SUMIFS(Pt1売数実績!$L:$L,Pt1売数実績!$C:$C,$C49,Pt1売数実績!$B:$B,U$5),IFERROR(VLOOKUP(U$5&amp;"_"&amp;$C49&amp;"_"&amp;$C$6,Pt1売数実績!$A:$L,12,0),0))</f>
        <v>12</v>
      </c>
      <c r="V49" s="127">
        <f ca="1">IF($C$6="合計",SUMIFS(Pt1売数実績!$L:$L,Pt1売数実績!$C:$C,$C49,Pt1売数実績!$B:$B,V$5),IFERROR(VLOOKUP(V$5&amp;"_"&amp;$C49&amp;"_"&amp;$C$6,Pt1売数実績!$A:$L,12,0),0))</f>
        <v>6</v>
      </c>
      <c r="W49" s="127">
        <f ca="1">IF($C$6="合計",SUMIFS(Pt1売数実績!$L:$L,Pt1売数実績!$C:$C,$C49,Pt1売数実績!$B:$B,W$5),IFERROR(VLOOKUP(W$5&amp;"_"&amp;$C49&amp;"_"&amp;$C$6,Pt1売数実績!$A:$L,12,0),0))</f>
        <v>4</v>
      </c>
      <c r="X49" s="127">
        <f ca="1">IF($C$6="合計",SUMIFS(Pt1売数実績!$L:$L,Pt1売数実績!$C:$C,$C49,Pt1売数実績!$B:$B,X$5),IFERROR(VLOOKUP(X$5&amp;"_"&amp;$C49&amp;"_"&amp;$C$6,Pt1売数実績!$A:$L,12,0),0))</f>
        <v>15</v>
      </c>
      <c r="Y49" s="127">
        <f ca="1">IF($C$6="合計",SUMIFS(Pt1売数実績!$L:$L,Pt1売数実績!$C:$C,$C49,Pt1売数実績!$B:$B,Y$5),IFERROR(VLOOKUP(Y$5&amp;"_"&amp;$C49&amp;"_"&amp;$C$6,Pt1売数実績!$A:$L,12,0),0))</f>
        <v>9</v>
      </c>
      <c r="Z49" s="127">
        <f ca="1">IF($C$6="合計",SUMIFS(Pt1売数実績!$L:$L,Pt1売数実績!$C:$C,$C49,Pt1売数実績!$B:$B,Z$5),IFERROR(VLOOKUP(Z$5&amp;"_"&amp;$C49&amp;"_"&amp;$C$6,Pt1売数実績!$A:$L,12,0),0))</f>
        <v>5</v>
      </c>
      <c r="AA49" s="127">
        <f ca="1">IF($C$6="合計",SUMIFS(Pt1売数実績!$L:$L,Pt1売数実績!$C:$C,$C49,Pt1売数実績!$B:$B,AA$5),IFERROR(VLOOKUP(AA$5&amp;"_"&amp;$C49&amp;"_"&amp;$C$6,Pt1売数実績!$A:$L,12,0),0))</f>
        <v>2</v>
      </c>
      <c r="AB49" s="127">
        <f ca="1">IF($C$6="合計",SUMIFS(Pt1売数実績!$L:$L,Pt1売数実績!$C:$C,$C49,Pt1売数実績!$B:$B,AB$5),IFERROR(VLOOKUP(AB$5&amp;"_"&amp;$C49&amp;"_"&amp;$C$6,Pt1売数実績!$A:$L,12,0),0))</f>
        <v>4</v>
      </c>
      <c r="AC49" s="127">
        <f ca="1">IF($C$6="合計",SUMIFS(Pt1売数実績!$L:$L,Pt1売数実績!$C:$C,$C49,Pt1売数実績!$B:$B,AC$5),IFERROR(VLOOKUP(AC$5&amp;"_"&amp;$C49&amp;"_"&amp;$C$6,Pt1売数実績!$A:$L,12,0),0))</f>
        <v>4</v>
      </c>
      <c r="AD49" s="127">
        <f ca="1">IF($C$6="合計",SUMIFS(Pt1売数実績!$L:$L,Pt1売数実績!$C:$C,$C49,Pt1売数実績!$B:$B,AD$5),IFERROR(VLOOKUP(AD$5&amp;"_"&amp;$C49&amp;"_"&amp;$C$6,Pt1売数実績!$A:$L,12,0),0))</f>
        <v>3</v>
      </c>
      <c r="AE49" s="127">
        <f ca="1">IF($C$6="合計",SUMIFS(Pt1売数実績!$L:$L,Pt1売数実績!$C:$C,$C49,Pt1売数実績!$B:$B,AE$5),IFERROR(VLOOKUP(AE$5&amp;"_"&amp;$C49&amp;"_"&amp;$C$6,Pt1売数実績!$A:$L,12,0),0))</f>
        <v>2</v>
      </c>
      <c r="AG49" s="106" t="s">
        <v>32</v>
      </c>
      <c r="AH49" s="135">
        <f ca="1">SUM($R49:T49)/$G49</f>
        <v>0</v>
      </c>
      <c r="AI49" s="135">
        <f ca="1">SUM($R49:U49)/$G49</f>
        <v>0.08</v>
      </c>
      <c r="AJ49" s="135">
        <f ca="1">SUM($R49:V49)/$G49</f>
        <v>0.12</v>
      </c>
      <c r="AK49" s="135">
        <f ca="1">SUM($R49:W49)/$G49</f>
        <v>0.14666666666666667</v>
      </c>
      <c r="AL49" s="135">
        <f ca="1">SUM($R49:X49)/$G49</f>
        <v>0.24666666666666667</v>
      </c>
      <c r="AM49" s="135">
        <f ca="1">SUM($R49:Y49)/$G49</f>
        <v>0.30666666666666664</v>
      </c>
      <c r="AN49" s="135">
        <f ca="1">SUM($R49:Z49)/$G49</f>
        <v>0.34</v>
      </c>
      <c r="AO49" s="135">
        <f ca="1">SUM($R49:AA49)/$G49</f>
        <v>0.35333333333333333</v>
      </c>
      <c r="AP49" s="135">
        <f ca="1">SUM($R49:AB49)/$G49</f>
        <v>0.38</v>
      </c>
      <c r="AQ49" s="135">
        <f ca="1">SUM($R49:AC49)/$G49</f>
        <v>0.40666666666666668</v>
      </c>
      <c r="AR49" s="135">
        <f ca="1">SUM($R49:AD49)/$G49</f>
        <v>0.42666666666666669</v>
      </c>
      <c r="AS49" s="135">
        <f ca="1">SUM($R49:AE49)/$G49</f>
        <v>0.44</v>
      </c>
      <c r="AU49" s="106" t="s">
        <v>32</v>
      </c>
      <c r="AV49" s="135">
        <f t="shared" ref="AV49:BG58" ca="1" si="32">AV$7</f>
        <v>0.10559271381813011</v>
      </c>
      <c r="AW49" s="135">
        <f t="shared" ca="1" si="32"/>
        <v>0.21118542763626022</v>
      </c>
      <c r="AX49" s="135">
        <f t="shared" ca="1" si="32"/>
        <v>0.32844741710545056</v>
      </c>
      <c r="AY49" s="135">
        <f t="shared" ca="1" si="32"/>
        <v>0.48157108296570394</v>
      </c>
      <c r="AZ49" s="135">
        <f t="shared" ca="1" si="32"/>
        <v>0.70798349224420121</v>
      </c>
      <c r="BA49" s="135">
        <f t="shared" ca="1" si="32"/>
        <v>0.8063184858403305</v>
      </c>
      <c r="BB49" s="135">
        <f t="shared" ca="1" si="32"/>
        <v>0.86068023338551336</v>
      </c>
      <c r="BC49" s="135">
        <f t="shared" ca="1" si="32"/>
        <v>0.89981499928845921</v>
      </c>
      <c r="BD49" s="135">
        <f t="shared" ca="1" si="32"/>
        <v>0.92898818841610975</v>
      </c>
      <c r="BE49" s="135">
        <f t="shared" ca="1" si="32"/>
        <v>0.95189981499928888</v>
      </c>
      <c r="BF49" s="135">
        <f t="shared" ca="1" si="32"/>
        <v>0.97708837341682131</v>
      </c>
      <c r="BG49" s="135">
        <f t="shared" ca="1" si="32"/>
        <v>1.0000000000000004</v>
      </c>
    </row>
    <row r="50" spans="3:59" x14ac:dyDescent="0.15">
      <c r="C50" s="105">
        <v>311</v>
      </c>
      <c r="D50" s="105" t="s">
        <v>76</v>
      </c>
      <c r="E50" s="106">
        <f t="shared" ca="1" si="22"/>
        <v>0</v>
      </c>
      <c r="F50" s="106">
        <f t="shared" ca="1" si="23"/>
        <v>0</v>
      </c>
      <c r="G50" s="106">
        <f ca="1">VLOOKUP($C$6,パターンマスタ!N:AB,13,0)</f>
        <v>150</v>
      </c>
      <c r="H50" s="107">
        <f t="shared" ca="1" si="24"/>
        <v>123</v>
      </c>
      <c r="I50" s="106">
        <f t="shared" ca="1" si="25"/>
        <v>27</v>
      </c>
      <c r="J50" s="112">
        <f t="shared" ca="1" si="26"/>
        <v>0.82</v>
      </c>
      <c r="K50" s="113">
        <f t="shared" ca="1" si="27"/>
        <v>1.0000000000000004</v>
      </c>
      <c r="L50" s="113">
        <f t="shared" ca="1" si="28"/>
        <v>-0.18000000000000049</v>
      </c>
      <c r="M50" s="114">
        <f t="shared" ca="1" si="29"/>
        <v>122.99999999999999</v>
      </c>
      <c r="N50" s="106">
        <f t="shared" ca="1" si="30"/>
        <v>27.000000000000014</v>
      </c>
      <c r="O50" s="113">
        <f t="shared" ca="1" si="31"/>
        <v>0.82</v>
      </c>
      <c r="P50" s="115"/>
      <c r="Q50" s="126" t="s">
        <v>31</v>
      </c>
      <c r="R50" s="127">
        <f ca="1">IF($C$6="合計",SUMIFS(Pt1売数実績!$L:$L,Pt1売数実績!$C:$C,$C50,Pt1売数実績!$B:$B,R$5),IFERROR(VLOOKUP(R$5&amp;"_"&amp;$C50&amp;"_"&amp;$C$6,Pt1売数実績!$A:$L,12,0),0))</f>
        <v>0</v>
      </c>
      <c r="S50" s="127">
        <f ca="1">IF($C$6="合計",SUMIFS(Pt1売数実績!$L:$L,Pt1売数実績!$C:$C,$C50,Pt1売数実績!$B:$B,S$5),IFERROR(VLOOKUP(S$5&amp;"_"&amp;$C50&amp;"_"&amp;$C$6,Pt1売数実績!$A:$L,12,0),0))</f>
        <v>20</v>
      </c>
      <c r="T50" s="127">
        <f ca="1">IF($C$6="合計",SUMIFS(Pt1売数実績!$L:$L,Pt1売数実績!$C:$C,$C50,Pt1売数実績!$B:$B,T$5),IFERROR(VLOOKUP(T$5&amp;"_"&amp;$C50&amp;"_"&amp;$C$6,Pt1売数実績!$A:$L,12,0),0))</f>
        <v>17</v>
      </c>
      <c r="U50" s="127">
        <f ca="1">IF($C$6="合計",SUMIFS(Pt1売数実績!$L:$L,Pt1売数実績!$C:$C,$C50,Pt1売数実績!$B:$B,U$5),IFERROR(VLOOKUP(U$5&amp;"_"&amp;$C50&amp;"_"&amp;$C$6,Pt1売数実績!$A:$L,12,0),0))</f>
        <v>10</v>
      </c>
      <c r="V50" s="127">
        <f ca="1">IF($C$6="合計",SUMIFS(Pt1売数実績!$L:$L,Pt1売数実績!$C:$C,$C50,Pt1売数実績!$B:$B,V$5),IFERROR(VLOOKUP(V$5&amp;"_"&amp;$C50&amp;"_"&amp;$C$6,Pt1売数実績!$A:$L,12,0),0))</f>
        <v>9</v>
      </c>
      <c r="W50" s="127">
        <f ca="1">IF($C$6="合計",SUMIFS(Pt1売数実績!$L:$L,Pt1売数実績!$C:$C,$C50,Pt1売数実績!$B:$B,W$5),IFERROR(VLOOKUP(W$5&amp;"_"&amp;$C50&amp;"_"&amp;$C$6,Pt1売数実績!$A:$L,12,0),0))</f>
        <v>12</v>
      </c>
      <c r="X50" s="127">
        <f ca="1">IF($C$6="合計",SUMIFS(Pt1売数実績!$L:$L,Pt1売数実績!$C:$C,$C50,Pt1売数実績!$B:$B,X$5),IFERROR(VLOOKUP(X$5&amp;"_"&amp;$C50&amp;"_"&amp;$C$6,Pt1売数実績!$A:$L,12,0),0))</f>
        <v>19</v>
      </c>
      <c r="Y50" s="127">
        <f ca="1">IF($C$6="合計",SUMIFS(Pt1売数実績!$L:$L,Pt1売数実績!$C:$C,$C50,Pt1売数実績!$B:$B,Y$5),IFERROR(VLOOKUP(Y$5&amp;"_"&amp;$C50&amp;"_"&amp;$C$6,Pt1売数実績!$A:$L,12,0),0))</f>
        <v>8</v>
      </c>
      <c r="Z50" s="127">
        <f ca="1">IF($C$6="合計",SUMIFS(Pt1売数実績!$L:$L,Pt1売数実績!$C:$C,$C50,Pt1売数実績!$B:$B,Z$5),IFERROR(VLOOKUP(Z$5&amp;"_"&amp;$C50&amp;"_"&amp;$C$6,Pt1売数実績!$A:$L,12,0),0))</f>
        <v>10</v>
      </c>
      <c r="AA50" s="127">
        <f ca="1">IF($C$6="合計",SUMIFS(Pt1売数実績!$L:$L,Pt1売数実績!$C:$C,$C50,Pt1売数実績!$B:$B,AA$5),IFERROR(VLOOKUP(AA$5&amp;"_"&amp;$C50&amp;"_"&amp;$C$6,Pt1売数実績!$A:$L,12,0),0))</f>
        <v>8</v>
      </c>
      <c r="AB50" s="127">
        <f ca="1">IF($C$6="合計",SUMIFS(Pt1売数実績!$L:$L,Pt1売数実績!$C:$C,$C50,Pt1売数実績!$B:$B,AB$5),IFERROR(VLOOKUP(AB$5&amp;"_"&amp;$C50&amp;"_"&amp;$C$6,Pt1売数実績!$A:$L,12,0),0))</f>
        <v>3</v>
      </c>
      <c r="AC50" s="127">
        <f ca="1">IF($C$6="合計",SUMIFS(Pt1売数実績!$L:$L,Pt1売数実績!$C:$C,$C50,Pt1売数実績!$B:$B,AC$5),IFERROR(VLOOKUP(AC$5&amp;"_"&amp;$C50&amp;"_"&amp;$C$6,Pt1売数実績!$A:$L,12,0),0))</f>
        <v>2</v>
      </c>
      <c r="AD50" s="127">
        <f ca="1">IF($C$6="合計",SUMIFS(Pt1売数実績!$L:$L,Pt1売数実績!$C:$C,$C50,Pt1売数実績!$B:$B,AD$5),IFERROR(VLOOKUP(AD$5&amp;"_"&amp;$C50&amp;"_"&amp;$C$6,Pt1売数実績!$A:$L,12,0),0))</f>
        <v>3</v>
      </c>
      <c r="AE50" s="127">
        <f ca="1">IF($C$6="合計",SUMIFS(Pt1売数実績!$L:$L,Pt1売数実績!$C:$C,$C50,Pt1売数実績!$B:$B,AE$5),IFERROR(VLOOKUP(AE$5&amp;"_"&amp;$C50&amp;"_"&amp;$C$6,Pt1売数実績!$A:$L,12,0),0))</f>
        <v>2</v>
      </c>
      <c r="AG50" s="106" t="s">
        <v>32</v>
      </c>
      <c r="AH50" s="135">
        <f ca="1">SUM($R50:T50)/$G50</f>
        <v>0.24666666666666667</v>
      </c>
      <c r="AI50" s="135">
        <f ca="1">SUM($R50:U50)/$G50</f>
        <v>0.31333333333333335</v>
      </c>
      <c r="AJ50" s="135">
        <f ca="1">SUM($R50:V50)/$G50</f>
        <v>0.37333333333333335</v>
      </c>
      <c r="AK50" s="135">
        <f ca="1">SUM($R50:W50)/$G50</f>
        <v>0.45333333333333331</v>
      </c>
      <c r="AL50" s="135">
        <f ca="1">SUM($R50:X50)/$G50</f>
        <v>0.57999999999999996</v>
      </c>
      <c r="AM50" s="135">
        <f ca="1">SUM($R50:Y50)/$G50</f>
        <v>0.6333333333333333</v>
      </c>
      <c r="AN50" s="135">
        <f ca="1">SUM($R50:Z50)/$G50</f>
        <v>0.7</v>
      </c>
      <c r="AO50" s="135">
        <f ca="1">SUM($R50:AA50)/$G50</f>
        <v>0.7533333333333333</v>
      </c>
      <c r="AP50" s="135">
        <f ca="1">SUM($R50:AB50)/$G50</f>
        <v>0.77333333333333332</v>
      </c>
      <c r="AQ50" s="135">
        <f ca="1">SUM($R50:AC50)/$G50</f>
        <v>0.78666666666666663</v>
      </c>
      <c r="AR50" s="135">
        <f ca="1">SUM($R50:AD50)/$G50</f>
        <v>0.80666666666666664</v>
      </c>
      <c r="AS50" s="135">
        <f ca="1">SUM($R50:AE50)/$G50</f>
        <v>0.82</v>
      </c>
      <c r="AU50" s="106" t="s">
        <v>32</v>
      </c>
      <c r="AV50" s="135">
        <f t="shared" ca="1" si="32"/>
        <v>0.10559271381813011</v>
      </c>
      <c r="AW50" s="135">
        <f t="shared" ca="1" si="32"/>
        <v>0.21118542763626022</v>
      </c>
      <c r="AX50" s="135">
        <f t="shared" ca="1" si="32"/>
        <v>0.32844741710545056</v>
      </c>
      <c r="AY50" s="135">
        <f t="shared" ca="1" si="32"/>
        <v>0.48157108296570394</v>
      </c>
      <c r="AZ50" s="135">
        <f t="shared" ca="1" si="32"/>
        <v>0.70798349224420121</v>
      </c>
      <c r="BA50" s="135">
        <f t="shared" ca="1" si="32"/>
        <v>0.8063184858403305</v>
      </c>
      <c r="BB50" s="135">
        <f t="shared" ca="1" si="32"/>
        <v>0.86068023338551336</v>
      </c>
      <c r="BC50" s="135">
        <f t="shared" ca="1" si="32"/>
        <v>0.89981499928845921</v>
      </c>
      <c r="BD50" s="135">
        <f t="shared" ca="1" si="32"/>
        <v>0.92898818841610975</v>
      </c>
      <c r="BE50" s="135">
        <f t="shared" ca="1" si="32"/>
        <v>0.95189981499928888</v>
      </c>
      <c r="BF50" s="135">
        <f t="shared" ca="1" si="32"/>
        <v>0.97708837341682131</v>
      </c>
      <c r="BG50" s="135">
        <f t="shared" ca="1" si="32"/>
        <v>1.0000000000000004</v>
      </c>
    </row>
    <row r="51" spans="3:59" x14ac:dyDescent="0.15">
      <c r="C51" s="105">
        <v>312</v>
      </c>
      <c r="D51" s="105" t="s">
        <v>77</v>
      </c>
      <c r="E51" s="106">
        <f t="shared" ca="1" si="22"/>
        <v>0</v>
      </c>
      <c r="F51" s="106">
        <f t="shared" ca="1" si="23"/>
        <v>0</v>
      </c>
      <c r="G51" s="106">
        <f ca="1">VLOOKUP($C$6,パターンマスタ!N:AB,13,0)</f>
        <v>150</v>
      </c>
      <c r="H51" s="107">
        <f t="shared" ca="1" si="24"/>
        <v>82</v>
      </c>
      <c r="I51" s="106">
        <f t="shared" ca="1" si="25"/>
        <v>68</v>
      </c>
      <c r="J51" s="112">
        <f t="shared" ca="1" si="26"/>
        <v>0.54666666666666663</v>
      </c>
      <c r="K51" s="113">
        <f t="shared" ca="1" si="27"/>
        <v>1.0000000000000004</v>
      </c>
      <c r="L51" s="113">
        <f t="shared" ca="1" si="28"/>
        <v>-0.45333333333333381</v>
      </c>
      <c r="M51" s="114">
        <f t="shared" ca="1" si="29"/>
        <v>82</v>
      </c>
      <c r="N51" s="106">
        <f t="shared" ca="1" si="30"/>
        <v>68</v>
      </c>
      <c r="O51" s="113">
        <f t="shared" ca="1" si="31"/>
        <v>0.54666666666666663</v>
      </c>
      <c r="P51" s="115"/>
      <c r="Q51" s="126" t="s">
        <v>31</v>
      </c>
      <c r="R51" s="127">
        <f ca="1">IF($C$6="合計",SUMIFS(Pt1売数実績!$L:$L,Pt1売数実績!$C:$C,$C51,Pt1売数実績!$B:$B,R$5),IFERROR(VLOOKUP(R$5&amp;"_"&amp;$C51&amp;"_"&amp;$C$6,Pt1売数実績!$A:$L,12,0),0))</f>
        <v>3</v>
      </c>
      <c r="S51" s="127">
        <f ca="1">IF($C$6="合計",SUMIFS(Pt1売数実績!$L:$L,Pt1売数実績!$C:$C,$C51,Pt1売数実績!$B:$B,S$5),IFERROR(VLOOKUP(S$5&amp;"_"&amp;$C51&amp;"_"&amp;$C$6,Pt1売数実績!$A:$L,12,0),0))</f>
        <v>16</v>
      </c>
      <c r="T51" s="127">
        <f ca="1">IF($C$6="合計",SUMIFS(Pt1売数実績!$L:$L,Pt1売数実績!$C:$C,$C51,Pt1売数実績!$B:$B,T$5),IFERROR(VLOOKUP(T$5&amp;"_"&amp;$C51&amp;"_"&amp;$C$6,Pt1売数実績!$A:$L,12,0),0))</f>
        <v>7</v>
      </c>
      <c r="U51" s="127">
        <f ca="1">IF($C$6="合計",SUMIFS(Pt1売数実績!$L:$L,Pt1売数実績!$C:$C,$C51,Pt1売数実績!$B:$B,U$5),IFERROR(VLOOKUP(U$5&amp;"_"&amp;$C51&amp;"_"&amp;$C$6,Pt1売数実績!$A:$L,12,0),0))</f>
        <v>11</v>
      </c>
      <c r="V51" s="127">
        <f ca="1">IF($C$6="合計",SUMIFS(Pt1売数実績!$L:$L,Pt1売数実績!$C:$C,$C51,Pt1売数実績!$B:$B,V$5),IFERROR(VLOOKUP(V$5&amp;"_"&amp;$C51&amp;"_"&amp;$C$6,Pt1売数実績!$A:$L,12,0),0))</f>
        <v>12</v>
      </c>
      <c r="W51" s="127">
        <f ca="1">IF($C$6="合計",SUMIFS(Pt1売数実績!$L:$L,Pt1売数実績!$C:$C,$C51,Pt1売数実績!$B:$B,W$5),IFERROR(VLOOKUP(W$5&amp;"_"&amp;$C51&amp;"_"&amp;$C$6,Pt1売数実績!$A:$L,12,0),0))</f>
        <v>5</v>
      </c>
      <c r="X51" s="127">
        <f ca="1">IF($C$6="合計",SUMIFS(Pt1売数実績!$L:$L,Pt1売数実績!$C:$C,$C51,Pt1売数実績!$B:$B,X$5),IFERROR(VLOOKUP(X$5&amp;"_"&amp;$C51&amp;"_"&amp;$C$6,Pt1売数実績!$A:$L,12,0),0))</f>
        <v>10</v>
      </c>
      <c r="Y51" s="127">
        <f ca="1">IF($C$6="合計",SUMIFS(Pt1売数実績!$L:$L,Pt1売数実績!$C:$C,$C51,Pt1売数実績!$B:$B,Y$5),IFERROR(VLOOKUP(Y$5&amp;"_"&amp;$C51&amp;"_"&amp;$C$6,Pt1売数実績!$A:$L,12,0),0))</f>
        <v>1</v>
      </c>
      <c r="Z51" s="127">
        <f ca="1">IF($C$6="合計",SUMIFS(Pt1売数実績!$L:$L,Pt1売数実績!$C:$C,$C51,Pt1売数実績!$B:$B,Z$5),IFERROR(VLOOKUP(Z$5&amp;"_"&amp;$C51&amp;"_"&amp;$C$6,Pt1売数実績!$A:$L,12,0),0))</f>
        <v>6</v>
      </c>
      <c r="AA51" s="127">
        <f ca="1">IF($C$6="合計",SUMIFS(Pt1売数実績!$L:$L,Pt1売数実績!$C:$C,$C51,Pt1売数実績!$B:$B,AA$5),IFERROR(VLOOKUP(AA$5&amp;"_"&amp;$C51&amp;"_"&amp;$C$6,Pt1売数実績!$A:$L,12,0),0))</f>
        <v>4</v>
      </c>
      <c r="AB51" s="127">
        <f ca="1">IF($C$6="合計",SUMIFS(Pt1売数実績!$L:$L,Pt1売数実績!$C:$C,$C51,Pt1売数実績!$B:$B,AB$5),IFERROR(VLOOKUP(AB$5&amp;"_"&amp;$C51&amp;"_"&amp;$C$6,Pt1売数実績!$A:$L,12,0),0))</f>
        <v>3</v>
      </c>
      <c r="AC51" s="127">
        <f ca="1">IF($C$6="合計",SUMIFS(Pt1売数実績!$L:$L,Pt1売数実績!$C:$C,$C51,Pt1売数実績!$B:$B,AC$5),IFERROR(VLOOKUP(AC$5&amp;"_"&amp;$C51&amp;"_"&amp;$C$6,Pt1売数実績!$A:$L,12,0),0))</f>
        <v>1</v>
      </c>
      <c r="AD51" s="127">
        <f ca="1">IF($C$6="合計",SUMIFS(Pt1売数実績!$L:$L,Pt1売数実績!$C:$C,$C51,Pt1売数実績!$B:$B,AD$5),IFERROR(VLOOKUP(AD$5&amp;"_"&amp;$C51&amp;"_"&amp;$C$6,Pt1売数実績!$A:$L,12,0),0))</f>
        <v>0</v>
      </c>
      <c r="AE51" s="127">
        <f ca="1">IF($C$6="合計",SUMIFS(Pt1売数実績!$L:$L,Pt1売数実績!$C:$C,$C51,Pt1売数実績!$B:$B,AE$5),IFERROR(VLOOKUP(AE$5&amp;"_"&amp;$C51&amp;"_"&amp;$C$6,Pt1売数実績!$A:$L,12,0),0))</f>
        <v>3</v>
      </c>
      <c r="AG51" s="106" t="s">
        <v>32</v>
      </c>
      <c r="AH51" s="135">
        <f ca="1">SUM($R51:T51)/$G51</f>
        <v>0.17333333333333334</v>
      </c>
      <c r="AI51" s="135">
        <f ca="1">SUM($R51:U51)/$G51</f>
        <v>0.24666666666666667</v>
      </c>
      <c r="AJ51" s="135">
        <f ca="1">SUM($R51:V51)/$G51</f>
        <v>0.32666666666666666</v>
      </c>
      <c r="AK51" s="135">
        <f ca="1">SUM($R51:W51)/$G51</f>
        <v>0.36</v>
      </c>
      <c r="AL51" s="135">
        <f ca="1">SUM($R51:X51)/$G51</f>
        <v>0.42666666666666669</v>
      </c>
      <c r="AM51" s="135">
        <f ca="1">SUM($R51:Y51)/$G51</f>
        <v>0.43333333333333335</v>
      </c>
      <c r="AN51" s="135">
        <f ca="1">SUM($R51:Z51)/$G51</f>
        <v>0.47333333333333333</v>
      </c>
      <c r="AO51" s="135">
        <f ca="1">SUM($R51:AA51)/$G51</f>
        <v>0.5</v>
      </c>
      <c r="AP51" s="135">
        <f ca="1">SUM($R51:AB51)/$G51</f>
        <v>0.52</v>
      </c>
      <c r="AQ51" s="135">
        <f ca="1">SUM($R51:AC51)/$G51</f>
        <v>0.52666666666666662</v>
      </c>
      <c r="AR51" s="135">
        <f ca="1">SUM($R51:AD51)/$G51</f>
        <v>0.52666666666666662</v>
      </c>
      <c r="AS51" s="135">
        <f ca="1">SUM($R51:AE51)/$G51</f>
        <v>0.54666666666666663</v>
      </c>
      <c r="AU51" s="106" t="s">
        <v>32</v>
      </c>
      <c r="AV51" s="135">
        <f t="shared" ca="1" si="32"/>
        <v>0.10559271381813011</v>
      </c>
      <c r="AW51" s="135">
        <f t="shared" ca="1" si="32"/>
        <v>0.21118542763626022</v>
      </c>
      <c r="AX51" s="135">
        <f t="shared" ca="1" si="32"/>
        <v>0.32844741710545056</v>
      </c>
      <c r="AY51" s="135">
        <f t="shared" ca="1" si="32"/>
        <v>0.48157108296570394</v>
      </c>
      <c r="AZ51" s="135">
        <f t="shared" ca="1" si="32"/>
        <v>0.70798349224420121</v>
      </c>
      <c r="BA51" s="135">
        <f t="shared" ca="1" si="32"/>
        <v>0.8063184858403305</v>
      </c>
      <c r="BB51" s="135">
        <f t="shared" ca="1" si="32"/>
        <v>0.86068023338551336</v>
      </c>
      <c r="BC51" s="135">
        <f t="shared" ca="1" si="32"/>
        <v>0.89981499928845921</v>
      </c>
      <c r="BD51" s="135">
        <f t="shared" ca="1" si="32"/>
        <v>0.92898818841610975</v>
      </c>
      <c r="BE51" s="135">
        <f t="shared" ca="1" si="32"/>
        <v>0.95189981499928888</v>
      </c>
      <c r="BF51" s="135">
        <f t="shared" ca="1" si="32"/>
        <v>0.97708837341682131</v>
      </c>
      <c r="BG51" s="135">
        <f t="shared" ca="1" si="32"/>
        <v>1.0000000000000004</v>
      </c>
    </row>
    <row r="52" spans="3:59" x14ac:dyDescent="0.15">
      <c r="C52" s="105">
        <v>315</v>
      </c>
      <c r="D52" s="105" t="s">
        <v>78</v>
      </c>
      <c r="E52" s="106">
        <f t="shared" ca="1" si="22"/>
        <v>0</v>
      </c>
      <c r="F52" s="106">
        <f t="shared" ca="1" si="23"/>
        <v>0</v>
      </c>
      <c r="G52" s="106">
        <f ca="1">VLOOKUP($C$6,パターンマスタ!N:AB,13,0)</f>
        <v>150</v>
      </c>
      <c r="H52" s="107">
        <f t="shared" ca="1" si="24"/>
        <v>78</v>
      </c>
      <c r="I52" s="106">
        <f t="shared" ca="1" si="25"/>
        <v>72</v>
      </c>
      <c r="J52" s="112">
        <f t="shared" ca="1" si="26"/>
        <v>0.52</v>
      </c>
      <c r="K52" s="113">
        <f t="shared" ca="1" si="27"/>
        <v>1.0000000000000004</v>
      </c>
      <c r="L52" s="113">
        <f t="shared" ca="1" si="28"/>
        <v>-0.48000000000000043</v>
      </c>
      <c r="M52" s="114">
        <f t="shared" ca="1" si="29"/>
        <v>78</v>
      </c>
      <c r="N52" s="106">
        <f t="shared" ca="1" si="30"/>
        <v>72</v>
      </c>
      <c r="O52" s="113">
        <f t="shared" ca="1" si="31"/>
        <v>0.52</v>
      </c>
      <c r="P52" s="115"/>
      <c r="Q52" s="126" t="s">
        <v>31</v>
      </c>
      <c r="R52" s="127">
        <f ca="1">IF($C$6="合計",SUMIFS(Pt1売数実績!$L:$L,Pt1売数実績!$C:$C,$C52,Pt1売数実績!$B:$B,R$5),IFERROR(VLOOKUP(R$5&amp;"_"&amp;$C52&amp;"_"&amp;$C$6,Pt1売数実績!$A:$L,12,0),0))</f>
        <v>0</v>
      </c>
      <c r="S52" s="127">
        <f ca="1">IF($C$6="合計",SUMIFS(Pt1売数実績!$L:$L,Pt1売数実績!$C:$C,$C52,Pt1売数実績!$B:$B,S$5),IFERROR(VLOOKUP(S$5&amp;"_"&amp;$C52&amp;"_"&amp;$C$6,Pt1売数実績!$A:$L,12,0),0))</f>
        <v>0</v>
      </c>
      <c r="T52" s="127">
        <f ca="1">IF($C$6="合計",SUMIFS(Pt1売数実績!$L:$L,Pt1売数実績!$C:$C,$C52,Pt1売数実績!$B:$B,T$5),IFERROR(VLOOKUP(T$5&amp;"_"&amp;$C52&amp;"_"&amp;$C$6,Pt1売数実績!$A:$L,12,0),0))</f>
        <v>7</v>
      </c>
      <c r="U52" s="127">
        <f ca="1">IF($C$6="合計",SUMIFS(Pt1売数実績!$L:$L,Pt1売数実績!$C:$C,$C52,Pt1売数実績!$B:$B,U$5),IFERROR(VLOOKUP(U$5&amp;"_"&amp;$C52&amp;"_"&amp;$C$6,Pt1売数実績!$A:$L,12,0),0))</f>
        <v>12</v>
      </c>
      <c r="V52" s="127">
        <f ca="1">IF($C$6="合計",SUMIFS(Pt1売数実績!$L:$L,Pt1売数実績!$C:$C,$C52,Pt1売数実績!$B:$B,V$5),IFERROR(VLOOKUP(V$5&amp;"_"&amp;$C52&amp;"_"&amp;$C$6,Pt1売数実績!$A:$L,12,0),0))</f>
        <v>12</v>
      </c>
      <c r="W52" s="127">
        <f ca="1">IF($C$6="合計",SUMIFS(Pt1売数実績!$L:$L,Pt1売数実績!$C:$C,$C52,Pt1売数実績!$B:$B,W$5),IFERROR(VLOOKUP(W$5&amp;"_"&amp;$C52&amp;"_"&amp;$C$6,Pt1売数実績!$A:$L,12,0),0))</f>
        <v>25</v>
      </c>
      <c r="X52" s="127">
        <f ca="1">IF($C$6="合計",SUMIFS(Pt1売数実績!$L:$L,Pt1売数実績!$C:$C,$C52,Pt1売数実績!$B:$B,X$5),IFERROR(VLOOKUP(X$5&amp;"_"&amp;$C52&amp;"_"&amp;$C$6,Pt1売数実績!$A:$L,12,0),0))</f>
        <v>10</v>
      </c>
      <c r="Y52" s="127">
        <f ca="1">IF($C$6="合計",SUMIFS(Pt1売数実績!$L:$L,Pt1売数実績!$C:$C,$C52,Pt1売数実績!$B:$B,Y$5),IFERROR(VLOOKUP(Y$5&amp;"_"&amp;$C52&amp;"_"&amp;$C$6,Pt1売数実績!$A:$L,12,0),0))</f>
        <v>7</v>
      </c>
      <c r="Z52" s="127">
        <f ca="1">IF($C$6="合計",SUMIFS(Pt1売数実績!$L:$L,Pt1売数実績!$C:$C,$C52,Pt1売数実績!$B:$B,Z$5),IFERROR(VLOOKUP(Z$5&amp;"_"&amp;$C52&amp;"_"&amp;$C$6,Pt1売数実績!$A:$L,12,0),0))</f>
        <v>5</v>
      </c>
      <c r="AA52" s="127">
        <f ca="1">IF($C$6="合計",SUMIFS(Pt1売数実績!$L:$L,Pt1売数実績!$C:$C,$C52,Pt1売数実績!$B:$B,AA$5),IFERROR(VLOOKUP(AA$5&amp;"_"&amp;$C52&amp;"_"&amp;$C$6,Pt1売数実績!$A:$L,12,0),0))</f>
        <v>0</v>
      </c>
      <c r="AB52" s="127">
        <f ca="1">IF($C$6="合計",SUMIFS(Pt1売数実績!$L:$L,Pt1売数実績!$C:$C,$C52,Pt1売数実績!$B:$B,AB$5),IFERROR(VLOOKUP(AB$5&amp;"_"&amp;$C52&amp;"_"&amp;$C$6,Pt1売数実績!$A:$L,12,0),0))</f>
        <v>0</v>
      </c>
      <c r="AC52" s="127">
        <f ca="1">IF($C$6="合計",SUMIFS(Pt1売数実績!$L:$L,Pt1売数実績!$C:$C,$C52,Pt1売数実績!$B:$B,AC$5),IFERROR(VLOOKUP(AC$5&amp;"_"&amp;$C52&amp;"_"&amp;$C$6,Pt1売数実績!$A:$L,12,0),0))</f>
        <v>0</v>
      </c>
      <c r="AD52" s="127">
        <f ca="1">IF($C$6="合計",SUMIFS(Pt1売数実績!$L:$L,Pt1売数実績!$C:$C,$C52,Pt1売数実績!$B:$B,AD$5),IFERROR(VLOOKUP(AD$5&amp;"_"&amp;$C52&amp;"_"&amp;$C$6,Pt1売数実績!$A:$L,12,0),0))</f>
        <v>0</v>
      </c>
      <c r="AE52" s="127">
        <f ca="1">IF($C$6="合計",SUMIFS(Pt1売数実績!$L:$L,Pt1売数実績!$C:$C,$C52,Pt1売数実績!$B:$B,AE$5),IFERROR(VLOOKUP(AE$5&amp;"_"&amp;$C52&amp;"_"&amp;$C$6,Pt1売数実績!$A:$L,12,0),0))</f>
        <v>0</v>
      </c>
      <c r="AG52" s="106" t="s">
        <v>32</v>
      </c>
      <c r="AH52" s="135">
        <f ca="1">SUM($R52:T52)/$G52</f>
        <v>4.6666666666666669E-2</v>
      </c>
      <c r="AI52" s="135">
        <f ca="1">SUM($R52:U52)/$G52</f>
        <v>0.12666666666666668</v>
      </c>
      <c r="AJ52" s="135">
        <f ca="1">SUM($R52:V52)/$G52</f>
        <v>0.20666666666666667</v>
      </c>
      <c r="AK52" s="135">
        <f ca="1">SUM($R52:W52)/$G52</f>
        <v>0.37333333333333335</v>
      </c>
      <c r="AL52" s="135">
        <f ca="1">SUM($R52:X52)/$G52</f>
        <v>0.44</v>
      </c>
      <c r="AM52" s="135">
        <f ca="1">SUM($R52:Y52)/$G52</f>
        <v>0.48666666666666669</v>
      </c>
      <c r="AN52" s="135">
        <f ca="1">SUM($R52:Z52)/$G52</f>
        <v>0.52</v>
      </c>
      <c r="AO52" s="135">
        <f ca="1">SUM($R52:AA52)/$G52</f>
        <v>0.52</v>
      </c>
      <c r="AP52" s="135">
        <f ca="1">SUM($R52:AB52)/$G52</f>
        <v>0.52</v>
      </c>
      <c r="AQ52" s="135">
        <f ca="1">SUM($R52:AC52)/$G52</f>
        <v>0.52</v>
      </c>
      <c r="AR52" s="135">
        <f ca="1">SUM($R52:AD52)/$G52</f>
        <v>0.52</v>
      </c>
      <c r="AS52" s="135">
        <f ca="1">SUM($R52:AE52)/$G52</f>
        <v>0.52</v>
      </c>
      <c r="AU52" s="106" t="s">
        <v>32</v>
      </c>
      <c r="AV52" s="135">
        <f t="shared" ca="1" si="32"/>
        <v>0.10559271381813011</v>
      </c>
      <c r="AW52" s="135">
        <f t="shared" ca="1" si="32"/>
        <v>0.21118542763626022</v>
      </c>
      <c r="AX52" s="135">
        <f t="shared" ca="1" si="32"/>
        <v>0.32844741710545056</v>
      </c>
      <c r="AY52" s="135">
        <f t="shared" ca="1" si="32"/>
        <v>0.48157108296570394</v>
      </c>
      <c r="AZ52" s="135">
        <f t="shared" ca="1" si="32"/>
        <v>0.70798349224420121</v>
      </c>
      <c r="BA52" s="135">
        <f t="shared" ca="1" si="32"/>
        <v>0.8063184858403305</v>
      </c>
      <c r="BB52" s="135">
        <f t="shared" ca="1" si="32"/>
        <v>0.86068023338551336</v>
      </c>
      <c r="BC52" s="135">
        <f t="shared" ca="1" si="32"/>
        <v>0.89981499928845921</v>
      </c>
      <c r="BD52" s="135">
        <f t="shared" ca="1" si="32"/>
        <v>0.92898818841610975</v>
      </c>
      <c r="BE52" s="135">
        <f t="shared" ca="1" si="32"/>
        <v>0.95189981499928888</v>
      </c>
      <c r="BF52" s="135">
        <f t="shared" ca="1" si="32"/>
        <v>0.97708837341682131</v>
      </c>
      <c r="BG52" s="135">
        <f t="shared" ca="1" si="32"/>
        <v>1.0000000000000004</v>
      </c>
    </row>
    <row r="53" spans="3:59" x14ac:dyDescent="0.15">
      <c r="C53" s="105">
        <v>316</v>
      </c>
      <c r="D53" s="105" t="s">
        <v>79</v>
      </c>
      <c r="E53" s="106">
        <f t="shared" ca="1" si="22"/>
        <v>0</v>
      </c>
      <c r="F53" s="106">
        <f t="shared" ca="1" si="23"/>
        <v>0</v>
      </c>
      <c r="G53" s="106">
        <f ca="1">VLOOKUP($C$6,パターンマスタ!N:AB,13,0)</f>
        <v>150</v>
      </c>
      <c r="H53" s="107">
        <f t="shared" ca="1" si="24"/>
        <v>63</v>
      </c>
      <c r="I53" s="106">
        <f t="shared" ca="1" si="25"/>
        <v>87</v>
      </c>
      <c r="J53" s="112">
        <f t="shared" ca="1" si="26"/>
        <v>0.42</v>
      </c>
      <c r="K53" s="113">
        <f t="shared" ca="1" si="27"/>
        <v>1.0000000000000004</v>
      </c>
      <c r="L53" s="113">
        <f t="shared" ca="1" si="28"/>
        <v>-0.58000000000000052</v>
      </c>
      <c r="M53" s="114">
        <f t="shared" ca="1" si="29"/>
        <v>63</v>
      </c>
      <c r="N53" s="106">
        <f t="shared" ca="1" si="30"/>
        <v>87</v>
      </c>
      <c r="O53" s="113">
        <f t="shared" ca="1" si="31"/>
        <v>0.42</v>
      </c>
      <c r="P53" s="115"/>
      <c r="Q53" s="126" t="s">
        <v>31</v>
      </c>
      <c r="R53" s="127">
        <f ca="1">IF($C$6="合計",SUMIFS(Pt1売数実績!$L:$L,Pt1売数実績!$C:$C,$C53,Pt1売数実績!$B:$B,R$5),IFERROR(VLOOKUP(R$5&amp;"_"&amp;$C53&amp;"_"&amp;$C$6,Pt1売数実績!$A:$L,12,0),0))</f>
        <v>0</v>
      </c>
      <c r="S53" s="127">
        <f ca="1">IF($C$6="合計",SUMIFS(Pt1売数実績!$L:$L,Pt1売数実績!$C:$C,$C53,Pt1売数実績!$B:$B,S$5),IFERROR(VLOOKUP(S$5&amp;"_"&amp;$C53&amp;"_"&amp;$C$6,Pt1売数実績!$A:$L,12,0),0))</f>
        <v>0</v>
      </c>
      <c r="T53" s="127">
        <f ca="1">IF($C$6="合計",SUMIFS(Pt1売数実績!$L:$L,Pt1売数実績!$C:$C,$C53,Pt1売数実績!$B:$B,T$5),IFERROR(VLOOKUP(T$5&amp;"_"&amp;$C53&amp;"_"&amp;$C$6,Pt1売数実績!$A:$L,12,0),0))</f>
        <v>0</v>
      </c>
      <c r="U53" s="127">
        <f ca="1">IF($C$6="合計",SUMIFS(Pt1売数実績!$L:$L,Pt1売数実績!$C:$C,$C53,Pt1売数実績!$B:$B,U$5),IFERROR(VLOOKUP(U$5&amp;"_"&amp;$C53&amp;"_"&amp;$C$6,Pt1売数実績!$A:$L,12,0),0))</f>
        <v>0</v>
      </c>
      <c r="V53" s="127">
        <f ca="1">IF($C$6="合計",SUMIFS(Pt1売数実績!$L:$L,Pt1売数実績!$C:$C,$C53,Pt1売数実績!$B:$B,V$5),IFERROR(VLOOKUP(V$5&amp;"_"&amp;$C53&amp;"_"&amp;$C$6,Pt1売数実績!$A:$L,12,0),0))</f>
        <v>9</v>
      </c>
      <c r="W53" s="127">
        <f ca="1">IF($C$6="合計",SUMIFS(Pt1売数実績!$L:$L,Pt1売数実績!$C:$C,$C53,Pt1売数実績!$B:$B,W$5),IFERROR(VLOOKUP(W$5&amp;"_"&amp;$C53&amp;"_"&amp;$C$6,Pt1売数実績!$A:$L,12,0),0))</f>
        <v>25</v>
      </c>
      <c r="X53" s="127">
        <f ca="1">IF($C$6="合計",SUMIFS(Pt1売数実績!$L:$L,Pt1売数実績!$C:$C,$C53,Pt1売数実績!$B:$B,X$5),IFERROR(VLOOKUP(X$5&amp;"_"&amp;$C53&amp;"_"&amp;$C$6,Pt1売数実績!$A:$L,12,0),0))</f>
        <v>6</v>
      </c>
      <c r="Y53" s="127">
        <f ca="1">IF($C$6="合計",SUMIFS(Pt1売数実績!$L:$L,Pt1売数実績!$C:$C,$C53,Pt1売数実績!$B:$B,Y$5),IFERROR(VLOOKUP(Y$5&amp;"_"&amp;$C53&amp;"_"&amp;$C$6,Pt1売数実績!$A:$L,12,0),0))</f>
        <v>15</v>
      </c>
      <c r="Z53" s="127">
        <f ca="1">IF($C$6="合計",SUMIFS(Pt1売数実績!$L:$L,Pt1売数実績!$C:$C,$C53,Pt1売数実績!$B:$B,Z$5),IFERROR(VLOOKUP(Z$5&amp;"_"&amp;$C53&amp;"_"&amp;$C$6,Pt1売数実績!$A:$L,12,0),0))</f>
        <v>8</v>
      </c>
      <c r="AA53" s="127">
        <f ca="1">IF($C$6="合計",SUMIFS(Pt1売数実績!$L:$L,Pt1売数実績!$C:$C,$C53,Pt1売数実績!$B:$B,AA$5),IFERROR(VLOOKUP(AA$5&amp;"_"&amp;$C53&amp;"_"&amp;$C$6,Pt1売数実績!$A:$L,12,0),0))</f>
        <v>0</v>
      </c>
      <c r="AB53" s="127">
        <f ca="1">IF($C$6="合計",SUMIFS(Pt1売数実績!$L:$L,Pt1売数実績!$C:$C,$C53,Pt1売数実績!$B:$B,AB$5),IFERROR(VLOOKUP(AB$5&amp;"_"&amp;$C53&amp;"_"&amp;$C$6,Pt1売数実績!$A:$L,12,0),0))</f>
        <v>0</v>
      </c>
      <c r="AC53" s="127">
        <f ca="1">IF($C$6="合計",SUMIFS(Pt1売数実績!$L:$L,Pt1売数実績!$C:$C,$C53,Pt1売数実績!$B:$B,AC$5),IFERROR(VLOOKUP(AC$5&amp;"_"&amp;$C53&amp;"_"&amp;$C$6,Pt1売数実績!$A:$L,12,0),0))</f>
        <v>0</v>
      </c>
      <c r="AD53" s="127">
        <f ca="1">IF($C$6="合計",SUMIFS(Pt1売数実績!$L:$L,Pt1売数実績!$C:$C,$C53,Pt1売数実績!$B:$B,AD$5),IFERROR(VLOOKUP(AD$5&amp;"_"&amp;$C53&amp;"_"&amp;$C$6,Pt1売数実績!$A:$L,12,0),0))</f>
        <v>0</v>
      </c>
      <c r="AE53" s="127">
        <f ca="1">IF($C$6="合計",SUMIFS(Pt1売数実績!$L:$L,Pt1売数実績!$C:$C,$C53,Pt1売数実績!$B:$B,AE$5),IFERROR(VLOOKUP(AE$5&amp;"_"&amp;$C53&amp;"_"&amp;$C$6,Pt1売数実績!$A:$L,12,0),0))</f>
        <v>0</v>
      </c>
      <c r="AG53" s="106" t="s">
        <v>32</v>
      </c>
      <c r="AH53" s="135">
        <f ca="1">SUM($R53:T53)/$G53</f>
        <v>0</v>
      </c>
      <c r="AI53" s="135">
        <f ca="1">SUM($R53:U53)/$G53</f>
        <v>0</v>
      </c>
      <c r="AJ53" s="135">
        <f ca="1">SUM($R53:V53)/$G53</f>
        <v>0.06</v>
      </c>
      <c r="AK53" s="135">
        <f ca="1">SUM($R53:W53)/$G53</f>
        <v>0.22666666666666666</v>
      </c>
      <c r="AL53" s="135">
        <f ca="1">SUM($R53:X53)/$G53</f>
        <v>0.26666666666666666</v>
      </c>
      <c r="AM53" s="135">
        <f ca="1">SUM($R53:Y53)/$G53</f>
        <v>0.36666666666666664</v>
      </c>
      <c r="AN53" s="135">
        <f ca="1">SUM($R53:Z53)/$G53</f>
        <v>0.42</v>
      </c>
      <c r="AO53" s="135">
        <f ca="1">SUM($R53:AA53)/$G53</f>
        <v>0.42</v>
      </c>
      <c r="AP53" s="135">
        <f ca="1">SUM($R53:AB53)/$G53</f>
        <v>0.42</v>
      </c>
      <c r="AQ53" s="135">
        <f ca="1">SUM($R53:AC53)/$G53</f>
        <v>0.42</v>
      </c>
      <c r="AR53" s="135">
        <f ca="1">SUM($R53:AD53)/$G53</f>
        <v>0.42</v>
      </c>
      <c r="AS53" s="135">
        <f ca="1">SUM($R53:AE53)/$G53</f>
        <v>0.42</v>
      </c>
      <c r="AU53" s="106" t="s">
        <v>32</v>
      </c>
      <c r="AV53" s="135">
        <f t="shared" ca="1" si="32"/>
        <v>0.10559271381813011</v>
      </c>
      <c r="AW53" s="135">
        <f t="shared" ca="1" si="32"/>
        <v>0.21118542763626022</v>
      </c>
      <c r="AX53" s="135">
        <f t="shared" ca="1" si="32"/>
        <v>0.32844741710545056</v>
      </c>
      <c r="AY53" s="135">
        <f t="shared" ca="1" si="32"/>
        <v>0.48157108296570394</v>
      </c>
      <c r="AZ53" s="135">
        <f t="shared" ca="1" si="32"/>
        <v>0.70798349224420121</v>
      </c>
      <c r="BA53" s="135">
        <f t="shared" ca="1" si="32"/>
        <v>0.8063184858403305</v>
      </c>
      <c r="BB53" s="135">
        <f t="shared" ca="1" si="32"/>
        <v>0.86068023338551336</v>
      </c>
      <c r="BC53" s="135">
        <f t="shared" ca="1" si="32"/>
        <v>0.89981499928845921</v>
      </c>
      <c r="BD53" s="135">
        <f t="shared" ca="1" si="32"/>
        <v>0.92898818841610975</v>
      </c>
      <c r="BE53" s="135">
        <f t="shared" ca="1" si="32"/>
        <v>0.95189981499928888</v>
      </c>
      <c r="BF53" s="135">
        <f t="shared" ca="1" si="32"/>
        <v>0.97708837341682131</v>
      </c>
      <c r="BG53" s="135">
        <f t="shared" ca="1" si="32"/>
        <v>1.0000000000000004</v>
      </c>
    </row>
    <row r="54" spans="3:59" x14ac:dyDescent="0.15">
      <c r="C54" s="105">
        <v>317</v>
      </c>
      <c r="D54" s="105" t="s">
        <v>80</v>
      </c>
      <c r="E54" s="106">
        <f t="shared" ca="1" si="22"/>
        <v>0</v>
      </c>
      <c r="F54" s="106">
        <f t="shared" ca="1" si="23"/>
        <v>0</v>
      </c>
      <c r="G54" s="106">
        <f ca="1">VLOOKUP($C$6,パターンマスタ!N:AB,13,0)</f>
        <v>150</v>
      </c>
      <c r="H54" s="107">
        <f t="shared" ca="1" si="24"/>
        <v>82</v>
      </c>
      <c r="I54" s="106">
        <f t="shared" ca="1" si="25"/>
        <v>68</v>
      </c>
      <c r="J54" s="112">
        <f t="shared" ca="1" si="26"/>
        <v>0.54666666666666663</v>
      </c>
      <c r="K54" s="113">
        <f t="shared" ca="1" si="27"/>
        <v>1.0000000000000004</v>
      </c>
      <c r="L54" s="113">
        <f t="shared" ca="1" si="28"/>
        <v>-0.45333333333333381</v>
      </c>
      <c r="M54" s="114">
        <f t="shared" ca="1" si="29"/>
        <v>82</v>
      </c>
      <c r="N54" s="106">
        <f t="shared" ca="1" si="30"/>
        <v>68</v>
      </c>
      <c r="O54" s="113">
        <f t="shared" ca="1" si="31"/>
        <v>0.54666666666666663</v>
      </c>
      <c r="P54" s="115"/>
      <c r="Q54" s="126" t="s">
        <v>31</v>
      </c>
      <c r="R54" s="127">
        <f ca="1">IF($C$6="合計",SUMIFS(Pt1売数実績!$L:$L,Pt1売数実績!$C:$C,$C54,Pt1売数実績!$B:$B,R$5),IFERROR(VLOOKUP(R$5&amp;"_"&amp;$C54&amp;"_"&amp;$C$6,Pt1売数実績!$A:$L,12,0),0))</f>
        <v>0</v>
      </c>
      <c r="S54" s="127">
        <f ca="1">IF($C$6="合計",SUMIFS(Pt1売数実績!$L:$L,Pt1売数実績!$C:$C,$C54,Pt1売数実績!$B:$B,S$5),IFERROR(VLOOKUP(S$5&amp;"_"&amp;$C54&amp;"_"&amp;$C$6,Pt1売数実績!$A:$L,12,0),0))</f>
        <v>3</v>
      </c>
      <c r="T54" s="127">
        <f ca="1">IF($C$6="合計",SUMIFS(Pt1売数実績!$L:$L,Pt1売数実績!$C:$C,$C54,Pt1売数実績!$B:$B,T$5),IFERROR(VLOOKUP(T$5&amp;"_"&amp;$C54&amp;"_"&amp;$C$6,Pt1売数実績!$A:$L,12,0),0))</f>
        <v>17</v>
      </c>
      <c r="U54" s="127">
        <f ca="1">IF($C$6="合計",SUMIFS(Pt1売数実績!$L:$L,Pt1売数実績!$C:$C,$C54,Pt1売数実績!$B:$B,U$5),IFERROR(VLOOKUP(U$5&amp;"_"&amp;$C54&amp;"_"&amp;$C$6,Pt1売数実績!$A:$L,12,0),0))</f>
        <v>19</v>
      </c>
      <c r="V54" s="127">
        <f ca="1">IF($C$6="合計",SUMIFS(Pt1売数実績!$L:$L,Pt1売数実績!$C:$C,$C54,Pt1売数実績!$B:$B,V$5),IFERROR(VLOOKUP(V$5&amp;"_"&amp;$C54&amp;"_"&amp;$C$6,Pt1売数実績!$A:$L,12,0),0))</f>
        <v>17</v>
      </c>
      <c r="W54" s="127">
        <f ca="1">IF($C$6="合計",SUMIFS(Pt1売数実績!$L:$L,Pt1売数実績!$C:$C,$C54,Pt1売数実績!$B:$B,W$5),IFERROR(VLOOKUP(W$5&amp;"_"&amp;$C54&amp;"_"&amp;$C$6,Pt1売数実績!$A:$L,12,0),0))</f>
        <v>12</v>
      </c>
      <c r="X54" s="127">
        <f ca="1">IF($C$6="合計",SUMIFS(Pt1売数実績!$L:$L,Pt1売数実績!$C:$C,$C54,Pt1売数実績!$B:$B,X$5),IFERROR(VLOOKUP(X$5&amp;"_"&amp;$C54&amp;"_"&amp;$C$6,Pt1売数実績!$A:$L,12,0),0))</f>
        <v>10</v>
      </c>
      <c r="Y54" s="127">
        <f ca="1">IF($C$6="合計",SUMIFS(Pt1売数実績!$L:$L,Pt1売数実績!$C:$C,$C54,Pt1売数実績!$B:$B,Y$5),IFERROR(VLOOKUP(Y$5&amp;"_"&amp;$C54&amp;"_"&amp;$C$6,Pt1売数実績!$A:$L,12,0),0))</f>
        <v>0</v>
      </c>
      <c r="Z54" s="127">
        <f ca="1">IF($C$6="合計",SUMIFS(Pt1売数実績!$L:$L,Pt1売数実績!$C:$C,$C54,Pt1売数実績!$B:$B,Z$5),IFERROR(VLOOKUP(Z$5&amp;"_"&amp;$C54&amp;"_"&amp;$C$6,Pt1売数実績!$A:$L,12,0),0))</f>
        <v>0</v>
      </c>
      <c r="AA54" s="127">
        <f ca="1">IF($C$6="合計",SUMIFS(Pt1売数実績!$L:$L,Pt1売数実績!$C:$C,$C54,Pt1売数実績!$B:$B,AA$5),IFERROR(VLOOKUP(AA$5&amp;"_"&amp;$C54&amp;"_"&amp;$C$6,Pt1売数実績!$A:$L,12,0),0))</f>
        <v>2</v>
      </c>
      <c r="AB54" s="127">
        <f ca="1">IF($C$6="合計",SUMIFS(Pt1売数実績!$L:$L,Pt1売数実績!$C:$C,$C54,Pt1売数実績!$B:$B,AB$5),IFERROR(VLOOKUP(AB$5&amp;"_"&amp;$C54&amp;"_"&amp;$C$6,Pt1売数実績!$A:$L,12,0),0))</f>
        <v>1</v>
      </c>
      <c r="AC54" s="127">
        <f ca="1">IF($C$6="合計",SUMIFS(Pt1売数実績!$L:$L,Pt1売数実績!$C:$C,$C54,Pt1売数実績!$B:$B,AC$5),IFERROR(VLOOKUP(AC$5&amp;"_"&amp;$C54&amp;"_"&amp;$C$6,Pt1売数実績!$A:$L,12,0),0))</f>
        <v>0</v>
      </c>
      <c r="AD54" s="127">
        <f ca="1">IF($C$6="合計",SUMIFS(Pt1売数実績!$L:$L,Pt1売数実績!$C:$C,$C54,Pt1売数実績!$B:$B,AD$5),IFERROR(VLOOKUP(AD$5&amp;"_"&amp;$C54&amp;"_"&amp;$C$6,Pt1売数実績!$A:$L,12,0),0))</f>
        <v>0</v>
      </c>
      <c r="AE54" s="127">
        <f ca="1">IF($C$6="合計",SUMIFS(Pt1売数実績!$L:$L,Pt1売数実績!$C:$C,$C54,Pt1売数実績!$B:$B,AE$5),IFERROR(VLOOKUP(AE$5&amp;"_"&amp;$C54&amp;"_"&amp;$C$6,Pt1売数実績!$A:$L,12,0),0))</f>
        <v>1</v>
      </c>
      <c r="AG54" s="106" t="s">
        <v>32</v>
      </c>
      <c r="AH54" s="135">
        <f ca="1">SUM($R54:T54)/$G54</f>
        <v>0.13333333333333333</v>
      </c>
      <c r="AI54" s="135">
        <f ca="1">SUM($R54:U54)/$G54</f>
        <v>0.26</v>
      </c>
      <c r="AJ54" s="135">
        <f ca="1">SUM($R54:V54)/$G54</f>
        <v>0.37333333333333335</v>
      </c>
      <c r="AK54" s="135">
        <f ca="1">SUM($R54:W54)/$G54</f>
        <v>0.45333333333333331</v>
      </c>
      <c r="AL54" s="135">
        <f ca="1">SUM($R54:X54)/$G54</f>
        <v>0.52</v>
      </c>
      <c r="AM54" s="135">
        <f ca="1">SUM($R54:Y54)/$G54</f>
        <v>0.52</v>
      </c>
      <c r="AN54" s="135">
        <f ca="1">SUM($R54:Z54)/$G54</f>
        <v>0.52</v>
      </c>
      <c r="AO54" s="135">
        <f ca="1">SUM($R54:AA54)/$G54</f>
        <v>0.53333333333333333</v>
      </c>
      <c r="AP54" s="135">
        <f ca="1">SUM($R54:AB54)/$G54</f>
        <v>0.54</v>
      </c>
      <c r="AQ54" s="135">
        <f ca="1">SUM($R54:AC54)/$G54</f>
        <v>0.54</v>
      </c>
      <c r="AR54" s="135">
        <f ca="1">SUM($R54:AD54)/$G54</f>
        <v>0.54</v>
      </c>
      <c r="AS54" s="135">
        <f ca="1">SUM($R54:AE54)/$G54</f>
        <v>0.54666666666666663</v>
      </c>
      <c r="AU54" s="106" t="s">
        <v>32</v>
      </c>
      <c r="AV54" s="135">
        <f t="shared" ca="1" si="32"/>
        <v>0.10559271381813011</v>
      </c>
      <c r="AW54" s="135">
        <f t="shared" ca="1" si="32"/>
        <v>0.21118542763626022</v>
      </c>
      <c r="AX54" s="135">
        <f t="shared" ca="1" si="32"/>
        <v>0.32844741710545056</v>
      </c>
      <c r="AY54" s="135">
        <f t="shared" ca="1" si="32"/>
        <v>0.48157108296570394</v>
      </c>
      <c r="AZ54" s="135">
        <f t="shared" ca="1" si="32"/>
        <v>0.70798349224420121</v>
      </c>
      <c r="BA54" s="135">
        <f t="shared" ca="1" si="32"/>
        <v>0.8063184858403305</v>
      </c>
      <c r="BB54" s="135">
        <f t="shared" ca="1" si="32"/>
        <v>0.86068023338551336</v>
      </c>
      <c r="BC54" s="135">
        <f t="shared" ca="1" si="32"/>
        <v>0.89981499928845921</v>
      </c>
      <c r="BD54" s="135">
        <f t="shared" ca="1" si="32"/>
        <v>0.92898818841610975</v>
      </c>
      <c r="BE54" s="135">
        <f t="shared" ca="1" si="32"/>
        <v>0.95189981499928888</v>
      </c>
      <c r="BF54" s="135">
        <f t="shared" ca="1" si="32"/>
        <v>0.97708837341682131</v>
      </c>
      <c r="BG54" s="135">
        <f t="shared" ca="1" si="32"/>
        <v>1.0000000000000004</v>
      </c>
    </row>
    <row r="55" spans="3:59" x14ac:dyDescent="0.15">
      <c r="C55" s="105">
        <v>318</v>
      </c>
      <c r="D55" s="105" t="s">
        <v>81</v>
      </c>
      <c r="E55" s="106">
        <f t="shared" ca="1" si="22"/>
        <v>0</v>
      </c>
      <c r="F55" s="106">
        <f t="shared" ca="1" si="23"/>
        <v>0</v>
      </c>
      <c r="G55" s="106">
        <f ca="1">VLOOKUP($C$6,パターンマスタ!N:AB,13,0)</f>
        <v>150</v>
      </c>
      <c r="H55" s="107">
        <f t="shared" ca="1" si="24"/>
        <v>71</v>
      </c>
      <c r="I55" s="106">
        <f t="shared" ca="1" si="25"/>
        <v>79</v>
      </c>
      <c r="J55" s="112">
        <f t="shared" ca="1" si="26"/>
        <v>0.47333333333333333</v>
      </c>
      <c r="K55" s="113">
        <f t="shared" ca="1" si="27"/>
        <v>1.0000000000000004</v>
      </c>
      <c r="L55" s="113">
        <f t="shared" ca="1" si="28"/>
        <v>-0.52666666666666706</v>
      </c>
      <c r="M55" s="114">
        <f t="shared" ca="1" si="29"/>
        <v>71</v>
      </c>
      <c r="N55" s="106">
        <f t="shared" ca="1" si="30"/>
        <v>79</v>
      </c>
      <c r="O55" s="113">
        <f t="shared" ca="1" si="31"/>
        <v>0.47333333333333333</v>
      </c>
      <c r="P55" s="115"/>
      <c r="Q55" s="126" t="s">
        <v>31</v>
      </c>
      <c r="R55" s="127">
        <f ca="1">IF($C$6="合計",SUMIFS(Pt1売数実績!$L:$L,Pt1売数実績!$C:$C,$C55,Pt1売数実績!$B:$B,R$5),IFERROR(VLOOKUP(R$5&amp;"_"&amp;$C55&amp;"_"&amp;$C$6,Pt1売数実績!$A:$L,12,0),0))</f>
        <v>0</v>
      </c>
      <c r="S55" s="127">
        <f ca="1">IF($C$6="合計",SUMIFS(Pt1売数実績!$L:$L,Pt1売数実績!$C:$C,$C55,Pt1売数実績!$B:$B,S$5),IFERROR(VLOOKUP(S$5&amp;"_"&amp;$C55&amp;"_"&amp;$C$6,Pt1売数実績!$A:$L,12,0),0))</f>
        <v>0</v>
      </c>
      <c r="T55" s="127">
        <f ca="1">IF($C$6="合計",SUMIFS(Pt1売数実績!$L:$L,Pt1売数実績!$C:$C,$C55,Pt1売数実績!$B:$B,T$5),IFERROR(VLOOKUP(T$5&amp;"_"&amp;$C55&amp;"_"&amp;$C$6,Pt1売数実績!$A:$L,12,0),0))</f>
        <v>0</v>
      </c>
      <c r="U55" s="127">
        <f ca="1">IF($C$6="合計",SUMIFS(Pt1売数実績!$L:$L,Pt1売数実績!$C:$C,$C55,Pt1売数実績!$B:$B,U$5),IFERROR(VLOOKUP(U$5&amp;"_"&amp;$C55&amp;"_"&amp;$C$6,Pt1売数実績!$A:$L,12,0),0))</f>
        <v>0</v>
      </c>
      <c r="V55" s="127">
        <f ca="1">IF($C$6="合計",SUMIFS(Pt1売数実績!$L:$L,Pt1売数実績!$C:$C,$C55,Pt1売数実績!$B:$B,V$5),IFERROR(VLOOKUP(V$5&amp;"_"&amp;$C55&amp;"_"&amp;$C$6,Pt1売数実績!$A:$L,12,0),0))</f>
        <v>9</v>
      </c>
      <c r="W55" s="127">
        <f ca="1">IF($C$6="合計",SUMIFS(Pt1売数実績!$L:$L,Pt1売数実績!$C:$C,$C55,Pt1売数実績!$B:$B,W$5),IFERROR(VLOOKUP(W$5&amp;"_"&amp;$C55&amp;"_"&amp;$C$6,Pt1売数実績!$A:$L,12,0),0))</f>
        <v>16</v>
      </c>
      <c r="X55" s="127">
        <f ca="1">IF($C$6="合計",SUMIFS(Pt1売数実績!$L:$L,Pt1売数実績!$C:$C,$C55,Pt1売数実績!$B:$B,X$5),IFERROR(VLOOKUP(X$5&amp;"_"&amp;$C55&amp;"_"&amp;$C$6,Pt1売数実績!$A:$L,12,0),0))</f>
        <v>22</v>
      </c>
      <c r="Y55" s="127">
        <f ca="1">IF($C$6="合計",SUMIFS(Pt1売数実績!$L:$L,Pt1売数実績!$C:$C,$C55,Pt1売数実績!$B:$B,Y$5),IFERROR(VLOOKUP(Y$5&amp;"_"&amp;$C55&amp;"_"&amp;$C$6,Pt1売数実績!$A:$L,12,0),0))</f>
        <v>15</v>
      </c>
      <c r="Z55" s="127">
        <f ca="1">IF($C$6="合計",SUMIFS(Pt1売数実績!$L:$L,Pt1売数実績!$C:$C,$C55,Pt1売数実績!$B:$B,Z$5),IFERROR(VLOOKUP(Z$5&amp;"_"&amp;$C55&amp;"_"&amp;$C$6,Pt1売数実績!$A:$L,12,0),0))</f>
        <v>1</v>
      </c>
      <c r="AA55" s="127">
        <f ca="1">IF($C$6="合計",SUMIFS(Pt1売数実績!$L:$L,Pt1売数実績!$C:$C,$C55,Pt1売数実績!$B:$B,AA$5),IFERROR(VLOOKUP(AA$5&amp;"_"&amp;$C55&amp;"_"&amp;$C$6,Pt1売数実績!$A:$L,12,0),0))</f>
        <v>3</v>
      </c>
      <c r="AB55" s="127">
        <f ca="1">IF($C$6="合計",SUMIFS(Pt1売数実績!$L:$L,Pt1売数実績!$C:$C,$C55,Pt1売数実績!$B:$B,AB$5),IFERROR(VLOOKUP(AB$5&amp;"_"&amp;$C55&amp;"_"&amp;$C$6,Pt1売数実績!$A:$L,12,0),0))</f>
        <v>1</v>
      </c>
      <c r="AC55" s="127">
        <f ca="1">IF($C$6="合計",SUMIFS(Pt1売数実績!$L:$L,Pt1売数実績!$C:$C,$C55,Pt1売数実績!$B:$B,AC$5),IFERROR(VLOOKUP(AC$5&amp;"_"&amp;$C55&amp;"_"&amp;$C$6,Pt1売数実績!$A:$L,12,0),0))</f>
        <v>2</v>
      </c>
      <c r="AD55" s="127">
        <f ca="1">IF($C$6="合計",SUMIFS(Pt1売数実績!$L:$L,Pt1売数実績!$C:$C,$C55,Pt1売数実績!$B:$B,AD$5),IFERROR(VLOOKUP(AD$5&amp;"_"&amp;$C55&amp;"_"&amp;$C$6,Pt1売数実績!$A:$L,12,0),0))</f>
        <v>0</v>
      </c>
      <c r="AE55" s="127">
        <f ca="1">IF($C$6="合計",SUMIFS(Pt1売数実績!$L:$L,Pt1売数実績!$C:$C,$C55,Pt1売数実績!$B:$B,AE$5),IFERROR(VLOOKUP(AE$5&amp;"_"&amp;$C55&amp;"_"&amp;$C$6,Pt1売数実績!$A:$L,12,0),0))</f>
        <v>2</v>
      </c>
      <c r="AG55" s="106" t="s">
        <v>32</v>
      </c>
      <c r="AH55" s="135">
        <f ca="1">SUM($R55:T55)/$G55</f>
        <v>0</v>
      </c>
      <c r="AI55" s="135">
        <f ca="1">SUM($R55:U55)/$G55</f>
        <v>0</v>
      </c>
      <c r="AJ55" s="135">
        <f ca="1">SUM($R55:V55)/$G55</f>
        <v>0.06</v>
      </c>
      <c r="AK55" s="135">
        <f ca="1">SUM($R55:W55)/$G55</f>
        <v>0.16666666666666666</v>
      </c>
      <c r="AL55" s="135">
        <f ca="1">SUM($R55:X55)/$G55</f>
        <v>0.31333333333333335</v>
      </c>
      <c r="AM55" s="135">
        <f ca="1">SUM($R55:Y55)/$G55</f>
        <v>0.41333333333333333</v>
      </c>
      <c r="AN55" s="135">
        <f ca="1">SUM($R55:Z55)/$G55</f>
        <v>0.42</v>
      </c>
      <c r="AO55" s="135">
        <f ca="1">SUM($R55:AA55)/$G55</f>
        <v>0.44</v>
      </c>
      <c r="AP55" s="135">
        <f ca="1">SUM($R55:AB55)/$G55</f>
        <v>0.44666666666666666</v>
      </c>
      <c r="AQ55" s="135">
        <f ca="1">SUM($R55:AC55)/$G55</f>
        <v>0.46</v>
      </c>
      <c r="AR55" s="135">
        <f ca="1">SUM($R55:AD55)/$G55</f>
        <v>0.46</v>
      </c>
      <c r="AS55" s="135">
        <f ca="1">SUM($R55:AE55)/$G55</f>
        <v>0.47333333333333333</v>
      </c>
      <c r="AU55" s="106" t="s">
        <v>32</v>
      </c>
      <c r="AV55" s="135">
        <f t="shared" ca="1" si="32"/>
        <v>0.10559271381813011</v>
      </c>
      <c r="AW55" s="135">
        <f t="shared" ca="1" si="32"/>
        <v>0.21118542763626022</v>
      </c>
      <c r="AX55" s="135">
        <f t="shared" ca="1" si="32"/>
        <v>0.32844741710545056</v>
      </c>
      <c r="AY55" s="135">
        <f t="shared" ca="1" si="32"/>
        <v>0.48157108296570394</v>
      </c>
      <c r="AZ55" s="135">
        <f t="shared" ca="1" si="32"/>
        <v>0.70798349224420121</v>
      </c>
      <c r="BA55" s="135">
        <f t="shared" ca="1" si="32"/>
        <v>0.8063184858403305</v>
      </c>
      <c r="BB55" s="135">
        <f t="shared" ca="1" si="32"/>
        <v>0.86068023338551336</v>
      </c>
      <c r="BC55" s="135">
        <f t="shared" ca="1" si="32"/>
        <v>0.89981499928845921</v>
      </c>
      <c r="BD55" s="135">
        <f t="shared" ca="1" si="32"/>
        <v>0.92898818841610975</v>
      </c>
      <c r="BE55" s="135">
        <f t="shared" ca="1" si="32"/>
        <v>0.95189981499928888</v>
      </c>
      <c r="BF55" s="135">
        <f t="shared" ca="1" si="32"/>
        <v>0.97708837341682131</v>
      </c>
      <c r="BG55" s="135">
        <f t="shared" ca="1" si="32"/>
        <v>1.0000000000000004</v>
      </c>
    </row>
    <row r="56" spans="3:59" x14ac:dyDescent="0.15">
      <c r="C56" s="105">
        <v>320</v>
      </c>
      <c r="D56" s="105" t="s">
        <v>82</v>
      </c>
      <c r="E56" s="106">
        <f t="shared" ca="1" si="22"/>
        <v>0</v>
      </c>
      <c r="F56" s="106">
        <f t="shared" ca="1" si="23"/>
        <v>0</v>
      </c>
      <c r="G56" s="106">
        <f ca="1">VLOOKUP($C$6,パターンマスタ!N:AB,13,0)</f>
        <v>150</v>
      </c>
      <c r="H56" s="107">
        <f t="shared" ca="1" si="24"/>
        <v>58</v>
      </c>
      <c r="I56" s="106">
        <f t="shared" ca="1" si="25"/>
        <v>92</v>
      </c>
      <c r="J56" s="112">
        <f t="shared" ca="1" si="26"/>
        <v>0.38666666666666666</v>
      </c>
      <c r="K56" s="113">
        <f t="shared" ca="1" si="27"/>
        <v>1.0000000000000004</v>
      </c>
      <c r="L56" s="113">
        <f t="shared" ca="1" si="28"/>
        <v>-0.61333333333333373</v>
      </c>
      <c r="M56" s="114">
        <f t="shared" ca="1" si="29"/>
        <v>58</v>
      </c>
      <c r="N56" s="106">
        <f t="shared" ca="1" si="30"/>
        <v>92</v>
      </c>
      <c r="O56" s="113">
        <f t="shared" ca="1" si="31"/>
        <v>0.38666666666666666</v>
      </c>
      <c r="P56" s="115"/>
      <c r="Q56" s="126" t="s">
        <v>31</v>
      </c>
      <c r="R56" s="127">
        <f ca="1">IF($C$6="合計",SUMIFS(Pt1売数実績!$L:$L,Pt1売数実績!$C:$C,$C56,Pt1売数実績!$B:$B,R$5),IFERROR(VLOOKUP(R$5&amp;"_"&amp;$C56&amp;"_"&amp;$C$6,Pt1売数実績!$A:$L,12,0),0))</f>
        <v>0</v>
      </c>
      <c r="S56" s="127">
        <f ca="1">IF($C$6="合計",SUMIFS(Pt1売数実績!$L:$L,Pt1売数実績!$C:$C,$C56,Pt1売数実績!$B:$B,S$5),IFERROR(VLOOKUP(S$5&amp;"_"&amp;$C56&amp;"_"&amp;$C$6,Pt1売数実績!$A:$L,12,0),0))</f>
        <v>0</v>
      </c>
      <c r="T56" s="127">
        <f ca="1">IF($C$6="合計",SUMIFS(Pt1売数実績!$L:$L,Pt1売数実績!$C:$C,$C56,Pt1売数実績!$B:$B,T$5),IFERROR(VLOOKUP(T$5&amp;"_"&amp;$C56&amp;"_"&amp;$C$6,Pt1売数実績!$A:$L,12,0),0))</f>
        <v>6</v>
      </c>
      <c r="U56" s="127">
        <f ca="1">IF($C$6="合計",SUMIFS(Pt1売数実績!$L:$L,Pt1売数実績!$C:$C,$C56,Pt1売数実績!$B:$B,U$5),IFERROR(VLOOKUP(U$5&amp;"_"&amp;$C56&amp;"_"&amp;$C$6,Pt1売数実績!$A:$L,12,0),0))</f>
        <v>14</v>
      </c>
      <c r="V56" s="127">
        <f ca="1">IF($C$6="合計",SUMIFS(Pt1売数実績!$L:$L,Pt1売数実績!$C:$C,$C56,Pt1売数実績!$B:$B,V$5),IFERROR(VLOOKUP(V$5&amp;"_"&amp;$C56&amp;"_"&amp;$C$6,Pt1売数実績!$A:$L,12,0),0))</f>
        <v>8</v>
      </c>
      <c r="W56" s="127">
        <f ca="1">IF($C$6="合計",SUMIFS(Pt1売数実績!$L:$L,Pt1売数実績!$C:$C,$C56,Pt1売数実績!$B:$B,W$5),IFERROR(VLOOKUP(W$5&amp;"_"&amp;$C56&amp;"_"&amp;$C$6,Pt1売数実績!$A:$L,12,0),0))</f>
        <v>12</v>
      </c>
      <c r="X56" s="127">
        <f ca="1">IF($C$6="合計",SUMIFS(Pt1売数実績!$L:$L,Pt1売数実績!$C:$C,$C56,Pt1売数実績!$B:$B,X$5),IFERROR(VLOOKUP(X$5&amp;"_"&amp;$C56&amp;"_"&amp;$C$6,Pt1売数実績!$A:$L,12,0),0))</f>
        <v>6</v>
      </c>
      <c r="Y56" s="127">
        <f ca="1">IF($C$6="合計",SUMIFS(Pt1売数実績!$L:$L,Pt1売数実績!$C:$C,$C56,Pt1売数実績!$B:$B,Y$5),IFERROR(VLOOKUP(Y$5&amp;"_"&amp;$C56&amp;"_"&amp;$C$6,Pt1売数実績!$A:$L,12,0),0))</f>
        <v>4</v>
      </c>
      <c r="Z56" s="127">
        <f ca="1">IF($C$6="合計",SUMIFS(Pt1売数実績!$L:$L,Pt1売数実績!$C:$C,$C56,Pt1売数実績!$B:$B,Z$5),IFERROR(VLOOKUP(Z$5&amp;"_"&amp;$C56&amp;"_"&amp;$C$6,Pt1売数実績!$A:$L,12,0),0))</f>
        <v>3</v>
      </c>
      <c r="AA56" s="127">
        <f ca="1">IF($C$6="合計",SUMIFS(Pt1売数実績!$L:$L,Pt1売数実績!$C:$C,$C56,Pt1売数実績!$B:$B,AA$5),IFERROR(VLOOKUP(AA$5&amp;"_"&amp;$C56&amp;"_"&amp;$C$6,Pt1売数実績!$A:$L,12,0),0))</f>
        <v>1</v>
      </c>
      <c r="AB56" s="127">
        <f ca="1">IF($C$6="合計",SUMIFS(Pt1売数実績!$L:$L,Pt1売数実績!$C:$C,$C56,Pt1売数実績!$B:$B,AB$5),IFERROR(VLOOKUP(AB$5&amp;"_"&amp;$C56&amp;"_"&amp;$C$6,Pt1売数実績!$A:$L,12,0),0))</f>
        <v>0</v>
      </c>
      <c r="AC56" s="127">
        <f ca="1">IF($C$6="合計",SUMIFS(Pt1売数実績!$L:$L,Pt1売数実績!$C:$C,$C56,Pt1売数実績!$B:$B,AC$5),IFERROR(VLOOKUP(AC$5&amp;"_"&amp;$C56&amp;"_"&amp;$C$6,Pt1売数実績!$A:$L,12,0),0))</f>
        <v>1</v>
      </c>
      <c r="AD56" s="127">
        <f ca="1">IF($C$6="合計",SUMIFS(Pt1売数実績!$L:$L,Pt1売数実績!$C:$C,$C56,Pt1売数実績!$B:$B,AD$5),IFERROR(VLOOKUP(AD$5&amp;"_"&amp;$C56&amp;"_"&amp;$C$6,Pt1売数実績!$A:$L,12,0),0))</f>
        <v>2</v>
      </c>
      <c r="AE56" s="127">
        <f ca="1">IF($C$6="合計",SUMIFS(Pt1売数実績!$L:$L,Pt1売数実績!$C:$C,$C56,Pt1売数実績!$B:$B,AE$5),IFERROR(VLOOKUP(AE$5&amp;"_"&amp;$C56&amp;"_"&amp;$C$6,Pt1売数実績!$A:$L,12,0),0))</f>
        <v>1</v>
      </c>
      <c r="AG56" s="106" t="s">
        <v>32</v>
      </c>
      <c r="AH56" s="135">
        <f ca="1">SUM($R56:T56)/$G56</f>
        <v>0.04</v>
      </c>
      <c r="AI56" s="135">
        <f ca="1">SUM($R56:U56)/$G56</f>
        <v>0.13333333333333333</v>
      </c>
      <c r="AJ56" s="135">
        <f ca="1">SUM($R56:V56)/$G56</f>
        <v>0.18666666666666668</v>
      </c>
      <c r="AK56" s="135">
        <f ca="1">SUM($R56:W56)/$G56</f>
        <v>0.26666666666666666</v>
      </c>
      <c r="AL56" s="135">
        <f ca="1">SUM($R56:X56)/$G56</f>
        <v>0.30666666666666664</v>
      </c>
      <c r="AM56" s="135">
        <f ca="1">SUM($R56:Y56)/$G56</f>
        <v>0.33333333333333331</v>
      </c>
      <c r="AN56" s="135">
        <f ca="1">SUM($R56:Z56)/$G56</f>
        <v>0.35333333333333333</v>
      </c>
      <c r="AO56" s="135">
        <f ca="1">SUM($R56:AA56)/$G56</f>
        <v>0.36</v>
      </c>
      <c r="AP56" s="135">
        <f ca="1">SUM($R56:AB56)/$G56</f>
        <v>0.36</v>
      </c>
      <c r="AQ56" s="135">
        <f ca="1">SUM($R56:AC56)/$G56</f>
        <v>0.36666666666666664</v>
      </c>
      <c r="AR56" s="135">
        <f ca="1">SUM($R56:AD56)/$G56</f>
        <v>0.38</v>
      </c>
      <c r="AS56" s="135">
        <f ca="1">SUM($R56:AE56)/$G56</f>
        <v>0.38666666666666666</v>
      </c>
      <c r="AU56" s="106" t="s">
        <v>32</v>
      </c>
      <c r="AV56" s="135">
        <f t="shared" ca="1" si="32"/>
        <v>0.10559271381813011</v>
      </c>
      <c r="AW56" s="135">
        <f t="shared" ca="1" si="32"/>
        <v>0.21118542763626022</v>
      </c>
      <c r="AX56" s="135">
        <f t="shared" ca="1" si="32"/>
        <v>0.32844741710545056</v>
      </c>
      <c r="AY56" s="135">
        <f t="shared" ca="1" si="32"/>
        <v>0.48157108296570394</v>
      </c>
      <c r="AZ56" s="135">
        <f t="shared" ca="1" si="32"/>
        <v>0.70798349224420121</v>
      </c>
      <c r="BA56" s="135">
        <f t="shared" ca="1" si="32"/>
        <v>0.8063184858403305</v>
      </c>
      <c r="BB56" s="135">
        <f t="shared" ca="1" si="32"/>
        <v>0.86068023338551336</v>
      </c>
      <c r="BC56" s="135">
        <f t="shared" ca="1" si="32"/>
        <v>0.89981499928845921</v>
      </c>
      <c r="BD56" s="135">
        <f t="shared" ca="1" si="32"/>
        <v>0.92898818841610975</v>
      </c>
      <c r="BE56" s="135">
        <f t="shared" ca="1" si="32"/>
        <v>0.95189981499928888</v>
      </c>
      <c r="BF56" s="135">
        <f t="shared" ca="1" si="32"/>
        <v>0.97708837341682131</v>
      </c>
      <c r="BG56" s="135">
        <f t="shared" ca="1" si="32"/>
        <v>1.0000000000000004</v>
      </c>
    </row>
    <row r="57" spans="3:59" x14ac:dyDescent="0.15">
      <c r="C57" s="105">
        <v>322</v>
      </c>
      <c r="D57" s="105" t="s">
        <v>83</v>
      </c>
      <c r="E57" s="106">
        <f t="shared" ca="1" si="22"/>
        <v>0</v>
      </c>
      <c r="F57" s="106">
        <f t="shared" ca="1" si="23"/>
        <v>0</v>
      </c>
      <c r="G57" s="106">
        <f ca="1">VLOOKUP($C$6,パターンマスタ!N:AB,13,0)</f>
        <v>150</v>
      </c>
      <c r="H57" s="107">
        <f t="shared" ca="1" si="24"/>
        <v>60</v>
      </c>
      <c r="I57" s="106">
        <f t="shared" ca="1" si="25"/>
        <v>90</v>
      </c>
      <c r="J57" s="112">
        <f t="shared" ca="1" si="26"/>
        <v>0.4</v>
      </c>
      <c r="K57" s="113">
        <f t="shared" ca="1" si="27"/>
        <v>1.0000000000000004</v>
      </c>
      <c r="L57" s="113">
        <f t="shared" ca="1" si="28"/>
        <v>-0.60000000000000042</v>
      </c>
      <c r="M57" s="114">
        <f t="shared" ca="1" si="29"/>
        <v>60</v>
      </c>
      <c r="N57" s="106">
        <f t="shared" ca="1" si="30"/>
        <v>90</v>
      </c>
      <c r="O57" s="113">
        <f t="shared" ca="1" si="31"/>
        <v>0.4</v>
      </c>
      <c r="P57" s="115"/>
      <c r="Q57" s="126" t="s">
        <v>31</v>
      </c>
      <c r="R57" s="127">
        <f ca="1">IF($C$6="合計",SUMIFS(Pt1売数実績!$L:$L,Pt1売数実績!$C:$C,$C57,Pt1売数実績!$B:$B,R$5),IFERROR(VLOOKUP(R$5&amp;"_"&amp;$C57&amp;"_"&amp;$C$6,Pt1売数実績!$A:$L,12,0),0))</f>
        <v>0</v>
      </c>
      <c r="S57" s="127">
        <f ca="1">IF($C$6="合計",SUMIFS(Pt1売数実績!$L:$L,Pt1売数実績!$C:$C,$C57,Pt1売数実績!$B:$B,S$5),IFERROR(VLOOKUP(S$5&amp;"_"&amp;$C57&amp;"_"&amp;$C$6,Pt1売数実績!$A:$L,12,0),0))</f>
        <v>0</v>
      </c>
      <c r="T57" s="127">
        <f ca="1">IF($C$6="合計",SUMIFS(Pt1売数実績!$L:$L,Pt1売数実績!$C:$C,$C57,Pt1売数実績!$B:$B,T$5),IFERROR(VLOOKUP(T$5&amp;"_"&amp;$C57&amp;"_"&amp;$C$6,Pt1売数実績!$A:$L,12,0),0))</f>
        <v>0</v>
      </c>
      <c r="U57" s="127">
        <f ca="1">IF($C$6="合計",SUMIFS(Pt1売数実績!$L:$L,Pt1売数実績!$C:$C,$C57,Pt1売数実績!$B:$B,U$5),IFERROR(VLOOKUP(U$5&amp;"_"&amp;$C57&amp;"_"&amp;$C$6,Pt1売数実績!$A:$L,12,0),0))</f>
        <v>6</v>
      </c>
      <c r="V57" s="127">
        <f ca="1">IF($C$6="合計",SUMIFS(Pt1売数実績!$L:$L,Pt1売数実績!$C:$C,$C57,Pt1売数実績!$B:$B,V$5),IFERROR(VLOOKUP(V$5&amp;"_"&amp;$C57&amp;"_"&amp;$C$6,Pt1売数実績!$A:$L,12,0),0))</f>
        <v>1</v>
      </c>
      <c r="W57" s="127">
        <f ca="1">IF($C$6="合計",SUMIFS(Pt1売数実績!$L:$L,Pt1売数実績!$C:$C,$C57,Pt1売数実績!$B:$B,W$5),IFERROR(VLOOKUP(W$5&amp;"_"&amp;$C57&amp;"_"&amp;$C$6,Pt1売数実績!$A:$L,12,0),0))</f>
        <v>2</v>
      </c>
      <c r="X57" s="127">
        <f ca="1">IF($C$6="合計",SUMIFS(Pt1売数実績!$L:$L,Pt1売数実績!$C:$C,$C57,Pt1売数実績!$B:$B,X$5),IFERROR(VLOOKUP(X$5&amp;"_"&amp;$C57&amp;"_"&amp;$C$6,Pt1売数実績!$A:$L,12,0),0))</f>
        <v>25</v>
      </c>
      <c r="Y57" s="127">
        <f ca="1">IF($C$6="合計",SUMIFS(Pt1売数実績!$L:$L,Pt1売数実績!$C:$C,$C57,Pt1売数実績!$B:$B,Y$5),IFERROR(VLOOKUP(Y$5&amp;"_"&amp;$C57&amp;"_"&amp;$C$6,Pt1売数実績!$A:$L,12,0),0))</f>
        <v>5</v>
      </c>
      <c r="Z57" s="127">
        <f ca="1">IF($C$6="合計",SUMIFS(Pt1売数実績!$L:$L,Pt1売数実績!$C:$C,$C57,Pt1売数実績!$B:$B,Z$5),IFERROR(VLOOKUP(Z$5&amp;"_"&amp;$C57&amp;"_"&amp;$C$6,Pt1売数実績!$A:$L,12,0),0))</f>
        <v>5</v>
      </c>
      <c r="AA57" s="127">
        <f ca="1">IF($C$6="合計",SUMIFS(Pt1売数実績!$L:$L,Pt1売数実績!$C:$C,$C57,Pt1売数実績!$B:$B,AA$5),IFERROR(VLOOKUP(AA$5&amp;"_"&amp;$C57&amp;"_"&amp;$C$6,Pt1売数実績!$A:$L,12,0),0))</f>
        <v>8</v>
      </c>
      <c r="AB57" s="127">
        <f ca="1">IF($C$6="合計",SUMIFS(Pt1売数実績!$L:$L,Pt1売数実績!$C:$C,$C57,Pt1売数実績!$B:$B,AB$5),IFERROR(VLOOKUP(AB$5&amp;"_"&amp;$C57&amp;"_"&amp;$C$6,Pt1売数実績!$A:$L,12,0),0))</f>
        <v>2</v>
      </c>
      <c r="AC57" s="127">
        <f ca="1">IF($C$6="合計",SUMIFS(Pt1売数実績!$L:$L,Pt1売数実績!$C:$C,$C57,Pt1売数実績!$B:$B,AC$5),IFERROR(VLOOKUP(AC$5&amp;"_"&amp;$C57&amp;"_"&amp;$C$6,Pt1売数実績!$A:$L,12,0),0))</f>
        <v>4</v>
      </c>
      <c r="AD57" s="127">
        <f ca="1">IF($C$6="合計",SUMIFS(Pt1売数実績!$L:$L,Pt1売数実績!$C:$C,$C57,Pt1売数実績!$B:$B,AD$5),IFERROR(VLOOKUP(AD$5&amp;"_"&amp;$C57&amp;"_"&amp;$C$6,Pt1売数実績!$A:$L,12,0),0))</f>
        <v>2</v>
      </c>
      <c r="AE57" s="127">
        <f ca="1">IF($C$6="合計",SUMIFS(Pt1売数実績!$L:$L,Pt1売数実績!$C:$C,$C57,Pt1売数実績!$B:$B,AE$5),IFERROR(VLOOKUP(AE$5&amp;"_"&amp;$C57&amp;"_"&amp;$C$6,Pt1売数実績!$A:$L,12,0),0))</f>
        <v>0</v>
      </c>
      <c r="AG57" s="106" t="s">
        <v>32</v>
      </c>
      <c r="AH57" s="135">
        <f ca="1">SUM($R57:T57)/$G57</f>
        <v>0</v>
      </c>
      <c r="AI57" s="135">
        <f ca="1">SUM($R57:U57)/$G57</f>
        <v>0.04</v>
      </c>
      <c r="AJ57" s="135">
        <f ca="1">SUM($R57:V57)/$G57</f>
        <v>4.6666666666666669E-2</v>
      </c>
      <c r="AK57" s="135">
        <f ca="1">SUM($R57:W57)/$G57</f>
        <v>0.06</v>
      </c>
      <c r="AL57" s="135">
        <f ca="1">SUM($R57:X57)/$G57</f>
        <v>0.22666666666666666</v>
      </c>
      <c r="AM57" s="135">
        <f ca="1">SUM($R57:Y57)/$G57</f>
        <v>0.26</v>
      </c>
      <c r="AN57" s="135">
        <f ca="1">SUM($R57:Z57)/$G57</f>
        <v>0.29333333333333333</v>
      </c>
      <c r="AO57" s="135">
        <f ca="1">SUM($R57:AA57)/$G57</f>
        <v>0.34666666666666668</v>
      </c>
      <c r="AP57" s="135">
        <f ca="1">SUM($R57:AB57)/$G57</f>
        <v>0.36</v>
      </c>
      <c r="AQ57" s="135">
        <f ca="1">SUM($R57:AC57)/$G57</f>
        <v>0.38666666666666666</v>
      </c>
      <c r="AR57" s="135">
        <f ca="1">SUM($R57:AD57)/$G57</f>
        <v>0.4</v>
      </c>
      <c r="AS57" s="135">
        <f ca="1">SUM($R57:AE57)/$G57</f>
        <v>0.4</v>
      </c>
      <c r="AU57" s="106" t="s">
        <v>32</v>
      </c>
      <c r="AV57" s="135">
        <f t="shared" ca="1" si="32"/>
        <v>0.10559271381813011</v>
      </c>
      <c r="AW57" s="135">
        <f t="shared" ca="1" si="32"/>
        <v>0.21118542763626022</v>
      </c>
      <c r="AX57" s="135">
        <f t="shared" ca="1" si="32"/>
        <v>0.32844741710545056</v>
      </c>
      <c r="AY57" s="135">
        <f t="shared" ca="1" si="32"/>
        <v>0.48157108296570394</v>
      </c>
      <c r="AZ57" s="135">
        <f t="shared" ca="1" si="32"/>
        <v>0.70798349224420121</v>
      </c>
      <c r="BA57" s="135">
        <f t="shared" ca="1" si="32"/>
        <v>0.8063184858403305</v>
      </c>
      <c r="BB57" s="135">
        <f t="shared" ca="1" si="32"/>
        <v>0.86068023338551336</v>
      </c>
      <c r="BC57" s="135">
        <f t="shared" ca="1" si="32"/>
        <v>0.89981499928845921</v>
      </c>
      <c r="BD57" s="135">
        <f t="shared" ca="1" si="32"/>
        <v>0.92898818841610975</v>
      </c>
      <c r="BE57" s="135">
        <f t="shared" ca="1" si="32"/>
        <v>0.95189981499928888</v>
      </c>
      <c r="BF57" s="135">
        <f t="shared" ca="1" si="32"/>
        <v>0.97708837341682131</v>
      </c>
      <c r="BG57" s="135">
        <f t="shared" ca="1" si="32"/>
        <v>1.0000000000000004</v>
      </c>
    </row>
    <row r="58" spans="3:59" x14ac:dyDescent="0.15">
      <c r="C58" s="105">
        <v>326</v>
      </c>
      <c r="D58" s="105" t="s">
        <v>84</v>
      </c>
      <c r="E58" s="106">
        <f t="shared" ca="1" si="22"/>
        <v>0</v>
      </c>
      <c r="F58" s="106">
        <f t="shared" ca="1" si="23"/>
        <v>0</v>
      </c>
      <c r="G58" s="106">
        <f ca="1">VLOOKUP($C$6,パターンマスタ!N:AB,13,0)</f>
        <v>150</v>
      </c>
      <c r="H58" s="107">
        <f t="shared" ca="1" si="24"/>
        <v>54</v>
      </c>
      <c r="I58" s="106">
        <f t="shared" ca="1" si="25"/>
        <v>96</v>
      </c>
      <c r="J58" s="112">
        <f t="shared" ca="1" si="26"/>
        <v>0.36</v>
      </c>
      <c r="K58" s="113">
        <f t="shared" ca="1" si="27"/>
        <v>1.0000000000000004</v>
      </c>
      <c r="L58" s="113">
        <f t="shared" ca="1" si="28"/>
        <v>-0.64000000000000046</v>
      </c>
      <c r="M58" s="114">
        <f t="shared" ca="1" si="29"/>
        <v>54</v>
      </c>
      <c r="N58" s="106">
        <f t="shared" ca="1" si="30"/>
        <v>96</v>
      </c>
      <c r="O58" s="113">
        <f t="shared" ca="1" si="31"/>
        <v>0.36</v>
      </c>
      <c r="P58" s="115"/>
      <c r="Q58" s="126" t="s">
        <v>31</v>
      </c>
      <c r="R58" s="127">
        <f ca="1">IF($C$6="合計",SUMIFS(Pt1売数実績!$L:$L,Pt1売数実績!$C:$C,$C58,Pt1売数実績!$B:$B,R$5),IFERROR(VLOOKUP(R$5&amp;"_"&amp;$C58&amp;"_"&amp;$C$6,Pt1売数実績!$A:$L,12,0),0))</f>
        <v>0</v>
      </c>
      <c r="S58" s="127">
        <f ca="1">IF($C$6="合計",SUMIFS(Pt1売数実績!$L:$L,Pt1売数実績!$C:$C,$C58,Pt1売数実績!$B:$B,S$5),IFERROR(VLOOKUP(S$5&amp;"_"&amp;$C58&amp;"_"&amp;$C$6,Pt1売数実績!$A:$L,12,0),0))</f>
        <v>11</v>
      </c>
      <c r="T58" s="127">
        <f ca="1">IF($C$6="合計",SUMIFS(Pt1売数実績!$L:$L,Pt1売数実績!$C:$C,$C58,Pt1売数実績!$B:$B,T$5),IFERROR(VLOOKUP(T$5&amp;"_"&amp;$C58&amp;"_"&amp;$C$6,Pt1売数実績!$A:$L,12,0),0))</f>
        <v>3</v>
      </c>
      <c r="U58" s="127">
        <f ca="1">IF($C$6="合計",SUMIFS(Pt1売数実績!$L:$L,Pt1売数実績!$C:$C,$C58,Pt1売数実績!$B:$B,U$5),IFERROR(VLOOKUP(U$5&amp;"_"&amp;$C58&amp;"_"&amp;$C$6,Pt1売数実績!$A:$L,12,0),0))</f>
        <v>6</v>
      </c>
      <c r="V58" s="127">
        <f ca="1">IF($C$6="合計",SUMIFS(Pt1売数実績!$L:$L,Pt1売数実績!$C:$C,$C58,Pt1売数実績!$B:$B,V$5),IFERROR(VLOOKUP(V$5&amp;"_"&amp;$C58&amp;"_"&amp;$C$6,Pt1売数実績!$A:$L,12,0),0))</f>
        <v>8</v>
      </c>
      <c r="W58" s="127">
        <f ca="1">IF($C$6="合計",SUMIFS(Pt1売数実績!$L:$L,Pt1売数実績!$C:$C,$C58,Pt1売数実績!$B:$B,W$5),IFERROR(VLOOKUP(W$5&amp;"_"&amp;$C58&amp;"_"&amp;$C$6,Pt1売数実績!$A:$L,12,0),0))</f>
        <v>5</v>
      </c>
      <c r="X58" s="127">
        <f ca="1">IF($C$6="合計",SUMIFS(Pt1売数実績!$L:$L,Pt1売数実績!$C:$C,$C58,Pt1売数実績!$B:$B,X$5),IFERROR(VLOOKUP(X$5&amp;"_"&amp;$C58&amp;"_"&amp;$C$6,Pt1売数実績!$A:$L,12,0),0))</f>
        <v>6</v>
      </c>
      <c r="Y58" s="127">
        <f ca="1">IF($C$6="合計",SUMIFS(Pt1売数実績!$L:$L,Pt1売数実績!$C:$C,$C58,Pt1売数実績!$B:$B,Y$5),IFERROR(VLOOKUP(Y$5&amp;"_"&amp;$C58&amp;"_"&amp;$C$6,Pt1売数実績!$A:$L,12,0),0))</f>
        <v>0</v>
      </c>
      <c r="Z58" s="127">
        <f ca="1">IF($C$6="合計",SUMIFS(Pt1売数実績!$L:$L,Pt1売数実績!$C:$C,$C58,Pt1売数実績!$B:$B,Z$5),IFERROR(VLOOKUP(Z$5&amp;"_"&amp;$C58&amp;"_"&amp;$C$6,Pt1売数実績!$A:$L,12,0),0))</f>
        <v>4</v>
      </c>
      <c r="AA58" s="127">
        <f ca="1">IF($C$6="合計",SUMIFS(Pt1売数実績!$L:$L,Pt1売数実績!$C:$C,$C58,Pt1売数実績!$B:$B,AA$5),IFERROR(VLOOKUP(AA$5&amp;"_"&amp;$C58&amp;"_"&amp;$C$6,Pt1売数実績!$A:$L,12,0),0))</f>
        <v>1</v>
      </c>
      <c r="AB58" s="127">
        <f ca="1">IF($C$6="合計",SUMIFS(Pt1売数実績!$L:$L,Pt1売数実績!$C:$C,$C58,Pt1売数実績!$B:$B,AB$5),IFERROR(VLOOKUP(AB$5&amp;"_"&amp;$C58&amp;"_"&amp;$C$6,Pt1売数実績!$A:$L,12,0),0))</f>
        <v>4</v>
      </c>
      <c r="AC58" s="127">
        <f ca="1">IF($C$6="合計",SUMIFS(Pt1売数実績!$L:$L,Pt1売数実績!$C:$C,$C58,Pt1売数実績!$B:$B,AC$5),IFERROR(VLOOKUP(AC$5&amp;"_"&amp;$C58&amp;"_"&amp;$C$6,Pt1売数実績!$A:$L,12,0),0))</f>
        <v>2</v>
      </c>
      <c r="AD58" s="127">
        <f ca="1">IF($C$6="合計",SUMIFS(Pt1売数実績!$L:$L,Pt1売数実績!$C:$C,$C58,Pt1売数実績!$B:$B,AD$5),IFERROR(VLOOKUP(AD$5&amp;"_"&amp;$C58&amp;"_"&amp;$C$6,Pt1売数実績!$A:$L,12,0),0))</f>
        <v>3</v>
      </c>
      <c r="AE58" s="127">
        <f ca="1">IF($C$6="合計",SUMIFS(Pt1売数実績!$L:$L,Pt1売数実績!$C:$C,$C58,Pt1売数実績!$B:$B,AE$5),IFERROR(VLOOKUP(AE$5&amp;"_"&amp;$C58&amp;"_"&amp;$C$6,Pt1売数実績!$A:$L,12,0),0))</f>
        <v>1</v>
      </c>
      <c r="AG58" s="106" t="s">
        <v>32</v>
      </c>
      <c r="AH58" s="135">
        <f ca="1">SUM($R58:T58)/$G58</f>
        <v>9.3333333333333338E-2</v>
      </c>
      <c r="AI58" s="135">
        <f ca="1">SUM($R58:U58)/$G58</f>
        <v>0.13333333333333333</v>
      </c>
      <c r="AJ58" s="135">
        <f ca="1">SUM($R58:V58)/$G58</f>
        <v>0.18666666666666668</v>
      </c>
      <c r="AK58" s="135">
        <f ca="1">SUM($R58:W58)/$G58</f>
        <v>0.22</v>
      </c>
      <c r="AL58" s="135">
        <f ca="1">SUM($R58:X58)/$G58</f>
        <v>0.26</v>
      </c>
      <c r="AM58" s="135">
        <f ca="1">SUM($R58:Y58)/$G58</f>
        <v>0.26</v>
      </c>
      <c r="AN58" s="135">
        <f ca="1">SUM($R58:Z58)/$G58</f>
        <v>0.28666666666666668</v>
      </c>
      <c r="AO58" s="135">
        <f ca="1">SUM($R58:AA58)/$G58</f>
        <v>0.29333333333333333</v>
      </c>
      <c r="AP58" s="135">
        <f ca="1">SUM($R58:AB58)/$G58</f>
        <v>0.32</v>
      </c>
      <c r="AQ58" s="135">
        <f ca="1">SUM($R58:AC58)/$G58</f>
        <v>0.33333333333333331</v>
      </c>
      <c r="AR58" s="135">
        <f ca="1">SUM($R58:AD58)/$G58</f>
        <v>0.35333333333333333</v>
      </c>
      <c r="AS58" s="135">
        <f ca="1">SUM($R58:AE58)/$G58</f>
        <v>0.36</v>
      </c>
      <c r="AU58" s="106" t="s">
        <v>32</v>
      </c>
      <c r="AV58" s="135">
        <f t="shared" ca="1" si="32"/>
        <v>0.10559271381813011</v>
      </c>
      <c r="AW58" s="135">
        <f t="shared" ca="1" si="32"/>
        <v>0.21118542763626022</v>
      </c>
      <c r="AX58" s="135">
        <f t="shared" ca="1" si="32"/>
        <v>0.32844741710545056</v>
      </c>
      <c r="AY58" s="135">
        <f t="shared" ca="1" si="32"/>
        <v>0.48157108296570394</v>
      </c>
      <c r="AZ58" s="135">
        <f t="shared" ca="1" si="32"/>
        <v>0.70798349224420121</v>
      </c>
      <c r="BA58" s="135">
        <f t="shared" ca="1" si="32"/>
        <v>0.8063184858403305</v>
      </c>
      <c r="BB58" s="135">
        <f t="shared" ca="1" si="32"/>
        <v>0.86068023338551336</v>
      </c>
      <c r="BC58" s="135">
        <f t="shared" ca="1" si="32"/>
        <v>0.89981499928845921</v>
      </c>
      <c r="BD58" s="135">
        <f t="shared" ca="1" si="32"/>
        <v>0.92898818841610975</v>
      </c>
      <c r="BE58" s="135">
        <f t="shared" ca="1" si="32"/>
        <v>0.95189981499928888</v>
      </c>
      <c r="BF58" s="135">
        <f t="shared" ca="1" si="32"/>
        <v>0.97708837341682131</v>
      </c>
      <c r="BG58" s="135">
        <f t="shared" ca="1" si="32"/>
        <v>1.0000000000000004</v>
      </c>
    </row>
    <row r="59" spans="3:59" x14ac:dyDescent="0.15">
      <c r="C59" s="105">
        <v>327</v>
      </c>
      <c r="D59" s="105" t="s">
        <v>85</v>
      </c>
      <c r="E59" s="106">
        <f t="shared" ca="1" si="22"/>
        <v>0</v>
      </c>
      <c r="F59" s="106">
        <f t="shared" ca="1" si="23"/>
        <v>0</v>
      </c>
      <c r="G59" s="106">
        <f ca="1">VLOOKUP($C$6,パターンマスタ!N:AB,13,0)</f>
        <v>150</v>
      </c>
      <c r="H59" s="107">
        <f t="shared" ca="1" si="24"/>
        <v>103</v>
      </c>
      <c r="I59" s="106">
        <f t="shared" ca="1" si="25"/>
        <v>47</v>
      </c>
      <c r="J59" s="112">
        <f t="shared" ca="1" si="26"/>
        <v>0.68666666666666665</v>
      </c>
      <c r="K59" s="113">
        <f t="shared" ca="1" si="27"/>
        <v>1.0000000000000004</v>
      </c>
      <c r="L59" s="113">
        <f t="shared" ca="1" si="28"/>
        <v>-0.3133333333333338</v>
      </c>
      <c r="M59" s="114">
        <f t="shared" ca="1" si="29"/>
        <v>103</v>
      </c>
      <c r="N59" s="106">
        <f t="shared" ca="1" si="30"/>
        <v>47</v>
      </c>
      <c r="O59" s="113">
        <f t="shared" ca="1" si="31"/>
        <v>0.68666666666666665</v>
      </c>
      <c r="P59" s="115"/>
      <c r="Q59" s="126" t="s">
        <v>31</v>
      </c>
      <c r="R59" s="127">
        <f ca="1">IF($C$6="合計",SUMIFS(Pt1売数実績!$L:$L,Pt1売数実績!$C:$C,$C59,Pt1売数実績!$B:$B,R$5),IFERROR(VLOOKUP(R$5&amp;"_"&amp;$C59&amp;"_"&amp;$C$6,Pt1売数実績!$A:$L,12,0),0))</f>
        <v>0</v>
      </c>
      <c r="S59" s="127">
        <f ca="1">IF($C$6="合計",SUMIFS(Pt1売数実績!$L:$L,Pt1売数実績!$C:$C,$C59,Pt1売数実績!$B:$B,S$5),IFERROR(VLOOKUP(S$5&amp;"_"&amp;$C59&amp;"_"&amp;$C$6,Pt1売数実績!$A:$L,12,0),0))</f>
        <v>0</v>
      </c>
      <c r="T59" s="127">
        <f ca="1">IF($C$6="合計",SUMIFS(Pt1売数実績!$L:$L,Pt1売数実績!$C:$C,$C59,Pt1売数実績!$B:$B,T$5),IFERROR(VLOOKUP(T$5&amp;"_"&amp;$C59&amp;"_"&amp;$C$6,Pt1売数実績!$A:$L,12,0),0))</f>
        <v>11</v>
      </c>
      <c r="U59" s="127">
        <f ca="1">IF($C$6="合計",SUMIFS(Pt1売数実績!$L:$L,Pt1売数実績!$C:$C,$C59,Pt1売数実績!$B:$B,U$5),IFERROR(VLOOKUP(U$5&amp;"_"&amp;$C59&amp;"_"&amp;$C$6,Pt1売数実績!$A:$L,12,0),0))</f>
        <v>12</v>
      </c>
      <c r="V59" s="127">
        <f ca="1">IF($C$6="合計",SUMIFS(Pt1売数実績!$L:$L,Pt1売数実績!$C:$C,$C59,Pt1売数実績!$B:$B,V$5),IFERROR(VLOOKUP(V$5&amp;"_"&amp;$C59&amp;"_"&amp;$C$6,Pt1売数実績!$A:$L,12,0),0))</f>
        <v>12</v>
      </c>
      <c r="W59" s="127">
        <f ca="1">IF($C$6="合計",SUMIFS(Pt1売数実績!$L:$L,Pt1売数実績!$C:$C,$C59,Pt1売数実績!$B:$B,W$5),IFERROR(VLOOKUP(W$5&amp;"_"&amp;$C59&amp;"_"&amp;$C$6,Pt1売数実績!$A:$L,12,0),0))</f>
        <v>9</v>
      </c>
      <c r="X59" s="127">
        <f ca="1">IF($C$6="合計",SUMIFS(Pt1売数実績!$L:$L,Pt1売数実績!$C:$C,$C59,Pt1売数実績!$B:$B,X$5),IFERROR(VLOOKUP(X$5&amp;"_"&amp;$C59&amp;"_"&amp;$C$6,Pt1売数実績!$A:$L,12,0),0))</f>
        <v>10</v>
      </c>
      <c r="Y59" s="127">
        <f ca="1">IF($C$6="合計",SUMIFS(Pt1売数実績!$L:$L,Pt1売数実績!$C:$C,$C59,Pt1売数実績!$B:$B,Y$5),IFERROR(VLOOKUP(Y$5&amp;"_"&amp;$C59&amp;"_"&amp;$C$6,Pt1売数実績!$A:$L,12,0),0))</f>
        <v>13</v>
      </c>
      <c r="Z59" s="127">
        <f ca="1">IF($C$6="合計",SUMIFS(Pt1売数実績!$L:$L,Pt1売数実績!$C:$C,$C59,Pt1売数実績!$B:$B,Z$5),IFERROR(VLOOKUP(Z$5&amp;"_"&amp;$C59&amp;"_"&amp;$C$6,Pt1売数実績!$A:$L,12,0),0))</f>
        <v>15</v>
      </c>
      <c r="AA59" s="127">
        <f ca="1">IF($C$6="合計",SUMIFS(Pt1売数実績!$L:$L,Pt1売数実績!$C:$C,$C59,Pt1売数実績!$B:$B,AA$5),IFERROR(VLOOKUP(AA$5&amp;"_"&amp;$C59&amp;"_"&amp;$C$6,Pt1売数実績!$A:$L,12,0),0))</f>
        <v>7</v>
      </c>
      <c r="AB59" s="127">
        <f ca="1">IF($C$6="合計",SUMIFS(Pt1売数実績!$L:$L,Pt1売数実績!$C:$C,$C59,Pt1売数実績!$B:$B,AB$5),IFERROR(VLOOKUP(AB$5&amp;"_"&amp;$C59&amp;"_"&amp;$C$6,Pt1売数実績!$A:$L,12,0),0))</f>
        <v>4</v>
      </c>
      <c r="AC59" s="127">
        <f ca="1">IF($C$6="合計",SUMIFS(Pt1売数実績!$L:$L,Pt1売数実績!$C:$C,$C59,Pt1売数実績!$B:$B,AC$5),IFERROR(VLOOKUP(AC$5&amp;"_"&amp;$C59&amp;"_"&amp;$C$6,Pt1売数実績!$A:$L,12,0),0))</f>
        <v>6</v>
      </c>
      <c r="AD59" s="127">
        <f ca="1">IF($C$6="合計",SUMIFS(Pt1売数実績!$L:$L,Pt1売数実績!$C:$C,$C59,Pt1売数実績!$B:$B,AD$5),IFERROR(VLOOKUP(AD$5&amp;"_"&amp;$C59&amp;"_"&amp;$C$6,Pt1売数実績!$A:$L,12,0),0))</f>
        <v>4</v>
      </c>
      <c r="AE59" s="127">
        <f ca="1">IF($C$6="合計",SUMIFS(Pt1売数実績!$L:$L,Pt1売数実績!$C:$C,$C59,Pt1売数実績!$B:$B,AE$5),IFERROR(VLOOKUP(AE$5&amp;"_"&amp;$C59&amp;"_"&amp;$C$6,Pt1売数実績!$A:$L,12,0),0))</f>
        <v>0</v>
      </c>
      <c r="AG59" s="106" t="s">
        <v>32</v>
      </c>
      <c r="AH59" s="135">
        <f ca="1">SUM($R59:T59)/$G59</f>
        <v>7.3333333333333334E-2</v>
      </c>
      <c r="AI59" s="135">
        <f ca="1">SUM($R59:U59)/$G59</f>
        <v>0.15333333333333332</v>
      </c>
      <c r="AJ59" s="135">
        <f ca="1">SUM($R59:V59)/$G59</f>
        <v>0.23333333333333334</v>
      </c>
      <c r="AK59" s="135">
        <f ca="1">SUM($R59:W59)/$G59</f>
        <v>0.29333333333333333</v>
      </c>
      <c r="AL59" s="135">
        <f ca="1">SUM($R59:X59)/$G59</f>
        <v>0.36</v>
      </c>
      <c r="AM59" s="135">
        <f ca="1">SUM($R59:Y59)/$G59</f>
        <v>0.44666666666666666</v>
      </c>
      <c r="AN59" s="135">
        <f ca="1">SUM($R59:Z59)/$G59</f>
        <v>0.54666666666666663</v>
      </c>
      <c r="AO59" s="135">
        <f ca="1">SUM($R59:AA59)/$G59</f>
        <v>0.59333333333333338</v>
      </c>
      <c r="AP59" s="135">
        <f ca="1">SUM($R59:AB59)/$G59</f>
        <v>0.62</v>
      </c>
      <c r="AQ59" s="135">
        <f ca="1">SUM($R59:AC59)/$G59</f>
        <v>0.66</v>
      </c>
      <c r="AR59" s="135">
        <f ca="1">SUM($R59:AD59)/$G59</f>
        <v>0.68666666666666665</v>
      </c>
      <c r="AS59" s="135">
        <f ca="1">SUM($R59:AE59)/$G59</f>
        <v>0.68666666666666665</v>
      </c>
      <c r="AU59" s="106" t="s">
        <v>32</v>
      </c>
      <c r="AV59" s="135">
        <f t="shared" ref="AV59:BG68" ca="1" si="33">AV$7</f>
        <v>0.10559271381813011</v>
      </c>
      <c r="AW59" s="135">
        <f t="shared" ca="1" si="33"/>
        <v>0.21118542763626022</v>
      </c>
      <c r="AX59" s="135">
        <f t="shared" ca="1" si="33"/>
        <v>0.32844741710545056</v>
      </c>
      <c r="AY59" s="135">
        <f t="shared" ca="1" si="33"/>
        <v>0.48157108296570394</v>
      </c>
      <c r="AZ59" s="135">
        <f t="shared" ca="1" si="33"/>
        <v>0.70798349224420121</v>
      </c>
      <c r="BA59" s="135">
        <f t="shared" ca="1" si="33"/>
        <v>0.8063184858403305</v>
      </c>
      <c r="BB59" s="135">
        <f t="shared" ca="1" si="33"/>
        <v>0.86068023338551336</v>
      </c>
      <c r="BC59" s="135">
        <f t="shared" ca="1" si="33"/>
        <v>0.89981499928845921</v>
      </c>
      <c r="BD59" s="135">
        <f t="shared" ca="1" si="33"/>
        <v>0.92898818841610975</v>
      </c>
      <c r="BE59" s="135">
        <f t="shared" ca="1" si="33"/>
        <v>0.95189981499928888</v>
      </c>
      <c r="BF59" s="135">
        <f t="shared" ca="1" si="33"/>
        <v>0.97708837341682131</v>
      </c>
      <c r="BG59" s="135">
        <f t="shared" ca="1" si="33"/>
        <v>1.0000000000000004</v>
      </c>
    </row>
    <row r="60" spans="3:59" x14ac:dyDescent="0.15">
      <c r="C60" s="105">
        <v>328</v>
      </c>
      <c r="D60" s="105" t="s">
        <v>86</v>
      </c>
      <c r="E60" s="106">
        <f t="shared" ca="1" si="22"/>
        <v>0</v>
      </c>
      <c r="F60" s="106">
        <f t="shared" ca="1" si="23"/>
        <v>0</v>
      </c>
      <c r="G60" s="106">
        <f ca="1">VLOOKUP($C$6,パターンマスタ!N:AB,13,0)</f>
        <v>150</v>
      </c>
      <c r="H60" s="107">
        <f t="shared" ca="1" si="24"/>
        <v>76</v>
      </c>
      <c r="I60" s="106">
        <f t="shared" ca="1" si="25"/>
        <v>74</v>
      </c>
      <c r="J60" s="112">
        <f t="shared" ca="1" si="26"/>
        <v>0.50666666666666671</v>
      </c>
      <c r="K60" s="113">
        <f t="shared" ca="1" si="27"/>
        <v>1.0000000000000004</v>
      </c>
      <c r="L60" s="113">
        <f t="shared" ca="1" si="28"/>
        <v>-0.49333333333333373</v>
      </c>
      <c r="M60" s="114">
        <f t="shared" ca="1" si="29"/>
        <v>76</v>
      </c>
      <c r="N60" s="106">
        <f t="shared" ca="1" si="30"/>
        <v>74</v>
      </c>
      <c r="O60" s="113">
        <f t="shared" ca="1" si="31"/>
        <v>0.50666666666666671</v>
      </c>
      <c r="P60" s="115"/>
      <c r="Q60" s="126" t="s">
        <v>31</v>
      </c>
      <c r="R60" s="127">
        <f ca="1">IF($C$6="合計",SUMIFS(Pt1売数実績!$L:$L,Pt1売数実績!$C:$C,$C60,Pt1売数実績!$B:$B,R$5),IFERROR(VLOOKUP(R$5&amp;"_"&amp;$C60&amp;"_"&amp;$C$6,Pt1売数実績!$A:$L,12,0),0))</f>
        <v>0</v>
      </c>
      <c r="S60" s="127">
        <f ca="1">IF($C$6="合計",SUMIFS(Pt1売数実績!$L:$L,Pt1売数実績!$C:$C,$C60,Pt1売数実績!$B:$B,S$5),IFERROR(VLOOKUP(S$5&amp;"_"&amp;$C60&amp;"_"&amp;$C$6,Pt1売数実績!$A:$L,12,0),0))</f>
        <v>0</v>
      </c>
      <c r="T60" s="127">
        <f ca="1">IF($C$6="合計",SUMIFS(Pt1売数実績!$L:$L,Pt1売数実績!$C:$C,$C60,Pt1売数実績!$B:$B,T$5),IFERROR(VLOOKUP(T$5&amp;"_"&amp;$C60&amp;"_"&amp;$C$6,Pt1売数実績!$A:$L,12,0),0))</f>
        <v>1</v>
      </c>
      <c r="U60" s="127">
        <f ca="1">IF($C$6="合計",SUMIFS(Pt1売数実績!$L:$L,Pt1売数実績!$C:$C,$C60,Pt1売数実績!$B:$B,U$5),IFERROR(VLOOKUP(U$5&amp;"_"&amp;$C60&amp;"_"&amp;$C$6,Pt1売数実績!$A:$L,12,0),0))</f>
        <v>9</v>
      </c>
      <c r="V60" s="127">
        <f ca="1">IF($C$6="合計",SUMIFS(Pt1売数実績!$L:$L,Pt1売数実績!$C:$C,$C60,Pt1売数実績!$B:$B,V$5),IFERROR(VLOOKUP(V$5&amp;"_"&amp;$C60&amp;"_"&amp;$C$6,Pt1売数実績!$A:$L,12,0),0))</f>
        <v>2</v>
      </c>
      <c r="W60" s="127">
        <f ca="1">IF($C$6="合計",SUMIFS(Pt1売数実績!$L:$L,Pt1売数実績!$C:$C,$C60,Pt1売数実績!$B:$B,W$5),IFERROR(VLOOKUP(W$5&amp;"_"&amp;$C60&amp;"_"&amp;$C$6,Pt1売数実績!$A:$L,12,0),0))</f>
        <v>7</v>
      </c>
      <c r="X60" s="127">
        <f ca="1">IF($C$6="合計",SUMIFS(Pt1売数実績!$L:$L,Pt1売数実績!$C:$C,$C60,Pt1売数実績!$B:$B,X$5),IFERROR(VLOOKUP(X$5&amp;"_"&amp;$C60&amp;"_"&amp;$C$6,Pt1売数実績!$A:$L,12,0),0))</f>
        <v>26</v>
      </c>
      <c r="Y60" s="127">
        <f ca="1">IF($C$6="合計",SUMIFS(Pt1売数実績!$L:$L,Pt1売数実績!$C:$C,$C60,Pt1売数実績!$B:$B,Y$5),IFERROR(VLOOKUP(Y$5&amp;"_"&amp;$C60&amp;"_"&amp;$C$6,Pt1売数実績!$A:$L,12,0),0))</f>
        <v>10</v>
      </c>
      <c r="Z60" s="127">
        <f ca="1">IF($C$6="合計",SUMIFS(Pt1売数実績!$L:$L,Pt1売数実績!$C:$C,$C60,Pt1売数実績!$B:$B,Z$5),IFERROR(VLOOKUP(Z$5&amp;"_"&amp;$C60&amp;"_"&amp;$C$6,Pt1売数実績!$A:$L,12,0),0))</f>
        <v>5</v>
      </c>
      <c r="AA60" s="127">
        <f ca="1">IF($C$6="合計",SUMIFS(Pt1売数実績!$L:$L,Pt1売数実績!$C:$C,$C60,Pt1売数実績!$B:$B,AA$5),IFERROR(VLOOKUP(AA$5&amp;"_"&amp;$C60&amp;"_"&amp;$C$6,Pt1売数実績!$A:$L,12,0),0))</f>
        <v>4</v>
      </c>
      <c r="AB60" s="127">
        <f ca="1">IF($C$6="合計",SUMIFS(Pt1売数実績!$L:$L,Pt1売数実績!$C:$C,$C60,Pt1売数実績!$B:$B,AB$5),IFERROR(VLOOKUP(AB$5&amp;"_"&amp;$C60&amp;"_"&amp;$C$6,Pt1売数実績!$A:$L,12,0),0))</f>
        <v>5</v>
      </c>
      <c r="AC60" s="127">
        <f ca="1">IF($C$6="合計",SUMIFS(Pt1売数実績!$L:$L,Pt1売数実績!$C:$C,$C60,Pt1売数実績!$B:$B,AC$5),IFERROR(VLOOKUP(AC$5&amp;"_"&amp;$C60&amp;"_"&amp;$C$6,Pt1売数実績!$A:$L,12,0),0))</f>
        <v>2</v>
      </c>
      <c r="AD60" s="127">
        <f ca="1">IF($C$6="合計",SUMIFS(Pt1売数実績!$L:$L,Pt1売数実績!$C:$C,$C60,Pt1売数実績!$B:$B,AD$5),IFERROR(VLOOKUP(AD$5&amp;"_"&amp;$C60&amp;"_"&amp;$C$6,Pt1売数実績!$A:$L,12,0),0))</f>
        <v>3</v>
      </c>
      <c r="AE60" s="127">
        <f ca="1">IF($C$6="合計",SUMIFS(Pt1売数実績!$L:$L,Pt1売数実績!$C:$C,$C60,Pt1売数実績!$B:$B,AE$5),IFERROR(VLOOKUP(AE$5&amp;"_"&amp;$C60&amp;"_"&amp;$C$6,Pt1売数実績!$A:$L,12,0),0))</f>
        <v>2</v>
      </c>
      <c r="AG60" s="106" t="s">
        <v>32</v>
      </c>
      <c r="AH60" s="135">
        <f ca="1">SUM($R60:T60)/$G60</f>
        <v>6.6666666666666671E-3</v>
      </c>
      <c r="AI60" s="135">
        <f ca="1">SUM($R60:U60)/$G60</f>
        <v>6.6666666666666666E-2</v>
      </c>
      <c r="AJ60" s="135">
        <f ca="1">SUM($R60:V60)/$G60</f>
        <v>0.08</v>
      </c>
      <c r="AK60" s="135">
        <f ca="1">SUM($R60:W60)/$G60</f>
        <v>0.12666666666666668</v>
      </c>
      <c r="AL60" s="135">
        <f ca="1">SUM($R60:X60)/$G60</f>
        <v>0.3</v>
      </c>
      <c r="AM60" s="135">
        <f ca="1">SUM($R60:Y60)/$G60</f>
        <v>0.36666666666666664</v>
      </c>
      <c r="AN60" s="135">
        <f ca="1">SUM($R60:Z60)/$G60</f>
        <v>0.4</v>
      </c>
      <c r="AO60" s="135">
        <f ca="1">SUM($R60:AA60)/$G60</f>
        <v>0.42666666666666669</v>
      </c>
      <c r="AP60" s="135">
        <f ca="1">SUM($R60:AB60)/$G60</f>
        <v>0.46</v>
      </c>
      <c r="AQ60" s="135">
        <f ca="1">SUM($R60:AC60)/$G60</f>
        <v>0.47333333333333333</v>
      </c>
      <c r="AR60" s="135">
        <f ca="1">SUM($R60:AD60)/$G60</f>
        <v>0.49333333333333335</v>
      </c>
      <c r="AS60" s="135">
        <f ca="1">SUM($R60:AE60)/$G60</f>
        <v>0.50666666666666671</v>
      </c>
      <c r="AU60" s="106" t="s">
        <v>32</v>
      </c>
      <c r="AV60" s="135">
        <f t="shared" ca="1" si="33"/>
        <v>0.10559271381813011</v>
      </c>
      <c r="AW60" s="135">
        <f t="shared" ca="1" si="33"/>
        <v>0.21118542763626022</v>
      </c>
      <c r="AX60" s="135">
        <f t="shared" ca="1" si="33"/>
        <v>0.32844741710545056</v>
      </c>
      <c r="AY60" s="135">
        <f t="shared" ca="1" si="33"/>
        <v>0.48157108296570394</v>
      </c>
      <c r="AZ60" s="135">
        <f t="shared" ca="1" si="33"/>
        <v>0.70798349224420121</v>
      </c>
      <c r="BA60" s="135">
        <f t="shared" ca="1" si="33"/>
        <v>0.8063184858403305</v>
      </c>
      <c r="BB60" s="135">
        <f t="shared" ca="1" si="33"/>
        <v>0.86068023338551336</v>
      </c>
      <c r="BC60" s="135">
        <f t="shared" ca="1" si="33"/>
        <v>0.89981499928845921</v>
      </c>
      <c r="BD60" s="135">
        <f t="shared" ca="1" si="33"/>
        <v>0.92898818841610975</v>
      </c>
      <c r="BE60" s="135">
        <f t="shared" ca="1" si="33"/>
        <v>0.95189981499928888</v>
      </c>
      <c r="BF60" s="135">
        <f t="shared" ca="1" si="33"/>
        <v>0.97708837341682131</v>
      </c>
      <c r="BG60" s="135">
        <f t="shared" ca="1" si="33"/>
        <v>1.0000000000000004</v>
      </c>
    </row>
    <row r="61" spans="3:59" x14ac:dyDescent="0.15">
      <c r="C61" s="105">
        <v>334</v>
      </c>
      <c r="D61" s="105" t="s">
        <v>87</v>
      </c>
      <c r="E61" s="106">
        <f t="shared" ca="1" si="22"/>
        <v>0</v>
      </c>
      <c r="F61" s="106">
        <f t="shared" ca="1" si="23"/>
        <v>0</v>
      </c>
      <c r="G61" s="106">
        <f ca="1">VLOOKUP($C$6,パターンマスタ!N:AB,13,0)</f>
        <v>150</v>
      </c>
      <c r="H61" s="107">
        <f t="shared" ca="1" si="24"/>
        <v>58</v>
      </c>
      <c r="I61" s="106">
        <f t="shared" ca="1" si="25"/>
        <v>92</v>
      </c>
      <c r="J61" s="112">
        <f t="shared" ca="1" si="26"/>
        <v>0.38666666666666666</v>
      </c>
      <c r="K61" s="113">
        <f t="shared" ca="1" si="27"/>
        <v>1.0000000000000004</v>
      </c>
      <c r="L61" s="113">
        <f t="shared" ca="1" si="28"/>
        <v>-0.61333333333333373</v>
      </c>
      <c r="M61" s="114">
        <f t="shared" ca="1" si="29"/>
        <v>58</v>
      </c>
      <c r="N61" s="106">
        <f t="shared" ca="1" si="30"/>
        <v>92</v>
      </c>
      <c r="O61" s="113">
        <f t="shared" ca="1" si="31"/>
        <v>0.38666666666666666</v>
      </c>
      <c r="P61" s="115"/>
      <c r="Q61" s="126" t="s">
        <v>31</v>
      </c>
      <c r="R61" s="127">
        <f ca="1">IF($C$6="合計",SUMIFS(Pt1売数実績!$L:$L,Pt1売数実績!$C:$C,$C61,Pt1売数実績!$B:$B,R$5),IFERROR(VLOOKUP(R$5&amp;"_"&amp;$C61&amp;"_"&amp;$C$6,Pt1売数実績!$A:$L,12,0),0))</f>
        <v>0</v>
      </c>
      <c r="S61" s="127">
        <f ca="1">IF($C$6="合計",SUMIFS(Pt1売数実績!$L:$L,Pt1売数実績!$C:$C,$C61,Pt1売数実績!$B:$B,S$5),IFERROR(VLOOKUP(S$5&amp;"_"&amp;$C61&amp;"_"&amp;$C$6,Pt1売数実績!$A:$L,12,0),0))</f>
        <v>0</v>
      </c>
      <c r="T61" s="127">
        <f ca="1">IF($C$6="合計",SUMIFS(Pt1売数実績!$L:$L,Pt1売数実績!$C:$C,$C61,Pt1売数実績!$B:$B,T$5),IFERROR(VLOOKUP(T$5&amp;"_"&amp;$C61&amp;"_"&amp;$C$6,Pt1売数実績!$A:$L,12,0),0))</f>
        <v>0</v>
      </c>
      <c r="U61" s="127">
        <f ca="1">IF($C$6="合計",SUMIFS(Pt1売数実績!$L:$L,Pt1売数実績!$C:$C,$C61,Pt1売数実績!$B:$B,U$5),IFERROR(VLOOKUP(U$5&amp;"_"&amp;$C61&amp;"_"&amp;$C$6,Pt1売数実績!$A:$L,12,0),0))</f>
        <v>4</v>
      </c>
      <c r="V61" s="127">
        <f ca="1">IF($C$6="合計",SUMIFS(Pt1売数実績!$L:$L,Pt1売数実績!$C:$C,$C61,Pt1売数実績!$B:$B,V$5),IFERROR(VLOOKUP(V$5&amp;"_"&amp;$C61&amp;"_"&amp;$C$6,Pt1売数実績!$A:$L,12,0),0))</f>
        <v>3</v>
      </c>
      <c r="W61" s="127">
        <f ca="1">IF($C$6="合計",SUMIFS(Pt1売数実績!$L:$L,Pt1売数実績!$C:$C,$C61,Pt1売数実績!$B:$B,W$5),IFERROR(VLOOKUP(W$5&amp;"_"&amp;$C61&amp;"_"&amp;$C$6,Pt1売数実績!$A:$L,12,0),0))</f>
        <v>20</v>
      </c>
      <c r="X61" s="127">
        <f ca="1">IF($C$6="合計",SUMIFS(Pt1売数実績!$L:$L,Pt1売数実績!$C:$C,$C61,Pt1売数実績!$B:$B,X$5),IFERROR(VLOOKUP(X$5&amp;"_"&amp;$C61&amp;"_"&amp;$C$6,Pt1売数実績!$A:$L,12,0),0))</f>
        <v>20</v>
      </c>
      <c r="Y61" s="127">
        <f ca="1">IF($C$6="合計",SUMIFS(Pt1売数実績!$L:$L,Pt1売数実績!$C:$C,$C61,Pt1売数実績!$B:$B,Y$5),IFERROR(VLOOKUP(Y$5&amp;"_"&amp;$C61&amp;"_"&amp;$C$6,Pt1売数実績!$A:$L,12,0),0))</f>
        <v>1</v>
      </c>
      <c r="Z61" s="127">
        <f ca="1">IF($C$6="合計",SUMIFS(Pt1売数実績!$L:$L,Pt1売数実績!$C:$C,$C61,Pt1売数実績!$B:$B,Z$5),IFERROR(VLOOKUP(Z$5&amp;"_"&amp;$C61&amp;"_"&amp;$C$6,Pt1売数実績!$A:$L,12,0),0))</f>
        <v>1</v>
      </c>
      <c r="AA61" s="127">
        <f ca="1">IF($C$6="合計",SUMIFS(Pt1売数実績!$L:$L,Pt1売数実績!$C:$C,$C61,Pt1売数実績!$B:$B,AA$5),IFERROR(VLOOKUP(AA$5&amp;"_"&amp;$C61&amp;"_"&amp;$C$6,Pt1売数実績!$A:$L,12,0),0))</f>
        <v>1</v>
      </c>
      <c r="AB61" s="127">
        <f ca="1">IF($C$6="合計",SUMIFS(Pt1売数実績!$L:$L,Pt1売数実績!$C:$C,$C61,Pt1売数実績!$B:$B,AB$5),IFERROR(VLOOKUP(AB$5&amp;"_"&amp;$C61&amp;"_"&amp;$C$6,Pt1売数実績!$A:$L,12,0),0))</f>
        <v>2</v>
      </c>
      <c r="AC61" s="127">
        <f ca="1">IF($C$6="合計",SUMIFS(Pt1売数実績!$L:$L,Pt1売数実績!$C:$C,$C61,Pt1売数実績!$B:$B,AC$5),IFERROR(VLOOKUP(AC$5&amp;"_"&amp;$C61&amp;"_"&amp;$C$6,Pt1売数実績!$A:$L,12,0),0))</f>
        <v>2</v>
      </c>
      <c r="AD61" s="127">
        <f ca="1">IF($C$6="合計",SUMIFS(Pt1売数実績!$L:$L,Pt1売数実績!$C:$C,$C61,Pt1売数実績!$B:$B,AD$5),IFERROR(VLOOKUP(AD$5&amp;"_"&amp;$C61&amp;"_"&amp;$C$6,Pt1売数実績!$A:$L,12,0),0))</f>
        <v>1</v>
      </c>
      <c r="AE61" s="127">
        <f ca="1">IF($C$6="合計",SUMIFS(Pt1売数実績!$L:$L,Pt1売数実績!$C:$C,$C61,Pt1売数実績!$B:$B,AE$5),IFERROR(VLOOKUP(AE$5&amp;"_"&amp;$C61&amp;"_"&amp;$C$6,Pt1売数実績!$A:$L,12,0),0))</f>
        <v>3</v>
      </c>
      <c r="AG61" s="106" t="s">
        <v>32</v>
      </c>
      <c r="AH61" s="135">
        <f ca="1">SUM($R61:T61)/$G61</f>
        <v>0</v>
      </c>
      <c r="AI61" s="135">
        <f ca="1">SUM($R61:U61)/$G61</f>
        <v>2.6666666666666668E-2</v>
      </c>
      <c r="AJ61" s="135">
        <f ca="1">SUM($R61:V61)/$G61</f>
        <v>4.6666666666666669E-2</v>
      </c>
      <c r="AK61" s="135">
        <f ca="1">SUM($R61:W61)/$G61</f>
        <v>0.18</v>
      </c>
      <c r="AL61" s="135">
        <f ca="1">SUM($R61:X61)/$G61</f>
        <v>0.31333333333333335</v>
      </c>
      <c r="AM61" s="135">
        <f ca="1">SUM($R61:Y61)/$G61</f>
        <v>0.32</v>
      </c>
      <c r="AN61" s="135">
        <f ca="1">SUM($R61:Z61)/$G61</f>
        <v>0.32666666666666666</v>
      </c>
      <c r="AO61" s="135">
        <f ca="1">SUM($R61:AA61)/$G61</f>
        <v>0.33333333333333331</v>
      </c>
      <c r="AP61" s="135">
        <f ca="1">SUM($R61:AB61)/$G61</f>
        <v>0.34666666666666668</v>
      </c>
      <c r="AQ61" s="135">
        <f ca="1">SUM($R61:AC61)/$G61</f>
        <v>0.36</v>
      </c>
      <c r="AR61" s="135">
        <f ca="1">SUM($R61:AD61)/$G61</f>
        <v>0.36666666666666664</v>
      </c>
      <c r="AS61" s="135">
        <f ca="1">SUM($R61:AE61)/$G61</f>
        <v>0.38666666666666666</v>
      </c>
      <c r="AU61" s="106" t="s">
        <v>32</v>
      </c>
      <c r="AV61" s="135">
        <f t="shared" ca="1" si="33"/>
        <v>0.10559271381813011</v>
      </c>
      <c r="AW61" s="135">
        <f t="shared" ca="1" si="33"/>
        <v>0.21118542763626022</v>
      </c>
      <c r="AX61" s="135">
        <f t="shared" ca="1" si="33"/>
        <v>0.32844741710545056</v>
      </c>
      <c r="AY61" s="135">
        <f t="shared" ca="1" si="33"/>
        <v>0.48157108296570394</v>
      </c>
      <c r="AZ61" s="135">
        <f t="shared" ca="1" si="33"/>
        <v>0.70798349224420121</v>
      </c>
      <c r="BA61" s="135">
        <f t="shared" ca="1" si="33"/>
        <v>0.8063184858403305</v>
      </c>
      <c r="BB61" s="135">
        <f t="shared" ca="1" si="33"/>
        <v>0.86068023338551336</v>
      </c>
      <c r="BC61" s="135">
        <f t="shared" ca="1" si="33"/>
        <v>0.89981499928845921</v>
      </c>
      <c r="BD61" s="135">
        <f t="shared" ca="1" si="33"/>
        <v>0.92898818841610975</v>
      </c>
      <c r="BE61" s="135">
        <f t="shared" ca="1" si="33"/>
        <v>0.95189981499928888</v>
      </c>
      <c r="BF61" s="135">
        <f t="shared" ca="1" si="33"/>
        <v>0.97708837341682131</v>
      </c>
      <c r="BG61" s="135">
        <f t="shared" ca="1" si="33"/>
        <v>1.0000000000000004</v>
      </c>
    </row>
    <row r="62" spans="3:59" x14ac:dyDescent="0.15">
      <c r="C62" s="105">
        <v>343</v>
      </c>
      <c r="D62" s="105" t="s">
        <v>88</v>
      </c>
      <c r="E62" s="106">
        <f t="shared" ca="1" si="22"/>
        <v>0</v>
      </c>
      <c r="F62" s="106">
        <f t="shared" ca="1" si="23"/>
        <v>0</v>
      </c>
      <c r="G62" s="106">
        <f ca="1">VLOOKUP($C$6,パターンマスタ!N:AB,13,0)</f>
        <v>150</v>
      </c>
      <c r="H62" s="107">
        <f t="shared" ca="1" si="24"/>
        <v>86</v>
      </c>
      <c r="I62" s="106">
        <f t="shared" ca="1" si="25"/>
        <v>64</v>
      </c>
      <c r="J62" s="112">
        <f t="shared" ca="1" si="26"/>
        <v>0.57333333333333336</v>
      </c>
      <c r="K62" s="113">
        <f t="shared" ca="1" si="27"/>
        <v>1.0000000000000004</v>
      </c>
      <c r="L62" s="113">
        <f t="shared" ca="1" si="28"/>
        <v>-0.42666666666666708</v>
      </c>
      <c r="M62" s="114">
        <f t="shared" ca="1" si="29"/>
        <v>86</v>
      </c>
      <c r="N62" s="106">
        <f t="shared" ca="1" si="30"/>
        <v>64</v>
      </c>
      <c r="O62" s="113">
        <f t="shared" ca="1" si="31"/>
        <v>0.57333333333333336</v>
      </c>
      <c r="P62" s="115"/>
      <c r="Q62" s="126" t="s">
        <v>31</v>
      </c>
      <c r="R62" s="127">
        <f ca="1">IF($C$6="合計",SUMIFS(Pt1売数実績!$L:$L,Pt1売数実績!$C:$C,$C62,Pt1売数実績!$B:$B,R$5),IFERROR(VLOOKUP(R$5&amp;"_"&amp;$C62&amp;"_"&amp;$C$6,Pt1売数実績!$A:$L,12,0),0))</f>
        <v>0</v>
      </c>
      <c r="S62" s="127">
        <f ca="1">IF($C$6="合計",SUMIFS(Pt1売数実績!$L:$L,Pt1売数実績!$C:$C,$C62,Pt1売数実績!$B:$B,S$5),IFERROR(VLOOKUP(S$5&amp;"_"&amp;$C62&amp;"_"&amp;$C$6,Pt1売数実績!$A:$L,12,0),0))</f>
        <v>8</v>
      </c>
      <c r="T62" s="127">
        <f ca="1">IF($C$6="合計",SUMIFS(Pt1売数実績!$L:$L,Pt1売数実績!$C:$C,$C62,Pt1売数実績!$B:$B,T$5),IFERROR(VLOOKUP(T$5&amp;"_"&amp;$C62&amp;"_"&amp;$C$6,Pt1売数実績!$A:$L,12,0),0))</f>
        <v>16</v>
      </c>
      <c r="U62" s="127">
        <f ca="1">IF($C$6="合計",SUMIFS(Pt1売数実績!$L:$L,Pt1売数実績!$C:$C,$C62,Pt1売数実績!$B:$B,U$5),IFERROR(VLOOKUP(U$5&amp;"_"&amp;$C62&amp;"_"&amp;$C$6,Pt1売数実績!$A:$L,12,0),0))</f>
        <v>12</v>
      </c>
      <c r="V62" s="127">
        <f ca="1">IF($C$6="合計",SUMIFS(Pt1売数実績!$L:$L,Pt1売数実績!$C:$C,$C62,Pt1売数実績!$B:$B,V$5),IFERROR(VLOOKUP(V$5&amp;"_"&amp;$C62&amp;"_"&amp;$C$6,Pt1売数実績!$A:$L,12,0),0))</f>
        <v>9</v>
      </c>
      <c r="W62" s="127">
        <f ca="1">IF($C$6="合計",SUMIFS(Pt1売数実績!$L:$L,Pt1売数実績!$C:$C,$C62,Pt1売数実績!$B:$B,W$5),IFERROR(VLOOKUP(W$5&amp;"_"&amp;$C62&amp;"_"&amp;$C$6,Pt1売数実績!$A:$L,12,0),0))</f>
        <v>9</v>
      </c>
      <c r="X62" s="127">
        <f ca="1">IF($C$6="合計",SUMIFS(Pt1売数実績!$L:$L,Pt1売数実績!$C:$C,$C62,Pt1売数実績!$B:$B,X$5),IFERROR(VLOOKUP(X$5&amp;"_"&amp;$C62&amp;"_"&amp;$C$6,Pt1売数実績!$A:$L,12,0),0))</f>
        <v>17</v>
      </c>
      <c r="Y62" s="127">
        <f ca="1">IF($C$6="合計",SUMIFS(Pt1売数実績!$L:$L,Pt1売数実績!$C:$C,$C62,Pt1売数実績!$B:$B,Y$5),IFERROR(VLOOKUP(Y$5&amp;"_"&amp;$C62&amp;"_"&amp;$C$6,Pt1売数実績!$A:$L,12,0),0))</f>
        <v>5</v>
      </c>
      <c r="Z62" s="127">
        <f ca="1">IF($C$6="合計",SUMIFS(Pt1売数実績!$L:$L,Pt1売数実績!$C:$C,$C62,Pt1売数実績!$B:$B,Z$5),IFERROR(VLOOKUP(Z$5&amp;"_"&amp;$C62&amp;"_"&amp;$C$6,Pt1売数実績!$A:$L,12,0),0))</f>
        <v>4</v>
      </c>
      <c r="AA62" s="127">
        <f ca="1">IF($C$6="合計",SUMIFS(Pt1売数実績!$L:$L,Pt1売数実績!$C:$C,$C62,Pt1売数実績!$B:$B,AA$5),IFERROR(VLOOKUP(AA$5&amp;"_"&amp;$C62&amp;"_"&amp;$C$6,Pt1売数実績!$A:$L,12,0),0))</f>
        <v>2</v>
      </c>
      <c r="AB62" s="127">
        <f ca="1">IF($C$6="合計",SUMIFS(Pt1売数実績!$L:$L,Pt1売数実績!$C:$C,$C62,Pt1売数実績!$B:$B,AB$5),IFERROR(VLOOKUP(AB$5&amp;"_"&amp;$C62&amp;"_"&amp;$C$6,Pt1売数実績!$A:$L,12,0),0))</f>
        <v>4</v>
      </c>
      <c r="AC62" s="127">
        <f ca="1">IF($C$6="合計",SUMIFS(Pt1売数実績!$L:$L,Pt1売数実績!$C:$C,$C62,Pt1売数実績!$B:$B,AC$5),IFERROR(VLOOKUP(AC$5&amp;"_"&amp;$C62&amp;"_"&amp;$C$6,Pt1売数実績!$A:$L,12,0),0))</f>
        <v>0</v>
      </c>
      <c r="AD62" s="127">
        <f ca="1">IF($C$6="合計",SUMIFS(Pt1売数実績!$L:$L,Pt1売数実績!$C:$C,$C62,Pt1売数実績!$B:$B,AD$5),IFERROR(VLOOKUP(AD$5&amp;"_"&amp;$C62&amp;"_"&amp;$C$6,Pt1売数実績!$A:$L,12,0),0))</f>
        <v>0</v>
      </c>
      <c r="AE62" s="127">
        <f ca="1">IF($C$6="合計",SUMIFS(Pt1売数実績!$L:$L,Pt1売数実績!$C:$C,$C62,Pt1売数実績!$B:$B,AE$5),IFERROR(VLOOKUP(AE$5&amp;"_"&amp;$C62&amp;"_"&amp;$C$6,Pt1売数実績!$A:$L,12,0),0))</f>
        <v>0</v>
      </c>
      <c r="AG62" s="106" t="s">
        <v>32</v>
      </c>
      <c r="AH62" s="135">
        <f ca="1">SUM($R62:T62)/$G62</f>
        <v>0.16</v>
      </c>
      <c r="AI62" s="135">
        <f ca="1">SUM($R62:U62)/$G62</f>
        <v>0.24</v>
      </c>
      <c r="AJ62" s="135">
        <f ca="1">SUM($R62:V62)/$G62</f>
        <v>0.3</v>
      </c>
      <c r="AK62" s="135">
        <f ca="1">SUM($R62:W62)/$G62</f>
        <v>0.36</v>
      </c>
      <c r="AL62" s="135">
        <f ca="1">SUM($R62:X62)/$G62</f>
        <v>0.47333333333333333</v>
      </c>
      <c r="AM62" s="135">
        <f ca="1">SUM($R62:Y62)/$G62</f>
        <v>0.50666666666666671</v>
      </c>
      <c r="AN62" s="135">
        <f ca="1">SUM($R62:Z62)/$G62</f>
        <v>0.53333333333333333</v>
      </c>
      <c r="AO62" s="135">
        <f ca="1">SUM($R62:AA62)/$G62</f>
        <v>0.54666666666666663</v>
      </c>
      <c r="AP62" s="135">
        <f ca="1">SUM($R62:AB62)/$G62</f>
        <v>0.57333333333333336</v>
      </c>
      <c r="AQ62" s="135">
        <f ca="1">SUM($R62:AC62)/$G62</f>
        <v>0.57333333333333336</v>
      </c>
      <c r="AR62" s="135">
        <f ca="1">SUM($R62:AD62)/$G62</f>
        <v>0.57333333333333336</v>
      </c>
      <c r="AS62" s="135">
        <f ca="1">SUM($R62:AE62)/$G62</f>
        <v>0.57333333333333336</v>
      </c>
      <c r="AU62" s="106" t="s">
        <v>32</v>
      </c>
      <c r="AV62" s="135">
        <f t="shared" ca="1" si="33"/>
        <v>0.10559271381813011</v>
      </c>
      <c r="AW62" s="135">
        <f t="shared" ca="1" si="33"/>
        <v>0.21118542763626022</v>
      </c>
      <c r="AX62" s="135">
        <f t="shared" ca="1" si="33"/>
        <v>0.32844741710545056</v>
      </c>
      <c r="AY62" s="135">
        <f t="shared" ca="1" si="33"/>
        <v>0.48157108296570394</v>
      </c>
      <c r="AZ62" s="135">
        <f t="shared" ca="1" si="33"/>
        <v>0.70798349224420121</v>
      </c>
      <c r="BA62" s="135">
        <f t="shared" ca="1" si="33"/>
        <v>0.8063184858403305</v>
      </c>
      <c r="BB62" s="135">
        <f t="shared" ca="1" si="33"/>
        <v>0.86068023338551336</v>
      </c>
      <c r="BC62" s="135">
        <f t="shared" ca="1" si="33"/>
        <v>0.89981499928845921</v>
      </c>
      <c r="BD62" s="135">
        <f t="shared" ca="1" si="33"/>
        <v>0.92898818841610975</v>
      </c>
      <c r="BE62" s="135">
        <f t="shared" ca="1" si="33"/>
        <v>0.95189981499928888</v>
      </c>
      <c r="BF62" s="135">
        <f t="shared" ca="1" si="33"/>
        <v>0.97708837341682131</v>
      </c>
      <c r="BG62" s="135">
        <f t="shared" ca="1" si="33"/>
        <v>1.0000000000000004</v>
      </c>
    </row>
    <row r="63" spans="3:59" x14ac:dyDescent="0.15">
      <c r="C63" s="105">
        <v>348</v>
      </c>
      <c r="D63" s="105" t="s">
        <v>89</v>
      </c>
      <c r="E63" s="106">
        <f t="shared" ca="1" si="22"/>
        <v>0</v>
      </c>
      <c r="F63" s="106">
        <f t="shared" ca="1" si="23"/>
        <v>0</v>
      </c>
      <c r="G63" s="106">
        <f ca="1">VLOOKUP($C$6,パターンマスタ!N:AB,13,0)</f>
        <v>150</v>
      </c>
      <c r="H63" s="107">
        <f t="shared" ca="1" si="24"/>
        <v>75</v>
      </c>
      <c r="I63" s="106">
        <f t="shared" ca="1" si="25"/>
        <v>75</v>
      </c>
      <c r="J63" s="112">
        <f t="shared" ca="1" si="26"/>
        <v>0.5</v>
      </c>
      <c r="K63" s="113">
        <f t="shared" ca="1" si="27"/>
        <v>1.0000000000000004</v>
      </c>
      <c r="L63" s="113">
        <f t="shared" ca="1" si="28"/>
        <v>-0.50000000000000044</v>
      </c>
      <c r="M63" s="114">
        <f t="shared" ca="1" si="29"/>
        <v>75</v>
      </c>
      <c r="N63" s="106">
        <f t="shared" ca="1" si="30"/>
        <v>75</v>
      </c>
      <c r="O63" s="113">
        <f t="shared" ca="1" si="31"/>
        <v>0.5</v>
      </c>
      <c r="P63" s="115"/>
      <c r="Q63" s="126" t="s">
        <v>31</v>
      </c>
      <c r="R63" s="127">
        <f ca="1">IF($C$6="合計",SUMIFS(Pt1売数実績!$L:$L,Pt1売数実績!$C:$C,$C63,Pt1売数実績!$B:$B,R$5),IFERROR(VLOOKUP(R$5&amp;"_"&amp;$C63&amp;"_"&amp;$C$6,Pt1売数実績!$A:$L,12,0),0))</f>
        <v>0</v>
      </c>
      <c r="S63" s="127">
        <f ca="1">IF($C$6="合計",SUMIFS(Pt1売数実績!$L:$L,Pt1売数実績!$C:$C,$C63,Pt1売数実績!$B:$B,S$5),IFERROR(VLOOKUP(S$5&amp;"_"&amp;$C63&amp;"_"&amp;$C$6,Pt1売数実績!$A:$L,12,0),0))</f>
        <v>6</v>
      </c>
      <c r="T63" s="127">
        <f ca="1">IF($C$6="合計",SUMIFS(Pt1売数実績!$L:$L,Pt1売数実績!$C:$C,$C63,Pt1売数実績!$B:$B,T$5),IFERROR(VLOOKUP(T$5&amp;"_"&amp;$C63&amp;"_"&amp;$C$6,Pt1売数実績!$A:$L,12,0),0))</f>
        <v>11</v>
      </c>
      <c r="U63" s="127">
        <f ca="1">IF($C$6="合計",SUMIFS(Pt1売数実績!$L:$L,Pt1売数実績!$C:$C,$C63,Pt1売数実績!$B:$B,U$5),IFERROR(VLOOKUP(U$5&amp;"_"&amp;$C63&amp;"_"&amp;$C$6,Pt1売数実績!$A:$L,12,0),0))</f>
        <v>9</v>
      </c>
      <c r="V63" s="127">
        <f ca="1">IF($C$6="合計",SUMIFS(Pt1売数実績!$L:$L,Pt1売数実績!$C:$C,$C63,Pt1売数実績!$B:$B,V$5),IFERROR(VLOOKUP(V$5&amp;"_"&amp;$C63&amp;"_"&amp;$C$6,Pt1売数実績!$A:$L,12,0),0))</f>
        <v>4</v>
      </c>
      <c r="W63" s="127">
        <f ca="1">IF($C$6="合計",SUMIFS(Pt1売数実績!$L:$L,Pt1売数実績!$C:$C,$C63,Pt1売数実績!$B:$B,W$5),IFERROR(VLOOKUP(W$5&amp;"_"&amp;$C63&amp;"_"&amp;$C$6,Pt1売数実績!$A:$L,12,0),0))</f>
        <v>5</v>
      </c>
      <c r="X63" s="127">
        <f ca="1">IF($C$6="合計",SUMIFS(Pt1売数実績!$L:$L,Pt1売数実績!$C:$C,$C63,Pt1売数実績!$B:$B,X$5),IFERROR(VLOOKUP(X$5&amp;"_"&amp;$C63&amp;"_"&amp;$C$6,Pt1売数実績!$A:$L,12,0),0))</f>
        <v>11</v>
      </c>
      <c r="Y63" s="127">
        <f ca="1">IF($C$6="合計",SUMIFS(Pt1売数実績!$L:$L,Pt1売数実績!$C:$C,$C63,Pt1売数実績!$B:$B,Y$5),IFERROR(VLOOKUP(Y$5&amp;"_"&amp;$C63&amp;"_"&amp;$C$6,Pt1売数実績!$A:$L,12,0),0))</f>
        <v>7</v>
      </c>
      <c r="Z63" s="127">
        <f ca="1">IF($C$6="合計",SUMIFS(Pt1売数実績!$L:$L,Pt1売数実績!$C:$C,$C63,Pt1売数実績!$B:$B,Z$5),IFERROR(VLOOKUP(Z$5&amp;"_"&amp;$C63&amp;"_"&amp;$C$6,Pt1売数実績!$A:$L,12,0),0))</f>
        <v>4</v>
      </c>
      <c r="AA63" s="127">
        <f ca="1">IF($C$6="合計",SUMIFS(Pt1売数実績!$L:$L,Pt1売数実績!$C:$C,$C63,Pt1売数実績!$B:$B,AA$5),IFERROR(VLOOKUP(AA$5&amp;"_"&amp;$C63&amp;"_"&amp;$C$6,Pt1売数実績!$A:$L,12,0),0))</f>
        <v>2</v>
      </c>
      <c r="AB63" s="127">
        <f ca="1">IF($C$6="合計",SUMIFS(Pt1売数実績!$L:$L,Pt1売数実績!$C:$C,$C63,Pt1売数実績!$B:$B,AB$5),IFERROR(VLOOKUP(AB$5&amp;"_"&amp;$C63&amp;"_"&amp;$C$6,Pt1売数実績!$A:$L,12,0),0))</f>
        <v>7</v>
      </c>
      <c r="AC63" s="127">
        <f ca="1">IF($C$6="合計",SUMIFS(Pt1売数実績!$L:$L,Pt1売数実績!$C:$C,$C63,Pt1売数実績!$B:$B,AC$5),IFERROR(VLOOKUP(AC$5&amp;"_"&amp;$C63&amp;"_"&amp;$C$6,Pt1売数実績!$A:$L,12,0),0))</f>
        <v>4</v>
      </c>
      <c r="AD63" s="127">
        <f ca="1">IF($C$6="合計",SUMIFS(Pt1売数実績!$L:$L,Pt1売数実績!$C:$C,$C63,Pt1売数実績!$B:$B,AD$5),IFERROR(VLOOKUP(AD$5&amp;"_"&amp;$C63&amp;"_"&amp;$C$6,Pt1売数実績!$A:$L,12,0),0))</f>
        <v>5</v>
      </c>
      <c r="AE63" s="127">
        <f ca="1">IF($C$6="合計",SUMIFS(Pt1売数実績!$L:$L,Pt1売数実績!$C:$C,$C63,Pt1売数実績!$B:$B,AE$5),IFERROR(VLOOKUP(AE$5&amp;"_"&amp;$C63&amp;"_"&amp;$C$6,Pt1売数実績!$A:$L,12,0),0))</f>
        <v>0</v>
      </c>
      <c r="AG63" s="106" t="s">
        <v>32</v>
      </c>
      <c r="AH63" s="135">
        <f ca="1">SUM($R63:T63)/$G63</f>
        <v>0.11333333333333333</v>
      </c>
      <c r="AI63" s="135">
        <f ca="1">SUM($R63:U63)/$G63</f>
        <v>0.17333333333333334</v>
      </c>
      <c r="AJ63" s="135">
        <f ca="1">SUM($R63:V63)/$G63</f>
        <v>0.2</v>
      </c>
      <c r="AK63" s="135">
        <f ca="1">SUM($R63:W63)/$G63</f>
        <v>0.23333333333333334</v>
      </c>
      <c r="AL63" s="135">
        <f ca="1">SUM($R63:X63)/$G63</f>
        <v>0.30666666666666664</v>
      </c>
      <c r="AM63" s="135">
        <f ca="1">SUM($R63:Y63)/$G63</f>
        <v>0.35333333333333333</v>
      </c>
      <c r="AN63" s="135">
        <f ca="1">SUM($R63:Z63)/$G63</f>
        <v>0.38</v>
      </c>
      <c r="AO63" s="135">
        <f ca="1">SUM($R63:AA63)/$G63</f>
        <v>0.39333333333333331</v>
      </c>
      <c r="AP63" s="135">
        <f ca="1">SUM($R63:AB63)/$G63</f>
        <v>0.44</v>
      </c>
      <c r="AQ63" s="135">
        <f ca="1">SUM($R63:AC63)/$G63</f>
        <v>0.46666666666666667</v>
      </c>
      <c r="AR63" s="135">
        <f ca="1">SUM($R63:AD63)/$G63</f>
        <v>0.5</v>
      </c>
      <c r="AS63" s="135">
        <f ca="1">SUM($R63:AE63)/$G63</f>
        <v>0.5</v>
      </c>
      <c r="AU63" s="106" t="s">
        <v>32</v>
      </c>
      <c r="AV63" s="135">
        <f t="shared" ca="1" si="33"/>
        <v>0.10559271381813011</v>
      </c>
      <c r="AW63" s="135">
        <f t="shared" ca="1" si="33"/>
        <v>0.21118542763626022</v>
      </c>
      <c r="AX63" s="135">
        <f t="shared" ca="1" si="33"/>
        <v>0.32844741710545056</v>
      </c>
      <c r="AY63" s="135">
        <f t="shared" ca="1" si="33"/>
        <v>0.48157108296570394</v>
      </c>
      <c r="AZ63" s="135">
        <f t="shared" ca="1" si="33"/>
        <v>0.70798349224420121</v>
      </c>
      <c r="BA63" s="135">
        <f t="shared" ca="1" si="33"/>
        <v>0.8063184858403305</v>
      </c>
      <c r="BB63" s="135">
        <f t="shared" ca="1" si="33"/>
        <v>0.86068023338551336</v>
      </c>
      <c r="BC63" s="135">
        <f t="shared" ca="1" si="33"/>
        <v>0.89981499928845921</v>
      </c>
      <c r="BD63" s="135">
        <f t="shared" ca="1" si="33"/>
        <v>0.92898818841610975</v>
      </c>
      <c r="BE63" s="135">
        <f t="shared" ca="1" si="33"/>
        <v>0.95189981499928888</v>
      </c>
      <c r="BF63" s="135">
        <f t="shared" ca="1" si="33"/>
        <v>0.97708837341682131</v>
      </c>
      <c r="BG63" s="135">
        <f t="shared" ca="1" si="33"/>
        <v>1.0000000000000004</v>
      </c>
    </row>
    <row r="64" spans="3:59" x14ac:dyDescent="0.15">
      <c r="C64" s="105">
        <v>349</v>
      </c>
      <c r="D64" s="105" t="s">
        <v>90</v>
      </c>
      <c r="E64" s="106">
        <f t="shared" ca="1" si="22"/>
        <v>0</v>
      </c>
      <c r="F64" s="106">
        <f t="shared" ca="1" si="23"/>
        <v>0</v>
      </c>
      <c r="G64" s="106">
        <f ca="1">VLOOKUP($C$6,パターンマスタ!N:AB,13,0)</f>
        <v>150</v>
      </c>
      <c r="H64" s="107">
        <f t="shared" ca="1" si="24"/>
        <v>82</v>
      </c>
      <c r="I64" s="106">
        <f t="shared" ca="1" si="25"/>
        <v>68</v>
      </c>
      <c r="J64" s="112">
        <f t="shared" ca="1" si="26"/>
        <v>0.54666666666666663</v>
      </c>
      <c r="K64" s="113">
        <f t="shared" ca="1" si="27"/>
        <v>1.0000000000000004</v>
      </c>
      <c r="L64" s="113">
        <f t="shared" ca="1" si="28"/>
        <v>-0.45333333333333381</v>
      </c>
      <c r="M64" s="114">
        <f t="shared" ca="1" si="29"/>
        <v>82</v>
      </c>
      <c r="N64" s="106">
        <f t="shared" ca="1" si="30"/>
        <v>68</v>
      </c>
      <c r="O64" s="113">
        <f t="shared" ca="1" si="31"/>
        <v>0.54666666666666663</v>
      </c>
      <c r="P64" s="115"/>
      <c r="Q64" s="126" t="s">
        <v>31</v>
      </c>
      <c r="R64" s="127">
        <f ca="1">IF($C$6="合計",SUMIFS(Pt1売数実績!$L:$L,Pt1売数実績!$C:$C,$C64,Pt1売数実績!$B:$B,R$5),IFERROR(VLOOKUP(R$5&amp;"_"&amp;$C64&amp;"_"&amp;$C$6,Pt1売数実績!$A:$L,12,0),0))</f>
        <v>0</v>
      </c>
      <c r="S64" s="127">
        <f ca="1">IF($C$6="合計",SUMIFS(Pt1売数実績!$L:$L,Pt1売数実績!$C:$C,$C64,Pt1売数実績!$B:$B,S$5),IFERROR(VLOOKUP(S$5&amp;"_"&amp;$C64&amp;"_"&amp;$C$6,Pt1売数実績!$A:$L,12,0),0))</f>
        <v>0</v>
      </c>
      <c r="T64" s="127">
        <f ca="1">IF($C$6="合計",SUMIFS(Pt1売数実績!$L:$L,Pt1売数実績!$C:$C,$C64,Pt1売数実績!$B:$B,T$5),IFERROR(VLOOKUP(T$5&amp;"_"&amp;$C64&amp;"_"&amp;$C$6,Pt1売数実績!$A:$L,12,0),0))</f>
        <v>0</v>
      </c>
      <c r="U64" s="127">
        <f ca="1">IF($C$6="合計",SUMIFS(Pt1売数実績!$L:$L,Pt1売数実績!$C:$C,$C64,Pt1売数実績!$B:$B,U$5),IFERROR(VLOOKUP(U$5&amp;"_"&amp;$C64&amp;"_"&amp;$C$6,Pt1売数実績!$A:$L,12,0),0))</f>
        <v>0</v>
      </c>
      <c r="V64" s="127">
        <f ca="1">IF($C$6="合計",SUMIFS(Pt1売数実績!$L:$L,Pt1売数実績!$C:$C,$C64,Pt1売数実績!$B:$B,V$5),IFERROR(VLOOKUP(V$5&amp;"_"&amp;$C64&amp;"_"&amp;$C$6,Pt1売数実績!$A:$L,12,0),0))</f>
        <v>5</v>
      </c>
      <c r="W64" s="127">
        <f ca="1">IF($C$6="合計",SUMIFS(Pt1売数実績!$L:$L,Pt1売数実績!$C:$C,$C64,Pt1売数実績!$B:$B,W$5),IFERROR(VLOOKUP(W$5&amp;"_"&amp;$C64&amp;"_"&amp;$C$6,Pt1売数実績!$A:$L,12,0),0))</f>
        <v>14</v>
      </c>
      <c r="X64" s="127">
        <f ca="1">IF($C$6="合計",SUMIFS(Pt1売数実績!$L:$L,Pt1売数実績!$C:$C,$C64,Pt1売数実績!$B:$B,X$5),IFERROR(VLOOKUP(X$5&amp;"_"&amp;$C64&amp;"_"&amp;$C$6,Pt1売数実績!$A:$L,12,0),0))</f>
        <v>15</v>
      </c>
      <c r="Y64" s="127">
        <f ca="1">IF($C$6="合計",SUMIFS(Pt1売数実績!$L:$L,Pt1売数実績!$C:$C,$C64,Pt1売数実績!$B:$B,Y$5),IFERROR(VLOOKUP(Y$5&amp;"_"&amp;$C64&amp;"_"&amp;$C$6,Pt1売数実績!$A:$L,12,0),0))</f>
        <v>27</v>
      </c>
      <c r="Z64" s="127">
        <f ca="1">IF($C$6="合計",SUMIFS(Pt1売数実績!$L:$L,Pt1売数実績!$C:$C,$C64,Pt1売数実績!$B:$B,Z$5),IFERROR(VLOOKUP(Z$5&amp;"_"&amp;$C64&amp;"_"&amp;$C$6,Pt1売数実績!$A:$L,12,0),0))</f>
        <v>6</v>
      </c>
      <c r="AA64" s="127">
        <f ca="1">IF($C$6="合計",SUMIFS(Pt1売数実績!$L:$L,Pt1売数実績!$C:$C,$C64,Pt1売数実績!$B:$B,AA$5),IFERROR(VLOOKUP(AA$5&amp;"_"&amp;$C64&amp;"_"&amp;$C$6,Pt1売数実績!$A:$L,12,0),0))</f>
        <v>4</v>
      </c>
      <c r="AB64" s="127">
        <f ca="1">IF($C$6="合計",SUMIFS(Pt1売数実績!$L:$L,Pt1売数実績!$C:$C,$C64,Pt1売数実績!$B:$B,AB$5),IFERROR(VLOOKUP(AB$5&amp;"_"&amp;$C64&amp;"_"&amp;$C$6,Pt1売数実績!$A:$L,12,0),0))</f>
        <v>6</v>
      </c>
      <c r="AC64" s="127">
        <f ca="1">IF($C$6="合計",SUMIFS(Pt1売数実績!$L:$L,Pt1売数実績!$C:$C,$C64,Pt1売数実績!$B:$B,AC$5),IFERROR(VLOOKUP(AC$5&amp;"_"&amp;$C64&amp;"_"&amp;$C$6,Pt1売数実績!$A:$L,12,0),0))</f>
        <v>2</v>
      </c>
      <c r="AD64" s="127">
        <f ca="1">IF($C$6="合計",SUMIFS(Pt1売数実績!$L:$L,Pt1売数実績!$C:$C,$C64,Pt1売数実績!$B:$B,AD$5),IFERROR(VLOOKUP(AD$5&amp;"_"&amp;$C64&amp;"_"&amp;$C$6,Pt1売数実績!$A:$L,12,0),0))</f>
        <v>2</v>
      </c>
      <c r="AE64" s="127">
        <f ca="1">IF($C$6="合計",SUMIFS(Pt1売数実績!$L:$L,Pt1売数実績!$C:$C,$C64,Pt1売数実績!$B:$B,AE$5),IFERROR(VLOOKUP(AE$5&amp;"_"&amp;$C64&amp;"_"&amp;$C$6,Pt1売数実績!$A:$L,12,0),0))</f>
        <v>1</v>
      </c>
      <c r="AG64" s="106" t="s">
        <v>32</v>
      </c>
      <c r="AH64" s="135">
        <f ca="1">SUM($R64:T64)/$G64</f>
        <v>0</v>
      </c>
      <c r="AI64" s="135">
        <f ca="1">SUM($R64:U64)/$G64</f>
        <v>0</v>
      </c>
      <c r="AJ64" s="135">
        <f ca="1">SUM($R64:V64)/$G64</f>
        <v>3.3333333333333333E-2</v>
      </c>
      <c r="AK64" s="135">
        <f ca="1">SUM($R64:W64)/$G64</f>
        <v>0.12666666666666668</v>
      </c>
      <c r="AL64" s="135">
        <f ca="1">SUM($R64:X64)/$G64</f>
        <v>0.22666666666666666</v>
      </c>
      <c r="AM64" s="135">
        <f ca="1">SUM($R64:Y64)/$G64</f>
        <v>0.40666666666666668</v>
      </c>
      <c r="AN64" s="135">
        <f ca="1">SUM($R64:Z64)/$G64</f>
        <v>0.44666666666666666</v>
      </c>
      <c r="AO64" s="135">
        <f ca="1">SUM($R64:AA64)/$G64</f>
        <v>0.47333333333333333</v>
      </c>
      <c r="AP64" s="135">
        <f ca="1">SUM($R64:AB64)/$G64</f>
        <v>0.51333333333333331</v>
      </c>
      <c r="AQ64" s="135">
        <f ca="1">SUM($R64:AC64)/$G64</f>
        <v>0.52666666666666662</v>
      </c>
      <c r="AR64" s="135">
        <f ca="1">SUM($R64:AD64)/$G64</f>
        <v>0.54</v>
      </c>
      <c r="AS64" s="135">
        <f ca="1">SUM($R64:AE64)/$G64</f>
        <v>0.54666666666666663</v>
      </c>
      <c r="AU64" s="106" t="s">
        <v>32</v>
      </c>
      <c r="AV64" s="135">
        <f t="shared" ca="1" si="33"/>
        <v>0.10559271381813011</v>
      </c>
      <c r="AW64" s="135">
        <f t="shared" ca="1" si="33"/>
        <v>0.21118542763626022</v>
      </c>
      <c r="AX64" s="135">
        <f t="shared" ca="1" si="33"/>
        <v>0.32844741710545056</v>
      </c>
      <c r="AY64" s="135">
        <f t="shared" ca="1" si="33"/>
        <v>0.48157108296570394</v>
      </c>
      <c r="AZ64" s="135">
        <f t="shared" ca="1" si="33"/>
        <v>0.70798349224420121</v>
      </c>
      <c r="BA64" s="135">
        <f t="shared" ca="1" si="33"/>
        <v>0.8063184858403305</v>
      </c>
      <c r="BB64" s="135">
        <f t="shared" ca="1" si="33"/>
        <v>0.86068023338551336</v>
      </c>
      <c r="BC64" s="135">
        <f t="shared" ca="1" si="33"/>
        <v>0.89981499928845921</v>
      </c>
      <c r="BD64" s="135">
        <f t="shared" ca="1" si="33"/>
        <v>0.92898818841610975</v>
      </c>
      <c r="BE64" s="135">
        <f t="shared" ca="1" si="33"/>
        <v>0.95189981499928888</v>
      </c>
      <c r="BF64" s="135">
        <f t="shared" ca="1" si="33"/>
        <v>0.97708837341682131</v>
      </c>
      <c r="BG64" s="135">
        <f t="shared" ca="1" si="33"/>
        <v>1.0000000000000004</v>
      </c>
    </row>
    <row r="65" spans="3:59" x14ac:dyDescent="0.15">
      <c r="C65" s="105">
        <v>362</v>
      </c>
      <c r="D65" s="105" t="s">
        <v>91</v>
      </c>
      <c r="E65" s="106">
        <f t="shared" ca="1" si="22"/>
        <v>0</v>
      </c>
      <c r="F65" s="106">
        <f t="shared" ca="1" si="23"/>
        <v>0</v>
      </c>
      <c r="G65" s="106">
        <f ca="1">VLOOKUP($C$6,パターンマスタ!N:AB,13,0)</f>
        <v>150</v>
      </c>
      <c r="H65" s="107">
        <f t="shared" ca="1" si="24"/>
        <v>85</v>
      </c>
      <c r="I65" s="106">
        <f t="shared" ca="1" si="25"/>
        <v>65</v>
      </c>
      <c r="J65" s="112">
        <f t="shared" ca="1" si="26"/>
        <v>0.56666666666666665</v>
      </c>
      <c r="K65" s="113">
        <f t="shared" ca="1" si="27"/>
        <v>1.0000000000000004</v>
      </c>
      <c r="L65" s="113">
        <f t="shared" ca="1" si="28"/>
        <v>-0.43333333333333379</v>
      </c>
      <c r="M65" s="114">
        <f t="shared" ca="1" si="29"/>
        <v>85</v>
      </c>
      <c r="N65" s="106">
        <f t="shared" ca="1" si="30"/>
        <v>65</v>
      </c>
      <c r="O65" s="113">
        <f t="shared" ca="1" si="31"/>
        <v>0.56666666666666665</v>
      </c>
      <c r="P65" s="115"/>
      <c r="Q65" s="126" t="s">
        <v>31</v>
      </c>
      <c r="R65" s="127">
        <f ca="1">IF($C$6="合計",SUMIFS(Pt1売数実績!$L:$L,Pt1売数実績!$C:$C,$C65,Pt1売数実績!$B:$B,R$5),IFERROR(VLOOKUP(R$5&amp;"_"&amp;$C65&amp;"_"&amp;$C$6,Pt1売数実績!$A:$L,12,0),0))</f>
        <v>3</v>
      </c>
      <c r="S65" s="127">
        <f ca="1">IF($C$6="合計",SUMIFS(Pt1売数実績!$L:$L,Pt1売数実績!$C:$C,$C65,Pt1売数実績!$B:$B,S$5),IFERROR(VLOOKUP(S$5&amp;"_"&amp;$C65&amp;"_"&amp;$C$6,Pt1売数実績!$A:$L,12,0),0))</f>
        <v>13</v>
      </c>
      <c r="T65" s="127">
        <f ca="1">IF($C$6="合計",SUMIFS(Pt1売数実績!$L:$L,Pt1売数実績!$C:$C,$C65,Pt1売数実績!$B:$B,T$5),IFERROR(VLOOKUP(T$5&amp;"_"&amp;$C65&amp;"_"&amp;$C$6,Pt1売数実績!$A:$L,12,0),0))</f>
        <v>8</v>
      </c>
      <c r="U65" s="127">
        <f ca="1">IF($C$6="合計",SUMIFS(Pt1売数実績!$L:$L,Pt1売数実績!$C:$C,$C65,Pt1売数実績!$B:$B,U$5),IFERROR(VLOOKUP(U$5&amp;"_"&amp;$C65&amp;"_"&amp;$C$6,Pt1売数実績!$A:$L,12,0),0))</f>
        <v>4</v>
      </c>
      <c r="V65" s="127">
        <f ca="1">IF($C$6="合計",SUMIFS(Pt1売数実績!$L:$L,Pt1売数実績!$C:$C,$C65,Pt1売数実績!$B:$B,V$5),IFERROR(VLOOKUP(V$5&amp;"_"&amp;$C65&amp;"_"&amp;$C$6,Pt1売数実績!$A:$L,12,0),0))</f>
        <v>8</v>
      </c>
      <c r="W65" s="127">
        <f ca="1">IF($C$6="合計",SUMIFS(Pt1売数実績!$L:$L,Pt1売数実績!$C:$C,$C65,Pt1売数実績!$B:$B,W$5),IFERROR(VLOOKUP(W$5&amp;"_"&amp;$C65&amp;"_"&amp;$C$6,Pt1売数実績!$A:$L,12,0),0))</f>
        <v>7</v>
      </c>
      <c r="X65" s="127">
        <f ca="1">IF($C$6="合計",SUMIFS(Pt1売数実績!$L:$L,Pt1売数実績!$C:$C,$C65,Pt1売数実績!$B:$B,X$5),IFERROR(VLOOKUP(X$5&amp;"_"&amp;$C65&amp;"_"&amp;$C$6,Pt1売数実績!$A:$L,12,0),0))</f>
        <v>14</v>
      </c>
      <c r="Y65" s="127">
        <f ca="1">IF($C$6="合計",SUMIFS(Pt1売数実績!$L:$L,Pt1売数実績!$C:$C,$C65,Pt1売数実績!$B:$B,Y$5),IFERROR(VLOOKUP(Y$5&amp;"_"&amp;$C65&amp;"_"&amp;$C$6,Pt1売数実績!$A:$L,12,0),0))</f>
        <v>9</v>
      </c>
      <c r="Z65" s="127">
        <f ca="1">IF($C$6="合計",SUMIFS(Pt1売数実績!$L:$L,Pt1売数実績!$C:$C,$C65,Pt1売数実績!$B:$B,Z$5),IFERROR(VLOOKUP(Z$5&amp;"_"&amp;$C65&amp;"_"&amp;$C$6,Pt1売数実績!$A:$L,12,0),0))</f>
        <v>0</v>
      </c>
      <c r="AA65" s="127">
        <f ca="1">IF($C$6="合計",SUMIFS(Pt1売数実績!$L:$L,Pt1売数実績!$C:$C,$C65,Pt1売数実績!$B:$B,AA$5),IFERROR(VLOOKUP(AA$5&amp;"_"&amp;$C65&amp;"_"&amp;$C$6,Pt1売数実績!$A:$L,12,0),0))</f>
        <v>9</v>
      </c>
      <c r="AB65" s="127">
        <f ca="1">IF($C$6="合計",SUMIFS(Pt1売数実績!$L:$L,Pt1売数実績!$C:$C,$C65,Pt1売数実績!$B:$B,AB$5),IFERROR(VLOOKUP(AB$5&amp;"_"&amp;$C65&amp;"_"&amp;$C$6,Pt1売数実績!$A:$L,12,0),0))</f>
        <v>1</v>
      </c>
      <c r="AC65" s="127">
        <f ca="1">IF($C$6="合計",SUMIFS(Pt1売数実績!$L:$L,Pt1売数実績!$C:$C,$C65,Pt1売数実績!$B:$B,AC$5),IFERROR(VLOOKUP(AC$5&amp;"_"&amp;$C65&amp;"_"&amp;$C$6,Pt1売数実績!$A:$L,12,0),0))</f>
        <v>1</v>
      </c>
      <c r="AD65" s="127">
        <f ca="1">IF($C$6="合計",SUMIFS(Pt1売数実績!$L:$L,Pt1売数実績!$C:$C,$C65,Pt1売数実績!$B:$B,AD$5),IFERROR(VLOOKUP(AD$5&amp;"_"&amp;$C65&amp;"_"&amp;$C$6,Pt1売数実績!$A:$L,12,0),0))</f>
        <v>4</v>
      </c>
      <c r="AE65" s="127">
        <f ca="1">IF($C$6="合計",SUMIFS(Pt1売数実績!$L:$L,Pt1売数実績!$C:$C,$C65,Pt1売数実績!$B:$B,AE$5),IFERROR(VLOOKUP(AE$5&amp;"_"&amp;$C65&amp;"_"&amp;$C$6,Pt1売数実績!$A:$L,12,0),0))</f>
        <v>4</v>
      </c>
      <c r="AG65" s="106" t="s">
        <v>32</v>
      </c>
      <c r="AH65" s="135">
        <f ca="1">SUM($R65:T65)/$G65</f>
        <v>0.16</v>
      </c>
      <c r="AI65" s="135">
        <f ca="1">SUM($R65:U65)/$G65</f>
        <v>0.18666666666666668</v>
      </c>
      <c r="AJ65" s="135">
        <f ca="1">SUM($R65:V65)/$G65</f>
        <v>0.24</v>
      </c>
      <c r="AK65" s="135">
        <f ca="1">SUM($R65:W65)/$G65</f>
        <v>0.28666666666666668</v>
      </c>
      <c r="AL65" s="135">
        <f ca="1">SUM($R65:X65)/$G65</f>
        <v>0.38</v>
      </c>
      <c r="AM65" s="135">
        <f ca="1">SUM($R65:Y65)/$G65</f>
        <v>0.44</v>
      </c>
      <c r="AN65" s="135">
        <f ca="1">SUM($R65:Z65)/$G65</f>
        <v>0.44</v>
      </c>
      <c r="AO65" s="135">
        <f ca="1">SUM($R65:AA65)/$G65</f>
        <v>0.5</v>
      </c>
      <c r="AP65" s="135">
        <f ca="1">SUM($R65:AB65)/$G65</f>
        <v>0.50666666666666671</v>
      </c>
      <c r="AQ65" s="135">
        <f ca="1">SUM($R65:AC65)/$G65</f>
        <v>0.51333333333333331</v>
      </c>
      <c r="AR65" s="135">
        <f ca="1">SUM($R65:AD65)/$G65</f>
        <v>0.54</v>
      </c>
      <c r="AS65" s="135">
        <f ca="1">SUM($R65:AE65)/$G65</f>
        <v>0.56666666666666665</v>
      </c>
      <c r="AU65" s="106" t="s">
        <v>32</v>
      </c>
      <c r="AV65" s="135">
        <f t="shared" ca="1" si="33"/>
        <v>0.10559271381813011</v>
      </c>
      <c r="AW65" s="135">
        <f t="shared" ca="1" si="33"/>
        <v>0.21118542763626022</v>
      </c>
      <c r="AX65" s="135">
        <f t="shared" ca="1" si="33"/>
        <v>0.32844741710545056</v>
      </c>
      <c r="AY65" s="135">
        <f t="shared" ca="1" si="33"/>
        <v>0.48157108296570394</v>
      </c>
      <c r="AZ65" s="135">
        <f t="shared" ca="1" si="33"/>
        <v>0.70798349224420121</v>
      </c>
      <c r="BA65" s="135">
        <f t="shared" ca="1" si="33"/>
        <v>0.8063184858403305</v>
      </c>
      <c r="BB65" s="135">
        <f t="shared" ca="1" si="33"/>
        <v>0.86068023338551336</v>
      </c>
      <c r="BC65" s="135">
        <f t="shared" ca="1" si="33"/>
        <v>0.89981499928845921</v>
      </c>
      <c r="BD65" s="135">
        <f t="shared" ca="1" si="33"/>
        <v>0.92898818841610975</v>
      </c>
      <c r="BE65" s="135">
        <f t="shared" ca="1" si="33"/>
        <v>0.95189981499928888</v>
      </c>
      <c r="BF65" s="135">
        <f t="shared" ca="1" si="33"/>
        <v>0.97708837341682131</v>
      </c>
      <c r="BG65" s="135">
        <f t="shared" ca="1" si="33"/>
        <v>1.0000000000000004</v>
      </c>
    </row>
    <row r="66" spans="3:59" x14ac:dyDescent="0.15">
      <c r="C66" s="105">
        <v>364</v>
      </c>
      <c r="D66" s="105" t="s">
        <v>92</v>
      </c>
      <c r="E66" s="106">
        <f t="shared" ca="1" si="22"/>
        <v>0</v>
      </c>
      <c r="F66" s="106">
        <f t="shared" ca="1" si="23"/>
        <v>0</v>
      </c>
      <c r="G66" s="106">
        <f ca="1">VLOOKUP($C$6,パターンマスタ!N:AB,13,0)</f>
        <v>150</v>
      </c>
      <c r="H66" s="107">
        <f t="shared" ca="1" si="24"/>
        <v>94</v>
      </c>
      <c r="I66" s="106">
        <f t="shared" ca="1" si="25"/>
        <v>56</v>
      </c>
      <c r="J66" s="112">
        <f t="shared" ca="1" si="26"/>
        <v>0.62666666666666671</v>
      </c>
      <c r="K66" s="113">
        <f t="shared" ca="1" si="27"/>
        <v>1.0000000000000004</v>
      </c>
      <c r="L66" s="113">
        <f t="shared" ca="1" si="28"/>
        <v>-0.37333333333333374</v>
      </c>
      <c r="M66" s="114">
        <f t="shared" ca="1" si="29"/>
        <v>94</v>
      </c>
      <c r="N66" s="106">
        <f t="shared" ca="1" si="30"/>
        <v>56</v>
      </c>
      <c r="O66" s="113">
        <f t="shared" ca="1" si="31"/>
        <v>0.62666666666666671</v>
      </c>
      <c r="P66" s="115"/>
      <c r="Q66" s="126" t="s">
        <v>31</v>
      </c>
      <c r="R66" s="127">
        <f ca="1">IF($C$6="合計",SUMIFS(Pt1売数実績!$L:$L,Pt1売数実績!$C:$C,$C66,Pt1売数実績!$B:$B,R$5),IFERROR(VLOOKUP(R$5&amp;"_"&amp;$C66&amp;"_"&amp;$C$6,Pt1売数実績!$A:$L,12,0),0))</f>
        <v>0</v>
      </c>
      <c r="S66" s="127">
        <f ca="1">IF($C$6="合計",SUMIFS(Pt1売数実績!$L:$L,Pt1売数実績!$C:$C,$C66,Pt1売数実績!$B:$B,S$5),IFERROR(VLOOKUP(S$5&amp;"_"&amp;$C66&amp;"_"&amp;$C$6,Pt1売数実績!$A:$L,12,0),0))</f>
        <v>12</v>
      </c>
      <c r="T66" s="127">
        <f ca="1">IF($C$6="合計",SUMIFS(Pt1売数実績!$L:$L,Pt1売数実績!$C:$C,$C66,Pt1売数実績!$B:$B,T$5),IFERROR(VLOOKUP(T$5&amp;"_"&amp;$C66&amp;"_"&amp;$C$6,Pt1売数実績!$A:$L,12,0),0))</f>
        <v>8</v>
      </c>
      <c r="U66" s="127">
        <f ca="1">IF($C$6="合計",SUMIFS(Pt1売数実績!$L:$L,Pt1売数実績!$C:$C,$C66,Pt1売数実績!$B:$B,U$5),IFERROR(VLOOKUP(U$5&amp;"_"&amp;$C66&amp;"_"&amp;$C$6,Pt1売数実績!$A:$L,12,0),0))</f>
        <v>8</v>
      </c>
      <c r="V66" s="127">
        <f ca="1">IF($C$6="合計",SUMIFS(Pt1売数実績!$L:$L,Pt1売数実績!$C:$C,$C66,Pt1売数実績!$B:$B,V$5),IFERROR(VLOOKUP(V$5&amp;"_"&amp;$C66&amp;"_"&amp;$C$6,Pt1売数実績!$A:$L,12,0),0))</f>
        <v>14</v>
      </c>
      <c r="W66" s="127">
        <f ca="1">IF($C$6="合計",SUMIFS(Pt1売数実績!$L:$L,Pt1売数実績!$C:$C,$C66,Pt1売数実績!$B:$B,W$5),IFERROR(VLOOKUP(W$5&amp;"_"&amp;$C66&amp;"_"&amp;$C$6,Pt1売数実績!$A:$L,12,0),0))</f>
        <v>14</v>
      </c>
      <c r="X66" s="127">
        <f ca="1">IF($C$6="合計",SUMIFS(Pt1売数実績!$L:$L,Pt1売数実績!$C:$C,$C66,Pt1売数実績!$B:$B,X$5),IFERROR(VLOOKUP(X$5&amp;"_"&amp;$C66&amp;"_"&amp;$C$6,Pt1売数実績!$A:$L,12,0),0))</f>
        <v>15</v>
      </c>
      <c r="Y66" s="127">
        <f ca="1">IF($C$6="合計",SUMIFS(Pt1売数実績!$L:$L,Pt1売数実績!$C:$C,$C66,Pt1売数実績!$B:$B,Y$5),IFERROR(VLOOKUP(Y$5&amp;"_"&amp;$C66&amp;"_"&amp;$C$6,Pt1売数実績!$A:$L,12,0),0))</f>
        <v>8</v>
      </c>
      <c r="Z66" s="127">
        <f ca="1">IF($C$6="合計",SUMIFS(Pt1売数実績!$L:$L,Pt1売数実績!$C:$C,$C66,Pt1売数実績!$B:$B,Z$5),IFERROR(VLOOKUP(Z$5&amp;"_"&amp;$C66&amp;"_"&amp;$C$6,Pt1売数実績!$A:$L,12,0),0))</f>
        <v>5</v>
      </c>
      <c r="AA66" s="127">
        <f ca="1">IF($C$6="合計",SUMIFS(Pt1売数実績!$L:$L,Pt1売数実績!$C:$C,$C66,Pt1売数実績!$B:$B,AA$5),IFERROR(VLOOKUP(AA$5&amp;"_"&amp;$C66&amp;"_"&amp;$C$6,Pt1売数実績!$A:$L,12,0),0))</f>
        <v>2</v>
      </c>
      <c r="AB66" s="127">
        <f ca="1">IF($C$6="合計",SUMIFS(Pt1売数実績!$L:$L,Pt1売数実績!$C:$C,$C66,Pt1売数実績!$B:$B,AB$5),IFERROR(VLOOKUP(AB$5&amp;"_"&amp;$C66&amp;"_"&amp;$C$6,Pt1売数実績!$A:$L,12,0),0))</f>
        <v>0</v>
      </c>
      <c r="AC66" s="127">
        <f ca="1">IF($C$6="合計",SUMIFS(Pt1売数実績!$L:$L,Pt1売数実績!$C:$C,$C66,Pt1売数実績!$B:$B,AC$5),IFERROR(VLOOKUP(AC$5&amp;"_"&amp;$C66&amp;"_"&amp;$C$6,Pt1売数実績!$A:$L,12,0),0))</f>
        <v>1</v>
      </c>
      <c r="AD66" s="127">
        <f ca="1">IF($C$6="合計",SUMIFS(Pt1売数実績!$L:$L,Pt1売数実績!$C:$C,$C66,Pt1売数実績!$B:$B,AD$5),IFERROR(VLOOKUP(AD$5&amp;"_"&amp;$C66&amp;"_"&amp;$C$6,Pt1売数実績!$A:$L,12,0),0))</f>
        <v>4</v>
      </c>
      <c r="AE66" s="127">
        <f ca="1">IF($C$6="合計",SUMIFS(Pt1売数実績!$L:$L,Pt1売数実績!$C:$C,$C66,Pt1売数実績!$B:$B,AE$5),IFERROR(VLOOKUP(AE$5&amp;"_"&amp;$C66&amp;"_"&amp;$C$6,Pt1売数実績!$A:$L,12,0),0))</f>
        <v>3</v>
      </c>
      <c r="AG66" s="106" t="s">
        <v>32</v>
      </c>
      <c r="AH66" s="135">
        <f ca="1">SUM($R66:T66)/$G66</f>
        <v>0.13333333333333333</v>
      </c>
      <c r="AI66" s="135">
        <f ca="1">SUM($R66:U66)/$G66</f>
        <v>0.18666666666666668</v>
      </c>
      <c r="AJ66" s="135">
        <f ca="1">SUM($R66:V66)/$G66</f>
        <v>0.28000000000000003</v>
      </c>
      <c r="AK66" s="135">
        <f ca="1">SUM($R66:W66)/$G66</f>
        <v>0.37333333333333335</v>
      </c>
      <c r="AL66" s="135">
        <f ca="1">SUM($R66:X66)/$G66</f>
        <v>0.47333333333333333</v>
      </c>
      <c r="AM66" s="135">
        <f ca="1">SUM($R66:Y66)/$G66</f>
        <v>0.52666666666666662</v>
      </c>
      <c r="AN66" s="135">
        <f ca="1">SUM($R66:Z66)/$G66</f>
        <v>0.56000000000000005</v>
      </c>
      <c r="AO66" s="135">
        <f ca="1">SUM($R66:AA66)/$G66</f>
        <v>0.57333333333333336</v>
      </c>
      <c r="AP66" s="135">
        <f ca="1">SUM($R66:AB66)/$G66</f>
        <v>0.57333333333333336</v>
      </c>
      <c r="AQ66" s="135">
        <f ca="1">SUM($R66:AC66)/$G66</f>
        <v>0.57999999999999996</v>
      </c>
      <c r="AR66" s="135">
        <f ca="1">SUM($R66:AD66)/$G66</f>
        <v>0.60666666666666669</v>
      </c>
      <c r="AS66" s="135">
        <f ca="1">SUM($R66:AE66)/$G66</f>
        <v>0.62666666666666671</v>
      </c>
      <c r="AU66" s="106" t="s">
        <v>32</v>
      </c>
      <c r="AV66" s="135">
        <f t="shared" ca="1" si="33"/>
        <v>0.10559271381813011</v>
      </c>
      <c r="AW66" s="135">
        <f t="shared" ca="1" si="33"/>
        <v>0.21118542763626022</v>
      </c>
      <c r="AX66" s="135">
        <f t="shared" ca="1" si="33"/>
        <v>0.32844741710545056</v>
      </c>
      <c r="AY66" s="135">
        <f t="shared" ca="1" si="33"/>
        <v>0.48157108296570394</v>
      </c>
      <c r="AZ66" s="135">
        <f t="shared" ca="1" si="33"/>
        <v>0.70798349224420121</v>
      </c>
      <c r="BA66" s="135">
        <f t="shared" ca="1" si="33"/>
        <v>0.8063184858403305</v>
      </c>
      <c r="BB66" s="135">
        <f t="shared" ca="1" si="33"/>
        <v>0.86068023338551336</v>
      </c>
      <c r="BC66" s="135">
        <f t="shared" ca="1" si="33"/>
        <v>0.89981499928845921</v>
      </c>
      <c r="BD66" s="135">
        <f t="shared" ca="1" si="33"/>
        <v>0.92898818841610975</v>
      </c>
      <c r="BE66" s="135">
        <f t="shared" ca="1" si="33"/>
        <v>0.95189981499928888</v>
      </c>
      <c r="BF66" s="135">
        <f t="shared" ca="1" si="33"/>
        <v>0.97708837341682131</v>
      </c>
      <c r="BG66" s="135">
        <f t="shared" ca="1" si="33"/>
        <v>1.0000000000000004</v>
      </c>
    </row>
    <row r="67" spans="3:59" x14ac:dyDescent="0.15">
      <c r="C67" s="105">
        <v>367</v>
      </c>
      <c r="D67" s="105" t="s">
        <v>93</v>
      </c>
      <c r="E67" s="106">
        <f t="shared" ca="1" si="22"/>
        <v>0</v>
      </c>
      <c r="F67" s="106">
        <f t="shared" ca="1" si="23"/>
        <v>0</v>
      </c>
      <c r="G67" s="106">
        <f ca="1">VLOOKUP($C$6,パターンマスタ!N:AB,13,0)</f>
        <v>150</v>
      </c>
      <c r="H67" s="107">
        <f t="shared" ca="1" si="24"/>
        <v>30</v>
      </c>
      <c r="I67" s="106">
        <f t="shared" ca="1" si="25"/>
        <v>120</v>
      </c>
      <c r="J67" s="112">
        <f t="shared" ca="1" si="26"/>
        <v>0.2</v>
      </c>
      <c r="K67" s="113">
        <f t="shared" ca="1" si="27"/>
        <v>1.0000000000000004</v>
      </c>
      <c r="L67" s="113">
        <f t="shared" ca="1" si="28"/>
        <v>-0.80000000000000049</v>
      </c>
      <c r="M67" s="114">
        <f t="shared" ca="1" si="29"/>
        <v>30</v>
      </c>
      <c r="N67" s="106">
        <f t="shared" ca="1" si="30"/>
        <v>120</v>
      </c>
      <c r="O67" s="113">
        <f t="shared" ca="1" si="31"/>
        <v>0.2</v>
      </c>
      <c r="P67" s="115"/>
      <c r="Q67" s="126" t="s">
        <v>31</v>
      </c>
      <c r="R67" s="127">
        <f ca="1">IF($C$6="合計",SUMIFS(Pt1売数実績!$L:$L,Pt1売数実績!$C:$C,$C67,Pt1売数実績!$B:$B,R$5),IFERROR(VLOOKUP(R$5&amp;"_"&amp;$C67&amp;"_"&amp;$C$6,Pt1売数実績!$A:$L,12,0),0))</f>
        <v>0</v>
      </c>
      <c r="S67" s="127">
        <f ca="1">IF($C$6="合計",SUMIFS(Pt1売数実績!$L:$L,Pt1売数実績!$C:$C,$C67,Pt1売数実績!$B:$B,S$5),IFERROR(VLOOKUP(S$5&amp;"_"&amp;$C67&amp;"_"&amp;$C$6,Pt1売数実績!$A:$L,12,0),0))</f>
        <v>3</v>
      </c>
      <c r="T67" s="127">
        <f ca="1">IF($C$6="合計",SUMIFS(Pt1売数実績!$L:$L,Pt1売数実績!$C:$C,$C67,Pt1売数実績!$B:$B,T$5),IFERROR(VLOOKUP(T$5&amp;"_"&amp;$C67&amp;"_"&amp;$C$6,Pt1売数実績!$A:$L,12,0),0))</f>
        <v>6</v>
      </c>
      <c r="U67" s="127">
        <f ca="1">IF($C$6="合計",SUMIFS(Pt1売数実績!$L:$L,Pt1売数実績!$C:$C,$C67,Pt1売数実績!$B:$B,U$5),IFERROR(VLOOKUP(U$5&amp;"_"&amp;$C67&amp;"_"&amp;$C$6,Pt1売数実績!$A:$L,12,0),0))</f>
        <v>2</v>
      </c>
      <c r="V67" s="127">
        <f ca="1">IF($C$6="合計",SUMIFS(Pt1売数実績!$L:$L,Pt1売数実績!$C:$C,$C67,Pt1売数実績!$B:$B,V$5),IFERROR(VLOOKUP(V$5&amp;"_"&amp;$C67&amp;"_"&amp;$C$6,Pt1売数実績!$A:$L,12,0),0))</f>
        <v>8</v>
      </c>
      <c r="W67" s="127">
        <f ca="1">IF($C$6="合計",SUMIFS(Pt1売数実績!$L:$L,Pt1売数実績!$C:$C,$C67,Pt1売数実績!$B:$B,W$5),IFERROR(VLOOKUP(W$5&amp;"_"&amp;$C67&amp;"_"&amp;$C$6,Pt1売数実績!$A:$L,12,0),0))</f>
        <v>3</v>
      </c>
      <c r="X67" s="127">
        <f ca="1">IF($C$6="合計",SUMIFS(Pt1売数実績!$L:$L,Pt1売数実績!$C:$C,$C67,Pt1売数実績!$B:$B,X$5),IFERROR(VLOOKUP(X$5&amp;"_"&amp;$C67&amp;"_"&amp;$C$6,Pt1売数実績!$A:$L,12,0),0))</f>
        <v>4</v>
      </c>
      <c r="Y67" s="127">
        <f ca="1">IF($C$6="合計",SUMIFS(Pt1売数実績!$L:$L,Pt1売数実績!$C:$C,$C67,Pt1売数実績!$B:$B,Y$5),IFERROR(VLOOKUP(Y$5&amp;"_"&amp;$C67&amp;"_"&amp;$C$6,Pt1売数実績!$A:$L,12,0),0))</f>
        <v>1</v>
      </c>
      <c r="Z67" s="127">
        <f ca="1">IF($C$6="合計",SUMIFS(Pt1売数実績!$L:$L,Pt1売数実績!$C:$C,$C67,Pt1売数実績!$B:$B,Z$5),IFERROR(VLOOKUP(Z$5&amp;"_"&amp;$C67&amp;"_"&amp;$C$6,Pt1売数実績!$A:$L,12,0),0))</f>
        <v>1</v>
      </c>
      <c r="AA67" s="127">
        <f ca="1">IF($C$6="合計",SUMIFS(Pt1売数実績!$L:$L,Pt1売数実績!$C:$C,$C67,Pt1売数実績!$B:$B,AA$5),IFERROR(VLOOKUP(AA$5&amp;"_"&amp;$C67&amp;"_"&amp;$C$6,Pt1売数実績!$A:$L,12,0),0))</f>
        <v>1</v>
      </c>
      <c r="AB67" s="127">
        <f ca="1">IF($C$6="合計",SUMIFS(Pt1売数実績!$L:$L,Pt1売数実績!$C:$C,$C67,Pt1売数実績!$B:$B,AB$5),IFERROR(VLOOKUP(AB$5&amp;"_"&amp;$C67&amp;"_"&amp;$C$6,Pt1売数実績!$A:$L,12,0),0))</f>
        <v>1</v>
      </c>
      <c r="AC67" s="127">
        <f ca="1">IF($C$6="合計",SUMIFS(Pt1売数実績!$L:$L,Pt1売数実績!$C:$C,$C67,Pt1売数実績!$B:$B,AC$5),IFERROR(VLOOKUP(AC$5&amp;"_"&amp;$C67&amp;"_"&amp;$C$6,Pt1売数実績!$A:$L,12,0),0))</f>
        <v>0</v>
      </c>
      <c r="AD67" s="127">
        <f ca="1">IF($C$6="合計",SUMIFS(Pt1売数実績!$L:$L,Pt1売数実績!$C:$C,$C67,Pt1売数実績!$B:$B,AD$5),IFERROR(VLOOKUP(AD$5&amp;"_"&amp;$C67&amp;"_"&amp;$C$6,Pt1売数実績!$A:$L,12,0),0))</f>
        <v>0</v>
      </c>
      <c r="AE67" s="127">
        <f ca="1">IF($C$6="合計",SUMIFS(Pt1売数実績!$L:$L,Pt1売数実績!$C:$C,$C67,Pt1売数実績!$B:$B,AE$5),IFERROR(VLOOKUP(AE$5&amp;"_"&amp;$C67&amp;"_"&amp;$C$6,Pt1売数実績!$A:$L,12,0),0))</f>
        <v>0</v>
      </c>
      <c r="AG67" s="106" t="s">
        <v>32</v>
      </c>
      <c r="AH67" s="135">
        <f ca="1">SUM($R67:T67)/$G67</f>
        <v>0.06</v>
      </c>
      <c r="AI67" s="135">
        <f ca="1">SUM($R67:U67)/$G67</f>
        <v>7.3333333333333334E-2</v>
      </c>
      <c r="AJ67" s="135">
        <f ca="1">SUM($R67:V67)/$G67</f>
        <v>0.12666666666666668</v>
      </c>
      <c r="AK67" s="135">
        <f ca="1">SUM($R67:W67)/$G67</f>
        <v>0.14666666666666667</v>
      </c>
      <c r="AL67" s="135">
        <f ca="1">SUM($R67:X67)/$G67</f>
        <v>0.17333333333333334</v>
      </c>
      <c r="AM67" s="135">
        <f ca="1">SUM($R67:Y67)/$G67</f>
        <v>0.18</v>
      </c>
      <c r="AN67" s="135">
        <f ca="1">SUM($R67:Z67)/$G67</f>
        <v>0.18666666666666668</v>
      </c>
      <c r="AO67" s="135">
        <f ca="1">SUM($R67:AA67)/$G67</f>
        <v>0.19333333333333333</v>
      </c>
      <c r="AP67" s="135">
        <f ca="1">SUM($R67:AB67)/$G67</f>
        <v>0.2</v>
      </c>
      <c r="AQ67" s="135">
        <f ca="1">SUM($R67:AC67)/$G67</f>
        <v>0.2</v>
      </c>
      <c r="AR67" s="135">
        <f ca="1">SUM($R67:AD67)/$G67</f>
        <v>0.2</v>
      </c>
      <c r="AS67" s="135">
        <f ca="1">SUM($R67:AE67)/$G67</f>
        <v>0.2</v>
      </c>
      <c r="AU67" s="106" t="s">
        <v>32</v>
      </c>
      <c r="AV67" s="135">
        <f t="shared" ca="1" si="33"/>
        <v>0.10559271381813011</v>
      </c>
      <c r="AW67" s="135">
        <f t="shared" ca="1" si="33"/>
        <v>0.21118542763626022</v>
      </c>
      <c r="AX67" s="135">
        <f t="shared" ca="1" si="33"/>
        <v>0.32844741710545056</v>
      </c>
      <c r="AY67" s="135">
        <f t="shared" ca="1" si="33"/>
        <v>0.48157108296570394</v>
      </c>
      <c r="AZ67" s="135">
        <f t="shared" ca="1" si="33"/>
        <v>0.70798349224420121</v>
      </c>
      <c r="BA67" s="135">
        <f t="shared" ca="1" si="33"/>
        <v>0.8063184858403305</v>
      </c>
      <c r="BB67" s="135">
        <f t="shared" ca="1" si="33"/>
        <v>0.86068023338551336</v>
      </c>
      <c r="BC67" s="135">
        <f t="shared" ca="1" si="33"/>
        <v>0.89981499928845921</v>
      </c>
      <c r="BD67" s="135">
        <f t="shared" ca="1" si="33"/>
        <v>0.92898818841610975</v>
      </c>
      <c r="BE67" s="135">
        <f t="shared" ca="1" si="33"/>
        <v>0.95189981499928888</v>
      </c>
      <c r="BF67" s="135">
        <f t="shared" ca="1" si="33"/>
        <v>0.97708837341682131</v>
      </c>
      <c r="BG67" s="135">
        <f t="shared" ca="1" si="33"/>
        <v>1.0000000000000004</v>
      </c>
    </row>
    <row r="68" spans="3:59" x14ac:dyDescent="0.15">
      <c r="C68" s="105">
        <v>368</v>
      </c>
      <c r="D68" s="105" t="s">
        <v>94</v>
      </c>
      <c r="E68" s="106">
        <f t="shared" ca="1" si="22"/>
        <v>0</v>
      </c>
      <c r="F68" s="106">
        <f t="shared" ca="1" si="23"/>
        <v>0</v>
      </c>
      <c r="G68" s="106">
        <f ca="1">VLOOKUP($C$6,パターンマスタ!N:AB,13,0)</f>
        <v>150</v>
      </c>
      <c r="H68" s="107">
        <f t="shared" ca="1" si="24"/>
        <v>116</v>
      </c>
      <c r="I68" s="106">
        <f t="shared" ca="1" si="25"/>
        <v>34</v>
      </c>
      <c r="J68" s="112">
        <f t="shared" ca="1" si="26"/>
        <v>0.77333333333333332</v>
      </c>
      <c r="K68" s="113">
        <f t="shared" ca="1" si="27"/>
        <v>1.0000000000000004</v>
      </c>
      <c r="L68" s="113">
        <f t="shared" ca="1" si="28"/>
        <v>-0.22666666666666713</v>
      </c>
      <c r="M68" s="114">
        <f t="shared" ca="1" si="29"/>
        <v>116</v>
      </c>
      <c r="N68" s="106">
        <f t="shared" ca="1" si="30"/>
        <v>34</v>
      </c>
      <c r="O68" s="113">
        <f t="shared" ca="1" si="31"/>
        <v>0.77333333333333332</v>
      </c>
      <c r="P68" s="115"/>
      <c r="Q68" s="126" t="s">
        <v>31</v>
      </c>
      <c r="R68" s="127">
        <f ca="1">IF($C$6="合計",SUMIFS(Pt1売数実績!$L:$L,Pt1売数実績!$C:$C,$C68,Pt1売数実績!$B:$B,R$5),IFERROR(VLOOKUP(R$5&amp;"_"&amp;$C68&amp;"_"&amp;$C$6,Pt1売数実績!$A:$L,12,0),0))</f>
        <v>0</v>
      </c>
      <c r="S68" s="127">
        <f ca="1">IF($C$6="合計",SUMIFS(Pt1売数実績!$L:$L,Pt1売数実績!$C:$C,$C68,Pt1売数実績!$B:$B,S$5),IFERROR(VLOOKUP(S$5&amp;"_"&amp;$C68&amp;"_"&amp;$C$6,Pt1売数実績!$A:$L,12,0),0))</f>
        <v>24</v>
      </c>
      <c r="T68" s="127">
        <f ca="1">IF($C$6="合計",SUMIFS(Pt1売数実績!$L:$L,Pt1売数実績!$C:$C,$C68,Pt1売数実績!$B:$B,T$5),IFERROR(VLOOKUP(T$5&amp;"_"&amp;$C68&amp;"_"&amp;$C$6,Pt1売数実績!$A:$L,12,0),0))</f>
        <v>22</v>
      </c>
      <c r="U68" s="127">
        <f ca="1">IF($C$6="合計",SUMIFS(Pt1売数実績!$L:$L,Pt1売数実績!$C:$C,$C68,Pt1売数実績!$B:$B,U$5),IFERROR(VLOOKUP(U$5&amp;"_"&amp;$C68&amp;"_"&amp;$C$6,Pt1売数実績!$A:$L,12,0),0))</f>
        <v>18</v>
      </c>
      <c r="V68" s="127">
        <f ca="1">IF($C$6="合計",SUMIFS(Pt1売数実績!$L:$L,Pt1売数実績!$C:$C,$C68,Pt1売数実績!$B:$B,V$5),IFERROR(VLOOKUP(V$5&amp;"_"&amp;$C68&amp;"_"&amp;$C$6,Pt1売数実績!$A:$L,12,0),0))</f>
        <v>11</v>
      </c>
      <c r="W68" s="127">
        <f ca="1">IF($C$6="合計",SUMIFS(Pt1売数実績!$L:$L,Pt1売数実績!$C:$C,$C68,Pt1売数実績!$B:$B,W$5),IFERROR(VLOOKUP(W$5&amp;"_"&amp;$C68&amp;"_"&amp;$C$6,Pt1売数実績!$A:$L,12,0),0))</f>
        <v>10</v>
      </c>
      <c r="X68" s="127">
        <f ca="1">IF($C$6="合計",SUMIFS(Pt1売数実績!$L:$L,Pt1売数実績!$C:$C,$C68,Pt1売数実績!$B:$B,X$5),IFERROR(VLOOKUP(X$5&amp;"_"&amp;$C68&amp;"_"&amp;$C$6,Pt1売数実績!$A:$L,12,0),0))</f>
        <v>8</v>
      </c>
      <c r="Y68" s="127">
        <f ca="1">IF($C$6="合計",SUMIFS(Pt1売数実績!$L:$L,Pt1売数実績!$C:$C,$C68,Pt1売数実績!$B:$B,Y$5),IFERROR(VLOOKUP(Y$5&amp;"_"&amp;$C68&amp;"_"&amp;$C$6,Pt1売数実績!$A:$L,12,0),0))</f>
        <v>14</v>
      </c>
      <c r="Z68" s="127">
        <f ca="1">IF($C$6="合計",SUMIFS(Pt1売数実績!$L:$L,Pt1売数実績!$C:$C,$C68,Pt1売数実績!$B:$B,Z$5),IFERROR(VLOOKUP(Z$5&amp;"_"&amp;$C68&amp;"_"&amp;$C$6,Pt1売数実績!$A:$L,12,0),0))</f>
        <v>6</v>
      </c>
      <c r="AA68" s="127">
        <f ca="1">IF($C$6="合計",SUMIFS(Pt1売数実績!$L:$L,Pt1売数実績!$C:$C,$C68,Pt1売数実績!$B:$B,AA$5),IFERROR(VLOOKUP(AA$5&amp;"_"&amp;$C68&amp;"_"&amp;$C$6,Pt1売数実績!$A:$L,12,0),0))</f>
        <v>0</v>
      </c>
      <c r="AB68" s="127">
        <f ca="1">IF($C$6="合計",SUMIFS(Pt1売数実績!$L:$L,Pt1売数実績!$C:$C,$C68,Pt1売数実績!$B:$B,AB$5),IFERROR(VLOOKUP(AB$5&amp;"_"&amp;$C68&amp;"_"&amp;$C$6,Pt1売数実績!$A:$L,12,0),0))</f>
        <v>1</v>
      </c>
      <c r="AC68" s="127">
        <f ca="1">IF($C$6="合計",SUMIFS(Pt1売数実績!$L:$L,Pt1売数実績!$C:$C,$C68,Pt1売数実績!$B:$B,AC$5),IFERROR(VLOOKUP(AC$5&amp;"_"&amp;$C68&amp;"_"&amp;$C$6,Pt1売数実績!$A:$L,12,0),0))</f>
        <v>1</v>
      </c>
      <c r="AD68" s="127">
        <f ca="1">IF($C$6="合計",SUMIFS(Pt1売数実績!$L:$L,Pt1売数実績!$C:$C,$C68,Pt1売数実績!$B:$B,AD$5),IFERROR(VLOOKUP(AD$5&amp;"_"&amp;$C68&amp;"_"&amp;$C$6,Pt1売数実績!$A:$L,12,0),0))</f>
        <v>1</v>
      </c>
      <c r="AE68" s="127">
        <f ca="1">IF($C$6="合計",SUMIFS(Pt1売数実績!$L:$L,Pt1売数実績!$C:$C,$C68,Pt1売数実績!$B:$B,AE$5),IFERROR(VLOOKUP(AE$5&amp;"_"&amp;$C68&amp;"_"&amp;$C$6,Pt1売数実績!$A:$L,12,0),0))</f>
        <v>0</v>
      </c>
      <c r="AG68" s="106" t="s">
        <v>32</v>
      </c>
      <c r="AH68" s="135">
        <f ca="1">SUM($R68:T68)/$G68</f>
        <v>0.30666666666666664</v>
      </c>
      <c r="AI68" s="135">
        <f ca="1">SUM($R68:U68)/$G68</f>
        <v>0.42666666666666669</v>
      </c>
      <c r="AJ68" s="135">
        <f ca="1">SUM($R68:V68)/$G68</f>
        <v>0.5</v>
      </c>
      <c r="AK68" s="135">
        <f ca="1">SUM($R68:W68)/$G68</f>
        <v>0.56666666666666665</v>
      </c>
      <c r="AL68" s="135">
        <f ca="1">SUM($R68:X68)/$G68</f>
        <v>0.62</v>
      </c>
      <c r="AM68" s="135">
        <f ca="1">SUM($R68:Y68)/$G68</f>
        <v>0.71333333333333337</v>
      </c>
      <c r="AN68" s="135">
        <f ca="1">SUM($R68:Z68)/$G68</f>
        <v>0.7533333333333333</v>
      </c>
      <c r="AO68" s="135">
        <f ca="1">SUM($R68:AA68)/$G68</f>
        <v>0.7533333333333333</v>
      </c>
      <c r="AP68" s="135">
        <f ca="1">SUM($R68:AB68)/$G68</f>
        <v>0.76</v>
      </c>
      <c r="AQ68" s="135">
        <f ca="1">SUM($R68:AC68)/$G68</f>
        <v>0.76666666666666672</v>
      </c>
      <c r="AR68" s="135">
        <f ca="1">SUM($R68:AD68)/$G68</f>
        <v>0.77333333333333332</v>
      </c>
      <c r="AS68" s="135">
        <f ca="1">SUM($R68:AE68)/$G68</f>
        <v>0.77333333333333332</v>
      </c>
      <c r="AU68" s="106" t="s">
        <v>32</v>
      </c>
      <c r="AV68" s="135">
        <f t="shared" ca="1" si="33"/>
        <v>0.10559271381813011</v>
      </c>
      <c r="AW68" s="135">
        <f t="shared" ca="1" si="33"/>
        <v>0.21118542763626022</v>
      </c>
      <c r="AX68" s="135">
        <f t="shared" ca="1" si="33"/>
        <v>0.32844741710545056</v>
      </c>
      <c r="AY68" s="135">
        <f t="shared" ca="1" si="33"/>
        <v>0.48157108296570394</v>
      </c>
      <c r="AZ68" s="135">
        <f t="shared" ca="1" si="33"/>
        <v>0.70798349224420121</v>
      </c>
      <c r="BA68" s="135">
        <f t="shared" ca="1" si="33"/>
        <v>0.8063184858403305</v>
      </c>
      <c r="BB68" s="135">
        <f t="shared" ca="1" si="33"/>
        <v>0.86068023338551336</v>
      </c>
      <c r="BC68" s="135">
        <f t="shared" ca="1" si="33"/>
        <v>0.89981499928845921</v>
      </c>
      <c r="BD68" s="135">
        <f t="shared" ca="1" si="33"/>
        <v>0.92898818841610975</v>
      </c>
      <c r="BE68" s="135">
        <f t="shared" ca="1" si="33"/>
        <v>0.95189981499928888</v>
      </c>
      <c r="BF68" s="135">
        <f t="shared" ca="1" si="33"/>
        <v>0.97708837341682131</v>
      </c>
      <c r="BG68" s="135">
        <f t="shared" ca="1" si="33"/>
        <v>1.0000000000000004</v>
      </c>
    </row>
    <row r="69" spans="3:59" x14ac:dyDescent="0.15">
      <c r="C69" s="105">
        <v>369</v>
      </c>
      <c r="D69" s="105" t="s">
        <v>95</v>
      </c>
      <c r="E69" s="106">
        <f t="shared" ca="1" si="22"/>
        <v>0</v>
      </c>
      <c r="F69" s="106">
        <f t="shared" ca="1" si="23"/>
        <v>0</v>
      </c>
      <c r="G69" s="106">
        <f ca="1">VLOOKUP($C$6,パターンマスタ!N:AB,13,0)</f>
        <v>150</v>
      </c>
      <c r="H69" s="107">
        <f t="shared" ca="1" si="24"/>
        <v>82</v>
      </c>
      <c r="I69" s="106">
        <f t="shared" ca="1" si="25"/>
        <v>68</v>
      </c>
      <c r="J69" s="112">
        <f t="shared" ca="1" si="26"/>
        <v>0.54666666666666663</v>
      </c>
      <c r="K69" s="113">
        <f t="shared" ca="1" si="27"/>
        <v>1.0000000000000004</v>
      </c>
      <c r="L69" s="113">
        <f t="shared" ca="1" si="28"/>
        <v>-0.45333333333333381</v>
      </c>
      <c r="M69" s="114">
        <f t="shared" ca="1" si="29"/>
        <v>82</v>
      </c>
      <c r="N69" s="106">
        <f t="shared" ca="1" si="30"/>
        <v>68</v>
      </c>
      <c r="O69" s="113">
        <f t="shared" ca="1" si="31"/>
        <v>0.54666666666666663</v>
      </c>
      <c r="P69" s="115"/>
      <c r="Q69" s="126" t="s">
        <v>31</v>
      </c>
      <c r="R69" s="127">
        <f ca="1">IF($C$6="合計",SUMIFS(Pt1売数実績!$L:$L,Pt1売数実績!$C:$C,$C69,Pt1売数実績!$B:$B,R$5),IFERROR(VLOOKUP(R$5&amp;"_"&amp;$C69&amp;"_"&amp;$C$6,Pt1売数実績!$A:$L,12,0),0))</f>
        <v>0</v>
      </c>
      <c r="S69" s="127">
        <f ca="1">IF($C$6="合計",SUMIFS(Pt1売数実績!$L:$L,Pt1売数実績!$C:$C,$C69,Pt1売数実績!$B:$B,S$5),IFERROR(VLOOKUP(S$5&amp;"_"&amp;$C69&amp;"_"&amp;$C$6,Pt1売数実績!$A:$L,12,0),0))</f>
        <v>5</v>
      </c>
      <c r="T69" s="127">
        <f ca="1">IF($C$6="合計",SUMIFS(Pt1売数実績!$L:$L,Pt1売数実績!$C:$C,$C69,Pt1売数実績!$B:$B,T$5),IFERROR(VLOOKUP(T$5&amp;"_"&amp;$C69&amp;"_"&amp;$C$6,Pt1売数実績!$A:$L,12,0),0))</f>
        <v>6</v>
      </c>
      <c r="U69" s="127">
        <f ca="1">IF($C$6="合計",SUMIFS(Pt1売数実績!$L:$L,Pt1売数実績!$C:$C,$C69,Pt1売数実績!$B:$B,U$5),IFERROR(VLOOKUP(U$5&amp;"_"&amp;$C69&amp;"_"&amp;$C$6,Pt1売数実績!$A:$L,12,0),0))</f>
        <v>6</v>
      </c>
      <c r="V69" s="127">
        <f ca="1">IF($C$6="合計",SUMIFS(Pt1売数実績!$L:$L,Pt1売数実績!$C:$C,$C69,Pt1売数実績!$B:$B,V$5),IFERROR(VLOOKUP(V$5&amp;"_"&amp;$C69&amp;"_"&amp;$C$6,Pt1売数実績!$A:$L,12,0),0))</f>
        <v>3</v>
      </c>
      <c r="W69" s="127">
        <f ca="1">IF($C$6="合計",SUMIFS(Pt1売数実績!$L:$L,Pt1売数実績!$C:$C,$C69,Pt1売数実績!$B:$B,W$5),IFERROR(VLOOKUP(W$5&amp;"_"&amp;$C69&amp;"_"&amp;$C$6,Pt1売数実績!$A:$L,12,0),0))</f>
        <v>6</v>
      </c>
      <c r="X69" s="127">
        <f ca="1">IF($C$6="合計",SUMIFS(Pt1売数実績!$L:$L,Pt1売数実績!$C:$C,$C69,Pt1売数実績!$B:$B,X$5),IFERROR(VLOOKUP(X$5&amp;"_"&amp;$C69&amp;"_"&amp;$C$6,Pt1売数実績!$A:$L,12,0),0))</f>
        <v>34</v>
      </c>
      <c r="Y69" s="127">
        <f ca="1">IF($C$6="合計",SUMIFS(Pt1売数実績!$L:$L,Pt1売数実績!$C:$C,$C69,Pt1売数実績!$B:$B,Y$5),IFERROR(VLOOKUP(Y$5&amp;"_"&amp;$C69&amp;"_"&amp;$C$6,Pt1売数実績!$A:$L,12,0),0))</f>
        <v>16</v>
      </c>
      <c r="Z69" s="127">
        <f ca="1">IF($C$6="合計",SUMIFS(Pt1売数実績!$L:$L,Pt1売数実績!$C:$C,$C69,Pt1売数実績!$B:$B,Z$5),IFERROR(VLOOKUP(Z$5&amp;"_"&amp;$C69&amp;"_"&amp;$C$6,Pt1売数実績!$A:$L,12,0),0))</f>
        <v>1</v>
      </c>
      <c r="AA69" s="127">
        <f ca="1">IF($C$6="合計",SUMIFS(Pt1売数実績!$L:$L,Pt1売数実績!$C:$C,$C69,Pt1売数実績!$B:$B,AA$5),IFERROR(VLOOKUP(AA$5&amp;"_"&amp;$C69&amp;"_"&amp;$C$6,Pt1売数実績!$A:$L,12,0),0))</f>
        <v>1</v>
      </c>
      <c r="AB69" s="127">
        <f ca="1">IF($C$6="合計",SUMIFS(Pt1売数実績!$L:$L,Pt1売数実績!$C:$C,$C69,Pt1売数実績!$B:$B,AB$5),IFERROR(VLOOKUP(AB$5&amp;"_"&amp;$C69&amp;"_"&amp;$C$6,Pt1売数実績!$A:$L,12,0),0))</f>
        <v>0</v>
      </c>
      <c r="AC69" s="127">
        <f ca="1">IF($C$6="合計",SUMIFS(Pt1売数実績!$L:$L,Pt1売数実績!$C:$C,$C69,Pt1売数実績!$B:$B,AC$5),IFERROR(VLOOKUP(AC$5&amp;"_"&amp;$C69&amp;"_"&amp;$C$6,Pt1売数実績!$A:$L,12,0),0))</f>
        <v>0</v>
      </c>
      <c r="AD69" s="127">
        <f ca="1">IF($C$6="合計",SUMIFS(Pt1売数実績!$L:$L,Pt1売数実績!$C:$C,$C69,Pt1売数実績!$B:$B,AD$5),IFERROR(VLOOKUP(AD$5&amp;"_"&amp;$C69&amp;"_"&amp;$C$6,Pt1売数実績!$A:$L,12,0),0))</f>
        <v>1</v>
      </c>
      <c r="AE69" s="127">
        <f ca="1">IF($C$6="合計",SUMIFS(Pt1売数実績!$L:$L,Pt1売数実績!$C:$C,$C69,Pt1売数実績!$B:$B,AE$5),IFERROR(VLOOKUP(AE$5&amp;"_"&amp;$C69&amp;"_"&amp;$C$6,Pt1売数実績!$A:$L,12,0),0))</f>
        <v>3</v>
      </c>
      <c r="AG69" s="106" t="s">
        <v>32</v>
      </c>
      <c r="AH69" s="135">
        <f ca="1">SUM($R69:T69)/$G69</f>
        <v>7.3333333333333334E-2</v>
      </c>
      <c r="AI69" s="135">
        <f ca="1">SUM($R69:U69)/$G69</f>
        <v>0.11333333333333333</v>
      </c>
      <c r="AJ69" s="135">
        <f ca="1">SUM($R69:V69)/$G69</f>
        <v>0.13333333333333333</v>
      </c>
      <c r="AK69" s="135">
        <f ca="1">SUM($R69:W69)/$G69</f>
        <v>0.17333333333333334</v>
      </c>
      <c r="AL69" s="135">
        <f ca="1">SUM($R69:X69)/$G69</f>
        <v>0.4</v>
      </c>
      <c r="AM69" s="135">
        <f ca="1">SUM($R69:Y69)/$G69</f>
        <v>0.50666666666666671</v>
      </c>
      <c r="AN69" s="135">
        <f ca="1">SUM($R69:Z69)/$G69</f>
        <v>0.51333333333333331</v>
      </c>
      <c r="AO69" s="135">
        <f ca="1">SUM($R69:AA69)/$G69</f>
        <v>0.52</v>
      </c>
      <c r="AP69" s="135">
        <f ca="1">SUM($R69:AB69)/$G69</f>
        <v>0.52</v>
      </c>
      <c r="AQ69" s="135">
        <f ca="1">SUM($R69:AC69)/$G69</f>
        <v>0.52</v>
      </c>
      <c r="AR69" s="135">
        <f ca="1">SUM($R69:AD69)/$G69</f>
        <v>0.52666666666666662</v>
      </c>
      <c r="AS69" s="135">
        <f ca="1">SUM($R69:AE69)/$G69</f>
        <v>0.54666666666666663</v>
      </c>
      <c r="AU69" s="106" t="s">
        <v>32</v>
      </c>
      <c r="AV69" s="135">
        <f t="shared" ref="AV69:BG78" ca="1" si="34">AV$7</f>
        <v>0.10559271381813011</v>
      </c>
      <c r="AW69" s="135">
        <f t="shared" ca="1" si="34"/>
        <v>0.21118542763626022</v>
      </c>
      <c r="AX69" s="135">
        <f t="shared" ca="1" si="34"/>
        <v>0.32844741710545056</v>
      </c>
      <c r="AY69" s="135">
        <f t="shared" ca="1" si="34"/>
        <v>0.48157108296570394</v>
      </c>
      <c r="AZ69" s="135">
        <f t="shared" ca="1" si="34"/>
        <v>0.70798349224420121</v>
      </c>
      <c r="BA69" s="135">
        <f t="shared" ca="1" si="34"/>
        <v>0.8063184858403305</v>
      </c>
      <c r="BB69" s="135">
        <f t="shared" ca="1" si="34"/>
        <v>0.86068023338551336</v>
      </c>
      <c r="BC69" s="135">
        <f t="shared" ca="1" si="34"/>
        <v>0.89981499928845921</v>
      </c>
      <c r="BD69" s="135">
        <f t="shared" ca="1" si="34"/>
        <v>0.92898818841610975</v>
      </c>
      <c r="BE69" s="135">
        <f t="shared" ca="1" si="34"/>
        <v>0.95189981499928888</v>
      </c>
      <c r="BF69" s="135">
        <f t="shared" ca="1" si="34"/>
        <v>0.97708837341682131</v>
      </c>
      <c r="BG69" s="135">
        <f t="shared" ca="1" si="34"/>
        <v>1.0000000000000004</v>
      </c>
    </row>
    <row r="70" spans="3:59" x14ac:dyDescent="0.15">
      <c r="C70" s="105">
        <v>376</v>
      </c>
      <c r="D70" s="105" t="s">
        <v>96</v>
      </c>
      <c r="E70" s="106">
        <f t="shared" ca="1" si="22"/>
        <v>0</v>
      </c>
      <c r="F70" s="106">
        <f t="shared" ca="1" si="23"/>
        <v>0</v>
      </c>
      <c r="G70" s="106">
        <f ca="1">VLOOKUP($C$6,パターンマスタ!N:AB,13,0)</f>
        <v>150</v>
      </c>
      <c r="H70" s="107">
        <f t="shared" ca="1" si="24"/>
        <v>34</v>
      </c>
      <c r="I70" s="106">
        <f t="shared" ca="1" si="25"/>
        <v>116</v>
      </c>
      <c r="J70" s="112">
        <f t="shared" ca="1" si="26"/>
        <v>0.22666666666666666</v>
      </c>
      <c r="K70" s="113">
        <f t="shared" ca="1" si="27"/>
        <v>1.0000000000000004</v>
      </c>
      <c r="L70" s="113">
        <f t="shared" ca="1" si="28"/>
        <v>-0.77333333333333376</v>
      </c>
      <c r="M70" s="114">
        <f t="shared" ca="1" si="29"/>
        <v>34</v>
      </c>
      <c r="N70" s="106">
        <f t="shared" ca="1" si="30"/>
        <v>116</v>
      </c>
      <c r="O70" s="113">
        <f t="shared" ca="1" si="31"/>
        <v>0.22666666666666666</v>
      </c>
      <c r="P70" s="115"/>
      <c r="Q70" s="126" t="s">
        <v>31</v>
      </c>
      <c r="R70" s="127">
        <f ca="1">IF($C$6="合計",SUMIFS(Pt1売数実績!$L:$L,Pt1売数実績!$C:$C,$C70,Pt1売数実績!$B:$B,R$5),IFERROR(VLOOKUP(R$5&amp;"_"&amp;$C70&amp;"_"&amp;$C$6,Pt1売数実績!$A:$L,12,0),0))</f>
        <v>0</v>
      </c>
      <c r="S70" s="127">
        <f ca="1">IF($C$6="合計",SUMIFS(Pt1売数実績!$L:$L,Pt1売数実績!$C:$C,$C70,Pt1売数実績!$B:$B,S$5),IFERROR(VLOOKUP(S$5&amp;"_"&amp;$C70&amp;"_"&amp;$C$6,Pt1売数実績!$A:$L,12,0),0))</f>
        <v>2</v>
      </c>
      <c r="T70" s="127">
        <f ca="1">IF($C$6="合計",SUMIFS(Pt1売数実績!$L:$L,Pt1売数実績!$C:$C,$C70,Pt1売数実績!$B:$B,T$5),IFERROR(VLOOKUP(T$5&amp;"_"&amp;$C70&amp;"_"&amp;$C$6,Pt1売数実績!$A:$L,12,0),0))</f>
        <v>5</v>
      </c>
      <c r="U70" s="127">
        <f ca="1">IF($C$6="合計",SUMIFS(Pt1売数実績!$L:$L,Pt1売数実績!$C:$C,$C70,Pt1売数実績!$B:$B,U$5),IFERROR(VLOOKUP(U$5&amp;"_"&amp;$C70&amp;"_"&amp;$C$6,Pt1売数実績!$A:$L,12,0),0))</f>
        <v>2</v>
      </c>
      <c r="V70" s="127">
        <f ca="1">IF($C$6="合計",SUMIFS(Pt1売数実績!$L:$L,Pt1売数実績!$C:$C,$C70,Pt1売数実績!$B:$B,V$5),IFERROR(VLOOKUP(V$5&amp;"_"&amp;$C70&amp;"_"&amp;$C$6,Pt1売数実績!$A:$L,12,0),0))</f>
        <v>4</v>
      </c>
      <c r="W70" s="127">
        <f ca="1">IF($C$6="合計",SUMIFS(Pt1売数実績!$L:$L,Pt1売数実績!$C:$C,$C70,Pt1売数実績!$B:$B,W$5),IFERROR(VLOOKUP(W$5&amp;"_"&amp;$C70&amp;"_"&amp;$C$6,Pt1売数実績!$A:$L,12,0),0))</f>
        <v>9</v>
      </c>
      <c r="X70" s="127">
        <f ca="1">IF($C$6="合計",SUMIFS(Pt1売数実績!$L:$L,Pt1売数実績!$C:$C,$C70,Pt1売数実績!$B:$B,X$5),IFERROR(VLOOKUP(X$5&amp;"_"&amp;$C70&amp;"_"&amp;$C$6,Pt1売数実績!$A:$L,12,0),0))</f>
        <v>3</v>
      </c>
      <c r="Y70" s="127">
        <f ca="1">IF($C$6="合計",SUMIFS(Pt1売数実績!$L:$L,Pt1売数実績!$C:$C,$C70,Pt1売数実績!$B:$B,Y$5),IFERROR(VLOOKUP(Y$5&amp;"_"&amp;$C70&amp;"_"&amp;$C$6,Pt1売数実績!$A:$L,12,0),0))</f>
        <v>2</v>
      </c>
      <c r="Z70" s="127">
        <f ca="1">IF($C$6="合計",SUMIFS(Pt1売数実績!$L:$L,Pt1売数実績!$C:$C,$C70,Pt1売数実績!$B:$B,Z$5),IFERROR(VLOOKUP(Z$5&amp;"_"&amp;$C70&amp;"_"&amp;$C$6,Pt1売数実績!$A:$L,12,0),0))</f>
        <v>3</v>
      </c>
      <c r="AA70" s="127">
        <f ca="1">IF($C$6="合計",SUMIFS(Pt1売数実績!$L:$L,Pt1売数実績!$C:$C,$C70,Pt1売数実績!$B:$B,AA$5),IFERROR(VLOOKUP(AA$5&amp;"_"&amp;$C70&amp;"_"&amp;$C$6,Pt1売数実績!$A:$L,12,0),0))</f>
        <v>0</v>
      </c>
      <c r="AB70" s="127">
        <f ca="1">IF($C$6="合計",SUMIFS(Pt1売数実績!$L:$L,Pt1売数実績!$C:$C,$C70,Pt1売数実績!$B:$B,AB$5),IFERROR(VLOOKUP(AB$5&amp;"_"&amp;$C70&amp;"_"&amp;$C$6,Pt1売数実績!$A:$L,12,0),0))</f>
        <v>0</v>
      </c>
      <c r="AC70" s="127">
        <f ca="1">IF($C$6="合計",SUMIFS(Pt1売数実績!$L:$L,Pt1売数実績!$C:$C,$C70,Pt1売数実績!$B:$B,AC$5),IFERROR(VLOOKUP(AC$5&amp;"_"&amp;$C70&amp;"_"&amp;$C$6,Pt1売数実績!$A:$L,12,0),0))</f>
        <v>0</v>
      </c>
      <c r="AD70" s="127">
        <f ca="1">IF($C$6="合計",SUMIFS(Pt1売数実績!$L:$L,Pt1売数実績!$C:$C,$C70,Pt1売数実績!$B:$B,AD$5),IFERROR(VLOOKUP(AD$5&amp;"_"&amp;$C70&amp;"_"&amp;$C$6,Pt1売数実績!$A:$L,12,0),0))</f>
        <v>1</v>
      </c>
      <c r="AE70" s="127">
        <f ca="1">IF($C$6="合計",SUMIFS(Pt1売数実績!$L:$L,Pt1売数実績!$C:$C,$C70,Pt1売数実績!$B:$B,AE$5),IFERROR(VLOOKUP(AE$5&amp;"_"&amp;$C70&amp;"_"&amp;$C$6,Pt1売数実績!$A:$L,12,0),0))</f>
        <v>3</v>
      </c>
      <c r="AG70" s="106" t="s">
        <v>32</v>
      </c>
      <c r="AH70" s="135">
        <f ca="1">SUM($R70:T70)/$G70</f>
        <v>4.6666666666666669E-2</v>
      </c>
      <c r="AI70" s="135">
        <f ca="1">SUM($R70:U70)/$G70</f>
        <v>0.06</v>
      </c>
      <c r="AJ70" s="135">
        <f ca="1">SUM($R70:V70)/$G70</f>
        <v>8.666666666666667E-2</v>
      </c>
      <c r="AK70" s="135">
        <f ca="1">SUM($R70:W70)/$G70</f>
        <v>0.14666666666666667</v>
      </c>
      <c r="AL70" s="135">
        <f ca="1">SUM($R70:X70)/$G70</f>
        <v>0.16666666666666666</v>
      </c>
      <c r="AM70" s="135">
        <f ca="1">SUM($R70:Y70)/$G70</f>
        <v>0.18</v>
      </c>
      <c r="AN70" s="135">
        <f ca="1">SUM($R70:Z70)/$G70</f>
        <v>0.2</v>
      </c>
      <c r="AO70" s="135">
        <f ca="1">SUM($R70:AA70)/$G70</f>
        <v>0.2</v>
      </c>
      <c r="AP70" s="135">
        <f ca="1">SUM($R70:AB70)/$G70</f>
        <v>0.2</v>
      </c>
      <c r="AQ70" s="135">
        <f ca="1">SUM($R70:AC70)/$G70</f>
        <v>0.2</v>
      </c>
      <c r="AR70" s="135">
        <f ca="1">SUM($R70:AD70)/$G70</f>
        <v>0.20666666666666667</v>
      </c>
      <c r="AS70" s="135">
        <f ca="1">SUM($R70:AE70)/$G70</f>
        <v>0.22666666666666666</v>
      </c>
      <c r="AU70" s="106" t="s">
        <v>32</v>
      </c>
      <c r="AV70" s="135">
        <f t="shared" ca="1" si="34"/>
        <v>0.10559271381813011</v>
      </c>
      <c r="AW70" s="135">
        <f t="shared" ca="1" si="34"/>
        <v>0.21118542763626022</v>
      </c>
      <c r="AX70" s="135">
        <f t="shared" ca="1" si="34"/>
        <v>0.32844741710545056</v>
      </c>
      <c r="AY70" s="135">
        <f t="shared" ca="1" si="34"/>
        <v>0.48157108296570394</v>
      </c>
      <c r="AZ70" s="135">
        <f t="shared" ca="1" si="34"/>
        <v>0.70798349224420121</v>
      </c>
      <c r="BA70" s="135">
        <f t="shared" ca="1" si="34"/>
        <v>0.8063184858403305</v>
      </c>
      <c r="BB70" s="135">
        <f t="shared" ca="1" si="34"/>
        <v>0.86068023338551336</v>
      </c>
      <c r="BC70" s="135">
        <f t="shared" ca="1" si="34"/>
        <v>0.89981499928845921</v>
      </c>
      <c r="BD70" s="135">
        <f t="shared" ca="1" si="34"/>
        <v>0.92898818841610975</v>
      </c>
      <c r="BE70" s="135">
        <f t="shared" ca="1" si="34"/>
        <v>0.95189981499928888</v>
      </c>
      <c r="BF70" s="135">
        <f t="shared" ca="1" si="34"/>
        <v>0.97708837341682131</v>
      </c>
      <c r="BG70" s="135">
        <f t="shared" ca="1" si="34"/>
        <v>1.0000000000000004</v>
      </c>
    </row>
    <row r="71" spans="3:59" x14ac:dyDescent="0.15">
      <c r="C71" s="105">
        <v>383</v>
      </c>
      <c r="D71" s="105" t="s">
        <v>97</v>
      </c>
      <c r="E71" s="106">
        <f t="shared" ca="1" si="22"/>
        <v>0</v>
      </c>
      <c r="F71" s="106">
        <f t="shared" ca="1" si="23"/>
        <v>0</v>
      </c>
      <c r="G71" s="106">
        <f ca="1">VLOOKUP($C$6,パターンマスタ!N:AB,13,0)</f>
        <v>150</v>
      </c>
      <c r="H71" s="107">
        <f t="shared" ca="1" si="24"/>
        <v>78</v>
      </c>
      <c r="I71" s="106">
        <f t="shared" ca="1" si="25"/>
        <v>72</v>
      </c>
      <c r="J71" s="112">
        <f t="shared" ca="1" si="26"/>
        <v>0.52</v>
      </c>
      <c r="K71" s="113">
        <f t="shared" ca="1" si="27"/>
        <v>1.0000000000000004</v>
      </c>
      <c r="L71" s="113">
        <f t="shared" ca="1" si="28"/>
        <v>-0.48000000000000043</v>
      </c>
      <c r="M71" s="114">
        <f t="shared" ca="1" si="29"/>
        <v>78</v>
      </c>
      <c r="N71" s="106">
        <f t="shared" ca="1" si="30"/>
        <v>72</v>
      </c>
      <c r="O71" s="113">
        <f t="shared" ca="1" si="31"/>
        <v>0.52</v>
      </c>
      <c r="P71" s="115"/>
      <c r="Q71" s="126" t="s">
        <v>31</v>
      </c>
      <c r="R71" s="127">
        <f ca="1">IF($C$6="合計",SUMIFS(Pt1売数実績!$L:$L,Pt1売数実績!$C:$C,$C71,Pt1売数実績!$B:$B,R$5),IFERROR(VLOOKUP(R$5&amp;"_"&amp;$C71&amp;"_"&amp;$C$6,Pt1売数実績!$A:$L,12,0),0))</f>
        <v>0</v>
      </c>
      <c r="S71" s="127">
        <f ca="1">IF($C$6="合計",SUMIFS(Pt1売数実績!$L:$L,Pt1売数実績!$C:$C,$C71,Pt1売数実績!$B:$B,S$5),IFERROR(VLOOKUP(S$5&amp;"_"&amp;$C71&amp;"_"&amp;$C$6,Pt1売数実績!$A:$L,12,0),0))</f>
        <v>0</v>
      </c>
      <c r="T71" s="127">
        <f ca="1">IF($C$6="合計",SUMIFS(Pt1売数実績!$L:$L,Pt1売数実績!$C:$C,$C71,Pt1売数実績!$B:$B,T$5),IFERROR(VLOOKUP(T$5&amp;"_"&amp;$C71&amp;"_"&amp;$C$6,Pt1売数実績!$A:$L,12,0),0))</f>
        <v>9</v>
      </c>
      <c r="U71" s="127">
        <f ca="1">IF($C$6="合計",SUMIFS(Pt1売数実績!$L:$L,Pt1売数実績!$C:$C,$C71,Pt1売数実績!$B:$B,U$5),IFERROR(VLOOKUP(U$5&amp;"_"&amp;$C71&amp;"_"&amp;$C$6,Pt1売数実績!$A:$L,12,0),0))</f>
        <v>10</v>
      </c>
      <c r="V71" s="127">
        <f ca="1">IF($C$6="合計",SUMIFS(Pt1売数実績!$L:$L,Pt1売数実績!$C:$C,$C71,Pt1売数実績!$B:$B,V$5),IFERROR(VLOOKUP(V$5&amp;"_"&amp;$C71&amp;"_"&amp;$C$6,Pt1売数実績!$A:$L,12,0),0))</f>
        <v>5</v>
      </c>
      <c r="W71" s="127">
        <f ca="1">IF($C$6="合計",SUMIFS(Pt1売数実績!$L:$L,Pt1売数実績!$C:$C,$C71,Pt1売数実績!$B:$B,W$5),IFERROR(VLOOKUP(W$5&amp;"_"&amp;$C71&amp;"_"&amp;$C$6,Pt1売数実績!$A:$L,12,0),0))</f>
        <v>9</v>
      </c>
      <c r="X71" s="127">
        <f ca="1">IF($C$6="合計",SUMIFS(Pt1売数実績!$L:$L,Pt1売数実績!$C:$C,$C71,Pt1売数実績!$B:$B,X$5),IFERROR(VLOOKUP(X$5&amp;"_"&amp;$C71&amp;"_"&amp;$C$6,Pt1売数実績!$A:$L,12,0),0))</f>
        <v>27</v>
      </c>
      <c r="Y71" s="127">
        <f ca="1">IF($C$6="合計",SUMIFS(Pt1売数実績!$L:$L,Pt1売数実績!$C:$C,$C71,Pt1売数実績!$B:$B,Y$5),IFERROR(VLOOKUP(Y$5&amp;"_"&amp;$C71&amp;"_"&amp;$C$6,Pt1売数実績!$A:$L,12,0),0))</f>
        <v>5</v>
      </c>
      <c r="Z71" s="127">
        <f ca="1">IF($C$6="合計",SUMIFS(Pt1売数実績!$L:$L,Pt1売数実績!$C:$C,$C71,Pt1売数実績!$B:$B,Z$5),IFERROR(VLOOKUP(Z$5&amp;"_"&amp;$C71&amp;"_"&amp;$C$6,Pt1売数実績!$A:$L,12,0),0))</f>
        <v>3</v>
      </c>
      <c r="AA71" s="127">
        <f ca="1">IF($C$6="合計",SUMIFS(Pt1売数実績!$L:$L,Pt1売数実績!$C:$C,$C71,Pt1売数実績!$B:$B,AA$5),IFERROR(VLOOKUP(AA$5&amp;"_"&amp;$C71&amp;"_"&amp;$C$6,Pt1売数実績!$A:$L,12,0),0))</f>
        <v>2</v>
      </c>
      <c r="AB71" s="127">
        <f ca="1">IF($C$6="合計",SUMIFS(Pt1売数実績!$L:$L,Pt1売数実績!$C:$C,$C71,Pt1売数実績!$B:$B,AB$5),IFERROR(VLOOKUP(AB$5&amp;"_"&amp;$C71&amp;"_"&amp;$C$6,Pt1売数実績!$A:$L,12,0),0))</f>
        <v>3</v>
      </c>
      <c r="AC71" s="127">
        <f ca="1">IF($C$6="合計",SUMIFS(Pt1売数実績!$L:$L,Pt1売数実績!$C:$C,$C71,Pt1売数実績!$B:$B,AC$5),IFERROR(VLOOKUP(AC$5&amp;"_"&amp;$C71&amp;"_"&amp;$C$6,Pt1売数実績!$A:$L,12,0),0))</f>
        <v>2</v>
      </c>
      <c r="AD71" s="127">
        <f ca="1">IF($C$6="合計",SUMIFS(Pt1売数実績!$L:$L,Pt1売数実績!$C:$C,$C71,Pt1売数実績!$B:$B,AD$5),IFERROR(VLOOKUP(AD$5&amp;"_"&amp;$C71&amp;"_"&amp;$C$6,Pt1売数実績!$A:$L,12,0),0))</f>
        <v>1</v>
      </c>
      <c r="AE71" s="127">
        <f ca="1">IF($C$6="合計",SUMIFS(Pt1売数実績!$L:$L,Pt1売数実績!$C:$C,$C71,Pt1売数実績!$B:$B,AE$5),IFERROR(VLOOKUP(AE$5&amp;"_"&amp;$C71&amp;"_"&amp;$C$6,Pt1売数実績!$A:$L,12,0),0))</f>
        <v>2</v>
      </c>
      <c r="AG71" s="106" t="s">
        <v>32</v>
      </c>
      <c r="AH71" s="135">
        <f ca="1">SUM($R71:T71)/$G71</f>
        <v>0.06</v>
      </c>
      <c r="AI71" s="135">
        <f ca="1">SUM($R71:U71)/$G71</f>
        <v>0.12666666666666668</v>
      </c>
      <c r="AJ71" s="135">
        <f ca="1">SUM($R71:V71)/$G71</f>
        <v>0.16</v>
      </c>
      <c r="AK71" s="135">
        <f ca="1">SUM($R71:W71)/$G71</f>
        <v>0.22</v>
      </c>
      <c r="AL71" s="135">
        <f ca="1">SUM($R71:X71)/$G71</f>
        <v>0.4</v>
      </c>
      <c r="AM71" s="135">
        <f ca="1">SUM($R71:Y71)/$G71</f>
        <v>0.43333333333333335</v>
      </c>
      <c r="AN71" s="135">
        <f ca="1">SUM($R71:Z71)/$G71</f>
        <v>0.45333333333333331</v>
      </c>
      <c r="AO71" s="135">
        <f ca="1">SUM($R71:AA71)/$G71</f>
        <v>0.46666666666666667</v>
      </c>
      <c r="AP71" s="135">
        <f ca="1">SUM($R71:AB71)/$G71</f>
        <v>0.48666666666666669</v>
      </c>
      <c r="AQ71" s="135">
        <f ca="1">SUM($R71:AC71)/$G71</f>
        <v>0.5</v>
      </c>
      <c r="AR71" s="135">
        <f ca="1">SUM($R71:AD71)/$G71</f>
        <v>0.50666666666666671</v>
      </c>
      <c r="AS71" s="135">
        <f ca="1">SUM($R71:AE71)/$G71</f>
        <v>0.52</v>
      </c>
      <c r="AU71" s="106" t="s">
        <v>32</v>
      </c>
      <c r="AV71" s="135">
        <f t="shared" ca="1" si="34"/>
        <v>0.10559271381813011</v>
      </c>
      <c r="AW71" s="135">
        <f t="shared" ca="1" si="34"/>
        <v>0.21118542763626022</v>
      </c>
      <c r="AX71" s="135">
        <f t="shared" ca="1" si="34"/>
        <v>0.32844741710545056</v>
      </c>
      <c r="AY71" s="135">
        <f t="shared" ca="1" si="34"/>
        <v>0.48157108296570394</v>
      </c>
      <c r="AZ71" s="135">
        <f t="shared" ca="1" si="34"/>
        <v>0.70798349224420121</v>
      </c>
      <c r="BA71" s="135">
        <f t="shared" ca="1" si="34"/>
        <v>0.8063184858403305</v>
      </c>
      <c r="BB71" s="135">
        <f t="shared" ca="1" si="34"/>
        <v>0.86068023338551336</v>
      </c>
      <c r="BC71" s="135">
        <f t="shared" ca="1" si="34"/>
        <v>0.89981499928845921</v>
      </c>
      <c r="BD71" s="135">
        <f t="shared" ca="1" si="34"/>
        <v>0.92898818841610975</v>
      </c>
      <c r="BE71" s="135">
        <f t="shared" ca="1" si="34"/>
        <v>0.95189981499928888</v>
      </c>
      <c r="BF71" s="135">
        <f t="shared" ca="1" si="34"/>
        <v>0.97708837341682131</v>
      </c>
      <c r="BG71" s="135">
        <f t="shared" ca="1" si="34"/>
        <v>1.0000000000000004</v>
      </c>
    </row>
    <row r="72" spans="3:59" x14ac:dyDescent="0.15">
      <c r="C72" s="105">
        <v>385</v>
      </c>
      <c r="D72" s="105" t="s">
        <v>98</v>
      </c>
      <c r="E72" s="106">
        <f t="shared" ca="1" si="22"/>
        <v>0</v>
      </c>
      <c r="F72" s="106">
        <f t="shared" ca="1" si="23"/>
        <v>0</v>
      </c>
      <c r="G72" s="106">
        <f ca="1">VLOOKUP($C$6,パターンマスタ!N:AB,13,0)</f>
        <v>150</v>
      </c>
      <c r="H72" s="107">
        <f t="shared" ca="1" si="24"/>
        <v>74</v>
      </c>
      <c r="I72" s="106">
        <f t="shared" ca="1" si="25"/>
        <v>76</v>
      </c>
      <c r="J72" s="112">
        <f t="shared" ca="1" si="26"/>
        <v>0.49333333333333335</v>
      </c>
      <c r="K72" s="113">
        <f t="shared" ca="1" si="27"/>
        <v>1.0000000000000004</v>
      </c>
      <c r="L72" s="113">
        <f t="shared" ca="1" si="28"/>
        <v>-0.50666666666666704</v>
      </c>
      <c r="M72" s="114">
        <f t="shared" ca="1" si="29"/>
        <v>74</v>
      </c>
      <c r="N72" s="106">
        <f t="shared" ca="1" si="30"/>
        <v>76</v>
      </c>
      <c r="O72" s="113">
        <f t="shared" ca="1" si="31"/>
        <v>0.49333333333333335</v>
      </c>
      <c r="P72" s="115"/>
      <c r="Q72" s="126" t="s">
        <v>31</v>
      </c>
      <c r="R72" s="127">
        <f ca="1">IF($C$6="合計",SUMIFS(Pt1売数実績!$L:$L,Pt1売数実績!$C:$C,$C72,Pt1売数実績!$B:$B,R$5),IFERROR(VLOOKUP(R$5&amp;"_"&amp;$C72&amp;"_"&amp;$C$6,Pt1売数実績!$A:$L,12,0),0))</f>
        <v>1</v>
      </c>
      <c r="S72" s="127">
        <f ca="1">IF($C$6="合計",SUMIFS(Pt1売数実績!$L:$L,Pt1売数実績!$C:$C,$C72,Pt1売数実績!$B:$B,S$5),IFERROR(VLOOKUP(S$5&amp;"_"&amp;$C72&amp;"_"&amp;$C$6,Pt1売数実績!$A:$L,12,0),0))</f>
        <v>2</v>
      </c>
      <c r="T72" s="127">
        <f ca="1">IF($C$6="合計",SUMIFS(Pt1売数実績!$L:$L,Pt1売数実績!$C:$C,$C72,Pt1売数実績!$B:$B,T$5),IFERROR(VLOOKUP(T$5&amp;"_"&amp;$C72&amp;"_"&amp;$C$6,Pt1売数実績!$A:$L,12,0),0))</f>
        <v>3</v>
      </c>
      <c r="U72" s="127">
        <f ca="1">IF($C$6="合計",SUMIFS(Pt1売数実績!$L:$L,Pt1売数実績!$C:$C,$C72,Pt1売数実績!$B:$B,U$5),IFERROR(VLOOKUP(U$5&amp;"_"&amp;$C72&amp;"_"&amp;$C$6,Pt1売数実績!$A:$L,12,0),0))</f>
        <v>12</v>
      </c>
      <c r="V72" s="127">
        <f ca="1">IF($C$6="合計",SUMIFS(Pt1売数実績!$L:$L,Pt1売数実績!$C:$C,$C72,Pt1売数実績!$B:$B,V$5),IFERROR(VLOOKUP(V$5&amp;"_"&amp;$C72&amp;"_"&amp;$C$6,Pt1売数実績!$A:$L,12,0),0))</f>
        <v>7</v>
      </c>
      <c r="W72" s="127">
        <f ca="1">IF($C$6="合計",SUMIFS(Pt1売数実績!$L:$L,Pt1売数実績!$C:$C,$C72,Pt1売数実績!$B:$B,W$5),IFERROR(VLOOKUP(W$5&amp;"_"&amp;$C72&amp;"_"&amp;$C$6,Pt1売数実績!$A:$L,12,0),0))</f>
        <v>19</v>
      </c>
      <c r="X72" s="127">
        <f ca="1">IF($C$6="合計",SUMIFS(Pt1売数実績!$L:$L,Pt1売数実績!$C:$C,$C72,Pt1売数実績!$B:$B,X$5),IFERROR(VLOOKUP(X$5&amp;"_"&amp;$C72&amp;"_"&amp;$C$6,Pt1売数実績!$A:$L,12,0),0))</f>
        <v>11</v>
      </c>
      <c r="Y72" s="127">
        <f ca="1">IF($C$6="合計",SUMIFS(Pt1売数実績!$L:$L,Pt1売数実績!$C:$C,$C72,Pt1売数実績!$B:$B,Y$5),IFERROR(VLOOKUP(Y$5&amp;"_"&amp;$C72&amp;"_"&amp;$C$6,Pt1売数実績!$A:$L,12,0),0))</f>
        <v>4</v>
      </c>
      <c r="Z72" s="127">
        <f ca="1">IF($C$6="合計",SUMIFS(Pt1売数実績!$L:$L,Pt1売数実績!$C:$C,$C72,Pt1売数実績!$B:$B,Z$5),IFERROR(VLOOKUP(Z$5&amp;"_"&amp;$C72&amp;"_"&amp;$C$6,Pt1売数実績!$A:$L,12,0),0))</f>
        <v>0</v>
      </c>
      <c r="AA72" s="127">
        <f ca="1">IF($C$6="合計",SUMIFS(Pt1売数実績!$L:$L,Pt1売数実績!$C:$C,$C72,Pt1売数実績!$B:$B,AA$5),IFERROR(VLOOKUP(AA$5&amp;"_"&amp;$C72&amp;"_"&amp;$C$6,Pt1売数実績!$A:$L,12,0),0))</f>
        <v>2</v>
      </c>
      <c r="AB72" s="127">
        <f ca="1">IF($C$6="合計",SUMIFS(Pt1売数実績!$L:$L,Pt1売数実績!$C:$C,$C72,Pt1売数実績!$B:$B,AB$5),IFERROR(VLOOKUP(AB$5&amp;"_"&amp;$C72&amp;"_"&amp;$C$6,Pt1売数実績!$A:$L,12,0),0))</f>
        <v>3</v>
      </c>
      <c r="AC72" s="127">
        <f ca="1">IF($C$6="合計",SUMIFS(Pt1売数実績!$L:$L,Pt1売数実績!$C:$C,$C72,Pt1売数実績!$B:$B,AC$5),IFERROR(VLOOKUP(AC$5&amp;"_"&amp;$C72&amp;"_"&amp;$C$6,Pt1売数実績!$A:$L,12,0),0))</f>
        <v>4</v>
      </c>
      <c r="AD72" s="127">
        <f ca="1">IF($C$6="合計",SUMIFS(Pt1売数実績!$L:$L,Pt1売数実績!$C:$C,$C72,Pt1売数実績!$B:$B,AD$5),IFERROR(VLOOKUP(AD$5&amp;"_"&amp;$C72&amp;"_"&amp;$C$6,Pt1売数実績!$A:$L,12,0),0))</f>
        <v>1</v>
      </c>
      <c r="AE72" s="127">
        <f ca="1">IF($C$6="合計",SUMIFS(Pt1売数実績!$L:$L,Pt1売数実績!$C:$C,$C72,Pt1売数実績!$B:$B,AE$5),IFERROR(VLOOKUP(AE$5&amp;"_"&amp;$C72&amp;"_"&amp;$C$6,Pt1売数実績!$A:$L,12,0),0))</f>
        <v>5</v>
      </c>
      <c r="AG72" s="106" t="s">
        <v>32</v>
      </c>
      <c r="AH72" s="135">
        <f ca="1">SUM($R72:T72)/$G72</f>
        <v>0.04</v>
      </c>
      <c r="AI72" s="135">
        <f ca="1">SUM($R72:U72)/$G72</f>
        <v>0.12</v>
      </c>
      <c r="AJ72" s="135">
        <f ca="1">SUM($R72:V72)/$G72</f>
        <v>0.16666666666666666</v>
      </c>
      <c r="AK72" s="135">
        <f ca="1">SUM($R72:W72)/$G72</f>
        <v>0.29333333333333333</v>
      </c>
      <c r="AL72" s="135">
        <f ca="1">SUM($R72:X72)/$G72</f>
        <v>0.36666666666666664</v>
      </c>
      <c r="AM72" s="135">
        <f ca="1">SUM($R72:Y72)/$G72</f>
        <v>0.39333333333333331</v>
      </c>
      <c r="AN72" s="135">
        <f ca="1">SUM($R72:Z72)/$G72</f>
        <v>0.39333333333333331</v>
      </c>
      <c r="AO72" s="135">
        <f ca="1">SUM($R72:AA72)/$G72</f>
        <v>0.40666666666666668</v>
      </c>
      <c r="AP72" s="135">
        <f ca="1">SUM($R72:AB72)/$G72</f>
        <v>0.42666666666666669</v>
      </c>
      <c r="AQ72" s="135">
        <f ca="1">SUM($R72:AC72)/$G72</f>
        <v>0.45333333333333331</v>
      </c>
      <c r="AR72" s="135">
        <f ca="1">SUM($R72:AD72)/$G72</f>
        <v>0.46</v>
      </c>
      <c r="AS72" s="135">
        <f ca="1">SUM($R72:AE72)/$G72</f>
        <v>0.49333333333333335</v>
      </c>
      <c r="AU72" s="106" t="s">
        <v>32</v>
      </c>
      <c r="AV72" s="135">
        <f t="shared" ca="1" si="34"/>
        <v>0.10559271381813011</v>
      </c>
      <c r="AW72" s="135">
        <f t="shared" ca="1" si="34"/>
        <v>0.21118542763626022</v>
      </c>
      <c r="AX72" s="135">
        <f t="shared" ca="1" si="34"/>
        <v>0.32844741710545056</v>
      </c>
      <c r="AY72" s="135">
        <f t="shared" ca="1" si="34"/>
        <v>0.48157108296570394</v>
      </c>
      <c r="AZ72" s="135">
        <f t="shared" ca="1" si="34"/>
        <v>0.70798349224420121</v>
      </c>
      <c r="BA72" s="135">
        <f t="shared" ca="1" si="34"/>
        <v>0.8063184858403305</v>
      </c>
      <c r="BB72" s="135">
        <f t="shared" ca="1" si="34"/>
        <v>0.86068023338551336</v>
      </c>
      <c r="BC72" s="135">
        <f t="shared" ca="1" si="34"/>
        <v>0.89981499928845921</v>
      </c>
      <c r="BD72" s="135">
        <f t="shared" ca="1" si="34"/>
        <v>0.92898818841610975</v>
      </c>
      <c r="BE72" s="135">
        <f t="shared" ca="1" si="34"/>
        <v>0.95189981499928888</v>
      </c>
      <c r="BF72" s="135">
        <f t="shared" ca="1" si="34"/>
        <v>0.97708837341682131</v>
      </c>
      <c r="BG72" s="135">
        <f t="shared" ca="1" si="34"/>
        <v>1.0000000000000004</v>
      </c>
    </row>
    <row r="73" spans="3:59" x14ac:dyDescent="0.15">
      <c r="C73" s="105">
        <v>387</v>
      </c>
      <c r="D73" s="105" t="s">
        <v>99</v>
      </c>
      <c r="E73" s="106">
        <f t="shared" ref="E73:E95" ca="1" si="35">$E$6</f>
        <v>0</v>
      </c>
      <c r="F73" s="106">
        <f t="shared" ref="F73:F95" ca="1" si="36">$F$6</f>
        <v>0</v>
      </c>
      <c r="G73" s="106">
        <f ca="1">VLOOKUP($C$6,パターンマスタ!N:AB,13,0)</f>
        <v>150</v>
      </c>
      <c r="H73" s="107">
        <f t="shared" ref="H73:H95" ca="1" si="37">SUMIFS(R73:AE73,$R$5:$AE$5,"&lt;="&amp;$H$4)</f>
        <v>29</v>
      </c>
      <c r="I73" s="106">
        <f t="shared" ref="I73:I95" ca="1" si="38">G73-H73</f>
        <v>121</v>
      </c>
      <c r="J73" s="112">
        <f t="shared" ref="J73:J95" ca="1" si="39">IF(G73=0,0,H73/G73)</f>
        <v>0.19333333333333333</v>
      </c>
      <c r="K73" s="113">
        <f t="shared" ref="K73:K95" ca="1" si="40">SUMIFS(AV73:BG73,$AV$5:$BG$5,$H$4)</f>
        <v>1.0000000000000004</v>
      </c>
      <c r="L73" s="113">
        <f t="shared" ref="L73:L95" ca="1" si="41">J73-K73</f>
        <v>-0.80666666666666709</v>
      </c>
      <c r="M73" s="114">
        <f t="shared" ref="M73:M95" ca="1" si="42">AS73*G73</f>
        <v>29</v>
      </c>
      <c r="N73" s="106">
        <f t="shared" ref="N73:N95" ca="1" si="43">G73-M73</f>
        <v>121</v>
      </c>
      <c r="O73" s="113">
        <f t="shared" ref="O73:O95" ca="1" si="44">M73/G73</f>
        <v>0.19333333333333333</v>
      </c>
      <c r="P73" s="115"/>
      <c r="Q73" s="126" t="s">
        <v>31</v>
      </c>
      <c r="R73" s="127">
        <f ca="1">IF($C$6="合計",SUMIFS(Pt1売数実績!$L:$L,Pt1売数実績!$C:$C,$C73,Pt1売数実績!$B:$B,R$5),IFERROR(VLOOKUP(R$5&amp;"_"&amp;$C73&amp;"_"&amp;$C$6,Pt1売数実績!$A:$L,12,0),0))</f>
        <v>0</v>
      </c>
      <c r="S73" s="127">
        <f ca="1">IF($C$6="合計",SUMIFS(Pt1売数実績!$L:$L,Pt1売数実績!$C:$C,$C73,Pt1売数実績!$B:$B,S$5),IFERROR(VLOOKUP(S$5&amp;"_"&amp;$C73&amp;"_"&amp;$C$6,Pt1売数実績!$A:$L,12,0),0))</f>
        <v>0</v>
      </c>
      <c r="T73" s="127">
        <f ca="1">IF($C$6="合計",SUMIFS(Pt1売数実績!$L:$L,Pt1売数実績!$C:$C,$C73,Pt1売数実績!$B:$B,T$5),IFERROR(VLOOKUP(T$5&amp;"_"&amp;$C73&amp;"_"&amp;$C$6,Pt1売数実績!$A:$L,12,0),0))</f>
        <v>0</v>
      </c>
      <c r="U73" s="127">
        <f ca="1">IF($C$6="合計",SUMIFS(Pt1売数実績!$L:$L,Pt1売数実績!$C:$C,$C73,Pt1売数実績!$B:$B,U$5),IFERROR(VLOOKUP(U$5&amp;"_"&amp;$C73&amp;"_"&amp;$C$6,Pt1売数実績!$A:$L,12,0),0))</f>
        <v>7</v>
      </c>
      <c r="V73" s="127">
        <f ca="1">IF($C$6="合計",SUMIFS(Pt1売数実績!$L:$L,Pt1売数実績!$C:$C,$C73,Pt1売数実績!$B:$B,V$5),IFERROR(VLOOKUP(V$5&amp;"_"&amp;$C73&amp;"_"&amp;$C$6,Pt1売数実績!$A:$L,12,0),0))</f>
        <v>8</v>
      </c>
      <c r="W73" s="127">
        <f ca="1">IF($C$6="合計",SUMIFS(Pt1売数実績!$L:$L,Pt1売数実績!$C:$C,$C73,Pt1売数実績!$B:$B,W$5),IFERROR(VLOOKUP(W$5&amp;"_"&amp;$C73&amp;"_"&amp;$C$6,Pt1売数実績!$A:$L,12,0),0))</f>
        <v>4</v>
      </c>
      <c r="X73" s="127">
        <f ca="1">IF($C$6="合計",SUMIFS(Pt1売数実績!$L:$L,Pt1売数実績!$C:$C,$C73,Pt1売数実績!$B:$B,X$5),IFERROR(VLOOKUP(X$5&amp;"_"&amp;$C73&amp;"_"&amp;$C$6,Pt1売数実績!$A:$L,12,0),0))</f>
        <v>6</v>
      </c>
      <c r="Y73" s="127">
        <f ca="1">IF($C$6="合計",SUMIFS(Pt1売数実績!$L:$L,Pt1売数実績!$C:$C,$C73,Pt1売数実績!$B:$B,Y$5),IFERROR(VLOOKUP(Y$5&amp;"_"&amp;$C73&amp;"_"&amp;$C$6,Pt1売数実績!$A:$L,12,0),0))</f>
        <v>4</v>
      </c>
      <c r="Z73" s="127">
        <f ca="1">IF($C$6="合計",SUMIFS(Pt1売数実績!$L:$L,Pt1売数実績!$C:$C,$C73,Pt1売数実績!$B:$B,Z$5),IFERROR(VLOOKUP(Z$5&amp;"_"&amp;$C73&amp;"_"&amp;$C$6,Pt1売数実績!$A:$L,12,0),0))</f>
        <v>0</v>
      </c>
      <c r="AA73" s="127">
        <f ca="1">IF($C$6="合計",SUMIFS(Pt1売数実績!$L:$L,Pt1売数実績!$C:$C,$C73,Pt1売数実績!$B:$B,AA$5),IFERROR(VLOOKUP(AA$5&amp;"_"&amp;$C73&amp;"_"&amp;$C$6,Pt1売数実績!$A:$L,12,0),0))</f>
        <v>0</v>
      </c>
      <c r="AB73" s="127">
        <f ca="1">IF($C$6="合計",SUMIFS(Pt1売数実績!$L:$L,Pt1売数実績!$C:$C,$C73,Pt1売数実績!$B:$B,AB$5),IFERROR(VLOOKUP(AB$5&amp;"_"&amp;$C73&amp;"_"&amp;$C$6,Pt1売数実績!$A:$L,12,0),0))</f>
        <v>0</v>
      </c>
      <c r="AC73" s="127">
        <f ca="1">IF($C$6="合計",SUMIFS(Pt1売数実績!$L:$L,Pt1売数実績!$C:$C,$C73,Pt1売数実績!$B:$B,AC$5),IFERROR(VLOOKUP(AC$5&amp;"_"&amp;$C73&amp;"_"&amp;$C$6,Pt1売数実績!$A:$L,12,0),0))</f>
        <v>0</v>
      </c>
      <c r="AD73" s="127">
        <f ca="1">IF($C$6="合計",SUMIFS(Pt1売数実績!$L:$L,Pt1売数実績!$C:$C,$C73,Pt1売数実績!$B:$B,AD$5),IFERROR(VLOOKUP(AD$5&amp;"_"&amp;$C73&amp;"_"&amp;$C$6,Pt1売数実績!$A:$L,12,0),0))</f>
        <v>0</v>
      </c>
      <c r="AE73" s="127">
        <f ca="1">IF($C$6="合計",SUMIFS(Pt1売数実績!$L:$L,Pt1売数実績!$C:$C,$C73,Pt1売数実績!$B:$B,AE$5),IFERROR(VLOOKUP(AE$5&amp;"_"&amp;$C73&amp;"_"&amp;$C$6,Pt1売数実績!$A:$L,12,0),0))</f>
        <v>0</v>
      </c>
      <c r="AG73" s="106" t="s">
        <v>32</v>
      </c>
      <c r="AH73" s="135">
        <f ca="1">SUM($R73:T73)/$G73</f>
        <v>0</v>
      </c>
      <c r="AI73" s="135">
        <f ca="1">SUM($R73:U73)/$G73</f>
        <v>4.6666666666666669E-2</v>
      </c>
      <c r="AJ73" s="135">
        <f ca="1">SUM($R73:V73)/$G73</f>
        <v>0.1</v>
      </c>
      <c r="AK73" s="135">
        <f ca="1">SUM($R73:W73)/$G73</f>
        <v>0.12666666666666668</v>
      </c>
      <c r="AL73" s="135">
        <f ca="1">SUM($R73:X73)/$G73</f>
        <v>0.16666666666666666</v>
      </c>
      <c r="AM73" s="135">
        <f ca="1">SUM($R73:Y73)/$G73</f>
        <v>0.19333333333333333</v>
      </c>
      <c r="AN73" s="135">
        <f ca="1">SUM($R73:Z73)/$G73</f>
        <v>0.19333333333333333</v>
      </c>
      <c r="AO73" s="135">
        <f ca="1">SUM($R73:AA73)/$G73</f>
        <v>0.19333333333333333</v>
      </c>
      <c r="AP73" s="135">
        <f ca="1">SUM($R73:AB73)/$G73</f>
        <v>0.19333333333333333</v>
      </c>
      <c r="AQ73" s="135">
        <f ca="1">SUM($R73:AC73)/$G73</f>
        <v>0.19333333333333333</v>
      </c>
      <c r="AR73" s="135">
        <f ca="1">SUM($R73:AD73)/$G73</f>
        <v>0.19333333333333333</v>
      </c>
      <c r="AS73" s="135">
        <f ca="1">SUM($R73:AE73)/$G73</f>
        <v>0.19333333333333333</v>
      </c>
      <c r="AU73" s="106" t="s">
        <v>32</v>
      </c>
      <c r="AV73" s="135">
        <f t="shared" ca="1" si="34"/>
        <v>0.10559271381813011</v>
      </c>
      <c r="AW73" s="135">
        <f t="shared" ca="1" si="34"/>
        <v>0.21118542763626022</v>
      </c>
      <c r="AX73" s="135">
        <f t="shared" ca="1" si="34"/>
        <v>0.32844741710545056</v>
      </c>
      <c r="AY73" s="135">
        <f t="shared" ca="1" si="34"/>
        <v>0.48157108296570394</v>
      </c>
      <c r="AZ73" s="135">
        <f t="shared" ca="1" si="34"/>
        <v>0.70798349224420121</v>
      </c>
      <c r="BA73" s="135">
        <f t="shared" ca="1" si="34"/>
        <v>0.8063184858403305</v>
      </c>
      <c r="BB73" s="135">
        <f t="shared" ca="1" si="34"/>
        <v>0.86068023338551336</v>
      </c>
      <c r="BC73" s="135">
        <f t="shared" ca="1" si="34"/>
        <v>0.89981499928845921</v>
      </c>
      <c r="BD73" s="135">
        <f t="shared" ca="1" si="34"/>
        <v>0.92898818841610975</v>
      </c>
      <c r="BE73" s="135">
        <f t="shared" ca="1" si="34"/>
        <v>0.95189981499928888</v>
      </c>
      <c r="BF73" s="135">
        <f t="shared" ca="1" si="34"/>
        <v>0.97708837341682131</v>
      </c>
      <c r="BG73" s="135">
        <f t="shared" ca="1" si="34"/>
        <v>1.0000000000000004</v>
      </c>
    </row>
    <row r="74" spans="3:59" x14ac:dyDescent="0.15">
      <c r="C74" s="105">
        <v>388</v>
      </c>
      <c r="D74" s="105" t="s">
        <v>100</v>
      </c>
      <c r="E74" s="106">
        <f t="shared" ca="1" si="35"/>
        <v>0</v>
      </c>
      <c r="F74" s="106">
        <f t="shared" ca="1" si="36"/>
        <v>0</v>
      </c>
      <c r="G74" s="106">
        <f ca="1">VLOOKUP($C$6,パターンマスタ!N:AB,13,0)</f>
        <v>150</v>
      </c>
      <c r="H74" s="107">
        <f t="shared" ca="1" si="37"/>
        <v>59</v>
      </c>
      <c r="I74" s="106">
        <f t="shared" ca="1" si="38"/>
        <v>91</v>
      </c>
      <c r="J74" s="112">
        <f t="shared" ca="1" si="39"/>
        <v>0.39333333333333331</v>
      </c>
      <c r="K74" s="113">
        <f t="shared" ca="1" si="40"/>
        <v>1.0000000000000004</v>
      </c>
      <c r="L74" s="113">
        <f t="shared" ca="1" si="41"/>
        <v>-0.60666666666666713</v>
      </c>
      <c r="M74" s="114">
        <f t="shared" ca="1" si="42"/>
        <v>59</v>
      </c>
      <c r="N74" s="106">
        <f t="shared" ca="1" si="43"/>
        <v>91</v>
      </c>
      <c r="O74" s="113">
        <f t="shared" ca="1" si="44"/>
        <v>0.39333333333333331</v>
      </c>
      <c r="P74" s="115"/>
      <c r="Q74" s="126" t="s">
        <v>31</v>
      </c>
      <c r="R74" s="127">
        <f ca="1">IF($C$6="合計",SUMIFS(Pt1売数実績!$L:$L,Pt1売数実績!$C:$C,$C74,Pt1売数実績!$B:$B,R$5),IFERROR(VLOOKUP(R$5&amp;"_"&amp;$C74&amp;"_"&amp;$C$6,Pt1売数実績!$A:$L,12,0),0))</f>
        <v>0</v>
      </c>
      <c r="S74" s="127">
        <f ca="1">IF($C$6="合計",SUMIFS(Pt1売数実績!$L:$L,Pt1売数実績!$C:$C,$C74,Pt1売数実績!$B:$B,S$5),IFERROR(VLOOKUP(S$5&amp;"_"&amp;$C74&amp;"_"&amp;$C$6,Pt1売数実績!$A:$L,12,0),0))</f>
        <v>0</v>
      </c>
      <c r="T74" s="127">
        <f ca="1">IF($C$6="合計",SUMIFS(Pt1売数実績!$L:$L,Pt1売数実績!$C:$C,$C74,Pt1売数実績!$B:$B,T$5),IFERROR(VLOOKUP(T$5&amp;"_"&amp;$C74&amp;"_"&amp;$C$6,Pt1売数実績!$A:$L,12,0),0))</f>
        <v>6</v>
      </c>
      <c r="U74" s="127">
        <f ca="1">IF($C$6="合計",SUMIFS(Pt1売数実績!$L:$L,Pt1売数実績!$C:$C,$C74,Pt1売数実績!$B:$B,U$5),IFERROR(VLOOKUP(U$5&amp;"_"&amp;$C74&amp;"_"&amp;$C$6,Pt1売数実績!$A:$L,12,0),0))</f>
        <v>12</v>
      </c>
      <c r="V74" s="127">
        <f ca="1">IF($C$6="合計",SUMIFS(Pt1売数実績!$L:$L,Pt1売数実績!$C:$C,$C74,Pt1売数実績!$B:$B,V$5),IFERROR(VLOOKUP(V$5&amp;"_"&amp;$C74&amp;"_"&amp;$C$6,Pt1売数実績!$A:$L,12,0),0))</f>
        <v>10</v>
      </c>
      <c r="W74" s="127">
        <f ca="1">IF($C$6="合計",SUMIFS(Pt1売数実績!$L:$L,Pt1売数実績!$C:$C,$C74,Pt1売数実績!$B:$B,W$5),IFERROR(VLOOKUP(W$5&amp;"_"&amp;$C74&amp;"_"&amp;$C$6,Pt1売数実績!$A:$L,12,0),0))</f>
        <v>3</v>
      </c>
      <c r="X74" s="127">
        <f ca="1">IF($C$6="合計",SUMIFS(Pt1売数実績!$L:$L,Pt1売数実績!$C:$C,$C74,Pt1売数実績!$B:$B,X$5),IFERROR(VLOOKUP(X$5&amp;"_"&amp;$C74&amp;"_"&amp;$C$6,Pt1売数実績!$A:$L,12,0),0))</f>
        <v>9</v>
      </c>
      <c r="Y74" s="127">
        <f ca="1">IF($C$6="合計",SUMIFS(Pt1売数実績!$L:$L,Pt1売数実績!$C:$C,$C74,Pt1売数実績!$B:$B,Y$5),IFERROR(VLOOKUP(Y$5&amp;"_"&amp;$C74&amp;"_"&amp;$C$6,Pt1売数実績!$A:$L,12,0),0))</f>
        <v>4</v>
      </c>
      <c r="Z74" s="127">
        <f ca="1">IF($C$6="合計",SUMIFS(Pt1売数実績!$L:$L,Pt1売数実績!$C:$C,$C74,Pt1売数実績!$B:$B,Z$5),IFERROR(VLOOKUP(Z$5&amp;"_"&amp;$C74&amp;"_"&amp;$C$6,Pt1売数実績!$A:$L,12,0),0))</f>
        <v>2</v>
      </c>
      <c r="AA74" s="127">
        <f ca="1">IF($C$6="合計",SUMIFS(Pt1売数実績!$L:$L,Pt1売数実績!$C:$C,$C74,Pt1売数実績!$B:$B,AA$5),IFERROR(VLOOKUP(AA$5&amp;"_"&amp;$C74&amp;"_"&amp;$C$6,Pt1売数実績!$A:$L,12,0),0))</f>
        <v>2</v>
      </c>
      <c r="AB74" s="127">
        <f ca="1">IF($C$6="合計",SUMIFS(Pt1売数実績!$L:$L,Pt1売数実績!$C:$C,$C74,Pt1売数実績!$B:$B,AB$5),IFERROR(VLOOKUP(AB$5&amp;"_"&amp;$C74&amp;"_"&amp;$C$6,Pt1売数実績!$A:$L,12,0),0))</f>
        <v>3</v>
      </c>
      <c r="AC74" s="127">
        <f ca="1">IF($C$6="合計",SUMIFS(Pt1売数実績!$L:$L,Pt1売数実績!$C:$C,$C74,Pt1売数実績!$B:$B,AC$5),IFERROR(VLOOKUP(AC$5&amp;"_"&amp;$C74&amp;"_"&amp;$C$6,Pt1売数実績!$A:$L,12,0),0))</f>
        <v>2</v>
      </c>
      <c r="AD74" s="127">
        <f ca="1">IF($C$6="合計",SUMIFS(Pt1売数実績!$L:$L,Pt1売数実績!$C:$C,$C74,Pt1売数実績!$B:$B,AD$5),IFERROR(VLOOKUP(AD$5&amp;"_"&amp;$C74&amp;"_"&amp;$C$6,Pt1売数実績!$A:$L,12,0),0))</f>
        <v>4</v>
      </c>
      <c r="AE74" s="127">
        <f ca="1">IF($C$6="合計",SUMIFS(Pt1売数実績!$L:$L,Pt1売数実績!$C:$C,$C74,Pt1売数実績!$B:$B,AE$5),IFERROR(VLOOKUP(AE$5&amp;"_"&amp;$C74&amp;"_"&amp;$C$6,Pt1売数実績!$A:$L,12,0),0))</f>
        <v>2</v>
      </c>
      <c r="AG74" s="106" t="s">
        <v>32</v>
      </c>
      <c r="AH74" s="135">
        <f ca="1">SUM($R74:T74)/$G74</f>
        <v>0.04</v>
      </c>
      <c r="AI74" s="135">
        <f ca="1">SUM($R74:U74)/$G74</f>
        <v>0.12</v>
      </c>
      <c r="AJ74" s="135">
        <f ca="1">SUM($R74:V74)/$G74</f>
        <v>0.18666666666666668</v>
      </c>
      <c r="AK74" s="135">
        <f ca="1">SUM($R74:W74)/$G74</f>
        <v>0.20666666666666667</v>
      </c>
      <c r="AL74" s="135">
        <f ca="1">SUM($R74:X74)/$G74</f>
        <v>0.26666666666666666</v>
      </c>
      <c r="AM74" s="135">
        <f ca="1">SUM($R74:Y74)/$G74</f>
        <v>0.29333333333333333</v>
      </c>
      <c r="AN74" s="135">
        <f ca="1">SUM($R74:Z74)/$G74</f>
        <v>0.30666666666666664</v>
      </c>
      <c r="AO74" s="135">
        <f ca="1">SUM($R74:AA74)/$G74</f>
        <v>0.32</v>
      </c>
      <c r="AP74" s="135">
        <f ca="1">SUM($R74:AB74)/$G74</f>
        <v>0.34</v>
      </c>
      <c r="AQ74" s="135">
        <f ca="1">SUM($R74:AC74)/$G74</f>
        <v>0.35333333333333333</v>
      </c>
      <c r="AR74" s="135">
        <f ca="1">SUM($R74:AD74)/$G74</f>
        <v>0.38</v>
      </c>
      <c r="AS74" s="135">
        <f ca="1">SUM($R74:AE74)/$G74</f>
        <v>0.39333333333333331</v>
      </c>
      <c r="AU74" s="106" t="s">
        <v>32</v>
      </c>
      <c r="AV74" s="135">
        <f t="shared" ca="1" si="34"/>
        <v>0.10559271381813011</v>
      </c>
      <c r="AW74" s="135">
        <f t="shared" ca="1" si="34"/>
        <v>0.21118542763626022</v>
      </c>
      <c r="AX74" s="135">
        <f t="shared" ca="1" si="34"/>
        <v>0.32844741710545056</v>
      </c>
      <c r="AY74" s="135">
        <f t="shared" ca="1" si="34"/>
        <v>0.48157108296570394</v>
      </c>
      <c r="AZ74" s="135">
        <f t="shared" ca="1" si="34"/>
        <v>0.70798349224420121</v>
      </c>
      <c r="BA74" s="135">
        <f t="shared" ca="1" si="34"/>
        <v>0.8063184858403305</v>
      </c>
      <c r="BB74" s="135">
        <f t="shared" ca="1" si="34"/>
        <v>0.86068023338551336</v>
      </c>
      <c r="BC74" s="135">
        <f t="shared" ca="1" si="34"/>
        <v>0.89981499928845921</v>
      </c>
      <c r="BD74" s="135">
        <f t="shared" ca="1" si="34"/>
        <v>0.92898818841610975</v>
      </c>
      <c r="BE74" s="135">
        <f t="shared" ca="1" si="34"/>
        <v>0.95189981499928888</v>
      </c>
      <c r="BF74" s="135">
        <f t="shared" ca="1" si="34"/>
        <v>0.97708837341682131</v>
      </c>
      <c r="BG74" s="135">
        <f t="shared" ca="1" si="34"/>
        <v>1.0000000000000004</v>
      </c>
    </row>
    <row r="75" spans="3:59" x14ac:dyDescent="0.15">
      <c r="C75" s="105">
        <v>393</v>
      </c>
      <c r="D75" s="105" t="s">
        <v>101</v>
      </c>
      <c r="E75" s="106">
        <f t="shared" ca="1" si="35"/>
        <v>0</v>
      </c>
      <c r="F75" s="106">
        <f t="shared" ca="1" si="36"/>
        <v>0</v>
      </c>
      <c r="G75" s="106">
        <f ca="1">VLOOKUP($C$6,パターンマスタ!N:AB,13,0)</f>
        <v>150</v>
      </c>
      <c r="H75" s="107">
        <f t="shared" ca="1" si="37"/>
        <v>32</v>
      </c>
      <c r="I75" s="106">
        <f t="shared" ca="1" si="38"/>
        <v>118</v>
      </c>
      <c r="J75" s="112">
        <f t="shared" ca="1" si="39"/>
        <v>0.21333333333333335</v>
      </c>
      <c r="K75" s="113">
        <f t="shared" ca="1" si="40"/>
        <v>1.0000000000000004</v>
      </c>
      <c r="L75" s="113">
        <f t="shared" ca="1" si="41"/>
        <v>-0.78666666666666707</v>
      </c>
      <c r="M75" s="114">
        <f t="shared" ca="1" si="42"/>
        <v>32</v>
      </c>
      <c r="N75" s="106">
        <f t="shared" ca="1" si="43"/>
        <v>118</v>
      </c>
      <c r="O75" s="113">
        <f t="shared" ca="1" si="44"/>
        <v>0.21333333333333335</v>
      </c>
      <c r="P75" s="115"/>
      <c r="Q75" s="126" t="s">
        <v>31</v>
      </c>
      <c r="R75" s="127">
        <f ca="1">IF($C$6="合計",SUMIFS(Pt1売数実績!$L:$L,Pt1売数実績!$C:$C,$C75,Pt1売数実績!$B:$B,R$5),IFERROR(VLOOKUP(R$5&amp;"_"&amp;$C75&amp;"_"&amp;$C$6,Pt1売数実績!$A:$L,12,0),0))</f>
        <v>0</v>
      </c>
      <c r="S75" s="127">
        <f ca="1">IF($C$6="合計",SUMIFS(Pt1売数実績!$L:$L,Pt1売数実績!$C:$C,$C75,Pt1売数実績!$B:$B,S$5),IFERROR(VLOOKUP(S$5&amp;"_"&amp;$C75&amp;"_"&amp;$C$6,Pt1売数実績!$A:$L,12,0),0))</f>
        <v>4</v>
      </c>
      <c r="T75" s="127">
        <f ca="1">IF($C$6="合計",SUMIFS(Pt1売数実績!$L:$L,Pt1売数実績!$C:$C,$C75,Pt1売数実績!$B:$B,T$5),IFERROR(VLOOKUP(T$5&amp;"_"&amp;$C75&amp;"_"&amp;$C$6,Pt1売数実績!$A:$L,12,0),0))</f>
        <v>4</v>
      </c>
      <c r="U75" s="127">
        <f ca="1">IF($C$6="合計",SUMIFS(Pt1売数実績!$L:$L,Pt1売数実績!$C:$C,$C75,Pt1売数実績!$B:$B,U$5),IFERROR(VLOOKUP(U$5&amp;"_"&amp;$C75&amp;"_"&amp;$C$6,Pt1売数実績!$A:$L,12,0),0))</f>
        <v>0</v>
      </c>
      <c r="V75" s="127">
        <f ca="1">IF($C$6="合計",SUMIFS(Pt1売数実績!$L:$L,Pt1売数実績!$C:$C,$C75,Pt1売数実績!$B:$B,V$5),IFERROR(VLOOKUP(V$5&amp;"_"&amp;$C75&amp;"_"&amp;$C$6,Pt1売数実績!$A:$L,12,0),0))</f>
        <v>2</v>
      </c>
      <c r="W75" s="127">
        <f ca="1">IF($C$6="合計",SUMIFS(Pt1売数実績!$L:$L,Pt1売数実績!$C:$C,$C75,Pt1売数実績!$B:$B,W$5),IFERROR(VLOOKUP(W$5&amp;"_"&amp;$C75&amp;"_"&amp;$C$6,Pt1売数実績!$A:$L,12,0),0))</f>
        <v>2</v>
      </c>
      <c r="X75" s="127">
        <f ca="1">IF($C$6="合計",SUMIFS(Pt1売数実績!$L:$L,Pt1売数実績!$C:$C,$C75,Pt1売数実績!$B:$B,X$5),IFERROR(VLOOKUP(X$5&amp;"_"&amp;$C75&amp;"_"&amp;$C$6,Pt1売数実績!$A:$L,12,0),0))</f>
        <v>2</v>
      </c>
      <c r="Y75" s="127">
        <f ca="1">IF($C$6="合計",SUMIFS(Pt1売数実績!$L:$L,Pt1売数実績!$C:$C,$C75,Pt1売数実績!$B:$B,Y$5),IFERROR(VLOOKUP(Y$5&amp;"_"&amp;$C75&amp;"_"&amp;$C$6,Pt1売数実績!$A:$L,12,0),0))</f>
        <v>5</v>
      </c>
      <c r="Z75" s="127">
        <f ca="1">IF($C$6="合計",SUMIFS(Pt1売数実績!$L:$L,Pt1売数実績!$C:$C,$C75,Pt1売数実績!$B:$B,Z$5),IFERROR(VLOOKUP(Z$5&amp;"_"&amp;$C75&amp;"_"&amp;$C$6,Pt1売数実績!$A:$L,12,0),0))</f>
        <v>4</v>
      </c>
      <c r="AA75" s="127">
        <f ca="1">IF($C$6="合計",SUMIFS(Pt1売数実績!$L:$L,Pt1売数実績!$C:$C,$C75,Pt1売数実績!$B:$B,AA$5),IFERROR(VLOOKUP(AA$5&amp;"_"&amp;$C75&amp;"_"&amp;$C$6,Pt1売数実績!$A:$L,12,0),0))</f>
        <v>3</v>
      </c>
      <c r="AB75" s="127">
        <f ca="1">IF($C$6="合計",SUMIFS(Pt1売数実績!$L:$L,Pt1売数実績!$C:$C,$C75,Pt1売数実績!$B:$B,AB$5),IFERROR(VLOOKUP(AB$5&amp;"_"&amp;$C75&amp;"_"&amp;$C$6,Pt1売数実績!$A:$L,12,0),0))</f>
        <v>2</v>
      </c>
      <c r="AC75" s="127">
        <f ca="1">IF($C$6="合計",SUMIFS(Pt1売数実績!$L:$L,Pt1売数実績!$C:$C,$C75,Pt1売数実績!$B:$B,AC$5),IFERROR(VLOOKUP(AC$5&amp;"_"&amp;$C75&amp;"_"&amp;$C$6,Pt1売数実績!$A:$L,12,0),0))</f>
        <v>2</v>
      </c>
      <c r="AD75" s="127">
        <f ca="1">IF($C$6="合計",SUMIFS(Pt1売数実績!$L:$L,Pt1売数実績!$C:$C,$C75,Pt1売数実績!$B:$B,AD$5),IFERROR(VLOOKUP(AD$5&amp;"_"&amp;$C75&amp;"_"&amp;$C$6,Pt1売数実績!$A:$L,12,0),0))</f>
        <v>2</v>
      </c>
      <c r="AE75" s="127">
        <f ca="1">IF($C$6="合計",SUMIFS(Pt1売数実績!$L:$L,Pt1売数実績!$C:$C,$C75,Pt1売数実績!$B:$B,AE$5),IFERROR(VLOOKUP(AE$5&amp;"_"&amp;$C75&amp;"_"&amp;$C$6,Pt1売数実績!$A:$L,12,0),0))</f>
        <v>0</v>
      </c>
      <c r="AG75" s="106" t="s">
        <v>32</v>
      </c>
      <c r="AH75" s="135">
        <f ca="1">SUM($R75:T75)/$G75</f>
        <v>5.3333333333333337E-2</v>
      </c>
      <c r="AI75" s="135">
        <f ca="1">SUM($R75:U75)/$G75</f>
        <v>5.3333333333333337E-2</v>
      </c>
      <c r="AJ75" s="135">
        <f ca="1">SUM($R75:V75)/$G75</f>
        <v>6.6666666666666666E-2</v>
      </c>
      <c r="AK75" s="135">
        <f ca="1">SUM($R75:W75)/$G75</f>
        <v>0.08</v>
      </c>
      <c r="AL75" s="135">
        <f ca="1">SUM($R75:X75)/$G75</f>
        <v>9.3333333333333338E-2</v>
      </c>
      <c r="AM75" s="135">
        <f ca="1">SUM($R75:Y75)/$G75</f>
        <v>0.12666666666666668</v>
      </c>
      <c r="AN75" s="135">
        <f ca="1">SUM($R75:Z75)/$G75</f>
        <v>0.15333333333333332</v>
      </c>
      <c r="AO75" s="135">
        <f ca="1">SUM($R75:AA75)/$G75</f>
        <v>0.17333333333333334</v>
      </c>
      <c r="AP75" s="135">
        <f ca="1">SUM($R75:AB75)/$G75</f>
        <v>0.18666666666666668</v>
      </c>
      <c r="AQ75" s="135">
        <f ca="1">SUM($R75:AC75)/$G75</f>
        <v>0.2</v>
      </c>
      <c r="AR75" s="135">
        <f ca="1">SUM($R75:AD75)/$G75</f>
        <v>0.21333333333333335</v>
      </c>
      <c r="AS75" s="135">
        <f ca="1">SUM($R75:AE75)/$G75</f>
        <v>0.21333333333333335</v>
      </c>
      <c r="AU75" s="106" t="s">
        <v>32</v>
      </c>
      <c r="AV75" s="135">
        <f t="shared" ca="1" si="34"/>
        <v>0.10559271381813011</v>
      </c>
      <c r="AW75" s="135">
        <f t="shared" ca="1" si="34"/>
        <v>0.21118542763626022</v>
      </c>
      <c r="AX75" s="135">
        <f t="shared" ca="1" si="34"/>
        <v>0.32844741710545056</v>
      </c>
      <c r="AY75" s="135">
        <f t="shared" ca="1" si="34"/>
        <v>0.48157108296570394</v>
      </c>
      <c r="AZ75" s="135">
        <f t="shared" ca="1" si="34"/>
        <v>0.70798349224420121</v>
      </c>
      <c r="BA75" s="135">
        <f t="shared" ca="1" si="34"/>
        <v>0.8063184858403305</v>
      </c>
      <c r="BB75" s="135">
        <f t="shared" ca="1" si="34"/>
        <v>0.86068023338551336</v>
      </c>
      <c r="BC75" s="135">
        <f t="shared" ca="1" si="34"/>
        <v>0.89981499928845921</v>
      </c>
      <c r="BD75" s="135">
        <f t="shared" ca="1" si="34"/>
        <v>0.92898818841610975</v>
      </c>
      <c r="BE75" s="135">
        <f t="shared" ca="1" si="34"/>
        <v>0.95189981499928888</v>
      </c>
      <c r="BF75" s="135">
        <f t="shared" ca="1" si="34"/>
        <v>0.97708837341682131</v>
      </c>
      <c r="BG75" s="135">
        <f t="shared" ca="1" si="34"/>
        <v>1.0000000000000004</v>
      </c>
    </row>
    <row r="76" spans="3:59" x14ac:dyDescent="0.15">
      <c r="C76" s="105">
        <v>394</v>
      </c>
      <c r="D76" s="105" t="s">
        <v>102</v>
      </c>
      <c r="E76" s="106">
        <f t="shared" ca="1" si="35"/>
        <v>0</v>
      </c>
      <c r="F76" s="106">
        <f t="shared" ca="1" si="36"/>
        <v>0</v>
      </c>
      <c r="G76" s="106">
        <f ca="1">VLOOKUP($C$6,パターンマスタ!N:AB,13,0)</f>
        <v>150</v>
      </c>
      <c r="H76" s="107">
        <f t="shared" ca="1" si="37"/>
        <v>115</v>
      </c>
      <c r="I76" s="106">
        <f t="shared" ca="1" si="38"/>
        <v>35</v>
      </c>
      <c r="J76" s="112">
        <f t="shared" ca="1" si="39"/>
        <v>0.76666666666666672</v>
      </c>
      <c r="K76" s="113">
        <f t="shared" ca="1" si="40"/>
        <v>1.0000000000000004</v>
      </c>
      <c r="L76" s="113">
        <f t="shared" ca="1" si="41"/>
        <v>-0.23333333333333373</v>
      </c>
      <c r="M76" s="114">
        <f t="shared" ca="1" si="42"/>
        <v>115.00000000000001</v>
      </c>
      <c r="N76" s="106">
        <f t="shared" ca="1" si="43"/>
        <v>34.999999999999986</v>
      </c>
      <c r="O76" s="113">
        <f t="shared" ca="1" si="44"/>
        <v>0.76666666666666672</v>
      </c>
      <c r="P76" s="115"/>
      <c r="Q76" s="126" t="s">
        <v>31</v>
      </c>
      <c r="R76" s="127">
        <f ca="1">IF($C$6="合計",SUMIFS(Pt1売数実績!$L:$L,Pt1売数実績!$C:$C,$C76,Pt1売数実績!$B:$B,R$5),IFERROR(VLOOKUP(R$5&amp;"_"&amp;$C76&amp;"_"&amp;$C$6,Pt1売数実績!$A:$L,12,0),0))</f>
        <v>0</v>
      </c>
      <c r="S76" s="127">
        <f ca="1">IF($C$6="合計",SUMIFS(Pt1売数実績!$L:$L,Pt1売数実績!$C:$C,$C76,Pt1売数実績!$B:$B,S$5),IFERROR(VLOOKUP(S$5&amp;"_"&amp;$C76&amp;"_"&amp;$C$6,Pt1売数実績!$A:$L,12,0),0))</f>
        <v>0</v>
      </c>
      <c r="T76" s="127">
        <f ca="1">IF($C$6="合計",SUMIFS(Pt1売数実績!$L:$L,Pt1売数実績!$C:$C,$C76,Pt1売数実績!$B:$B,T$5),IFERROR(VLOOKUP(T$5&amp;"_"&amp;$C76&amp;"_"&amp;$C$6,Pt1売数実績!$A:$L,12,0),0))</f>
        <v>13</v>
      </c>
      <c r="U76" s="127">
        <f ca="1">IF($C$6="合計",SUMIFS(Pt1売数実績!$L:$L,Pt1売数実績!$C:$C,$C76,Pt1売数実績!$B:$B,U$5),IFERROR(VLOOKUP(U$5&amp;"_"&amp;$C76&amp;"_"&amp;$C$6,Pt1売数実績!$A:$L,12,0),0))</f>
        <v>23</v>
      </c>
      <c r="V76" s="127">
        <f ca="1">IF($C$6="合計",SUMIFS(Pt1売数実績!$L:$L,Pt1売数実績!$C:$C,$C76,Pt1売数実績!$B:$B,V$5),IFERROR(VLOOKUP(V$5&amp;"_"&amp;$C76&amp;"_"&amp;$C$6,Pt1売数実績!$A:$L,12,0),0))</f>
        <v>19</v>
      </c>
      <c r="W76" s="127">
        <f ca="1">IF($C$6="合計",SUMIFS(Pt1売数実績!$L:$L,Pt1売数実績!$C:$C,$C76,Pt1売数実績!$B:$B,W$5),IFERROR(VLOOKUP(W$5&amp;"_"&amp;$C76&amp;"_"&amp;$C$6,Pt1売数実績!$A:$L,12,0),0))</f>
        <v>19</v>
      </c>
      <c r="X76" s="127">
        <f ca="1">IF($C$6="合計",SUMIFS(Pt1売数実績!$L:$L,Pt1売数実績!$C:$C,$C76,Pt1売数実績!$B:$B,X$5),IFERROR(VLOOKUP(X$5&amp;"_"&amp;$C76&amp;"_"&amp;$C$6,Pt1売数実績!$A:$L,12,0),0))</f>
        <v>18</v>
      </c>
      <c r="Y76" s="127">
        <f ca="1">IF($C$6="合計",SUMIFS(Pt1売数実績!$L:$L,Pt1売数実績!$C:$C,$C76,Pt1売数実績!$B:$B,Y$5),IFERROR(VLOOKUP(Y$5&amp;"_"&amp;$C76&amp;"_"&amp;$C$6,Pt1売数実績!$A:$L,12,0),0))</f>
        <v>10</v>
      </c>
      <c r="Z76" s="127">
        <f ca="1">IF($C$6="合計",SUMIFS(Pt1売数実績!$L:$L,Pt1売数実績!$C:$C,$C76,Pt1売数実績!$B:$B,Z$5),IFERROR(VLOOKUP(Z$5&amp;"_"&amp;$C76&amp;"_"&amp;$C$6,Pt1売数実績!$A:$L,12,0),0))</f>
        <v>5</v>
      </c>
      <c r="AA76" s="127">
        <f ca="1">IF($C$6="合計",SUMIFS(Pt1売数実績!$L:$L,Pt1売数実績!$C:$C,$C76,Pt1売数実績!$B:$B,AA$5),IFERROR(VLOOKUP(AA$5&amp;"_"&amp;$C76&amp;"_"&amp;$C$6,Pt1売数実績!$A:$L,12,0),0))</f>
        <v>4</v>
      </c>
      <c r="AB76" s="127">
        <f ca="1">IF($C$6="合計",SUMIFS(Pt1売数実績!$L:$L,Pt1売数実績!$C:$C,$C76,Pt1売数実績!$B:$B,AB$5),IFERROR(VLOOKUP(AB$5&amp;"_"&amp;$C76&amp;"_"&amp;$C$6,Pt1売数実績!$A:$L,12,0),0))</f>
        <v>1</v>
      </c>
      <c r="AC76" s="127">
        <f ca="1">IF($C$6="合計",SUMIFS(Pt1売数実績!$L:$L,Pt1売数実績!$C:$C,$C76,Pt1売数実績!$B:$B,AC$5),IFERROR(VLOOKUP(AC$5&amp;"_"&amp;$C76&amp;"_"&amp;$C$6,Pt1売数実績!$A:$L,12,0),0))</f>
        <v>1</v>
      </c>
      <c r="AD76" s="127">
        <f ca="1">IF($C$6="合計",SUMIFS(Pt1売数実績!$L:$L,Pt1売数実績!$C:$C,$C76,Pt1売数実績!$B:$B,AD$5),IFERROR(VLOOKUP(AD$5&amp;"_"&amp;$C76&amp;"_"&amp;$C$6,Pt1売数実績!$A:$L,12,0),0))</f>
        <v>1</v>
      </c>
      <c r="AE76" s="127">
        <f ca="1">IF($C$6="合計",SUMIFS(Pt1売数実績!$L:$L,Pt1売数実績!$C:$C,$C76,Pt1売数実績!$B:$B,AE$5),IFERROR(VLOOKUP(AE$5&amp;"_"&amp;$C76&amp;"_"&amp;$C$6,Pt1売数実績!$A:$L,12,0),0))</f>
        <v>1</v>
      </c>
      <c r="AG76" s="106" t="s">
        <v>32</v>
      </c>
      <c r="AH76" s="135">
        <f ca="1">SUM($R76:T76)/$G76</f>
        <v>8.666666666666667E-2</v>
      </c>
      <c r="AI76" s="135">
        <f ca="1">SUM($R76:U76)/$G76</f>
        <v>0.24</v>
      </c>
      <c r="AJ76" s="135">
        <f ca="1">SUM($R76:V76)/$G76</f>
        <v>0.36666666666666664</v>
      </c>
      <c r="AK76" s="135">
        <f ca="1">SUM($R76:W76)/$G76</f>
        <v>0.49333333333333335</v>
      </c>
      <c r="AL76" s="135">
        <f ca="1">SUM($R76:X76)/$G76</f>
        <v>0.61333333333333329</v>
      </c>
      <c r="AM76" s="135">
        <f ca="1">SUM($R76:Y76)/$G76</f>
        <v>0.68</v>
      </c>
      <c r="AN76" s="135">
        <f ca="1">SUM($R76:Z76)/$G76</f>
        <v>0.71333333333333337</v>
      </c>
      <c r="AO76" s="135">
        <f ca="1">SUM($R76:AA76)/$G76</f>
        <v>0.74</v>
      </c>
      <c r="AP76" s="135">
        <f ca="1">SUM($R76:AB76)/$G76</f>
        <v>0.7466666666666667</v>
      </c>
      <c r="AQ76" s="135">
        <f ca="1">SUM($R76:AC76)/$G76</f>
        <v>0.7533333333333333</v>
      </c>
      <c r="AR76" s="135">
        <f ca="1">SUM($R76:AD76)/$G76</f>
        <v>0.76</v>
      </c>
      <c r="AS76" s="135">
        <f ca="1">SUM($R76:AE76)/$G76</f>
        <v>0.76666666666666672</v>
      </c>
      <c r="AU76" s="106" t="s">
        <v>32</v>
      </c>
      <c r="AV76" s="135">
        <f t="shared" ca="1" si="34"/>
        <v>0.10559271381813011</v>
      </c>
      <c r="AW76" s="135">
        <f t="shared" ca="1" si="34"/>
        <v>0.21118542763626022</v>
      </c>
      <c r="AX76" s="135">
        <f t="shared" ca="1" si="34"/>
        <v>0.32844741710545056</v>
      </c>
      <c r="AY76" s="135">
        <f t="shared" ca="1" si="34"/>
        <v>0.48157108296570394</v>
      </c>
      <c r="AZ76" s="135">
        <f t="shared" ca="1" si="34"/>
        <v>0.70798349224420121</v>
      </c>
      <c r="BA76" s="135">
        <f t="shared" ca="1" si="34"/>
        <v>0.8063184858403305</v>
      </c>
      <c r="BB76" s="135">
        <f t="shared" ca="1" si="34"/>
        <v>0.86068023338551336</v>
      </c>
      <c r="BC76" s="135">
        <f t="shared" ca="1" si="34"/>
        <v>0.89981499928845921</v>
      </c>
      <c r="BD76" s="135">
        <f t="shared" ca="1" si="34"/>
        <v>0.92898818841610975</v>
      </c>
      <c r="BE76" s="135">
        <f t="shared" ca="1" si="34"/>
        <v>0.95189981499928888</v>
      </c>
      <c r="BF76" s="135">
        <f t="shared" ca="1" si="34"/>
        <v>0.97708837341682131</v>
      </c>
      <c r="BG76" s="135">
        <f t="shared" ca="1" si="34"/>
        <v>1.0000000000000004</v>
      </c>
    </row>
    <row r="77" spans="3:59" x14ac:dyDescent="0.15">
      <c r="C77" s="105">
        <v>395</v>
      </c>
      <c r="D77" s="105" t="s">
        <v>103</v>
      </c>
      <c r="E77" s="106">
        <f t="shared" ca="1" si="35"/>
        <v>0</v>
      </c>
      <c r="F77" s="106">
        <f t="shared" ca="1" si="36"/>
        <v>0</v>
      </c>
      <c r="G77" s="106">
        <f ca="1">VLOOKUP($C$6,パターンマスタ!N:AB,13,0)</f>
        <v>150</v>
      </c>
      <c r="H77" s="107">
        <f t="shared" ca="1" si="37"/>
        <v>82</v>
      </c>
      <c r="I77" s="106">
        <f t="shared" ca="1" si="38"/>
        <v>68</v>
      </c>
      <c r="J77" s="112">
        <f t="shared" ca="1" si="39"/>
        <v>0.54666666666666663</v>
      </c>
      <c r="K77" s="113">
        <f t="shared" ca="1" si="40"/>
        <v>1.0000000000000004</v>
      </c>
      <c r="L77" s="113">
        <f t="shared" ca="1" si="41"/>
        <v>-0.45333333333333381</v>
      </c>
      <c r="M77" s="114">
        <f t="shared" ca="1" si="42"/>
        <v>82</v>
      </c>
      <c r="N77" s="106">
        <f t="shared" ca="1" si="43"/>
        <v>68</v>
      </c>
      <c r="O77" s="113">
        <f t="shared" ca="1" si="44"/>
        <v>0.54666666666666663</v>
      </c>
      <c r="P77" s="115"/>
      <c r="Q77" s="126" t="s">
        <v>31</v>
      </c>
      <c r="R77" s="127">
        <f ca="1">IF($C$6="合計",SUMIFS(Pt1売数実績!$L:$L,Pt1売数実績!$C:$C,$C77,Pt1売数実績!$B:$B,R$5),IFERROR(VLOOKUP(R$5&amp;"_"&amp;$C77&amp;"_"&amp;$C$6,Pt1売数実績!$A:$L,12,0),0))</f>
        <v>0</v>
      </c>
      <c r="S77" s="127">
        <f ca="1">IF($C$6="合計",SUMIFS(Pt1売数実績!$L:$L,Pt1売数実績!$C:$C,$C77,Pt1売数実績!$B:$B,S$5),IFERROR(VLOOKUP(S$5&amp;"_"&amp;$C77&amp;"_"&amp;$C$6,Pt1売数実績!$A:$L,12,0),0))</f>
        <v>0</v>
      </c>
      <c r="T77" s="127">
        <f ca="1">IF($C$6="合計",SUMIFS(Pt1売数実績!$L:$L,Pt1売数実績!$C:$C,$C77,Pt1売数実績!$B:$B,T$5),IFERROR(VLOOKUP(T$5&amp;"_"&amp;$C77&amp;"_"&amp;$C$6,Pt1売数実績!$A:$L,12,0),0))</f>
        <v>12</v>
      </c>
      <c r="U77" s="127">
        <f ca="1">IF($C$6="合計",SUMIFS(Pt1売数実績!$L:$L,Pt1売数実績!$C:$C,$C77,Pt1売数実績!$B:$B,U$5),IFERROR(VLOOKUP(U$5&amp;"_"&amp;$C77&amp;"_"&amp;$C$6,Pt1売数実績!$A:$L,12,0),0))</f>
        <v>8</v>
      </c>
      <c r="V77" s="127">
        <f ca="1">IF($C$6="合計",SUMIFS(Pt1売数実績!$L:$L,Pt1売数実績!$C:$C,$C77,Pt1売数実績!$B:$B,V$5),IFERROR(VLOOKUP(V$5&amp;"_"&amp;$C77&amp;"_"&amp;$C$6,Pt1売数実績!$A:$L,12,0),0))</f>
        <v>16</v>
      </c>
      <c r="W77" s="127">
        <f ca="1">IF($C$6="合計",SUMIFS(Pt1売数実績!$L:$L,Pt1売数実績!$C:$C,$C77,Pt1売数実績!$B:$B,W$5),IFERROR(VLOOKUP(W$5&amp;"_"&amp;$C77&amp;"_"&amp;$C$6,Pt1売数実績!$A:$L,12,0),0))</f>
        <v>6</v>
      </c>
      <c r="X77" s="127">
        <f ca="1">IF($C$6="合計",SUMIFS(Pt1売数実績!$L:$L,Pt1売数実績!$C:$C,$C77,Pt1売数実績!$B:$B,X$5),IFERROR(VLOOKUP(X$5&amp;"_"&amp;$C77&amp;"_"&amp;$C$6,Pt1売数実績!$A:$L,12,0),0))</f>
        <v>9</v>
      </c>
      <c r="Y77" s="127">
        <f ca="1">IF($C$6="合計",SUMIFS(Pt1売数実績!$L:$L,Pt1売数実績!$C:$C,$C77,Pt1売数実績!$B:$B,Y$5),IFERROR(VLOOKUP(Y$5&amp;"_"&amp;$C77&amp;"_"&amp;$C$6,Pt1売数実績!$A:$L,12,0),0))</f>
        <v>6</v>
      </c>
      <c r="Z77" s="127">
        <f ca="1">IF($C$6="合計",SUMIFS(Pt1売数実績!$L:$L,Pt1売数実績!$C:$C,$C77,Pt1売数実績!$B:$B,Z$5),IFERROR(VLOOKUP(Z$5&amp;"_"&amp;$C77&amp;"_"&amp;$C$6,Pt1売数実績!$A:$L,12,0),0))</f>
        <v>13</v>
      </c>
      <c r="AA77" s="127">
        <f ca="1">IF($C$6="合計",SUMIFS(Pt1売数実績!$L:$L,Pt1売数実績!$C:$C,$C77,Pt1売数実績!$B:$B,AA$5),IFERROR(VLOOKUP(AA$5&amp;"_"&amp;$C77&amp;"_"&amp;$C$6,Pt1売数実績!$A:$L,12,0),0))</f>
        <v>4</v>
      </c>
      <c r="AB77" s="127">
        <f ca="1">IF($C$6="合計",SUMIFS(Pt1売数実績!$L:$L,Pt1売数実績!$C:$C,$C77,Pt1売数実績!$B:$B,AB$5),IFERROR(VLOOKUP(AB$5&amp;"_"&amp;$C77&amp;"_"&amp;$C$6,Pt1売数実績!$A:$L,12,0),0))</f>
        <v>2</v>
      </c>
      <c r="AC77" s="127">
        <f ca="1">IF($C$6="合計",SUMIFS(Pt1売数実績!$L:$L,Pt1売数実績!$C:$C,$C77,Pt1売数実績!$B:$B,AC$5),IFERROR(VLOOKUP(AC$5&amp;"_"&amp;$C77&amp;"_"&amp;$C$6,Pt1売数実績!$A:$L,12,0),0))</f>
        <v>2</v>
      </c>
      <c r="AD77" s="127">
        <f ca="1">IF($C$6="合計",SUMIFS(Pt1売数実績!$L:$L,Pt1売数実績!$C:$C,$C77,Pt1売数実績!$B:$B,AD$5),IFERROR(VLOOKUP(AD$5&amp;"_"&amp;$C77&amp;"_"&amp;$C$6,Pt1売数実績!$A:$L,12,0),0))</f>
        <v>1</v>
      </c>
      <c r="AE77" s="127">
        <f ca="1">IF($C$6="合計",SUMIFS(Pt1売数実績!$L:$L,Pt1売数実績!$C:$C,$C77,Pt1売数実績!$B:$B,AE$5),IFERROR(VLOOKUP(AE$5&amp;"_"&amp;$C77&amp;"_"&amp;$C$6,Pt1売数実績!$A:$L,12,0),0))</f>
        <v>3</v>
      </c>
      <c r="AG77" s="106" t="s">
        <v>32</v>
      </c>
      <c r="AH77" s="135">
        <f ca="1">SUM($R77:T77)/$G77</f>
        <v>0.08</v>
      </c>
      <c r="AI77" s="135">
        <f ca="1">SUM($R77:U77)/$G77</f>
        <v>0.13333333333333333</v>
      </c>
      <c r="AJ77" s="135">
        <f ca="1">SUM($R77:V77)/$G77</f>
        <v>0.24</v>
      </c>
      <c r="AK77" s="135">
        <f ca="1">SUM($R77:W77)/$G77</f>
        <v>0.28000000000000003</v>
      </c>
      <c r="AL77" s="135">
        <f ca="1">SUM($R77:X77)/$G77</f>
        <v>0.34</v>
      </c>
      <c r="AM77" s="135">
        <f ca="1">SUM($R77:Y77)/$G77</f>
        <v>0.38</v>
      </c>
      <c r="AN77" s="135">
        <f ca="1">SUM($R77:Z77)/$G77</f>
        <v>0.46666666666666667</v>
      </c>
      <c r="AO77" s="135">
        <f ca="1">SUM($R77:AA77)/$G77</f>
        <v>0.49333333333333335</v>
      </c>
      <c r="AP77" s="135">
        <f ca="1">SUM($R77:AB77)/$G77</f>
        <v>0.50666666666666671</v>
      </c>
      <c r="AQ77" s="135">
        <f ca="1">SUM($R77:AC77)/$G77</f>
        <v>0.52</v>
      </c>
      <c r="AR77" s="135">
        <f ca="1">SUM($R77:AD77)/$G77</f>
        <v>0.52666666666666662</v>
      </c>
      <c r="AS77" s="135">
        <f ca="1">SUM($R77:AE77)/$G77</f>
        <v>0.54666666666666663</v>
      </c>
      <c r="AU77" s="106" t="s">
        <v>32</v>
      </c>
      <c r="AV77" s="135">
        <f t="shared" ca="1" si="34"/>
        <v>0.10559271381813011</v>
      </c>
      <c r="AW77" s="135">
        <f t="shared" ca="1" si="34"/>
        <v>0.21118542763626022</v>
      </c>
      <c r="AX77" s="135">
        <f t="shared" ca="1" si="34"/>
        <v>0.32844741710545056</v>
      </c>
      <c r="AY77" s="135">
        <f t="shared" ca="1" si="34"/>
        <v>0.48157108296570394</v>
      </c>
      <c r="AZ77" s="135">
        <f t="shared" ca="1" si="34"/>
        <v>0.70798349224420121</v>
      </c>
      <c r="BA77" s="135">
        <f t="shared" ca="1" si="34"/>
        <v>0.8063184858403305</v>
      </c>
      <c r="BB77" s="135">
        <f t="shared" ca="1" si="34"/>
        <v>0.86068023338551336</v>
      </c>
      <c r="BC77" s="135">
        <f t="shared" ca="1" si="34"/>
        <v>0.89981499928845921</v>
      </c>
      <c r="BD77" s="135">
        <f t="shared" ca="1" si="34"/>
        <v>0.92898818841610975</v>
      </c>
      <c r="BE77" s="135">
        <f t="shared" ca="1" si="34"/>
        <v>0.95189981499928888</v>
      </c>
      <c r="BF77" s="135">
        <f t="shared" ca="1" si="34"/>
        <v>0.97708837341682131</v>
      </c>
      <c r="BG77" s="135">
        <f t="shared" ca="1" si="34"/>
        <v>1.0000000000000004</v>
      </c>
    </row>
    <row r="78" spans="3:59" x14ac:dyDescent="0.15">
      <c r="C78" s="105">
        <v>397</v>
      </c>
      <c r="D78" s="105" t="s">
        <v>104</v>
      </c>
      <c r="E78" s="106">
        <f t="shared" ca="1" si="35"/>
        <v>0</v>
      </c>
      <c r="F78" s="106">
        <f t="shared" ca="1" si="36"/>
        <v>0</v>
      </c>
      <c r="G78" s="106">
        <f ca="1">VLOOKUP($C$6,パターンマスタ!N:AB,13,0)</f>
        <v>150</v>
      </c>
      <c r="H78" s="107">
        <f t="shared" ca="1" si="37"/>
        <v>93</v>
      </c>
      <c r="I78" s="106">
        <f t="shared" ca="1" si="38"/>
        <v>57</v>
      </c>
      <c r="J78" s="112">
        <f t="shared" ca="1" si="39"/>
        <v>0.62</v>
      </c>
      <c r="K78" s="113">
        <f t="shared" ca="1" si="40"/>
        <v>1.0000000000000004</v>
      </c>
      <c r="L78" s="113">
        <f t="shared" ca="1" si="41"/>
        <v>-0.38000000000000045</v>
      </c>
      <c r="M78" s="114">
        <f t="shared" ca="1" si="42"/>
        <v>93</v>
      </c>
      <c r="N78" s="106">
        <f t="shared" ca="1" si="43"/>
        <v>57</v>
      </c>
      <c r="O78" s="113">
        <f t="shared" ca="1" si="44"/>
        <v>0.62</v>
      </c>
      <c r="P78" s="115"/>
      <c r="Q78" s="126" t="s">
        <v>31</v>
      </c>
      <c r="R78" s="127">
        <f ca="1">IF($C$6="合計",SUMIFS(Pt1売数実績!$L:$L,Pt1売数実績!$C:$C,$C78,Pt1売数実績!$B:$B,R$5),IFERROR(VLOOKUP(R$5&amp;"_"&amp;$C78&amp;"_"&amp;$C$6,Pt1売数実績!$A:$L,12,0),0))</f>
        <v>0</v>
      </c>
      <c r="S78" s="127">
        <f ca="1">IF($C$6="合計",SUMIFS(Pt1売数実績!$L:$L,Pt1売数実績!$C:$C,$C78,Pt1売数実績!$B:$B,S$5),IFERROR(VLOOKUP(S$5&amp;"_"&amp;$C78&amp;"_"&amp;$C$6,Pt1売数実績!$A:$L,12,0),0))</f>
        <v>0</v>
      </c>
      <c r="T78" s="127">
        <f ca="1">IF($C$6="合計",SUMIFS(Pt1売数実績!$L:$L,Pt1売数実績!$C:$C,$C78,Pt1売数実績!$B:$B,T$5),IFERROR(VLOOKUP(T$5&amp;"_"&amp;$C78&amp;"_"&amp;$C$6,Pt1売数実績!$A:$L,12,0),0))</f>
        <v>8</v>
      </c>
      <c r="U78" s="127">
        <f ca="1">IF($C$6="合計",SUMIFS(Pt1売数実績!$L:$L,Pt1売数実績!$C:$C,$C78,Pt1売数実績!$B:$B,U$5),IFERROR(VLOOKUP(U$5&amp;"_"&amp;$C78&amp;"_"&amp;$C$6,Pt1売数実績!$A:$L,12,0),0))</f>
        <v>24</v>
      </c>
      <c r="V78" s="127">
        <f ca="1">IF($C$6="合計",SUMIFS(Pt1売数実績!$L:$L,Pt1売数実績!$C:$C,$C78,Pt1売数実績!$B:$B,V$5),IFERROR(VLOOKUP(V$5&amp;"_"&amp;$C78&amp;"_"&amp;$C$6,Pt1売数実績!$A:$L,12,0),0))</f>
        <v>11</v>
      </c>
      <c r="W78" s="127">
        <f ca="1">IF($C$6="合計",SUMIFS(Pt1売数実績!$L:$L,Pt1売数実績!$C:$C,$C78,Pt1売数実績!$B:$B,W$5),IFERROR(VLOOKUP(W$5&amp;"_"&amp;$C78&amp;"_"&amp;$C$6,Pt1売数実績!$A:$L,12,0),0))</f>
        <v>13</v>
      </c>
      <c r="X78" s="127">
        <f ca="1">IF($C$6="合計",SUMIFS(Pt1売数実績!$L:$L,Pt1売数実績!$C:$C,$C78,Pt1売数実績!$B:$B,X$5),IFERROR(VLOOKUP(X$5&amp;"_"&amp;$C78&amp;"_"&amp;$C$6,Pt1売数実績!$A:$L,12,0),0))</f>
        <v>17</v>
      </c>
      <c r="Y78" s="127">
        <f ca="1">IF($C$6="合計",SUMIFS(Pt1売数実績!$L:$L,Pt1売数実績!$C:$C,$C78,Pt1売数実績!$B:$B,Y$5),IFERROR(VLOOKUP(Y$5&amp;"_"&amp;$C78&amp;"_"&amp;$C$6,Pt1売数実績!$A:$L,12,0),0))</f>
        <v>8</v>
      </c>
      <c r="Z78" s="127">
        <f ca="1">IF($C$6="合計",SUMIFS(Pt1売数実績!$L:$L,Pt1売数実績!$C:$C,$C78,Pt1売数実績!$B:$B,Z$5),IFERROR(VLOOKUP(Z$5&amp;"_"&amp;$C78&amp;"_"&amp;$C$6,Pt1売数実績!$A:$L,12,0),0))</f>
        <v>6</v>
      </c>
      <c r="AA78" s="127">
        <f ca="1">IF($C$6="合計",SUMIFS(Pt1売数実績!$L:$L,Pt1売数実績!$C:$C,$C78,Pt1売数実績!$B:$B,AA$5),IFERROR(VLOOKUP(AA$5&amp;"_"&amp;$C78&amp;"_"&amp;$C$6,Pt1売数実績!$A:$L,12,0),0))</f>
        <v>3</v>
      </c>
      <c r="AB78" s="127">
        <f ca="1">IF($C$6="合計",SUMIFS(Pt1売数実績!$L:$L,Pt1売数実績!$C:$C,$C78,Pt1売数実績!$B:$B,AB$5),IFERROR(VLOOKUP(AB$5&amp;"_"&amp;$C78&amp;"_"&amp;$C$6,Pt1売数実績!$A:$L,12,0),0))</f>
        <v>1</v>
      </c>
      <c r="AC78" s="127">
        <f ca="1">IF($C$6="合計",SUMIFS(Pt1売数実績!$L:$L,Pt1売数実績!$C:$C,$C78,Pt1売数実績!$B:$B,AC$5),IFERROR(VLOOKUP(AC$5&amp;"_"&amp;$C78&amp;"_"&amp;$C$6,Pt1売数実績!$A:$L,12,0),0))</f>
        <v>1</v>
      </c>
      <c r="AD78" s="127">
        <f ca="1">IF($C$6="合計",SUMIFS(Pt1売数実績!$L:$L,Pt1売数実績!$C:$C,$C78,Pt1売数実績!$B:$B,AD$5),IFERROR(VLOOKUP(AD$5&amp;"_"&amp;$C78&amp;"_"&amp;$C$6,Pt1売数実績!$A:$L,12,0),0))</f>
        <v>0</v>
      </c>
      <c r="AE78" s="127">
        <f ca="1">IF($C$6="合計",SUMIFS(Pt1売数実績!$L:$L,Pt1売数実績!$C:$C,$C78,Pt1売数実績!$B:$B,AE$5),IFERROR(VLOOKUP(AE$5&amp;"_"&amp;$C78&amp;"_"&amp;$C$6,Pt1売数実績!$A:$L,12,0),0))</f>
        <v>1</v>
      </c>
      <c r="AG78" s="106" t="s">
        <v>32</v>
      </c>
      <c r="AH78" s="135">
        <f ca="1">SUM($R78:T78)/$G78</f>
        <v>5.3333333333333337E-2</v>
      </c>
      <c r="AI78" s="135">
        <f ca="1">SUM($R78:U78)/$G78</f>
        <v>0.21333333333333335</v>
      </c>
      <c r="AJ78" s="135">
        <f ca="1">SUM($R78:V78)/$G78</f>
        <v>0.28666666666666668</v>
      </c>
      <c r="AK78" s="135">
        <f ca="1">SUM($R78:W78)/$G78</f>
        <v>0.37333333333333335</v>
      </c>
      <c r="AL78" s="135">
        <f ca="1">SUM($R78:X78)/$G78</f>
        <v>0.48666666666666669</v>
      </c>
      <c r="AM78" s="135">
        <f ca="1">SUM($R78:Y78)/$G78</f>
        <v>0.54</v>
      </c>
      <c r="AN78" s="135">
        <f ca="1">SUM($R78:Z78)/$G78</f>
        <v>0.57999999999999996</v>
      </c>
      <c r="AO78" s="135">
        <f ca="1">SUM($R78:AA78)/$G78</f>
        <v>0.6</v>
      </c>
      <c r="AP78" s="135">
        <f ca="1">SUM($R78:AB78)/$G78</f>
        <v>0.60666666666666669</v>
      </c>
      <c r="AQ78" s="135">
        <f ca="1">SUM($R78:AC78)/$G78</f>
        <v>0.61333333333333329</v>
      </c>
      <c r="AR78" s="135">
        <f ca="1">SUM($R78:AD78)/$G78</f>
        <v>0.61333333333333329</v>
      </c>
      <c r="AS78" s="135">
        <f ca="1">SUM($R78:AE78)/$G78</f>
        <v>0.62</v>
      </c>
      <c r="AU78" s="106" t="s">
        <v>32</v>
      </c>
      <c r="AV78" s="135">
        <f t="shared" ca="1" si="34"/>
        <v>0.10559271381813011</v>
      </c>
      <c r="AW78" s="135">
        <f t="shared" ca="1" si="34"/>
        <v>0.21118542763626022</v>
      </c>
      <c r="AX78" s="135">
        <f t="shared" ca="1" si="34"/>
        <v>0.32844741710545056</v>
      </c>
      <c r="AY78" s="135">
        <f t="shared" ca="1" si="34"/>
        <v>0.48157108296570394</v>
      </c>
      <c r="AZ78" s="135">
        <f t="shared" ca="1" si="34"/>
        <v>0.70798349224420121</v>
      </c>
      <c r="BA78" s="135">
        <f t="shared" ca="1" si="34"/>
        <v>0.8063184858403305</v>
      </c>
      <c r="BB78" s="135">
        <f t="shared" ca="1" si="34"/>
        <v>0.86068023338551336</v>
      </c>
      <c r="BC78" s="135">
        <f t="shared" ca="1" si="34"/>
        <v>0.89981499928845921</v>
      </c>
      <c r="BD78" s="135">
        <f t="shared" ca="1" si="34"/>
        <v>0.92898818841610975</v>
      </c>
      <c r="BE78" s="135">
        <f t="shared" ca="1" si="34"/>
        <v>0.95189981499928888</v>
      </c>
      <c r="BF78" s="135">
        <f t="shared" ca="1" si="34"/>
        <v>0.97708837341682131</v>
      </c>
      <c r="BG78" s="135">
        <f t="shared" ca="1" si="34"/>
        <v>1.0000000000000004</v>
      </c>
    </row>
    <row r="79" spans="3:59" x14ac:dyDescent="0.15">
      <c r="C79" s="105">
        <v>398</v>
      </c>
      <c r="D79" s="105" t="s">
        <v>105</v>
      </c>
      <c r="E79" s="106">
        <f t="shared" ca="1" si="35"/>
        <v>0</v>
      </c>
      <c r="F79" s="106">
        <f t="shared" ca="1" si="36"/>
        <v>0</v>
      </c>
      <c r="G79" s="106">
        <f ca="1">VLOOKUP($C$6,パターンマスタ!N:AB,13,0)</f>
        <v>150</v>
      </c>
      <c r="H79" s="107">
        <f t="shared" ca="1" si="37"/>
        <v>70</v>
      </c>
      <c r="I79" s="106">
        <f t="shared" ca="1" si="38"/>
        <v>80</v>
      </c>
      <c r="J79" s="112">
        <f t="shared" ca="1" si="39"/>
        <v>0.46666666666666667</v>
      </c>
      <c r="K79" s="113">
        <f t="shared" ca="1" si="40"/>
        <v>1.0000000000000004</v>
      </c>
      <c r="L79" s="113">
        <f t="shared" ca="1" si="41"/>
        <v>-0.53333333333333377</v>
      </c>
      <c r="M79" s="114">
        <f t="shared" ca="1" si="42"/>
        <v>70</v>
      </c>
      <c r="N79" s="106">
        <f t="shared" ca="1" si="43"/>
        <v>80</v>
      </c>
      <c r="O79" s="113">
        <f t="shared" ca="1" si="44"/>
        <v>0.46666666666666667</v>
      </c>
      <c r="P79" s="115"/>
      <c r="Q79" s="126" t="s">
        <v>31</v>
      </c>
      <c r="R79" s="127">
        <f ca="1">IF($C$6="合計",SUMIFS(Pt1売数実績!$L:$L,Pt1売数実績!$C:$C,$C79,Pt1売数実績!$B:$B,R$5),IFERROR(VLOOKUP(R$5&amp;"_"&amp;$C79&amp;"_"&amp;$C$6,Pt1売数実績!$A:$L,12,0),0))</f>
        <v>0</v>
      </c>
      <c r="S79" s="127">
        <f ca="1">IF($C$6="合計",SUMIFS(Pt1売数実績!$L:$L,Pt1売数実績!$C:$C,$C79,Pt1売数実績!$B:$B,S$5),IFERROR(VLOOKUP(S$5&amp;"_"&amp;$C79&amp;"_"&amp;$C$6,Pt1売数実績!$A:$L,12,0),0))</f>
        <v>24</v>
      </c>
      <c r="T79" s="127">
        <f ca="1">IF($C$6="合計",SUMIFS(Pt1売数実績!$L:$L,Pt1売数実績!$C:$C,$C79,Pt1売数実績!$B:$B,T$5),IFERROR(VLOOKUP(T$5&amp;"_"&amp;$C79&amp;"_"&amp;$C$6,Pt1売数実績!$A:$L,12,0),0))</f>
        <v>3</v>
      </c>
      <c r="U79" s="127">
        <f ca="1">IF($C$6="合計",SUMIFS(Pt1売数実績!$L:$L,Pt1売数実績!$C:$C,$C79,Pt1売数実績!$B:$B,U$5),IFERROR(VLOOKUP(U$5&amp;"_"&amp;$C79&amp;"_"&amp;$C$6,Pt1売数実績!$A:$L,12,0),0))</f>
        <v>2</v>
      </c>
      <c r="V79" s="127">
        <f ca="1">IF($C$6="合計",SUMIFS(Pt1売数実績!$L:$L,Pt1売数実績!$C:$C,$C79,Pt1売数実績!$B:$B,V$5),IFERROR(VLOOKUP(V$5&amp;"_"&amp;$C79&amp;"_"&amp;$C$6,Pt1売数実績!$A:$L,12,0),0))</f>
        <v>7</v>
      </c>
      <c r="W79" s="127">
        <f ca="1">IF($C$6="合計",SUMIFS(Pt1売数実績!$L:$L,Pt1売数実績!$C:$C,$C79,Pt1売数実績!$B:$B,W$5),IFERROR(VLOOKUP(W$5&amp;"_"&amp;$C79&amp;"_"&amp;$C$6,Pt1売数実績!$A:$L,12,0),0))</f>
        <v>6</v>
      </c>
      <c r="X79" s="127">
        <f ca="1">IF($C$6="合計",SUMIFS(Pt1売数実績!$L:$L,Pt1売数実績!$C:$C,$C79,Pt1売数実績!$B:$B,X$5),IFERROR(VLOOKUP(X$5&amp;"_"&amp;$C79&amp;"_"&amp;$C$6,Pt1売数実績!$A:$L,12,0),0))</f>
        <v>8</v>
      </c>
      <c r="Y79" s="127">
        <f ca="1">IF($C$6="合計",SUMIFS(Pt1売数実績!$L:$L,Pt1売数実績!$C:$C,$C79,Pt1売数実績!$B:$B,Y$5),IFERROR(VLOOKUP(Y$5&amp;"_"&amp;$C79&amp;"_"&amp;$C$6,Pt1売数実績!$A:$L,12,0),0))</f>
        <v>8</v>
      </c>
      <c r="Z79" s="127">
        <f ca="1">IF($C$6="合計",SUMIFS(Pt1売数実績!$L:$L,Pt1売数実績!$C:$C,$C79,Pt1売数実績!$B:$B,Z$5),IFERROR(VLOOKUP(Z$5&amp;"_"&amp;$C79&amp;"_"&amp;$C$6,Pt1売数実績!$A:$L,12,0),0))</f>
        <v>3</v>
      </c>
      <c r="AA79" s="127">
        <f ca="1">IF($C$6="合計",SUMIFS(Pt1売数実績!$L:$L,Pt1売数実績!$C:$C,$C79,Pt1売数実績!$B:$B,AA$5),IFERROR(VLOOKUP(AA$5&amp;"_"&amp;$C79&amp;"_"&amp;$C$6,Pt1売数実績!$A:$L,12,0),0))</f>
        <v>1</v>
      </c>
      <c r="AB79" s="127">
        <f ca="1">IF($C$6="合計",SUMIFS(Pt1売数実績!$L:$L,Pt1売数実績!$C:$C,$C79,Pt1売数実績!$B:$B,AB$5),IFERROR(VLOOKUP(AB$5&amp;"_"&amp;$C79&amp;"_"&amp;$C$6,Pt1売数実績!$A:$L,12,0),0))</f>
        <v>2</v>
      </c>
      <c r="AC79" s="127">
        <f ca="1">IF($C$6="合計",SUMIFS(Pt1売数実績!$L:$L,Pt1売数実績!$C:$C,$C79,Pt1売数実績!$B:$B,AC$5),IFERROR(VLOOKUP(AC$5&amp;"_"&amp;$C79&amp;"_"&amp;$C$6,Pt1売数実績!$A:$L,12,0),0))</f>
        <v>1</v>
      </c>
      <c r="AD79" s="127">
        <f ca="1">IF($C$6="合計",SUMIFS(Pt1売数実績!$L:$L,Pt1売数実績!$C:$C,$C79,Pt1売数実績!$B:$B,AD$5),IFERROR(VLOOKUP(AD$5&amp;"_"&amp;$C79&amp;"_"&amp;$C$6,Pt1売数実績!$A:$L,12,0),0))</f>
        <v>3</v>
      </c>
      <c r="AE79" s="127">
        <f ca="1">IF($C$6="合計",SUMIFS(Pt1売数実績!$L:$L,Pt1売数実績!$C:$C,$C79,Pt1売数実績!$B:$B,AE$5),IFERROR(VLOOKUP(AE$5&amp;"_"&amp;$C79&amp;"_"&amp;$C$6,Pt1売数実績!$A:$L,12,0),0))</f>
        <v>2</v>
      </c>
      <c r="AG79" s="106" t="s">
        <v>32</v>
      </c>
      <c r="AH79" s="135">
        <f ca="1">SUM($R79:T79)/$G79</f>
        <v>0.18</v>
      </c>
      <c r="AI79" s="135">
        <f ca="1">SUM($R79:U79)/$G79</f>
        <v>0.19333333333333333</v>
      </c>
      <c r="AJ79" s="135">
        <f ca="1">SUM($R79:V79)/$G79</f>
        <v>0.24</v>
      </c>
      <c r="AK79" s="135">
        <f ca="1">SUM($R79:W79)/$G79</f>
        <v>0.28000000000000003</v>
      </c>
      <c r="AL79" s="135">
        <f ca="1">SUM($R79:X79)/$G79</f>
        <v>0.33333333333333331</v>
      </c>
      <c r="AM79" s="135">
        <f ca="1">SUM($R79:Y79)/$G79</f>
        <v>0.38666666666666666</v>
      </c>
      <c r="AN79" s="135">
        <f ca="1">SUM($R79:Z79)/$G79</f>
        <v>0.40666666666666668</v>
      </c>
      <c r="AO79" s="135">
        <f ca="1">SUM($R79:AA79)/$G79</f>
        <v>0.41333333333333333</v>
      </c>
      <c r="AP79" s="135">
        <f ca="1">SUM($R79:AB79)/$G79</f>
        <v>0.42666666666666669</v>
      </c>
      <c r="AQ79" s="135">
        <f ca="1">SUM($R79:AC79)/$G79</f>
        <v>0.43333333333333335</v>
      </c>
      <c r="AR79" s="135">
        <f ca="1">SUM($R79:AD79)/$G79</f>
        <v>0.45333333333333331</v>
      </c>
      <c r="AS79" s="135">
        <f ca="1">SUM($R79:AE79)/$G79</f>
        <v>0.46666666666666667</v>
      </c>
      <c r="AU79" s="106" t="s">
        <v>32</v>
      </c>
      <c r="AV79" s="135">
        <f t="shared" ref="AV79:BG88" ca="1" si="45">AV$7</f>
        <v>0.10559271381813011</v>
      </c>
      <c r="AW79" s="135">
        <f t="shared" ca="1" si="45"/>
        <v>0.21118542763626022</v>
      </c>
      <c r="AX79" s="135">
        <f t="shared" ca="1" si="45"/>
        <v>0.32844741710545056</v>
      </c>
      <c r="AY79" s="135">
        <f t="shared" ca="1" si="45"/>
        <v>0.48157108296570394</v>
      </c>
      <c r="AZ79" s="135">
        <f t="shared" ca="1" si="45"/>
        <v>0.70798349224420121</v>
      </c>
      <c r="BA79" s="135">
        <f t="shared" ca="1" si="45"/>
        <v>0.8063184858403305</v>
      </c>
      <c r="BB79" s="135">
        <f t="shared" ca="1" si="45"/>
        <v>0.86068023338551336</v>
      </c>
      <c r="BC79" s="135">
        <f t="shared" ca="1" si="45"/>
        <v>0.89981499928845921</v>
      </c>
      <c r="BD79" s="135">
        <f t="shared" ca="1" si="45"/>
        <v>0.92898818841610975</v>
      </c>
      <c r="BE79" s="135">
        <f t="shared" ca="1" si="45"/>
        <v>0.95189981499928888</v>
      </c>
      <c r="BF79" s="135">
        <f t="shared" ca="1" si="45"/>
        <v>0.97708837341682131</v>
      </c>
      <c r="BG79" s="135">
        <f t="shared" ca="1" si="45"/>
        <v>1.0000000000000004</v>
      </c>
    </row>
    <row r="80" spans="3:59" x14ac:dyDescent="0.15">
      <c r="C80" s="105">
        <v>399</v>
      </c>
      <c r="D80" s="105" t="s">
        <v>106</v>
      </c>
      <c r="E80" s="106">
        <f t="shared" ca="1" si="35"/>
        <v>0</v>
      </c>
      <c r="F80" s="106">
        <f t="shared" ca="1" si="36"/>
        <v>0</v>
      </c>
      <c r="G80" s="106">
        <f ca="1">VLOOKUP($C$6,パターンマスタ!N:AB,13,0)</f>
        <v>150</v>
      </c>
      <c r="H80" s="107">
        <f t="shared" ca="1" si="37"/>
        <v>83</v>
      </c>
      <c r="I80" s="106">
        <f t="shared" ca="1" si="38"/>
        <v>67</v>
      </c>
      <c r="J80" s="112">
        <f t="shared" ca="1" si="39"/>
        <v>0.55333333333333334</v>
      </c>
      <c r="K80" s="113">
        <f t="shared" ca="1" si="40"/>
        <v>1.0000000000000004</v>
      </c>
      <c r="L80" s="113">
        <f t="shared" ca="1" si="41"/>
        <v>-0.4466666666666671</v>
      </c>
      <c r="M80" s="114">
        <f t="shared" ca="1" si="42"/>
        <v>83</v>
      </c>
      <c r="N80" s="106">
        <f t="shared" ca="1" si="43"/>
        <v>67</v>
      </c>
      <c r="O80" s="113">
        <f t="shared" ca="1" si="44"/>
        <v>0.55333333333333334</v>
      </c>
      <c r="P80" s="115"/>
      <c r="Q80" s="126" t="s">
        <v>31</v>
      </c>
      <c r="R80" s="127">
        <f ca="1">IF($C$6="合計",SUMIFS(Pt1売数実績!$L:$L,Pt1売数実績!$C:$C,$C80,Pt1売数実績!$B:$B,R$5),IFERROR(VLOOKUP(R$5&amp;"_"&amp;$C80&amp;"_"&amp;$C$6,Pt1売数実績!$A:$L,12,0),0))</f>
        <v>0</v>
      </c>
      <c r="S80" s="127">
        <f ca="1">IF($C$6="合計",SUMIFS(Pt1売数実績!$L:$L,Pt1売数実績!$C:$C,$C80,Pt1売数実績!$B:$B,S$5),IFERROR(VLOOKUP(S$5&amp;"_"&amp;$C80&amp;"_"&amp;$C$6,Pt1売数実績!$A:$L,12,0),0))</f>
        <v>0</v>
      </c>
      <c r="T80" s="127">
        <f ca="1">IF($C$6="合計",SUMIFS(Pt1売数実績!$L:$L,Pt1売数実績!$C:$C,$C80,Pt1売数実績!$B:$B,T$5),IFERROR(VLOOKUP(T$5&amp;"_"&amp;$C80&amp;"_"&amp;$C$6,Pt1売数実績!$A:$L,12,0),0))</f>
        <v>14</v>
      </c>
      <c r="U80" s="127">
        <f ca="1">IF($C$6="合計",SUMIFS(Pt1売数実績!$L:$L,Pt1売数実績!$C:$C,$C80,Pt1売数実績!$B:$B,U$5),IFERROR(VLOOKUP(U$5&amp;"_"&amp;$C80&amp;"_"&amp;$C$6,Pt1売数実績!$A:$L,12,0),0))</f>
        <v>12</v>
      </c>
      <c r="V80" s="127">
        <f ca="1">IF($C$6="合計",SUMIFS(Pt1売数実績!$L:$L,Pt1売数実績!$C:$C,$C80,Pt1売数実績!$B:$B,V$5),IFERROR(VLOOKUP(V$5&amp;"_"&amp;$C80&amp;"_"&amp;$C$6,Pt1売数実績!$A:$L,12,0),0))</f>
        <v>9</v>
      </c>
      <c r="W80" s="127">
        <f ca="1">IF($C$6="合計",SUMIFS(Pt1売数実績!$L:$L,Pt1売数実績!$C:$C,$C80,Pt1売数実績!$B:$B,W$5),IFERROR(VLOOKUP(W$5&amp;"_"&amp;$C80&amp;"_"&amp;$C$6,Pt1売数実績!$A:$L,12,0),0))</f>
        <v>16</v>
      </c>
      <c r="X80" s="127">
        <f ca="1">IF($C$6="合計",SUMIFS(Pt1売数実績!$L:$L,Pt1売数実績!$C:$C,$C80,Pt1売数実績!$B:$B,X$5),IFERROR(VLOOKUP(X$5&amp;"_"&amp;$C80&amp;"_"&amp;$C$6,Pt1売数実績!$A:$L,12,0),0))</f>
        <v>16</v>
      </c>
      <c r="Y80" s="127">
        <f ca="1">IF($C$6="合計",SUMIFS(Pt1売数実績!$L:$L,Pt1売数実績!$C:$C,$C80,Pt1売数実績!$B:$B,Y$5),IFERROR(VLOOKUP(Y$5&amp;"_"&amp;$C80&amp;"_"&amp;$C$6,Pt1売数実績!$A:$L,12,0),0))</f>
        <v>2</v>
      </c>
      <c r="Z80" s="127">
        <f ca="1">IF($C$6="合計",SUMIFS(Pt1売数実績!$L:$L,Pt1売数実績!$C:$C,$C80,Pt1売数実績!$B:$B,Z$5),IFERROR(VLOOKUP(Z$5&amp;"_"&amp;$C80&amp;"_"&amp;$C$6,Pt1売数実績!$A:$L,12,0),0))</f>
        <v>2</v>
      </c>
      <c r="AA80" s="127">
        <f ca="1">IF($C$6="合計",SUMIFS(Pt1売数実績!$L:$L,Pt1売数実績!$C:$C,$C80,Pt1売数実績!$B:$B,AA$5),IFERROR(VLOOKUP(AA$5&amp;"_"&amp;$C80&amp;"_"&amp;$C$6,Pt1売数実績!$A:$L,12,0),0))</f>
        <v>5</v>
      </c>
      <c r="AB80" s="127">
        <f ca="1">IF($C$6="合計",SUMIFS(Pt1売数実績!$L:$L,Pt1売数実績!$C:$C,$C80,Pt1売数実績!$B:$B,AB$5),IFERROR(VLOOKUP(AB$5&amp;"_"&amp;$C80&amp;"_"&amp;$C$6,Pt1売数実績!$A:$L,12,0),0))</f>
        <v>2</v>
      </c>
      <c r="AC80" s="127">
        <f ca="1">IF($C$6="合計",SUMIFS(Pt1売数実績!$L:$L,Pt1売数実績!$C:$C,$C80,Pt1売数実績!$B:$B,AC$5),IFERROR(VLOOKUP(AC$5&amp;"_"&amp;$C80&amp;"_"&amp;$C$6,Pt1売数実績!$A:$L,12,0),0))</f>
        <v>1</v>
      </c>
      <c r="AD80" s="127">
        <f ca="1">IF($C$6="合計",SUMIFS(Pt1売数実績!$L:$L,Pt1売数実績!$C:$C,$C80,Pt1売数実績!$B:$B,AD$5),IFERROR(VLOOKUP(AD$5&amp;"_"&amp;$C80&amp;"_"&amp;$C$6,Pt1売数実績!$A:$L,12,0),0))</f>
        <v>2</v>
      </c>
      <c r="AE80" s="127">
        <f ca="1">IF($C$6="合計",SUMIFS(Pt1売数実績!$L:$L,Pt1売数実績!$C:$C,$C80,Pt1売数実績!$B:$B,AE$5),IFERROR(VLOOKUP(AE$5&amp;"_"&amp;$C80&amp;"_"&amp;$C$6,Pt1売数実績!$A:$L,12,0),0))</f>
        <v>2</v>
      </c>
      <c r="AG80" s="106" t="s">
        <v>32</v>
      </c>
      <c r="AH80" s="135">
        <f ca="1">SUM($R80:T80)/$G80</f>
        <v>9.3333333333333338E-2</v>
      </c>
      <c r="AI80" s="135">
        <f ca="1">SUM($R80:U80)/$G80</f>
        <v>0.17333333333333334</v>
      </c>
      <c r="AJ80" s="135">
        <f ca="1">SUM($R80:V80)/$G80</f>
        <v>0.23333333333333334</v>
      </c>
      <c r="AK80" s="135">
        <f ca="1">SUM($R80:W80)/$G80</f>
        <v>0.34</v>
      </c>
      <c r="AL80" s="135">
        <f ca="1">SUM($R80:X80)/$G80</f>
        <v>0.44666666666666666</v>
      </c>
      <c r="AM80" s="135">
        <f ca="1">SUM($R80:Y80)/$G80</f>
        <v>0.46</v>
      </c>
      <c r="AN80" s="135">
        <f ca="1">SUM($R80:Z80)/$G80</f>
        <v>0.47333333333333333</v>
      </c>
      <c r="AO80" s="135">
        <f ca="1">SUM($R80:AA80)/$G80</f>
        <v>0.50666666666666671</v>
      </c>
      <c r="AP80" s="135">
        <f ca="1">SUM($R80:AB80)/$G80</f>
        <v>0.52</v>
      </c>
      <c r="AQ80" s="135">
        <f ca="1">SUM($R80:AC80)/$G80</f>
        <v>0.52666666666666662</v>
      </c>
      <c r="AR80" s="135">
        <f ca="1">SUM($R80:AD80)/$G80</f>
        <v>0.54</v>
      </c>
      <c r="AS80" s="135">
        <f ca="1">SUM($R80:AE80)/$G80</f>
        <v>0.55333333333333334</v>
      </c>
      <c r="AU80" s="106" t="s">
        <v>32</v>
      </c>
      <c r="AV80" s="135">
        <f t="shared" ca="1" si="45"/>
        <v>0.10559271381813011</v>
      </c>
      <c r="AW80" s="135">
        <f t="shared" ca="1" si="45"/>
        <v>0.21118542763626022</v>
      </c>
      <c r="AX80" s="135">
        <f t="shared" ca="1" si="45"/>
        <v>0.32844741710545056</v>
      </c>
      <c r="AY80" s="135">
        <f t="shared" ca="1" si="45"/>
        <v>0.48157108296570394</v>
      </c>
      <c r="AZ80" s="135">
        <f t="shared" ca="1" si="45"/>
        <v>0.70798349224420121</v>
      </c>
      <c r="BA80" s="135">
        <f t="shared" ca="1" si="45"/>
        <v>0.8063184858403305</v>
      </c>
      <c r="BB80" s="135">
        <f t="shared" ca="1" si="45"/>
        <v>0.86068023338551336</v>
      </c>
      <c r="BC80" s="135">
        <f t="shared" ca="1" si="45"/>
        <v>0.89981499928845921</v>
      </c>
      <c r="BD80" s="135">
        <f t="shared" ca="1" si="45"/>
        <v>0.92898818841610975</v>
      </c>
      <c r="BE80" s="135">
        <f t="shared" ca="1" si="45"/>
        <v>0.95189981499928888</v>
      </c>
      <c r="BF80" s="135">
        <f t="shared" ca="1" si="45"/>
        <v>0.97708837341682131</v>
      </c>
      <c r="BG80" s="135">
        <f t="shared" ca="1" si="45"/>
        <v>1.0000000000000004</v>
      </c>
    </row>
    <row r="81" spans="3:59" x14ac:dyDescent="0.15">
      <c r="C81" s="105">
        <v>401</v>
      </c>
      <c r="D81" s="105" t="s">
        <v>107</v>
      </c>
      <c r="E81" s="106">
        <f t="shared" ca="1" si="35"/>
        <v>0</v>
      </c>
      <c r="F81" s="106">
        <f t="shared" ca="1" si="36"/>
        <v>0</v>
      </c>
      <c r="G81" s="106">
        <f ca="1">VLOOKUP($C$6,パターンマスタ!N:AB,13,0)</f>
        <v>150</v>
      </c>
      <c r="H81" s="107">
        <f t="shared" ca="1" si="37"/>
        <v>98</v>
      </c>
      <c r="I81" s="106">
        <f t="shared" ca="1" si="38"/>
        <v>52</v>
      </c>
      <c r="J81" s="112">
        <f t="shared" ca="1" si="39"/>
        <v>0.65333333333333332</v>
      </c>
      <c r="K81" s="113">
        <f t="shared" ca="1" si="40"/>
        <v>1.0000000000000004</v>
      </c>
      <c r="L81" s="113">
        <f t="shared" ca="1" si="41"/>
        <v>-0.34666666666666712</v>
      </c>
      <c r="M81" s="114">
        <f t="shared" ca="1" si="42"/>
        <v>98</v>
      </c>
      <c r="N81" s="106">
        <f t="shared" ca="1" si="43"/>
        <v>52</v>
      </c>
      <c r="O81" s="113">
        <f t="shared" ca="1" si="44"/>
        <v>0.65333333333333332</v>
      </c>
      <c r="P81" s="115"/>
      <c r="Q81" s="126" t="s">
        <v>31</v>
      </c>
      <c r="R81" s="127">
        <f ca="1">IF($C$6="合計",SUMIFS(Pt1売数実績!$L:$L,Pt1売数実績!$C:$C,$C81,Pt1売数実績!$B:$B,R$5),IFERROR(VLOOKUP(R$5&amp;"_"&amp;$C81&amp;"_"&amp;$C$6,Pt1売数実績!$A:$L,12,0),0))</f>
        <v>0</v>
      </c>
      <c r="S81" s="127">
        <f ca="1">IF($C$6="合計",SUMIFS(Pt1売数実績!$L:$L,Pt1売数実績!$C:$C,$C81,Pt1売数実績!$B:$B,S$5),IFERROR(VLOOKUP(S$5&amp;"_"&amp;$C81&amp;"_"&amp;$C$6,Pt1売数実績!$A:$L,12,0),0))</f>
        <v>0</v>
      </c>
      <c r="T81" s="127">
        <f ca="1">IF($C$6="合計",SUMIFS(Pt1売数実績!$L:$L,Pt1売数実績!$C:$C,$C81,Pt1売数実績!$B:$B,T$5),IFERROR(VLOOKUP(T$5&amp;"_"&amp;$C81&amp;"_"&amp;$C$6,Pt1売数実績!$A:$L,12,0),0))</f>
        <v>6</v>
      </c>
      <c r="U81" s="127">
        <f ca="1">IF($C$6="合計",SUMIFS(Pt1売数実績!$L:$L,Pt1売数実績!$C:$C,$C81,Pt1売数実績!$B:$B,U$5),IFERROR(VLOOKUP(U$5&amp;"_"&amp;$C81&amp;"_"&amp;$C$6,Pt1売数実績!$A:$L,12,0),0))</f>
        <v>4</v>
      </c>
      <c r="V81" s="127">
        <f ca="1">IF($C$6="合計",SUMIFS(Pt1売数実績!$L:$L,Pt1売数実績!$C:$C,$C81,Pt1売数実績!$B:$B,V$5),IFERROR(VLOOKUP(V$5&amp;"_"&amp;$C81&amp;"_"&amp;$C$6,Pt1売数実績!$A:$L,12,0),0))</f>
        <v>23</v>
      </c>
      <c r="W81" s="127">
        <f ca="1">IF($C$6="合計",SUMIFS(Pt1売数実績!$L:$L,Pt1売数実績!$C:$C,$C81,Pt1売数実績!$B:$B,W$5),IFERROR(VLOOKUP(W$5&amp;"_"&amp;$C81&amp;"_"&amp;$C$6,Pt1売数実績!$A:$L,12,0),0))</f>
        <v>39</v>
      </c>
      <c r="X81" s="127">
        <f ca="1">IF($C$6="合計",SUMIFS(Pt1売数実績!$L:$L,Pt1売数実績!$C:$C,$C81,Pt1売数実績!$B:$B,X$5),IFERROR(VLOOKUP(X$5&amp;"_"&amp;$C81&amp;"_"&amp;$C$6,Pt1売数実績!$A:$L,12,0),0))</f>
        <v>20</v>
      </c>
      <c r="Y81" s="127">
        <f ca="1">IF($C$6="合計",SUMIFS(Pt1売数実績!$L:$L,Pt1売数実績!$C:$C,$C81,Pt1売数実績!$B:$B,Y$5),IFERROR(VLOOKUP(Y$5&amp;"_"&amp;$C81&amp;"_"&amp;$C$6,Pt1売数実績!$A:$L,12,0),0))</f>
        <v>4</v>
      </c>
      <c r="Z81" s="127">
        <f ca="1">IF($C$6="合計",SUMIFS(Pt1売数実績!$L:$L,Pt1売数実績!$C:$C,$C81,Pt1売数実績!$B:$B,Z$5),IFERROR(VLOOKUP(Z$5&amp;"_"&amp;$C81&amp;"_"&amp;$C$6,Pt1売数実績!$A:$L,12,0),0))</f>
        <v>1</v>
      </c>
      <c r="AA81" s="127">
        <f ca="1">IF($C$6="合計",SUMIFS(Pt1売数実績!$L:$L,Pt1売数実績!$C:$C,$C81,Pt1売数実績!$B:$B,AA$5),IFERROR(VLOOKUP(AA$5&amp;"_"&amp;$C81&amp;"_"&amp;$C$6,Pt1売数実績!$A:$L,12,0),0))</f>
        <v>1</v>
      </c>
      <c r="AB81" s="127">
        <f ca="1">IF($C$6="合計",SUMIFS(Pt1売数実績!$L:$L,Pt1売数実績!$C:$C,$C81,Pt1売数実績!$B:$B,AB$5),IFERROR(VLOOKUP(AB$5&amp;"_"&amp;$C81&amp;"_"&amp;$C$6,Pt1売数実績!$A:$L,12,0),0))</f>
        <v>0</v>
      </c>
      <c r="AC81" s="127">
        <f ca="1">IF($C$6="合計",SUMIFS(Pt1売数実績!$L:$L,Pt1売数実績!$C:$C,$C81,Pt1売数実績!$B:$B,AC$5),IFERROR(VLOOKUP(AC$5&amp;"_"&amp;$C81&amp;"_"&amp;$C$6,Pt1売数実績!$A:$L,12,0),0))</f>
        <v>0</v>
      </c>
      <c r="AD81" s="127">
        <f ca="1">IF($C$6="合計",SUMIFS(Pt1売数実績!$L:$L,Pt1売数実績!$C:$C,$C81,Pt1売数実績!$B:$B,AD$5),IFERROR(VLOOKUP(AD$5&amp;"_"&amp;$C81&amp;"_"&amp;$C$6,Pt1売数実績!$A:$L,12,0),0))</f>
        <v>0</v>
      </c>
      <c r="AE81" s="127">
        <f ca="1">IF($C$6="合計",SUMIFS(Pt1売数実績!$L:$L,Pt1売数実績!$C:$C,$C81,Pt1売数実績!$B:$B,AE$5),IFERROR(VLOOKUP(AE$5&amp;"_"&amp;$C81&amp;"_"&amp;$C$6,Pt1売数実績!$A:$L,12,0),0))</f>
        <v>0</v>
      </c>
      <c r="AG81" s="106" t="s">
        <v>32</v>
      </c>
      <c r="AH81" s="135">
        <f ca="1">SUM($R81:T81)/$G81</f>
        <v>0.04</v>
      </c>
      <c r="AI81" s="135">
        <f ca="1">SUM($R81:U81)/$G81</f>
        <v>6.6666666666666666E-2</v>
      </c>
      <c r="AJ81" s="135">
        <f ca="1">SUM($R81:V81)/$G81</f>
        <v>0.22</v>
      </c>
      <c r="AK81" s="135">
        <f ca="1">SUM($R81:W81)/$G81</f>
        <v>0.48</v>
      </c>
      <c r="AL81" s="135">
        <f ca="1">SUM($R81:X81)/$G81</f>
        <v>0.61333333333333329</v>
      </c>
      <c r="AM81" s="135">
        <f ca="1">SUM($R81:Y81)/$G81</f>
        <v>0.64</v>
      </c>
      <c r="AN81" s="135">
        <f ca="1">SUM($R81:Z81)/$G81</f>
        <v>0.64666666666666661</v>
      </c>
      <c r="AO81" s="135">
        <f ca="1">SUM($R81:AA81)/$G81</f>
        <v>0.65333333333333332</v>
      </c>
      <c r="AP81" s="135">
        <f ca="1">SUM($R81:AB81)/$G81</f>
        <v>0.65333333333333332</v>
      </c>
      <c r="AQ81" s="135">
        <f ca="1">SUM($R81:AC81)/$G81</f>
        <v>0.65333333333333332</v>
      </c>
      <c r="AR81" s="135">
        <f ca="1">SUM($R81:AD81)/$G81</f>
        <v>0.65333333333333332</v>
      </c>
      <c r="AS81" s="135">
        <f ca="1">SUM($R81:AE81)/$G81</f>
        <v>0.65333333333333332</v>
      </c>
      <c r="AU81" s="106" t="s">
        <v>32</v>
      </c>
      <c r="AV81" s="135">
        <f t="shared" ca="1" si="45"/>
        <v>0.10559271381813011</v>
      </c>
      <c r="AW81" s="135">
        <f t="shared" ca="1" si="45"/>
        <v>0.21118542763626022</v>
      </c>
      <c r="AX81" s="135">
        <f t="shared" ca="1" si="45"/>
        <v>0.32844741710545056</v>
      </c>
      <c r="AY81" s="135">
        <f t="shared" ca="1" si="45"/>
        <v>0.48157108296570394</v>
      </c>
      <c r="AZ81" s="135">
        <f t="shared" ca="1" si="45"/>
        <v>0.70798349224420121</v>
      </c>
      <c r="BA81" s="135">
        <f t="shared" ca="1" si="45"/>
        <v>0.8063184858403305</v>
      </c>
      <c r="BB81" s="135">
        <f t="shared" ca="1" si="45"/>
        <v>0.86068023338551336</v>
      </c>
      <c r="BC81" s="135">
        <f t="shared" ca="1" si="45"/>
        <v>0.89981499928845921</v>
      </c>
      <c r="BD81" s="135">
        <f t="shared" ca="1" si="45"/>
        <v>0.92898818841610975</v>
      </c>
      <c r="BE81" s="135">
        <f t="shared" ca="1" si="45"/>
        <v>0.95189981499928888</v>
      </c>
      <c r="BF81" s="135">
        <f t="shared" ca="1" si="45"/>
        <v>0.97708837341682131</v>
      </c>
      <c r="BG81" s="135">
        <f t="shared" ca="1" si="45"/>
        <v>1.0000000000000004</v>
      </c>
    </row>
    <row r="82" spans="3:59" x14ac:dyDescent="0.15">
      <c r="C82" s="105">
        <v>403</v>
      </c>
      <c r="D82" s="105" t="s">
        <v>108</v>
      </c>
      <c r="E82" s="106">
        <f t="shared" ca="1" si="35"/>
        <v>0</v>
      </c>
      <c r="F82" s="106">
        <f t="shared" ca="1" si="36"/>
        <v>0</v>
      </c>
      <c r="G82" s="106">
        <f ca="1">VLOOKUP($C$6,パターンマスタ!N:AB,13,0)</f>
        <v>150</v>
      </c>
      <c r="H82" s="107">
        <f t="shared" ca="1" si="37"/>
        <v>66</v>
      </c>
      <c r="I82" s="106">
        <f t="shared" ca="1" si="38"/>
        <v>84</v>
      </c>
      <c r="J82" s="112">
        <f t="shared" ca="1" si="39"/>
        <v>0.44</v>
      </c>
      <c r="K82" s="113">
        <f t="shared" ca="1" si="40"/>
        <v>1.0000000000000004</v>
      </c>
      <c r="L82" s="113">
        <f t="shared" ca="1" si="41"/>
        <v>-0.5600000000000005</v>
      </c>
      <c r="M82" s="114">
        <f t="shared" ca="1" si="42"/>
        <v>66</v>
      </c>
      <c r="N82" s="106">
        <f t="shared" ca="1" si="43"/>
        <v>84</v>
      </c>
      <c r="O82" s="113">
        <f t="shared" ca="1" si="44"/>
        <v>0.44</v>
      </c>
      <c r="P82" s="115"/>
      <c r="Q82" s="126" t="s">
        <v>31</v>
      </c>
      <c r="R82" s="127">
        <f ca="1">IF($C$6="合計",SUMIFS(Pt1売数実績!$L:$L,Pt1売数実績!$C:$C,$C82,Pt1売数実績!$B:$B,R$5),IFERROR(VLOOKUP(R$5&amp;"_"&amp;$C82&amp;"_"&amp;$C$6,Pt1売数実績!$A:$L,12,0),0))</f>
        <v>0</v>
      </c>
      <c r="S82" s="127">
        <f ca="1">IF($C$6="合計",SUMIFS(Pt1売数実績!$L:$L,Pt1売数実績!$C:$C,$C82,Pt1売数実績!$B:$B,S$5),IFERROR(VLOOKUP(S$5&amp;"_"&amp;$C82&amp;"_"&amp;$C$6,Pt1売数実績!$A:$L,12,0),0))</f>
        <v>7</v>
      </c>
      <c r="T82" s="127">
        <f ca="1">IF($C$6="合計",SUMIFS(Pt1売数実績!$L:$L,Pt1売数実績!$C:$C,$C82,Pt1売数実績!$B:$B,T$5),IFERROR(VLOOKUP(T$5&amp;"_"&amp;$C82&amp;"_"&amp;$C$6,Pt1売数実績!$A:$L,12,0),0))</f>
        <v>3</v>
      </c>
      <c r="U82" s="127">
        <f ca="1">IF($C$6="合計",SUMIFS(Pt1売数実績!$L:$L,Pt1売数実績!$C:$C,$C82,Pt1売数実績!$B:$B,U$5),IFERROR(VLOOKUP(U$5&amp;"_"&amp;$C82&amp;"_"&amp;$C$6,Pt1売数実績!$A:$L,12,0),0))</f>
        <v>7</v>
      </c>
      <c r="V82" s="127">
        <f ca="1">IF($C$6="合計",SUMIFS(Pt1売数実績!$L:$L,Pt1売数実績!$C:$C,$C82,Pt1売数実績!$B:$B,V$5),IFERROR(VLOOKUP(V$5&amp;"_"&amp;$C82&amp;"_"&amp;$C$6,Pt1売数実績!$A:$L,12,0),0))</f>
        <v>6</v>
      </c>
      <c r="W82" s="127">
        <f ca="1">IF($C$6="合計",SUMIFS(Pt1売数実績!$L:$L,Pt1売数実績!$C:$C,$C82,Pt1売数実績!$B:$B,W$5),IFERROR(VLOOKUP(W$5&amp;"_"&amp;$C82&amp;"_"&amp;$C$6,Pt1売数実績!$A:$L,12,0),0))</f>
        <v>5</v>
      </c>
      <c r="X82" s="127">
        <f ca="1">IF($C$6="合計",SUMIFS(Pt1売数実績!$L:$L,Pt1売数実績!$C:$C,$C82,Pt1売数実績!$B:$B,X$5),IFERROR(VLOOKUP(X$5&amp;"_"&amp;$C82&amp;"_"&amp;$C$6,Pt1売数実績!$A:$L,12,0),0))</f>
        <v>14</v>
      </c>
      <c r="Y82" s="127">
        <f ca="1">IF($C$6="合計",SUMIFS(Pt1売数実績!$L:$L,Pt1売数実績!$C:$C,$C82,Pt1売数実績!$B:$B,Y$5),IFERROR(VLOOKUP(Y$5&amp;"_"&amp;$C82&amp;"_"&amp;$C$6,Pt1売数実績!$A:$L,12,0),0))</f>
        <v>3</v>
      </c>
      <c r="Z82" s="127">
        <f ca="1">IF($C$6="合計",SUMIFS(Pt1売数実績!$L:$L,Pt1売数実績!$C:$C,$C82,Pt1売数実績!$B:$B,Z$5),IFERROR(VLOOKUP(Z$5&amp;"_"&amp;$C82&amp;"_"&amp;$C$6,Pt1売数実績!$A:$L,12,0),0))</f>
        <v>6</v>
      </c>
      <c r="AA82" s="127">
        <f ca="1">IF($C$6="合計",SUMIFS(Pt1売数実績!$L:$L,Pt1売数実績!$C:$C,$C82,Pt1売数実績!$B:$B,AA$5),IFERROR(VLOOKUP(AA$5&amp;"_"&amp;$C82&amp;"_"&amp;$C$6,Pt1売数実績!$A:$L,12,0),0))</f>
        <v>4</v>
      </c>
      <c r="AB82" s="127">
        <f ca="1">IF($C$6="合計",SUMIFS(Pt1売数実績!$L:$L,Pt1売数実績!$C:$C,$C82,Pt1売数実績!$B:$B,AB$5),IFERROR(VLOOKUP(AB$5&amp;"_"&amp;$C82&amp;"_"&amp;$C$6,Pt1売数実績!$A:$L,12,0),0))</f>
        <v>2</v>
      </c>
      <c r="AC82" s="127">
        <f ca="1">IF($C$6="合計",SUMIFS(Pt1売数実績!$L:$L,Pt1売数実績!$C:$C,$C82,Pt1売数実績!$B:$B,AC$5),IFERROR(VLOOKUP(AC$5&amp;"_"&amp;$C82&amp;"_"&amp;$C$6,Pt1売数実績!$A:$L,12,0),0))</f>
        <v>4</v>
      </c>
      <c r="AD82" s="127">
        <f ca="1">IF($C$6="合計",SUMIFS(Pt1売数実績!$L:$L,Pt1売数実績!$C:$C,$C82,Pt1売数実績!$B:$B,AD$5),IFERROR(VLOOKUP(AD$5&amp;"_"&amp;$C82&amp;"_"&amp;$C$6,Pt1売数実績!$A:$L,12,0),0))</f>
        <v>3</v>
      </c>
      <c r="AE82" s="127">
        <f ca="1">IF($C$6="合計",SUMIFS(Pt1売数実績!$L:$L,Pt1売数実績!$C:$C,$C82,Pt1売数実績!$B:$B,AE$5),IFERROR(VLOOKUP(AE$5&amp;"_"&amp;$C82&amp;"_"&amp;$C$6,Pt1売数実績!$A:$L,12,0),0))</f>
        <v>2</v>
      </c>
      <c r="AG82" s="106" t="s">
        <v>32</v>
      </c>
      <c r="AH82" s="135">
        <f ca="1">SUM($R82:T82)/$G82</f>
        <v>6.6666666666666666E-2</v>
      </c>
      <c r="AI82" s="135">
        <f ca="1">SUM($R82:U82)/$G82</f>
        <v>0.11333333333333333</v>
      </c>
      <c r="AJ82" s="135">
        <f ca="1">SUM($R82:V82)/$G82</f>
        <v>0.15333333333333332</v>
      </c>
      <c r="AK82" s="135">
        <f ca="1">SUM($R82:W82)/$G82</f>
        <v>0.18666666666666668</v>
      </c>
      <c r="AL82" s="135">
        <f ca="1">SUM($R82:X82)/$G82</f>
        <v>0.28000000000000003</v>
      </c>
      <c r="AM82" s="135">
        <f ca="1">SUM($R82:Y82)/$G82</f>
        <v>0.3</v>
      </c>
      <c r="AN82" s="135">
        <f ca="1">SUM($R82:Z82)/$G82</f>
        <v>0.34</v>
      </c>
      <c r="AO82" s="135">
        <f ca="1">SUM($R82:AA82)/$G82</f>
        <v>0.36666666666666664</v>
      </c>
      <c r="AP82" s="135">
        <f ca="1">SUM($R82:AB82)/$G82</f>
        <v>0.38</v>
      </c>
      <c r="AQ82" s="135">
        <f ca="1">SUM($R82:AC82)/$G82</f>
        <v>0.40666666666666668</v>
      </c>
      <c r="AR82" s="135">
        <f ca="1">SUM($R82:AD82)/$G82</f>
        <v>0.42666666666666669</v>
      </c>
      <c r="AS82" s="135">
        <f ca="1">SUM($R82:AE82)/$G82</f>
        <v>0.44</v>
      </c>
      <c r="AU82" s="106" t="s">
        <v>32</v>
      </c>
      <c r="AV82" s="135">
        <f t="shared" ca="1" si="45"/>
        <v>0.10559271381813011</v>
      </c>
      <c r="AW82" s="135">
        <f t="shared" ca="1" si="45"/>
        <v>0.21118542763626022</v>
      </c>
      <c r="AX82" s="135">
        <f t="shared" ca="1" si="45"/>
        <v>0.32844741710545056</v>
      </c>
      <c r="AY82" s="135">
        <f t="shared" ca="1" si="45"/>
        <v>0.48157108296570394</v>
      </c>
      <c r="AZ82" s="135">
        <f t="shared" ca="1" si="45"/>
        <v>0.70798349224420121</v>
      </c>
      <c r="BA82" s="135">
        <f t="shared" ca="1" si="45"/>
        <v>0.8063184858403305</v>
      </c>
      <c r="BB82" s="135">
        <f t="shared" ca="1" si="45"/>
        <v>0.86068023338551336</v>
      </c>
      <c r="BC82" s="135">
        <f t="shared" ca="1" si="45"/>
        <v>0.89981499928845921</v>
      </c>
      <c r="BD82" s="135">
        <f t="shared" ca="1" si="45"/>
        <v>0.92898818841610975</v>
      </c>
      <c r="BE82" s="135">
        <f t="shared" ca="1" si="45"/>
        <v>0.95189981499928888</v>
      </c>
      <c r="BF82" s="135">
        <f t="shared" ca="1" si="45"/>
        <v>0.97708837341682131</v>
      </c>
      <c r="BG82" s="135">
        <f t="shared" ca="1" si="45"/>
        <v>1.0000000000000004</v>
      </c>
    </row>
    <row r="83" spans="3:59" x14ac:dyDescent="0.15">
      <c r="C83" s="105">
        <v>404</v>
      </c>
      <c r="D83" s="105" t="s">
        <v>109</v>
      </c>
      <c r="E83" s="106">
        <f t="shared" ca="1" si="35"/>
        <v>0</v>
      </c>
      <c r="F83" s="106">
        <f t="shared" ca="1" si="36"/>
        <v>0</v>
      </c>
      <c r="G83" s="106">
        <f ca="1">VLOOKUP($C$6,パターンマスタ!N:AB,13,0)</f>
        <v>150</v>
      </c>
      <c r="H83" s="107">
        <f t="shared" ca="1" si="37"/>
        <v>91</v>
      </c>
      <c r="I83" s="106">
        <f t="shared" ca="1" si="38"/>
        <v>59</v>
      </c>
      <c r="J83" s="112">
        <f t="shared" ca="1" si="39"/>
        <v>0.60666666666666669</v>
      </c>
      <c r="K83" s="113">
        <f t="shared" ca="1" si="40"/>
        <v>1.0000000000000004</v>
      </c>
      <c r="L83" s="113">
        <f t="shared" ca="1" si="41"/>
        <v>-0.39333333333333376</v>
      </c>
      <c r="M83" s="114">
        <f t="shared" ca="1" si="42"/>
        <v>91</v>
      </c>
      <c r="N83" s="106">
        <f t="shared" ca="1" si="43"/>
        <v>59</v>
      </c>
      <c r="O83" s="113">
        <f t="shared" ca="1" si="44"/>
        <v>0.60666666666666669</v>
      </c>
      <c r="P83" s="115"/>
      <c r="Q83" s="126" t="s">
        <v>31</v>
      </c>
      <c r="R83" s="127">
        <f ca="1">IF($C$6="合計",SUMIFS(Pt1売数実績!$L:$L,Pt1売数実績!$C:$C,$C83,Pt1売数実績!$B:$B,R$5),IFERROR(VLOOKUP(R$5&amp;"_"&amp;$C83&amp;"_"&amp;$C$6,Pt1売数実績!$A:$L,12,0),0))</f>
        <v>0</v>
      </c>
      <c r="S83" s="127">
        <f ca="1">IF($C$6="合計",SUMIFS(Pt1売数実績!$L:$L,Pt1売数実績!$C:$C,$C83,Pt1売数実績!$B:$B,S$5),IFERROR(VLOOKUP(S$5&amp;"_"&amp;$C83&amp;"_"&amp;$C$6,Pt1売数実績!$A:$L,12,0),0))</f>
        <v>8</v>
      </c>
      <c r="T83" s="127">
        <f ca="1">IF($C$6="合計",SUMIFS(Pt1売数実績!$L:$L,Pt1売数実績!$C:$C,$C83,Pt1売数実績!$B:$B,T$5),IFERROR(VLOOKUP(T$5&amp;"_"&amp;$C83&amp;"_"&amp;$C$6,Pt1売数実績!$A:$L,12,0),0))</f>
        <v>16</v>
      </c>
      <c r="U83" s="127">
        <f ca="1">IF($C$6="合計",SUMIFS(Pt1売数実績!$L:$L,Pt1売数実績!$C:$C,$C83,Pt1売数実績!$B:$B,U$5),IFERROR(VLOOKUP(U$5&amp;"_"&amp;$C83&amp;"_"&amp;$C$6,Pt1売数実績!$A:$L,12,0),0))</f>
        <v>12</v>
      </c>
      <c r="V83" s="127">
        <f ca="1">IF($C$6="合計",SUMIFS(Pt1売数実績!$L:$L,Pt1売数実績!$C:$C,$C83,Pt1売数実績!$B:$B,V$5),IFERROR(VLOOKUP(V$5&amp;"_"&amp;$C83&amp;"_"&amp;$C$6,Pt1売数実績!$A:$L,12,0),0))</f>
        <v>7</v>
      </c>
      <c r="W83" s="127">
        <f ca="1">IF($C$6="合計",SUMIFS(Pt1売数実績!$L:$L,Pt1売数実績!$C:$C,$C83,Pt1売数実績!$B:$B,W$5),IFERROR(VLOOKUP(W$5&amp;"_"&amp;$C83&amp;"_"&amp;$C$6,Pt1売数実績!$A:$L,12,0),0))</f>
        <v>16</v>
      </c>
      <c r="X83" s="127">
        <f ca="1">IF($C$6="合計",SUMIFS(Pt1売数実績!$L:$L,Pt1売数実績!$C:$C,$C83,Pt1売数実績!$B:$B,X$5),IFERROR(VLOOKUP(X$5&amp;"_"&amp;$C83&amp;"_"&amp;$C$6,Pt1売数実績!$A:$L,12,0),0))</f>
        <v>9</v>
      </c>
      <c r="Y83" s="127">
        <f ca="1">IF($C$6="合計",SUMIFS(Pt1売数実績!$L:$L,Pt1売数実績!$C:$C,$C83,Pt1売数実績!$B:$B,Y$5),IFERROR(VLOOKUP(Y$5&amp;"_"&amp;$C83&amp;"_"&amp;$C$6,Pt1売数実績!$A:$L,12,0),0))</f>
        <v>9</v>
      </c>
      <c r="Z83" s="127">
        <f ca="1">IF($C$6="合計",SUMIFS(Pt1売数実績!$L:$L,Pt1売数実績!$C:$C,$C83,Pt1売数実績!$B:$B,Z$5),IFERROR(VLOOKUP(Z$5&amp;"_"&amp;$C83&amp;"_"&amp;$C$6,Pt1売数実績!$A:$L,12,0),0))</f>
        <v>4</v>
      </c>
      <c r="AA83" s="127">
        <f ca="1">IF($C$6="合計",SUMIFS(Pt1売数実績!$L:$L,Pt1売数実績!$C:$C,$C83,Pt1売数実績!$B:$B,AA$5),IFERROR(VLOOKUP(AA$5&amp;"_"&amp;$C83&amp;"_"&amp;$C$6,Pt1売数実績!$A:$L,12,0),0))</f>
        <v>5</v>
      </c>
      <c r="AB83" s="127">
        <f ca="1">IF($C$6="合計",SUMIFS(Pt1売数実績!$L:$L,Pt1売数実績!$C:$C,$C83,Pt1売数実績!$B:$B,AB$5),IFERROR(VLOOKUP(AB$5&amp;"_"&amp;$C83&amp;"_"&amp;$C$6,Pt1売数実績!$A:$L,12,0),0))</f>
        <v>3</v>
      </c>
      <c r="AC83" s="127">
        <f ca="1">IF($C$6="合計",SUMIFS(Pt1売数実績!$L:$L,Pt1売数実績!$C:$C,$C83,Pt1売数実績!$B:$B,AC$5),IFERROR(VLOOKUP(AC$5&amp;"_"&amp;$C83&amp;"_"&amp;$C$6,Pt1売数実績!$A:$L,12,0),0))</f>
        <v>2</v>
      </c>
      <c r="AD83" s="127">
        <f ca="1">IF($C$6="合計",SUMIFS(Pt1売数実績!$L:$L,Pt1売数実績!$C:$C,$C83,Pt1売数実績!$B:$B,AD$5),IFERROR(VLOOKUP(AD$5&amp;"_"&amp;$C83&amp;"_"&amp;$C$6,Pt1売数実績!$A:$L,12,0),0))</f>
        <v>0</v>
      </c>
      <c r="AE83" s="127">
        <f ca="1">IF($C$6="合計",SUMIFS(Pt1売数実績!$L:$L,Pt1売数実績!$C:$C,$C83,Pt1売数実績!$B:$B,AE$5),IFERROR(VLOOKUP(AE$5&amp;"_"&amp;$C83&amp;"_"&amp;$C$6,Pt1売数実績!$A:$L,12,0),0))</f>
        <v>0</v>
      </c>
      <c r="AG83" s="106" t="s">
        <v>32</v>
      </c>
      <c r="AH83" s="135">
        <f ca="1">SUM($R83:T83)/$G83</f>
        <v>0.16</v>
      </c>
      <c r="AI83" s="135">
        <f ca="1">SUM($R83:U83)/$G83</f>
        <v>0.24</v>
      </c>
      <c r="AJ83" s="135">
        <f ca="1">SUM($R83:V83)/$G83</f>
        <v>0.28666666666666668</v>
      </c>
      <c r="AK83" s="135">
        <f ca="1">SUM($R83:W83)/$G83</f>
        <v>0.39333333333333331</v>
      </c>
      <c r="AL83" s="135">
        <f ca="1">SUM($R83:X83)/$G83</f>
        <v>0.45333333333333331</v>
      </c>
      <c r="AM83" s="135">
        <f ca="1">SUM($R83:Y83)/$G83</f>
        <v>0.51333333333333331</v>
      </c>
      <c r="AN83" s="135">
        <f ca="1">SUM($R83:Z83)/$G83</f>
        <v>0.54</v>
      </c>
      <c r="AO83" s="135">
        <f ca="1">SUM($R83:AA83)/$G83</f>
        <v>0.57333333333333336</v>
      </c>
      <c r="AP83" s="135">
        <f ca="1">SUM($R83:AB83)/$G83</f>
        <v>0.59333333333333338</v>
      </c>
      <c r="AQ83" s="135">
        <f ca="1">SUM($R83:AC83)/$G83</f>
        <v>0.60666666666666669</v>
      </c>
      <c r="AR83" s="135">
        <f ca="1">SUM($R83:AD83)/$G83</f>
        <v>0.60666666666666669</v>
      </c>
      <c r="AS83" s="135">
        <f ca="1">SUM($R83:AE83)/$G83</f>
        <v>0.60666666666666669</v>
      </c>
      <c r="AU83" s="106" t="s">
        <v>32</v>
      </c>
      <c r="AV83" s="135">
        <f t="shared" ca="1" si="45"/>
        <v>0.10559271381813011</v>
      </c>
      <c r="AW83" s="135">
        <f t="shared" ca="1" si="45"/>
        <v>0.21118542763626022</v>
      </c>
      <c r="AX83" s="135">
        <f t="shared" ca="1" si="45"/>
        <v>0.32844741710545056</v>
      </c>
      <c r="AY83" s="135">
        <f t="shared" ca="1" si="45"/>
        <v>0.48157108296570394</v>
      </c>
      <c r="AZ83" s="135">
        <f t="shared" ca="1" si="45"/>
        <v>0.70798349224420121</v>
      </c>
      <c r="BA83" s="135">
        <f t="shared" ca="1" si="45"/>
        <v>0.8063184858403305</v>
      </c>
      <c r="BB83" s="135">
        <f t="shared" ca="1" si="45"/>
        <v>0.86068023338551336</v>
      </c>
      <c r="BC83" s="135">
        <f t="shared" ca="1" si="45"/>
        <v>0.89981499928845921</v>
      </c>
      <c r="BD83" s="135">
        <f t="shared" ca="1" si="45"/>
        <v>0.92898818841610975</v>
      </c>
      <c r="BE83" s="135">
        <f t="shared" ca="1" si="45"/>
        <v>0.95189981499928888</v>
      </c>
      <c r="BF83" s="135">
        <f t="shared" ca="1" si="45"/>
        <v>0.97708837341682131</v>
      </c>
      <c r="BG83" s="135">
        <f t="shared" ca="1" si="45"/>
        <v>1.0000000000000004</v>
      </c>
    </row>
    <row r="84" spans="3:59" x14ac:dyDescent="0.15">
      <c r="C84" s="105">
        <v>405</v>
      </c>
      <c r="D84" s="105" t="s">
        <v>110</v>
      </c>
      <c r="E84" s="106">
        <f t="shared" ca="1" si="35"/>
        <v>0</v>
      </c>
      <c r="F84" s="106">
        <f t="shared" ca="1" si="36"/>
        <v>0</v>
      </c>
      <c r="G84" s="106">
        <f ca="1">VLOOKUP($C$6,パターンマスタ!N:AB,13,0)</f>
        <v>150</v>
      </c>
      <c r="H84" s="107">
        <f t="shared" ca="1" si="37"/>
        <v>92</v>
      </c>
      <c r="I84" s="106">
        <f t="shared" ca="1" si="38"/>
        <v>58</v>
      </c>
      <c r="J84" s="112">
        <f t="shared" ca="1" si="39"/>
        <v>0.61333333333333329</v>
      </c>
      <c r="K84" s="113">
        <f t="shared" ca="1" si="40"/>
        <v>1.0000000000000004</v>
      </c>
      <c r="L84" s="113">
        <f t="shared" ca="1" si="41"/>
        <v>-0.38666666666666716</v>
      </c>
      <c r="M84" s="114">
        <f t="shared" ca="1" si="42"/>
        <v>92</v>
      </c>
      <c r="N84" s="106">
        <f t="shared" ca="1" si="43"/>
        <v>58</v>
      </c>
      <c r="O84" s="113">
        <f t="shared" ca="1" si="44"/>
        <v>0.61333333333333329</v>
      </c>
      <c r="P84" s="115"/>
      <c r="Q84" s="126" t="s">
        <v>31</v>
      </c>
      <c r="R84" s="127">
        <f ca="1">IF($C$6="合計",SUMIFS(Pt1売数実績!$L:$L,Pt1売数実績!$C:$C,$C84,Pt1売数実績!$B:$B,R$5),IFERROR(VLOOKUP(R$5&amp;"_"&amp;$C84&amp;"_"&amp;$C$6,Pt1売数実績!$A:$L,12,0),0))</f>
        <v>0</v>
      </c>
      <c r="S84" s="127">
        <f ca="1">IF($C$6="合計",SUMIFS(Pt1売数実績!$L:$L,Pt1売数実績!$C:$C,$C84,Pt1売数実績!$B:$B,S$5),IFERROR(VLOOKUP(S$5&amp;"_"&amp;$C84&amp;"_"&amp;$C$6,Pt1売数実績!$A:$L,12,0),0))</f>
        <v>0</v>
      </c>
      <c r="T84" s="127">
        <f ca="1">IF($C$6="合計",SUMIFS(Pt1売数実績!$L:$L,Pt1売数実績!$C:$C,$C84,Pt1売数実績!$B:$B,T$5),IFERROR(VLOOKUP(T$5&amp;"_"&amp;$C84&amp;"_"&amp;$C$6,Pt1売数実績!$A:$L,12,0),0))</f>
        <v>5</v>
      </c>
      <c r="U84" s="127">
        <f ca="1">IF($C$6="合計",SUMIFS(Pt1売数実績!$L:$L,Pt1売数実績!$C:$C,$C84,Pt1売数実績!$B:$B,U$5),IFERROR(VLOOKUP(U$5&amp;"_"&amp;$C84&amp;"_"&amp;$C$6,Pt1売数実績!$A:$L,12,0),0))</f>
        <v>8</v>
      </c>
      <c r="V84" s="127">
        <f ca="1">IF($C$6="合計",SUMIFS(Pt1売数実績!$L:$L,Pt1売数実績!$C:$C,$C84,Pt1売数実績!$B:$B,V$5),IFERROR(VLOOKUP(V$5&amp;"_"&amp;$C84&amp;"_"&amp;$C$6,Pt1売数実績!$A:$L,12,0),0))</f>
        <v>4</v>
      </c>
      <c r="W84" s="127">
        <f ca="1">IF($C$6="合計",SUMIFS(Pt1売数実績!$L:$L,Pt1売数実績!$C:$C,$C84,Pt1売数実績!$B:$B,W$5),IFERROR(VLOOKUP(W$5&amp;"_"&amp;$C84&amp;"_"&amp;$C$6,Pt1売数実績!$A:$L,12,0),0))</f>
        <v>8</v>
      </c>
      <c r="X84" s="127">
        <f ca="1">IF($C$6="合計",SUMIFS(Pt1売数実績!$L:$L,Pt1売数実績!$C:$C,$C84,Pt1売数実績!$B:$B,X$5),IFERROR(VLOOKUP(X$5&amp;"_"&amp;$C84&amp;"_"&amp;$C$6,Pt1売数実績!$A:$L,12,0),0))</f>
        <v>56</v>
      </c>
      <c r="Y84" s="127">
        <f ca="1">IF($C$6="合計",SUMIFS(Pt1売数実績!$L:$L,Pt1売数実績!$C:$C,$C84,Pt1売数実績!$B:$B,Y$5),IFERROR(VLOOKUP(Y$5&amp;"_"&amp;$C84&amp;"_"&amp;$C$6,Pt1売数実績!$A:$L,12,0),0))</f>
        <v>3</v>
      </c>
      <c r="Z84" s="127">
        <f ca="1">IF($C$6="合計",SUMIFS(Pt1売数実績!$L:$L,Pt1売数実績!$C:$C,$C84,Pt1売数実績!$B:$B,Z$5),IFERROR(VLOOKUP(Z$5&amp;"_"&amp;$C84&amp;"_"&amp;$C$6,Pt1売数実績!$A:$L,12,0),0))</f>
        <v>3</v>
      </c>
      <c r="AA84" s="127">
        <f ca="1">IF($C$6="合計",SUMIFS(Pt1売数実績!$L:$L,Pt1売数実績!$C:$C,$C84,Pt1売数実績!$B:$B,AA$5),IFERROR(VLOOKUP(AA$5&amp;"_"&amp;$C84&amp;"_"&amp;$C$6,Pt1売数実績!$A:$L,12,0),0))</f>
        <v>1</v>
      </c>
      <c r="AB84" s="127">
        <f ca="1">IF($C$6="合計",SUMIFS(Pt1売数実績!$L:$L,Pt1売数実績!$C:$C,$C84,Pt1売数実績!$B:$B,AB$5),IFERROR(VLOOKUP(AB$5&amp;"_"&amp;$C84&amp;"_"&amp;$C$6,Pt1売数実績!$A:$L,12,0),0))</f>
        <v>0</v>
      </c>
      <c r="AC84" s="127">
        <f ca="1">IF($C$6="合計",SUMIFS(Pt1売数実績!$L:$L,Pt1売数実績!$C:$C,$C84,Pt1売数実績!$B:$B,AC$5),IFERROR(VLOOKUP(AC$5&amp;"_"&amp;$C84&amp;"_"&amp;$C$6,Pt1売数実績!$A:$L,12,0),0))</f>
        <v>1</v>
      </c>
      <c r="AD84" s="127">
        <f ca="1">IF($C$6="合計",SUMIFS(Pt1売数実績!$L:$L,Pt1売数実績!$C:$C,$C84,Pt1売数実績!$B:$B,AD$5),IFERROR(VLOOKUP(AD$5&amp;"_"&amp;$C84&amp;"_"&amp;$C$6,Pt1売数実績!$A:$L,12,0),0))</f>
        <v>1</v>
      </c>
      <c r="AE84" s="127">
        <f ca="1">IF($C$6="合計",SUMIFS(Pt1売数実績!$L:$L,Pt1売数実績!$C:$C,$C84,Pt1売数実績!$B:$B,AE$5),IFERROR(VLOOKUP(AE$5&amp;"_"&amp;$C84&amp;"_"&amp;$C$6,Pt1売数実績!$A:$L,12,0),0))</f>
        <v>2</v>
      </c>
      <c r="AG84" s="106" t="s">
        <v>32</v>
      </c>
      <c r="AH84" s="135">
        <f ca="1">SUM($R84:T84)/$G84</f>
        <v>3.3333333333333333E-2</v>
      </c>
      <c r="AI84" s="135">
        <f ca="1">SUM($R84:U84)/$G84</f>
        <v>8.666666666666667E-2</v>
      </c>
      <c r="AJ84" s="135">
        <f ca="1">SUM($R84:V84)/$G84</f>
        <v>0.11333333333333333</v>
      </c>
      <c r="AK84" s="135">
        <f ca="1">SUM($R84:W84)/$G84</f>
        <v>0.16666666666666666</v>
      </c>
      <c r="AL84" s="135">
        <f ca="1">SUM($R84:X84)/$G84</f>
        <v>0.54</v>
      </c>
      <c r="AM84" s="135">
        <f ca="1">SUM($R84:Y84)/$G84</f>
        <v>0.56000000000000005</v>
      </c>
      <c r="AN84" s="135">
        <f ca="1">SUM($R84:Z84)/$G84</f>
        <v>0.57999999999999996</v>
      </c>
      <c r="AO84" s="135">
        <f ca="1">SUM($R84:AA84)/$G84</f>
        <v>0.58666666666666667</v>
      </c>
      <c r="AP84" s="135">
        <f ca="1">SUM($R84:AB84)/$G84</f>
        <v>0.58666666666666667</v>
      </c>
      <c r="AQ84" s="135">
        <f ca="1">SUM($R84:AC84)/$G84</f>
        <v>0.59333333333333338</v>
      </c>
      <c r="AR84" s="135">
        <f ca="1">SUM($R84:AD84)/$G84</f>
        <v>0.6</v>
      </c>
      <c r="AS84" s="135">
        <f ca="1">SUM($R84:AE84)/$G84</f>
        <v>0.61333333333333329</v>
      </c>
      <c r="AU84" s="106" t="s">
        <v>32</v>
      </c>
      <c r="AV84" s="135">
        <f t="shared" ca="1" si="45"/>
        <v>0.10559271381813011</v>
      </c>
      <c r="AW84" s="135">
        <f t="shared" ca="1" si="45"/>
        <v>0.21118542763626022</v>
      </c>
      <c r="AX84" s="135">
        <f t="shared" ca="1" si="45"/>
        <v>0.32844741710545056</v>
      </c>
      <c r="AY84" s="135">
        <f t="shared" ca="1" si="45"/>
        <v>0.48157108296570394</v>
      </c>
      <c r="AZ84" s="135">
        <f t="shared" ca="1" si="45"/>
        <v>0.70798349224420121</v>
      </c>
      <c r="BA84" s="135">
        <f t="shared" ca="1" si="45"/>
        <v>0.8063184858403305</v>
      </c>
      <c r="BB84" s="135">
        <f t="shared" ca="1" si="45"/>
        <v>0.86068023338551336</v>
      </c>
      <c r="BC84" s="135">
        <f t="shared" ca="1" si="45"/>
        <v>0.89981499928845921</v>
      </c>
      <c r="BD84" s="135">
        <f t="shared" ca="1" si="45"/>
        <v>0.92898818841610975</v>
      </c>
      <c r="BE84" s="135">
        <f t="shared" ca="1" si="45"/>
        <v>0.95189981499928888</v>
      </c>
      <c r="BF84" s="135">
        <f t="shared" ca="1" si="45"/>
        <v>0.97708837341682131</v>
      </c>
      <c r="BG84" s="135">
        <f t="shared" ca="1" si="45"/>
        <v>1.0000000000000004</v>
      </c>
    </row>
    <row r="85" spans="3:59" x14ac:dyDescent="0.15">
      <c r="C85" s="105">
        <v>407</v>
      </c>
      <c r="D85" s="105" t="s">
        <v>111</v>
      </c>
      <c r="E85" s="106">
        <f t="shared" ca="1" si="35"/>
        <v>0</v>
      </c>
      <c r="F85" s="106">
        <f t="shared" ca="1" si="36"/>
        <v>0</v>
      </c>
      <c r="G85" s="106">
        <f ca="1">VLOOKUP($C$6,パターンマスタ!N:AB,13,0)</f>
        <v>150</v>
      </c>
      <c r="H85" s="107">
        <f t="shared" ca="1" si="37"/>
        <v>63</v>
      </c>
      <c r="I85" s="106">
        <f t="shared" ca="1" si="38"/>
        <v>87</v>
      </c>
      <c r="J85" s="112">
        <f t="shared" ca="1" si="39"/>
        <v>0.42</v>
      </c>
      <c r="K85" s="113">
        <f t="shared" ca="1" si="40"/>
        <v>1.0000000000000004</v>
      </c>
      <c r="L85" s="113">
        <f t="shared" ca="1" si="41"/>
        <v>-0.58000000000000052</v>
      </c>
      <c r="M85" s="114">
        <f t="shared" ca="1" si="42"/>
        <v>63</v>
      </c>
      <c r="N85" s="106">
        <f t="shared" ca="1" si="43"/>
        <v>87</v>
      </c>
      <c r="O85" s="113">
        <f t="shared" ca="1" si="44"/>
        <v>0.42</v>
      </c>
      <c r="P85" s="115"/>
      <c r="Q85" s="126" t="s">
        <v>31</v>
      </c>
      <c r="R85" s="127">
        <f ca="1">IF($C$6="合計",SUMIFS(Pt1売数実績!$L:$L,Pt1売数実績!$C:$C,$C85,Pt1売数実績!$B:$B,R$5),IFERROR(VLOOKUP(R$5&amp;"_"&amp;$C85&amp;"_"&amp;$C$6,Pt1売数実績!$A:$L,12,0),0))</f>
        <v>0</v>
      </c>
      <c r="S85" s="127">
        <f ca="1">IF($C$6="合計",SUMIFS(Pt1売数実績!$L:$L,Pt1売数実績!$C:$C,$C85,Pt1売数実績!$B:$B,S$5),IFERROR(VLOOKUP(S$5&amp;"_"&amp;$C85&amp;"_"&amp;$C$6,Pt1売数実績!$A:$L,12,0),0))</f>
        <v>0</v>
      </c>
      <c r="T85" s="127">
        <f ca="1">IF($C$6="合計",SUMIFS(Pt1売数実績!$L:$L,Pt1売数実績!$C:$C,$C85,Pt1売数実績!$B:$B,T$5),IFERROR(VLOOKUP(T$5&amp;"_"&amp;$C85&amp;"_"&amp;$C$6,Pt1売数実績!$A:$L,12,0),0))</f>
        <v>0</v>
      </c>
      <c r="U85" s="127">
        <f ca="1">IF($C$6="合計",SUMIFS(Pt1売数実績!$L:$L,Pt1売数実績!$C:$C,$C85,Pt1売数実績!$B:$B,U$5),IFERROR(VLOOKUP(U$5&amp;"_"&amp;$C85&amp;"_"&amp;$C$6,Pt1売数実績!$A:$L,12,0),0))</f>
        <v>7</v>
      </c>
      <c r="V85" s="127">
        <f ca="1">IF($C$6="合計",SUMIFS(Pt1売数実績!$L:$L,Pt1売数実績!$C:$C,$C85,Pt1売数実績!$B:$B,V$5),IFERROR(VLOOKUP(V$5&amp;"_"&amp;$C85&amp;"_"&amp;$C$6,Pt1売数実績!$A:$L,12,0),0))</f>
        <v>4</v>
      </c>
      <c r="W85" s="127">
        <f ca="1">IF($C$6="合計",SUMIFS(Pt1売数実績!$L:$L,Pt1売数実績!$C:$C,$C85,Pt1売数実績!$B:$B,W$5),IFERROR(VLOOKUP(W$5&amp;"_"&amp;$C85&amp;"_"&amp;$C$6,Pt1売数実績!$A:$L,12,0),0))</f>
        <v>3</v>
      </c>
      <c r="X85" s="127">
        <f ca="1">IF($C$6="合計",SUMIFS(Pt1売数実績!$L:$L,Pt1売数実績!$C:$C,$C85,Pt1売数実績!$B:$B,X$5),IFERROR(VLOOKUP(X$5&amp;"_"&amp;$C85&amp;"_"&amp;$C$6,Pt1売数実績!$A:$L,12,0),0))</f>
        <v>19</v>
      </c>
      <c r="Y85" s="127">
        <f ca="1">IF($C$6="合計",SUMIFS(Pt1売数実績!$L:$L,Pt1売数実績!$C:$C,$C85,Pt1売数実績!$B:$B,Y$5),IFERROR(VLOOKUP(Y$5&amp;"_"&amp;$C85&amp;"_"&amp;$C$6,Pt1売数実績!$A:$L,12,0),0))</f>
        <v>12</v>
      </c>
      <c r="Z85" s="127">
        <f ca="1">IF($C$6="合計",SUMIFS(Pt1売数実績!$L:$L,Pt1売数実績!$C:$C,$C85,Pt1売数実績!$B:$B,Z$5),IFERROR(VLOOKUP(Z$5&amp;"_"&amp;$C85&amp;"_"&amp;$C$6,Pt1売数実績!$A:$L,12,0),0))</f>
        <v>8</v>
      </c>
      <c r="AA85" s="127">
        <f ca="1">IF($C$6="合計",SUMIFS(Pt1売数実績!$L:$L,Pt1売数実績!$C:$C,$C85,Pt1売数実績!$B:$B,AA$5),IFERROR(VLOOKUP(AA$5&amp;"_"&amp;$C85&amp;"_"&amp;$C$6,Pt1売数実績!$A:$L,12,0),0))</f>
        <v>2</v>
      </c>
      <c r="AB85" s="127">
        <f ca="1">IF($C$6="合計",SUMIFS(Pt1売数実績!$L:$L,Pt1売数実績!$C:$C,$C85,Pt1売数実績!$B:$B,AB$5),IFERROR(VLOOKUP(AB$5&amp;"_"&amp;$C85&amp;"_"&amp;$C$6,Pt1売数実績!$A:$L,12,0),0))</f>
        <v>4</v>
      </c>
      <c r="AC85" s="127">
        <f ca="1">IF($C$6="合計",SUMIFS(Pt1売数実績!$L:$L,Pt1売数実績!$C:$C,$C85,Pt1売数実績!$B:$B,AC$5),IFERROR(VLOOKUP(AC$5&amp;"_"&amp;$C85&amp;"_"&amp;$C$6,Pt1売数実績!$A:$L,12,0),0))</f>
        <v>1</v>
      </c>
      <c r="AD85" s="127">
        <f ca="1">IF($C$6="合計",SUMIFS(Pt1売数実績!$L:$L,Pt1売数実績!$C:$C,$C85,Pt1売数実績!$B:$B,AD$5),IFERROR(VLOOKUP(AD$5&amp;"_"&amp;$C85&amp;"_"&amp;$C$6,Pt1売数実績!$A:$L,12,0),0))</f>
        <v>1</v>
      </c>
      <c r="AE85" s="127">
        <f ca="1">IF($C$6="合計",SUMIFS(Pt1売数実績!$L:$L,Pt1売数実績!$C:$C,$C85,Pt1売数実績!$B:$B,AE$5),IFERROR(VLOOKUP(AE$5&amp;"_"&amp;$C85&amp;"_"&amp;$C$6,Pt1売数実績!$A:$L,12,0),0))</f>
        <v>2</v>
      </c>
      <c r="AG85" s="106" t="s">
        <v>32</v>
      </c>
      <c r="AH85" s="135">
        <f ca="1">SUM($R85:T85)/$G85</f>
        <v>0</v>
      </c>
      <c r="AI85" s="135">
        <f ca="1">SUM($R85:U85)/$G85</f>
        <v>4.6666666666666669E-2</v>
      </c>
      <c r="AJ85" s="135">
        <f ca="1">SUM($R85:V85)/$G85</f>
        <v>7.3333333333333334E-2</v>
      </c>
      <c r="AK85" s="135">
        <f ca="1">SUM($R85:W85)/$G85</f>
        <v>9.3333333333333338E-2</v>
      </c>
      <c r="AL85" s="135">
        <f ca="1">SUM($R85:X85)/$G85</f>
        <v>0.22</v>
      </c>
      <c r="AM85" s="135">
        <f ca="1">SUM($R85:Y85)/$G85</f>
        <v>0.3</v>
      </c>
      <c r="AN85" s="135">
        <f ca="1">SUM($R85:Z85)/$G85</f>
        <v>0.35333333333333333</v>
      </c>
      <c r="AO85" s="135">
        <f ca="1">SUM($R85:AA85)/$G85</f>
        <v>0.36666666666666664</v>
      </c>
      <c r="AP85" s="135">
        <f ca="1">SUM($R85:AB85)/$G85</f>
        <v>0.39333333333333331</v>
      </c>
      <c r="AQ85" s="135">
        <f ca="1">SUM($R85:AC85)/$G85</f>
        <v>0.4</v>
      </c>
      <c r="AR85" s="135">
        <f ca="1">SUM($R85:AD85)/$G85</f>
        <v>0.40666666666666668</v>
      </c>
      <c r="AS85" s="135">
        <f ca="1">SUM($R85:AE85)/$G85</f>
        <v>0.42</v>
      </c>
      <c r="AU85" s="106" t="s">
        <v>32</v>
      </c>
      <c r="AV85" s="135">
        <f t="shared" ca="1" si="45"/>
        <v>0.10559271381813011</v>
      </c>
      <c r="AW85" s="135">
        <f t="shared" ca="1" si="45"/>
        <v>0.21118542763626022</v>
      </c>
      <c r="AX85" s="135">
        <f t="shared" ca="1" si="45"/>
        <v>0.32844741710545056</v>
      </c>
      <c r="AY85" s="135">
        <f t="shared" ca="1" si="45"/>
        <v>0.48157108296570394</v>
      </c>
      <c r="AZ85" s="135">
        <f t="shared" ca="1" si="45"/>
        <v>0.70798349224420121</v>
      </c>
      <c r="BA85" s="135">
        <f t="shared" ca="1" si="45"/>
        <v>0.8063184858403305</v>
      </c>
      <c r="BB85" s="135">
        <f t="shared" ca="1" si="45"/>
        <v>0.86068023338551336</v>
      </c>
      <c r="BC85" s="135">
        <f t="shared" ca="1" si="45"/>
        <v>0.89981499928845921</v>
      </c>
      <c r="BD85" s="135">
        <f t="shared" ca="1" si="45"/>
        <v>0.92898818841610975</v>
      </c>
      <c r="BE85" s="135">
        <f t="shared" ca="1" si="45"/>
        <v>0.95189981499928888</v>
      </c>
      <c r="BF85" s="135">
        <f t="shared" ca="1" si="45"/>
        <v>0.97708837341682131</v>
      </c>
      <c r="BG85" s="135">
        <f t="shared" ca="1" si="45"/>
        <v>1.0000000000000004</v>
      </c>
    </row>
    <row r="86" spans="3:59" x14ac:dyDescent="0.15">
      <c r="C86" s="105">
        <v>415</v>
      </c>
      <c r="D86" s="105" t="s">
        <v>112</v>
      </c>
      <c r="E86" s="106">
        <f t="shared" ca="1" si="35"/>
        <v>0</v>
      </c>
      <c r="F86" s="106">
        <f t="shared" ca="1" si="36"/>
        <v>0</v>
      </c>
      <c r="G86" s="106">
        <f ca="1">VLOOKUP($C$6,パターンマスタ!N:AB,13,0)</f>
        <v>150</v>
      </c>
      <c r="H86" s="107">
        <f t="shared" ca="1" si="37"/>
        <v>86</v>
      </c>
      <c r="I86" s="106">
        <f t="shared" ca="1" si="38"/>
        <v>64</v>
      </c>
      <c r="J86" s="112">
        <f t="shared" ca="1" si="39"/>
        <v>0.57333333333333336</v>
      </c>
      <c r="K86" s="113">
        <f t="shared" ca="1" si="40"/>
        <v>1.0000000000000004</v>
      </c>
      <c r="L86" s="113">
        <f t="shared" ca="1" si="41"/>
        <v>-0.42666666666666708</v>
      </c>
      <c r="M86" s="114">
        <f t="shared" ca="1" si="42"/>
        <v>86</v>
      </c>
      <c r="N86" s="106">
        <f t="shared" ca="1" si="43"/>
        <v>64</v>
      </c>
      <c r="O86" s="113">
        <f t="shared" ca="1" si="44"/>
        <v>0.57333333333333336</v>
      </c>
      <c r="P86" s="115"/>
      <c r="Q86" s="126" t="s">
        <v>31</v>
      </c>
      <c r="R86" s="127">
        <f ca="1">IF($C$6="合計",SUMIFS(Pt1売数実績!$L:$L,Pt1売数実績!$C:$C,$C86,Pt1売数実績!$B:$B,R$5),IFERROR(VLOOKUP(R$5&amp;"_"&amp;$C86&amp;"_"&amp;$C$6,Pt1売数実績!$A:$L,12,0),0))</f>
        <v>0</v>
      </c>
      <c r="S86" s="127">
        <f ca="1">IF($C$6="合計",SUMIFS(Pt1売数実績!$L:$L,Pt1売数実績!$C:$C,$C86,Pt1売数実績!$B:$B,S$5),IFERROR(VLOOKUP(S$5&amp;"_"&amp;$C86&amp;"_"&amp;$C$6,Pt1売数実績!$A:$L,12,0),0))</f>
        <v>0</v>
      </c>
      <c r="T86" s="127">
        <f ca="1">IF($C$6="合計",SUMIFS(Pt1売数実績!$L:$L,Pt1売数実績!$C:$C,$C86,Pt1売数実績!$B:$B,T$5),IFERROR(VLOOKUP(T$5&amp;"_"&amp;$C86&amp;"_"&amp;$C$6,Pt1売数実績!$A:$L,12,0),0))</f>
        <v>0</v>
      </c>
      <c r="U86" s="127">
        <f ca="1">IF($C$6="合計",SUMIFS(Pt1売数実績!$L:$L,Pt1売数実績!$C:$C,$C86,Pt1売数実績!$B:$B,U$5),IFERROR(VLOOKUP(U$5&amp;"_"&amp;$C86&amp;"_"&amp;$C$6,Pt1売数実績!$A:$L,12,0),0))</f>
        <v>25</v>
      </c>
      <c r="V86" s="127">
        <f ca="1">IF($C$6="合計",SUMIFS(Pt1売数実績!$L:$L,Pt1売数実績!$C:$C,$C86,Pt1売数実績!$B:$B,V$5),IFERROR(VLOOKUP(V$5&amp;"_"&amp;$C86&amp;"_"&amp;$C$6,Pt1売数実績!$A:$L,12,0),0))</f>
        <v>23</v>
      </c>
      <c r="W86" s="127">
        <f ca="1">IF($C$6="合計",SUMIFS(Pt1売数実績!$L:$L,Pt1売数実績!$C:$C,$C86,Pt1売数実績!$B:$B,W$5),IFERROR(VLOOKUP(W$5&amp;"_"&amp;$C86&amp;"_"&amp;$C$6,Pt1売数実績!$A:$L,12,0),0))</f>
        <v>15</v>
      </c>
      <c r="X86" s="127">
        <f ca="1">IF($C$6="合計",SUMIFS(Pt1売数実績!$L:$L,Pt1売数実績!$C:$C,$C86,Pt1売数実績!$B:$B,X$5),IFERROR(VLOOKUP(X$5&amp;"_"&amp;$C86&amp;"_"&amp;$C$6,Pt1売数実績!$A:$L,12,0),0))</f>
        <v>10</v>
      </c>
      <c r="Y86" s="127">
        <f ca="1">IF($C$6="合計",SUMIFS(Pt1売数実績!$L:$L,Pt1売数実績!$C:$C,$C86,Pt1売数実績!$B:$B,Y$5),IFERROR(VLOOKUP(Y$5&amp;"_"&amp;$C86&amp;"_"&amp;$C$6,Pt1売数実績!$A:$L,12,0),0))</f>
        <v>4</v>
      </c>
      <c r="Z86" s="127">
        <f ca="1">IF($C$6="合計",SUMIFS(Pt1売数実績!$L:$L,Pt1売数実績!$C:$C,$C86,Pt1売数実績!$B:$B,Z$5),IFERROR(VLOOKUP(Z$5&amp;"_"&amp;$C86&amp;"_"&amp;$C$6,Pt1売数実績!$A:$L,12,0),0))</f>
        <v>5</v>
      </c>
      <c r="AA86" s="127">
        <f ca="1">IF($C$6="合計",SUMIFS(Pt1売数実績!$L:$L,Pt1売数実績!$C:$C,$C86,Pt1売数実績!$B:$B,AA$5),IFERROR(VLOOKUP(AA$5&amp;"_"&amp;$C86&amp;"_"&amp;$C$6,Pt1売数実績!$A:$L,12,0),0))</f>
        <v>4</v>
      </c>
      <c r="AB86" s="127">
        <f ca="1">IF($C$6="合計",SUMIFS(Pt1売数実績!$L:$L,Pt1売数実績!$C:$C,$C86,Pt1売数実績!$B:$B,AB$5),IFERROR(VLOOKUP(AB$5&amp;"_"&amp;$C86&amp;"_"&amp;$C$6,Pt1売数実績!$A:$L,12,0),0))</f>
        <v>0</v>
      </c>
      <c r="AC86" s="127">
        <f ca="1">IF($C$6="合計",SUMIFS(Pt1売数実績!$L:$L,Pt1売数実績!$C:$C,$C86,Pt1売数実績!$B:$B,AC$5),IFERROR(VLOOKUP(AC$5&amp;"_"&amp;$C86&amp;"_"&amp;$C$6,Pt1売数実績!$A:$L,12,0),0))</f>
        <v>0</v>
      </c>
      <c r="AD86" s="127">
        <f ca="1">IF($C$6="合計",SUMIFS(Pt1売数実績!$L:$L,Pt1売数実績!$C:$C,$C86,Pt1売数実績!$B:$B,AD$5),IFERROR(VLOOKUP(AD$5&amp;"_"&amp;$C86&amp;"_"&amp;$C$6,Pt1売数実績!$A:$L,12,0),0))</f>
        <v>0</v>
      </c>
      <c r="AE86" s="127">
        <f ca="1">IF($C$6="合計",SUMIFS(Pt1売数実績!$L:$L,Pt1売数実績!$C:$C,$C86,Pt1売数実績!$B:$B,AE$5),IFERROR(VLOOKUP(AE$5&amp;"_"&amp;$C86&amp;"_"&amp;$C$6,Pt1売数実績!$A:$L,12,0),0))</f>
        <v>0</v>
      </c>
      <c r="AG86" s="106" t="s">
        <v>32</v>
      </c>
      <c r="AH86" s="135">
        <f ca="1">SUM($R86:T86)/$G86</f>
        <v>0</v>
      </c>
      <c r="AI86" s="135">
        <f ca="1">SUM($R86:U86)/$G86</f>
        <v>0.16666666666666666</v>
      </c>
      <c r="AJ86" s="135">
        <f ca="1">SUM($R86:V86)/$G86</f>
        <v>0.32</v>
      </c>
      <c r="AK86" s="135">
        <f ca="1">SUM($R86:W86)/$G86</f>
        <v>0.42</v>
      </c>
      <c r="AL86" s="135">
        <f ca="1">SUM($R86:X86)/$G86</f>
        <v>0.48666666666666669</v>
      </c>
      <c r="AM86" s="135">
        <f ca="1">SUM($R86:Y86)/$G86</f>
        <v>0.51333333333333331</v>
      </c>
      <c r="AN86" s="135">
        <f ca="1">SUM($R86:Z86)/$G86</f>
        <v>0.54666666666666663</v>
      </c>
      <c r="AO86" s="135">
        <f ca="1">SUM($R86:AA86)/$G86</f>
        <v>0.57333333333333336</v>
      </c>
      <c r="AP86" s="135">
        <f ca="1">SUM($R86:AB86)/$G86</f>
        <v>0.57333333333333336</v>
      </c>
      <c r="AQ86" s="135">
        <f ca="1">SUM($R86:AC86)/$G86</f>
        <v>0.57333333333333336</v>
      </c>
      <c r="AR86" s="135">
        <f ca="1">SUM($R86:AD86)/$G86</f>
        <v>0.57333333333333336</v>
      </c>
      <c r="AS86" s="135">
        <f ca="1">SUM($R86:AE86)/$G86</f>
        <v>0.57333333333333336</v>
      </c>
      <c r="AU86" s="106" t="s">
        <v>32</v>
      </c>
      <c r="AV86" s="135">
        <f t="shared" ca="1" si="45"/>
        <v>0.10559271381813011</v>
      </c>
      <c r="AW86" s="135">
        <f t="shared" ca="1" si="45"/>
        <v>0.21118542763626022</v>
      </c>
      <c r="AX86" s="135">
        <f t="shared" ca="1" si="45"/>
        <v>0.32844741710545056</v>
      </c>
      <c r="AY86" s="135">
        <f t="shared" ca="1" si="45"/>
        <v>0.48157108296570394</v>
      </c>
      <c r="AZ86" s="135">
        <f t="shared" ca="1" si="45"/>
        <v>0.70798349224420121</v>
      </c>
      <c r="BA86" s="135">
        <f t="shared" ca="1" si="45"/>
        <v>0.8063184858403305</v>
      </c>
      <c r="BB86" s="135">
        <f t="shared" ca="1" si="45"/>
        <v>0.86068023338551336</v>
      </c>
      <c r="BC86" s="135">
        <f t="shared" ca="1" si="45"/>
        <v>0.89981499928845921</v>
      </c>
      <c r="BD86" s="135">
        <f t="shared" ca="1" si="45"/>
        <v>0.92898818841610975</v>
      </c>
      <c r="BE86" s="135">
        <f t="shared" ca="1" si="45"/>
        <v>0.95189981499928888</v>
      </c>
      <c r="BF86" s="135">
        <f t="shared" ca="1" si="45"/>
        <v>0.97708837341682131</v>
      </c>
      <c r="BG86" s="135">
        <f t="shared" ca="1" si="45"/>
        <v>1.0000000000000004</v>
      </c>
    </row>
    <row r="87" spans="3:59" x14ac:dyDescent="0.15">
      <c r="C87" s="105">
        <v>416</v>
      </c>
      <c r="D87" s="105" t="s">
        <v>113</v>
      </c>
      <c r="E87" s="106">
        <f t="shared" ca="1" si="35"/>
        <v>0</v>
      </c>
      <c r="F87" s="106">
        <f t="shared" ca="1" si="36"/>
        <v>0</v>
      </c>
      <c r="G87" s="106">
        <f ca="1">VLOOKUP($C$6,パターンマスタ!N:AB,13,0)</f>
        <v>150</v>
      </c>
      <c r="H87" s="107">
        <f t="shared" ca="1" si="37"/>
        <v>80</v>
      </c>
      <c r="I87" s="106">
        <f t="shared" ca="1" si="38"/>
        <v>70</v>
      </c>
      <c r="J87" s="112">
        <f t="shared" ca="1" si="39"/>
        <v>0.53333333333333333</v>
      </c>
      <c r="K87" s="113">
        <f t="shared" ca="1" si="40"/>
        <v>1.0000000000000004</v>
      </c>
      <c r="L87" s="113">
        <f t="shared" ca="1" si="41"/>
        <v>-0.46666666666666712</v>
      </c>
      <c r="M87" s="114">
        <f t="shared" ca="1" si="42"/>
        <v>80</v>
      </c>
      <c r="N87" s="106">
        <f t="shared" ca="1" si="43"/>
        <v>70</v>
      </c>
      <c r="O87" s="113">
        <f t="shared" ca="1" si="44"/>
        <v>0.53333333333333333</v>
      </c>
      <c r="P87" s="115"/>
      <c r="Q87" s="126" t="s">
        <v>31</v>
      </c>
      <c r="R87" s="127">
        <f ca="1">IF($C$6="合計",SUMIFS(Pt1売数実績!$L:$L,Pt1売数実績!$C:$C,$C87,Pt1売数実績!$B:$B,R$5),IFERROR(VLOOKUP(R$5&amp;"_"&amp;$C87&amp;"_"&amp;$C$6,Pt1売数実績!$A:$L,12,0),0))</f>
        <v>0</v>
      </c>
      <c r="S87" s="127">
        <f ca="1">IF($C$6="合計",SUMIFS(Pt1売数実績!$L:$L,Pt1売数実績!$C:$C,$C87,Pt1売数実績!$B:$B,S$5),IFERROR(VLOOKUP(S$5&amp;"_"&amp;$C87&amp;"_"&amp;$C$6,Pt1売数実績!$A:$L,12,0),0))</f>
        <v>0</v>
      </c>
      <c r="T87" s="127">
        <f ca="1">IF($C$6="合計",SUMIFS(Pt1売数実績!$L:$L,Pt1売数実績!$C:$C,$C87,Pt1売数実績!$B:$B,T$5),IFERROR(VLOOKUP(T$5&amp;"_"&amp;$C87&amp;"_"&amp;$C$6,Pt1売数実績!$A:$L,12,0),0))</f>
        <v>0</v>
      </c>
      <c r="U87" s="127">
        <f ca="1">IF($C$6="合計",SUMIFS(Pt1売数実績!$L:$L,Pt1売数実績!$C:$C,$C87,Pt1売数実績!$B:$B,U$5),IFERROR(VLOOKUP(U$5&amp;"_"&amp;$C87&amp;"_"&amp;$C$6,Pt1売数実績!$A:$L,12,0),0))</f>
        <v>0</v>
      </c>
      <c r="V87" s="127">
        <f ca="1">IF($C$6="合計",SUMIFS(Pt1売数実績!$L:$L,Pt1売数実績!$C:$C,$C87,Pt1売数実績!$B:$B,V$5),IFERROR(VLOOKUP(V$5&amp;"_"&amp;$C87&amp;"_"&amp;$C$6,Pt1売数実績!$A:$L,12,0),0))</f>
        <v>18</v>
      </c>
      <c r="W87" s="127">
        <f ca="1">IF($C$6="合計",SUMIFS(Pt1売数実績!$L:$L,Pt1売数実績!$C:$C,$C87,Pt1売数実績!$B:$B,W$5),IFERROR(VLOOKUP(W$5&amp;"_"&amp;$C87&amp;"_"&amp;$C$6,Pt1売数実績!$A:$L,12,0),0))</f>
        <v>14</v>
      </c>
      <c r="X87" s="127">
        <f ca="1">IF($C$6="合計",SUMIFS(Pt1売数実績!$L:$L,Pt1売数実績!$C:$C,$C87,Pt1売数実績!$B:$B,X$5),IFERROR(VLOOKUP(X$5&amp;"_"&amp;$C87&amp;"_"&amp;$C$6,Pt1売数実績!$A:$L,12,0),0))</f>
        <v>22</v>
      </c>
      <c r="Y87" s="127">
        <f ca="1">IF($C$6="合計",SUMIFS(Pt1売数実績!$L:$L,Pt1売数実績!$C:$C,$C87,Pt1売数実績!$B:$B,Y$5),IFERROR(VLOOKUP(Y$5&amp;"_"&amp;$C87&amp;"_"&amp;$C$6,Pt1売数実績!$A:$L,12,0),0))</f>
        <v>14</v>
      </c>
      <c r="Z87" s="127">
        <f ca="1">IF($C$6="合計",SUMIFS(Pt1売数実績!$L:$L,Pt1売数実績!$C:$C,$C87,Pt1売数実績!$B:$B,Z$5),IFERROR(VLOOKUP(Z$5&amp;"_"&amp;$C87&amp;"_"&amp;$C$6,Pt1売数実績!$A:$L,12,0),0))</f>
        <v>6</v>
      </c>
      <c r="AA87" s="127">
        <f ca="1">IF($C$6="合計",SUMIFS(Pt1売数実績!$L:$L,Pt1売数実績!$C:$C,$C87,Pt1売数実績!$B:$B,AA$5),IFERROR(VLOOKUP(AA$5&amp;"_"&amp;$C87&amp;"_"&amp;$C$6,Pt1売数実績!$A:$L,12,0),0))</f>
        <v>1</v>
      </c>
      <c r="AB87" s="127">
        <f ca="1">IF($C$6="合計",SUMIFS(Pt1売数実績!$L:$L,Pt1売数実績!$C:$C,$C87,Pt1売数実績!$B:$B,AB$5),IFERROR(VLOOKUP(AB$5&amp;"_"&amp;$C87&amp;"_"&amp;$C$6,Pt1売数実績!$A:$L,12,0),0))</f>
        <v>2</v>
      </c>
      <c r="AC87" s="127">
        <f ca="1">IF($C$6="合計",SUMIFS(Pt1売数実績!$L:$L,Pt1売数実績!$C:$C,$C87,Pt1売数実績!$B:$B,AC$5),IFERROR(VLOOKUP(AC$5&amp;"_"&amp;$C87&amp;"_"&amp;$C$6,Pt1売数実績!$A:$L,12,0),0))</f>
        <v>2</v>
      </c>
      <c r="AD87" s="127">
        <f ca="1">IF($C$6="合計",SUMIFS(Pt1売数実績!$L:$L,Pt1売数実績!$C:$C,$C87,Pt1売数実績!$B:$B,AD$5),IFERROR(VLOOKUP(AD$5&amp;"_"&amp;$C87&amp;"_"&amp;$C$6,Pt1売数実績!$A:$L,12,0),0))</f>
        <v>1</v>
      </c>
      <c r="AE87" s="127">
        <f ca="1">IF($C$6="合計",SUMIFS(Pt1売数実績!$L:$L,Pt1売数実績!$C:$C,$C87,Pt1売数実績!$B:$B,AE$5),IFERROR(VLOOKUP(AE$5&amp;"_"&amp;$C87&amp;"_"&amp;$C$6,Pt1売数実績!$A:$L,12,0),0))</f>
        <v>0</v>
      </c>
      <c r="AG87" s="106" t="s">
        <v>32</v>
      </c>
      <c r="AH87" s="135">
        <f ca="1">SUM($R87:T87)/$G87</f>
        <v>0</v>
      </c>
      <c r="AI87" s="135">
        <f ca="1">SUM($R87:U87)/$G87</f>
        <v>0</v>
      </c>
      <c r="AJ87" s="135">
        <f ca="1">SUM($R87:V87)/$G87</f>
        <v>0.12</v>
      </c>
      <c r="AK87" s="135">
        <f ca="1">SUM($R87:W87)/$G87</f>
        <v>0.21333333333333335</v>
      </c>
      <c r="AL87" s="135">
        <f ca="1">SUM($R87:X87)/$G87</f>
        <v>0.36</v>
      </c>
      <c r="AM87" s="135">
        <f ca="1">SUM($R87:Y87)/$G87</f>
        <v>0.45333333333333331</v>
      </c>
      <c r="AN87" s="135">
        <f ca="1">SUM($R87:Z87)/$G87</f>
        <v>0.49333333333333335</v>
      </c>
      <c r="AO87" s="135">
        <f ca="1">SUM($R87:AA87)/$G87</f>
        <v>0.5</v>
      </c>
      <c r="AP87" s="135">
        <f ca="1">SUM($R87:AB87)/$G87</f>
        <v>0.51333333333333331</v>
      </c>
      <c r="AQ87" s="135">
        <f ca="1">SUM($R87:AC87)/$G87</f>
        <v>0.52666666666666662</v>
      </c>
      <c r="AR87" s="135">
        <f ca="1">SUM($R87:AD87)/$G87</f>
        <v>0.53333333333333333</v>
      </c>
      <c r="AS87" s="135">
        <f ca="1">SUM($R87:AE87)/$G87</f>
        <v>0.53333333333333333</v>
      </c>
      <c r="AU87" s="106" t="s">
        <v>32</v>
      </c>
      <c r="AV87" s="135">
        <f t="shared" ca="1" si="45"/>
        <v>0.10559271381813011</v>
      </c>
      <c r="AW87" s="135">
        <f t="shared" ca="1" si="45"/>
        <v>0.21118542763626022</v>
      </c>
      <c r="AX87" s="135">
        <f t="shared" ca="1" si="45"/>
        <v>0.32844741710545056</v>
      </c>
      <c r="AY87" s="135">
        <f t="shared" ca="1" si="45"/>
        <v>0.48157108296570394</v>
      </c>
      <c r="AZ87" s="135">
        <f t="shared" ca="1" si="45"/>
        <v>0.70798349224420121</v>
      </c>
      <c r="BA87" s="135">
        <f t="shared" ca="1" si="45"/>
        <v>0.8063184858403305</v>
      </c>
      <c r="BB87" s="135">
        <f t="shared" ca="1" si="45"/>
        <v>0.86068023338551336</v>
      </c>
      <c r="BC87" s="135">
        <f t="shared" ca="1" si="45"/>
        <v>0.89981499928845921</v>
      </c>
      <c r="BD87" s="135">
        <f t="shared" ca="1" si="45"/>
        <v>0.92898818841610975</v>
      </c>
      <c r="BE87" s="135">
        <f t="shared" ca="1" si="45"/>
        <v>0.95189981499928888</v>
      </c>
      <c r="BF87" s="135">
        <f t="shared" ca="1" si="45"/>
        <v>0.97708837341682131</v>
      </c>
      <c r="BG87" s="135">
        <f t="shared" ca="1" si="45"/>
        <v>1.0000000000000004</v>
      </c>
    </row>
    <row r="88" spans="3:59" x14ac:dyDescent="0.15">
      <c r="C88" s="105">
        <v>419</v>
      </c>
      <c r="D88" s="105" t="s">
        <v>114</v>
      </c>
      <c r="E88" s="106">
        <f t="shared" ca="1" si="35"/>
        <v>0</v>
      </c>
      <c r="F88" s="106">
        <f t="shared" ca="1" si="36"/>
        <v>0</v>
      </c>
      <c r="G88" s="106">
        <f ca="1">VLOOKUP($C$6,パターンマスタ!N:AB,13,0)</f>
        <v>150</v>
      </c>
      <c r="H88" s="107">
        <f t="shared" ca="1" si="37"/>
        <v>97</v>
      </c>
      <c r="I88" s="106">
        <f t="shared" ca="1" si="38"/>
        <v>53</v>
      </c>
      <c r="J88" s="112">
        <f t="shared" ca="1" si="39"/>
        <v>0.64666666666666661</v>
      </c>
      <c r="K88" s="113">
        <f t="shared" ca="1" si="40"/>
        <v>1.0000000000000004</v>
      </c>
      <c r="L88" s="113">
        <f t="shared" ca="1" si="41"/>
        <v>-0.35333333333333383</v>
      </c>
      <c r="M88" s="114">
        <f t="shared" ca="1" si="42"/>
        <v>96.999999999999986</v>
      </c>
      <c r="N88" s="106">
        <f t="shared" ca="1" si="43"/>
        <v>53.000000000000014</v>
      </c>
      <c r="O88" s="113">
        <f t="shared" ca="1" si="44"/>
        <v>0.64666666666666661</v>
      </c>
      <c r="P88" s="115"/>
      <c r="Q88" s="126" t="s">
        <v>31</v>
      </c>
      <c r="R88" s="127">
        <f ca="1">IF($C$6="合計",SUMIFS(Pt1売数実績!$L:$L,Pt1売数実績!$C:$C,$C88,Pt1売数実績!$B:$B,R$5),IFERROR(VLOOKUP(R$5&amp;"_"&amp;$C88&amp;"_"&amp;$C$6,Pt1売数実績!$A:$L,12,0),0))</f>
        <v>0</v>
      </c>
      <c r="S88" s="127">
        <f ca="1">IF($C$6="合計",SUMIFS(Pt1売数実績!$L:$L,Pt1売数実績!$C:$C,$C88,Pt1売数実績!$B:$B,S$5),IFERROR(VLOOKUP(S$5&amp;"_"&amp;$C88&amp;"_"&amp;$C$6,Pt1売数実績!$A:$L,12,0),0))</f>
        <v>0</v>
      </c>
      <c r="T88" s="127">
        <f ca="1">IF($C$6="合計",SUMIFS(Pt1売数実績!$L:$L,Pt1売数実績!$C:$C,$C88,Pt1売数実績!$B:$B,T$5),IFERROR(VLOOKUP(T$5&amp;"_"&amp;$C88&amp;"_"&amp;$C$6,Pt1売数実績!$A:$L,12,0),0))</f>
        <v>0</v>
      </c>
      <c r="U88" s="127">
        <f ca="1">IF($C$6="合計",SUMIFS(Pt1売数実績!$L:$L,Pt1売数実績!$C:$C,$C88,Pt1売数実績!$B:$B,U$5),IFERROR(VLOOKUP(U$5&amp;"_"&amp;$C88&amp;"_"&amp;$C$6,Pt1売数実績!$A:$L,12,0),0))</f>
        <v>16</v>
      </c>
      <c r="V88" s="127">
        <f ca="1">IF($C$6="合計",SUMIFS(Pt1売数実績!$L:$L,Pt1売数実績!$C:$C,$C88,Pt1売数実績!$B:$B,V$5),IFERROR(VLOOKUP(V$5&amp;"_"&amp;$C88&amp;"_"&amp;$C$6,Pt1売数実績!$A:$L,12,0),0))</f>
        <v>14</v>
      </c>
      <c r="W88" s="127">
        <f ca="1">IF($C$6="合計",SUMIFS(Pt1売数実績!$L:$L,Pt1売数実績!$C:$C,$C88,Pt1売数実績!$B:$B,W$5),IFERROR(VLOOKUP(W$5&amp;"_"&amp;$C88&amp;"_"&amp;$C$6,Pt1売数実績!$A:$L,12,0),0))</f>
        <v>12</v>
      </c>
      <c r="X88" s="127">
        <f ca="1">IF($C$6="合計",SUMIFS(Pt1売数実績!$L:$L,Pt1売数実績!$C:$C,$C88,Pt1売数実績!$B:$B,X$5),IFERROR(VLOOKUP(X$5&amp;"_"&amp;$C88&amp;"_"&amp;$C$6,Pt1売数実績!$A:$L,12,0),0))</f>
        <v>22</v>
      </c>
      <c r="Y88" s="127">
        <f ca="1">IF($C$6="合計",SUMIFS(Pt1売数実績!$L:$L,Pt1売数実績!$C:$C,$C88,Pt1売数実績!$B:$B,Y$5),IFERROR(VLOOKUP(Y$5&amp;"_"&amp;$C88&amp;"_"&amp;$C$6,Pt1売数実績!$A:$L,12,0),0))</f>
        <v>29</v>
      </c>
      <c r="Z88" s="127">
        <f ca="1">IF($C$6="合計",SUMIFS(Pt1売数実績!$L:$L,Pt1売数実績!$C:$C,$C88,Pt1売数実績!$B:$B,Z$5),IFERROR(VLOOKUP(Z$5&amp;"_"&amp;$C88&amp;"_"&amp;$C$6,Pt1売数実績!$A:$L,12,0),0))</f>
        <v>0</v>
      </c>
      <c r="AA88" s="127">
        <f ca="1">IF($C$6="合計",SUMIFS(Pt1売数実績!$L:$L,Pt1売数実績!$C:$C,$C88,Pt1売数実績!$B:$B,AA$5),IFERROR(VLOOKUP(AA$5&amp;"_"&amp;$C88&amp;"_"&amp;$C$6,Pt1売数実績!$A:$L,12,0),0))</f>
        <v>2</v>
      </c>
      <c r="AB88" s="127">
        <f ca="1">IF($C$6="合計",SUMIFS(Pt1売数実績!$L:$L,Pt1売数実績!$C:$C,$C88,Pt1売数実績!$B:$B,AB$5),IFERROR(VLOOKUP(AB$5&amp;"_"&amp;$C88&amp;"_"&amp;$C$6,Pt1売数実績!$A:$L,12,0),0))</f>
        <v>1</v>
      </c>
      <c r="AC88" s="127">
        <f ca="1">IF($C$6="合計",SUMIFS(Pt1売数実績!$L:$L,Pt1売数実績!$C:$C,$C88,Pt1売数実績!$B:$B,AC$5),IFERROR(VLOOKUP(AC$5&amp;"_"&amp;$C88&amp;"_"&amp;$C$6,Pt1売数実績!$A:$L,12,0),0))</f>
        <v>1</v>
      </c>
      <c r="AD88" s="127">
        <f ca="1">IF($C$6="合計",SUMIFS(Pt1売数実績!$L:$L,Pt1売数実績!$C:$C,$C88,Pt1売数実績!$B:$B,AD$5),IFERROR(VLOOKUP(AD$5&amp;"_"&amp;$C88&amp;"_"&amp;$C$6,Pt1売数実績!$A:$L,12,0),0))</f>
        <v>0</v>
      </c>
      <c r="AE88" s="127">
        <f ca="1">IF($C$6="合計",SUMIFS(Pt1売数実績!$L:$L,Pt1売数実績!$C:$C,$C88,Pt1売数実績!$B:$B,AE$5),IFERROR(VLOOKUP(AE$5&amp;"_"&amp;$C88&amp;"_"&amp;$C$6,Pt1売数実績!$A:$L,12,0),0))</f>
        <v>0</v>
      </c>
      <c r="AG88" s="106" t="s">
        <v>32</v>
      </c>
      <c r="AH88" s="135">
        <f ca="1">SUM($R88:T88)/$G88</f>
        <v>0</v>
      </c>
      <c r="AI88" s="135">
        <f ca="1">SUM($R88:U88)/$G88</f>
        <v>0.10666666666666667</v>
      </c>
      <c r="AJ88" s="135">
        <f ca="1">SUM($R88:V88)/$G88</f>
        <v>0.2</v>
      </c>
      <c r="AK88" s="135">
        <f ca="1">SUM($R88:W88)/$G88</f>
        <v>0.28000000000000003</v>
      </c>
      <c r="AL88" s="135">
        <f ca="1">SUM($R88:X88)/$G88</f>
        <v>0.42666666666666669</v>
      </c>
      <c r="AM88" s="135">
        <f ca="1">SUM($R88:Y88)/$G88</f>
        <v>0.62</v>
      </c>
      <c r="AN88" s="135">
        <f ca="1">SUM($R88:Z88)/$G88</f>
        <v>0.62</v>
      </c>
      <c r="AO88" s="135">
        <f ca="1">SUM($R88:AA88)/$G88</f>
        <v>0.6333333333333333</v>
      </c>
      <c r="AP88" s="135">
        <f ca="1">SUM($R88:AB88)/$G88</f>
        <v>0.64</v>
      </c>
      <c r="AQ88" s="135">
        <f ca="1">SUM($R88:AC88)/$G88</f>
        <v>0.64666666666666661</v>
      </c>
      <c r="AR88" s="135">
        <f ca="1">SUM($R88:AD88)/$G88</f>
        <v>0.64666666666666661</v>
      </c>
      <c r="AS88" s="135">
        <f ca="1">SUM($R88:AE88)/$G88</f>
        <v>0.64666666666666661</v>
      </c>
      <c r="AU88" s="106" t="s">
        <v>32</v>
      </c>
      <c r="AV88" s="135">
        <f t="shared" ca="1" si="45"/>
        <v>0.10559271381813011</v>
      </c>
      <c r="AW88" s="135">
        <f t="shared" ca="1" si="45"/>
        <v>0.21118542763626022</v>
      </c>
      <c r="AX88" s="135">
        <f t="shared" ca="1" si="45"/>
        <v>0.32844741710545056</v>
      </c>
      <c r="AY88" s="135">
        <f t="shared" ca="1" si="45"/>
        <v>0.48157108296570394</v>
      </c>
      <c r="AZ88" s="135">
        <f t="shared" ca="1" si="45"/>
        <v>0.70798349224420121</v>
      </c>
      <c r="BA88" s="135">
        <f t="shared" ca="1" si="45"/>
        <v>0.8063184858403305</v>
      </c>
      <c r="BB88" s="135">
        <f t="shared" ca="1" si="45"/>
        <v>0.86068023338551336</v>
      </c>
      <c r="BC88" s="135">
        <f t="shared" ca="1" si="45"/>
        <v>0.89981499928845921</v>
      </c>
      <c r="BD88" s="135">
        <f t="shared" ca="1" si="45"/>
        <v>0.92898818841610975</v>
      </c>
      <c r="BE88" s="135">
        <f t="shared" ca="1" si="45"/>
        <v>0.95189981499928888</v>
      </c>
      <c r="BF88" s="135">
        <f t="shared" ca="1" si="45"/>
        <v>0.97708837341682131</v>
      </c>
      <c r="BG88" s="135">
        <f t="shared" ca="1" si="45"/>
        <v>1.0000000000000004</v>
      </c>
    </row>
    <row r="89" spans="3:59" x14ac:dyDescent="0.15">
      <c r="C89" s="105">
        <v>421</v>
      </c>
      <c r="D89" s="105" t="s">
        <v>115</v>
      </c>
      <c r="E89" s="106">
        <f t="shared" ca="1" si="35"/>
        <v>0</v>
      </c>
      <c r="F89" s="106">
        <f t="shared" ca="1" si="36"/>
        <v>0</v>
      </c>
      <c r="G89" s="106">
        <f ca="1">VLOOKUP($C$6,パターンマスタ!N:AB,13,0)</f>
        <v>150</v>
      </c>
      <c r="H89" s="107">
        <f t="shared" ca="1" si="37"/>
        <v>80</v>
      </c>
      <c r="I89" s="106">
        <f t="shared" ca="1" si="38"/>
        <v>70</v>
      </c>
      <c r="J89" s="112">
        <f t="shared" ca="1" si="39"/>
        <v>0.53333333333333333</v>
      </c>
      <c r="K89" s="113">
        <f t="shared" ca="1" si="40"/>
        <v>1.0000000000000004</v>
      </c>
      <c r="L89" s="113">
        <f t="shared" ca="1" si="41"/>
        <v>-0.46666666666666712</v>
      </c>
      <c r="M89" s="114">
        <f t="shared" ca="1" si="42"/>
        <v>80</v>
      </c>
      <c r="N89" s="106">
        <f t="shared" ca="1" si="43"/>
        <v>70</v>
      </c>
      <c r="O89" s="113">
        <f t="shared" ca="1" si="44"/>
        <v>0.53333333333333333</v>
      </c>
      <c r="P89" s="115"/>
      <c r="Q89" s="126" t="s">
        <v>31</v>
      </c>
      <c r="R89" s="127">
        <f ca="1">IF($C$6="合計",SUMIFS(Pt1売数実績!$L:$L,Pt1売数実績!$C:$C,$C89,Pt1売数実績!$B:$B,R$5),IFERROR(VLOOKUP(R$5&amp;"_"&amp;$C89&amp;"_"&amp;$C$6,Pt1売数実績!$A:$L,12,0),0))</f>
        <v>0</v>
      </c>
      <c r="S89" s="127">
        <f ca="1">IF($C$6="合計",SUMIFS(Pt1売数実績!$L:$L,Pt1売数実績!$C:$C,$C89,Pt1売数実績!$B:$B,S$5),IFERROR(VLOOKUP(S$5&amp;"_"&amp;$C89&amp;"_"&amp;$C$6,Pt1売数実績!$A:$L,12,0),0))</f>
        <v>0</v>
      </c>
      <c r="T89" s="127">
        <f ca="1">IF($C$6="合計",SUMIFS(Pt1売数実績!$L:$L,Pt1売数実績!$C:$C,$C89,Pt1売数実績!$B:$B,T$5),IFERROR(VLOOKUP(T$5&amp;"_"&amp;$C89&amp;"_"&amp;$C$6,Pt1売数実績!$A:$L,12,0),0))</f>
        <v>0</v>
      </c>
      <c r="U89" s="127">
        <f ca="1">IF($C$6="合計",SUMIFS(Pt1売数実績!$L:$L,Pt1売数実績!$C:$C,$C89,Pt1売数実績!$B:$B,U$5),IFERROR(VLOOKUP(U$5&amp;"_"&amp;$C89&amp;"_"&amp;$C$6,Pt1売数実績!$A:$L,12,0),0))</f>
        <v>0</v>
      </c>
      <c r="V89" s="127">
        <f ca="1">IF($C$6="合計",SUMIFS(Pt1売数実績!$L:$L,Pt1売数実績!$C:$C,$C89,Pt1売数実績!$B:$B,V$5),IFERROR(VLOOKUP(V$5&amp;"_"&amp;$C89&amp;"_"&amp;$C$6,Pt1売数実績!$A:$L,12,0),0))</f>
        <v>0</v>
      </c>
      <c r="W89" s="127">
        <f ca="1">IF($C$6="合計",SUMIFS(Pt1売数実績!$L:$L,Pt1売数実績!$C:$C,$C89,Pt1売数実績!$B:$B,W$5),IFERROR(VLOOKUP(W$5&amp;"_"&amp;$C89&amp;"_"&amp;$C$6,Pt1売数実績!$A:$L,12,0),0))</f>
        <v>12</v>
      </c>
      <c r="X89" s="127">
        <f ca="1">IF($C$6="合計",SUMIFS(Pt1売数実績!$L:$L,Pt1売数実績!$C:$C,$C89,Pt1売数実績!$B:$B,X$5),IFERROR(VLOOKUP(X$5&amp;"_"&amp;$C89&amp;"_"&amp;$C$6,Pt1売数実績!$A:$L,12,0),0))</f>
        <v>56</v>
      </c>
      <c r="Y89" s="127">
        <f ca="1">IF($C$6="合計",SUMIFS(Pt1売数実績!$L:$L,Pt1売数実績!$C:$C,$C89,Pt1売数実績!$B:$B,Y$5),IFERROR(VLOOKUP(Y$5&amp;"_"&amp;$C89&amp;"_"&amp;$C$6,Pt1売数実績!$A:$L,12,0),0))</f>
        <v>4</v>
      </c>
      <c r="Z89" s="127">
        <f ca="1">IF($C$6="合計",SUMIFS(Pt1売数実績!$L:$L,Pt1売数実績!$C:$C,$C89,Pt1売数実績!$B:$B,Z$5),IFERROR(VLOOKUP(Z$5&amp;"_"&amp;$C89&amp;"_"&amp;$C$6,Pt1売数実績!$A:$L,12,0),0))</f>
        <v>2</v>
      </c>
      <c r="AA89" s="127">
        <f ca="1">IF($C$6="合計",SUMIFS(Pt1売数実績!$L:$L,Pt1売数実績!$C:$C,$C89,Pt1売数実績!$B:$B,AA$5),IFERROR(VLOOKUP(AA$5&amp;"_"&amp;$C89&amp;"_"&amp;$C$6,Pt1売数実績!$A:$L,12,0),0))</f>
        <v>0</v>
      </c>
      <c r="AB89" s="127">
        <f ca="1">IF($C$6="合計",SUMIFS(Pt1売数実績!$L:$L,Pt1売数実績!$C:$C,$C89,Pt1売数実績!$B:$B,AB$5),IFERROR(VLOOKUP(AB$5&amp;"_"&amp;$C89&amp;"_"&amp;$C$6,Pt1売数実績!$A:$L,12,0),0))</f>
        <v>2</v>
      </c>
      <c r="AC89" s="127">
        <f ca="1">IF($C$6="合計",SUMIFS(Pt1売数実績!$L:$L,Pt1売数実績!$C:$C,$C89,Pt1売数実績!$B:$B,AC$5),IFERROR(VLOOKUP(AC$5&amp;"_"&amp;$C89&amp;"_"&amp;$C$6,Pt1売数実績!$A:$L,12,0),0))</f>
        <v>1</v>
      </c>
      <c r="AD89" s="127">
        <f ca="1">IF($C$6="合計",SUMIFS(Pt1売数実績!$L:$L,Pt1売数実績!$C:$C,$C89,Pt1売数実績!$B:$B,AD$5),IFERROR(VLOOKUP(AD$5&amp;"_"&amp;$C89&amp;"_"&amp;$C$6,Pt1売数実績!$A:$L,12,0),0))</f>
        <v>2</v>
      </c>
      <c r="AE89" s="127">
        <f ca="1">IF($C$6="合計",SUMIFS(Pt1売数実績!$L:$L,Pt1売数実績!$C:$C,$C89,Pt1売数実績!$B:$B,AE$5),IFERROR(VLOOKUP(AE$5&amp;"_"&amp;$C89&amp;"_"&amp;$C$6,Pt1売数実績!$A:$L,12,0),0))</f>
        <v>1</v>
      </c>
      <c r="AG89" s="106" t="s">
        <v>32</v>
      </c>
      <c r="AH89" s="135">
        <f ca="1">SUM($R89:T89)/$G89</f>
        <v>0</v>
      </c>
      <c r="AI89" s="135">
        <f ca="1">SUM($R89:U89)/$G89</f>
        <v>0</v>
      </c>
      <c r="AJ89" s="135">
        <f ca="1">SUM($R89:V89)/$G89</f>
        <v>0</v>
      </c>
      <c r="AK89" s="135">
        <f ca="1">SUM($R89:W89)/$G89</f>
        <v>0.08</v>
      </c>
      <c r="AL89" s="135">
        <f ca="1">SUM($R89:X89)/$G89</f>
        <v>0.45333333333333331</v>
      </c>
      <c r="AM89" s="135">
        <f ca="1">SUM($R89:Y89)/$G89</f>
        <v>0.48</v>
      </c>
      <c r="AN89" s="135">
        <f ca="1">SUM($R89:Z89)/$G89</f>
        <v>0.49333333333333335</v>
      </c>
      <c r="AO89" s="135">
        <f ca="1">SUM($R89:AA89)/$G89</f>
        <v>0.49333333333333335</v>
      </c>
      <c r="AP89" s="135">
        <f ca="1">SUM($R89:AB89)/$G89</f>
        <v>0.50666666666666671</v>
      </c>
      <c r="AQ89" s="135">
        <f ca="1">SUM($R89:AC89)/$G89</f>
        <v>0.51333333333333331</v>
      </c>
      <c r="AR89" s="135">
        <f ca="1">SUM($R89:AD89)/$G89</f>
        <v>0.52666666666666662</v>
      </c>
      <c r="AS89" s="135">
        <f ca="1">SUM($R89:AE89)/$G89</f>
        <v>0.53333333333333333</v>
      </c>
      <c r="AU89" s="106" t="s">
        <v>32</v>
      </c>
      <c r="AV89" s="135">
        <f t="shared" ref="AV89:BG95" ca="1" si="46">AV$7</f>
        <v>0.10559271381813011</v>
      </c>
      <c r="AW89" s="135">
        <f t="shared" ca="1" si="46"/>
        <v>0.21118542763626022</v>
      </c>
      <c r="AX89" s="135">
        <f t="shared" ca="1" si="46"/>
        <v>0.32844741710545056</v>
      </c>
      <c r="AY89" s="135">
        <f t="shared" ca="1" si="46"/>
        <v>0.48157108296570394</v>
      </c>
      <c r="AZ89" s="135">
        <f t="shared" ca="1" si="46"/>
        <v>0.70798349224420121</v>
      </c>
      <c r="BA89" s="135">
        <f t="shared" ca="1" si="46"/>
        <v>0.8063184858403305</v>
      </c>
      <c r="BB89" s="135">
        <f t="shared" ca="1" si="46"/>
        <v>0.86068023338551336</v>
      </c>
      <c r="BC89" s="135">
        <f t="shared" ca="1" si="46"/>
        <v>0.89981499928845921</v>
      </c>
      <c r="BD89" s="135">
        <f t="shared" ca="1" si="46"/>
        <v>0.92898818841610975</v>
      </c>
      <c r="BE89" s="135">
        <f t="shared" ca="1" si="46"/>
        <v>0.95189981499928888</v>
      </c>
      <c r="BF89" s="135">
        <f t="shared" ca="1" si="46"/>
        <v>0.97708837341682131</v>
      </c>
      <c r="BG89" s="135">
        <f t="shared" ca="1" si="46"/>
        <v>1.0000000000000004</v>
      </c>
    </row>
    <row r="90" spans="3:59" x14ac:dyDescent="0.15">
      <c r="C90" s="105">
        <v>422</v>
      </c>
      <c r="D90" s="105" t="s">
        <v>116</v>
      </c>
      <c r="E90" s="106">
        <f t="shared" ca="1" si="35"/>
        <v>0</v>
      </c>
      <c r="F90" s="106">
        <f t="shared" ca="1" si="36"/>
        <v>0</v>
      </c>
      <c r="G90" s="106">
        <f ca="1">VLOOKUP($C$6,パターンマスタ!N:AB,13,0)</f>
        <v>150</v>
      </c>
      <c r="H90" s="107">
        <f t="shared" ca="1" si="37"/>
        <v>59</v>
      </c>
      <c r="I90" s="106">
        <f t="shared" ca="1" si="38"/>
        <v>91</v>
      </c>
      <c r="J90" s="112">
        <f t="shared" ca="1" si="39"/>
        <v>0.39333333333333331</v>
      </c>
      <c r="K90" s="113">
        <f t="shared" ca="1" si="40"/>
        <v>1.0000000000000004</v>
      </c>
      <c r="L90" s="113">
        <f t="shared" ca="1" si="41"/>
        <v>-0.60666666666666713</v>
      </c>
      <c r="M90" s="114">
        <f t="shared" ca="1" si="42"/>
        <v>59</v>
      </c>
      <c r="N90" s="106">
        <f t="shared" ca="1" si="43"/>
        <v>91</v>
      </c>
      <c r="O90" s="113">
        <f t="shared" ca="1" si="44"/>
        <v>0.39333333333333331</v>
      </c>
      <c r="P90" s="115"/>
      <c r="Q90" s="126" t="s">
        <v>31</v>
      </c>
      <c r="R90" s="127">
        <f ca="1">IF($C$6="合計",SUMIFS(Pt1売数実績!$L:$L,Pt1売数実績!$C:$C,$C90,Pt1売数実績!$B:$B,R$5),IFERROR(VLOOKUP(R$5&amp;"_"&amp;$C90&amp;"_"&amp;$C$6,Pt1売数実績!$A:$L,12,0),0))</f>
        <v>0</v>
      </c>
      <c r="S90" s="127">
        <f ca="1">IF($C$6="合計",SUMIFS(Pt1売数実績!$L:$L,Pt1売数実績!$C:$C,$C90,Pt1売数実績!$B:$B,S$5),IFERROR(VLOOKUP(S$5&amp;"_"&amp;$C90&amp;"_"&amp;$C$6,Pt1売数実績!$A:$L,12,0),0))</f>
        <v>0</v>
      </c>
      <c r="T90" s="127">
        <f ca="1">IF($C$6="合計",SUMIFS(Pt1売数実績!$L:$L,Pt1売数実績!$C:$C,$C90,Pt1売数実績!$B:$B,T$5),IFERROR(VLOOKUP(T$5&amp;"_"&amp;$C90&amp;"_"&amp;$C$6,Pt1売数実績!$A:$L,12,0),0))</f>
        <v>5</v>
      </c>
      <c r="U90" s="127">
        <f ca="1">IF($C$6="合計",SUMIFS(Pt1売数実績!$L:$L,Pt1売数実績!$C:$C,$C90,Pt1売数実績!$B:$B,U$5),IFERROR(VLOOKUP(U$5&amp;"_"&amp;$C90&amp;"_"&amp;$C$6,Pt1売数実績!$A:$L,12,0),0))</f>
        <v>11</v>
      </c>
      <c r="V90" s="127">
        <f ca="1">IF($C$6="合計",SUMIFS(Pt1売数実績!$L:$L,Pt1売数実績!$C:$C,$C90,Pt1売数実績!$B:$B,V$5),IFERROR(VLOOKUP(V$5&amp;"_"&amp;$C90&amp;"_"&amp;$C$6,Pt1売数実績!$A:$L,12,0),0))</f>
        <v>7</v>
      </c>
      <c r="W90" s="127">
        <f ca="1">IF($C$6="合計",SUMIFS(Pt1売数実績!$L:$L,Pt1売数実績!$C:$C,$C90,Pt1売数実績!$B:$B,W$5),IFERROR(VLOOKUP(W$5&amp;"_"&amp;$C90&amp;"_"&amp;$C$6,Pt1売数実績!$A:$L,12,0),0))</f>
        <v>15</v>
      </c>
      <c r="X90" s="127">
        <f ca="1">IF($C$6="合計",SUMIFS(Pt1売数実績!$L:$L,Pt1売数実績!$C:$C,$C90,Pt1売数実績!$B:$B,X$5),IFERROR(VLOOKUP(X$5&amp;"_"&amp;$C90&amp;"_"&amp;$C$6,Pt1売数実績!$A:$L,12,0),0))</f>
        <v>11</v>
      </c>
      <c r="Y90" s="127">
        <f ca="1">IF($C$6="合計",SUMIFS(Pt1売数実績!$L:$L,Pt1売数実績!$C:$C,$C90,Pt1売数実績!$B:$B,Y$5),IFERROR(VLOOKUP(Y$5&amp;"_"&amp;$C90&amp;"_"&amp;$C$6,Pt1売数実績!$A:$L,12,0),0))</f>
        <v>1</v>
      </c>
      <c r="Z90" s="127">
        <f ca="1">IF($C$6="合計",SUMIFS(Pt1売数実績!$L:$L,Pt1売数実績!$C:$C,$C90,Pt1売数実績!$B:$B,Z$5),IFERROR(VLOOKUP(Z$5&amp;"_"&amp;$C90&amp;"_"&amp;$C$6,Pt1売数実績!$A:$L,12,0),0))</f>
        <v>2</v>
      </c>
      <c r="AA90" s="127">
        <f ca="1">IF($C$6="合計",SUMIFS(Pt1売数実績!$L:$L,Pt1売数実績!$C:$C,$C90,Pt1売数実績!$B:$B,AA$5),IFERROR(VLOOKUP(AA$5&amp;"_"&amp;$C90&amp;"_"&amp;$C$6,Pt1売数実績!$A:$L,12,0),0))</f>
        <v>3</v>
      </c>
      <c r="AB90" s="127">
        <f ca="1">IF($C$6="合計",SUMIFS(Pt1売数実績!$L:$L,Pt1売数実績!$C:$C,$C90,Pt1売数実績!$B:$B,AB$5),IFERROR(VLOOKUP(AB$5&amp;"_"&amp;$C90&amp;"_"&amp;$C$6,Pt1売数実績!$A:$L,12,0),0))</f>
        <v>2</v>
      </c>
      <c r="AC90" s="127">
        <f ca="1">IF($C$6="合計",SUMIFS(Pt1売数実績!$L:$L,Pt1売数実績!$C:$C,$C90,Pt1売数実績!$B:$B,AC$5),IFERROR(VLOOKUP(AC$5&amp;"_"&amp;$C90&amp;"_"&amp;$C$6,Pt1売数実績!$A:$L,12,0),0))</f>
        <v>0</v>
      </c>
      <c r="AD90" s="127">
        <f ca="1">IF($C$6="合計",SUMIFS(Pt1売数実績!$L:$L,Pt1売数実績!$C:$C,$C90,Pt1売数実績!$B:$B,AD$5),IFERROR(VLOOKUP(AD$5&amp;"_"&amp;$C90&amp;"_"&amp;$C$6,Pt1売数実績!$A:$L,12,0),0))</f>
        <v>0</v>
      </c>
      <c r="AE90" s="127">
        <f ca="1">IF($C$6="合計",SUMIFS(Pt1売数実績!$L:$L,Pt1売数実績!$C:$C,$C90,Pt1売数実績!$B:$B,AE$5),IFERROR(VLOOKUP(AE$5&amp;"_"&amp;$C90&amp;"_"&amp;$C$6,Pt1売数実績!$A:$L,12,0),0))</f>
        <v>2</v>
      </c>
      <c r="AG90" s="106" t="s">
        <v>32</v>
      </c>
      <c r="AH90" s="135">
        <f ca="1">SUM($R90:T90)/$G90</f>
        <v>3.3333333333333333E-2</v>
      </c>
      <c r="AI90" s="135">
        <f ca="1">SUM($R90:U90)/$G90</f>
        <v>0.10666666666666667</v>
      </c>
      <c r="AJ90" s="135">
        <f ca="1">SUM($R90:V90)/$G90</f>
        <v>0.15333333333333332</v>
      </c>
      <c r="AK90" s="135">
        <f ca="1">SUM($R90:W90)/$G90</f>
        <v>0.25333333333333335</v>
      </c>
      <c r="AL90" s="135">
        <f ca="1">SUM($R90:X90)/$G90</f>
        <v>0.32666666666666666</v>
      </c>
      <c r="AM90" s="135">
        <f ca="1">SUM($R90:Y90)/$G90</f>
        <v>0.33333333333333331</v>
      </c>
      <c r="AN90" s="135">
        <f ca="1">SUM($R90:Z90)/$G90</f>
        <v>0.34666666666666668</v>
      </c>
      <c r="AO90" s="135">
        <f ca="1">SUM($R90:AA90)/$G90</f>
        <v>0.36666666666666664</v>
      </c>
      <c r="AP90" s="135">
        <f ca="1">SUM($R90:AB90)/$G90</f>
        <v>0.38</v>
      </c>
      <c r="AQ90" s="135">
        <f ca="1">SUM($R90:AC90)/$G90</f>
        <v>0.38</v>
      </c>
      <c r="AR90" s="135">
        <f ca="1">SUM($R90:AD90)/$G90</f>
        <v>0.38</v>
      </c>
      <c r="AS90" s="135">
        <f ca="1">SUM($R90:AE90)/$G90</f>
        <v>0.39333333333333331</v>
      </c>
      <c r="AU90" s="106" t="s">
        <v>32</v>
      </c>
      <c r="AV90" s="135">
        <f t="shared" ca="1" si="46"/>
        <v>0.10559271381813011</v>
      </c>
      <c r="AW90" s="135">
        <f t="shared" ca="1" si="46"/>
        <v>0.21118542763626022</v>
      </c>
      <c r="AX90" s="135">
        <f t="shared" ca="1" si="46"/>
        <v>0.32844741710545056</v>
      </c>
      <c r="AY90" s="135">
        <f t="shared" ca="1" si="46"/>
        <v>0.48157108296570394</v>
      </c>
      <c r="AZ90" s="135">
        <f t="shared" ca="1" si="46"/>
        <v>0.70798349224420121</v>
      </c>
      <c r="BA90" s="135">
        <f t="shared" ca="1" si="46"/>
        <v>0.8063184858403305</v>
      </c>
      <c r="BB90" s="135">
        <f t="shared" ca="1" si="46"/>
        <v>0.86068023338551336</v>
      </c>
      <c r="BC90" s="135">
        <f t="shared" ca="1" si="46"/>
        <v>0.89981499928845921</v>
      </c>
      <c r="BD90" s="135">
        <f t="shared" ca="1" si="46"/>
        <v>0.92898818841610975</v>
      </c>
      <c r="BE90" s="135">
        <f t="shared" ca="1" si="46"/>
        <v>0.95189981499928888</v>
      </c>
      <c r="BF90" s="135">
        <f t="shared" ca="1" si="46"/>
        <v>0.97708837341682131</v>
      </c>
      <c r="BG90" s="135">
        <f t="shared" ca="1" si="46"/>
        <v>1.0000000000000004</v>
      </c>
    </row>
    <row r="91" spans="3:59" x14ac:dyDescent="0.15">
      <c r="C91" s="105">
        <v>423</v>
      </c>
      <c r="D91" s="105" t="s">
        <v>117</v>
      </c>
      <c r="E91" s="106">
        <f t="shared" ca="1" si="35"/>
        <v>0</v>
      </c>
      <c r="F91" s="106">
        <f t="shared" ca="1" si="36"/>
        <v>0</v>
      </c>
      <c r="G91" s="106">
        <f ca="1">VLOOKUP($C$6,パターンマスタ!N:AB,13,0)</f>
        <v>150</v>
      </c>
      <c r="H91" s="107">
        <f t="shared" ca="1" si="37"/>
        <v>69</v>
      </c>
      <c r="I91" s="106">
        <f t="shared" ca="1" si="38"/>
        <v>81</v>
      </c>
      <c r="J91" s="112">
        <f t="shared" ca="1" si="39"/>
        <v>0.46</v>
      </c>
      <c r="K91" s="113">
        <f t="shared" ca="1" si="40"/>
        <v>1.0000000000000004</v>
      </c>
      <c r="L91" s="113">
        <f t="shared" ca="1" si="41"/>
        <v>-0.54000000000000048</v>
      </c>
      <c r="M91" s="114">
        <f t="shared" ca="1" si="42"/>
        <v>69</v>
      </c>
      <c r="N91" s="106">
        <f t="shared" ca="1" si="43"/>
        <v>81</v>
      </c>
      <c r="O91" s="113">
        <f t="shared" ca="1" si="44"/>
        <v>0.46</v>
      </c>
      <c r="P91" s="115"/>
      <c r="Q91" s="126" t="s">
        <v>31</v>
      </c>
      <c r="R91" s="127">
        <f ca="1">IF($C$6="合計",SUMIFS(Pt1売数実績!$L:$L,Pt1売数実績!$C:$C,$C91,Pt1売数実績!$B:$B,R$5),IFERROR(VLOOKUP(R$5&amp;"_"&amp;$C91&amp;"_"&amp;$C$6,Pt1売数実績!$A:$L,12,0),0))</f>
        <v>0</v>
      </c>
      <c r="S91" s="127">
        <f ca="1">IF($C$6="合計",SUMIFS(Pt1売数実績!$L:$L,Pt1売数実績!$C:$C,$C91,Pt1売数実績!$B:$B,S$5),IFERROR(VLOOKUP(S$5&amp;"_"&amp;$C91&amp;"_"&amp;$C$6,Pt1売数実績!$A:$L,12,0),0))</f>
        <v>0</v>
      </c>
      <c r="T91" s="127">
        <f ca="1">IF($C$6="合計",SUMIFS(Pt1売数実績!$L:$L,Pt1売数実績!$C:$C,$C91,Pt1売数実績!$B:$B,T$5),IFERROR(VLOOKUP(T$5&amp;"_"&amp;$C91&amp;"_"&amp;$C$6,Pt1売数実績!$A:$L,12,0),0))</f>
        <v>0</v>
      </c>
      <c r="U91" s="127">
        <f ca="1">IF($C$6="合計",SUMIFS(Pt1売数実績!$L:$L,Pt1売数実績!$C:$C,$C91,Pt1売数実績!$B:$B,U$5),IFERROR(VLOOKUP(U$5&amp;"_"&amp;$C91&amp;"_"&amp;$C$6,Pt1売数実績!$A:$L,12,0),0))</f>
        <v>0</v>
      </c>
      <c r="V91" s="127">
        <f ca="1">IF($C$6="合計",SUMIFS(Pt1売数実績!$L:$L,Pt1売数実績!$C:$C,$C91,Pt1売数実績!$B:$B,V$5),IFERROR(VLOOKUP(V$5&amp;"_"&amp;$C91&amp;"_"&amp;$C$6,Pt1売数実績!$A:$L,12,0),0))</f>
        <v>8</v>
      </c>
      <c r="W91" s="127">
        <f ca="1">IF($C$6="合計",SUMIFS(Pt1売数実績!$L:$L,Pt1売数実績!$C:$C,$C91,Pt1売数実績!$B:$B,W$5),IFERROR(VLOOKUP(W$5&amp;"_"&amp;$C91&amp;"_"&amp;$C$6,Pt1売数実績!$A:$L,12,0),0))</f>
        <v>18</v>
      </c>
      <c r="X91" s="127">
        <f ca="1">IF($C$6="合計",SUMIFS(Pt1売数実績!$L:$L,Pt1売数実績!$C:$C,$C91,Pt1売数実績!$B:$B,X$5),IFERROR(VLOOKUP(X$5&amp;"_"&amp;$C91&amp;"_"&amp;$C$6,Pt1売数実績!$A:$L,12,0),0))</f>
        <v>27</v>
      </c>
      <c r="Y91" s="127">
        <f ca="1">IF($C$6="合計",SUMIFS(Pt1売数実績!$L:$L,Pt1売数実績!$C:$C,$C91,Pt1売数実績!$B:$B,Y$5),IFERROR(VLOOKUP(Y$5&amp;"_"&amp;$C91&amp;"_"&amp;$C$6,Pt1売数実績!$A:$L,12,0),0))</f>
        <v>2</v>
      </c>
      <c r="Z91" s="127">
        <f ca="1">IF($C$6="合計",SUMIFS(Pt1売数実績!$L:$L,Pt1売数実績!$C:$C,$C91,Pt1売数実績!$B:$B,Z$5),IFERROR(VLOOKUP(Z$5&amp;"_"&amp;$C91&amp;"_"&amp;$C$6,Pt1売数実績!$A:$L,12,0),0))</f>
        <v>4</v>
      </c>
      <c r="AA91" s="127">
        <f ca="1">IF($C$6="合計",SUMIFS(Pt1売数実績!$L:$L,Pt1売数実績!$C:$C,$C91,Pt1売数実績!$B:$B,AA$5),IFERROR(VLOOKUP(AA$5&amp;"_"&amp;$C91&amp;"_"&amp;$C$6,Pt1売数実績!$A:$L,12,0),0))</f>
        <v>6</v>
      </c>
      <c r="AB91" s="127">
        <f ca="1">IF($C$6="合計",SUMIFS(Pt1売数実績!$L:$L,Pt1売数実績!$C:$C,$C91,Pt1売数実績!$B:$B,AB$5),IFERROR(VLOOKUP(AB$5&amp;"_"&amp;$C91&amp;"_"&amp;$C$6,Pt1売数実績!$A:$L,12,0),0))</f>
        <v>1</v>
      </c>
      <c r="AC91" s="127">
        <f ca="1">IF($C$6="合計",SUMIFS(Pt1売数実績!$L:$L,Pt1売数実績!$C:$C,$C91,Pt1売数実績!$B:$B,AC$5),IFERROR(VLOOKUP(AC$5&amp;"_"&amp;$C91&amp;"_"&amp;$C$6,Pt1売数実績!$A:$L,12,0),0))</f>
        <v>2</v>
      </c>
      <c r="AD91" s="127">
        <f ca="1">IF($C$6="合計",SUMIFS(Pt1売数実績!$L:$L,Pt1売数実績!$C:$C,$C91,Pt1売数実績!$B:$B,AD$5),IFERROR(VLOOKUP(AD$5&amp;"_"&amp;$C91&amp;"_"&amp;$C$6,Pt1売数実績!$A:$L,12,0),0))</f>
        <v>0</v>
      </c>
      <c r="AE91" s="127">
        <f ca="1">IF($C$6="合計",SUMIFS(Pt1売数実績!$L:$L,Pt1売数実績!$C:$C,$C91,Pt1売数実績!$B:$B,AE$5),IFERROR(VLOOKUP(AE$5&amp;"_"&amp;$C91&amp;"_"&amp;$C$6,Pt1売数実績!$A:$L,12,0),0))</f>
        <v>1</v>
      </c>
      <c r="AG91" s="106" t="s">
        <v>32</v>
      </c>
      <c r="AH91" s="135">
        <f ca="1">SUM($R91:T91)/$G91</f>
        <v>0</v>
      </c>
      <c r="AI91" s="135">
        <f ca="1">SUM($R91:U91)/$G91</f>
        <v>0</v>
      </c>
      <c r="AJ91" s="135">
        <f ca="1">SUM($R91:V91)/$G91</f>
        <v>5.3333333333333337E-2</v>
      </c>
      <c r="AK91" s="135">
        <f ca="1">SUM($R91:W91)/$G91</f>
        <v>0.17333333333333334</v>
      </c>
      <c r="AL91" s="135">
        <f ca="1">SUM($R91:X91)/$G91</f>
        <v>0.35333333333333333</v>
      </c>
      <c r="AM91" s="135">
        <f ca="1">SUM($R91:Y91)/$G91</f>
        <v>0.36666666666666664</v>
      </c>
      <c r="AN91" s="135">
        <f ca="1">SUM($R91:Z91)/$G91</f>
        <v>0.39333333333333331</v>
      </c>
      <c r="AO91" s="135">
        <f ca="1">SUM($R91:AA91)/$G91</f>
        <v>0.43333333333333335</v>
      </c>
      <c r="AP91" s="135">
        <f ca="1">SUM($R91:AB91)/$G91</f>
        <v>0.44</v>
      </c>
      <c r="AQ91" s="135">
        <f ca="1">SUM($R91:AC91)/$G91</f>
        <v>0.45333333333333331</v>
      </c>
      <c r="AR91" s="135">
        <f ca="1">SUM($R91:AD91)/$G91</f>
        <v>0.45333333333333331</v>
      </c>
      <c r="AS91" s="135">
        <f ca="1">SUM($R91:AE91)/$G91</f>
        <v>0.46</v>
      </c>
      <c r="AU91" s="106" t="s">
        <v>32</v>
      </c>
      <c r="AV91" s="135">
        <f t="shared" ca="1" si="46"/>
        <v>0.10559271381813011</v>
      </c>
      <c r="AW91" s="135">
        <f t="shared" ca="1" si="46"/>
        <v>0.21118542763626022</v>
      </c>
      <c r="AX91" s="135">
        <f t="shared" ca="1" si="46"/>
        <v>0.32844741710545056</v>
      </c>
      <c r="AY91" s="135">
        <f t="shared" ca="1" si="46"/>
        <v>0.48157108296570394</v>
      </c>
      <c r="AZ91" s="135">
        <f t="shared" ca="1" si="46"/>
        <v>0.70798349224420121</v>
      </c>
      <c r="BA91" s="135">
        <f t="shared" ca="1" si="46"/>
        <v>0.8063184858403305</v>
      </c>
      <c r="BB91" s="135">
        <f t="shared" ca="1" si="46"/>
        <v>0.86068023338551336</v>
      </c>
      <c r="BC91" s="135">
        <f t="shared" ca="1" si="46"/>
        <v>0.89981499928845921</v>
      </c>
      <c r="BD91" s="135">
        <f t="shared" ca="1" si="46"/>
        <v>0.92898818841610975</v>
      </c>
      <c r="BE91" s="135">
        <f t="shared" ca="1" si="46"/>
        <v>0.95189981499928888</v>
      </c>
      <c r="BF91" s="135">
        <f t="shared" ca="1" si="46"/>
        <v>0.97708837341682131</v>
      </c>
      <c r="BG91" s="135">
        <f t="shared" ca="1" si="46"/>
        <v>1.0000000000000004</v>
      </c>
    </row>
    <row r="92" spans="3:59" x14ac:dyDescent="0.15">
      <c r="C92" s="105">
        <v>428</v>
      </c>
      <c r="D92" s="105" t="s">
        <v>118</v>
      </c>
      <c r="E92" s="106">
        <f t="shared" ca="1" si="35"/>
        <v>0</v>
      </c>
      <c r="F92" s="106">
        <f t="shared" ca="1" si="36"/>
        <v>0</v>
      </c>
      <c r="G92" s="106">
        <f ca="1">VLOOKUP($C$6,パターンマスタ!N:AB,13,0)</f>
        <v>150</v>
      </c>
      <c r="H92" s="107">
        <f t="shared" ca="1" si="37"/>
        <v>68</v>
      </c>
      <c r="I92" s="106">
        <f t="shared" ca="1" si="38"/>
        <v>82</v>
      </c>
      <c r="J92" s="112">
        <f t="shared" ca="1" si="39"/>
        <v>0.45333333333333331</v>
      </c>
      <c r="K92" s="113">
        <f t="shared" ca="1" si="40"/>
        <v>1.0000000000000004</v>
      </c>
      <c r="L92" s="113">
        <f t="shared" ca="1" si="41"/>
        <v>-0.54666666666666708</v>
      </c>
      <c r="M92" s="114">
        <f t="shared" ca="1" si="42"/>
        <v>68</v>
      </c>
      <c r="N92" s="106">
        <f t="shared" ca="1" si="43"/>
        <v>82</v>
      </c>
      <c r="O92" s="113">
        <f t="shared" ca="1" si="44"/>
        <v>0.45333333333333331</v>
      </c>
      <c r="P92" s="115"/>
      <c r="Q92" s="126" t="s">
        <v>31</v>
      </c>
      <c r="R92" s="127">
        <f ca="1">IF($C$6="合計",SUMIFS(Pt1売数実績!$L:$L,Pt1売数実績!$C:$C,$C92,Pt1売数実績!$B:$B,R$5),IFERROR(VLOOKUP(R$5&amp;"_"&amp;$C92&amp;"_"&amp;$C$6,Pt1売数実績!$A:$L,12,0),0))</f>
        <v>0</v>
      </c>
      <c r="S92" s="127">
        <f ca="1">IF($C$6="合計",SUMIFS(Pt1売数実績!$L:$L,Pt1売数実績!$C:$C,$C92,Pt1売数実績!$B:$B,S$5),IFERROR(VLOOKUP(S$5&amp;"_"&amp;$C92&amp;"_"&amp;$C$6,Pt1売数実績!$A:$L,12,0),0))</f>
        <v>0</v>
      </c>
      <c r="T92" s="127">
        <f ca="1">IF($C$6="合計",SUMIFS(Pt1売数実績!$L:$L,Pt1売数実績!$C:$C,$C92,Pt1売数実績!$B:$B,T$5),IFERROR(VLOOKUP(T$5&amp;"_"&amp;$C92&amp;"_"&amp;$C$6,Pt1売数実績!$A:$L,12,0),0))</f>
        <v>0</v>
      </c>
      <c r="U92" s="127">
        <f ca="1">IF($C$6="合計",SUMIFS(Pt1売数実績!$L:$L,Pt1売数実績!$C:$C,$C92,Pt1売数実績!$B:$B,U$5),IFERROR(VLOOKUP(U$5&amp;"_"&amp;$C92&amp;"_"&amp;$C$6,Pt1売数実績!$A:$L,12,0),0))</f>
        <v>0</v>
      </c>
      <c r="V92" s="127">
        <f ca="1">IF($C$6="合計",SUMIFS(Pt1売数実績!$L:$L,Pt1売数実績!$C:$C,$C92,Pt1売数実績!$B:$B,V$5),IFERROR(VLOOKUP(V$5&amp;"_"&amp;$C92&amp;"_"&amp;$C$6,Pt1売数実績!$A:$L,12,0),0))</f>
        <v>4</v>
      </c>
      <c r="W92" s="127">
        <f ca="1">IF($C$6="合計",SUMIFS(Pt1売数実績!$L:$L,Pt1売数実績!$C:$C,$C92,Pt1売数実績!$B:$B,W$5),IFERROR(VLOOKUP(W$5&amp;"_"&amp;$C92&amp;"_"&amp;$C$6,Pt1売数実績!$A:$L,12,0),0))</f>
        <v>16</v>
      </c>
      <c r="X92" s="127">
        <f ca="1">IF($C$6="合計",SUMIFS(Pt1売数実績!$L:$L,Pt1売数実績!$C:$C,$C92,Pt1売数実績!$B:$B,X$5),IFERROR(VLOOKUP(X$5&amp;"_"&amp;$C92&amp;"_"&amp;$C$6,Pt1売数実績!$A:$L,12,0),0))</f>
        <v>17</v>
      </c>
      <c r="Y92" s="127">
        <f ca="1">IF($C$6="合計",SUMIFS(Pt1売数実績!$L:$L,Pt1売数実績!$C:$C,$C92,Pt1売数実績!$B:$B,Y$5),IFERROR(VLOOKUP(Y$5&amp;"_"&amp;$C92&amp;"_"&amp;$C$6,Pt1売数実績!$A:$L,12,0),0))</f>
        <v>12</v>
      </c>
      <c r="Z92" s="127">
        <f ca="1">IF($C$6="合計",SUMIFS(Pt1売数実績!$L:$L,Pt1売数実績!$C:$C,$C92,Pt1売数実績!$B:$B,Z$5),IFERROR(VLOOKUP(Z$5&amp;"_"&amp;$C92&amp;"_"&amp;$C$6,Pt1売数実績!$A:$L,12,0),0))</f>
        <v>8</v>
      </c>
      <c r="AA92" s="127">
        <f ca="1">IF($C$6="合計",SUMIFS(Pt1売数実績!$L:$L,Pt1売数実績!$C:$C,$C92,Pt1売数実績!$B:$B,AA$5),IFERROR(VLOOKUP(AA$5&amp;"_"&amp;$C92&amp;"_"&amp;$C$6,Pt1売数実績!$A:$L,12,0),0))</f>
        <v>2</v>
      </c>
      <c r="AB92" s="127">
        <f ca="1">IF($C$6="合計",SUMIFS(Pt1売数実績!$L:$L,Pt1売数実績!$C:$C,$C92,Pt1売数実績!$B:$B,AB$5),IFERROR(VLOOKUP(AB$5&amp;"_"&amp;$C92&amp;"_"&amp;$C$6,Pt1売数実績!$A:$L,12,0),0))</f>
        <v>3</v>
      </c>
      <c r="AC92" s="127">
        <f ca="1">IF($C$6="合計",SUMIFS(Pt1売数実績!$L:$L,Pt1売数実績!$C:$C,$C92,Pt1売数実績!$B:$B,AC$5),IFERROR(VLOOKUP(AC$5&amp;"_"&amp;$C92&amp;"_"&amp;$C$6,Pt1売数実績!$A:$L,12,0),0))</f>
        <v>3</v>
      </c>
      <c r="AD92" s="127">
        <f ca="1">IF($C$6="合計",SUMIFS(Pt1売数実績!$L:$L,Pt1売数実績!$C:$C,$C92,Pt1売数実績!$B:$B,AD$5),IFERROR(VLOOKUP(AD$5&amp;"_"&amp;$C92&amp;"_"&amp;$C$6,Pt1売数実績!$A:$L,12,0),0))</f>
        <v>2</v>
      </c>
      <c r="AE92" s="127">
        <f ca="1">IF($C$6="合計",SUMIFS(Pt1売数実績!$L:$L,Pt1売数実績!$C:$C,$C92,Pt1売数実績!$B:$B,AE$5),IFERROR(VLOOKUP(AE$5&amp;"_"&amp;$C92&amp;"_"&amp;$C$6,Pt1売数実績!$A:$L,12,0),0))</f>
        <v>1</v>
      </c>
      <c r="AG92" s="106" t="s">
        <v>32</v>
      </c>
      <c r="AH92" s="135">
        <f ca="1">SUM($R92:T92)/$G92</f>
        <v>0</v>
      </c>
      <c r="AI92" s="135">
        <f ca="1">SUM($R92:U92)/$G92</f>
        <v>0</v>
      </c>
      <c r="AJ92" s="135">
        <f ca="1">SUM($R92:V92)/$G92</f>
        <v>2.6666666666666668E-2</v>
      </c>
      <c r="AK92" s="135">
        <f ca="1">SUM($R92:W92)/$G92</f>
        <v>0.13333333333333333</v>
      </c>
      <c r="AL92" s="135">
        <f ca="1">SUM($R92:X92)/$G92</f>
        <v>0.24666666666666667</v>
      </c>
      <c r="AM92" s="135">
        <f ca="1">SUM($R92:Y92)/$G92</f>
        <v>0.32666666666666666</v>
      </c>
      <c r="AN92" s="135">
        <f ca="1">SUM($R92:Z92)/$G92</f>
        <v>0.38</v>
      </c>
      <c r="AO92" s="135">
        <f ca="1">SUM($R92:AA92)/$G92</f>
        <v>0.39333333333333331</v>
      </c>
      <c r="AP92" s="135">
        <f ca="1">SUM($R92:AB92)/$G92</f>
        <v>0.41333333333333333</v>
      </c>
      <c r="AQ92" s="135">
        <f ca="1">SUM($R92:AC92)/$G92</f>
        <v>0.43333333333333335</v>
      </c>
      <c r="AR92" s="135">
        <f ca="1">SUM($R92:AD92)/$G92</f>
        <v>0.44666666666666666</v>
      </c>
      <c r="AS92" s="135">
        <f ca="1">SUM($R92:AE92)/$G92</f>
        <v>0.45333333333333331</v>
      </c>
      <c r="AU92" s="106" t="s">
        <v>32</v>
      </c>
      <c r="AV92" s="135">
        <f t="shared" ca="1" si="46"/>
        <v>0.10559271381813011</v>
      </c>
      <c r="AW92" s="135">
        <f t="shared" ca="1" si="46"/>
        <v>0.21118542763626022</v>
      </c>
      <c r="AX92" s="135">
        <f t="shared" ca="1" si="46"/>
        <v>0.32844741710545056</v>
      </c>
      <c r="AY92" s="135">
        <f t="shared" ca="1" si="46"/>
        <v>0.48157108296570394</v>
      </c>
      <c r="AZ92" s="135">
        <f t="shared" ca="1" si="46"/>
        <v>0.70798349224420121</v>
      </c>
      <c r="BA92" s="135">
        <f t="shared" ca="1" si="46"/>
        <v>0.8063184858403305</v>
      </c>
      <c r="BB92" s="135">
        <f t="shared" ca="1" si="46"/>
        <v>0.86068023338551336</v>
      </c>
      <c r="BC92" s="135">
        <f t="shared" ca="1" si="46"/>
        <v>0.89981499928845921</v>
      </c>
      <c r="BD92" s="135">
        <f t="shared" ca="1" si="46"/>
        <v>0.92898818841610975</v>
      </c>
      <c r="BE92" s="135">
        <f t="shared" ca="1" si="46"/>
        <v>0.95189981499928888</v>
      </c>
      <c r="BF92" s="135">
        <f t="shared" ca="1" si="46"/>
        <v>0.97708837341682131</v>
      </c>
      <c r="BG92" s="135">
        <f t="shared" ca="1" si="46"/>
        <v>1.0000000000000004</v>
      </c>
    </row>
    <row r="93" spans="3:59" x14ac:dyDescent="0.15">
      <c r="C93" s="105">
        <v>443</v>
      </c>
      <c r="D93" s="105" t="s">
        <v>119</v>
      </c>
      <c r="E93" s="106">
        <f t="shared" ca="1" si="35"/>
        <v>0</v>
      </c>
      <c r="F93" s="106">
        <f t="shared" ca="1" si="36"/>
        <v>0</v>
      </c>
      <c r="G93" s="106">
        <f ca="1">VLOOKUP($C$6,パターンマスタ!N:AB,13,0)</f>
        <v>150</v>
      </c>
      <c r="H93" s="107">
        <f t="shared" ca="1" si="37"/>
        <v>71</v>
      </c>
      <c r="I93" s="106">
        <f t="shared" ca="1" si="38"/>
        <v>79</v>
      </c>
      <c r="J93" s="112">
        <f t="shared" ca="1" si="39"/>
        <v>0.47333333333333333</v>
      </c>
      <c r="K93" s="113">
        <f t="shared" ca="1" si="40"/>
        <v>1.0000000000000004</v>
      </c>
      <c r="L93" s="113">
        <f t="shared" ca="1" si="41"/>
        <v>-0.52666666666666706</v>
      </c>
      <c r="M93" s="114">
        <f t="shared" ca="1" si="42"/>
        <v>71</v>
      </c>
      <c r="N93" s="106">
        <f t="shared" ca="1" si="43"/>
        <v>79</v>
      </c>
      <c r="O93" s="113">
        <f t="shared" ca="1" si="44"/>
        <v>0.47333333333333333</v>
      </c>
      <c r="P93" s="115"/>
      <c r="Q93" s="126" t="s">
        <v>31</v>
      </c>
      <c r="R93" s="127">
        <f ca="1">IF($C$6="合計",SUMIFS(Pt1売数実績!$L:$L,Pt1売数実績!$C:$C,$C93,Pt1売数実績!$B:$B,R$5),IFERROR(VLOOKUP(R$5&amp;"_"&amp;$C93&amp;"_"&amp;$C$6,Pt1売数実績!$A:$L,12,0),0))</f>
        <v>0</v>
      </c>
      <c r="S93" s="127">
        <f ca="1">IF($C$6="合計",SUMIFS(Pt1売数実績!$L:$L,Pt1売数実績!$C:$C,$C93,Pt1売数実績!$B:$B,S$5),IFERROR(VLOOKUP(S$5&amp;"_"&amp;$C93&amp;"_"&amp;$C$6,Pt1売数実績!$A:$L,12,0),0))</f>
        <v>0</v>
      </c>
      <c r="T93" s="127">
        <f ca="1">IF($C$6="合計",SUMIFS(Pt1売数実績!$L:$L,Pt1売数実績!$C:$C,$C93,Pt1売数実績!$B:$B,T$5),IFERROR(VLOOKUP(T$5&amp;"_"&amp;$C93&amp;"_"&amp;$C$6,Pt1売数実績!$A:$L,12,0),0))</f>
        <v>8</v>
      </c>
      <c r="U93" s="127">
        <f ca="1">IF($C$6="合計",SUMIFS(Pt1売数実績!$L:$L,Pt1売数実績!$C:$C,$C93,Pt1売数実績!$B:$B,U$5),IFERROR(VLOOKUP(U$5&amp;"_"&amp;$C93&amp;"_"&amp;$C$6,Pt1売数実績!$A:$L,12,0),0))</f>
        <v>15</v>
      </c>
      <c r="V93" s="127">
        <f ca="1">IF($C$6="合計",SUMIFS(Pt1売数実績!$L:$L,Pt1売数実績!$C:$C,$C93,Pt1売数実績!$B:$B,V$5),IFERROR(VLOOKUP(V$5&amp;"_"&amp;$C93&amp;"_"&amp;$C$6,Pt1売数実績!$A:$L,12,0),0))</f>
        <v>8</v>
      </c>
      <c r="W93" s="127">
        <f ca="1">IF($C$6="合計",SUMIFS(Pt1売数実績!$L:$L,Pt1売数実績!$C:$C,$C93,Pt1売数実績!$B:$B,W$5),IFERROR(VLOOKUP(W$5&amp;"_"&amp;$C93&amp;"_"&amp;$C$6,Pt1売数実績!$A:$L,12,0),0))</f>
        <v>4</v>
      </c>
      <c r="X93" s="127">
        <f ca="1">IF($C$6="合計",SUMIFS(Pt1売数実績!$L:$L,Pt1売数実績!$C:$C,$C93,Pt1売数実績!$B:$B,X$5),IFERROR(VLOOKUP(X$5&amp;"_"&amp;$C93&amp;"_"&amp;$C$6,Pt1売数実績!$A:$L,12,0),0))</f>
        <v>16</v>
      </c>
      <c r="Y93" s="127">
        <f ca="1">IF($C$6="合計",SUMIFS(Pt1売数実績!$L:$L,Pt1売数実績!$C:$C,$C93,Pt1売数実績!$B:$B,Y$5),IFERROR(VLOOKUP(Y$5&amp;"_"&amp;$C93&amp;"_"&amp;$C$6,Pt1売数実績!$A:$L,12,0),0))</f>
        <v>5</v>
      </c>
      <c r="Z93" s="127">
        <f ca="1">IF($C$6="合計",SUMIFS(Pt1売数実績!$L:$L,Pt1売数実績!$C:$C,$C93,Pt1売数実績!$B:$B,Z$5),IFERROR(VLOOKUP(Z$5&amp;"_"&amp;$C93&amp;"_"&amp;$C$6,Pt1売数実績!$A:$L,12,0),0))</f>
        <v>3</v>
      </c>
      <c r="AA93" s="127">
        <f ca="1">IF($C$6="合計",SUMIFS(Pt1売数実績!$L:$L,Pt1売数実績!$C:$C,$C93,Pt1売数実績!$B:$B,AA$5),IFERROR(VLOOKUP(AA$5&amp;"_"&amp;$C93&amp;"_"&amp;$C$6,Pt1売数実績!$A:$L,12,0),0))</f>
        <v>2</v>
      </c>
      <c r="AB93" s="127">
        <f ca="1">IF($C$6="合計",SUMIFS(Pt1売数実績!$L:$L,Pt1売数実績!$C:$C,$C93,Pt1売数実績!$B:$B,AB$5),IFERROR(VLOOKUP(AB$5&amp;"_"&amp;$C93&amp;"_"&amp;$C$6,Pt1売数実績!$A:$L,12,0),0))</f>
        <v>3</v>
      </c>
      <c r="AC93" s="127">
        <f ca="1">IF($C$6="合計",SUMIFS(Pt1売数実績!$L:$L,Pt1売数実績!$C:$C,$C93,Pt1売数実績!$B:$B,AC$5),IFERROR(VLOOKUP(AC$5&amp;"_"&amp;$C93&amp;"_"&amp;$C$6,Pt1売数実績!$A:$L,12,0),0))</f>
        <v>1</v>
      </c>
      <c r="AD93" s="127">
        <f ca="1">IF($C$6="合計",SUMIFS(Pt1売数実績!$L:$L,Pt1売数実績!$C:$C,$C93,Pt1売数実績!$B:$B,AD$5),IFERROR(VLOOKUP(AD$5&amp;"_"&amp;$C93&amp;"_"&amp;$C$6,Pt1売数実績!$A:$L,12,0),0))</f>
        <v>4</v>
      </c>
      <c r="AE93" s="127">
        <f ca="1">IF($C$6="合計",SUMIFS(Pt1売数実績!$L:$L,Pt1売数実績!$C:$C,$C93,Pt1売数実績!$B:$B,AE$5),IFERROR(VLOOKUP(AE$5&amp;"_"&amp;$C93&amp;"_"&amp;$C$6,Pt1売数実績!$A:$L,12,0),0))</f>
        <v>2</v>
      </c>
      <c r="AG93" s="106" t="s">
        <v>32</v>
      </c>
      <c r="AH93" s="135">
        <f ca="1">SUM($R93:T93)/$G93</f>
        <v>5.3333333333333337E-2</v>
      </c>
      <c r="AI93" s="135">
        <f ca="1">SUM($R93:U93)/$G93</f>
        <v>0.15333333333333332</v>
      </c>
      <c r="AJ93" s="135">
        <f ca="1">SUM($R93:V93)/$G93</f>
        <v>0.20666666666666667</v>
      </c>
      <c r="AK93" s="135">
        <f ca="1">SUM($R93:W93)/$G93</f>
        <v>0.23333333333333334</v>
      </c>
      <c r="AL93" s="135">
        <f ca="1">SUM($R93:X93)/$G93</f>
        <v>0.34</v>
      </c>
      <c r="AM93" s="135">
        <f ca="1">SUM($R93:Y93)/$G93</f>
        <v>0.37333333333333335</v>
      </c>
      <c r="AN93" s="135">
        <f ca="1">SUM($R93:Z93)/$G93</f>
        <v>0.39333333333333331</v>
      </c>
      <c r="AO93" s="135">
        <f ca="1">SUM($R93:AA93)/$G93</f>
        <v>0.40666666666666668</v>
      </c>
      <c r="AP93" s="135">
        <f ca="1">SUM($R93:AB93)/$G93</f>
        <v>0.42666666666666669</v>
      </c>
      <c r="AQ93" s="135">
        <f ca="1">SUM($R93:AC93)/$G93</f>
        <v>0.43333333333333335</v>
      </c>
      <c r="AR93" s="135">
        <f ca="1">SUM($R93:AD93)/$G93</f>
        <v>0.46</v>
      </c>
      <c r="AS93" s="135">
        <f ca="1">SUM($R93:AE93)/$G93</f>
        <v>0.47333333333333333</v>
      </c>
      <c r="AU93" s="106" t="s">
        <v>32</v>
      </c>
      <c r="AV93" s="135">
        <f t="shared" ca="1" si="46"/>
        <v>0.10559271381813011</v>
      </c>
      <c r="AW93" s="135">
        <f t="shared" ca="1" si="46"/>
        <v>0.21118542763626022</v>
      </c>
      <c r="AX93" s="135">
        <f t="shared" ca="1" si="46"/>
        <v>0.32844741710545056</v>
      </c>
      <c r="AY93" s="135">
        <f t="shared" ca="1" si="46"/>
        <v>0.48157108296570394</v>
      </c>
      <c r="AZ93" s="135">
        <f t="shared" ca="1" si="46"/>
        <v>0.70798349224420121</v>
      </c>
      <c r="BA93" s="135">
        <f t="shared" ca="1" si="46"/>
        <v>0.8063184858403305</v>
      </c>
      <c r="BB93" s="135">
        <f t="shared" ca="1" si="46"/>
        <v>0.86068023338551336</v>
      </c>
      <c r="BC93" s="135">
        <f t="shared" ca="1" si="46"/>
        <v>0.89981499928845921</v>
      </c>
      <c r="BD93" s="135">
        <f t="shared" ca="1" si="46"/>
        <v>0.92898818841610975</v>
      </c>
      <c r="BE93" s="135">
        <f t="shared" ca="1" si="46"/>
        <v>0.95189981499928888</v>
      </c>
      <c r="BF93" s="135">
        <f t="shared" ca="1" si="46"/>
        <v>0.97708837341682131</v>
      </c>
      <c r="BG93" s="135">
        <f t="shared" ca="1" si="46"/>
        <v>1.0000000000000004</v>
      </c>
    </row>
    <row r="94" spans="3:59" x14ac:dyDescent="0.15">
      <c r="C94" s="105">
        <v>445</v>
      </c>
      <c r="D94" s="105" t="s">
        <v>120</v>
      </c>
      <c r="E94" s="106">
        <f t="shared" ca="1" si="35"/>
        <v>0</v>
      </c>
      <c r="F94" s="106">
        <f t="shared" ca="1" si="36"/>
        <v>0</v>
      </c>
      <c r="G94" s="106">
        <f ca="1">VLOOKUP($C$6,パターンマスタ!N:AB,13,0)</f>
        <v>150</v>
      </c>
      <c r="H94" s="107">
        <f t="shared" ca="1" si="37"/>
        <v>96</v>
      </c>
      <c r="I94" s="106">
        <f t="shared" ca="1" si="38"/>
        <v>54</v>
      </c>
      <c r="J94" s="112">
        <f t="shared" ca="1" si="39"/>
        <v>0.64</v>
      </c>
      <c r="K94" s="113">
        <f t="shared" ca="1" si="40"/>
        <v>1.0000000000000004</v>
      </c>
      <c r="L94" s="113">
        <f t="shared" ca="1" si="41"/>
        <v>-0.36000000000000043</v>
      </c>
      <c r="M94" s="114">
        <f t="shared" ca="1" si="42"/>
        <v>96</v>
      </c>
      <c r="N94" s="106">
        <f t="shared" ca="1" si="43"/>
        <v>54</v>
      </c>
      <c r="O94" s="113">
        <f t="shared" ca="1" si="44"/>
        <v>0.64</v>
      </c>
      <c r="P94" s="115"/>
      <c r="Q94" s="126" t="s">
        <v>31</v>
      </c>
      <c r="R94" s="127">
        <f ca="1">IF($C$6="合計",SUMIFS(Pt1売数実績!$L:$L,Pt1売数実績!$C:$C,$C94,Pt1売数実績!$B:$B,R$5),IFERROR(VLOOKUP(R$5&amp;"_"&amp;$C94&amp;"_"&amp;$C$6,Pt1売数実績!$A:$L,12,0),0))</f>
        <v>0</v>
      </c>
      <c r="S94" s="127">
        <f ca="1">IF($C$6="合計",SUMIFS(Pt1売数実績!$L:$L,Pt1売数実績!$C:$C,$C94,Pt1売数実績!$B:$B,S$5),IFERROR(VLOOKUP(S$5&amp;"_"&amp;$C94&amp;"_"&amp;$C$6,Pt1売数実績!$A:$L,12,0),0))</f>
        <v>0</v>
      </c>
      <c r="T94" s="127">
        <f ca="1">IF($C$6="合計",SUMIFS(Pt1売数実績!$L:$L,Pt1売数実績!$C:$C,$C94,Pt1売数実績!$B:$B,T$5),IFERROR(VLOOKUP(T$5&amp;"_"&amp;$C94&amp;"_"&amp;$C$6,Pt1売数実績!$A:$L,12,0),0))</f>
        <v>11</v>
      </c>
      <c r="U94" s="127">
        <f ca="1">IF($C$6="合計",SUMIFS(Pt1売数実績!$L:$L,Pt1売数実績!$C:$C,$C94,Pt1売数実績!$B:$B,U$5),IFERROR(VLOOKUP(U$5&amp;"_"&amp;$C94&amp;"_"&amp;$C$6,Pt1売数実績!$A:$L,12,0),0))</f>
        <v>17</v>
      </c>
      <c r="V94" s="127">
        <f ca="1">IF($C$6="合計",SUMIFS(Pt1売数実績!$L:$L,Pt1売数実績!$C:$C,$C94,Pt1売数実績!$B:$B,V$5),IFERROR(VLOOKUP(V$5&amp;"_"&amp;$C94&amp;"_"&amp;$C$6,Pt1売数実績!$A:$L,12,0),0))</f>
        <v>14</v>
      </c>
      <c r="W94" s="127">
        <f ca="1">IF($C$6="合計",SUMIFS(Pt1売数実績!$L:$L,Pt1売数実績!$C:$C,$C94,Pt1売数実績!$B:$B,W$5),IFERROR(VLOOKUP(W$5&amp;"_"&amp;$C94&amp;"_"&amp;$C$6,Pt1売数実績!$A:$L,12,0),0))</f>
        <v>6</v>
      </c>
      <c r="X94" s="127">
        <f ca="1">IF($C$6="合計",SUMIFS(Pt1売数実績!$L:$L,Pt1売数実績!$C:$C,$C94,Pt1売数実績!$B:$B,X$5),IFERROR(VLOOKUP(X$5&amp;"_"&amp;$C94&amp;"_"&amp;$C$6,Pt1売数実績!$A:$L,12,0),0))</f>
        <v>14</v>
      </c>
      <c r="Y94" s="127">
        <f ca="1">IF($C$6="合計",SUMIFS(Pt1売数実績!$L:$L,Pt1売数実績!$C:$C,$C94,Pt1売数実績!$B:$B,Y$5),IFERROR(VLOOKUP(Y$5&amp;"_"&amp;$C94&amp;"_"&amp;$C$6,Pt1売数実績!$A:$L,12,0),0))</f>
        <v>18</v>
      </c>
      <c r="Z94" s="127">
        <f ca="1">IF($C$6="合計",SUMIFS(Pt1売数実績!$L:$L,Pt1売数実績!$C:$C,$C94,Pt1売数実績!$B:$B,Z$5),IFERROR(VLOOKUP(Z$5&amp;"_"&amp;$C94&amp;"_"&amp;$C$6,Pt1売数実績!$A:$L,12,0),0))</f>
        <v>5</v>
      </c>
      <c r="AA94" s="127">
        <f ca="1">IF($C$6="合計",SUMIFS(Pt1売数実績!$L:$L,Pt1売数実績!$C:$C,$C94,Pt1売数実績!$B:$B,AA$5),IFERROR(VLOOKUP(AA$5&amp;"_"&amp;$C94&amp;"_"&amp;$C$6,Pt1売数実績!$A:$L,12,0),0))</f>
        <v>3</v>
      </c>
      <c r="AB94" s="127">
        <f ca="1">IF($C$6="合計",SUMIFS(Pt1売数実績!$L:$L,Pt1売数実績!$C:$C,$C94,Pt1売数実績!$B:$B,AB$5),IFERROR(VLOOKUP(AB$5&amp;"_"&amp;$C94&amp;"_"&amp;$C$6,Pt1売数実績!$A:$L,12,0),0))</f>
        <v>6</v>
      </c>
      <c r="AC94" s="127">
        <f ca="1">IF($C$6="合計",SUMIFS(Pt1売数実績!$L:$L,Pt1売数実績!$C:$C,$C94,Pt1売数実績!$B:$B,AC$5),IFERROR(VLOOKUP(AC$5&amp;"_"&amp;$C94&amp;"_"&amp;$C$6,Pt1売数実績!$A:$L,12,0),0))</f>
        <v>1</v>
      </c>
      <c r="AD94" s="127">
        <f ca="1">IF($C$6="合計",SUMIFS(Pt1売数実績!$L:$L,Pt1売数実績!$C:$C,$C94,Pt1売数実績!$B:$B,AD$5),IFERROR(VLOOKUP(AD$5&amp;"_"&amp;$C94&amp;"_"&amp;$C$6,Pt1売数実績!$A:$L,12,0),0))</f>
        <v>1</v>
      </c>
      <c r="AE94" s="127">
        <f ca="1">IF($C$6="合計",SUMIFS(Pt1売数実績!$L:$L,Pt1売数実績!$C:$C,$C94,Pt1売数実績!$B:$B,AE$5),IFERROR(VLOOKUP(AE$5&amp;"_"&amp;$C94&amp;"_"&amp;$C$6,Pt1売数実績!$A:$L,12,0),0))</f>
        <v>0</v>
      </c>
      <c r="AG94" s="106" t="s">
        <v>32</v>
      </c>
      <c r="AH94" s="135">
        <f ca="1">SUM($R94:T94)/$G94</f>
        <v>7.3333333333333334E-2</v>
      </c>
      <c r="AI94" s="135">
        <f ca="1">SUM($R94:U94)/$G94</f>
        <v>0.18666666666666668</v>
      </c>
      <c r="AJ94" s="135">
        <f ca="1">SUM($R94:V94)/$G94</f>
        <v>0.28000000000000003</v>
      </c>
      <c r="AK94" s="135">
        <f ca="1">SUM($R94:W94)/$G94</f>
        <v>0.32</v>
      </c>
      <c r="AL94" s="135">
        <f ca="1">SUM($R94:X94)/$G94</f>
        <v>0.41333333333333333</v>
      </c>
      <c r="AM94" s="135">
        <f ca="1">SUM($R94:Y94)/$G94</f>
        <v>0.53333333333333333</v>
      </c>
      <c r="AN94" s="135">
        <f ca="1">SUM($R94:Z94)/$G94</f>
        <v>0.56666666666666665</v>
      </c>
      <c r="AO94" s="135">
        <f ca="1">SUM($R94:AA94)/$G94</f>
        <v>0.58666666666666667</v>
      </c>
      <c r="AP94" s="135">
        <f ca="1">SUM($R94:AB94)/$G94</f>
        <v>0.62666666666666671</v>
      </c>
      <c r="AQ94" s="135">
        <f ca="1">SUM($R94:AC94)/$G94</f>
        <v>0.6333333333333333</v>
      </c>
      <c r="AR94" s="135">
        <f ca="1">SUM($R94:AD94)/$G94</f>
        <v>0.64</v>
      </c>
      <c r="AS94" s="135">
        <f ca="1">SUM($R94:AE94)/$G94</f>
        <v>0.64</v>
      </c>
      <c r="AU94" s="106" t="s">
        <v>32</v>
      </c>
      <c r="AV94" s="135">
        <f t="shared" ca="1" si="46"/>
        <v>0.10559271381813011</v>
      </c>
      <c r="AW94" s="135">
        <f t="shared" ca="1" si="46"/>
        <v>0.21118542763626022</v>
      </c>
      <c r="AX94" s="135">
        <f t="shared" ca="1" si="46"/>
        <v>0.32844741710545056</v>
      </c>
      <c r="AY94" s="135">
        <f t="shared" ca="1" si="46"/>
        <v>0.48157108296570394</v>
      </c>
      <c r="AZ94" s="135">
        <f t="shared" ca="1" si="46"/>
        <v>0.70798349224420121</v>
      </c>
      <c r="BA94" s="135">
        <f t="shared" ca="1" si="46"/>
        <v>0.8063184858403305</v>
      </c>
      <c r="BB94" s="135">
        <f t="shared" ca="1" si="46"/>
        <v>0.86068023338551336</v>
      </c>
      <c r="BC94" s="135">
        <f t="shared" ca="1" si="46"/>
        <v>0.89981499928845921</v>
      </c>
      <c r="BD94" s="135">
        <f t="shared" ca="1" si="46"/>
        <v>0.92898818841610975</v>
      </c>
      <c r="BE94" s="135">
        <f t="shared" ca="1" si="46"/>
        <v>0.95189981499928888</v>
      </c>
      <c r="BF94" s="135">
        <f t="shared" ca="1" si="46"/>
        <v>0.97708837341682131</v>
      </c>
      <c r="BG94" s="135">
        <f t="shared" ca="1" si="46"/>
        <v>1.0000000000000004</v>
      </c>
    </row>
    <row r="95" spans="3:59" x14ac:dyDescent="0.15">
      <c r="C95" s="105">
        <v>446</v>
      </c>
      <c r="D95" s="105" t="s">
        <v>121</v>
      </c>
      <c r="E95" s="106">
        <f t="shared" ca="1" si="35"/>
        <v>0</v>
      </c>
      <c r="F95" s="106">
        <f t="shared" ca="1" si="36"/>
        <v>0</v>
      </c>
      <c r="G95" s="106">
        <f ca="1">VLOOKUP($C$6,パターンマスタ!N:AB,13,0)</f>
        <v>150</v>
      </c>
      <c r="H95" s="107">
        <f t="shared" ca="1" si="37"/>
        <v>87</v>
      </c>
      <c r="I95" s="106">
        <f t="shared" ca="1" si="38"/>
        <v>63</v>
      </c>
      <c r="J95" s="112">
        <f t="shared" ca="1" si="39"/>
        <v>0.57999999999999996</v>
      </c>
      <c r="K95" s="113">
        <f t="shared" ca="1" si="40"/>
        <v>1.0000000000000004</v>
      </c>
      <c r="L95" s="113">
        <f t="shared" ca="1" si="41"/>
        <v>-0.42000000000000048</v>
      </c>
      <c r="M95" s="114">
        <f t="shared" ca="1" si="42"/>
        <v>87</v>
      </c>
      <c r="N95" s="106">
        <f t="shared" ca="1" si="43"/>
        <v>63</v>
      </c>
      <c r="O95" s="113">
        <f t="shared" ca="1" si="44"/>
        <v>0.57999999999999996</v>
      </c>
      <c r="P95" s="115"/>
      <c r="Q95" s="126" t="s">
        <v>31</v>
      </c>
      <c r="R95" s="127">
        <f ca="1">IF($C$6="合計",SUMIFS(Pt1売数実績!$L:$L,Pt1売数実績!$C:$C,$C95,Pt1売数実績!$B:$B,R$5),IFERROR(VLOOKUP(R$5&amp;"_"&amp;$C95&amp;"_"&amp;$C$6,Pt1売数実績!$A:$L,12,0),0))</f>
        <v>0</v>
      </c>
      <c r="S95" s="127">
        <f ca="1">IF($C$6="合計",SUMIFS(Pt1売数実績!$L:$L,Pt1売数実績!$C:$C,$C95,Pt1売数実績!$B:$B,S$5),IFERROR(VLOOKUP(S$5&amp;"_"&amp;$C95&amp;"_"&amp;$C$6,Pt1売数実績!$A:$L,12,0),0))</f>
        <v>0</v>
      </c>
      <c r="T95" s="127">
        <f ca="1">IF($C$6="合計",SUMIFS(Pt1売数実績!$L:$L,Pt1売数実績!$C:$C,$C95,Pt1売数実績!$B:$B,T$5),IFERROR(VLOOKUP(T$5&amp;"_"&amp;$C95&amp;"_"&amp;$C$6,Pt1売数実績!$A:$L,12,0),0))</f>
        <v>7</v>
      </c>
      <c r="U95" s="127">
        <f ca="1">IF($C$6="合計",SUMIFS(Pt1売数実績!$L:$L,Pt1売数実績!$C:$C,$C95,Pt1売数実績!$B:$B,U$5),IFERROR(VLOOKUP(U$5&amp;"_"&amp;$C95&amp;"_"&amp;$C$6,Pt1売数実績!$A:$L,12,0),0))</f>
        <v>14</v>
      </c>
      <c r="V95" s="127">
        <f ca="1">IF($C$6="合計",SUMIFS(Pt1売数実績!$L:$L,Pt1売数実績!$C:$C,$C95,Pt1売数実績!$B:$B,V$5),IFERROR(VLOOKUP(V$5&amp;"_"&amp;$C95&amp;"_"&amp;$C$6,Pt1売数実績!$A:$L,12,0),0))</f>
        <v>10</v>
      </c>
      <c r="W95" s="127">
        <f ca="1">IF($C$6="合計",SUMIFS(Pt1売数実績!$L:$L,Pt1売数実績!$C:$C,$C95,Pt1売数実績!$B:$B,W$5),IFERROR(VLOOKUP(W$5&amp;"_"&amp;$C95&amp;"_"&amp;$C$6,Pt1売数実績!$A:$L,12,0),0))</f>
        <v>14</v>
      </c>
      <c r="X95" s="127">
        <f ca="1">IF($C$6="合計",SUMIFS(Pt1売数実績!$L:$L,Pt1売数実績!$C:$C,$C95,Pt1売数実績!$B:$B,X$5),IFERROR(VLOOKUP(X$5&amp;"_"&amp;$C95&amp;"_"&amp;$C$6,Pt1売数実績!$A:$L,12,0),0))</f>
        <v>14</v>
      </c>
      <c r="Y95" s="127">
        <f ca="1">IF($C$6="合計",SUMIFS(Pt1売数実績!$L:$L,Pt1売数実績!$C:$C,$C95,Pt1売数実績!$B:$B,Y$5),IFERROR(VLOOKUP(Y$5&amp;"_"&amp;$C95&amp;"_"&amp;$C$6,Pt1売数実績!$A:$L,12,0),0))</f>
        <v>1</v>
      </c>
      <c r="Z95" s="127">
        <f ca="1">IF($C$6="合計",SUMIFS(Pt1売数実績!$L:$L,Pt1売数実績!$C:$C,$C95,Pt1売数実績!$B:$B,Z$5),IFERROR(VLOOKUP(Z$5&amp;"_"&amp;$C95&amp;"_"&amp;$C$6,Pt1売数実績!$A:$L,12,0),0))</f>
        <v>3</v>
      </c>
      <c r="AA95" s="127">
        <f ca="1">IF($C$6="合計",SUMIFS(Pt1売数実績!$L:$L,Pt1売数実績!$C:$C,$C95,Pt1売数実績!$B:$B,AA$5),IFERROR(VLOOKUP(AA$5&amp;"_"&amp;$C95&amp;"_"&amp;$C$6,Pt1売数実績!$A:$L,12,0),0))</f>
        <v>5</v>
      </c>
      <c r="AB95" s="127">
        <f ca="1">IF($C$6="合計",SUMIFS(Pt1売数実績!$L:$L,Pt1売数実績!$C:$C,$C95,Pt1売数実績!$B:$B,AB$5),IFERROR(VLOOKUP(AB$5&amp;"_"&amp;$C95&amp;"_"&amp;$C$6,Pt1売数実績!$A:$L,12,0),0))</f>
        <v>3</v>
      </c>
      <c r="AC95" s="127">
        <f ca="1">IF($C$6="合計",SUMIFS(Pt1売数実績!$L:$L,Pt1売数実績!$C:$C,$C95,Pt1売数実績!$B:$B,AC$5),IFERROR(VLOOKUP(AC$5&amp;"_"&amp;$C95&amp;"_"&amp;$C$6,Pt1売数実績!$A:$L,12,0),0))</f>
        <v>3</v>
      </c>
      <c r="AD95" s="127">
        <f ca="1">IF($C$6="合計",SUMIFS(Pt1売数実績!$L:$L,Pt1売数実績!$C:$C,$C95,Pt1売数実績!$B:$B,AD$5),IFERROR(VLOOKUP(AD$5&amp;"_"&amp;$C95&amp;"_"&amp;$C$6,Pt1売数実績!$A:$L,12,0),0))</f>
        <v>8</v>
      </c>
      <c r="AE95" s="127">
        <f ca="1">IF($C$6="合計",SUMIFS(Pt1売数実績!$L:$L,Pt1売数実績!$C:$C,$C95,Pt1売数実績!$B:$B,AE$5),IFERROR(VLOOKUP(AE$5&amp;"_"&amp;$C95&amp;"_"&amp;$C$6,Pt1売数実績!$A:$L,12,0),0))</f>
        <v>5</v>
      </c>
      <c r="AG95" s="106" t="s">
        <v>32</v>
      </c>
      <c r="AH95" s="135">
        <f ca="1">SUM($R95:T95)/$G95</f>
        <v>4.6666666666666669E-2</v>
      </c>
      <c r="AI95" s="135">
        <f ca="1">SUM($R95:U95)/$G95</f>
        <v>0.14000000000000001</v>
      </c>
      <c r="AJ95" s="135">
        <f ca="1">SUM($R95:V95)/$G95</f>
        <v>0.20666666666666667</v>
      </c>
      <c r="AK95" s="135">
        <f ca="1">SUM($R95:W95)/$G95</f>
        <v>0.3</v>
      </c>
      <c r="AL95" s="135">
        <f ca="1">SUM($R95:X95)/$G95</f>
        <v>0.39333333333333331</v>
      </c>
      <c r="AM95" s="135">
        <f ca="1">SUM($R95:Y95)/$G95</f>
        <v>0.4</v>
      </c>
      <c r="AN95" s="135">
        <f ca="1">SUM($R95:Z95)/$G95</f>
        <v>0.42</v>
      </c>
      <c r="AO95" s="135">
        <f ca="1">SUM($R95:AA95)/$G95</f>
        <v>0.45333333333333331</v>
      </c>
      <c r="AP95" s="135">
        <f ca="1">SUM($R95:AB95)/$G95</f>
        <v>0.47333333333333333</v>
      </c>
      <c r="AQ95" s="135">
        <f ca="1">SUM($R95:AC95)/$G95</f>
        <v>0.49333333333333335</v>
      </c>
      <c r="AR95" s="135">
        <f ca="1">SUM($R95:AD95)/$G95</f>
        <v>0.54666666666666663</v>
      </c>
      <c r="AS95" s="135">
        <f ca="1">SUM($R95:AE95)/$G95</f>
        <v>0.57999999999999996</v>
      </c>
      <c r="AU95" s="106" t="s">
        <v>32</v>
      </c>
      <c r="AV95" s="135">
        <f t="shared" ca="1" si="46"/>
        <v>0.10559271381813011</v>
      </c>
      <c r="AW95" s="135">
        <f t="shared" ca="1" si="46"/>
        <v>0.21118542763626022</v>
      </c>
      <c r="AX95" s="135">
        <f t="shared" ca="1" si="46"/>
        <v>0.32844741710545056</v>
      </c>
      <c r="AY95" s="135">
        <f t="shared" ca="1" si="46"/>
        <v>0.48157108296570394</v>
      </c>
      <c r="AZ95" s="135">
        <f t="shared" ca="1" si="46"/>
        <v>0.70798349224420121</v>
      </c>
      <c r="BA95" s="135">
        <f t="shared" ca="1" si="46"/>
        <v>0.8063184858403305</v>
      </c>
      <c r="BB95" s="135">
        <f t="shared" ca="1" si="46"/>
        <v>0.86068023338551336</v>
      </c>
      <c r="BC95" s="135">
        <f t="shared" ca="1" si="46"/>
        <v>0.89981499928845921</v>
      </c>
      <c r="BD95" s="135">
        <f t="shared" ca="1" si="46"/>
        <v>0.92898818841610975</v>
      </c>
      <c r="BE95" s="135">
        <f t="shared" ca="1" si="46"/>
        <v>0.95189981499928888</v>
      </c>
      <c r="BF95" s="135">
        <f t="shared" ca="1" si="46"/>
        <v>0.97708837341682131</v>
      </c>
      <c r="BG95" s="135">
        <f t="shared" ca="1" si="46"/>
        <v>1.0000000000000004</v>
      </c>
    </row>
  </sheetData>
  <autoFilter ref="B8:BG95">
    <sortState ref="B8:BG95">
      <sortCondition ref="C8:C95"/>
    </sortState>
  </autoFilter>
  <mergeCells count="19">
    <mergeCell ref="M6:M7"/>
    <mergeCell ref="N6:N7"/>
    <mergeCell ref="O6:O7"/>
    <mergeCell ref="P6:P7"/>
    <mergeCell ref="H6:H7"/>
    <mergeCell ref="I6:I7"/>
    <mergeCell ref="J6:J7"/>
    <mergeCell ref="K6:K7"/>
    <mergeCell ref="L6:L7"/>
    <mergeCell ref="C6:C7"/>
    <mergeCell ref="D6:D7"/>
    <mergeCell ref="E6:E7"/>
    <mergeCell ref="F6:F7"/>
    <mergeCell ref="G6:G7"/>
    <mergeCell ref="H4:L4"/>
    <mergeCell ref="M4:O4"/>
    <mergeCell ref="Q4:AE4"/>
    <mergeCell ref="AG4:AS4"/>
    <mergeCell ref="AU4:BG4"/>
  </mergeCells>
  <phoneticPr fontId="21"/>
  <conditionalFormatting sqref="L6">
    <cfRule type="cellIs" dxfId="19" priority="18" operator="lessThan">
      <formula>0</formula>
    </cfRule>
  </conditionalFormatting>
  <conditionalFormatting sqref="L9:L95">
    <cfRule type="cellIs" dxfId="18" priority="12" operator="lessThan">
      <formula>0</formula>
    </cfRule>
  </conditionalFormatting>
  <conditionalFormatting sqref="O7:O95">
    <cfRule type="colorScale" priority="1">
      <colorScale>
        <cfvo type="num" val="0"/>
        <cfvo type="num" val="1"/>
        <color rgb="FFF8696B"/>
        <color rgb="FFFCFCFF"/>
      </colorScale>
    </cfRule>
  </conditionalFormatting>
  <pageMargins left="0.7" right="0.7" top="0.75" bottom="0.75" header="0.3" footer="0.3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56" r:id="rId3" name="Drop Down 8">
              <controlPr defaultSize="0" autoPict="0">
                <anchor moveWithCells="1">
                  <from>
                    <xdr:col>1</xdr:col>
                    <xdr:colOff>152400</xdr:colOff>
                    <xdr:row>1</xdr:row>
                    <xdr:rowOff>38100</xdr:rowOff>
                  </from>
                  <to>
                    <xdr:col>3</xdr:col>
                    <xdr:colOff>933450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E10"/>
  <sheetViews>
    <sheetView workbookViewId="0">
      <selection activeCell="G23" sqref="G23"/>
    </sheetView>
  </sheetViews>
  <sheetFormatPr defaultColWidth="9" defaultRowHeight="13.5" x14ac:dyDescent="0.15"/>
  <cols>
    <col min="3" max="3" width="18.25" customWidth="1"/>
    <col min="4" max="4" width="24.375" customWidth="1"/>
  </cols>
  <sheetData>
    <row r="2" spans="3:5" ht="15.75" x14ac:dyDescent="0.25">
      <c r="C2" s="53" t="s">
        <v>122</v>
      </c>
      <c r="D2" t="s">
        <v>6</v>
      </c>
    </row>
    <row r="3" spans="3:5" ht="15.75" x14ac:dyDescent="0.25">
      <c r="C3" s="59">
        <v>4562342690029</v>
      </c>
      <c r="D3" t="s">
        <v>123</v>
      </c>
      <c r="E3" t="str">
        <f>C3&amp;" "&amp;D3</f>
        <v>4562342690029 小銭入</v>
      </c>
    </row>
    <row r="4" spans="3:5" ht="15.75" x14ac:dyDescent="0.25">
      <c r="C4" s="64">
        <v>4562342690036</v>
      </c>
      <c r="D4" t="s">
        <v>124</v>
      </c>
      <c r="E4" t="str">
        <f t="shared" ref="E4:E10" si="0">C4&amp;" "&amp;D4</f>
        <v>4562342690036 紳士長財布</v>
      </c>
    </row>
    <row r="5" spans="3:5" ht="15.75" x14ac:dyDescent="0.25">
      <c r="C5" s="64">
        <v>4562342690043</v>
      </c>
      <c r="D5" t="s">
        <v>125</v>
      </c>
      <c r="E5" t="str">
        <f t="shared" si="0"/>
        <v>4562342690043 紳士折財布</v>
      </c>
    </row>
    <row r="6" spans="3:5" ht="15.75" x14ac:dyDescent="0.25">
      <c r="C6" s="64">
        <v>4562342690050</v>
      </c>
      <c r="D6" t="s">
        <v>126</v>
      </c>
      <c r="E6" t="str">
        <f t="shared" si="0"/>
        <v>4562342690050 紳士ブランド特価長財布</v>
      </c>
    </row>
    <row r="7" spans="3:5" ht="15.75" x14ac:dyDescent="0.25">
      <c r="C7" s="66">
        <v>4562342690067</v>
      </c>
      <c r="D7" t="s">
        <v>127</v>
      </c>
      <c r="E7" t="str">
        <f t="shared" si="0"/>
        <v>4562342690067 紳士ブランド特価折財布</v>
      </c>
    </row>
    <row r="8" spans="3:5" ht="15.75" x14ac:dyDescent="0.25">
      <c r="C8" s="64">
        <v>4562342690074</v>
      </c>
      <c r="D8" t="s">
        <v>128</v>
      </c>
      <c r="E8" t="str">
        <f t="shared" si="0"/>
        <v>4562342690074 婦人長財布</v>
      </c>
    </row>
    <row r="9" spans="3:5" ht="15.75" x14ac:dyDescent="0.25">
      <c r="C9" s="64">
        <v>4562342690081</v>
      </c>
      <c r="D9" t="s">
        <v>129</v>
      </c>
      <c r="E9" t="str">
        <f t="shared" si="0"/>
        <v>4562342690081 婦人折財布</v>
      </c>
    </row>
    <row r="10" spans="3:5" ht="15.75" x14ac:dyDescent="0.25">
      <c r="C10" s="64" t="s">
        <v>10</v>
      </c>
      <c r="E10" t="str">
        <f t="shared" si="0"/>
        <v xml:space="preserve">合計 </v>
      </c>
    </row>
  </sheetData>
  <phoneticPr fontId="2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2:BG19"/>
  <sheetViews>
    <sheetView topLeftCell="B1" zoomScale="70" zoomScaleNormal="70" workbookViewId="0">
      <selection activeCell="B1" sqref="B1"/>
    </sheetView>
  </sheetViews>
  <sheetFormatPr defaultColWidth="9" defaultRowHeight="13.5" x14ac:dyDescent="0.15"/>
  <cols>
    <col min="1" max="1" width="13.125" style="1" hidden="1" customWidth="1"/>
    <col min="2" max="2" width="1.625" style="1" customWidth="1"/>
    <col min="3" max="3" width="13.75" style="1" customWidth="1"/>
    <col min="4" max="4" width="18.875" style="1" customWidth="1"/>
    <col min="5" max="5" width="7.125" style="1" customWidth="1"/>
    <col min="6" max="6" width="6" style="1" customWidth="1"/>
    <col min="7" max="7" width="6.625" style="1" customWidth="1"/>
    <col min="8" max="9" width="7.75" style="1" customWidth="1"/>
    <col min="10" max="10" width="7.25" style="1" customWidth="1"/>
    <col min="11" max="11" width="7.125" style="1" customWidth="1"/>
    <col min="12" max="12" width="6.5" style="1" customWidth="1"/>
    <col min="13" max="13" width="8" style="1" customWidth="1"/>
    <col min="14" max="15" width="7" style="1" customWidth="1"/>
    <col min="16" max="16" width="0.75" style="1" customWidth="1"/>
    <col min="17" max="17" width="5.375" style="1" customWidth="1"/>
    <col min="18" max="31" width="6.25" style="1" customWidth="1"/>
    <col min="32" max="32" width="0.625" style="1" customWidth="1"/>
    <col min="33" max="40" width="7.125" style="1" customWidth="1"/>
    <col min="41" max="41" width="7.25" style="1" customWidth="1"/>
    <col min="42" max="43" width="7.375" style="1" customWidth="1"/>
    <col min="44" max="44" width="7" style="1" customWidth="1"/>
    <col min="45" max="45" width="9" style="1"/>
    <col min="46" max="46" width="0.625" style="1" customWidth="1"/>
    <col min="47" max="54" width="7.125" style="1" customWidth="1"/>
    <col min="55" max="55" width="7.25" style="1" customWidth="1"/>
    <col min="56" max="57" width="7.375" style="1" customWidth="1"/>
    <col min="58" max="58" width="7" style="1" customWidth="1"/>
    <col min="59" max="16384" width="9" style="1"/>
  </cols>
  <sheetData>
    <row r="2" spans="1:59" s="100" customFormat="1" ht="14.25" thickBot="1" x14ac:dyDescent="0.2">
      <c r="H2" s="238">
        <f>サマリ!R4</f>
        <v>202008</v>
      </c>
      <c r="I2" s="239"/>
      <c r="J2" s="239"/>
      <c r="K2" s="239"/>
      <c r="L2" s="240"/>
      <c r="M2" s="241" t="s">
        <v>4</v>
      </c>
      <c r="N2" s="242"/>
      <c r="O2" s="243"/>
      <c r="Q2" s="238" t="s">
        <v>26</v>
      </c>
      <c r="R2" s="239"/>
      <c r="S2" s="239"/>
      <c r="T2" s="239"/>
      <c r="U2" s="239"/>
      <c r="V2" s="239"/>
      <c r="W2" s="239"/>
      <c r="X2" s="239"/>
      <c r="Y2" s="239"/>
      <c r="Z2" s="239"/>
      <c r="AA2" s="239"/>
      <c r="AB2" s="239"/>
      <c r="AC2" s="239"/>
      <c r="AD2" s="239"/>
      <c r="AE2" s="240"/>
      <c r="AG2" s="238" t="s">
        <v>16</v>
      </c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40"/>
      <c r="AU2" s="238" t="s">
        <v>27</v>
      </c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40"/>
    </row>
    <row r="3" spans="1:59" ht="14.25" thickBot="1" x14ac:dyDescent="0.2">
      <c r="C3" s="101" t="s">
        <v>5</v>
      </c>
      <c r="D3" s="102" t="s">
        <v>6</v>
      </c>
      <c r="E3" s="102" t="s">
        <v>7</v>
      </c>
      <c r="F3" s="103" t="s">
        <v>8</v>
      </c>
      <c r="G3" s="103" t="s">
        <v>3</v>
      </c>
      <c r="H3" s="104" t="s">
        <v>11</v>
      </c>
      <c r="I3" s="108" t="s">
        <v>12</v>
      </c>
      <c r="J3" s="109" t="s">
        <v>17</v>
      </c>
      <c r="K3" s="110" t="s">
        <v>14</v>
      </c>
      <c r="L3" s="111" t="s">
        <v>15</v>
      </c>
      <c r="M3" s="104" t="s">
        <v>11</v>
      </c>
      <c r="N3" s="108" t="s">
        <v>34</v>
      </c>
      <c r="O3" s="109" t="s">
        <v>16</v>
      </c>
      <c r="Q3" s="116" t="s">
        <v>28</v>
      </c>
      <c r="R3" s="117">
        <v>201947</v>
      </c>
      <c r="S3" s="117">
        <v>201948</v>
      </c>
      <c r="T3" s="117">
        <v>201949</v>
      </c>
      <c r="U3" s="117">
        <v>201950</v>
      </c>
      <c r="V3" s="117">
        <v>201951</v>
      </c>
      <c r="W3" s="117">
        <v>201952</v>
      </c>
      <c r="X3" s="117">
        <v>202001</v>
      </c>
      <c r="Y3" s="117">
        <v>202002</v>
      </c>
      <c r="Z3" s="117">
        <v>202003</v>
      </c>
      <c r="AA3" s="117">
        <v>202004</v>
      </c>
      <c r="AB3" s="117">
        <v>202005</v>
      </c>
      <c r="AC3" s="117">
        <v>202006</v>
      </c>
      <c r="AD3" s="117">
        <v>202007</v>
      </c>
      <c r="AE3" s="117">
        <v>202008</v>
      </c>
      <c r="AG3" s="128" t="s">
        <v>28</v>
      </c>
      <c r="AH3" s="129">
        <v>201949</v>
      </c>
      <c r="AI3" s="129">
        <v>201950</v>
      </c>
      <c r="AJ3" s="129">
        <v>201951</v>
      </c>
      <c r="AK3" s="129">
        <v>201952</v>
      </c>
      <c r="AL3" s="129">
        <v>202001</v>
      </c>
      <c r="AM3" s="129">
        <v>202002</v>
      </c>
      <c r="AN3" s="129">
        <v>202003</v>
      </c>
      <c r="AO3" s="129">
        <v>202004</v>
      </c>
      <c r="AP3" s="129">
        <v>202005</v>
      </c>
      <c r="AQ3" s="129">
        <v>202006</v>
      </c>
      <c r="AR3" s="129">
        <v>202007</v>
      </c>
      <c r="AS3" s="129">
        <v>202008</v>
      </c>
      <c r="AU3" s="128" t="s">
        <v>28</v>
      </c>
      <c r="AV3" s="129">
        <v>201949</v>
      </c>
      <c r="AW3" s="129">
        <v>201950</v>
      </c>
      <c r="AX3" s="129">
        <v>201951</v>
      </c>
      <c r="AY3" s="129">
        <v>201952</v>
      </c>
      <c r="AZ3" s="129">
        <v>202001</v>
      </c>
      <c r="BA3" s="129">
        <v>202002</v>
      </c>
      <c r="BB3" s="129">
        <v>202003</v>
      </c>
      <c r="BC3" s="129">
        <v>202004</v>
      </c>
      <c r="BD3" s="129">
        <v>202005</v>
      </c>
      <c r="BE3" s="129">
        <v>202006</v>
      </c>
      <c r="BF3" s="129">
        <v>202007</v>
      </c>
      <c r="BG3" s="129">
        <v>202008</v>
      </c>
    </row>
    <row r="4" spans="1:59" x14ac:dyDescent="0.15">
      <c r="A4" s="98" t="str">
        <f>C4&amp;"_"&amp;D4</f>
        <v>4562342690029_春財布　小銭入</v>
      </c>
      <c r="C4" s="101">
        <v>4562342690029</v>
      </c>
      <c r="D4" s="102" t="s">
        <v>18</v>
      </c>
      <c r="E4" s="136" t="s">
        <v>19</v>
      </c>
      <c r="F4" s="137">
        <f>VLOOKUP(C4,パターンマスタ!N:R,5,0)</f>
        <v>399</v>
      </c>
      <c r="G4" s="137">
        <f>VLOOKUP(C4,パターンマスタ!N:AB,14,0)*50</f>
        <v>2000</v>
      </c>
      <c r="H4" s="250">
        <f>SUM(R5:AE5)</f>
        <v>1159</v>
      </c>
      <c r="I4" s="244">
        <f>G4-H4</f>
        <v>841</v>
      </c>
      <c r="J4" s="277">
        <f>IF(G4=0,0,H4/G4)</f>
        <v>0.57950000000000002</v>
      </c>
      <c r="K4" s="254">
        <f>J4/SUM(AH4:AS4)</f>
        <v>1</v>
      </c>
      <c r="L4" s="256">
        <f>J4-K4</f>
        <v>-0.42049999999999998</v>
      </c>
      <c r="M4" s="250">
        <f>AS5*G4</f>
        <v>1159</v>
      </c>
      <c r="N4" s="244">
        <f>G4-M4</f>
        <v>841</v>
      </c>
      <c r="O4" s="258">
        <f>M4/G4</f>
        <v>0.57950000000000002</v>
      </c>
      <c r="Q4" s="118" t="s">
        <v>29</v>
      </c>
      <c r="R4" s="150">
        <f>R5</f>
        <v>3</v>
      </c>
      <c r="S4" s="151">
        <f>S5</f>
        <v>43</v>
      </c>
      <c r="T4" s="152">
        <f>IFERROR(SUMIFS(Pt2売数予測!$D:$D,Pt2売数予測!$C:$C,Pt2JAN別消化予測!$C4,Pt2売数予測!$B:$B,Pt2JAN別消化予測!T$3),0)</f>
        <v>102.93</v>
      </c>
      <c r="U4" s="152">
        <f>IFERROR(SUMIFS(Pt2売数予測!$D:$D,Pt2売数予測!$C:$C,Pt2JAN別消化予測!$C4,Pt2売数予測!$B:$B,Pt2JAN別消化予測!U$3),0)</f>
        <v>153.57</v>
      </c>
      <c r="V4" s="152">
        <f>IFERROR(SUMIFS(Pt2売数予測!$D:$D,Pt2売数予測!$C:$C,Pt2JAN別消化予測!$C4,Pt2売数予測!$B:$B,Pt2JAN別消化予測!V$3),0)</f>
        <v>160.47999999999999</v>
      </c>
      <c r="W4" s="152">
        <f>IFERROR(SUMIFS(Pt2売数予測!$D:$D,Pt2売数予測!$C:$C,Pt2JAN別消化予測!$C4,Pt2売数予測!$B:$B,Pt2JAN別消化予測!W$3),0)</f>
        <v>179.48</v>
      </c>
      <c r="X4" s="152">
        <f>IFERROR(SUMIFS(Pt2売数予測!$D:$D,Pt2売数予測!$C:$C,Pt2JAN別消化予測!$C4,Pt2売数予測!$B:$B,Pt2JAN別消化予測!X$3),0)</f>
        <v>255.09921556633699</v>
      </c>
      <c r="Y4" s="152">
        <f>IFERROR(SUMIFS(Pt2売数予測!$D:$D,Pt2売数予測!$C:$C,Pt2JAN別消化予測!$C4,Pt2売数予測!$B:$B,Pt2JAN別消化予測!Y$3),0)</f>
        <v>164.85</v>
      </c>
      <c r="Z4" s="152">
        <f>IFERROR(SUMIFS(Pt2売数予測!$D:$D,Pt2売数予測!$C:$C,Pt2JAN別消化予測!$C4,Pt2売数予測!$B:$B,Pt2JAN別消化予測!Z$3),0)</f>
        <v>102.77</v>
      </c>
      <c r="AA4" s="152">
        <f>IFERROR(SUMIFS(Pt2売数予測!$D:$D,Pt2売数予測!$C:$C,Pt2JAN別消化予測!$C4,Pt2売数予測!$B:$B,Pt2JAN別消化予測!AA$3),0)</f>
        <v>62.631666666666597</v>
      </c>
      <c r="AB4" s="152">
        <f>IFERROR(SUMIFS(Pt2売数予測!$D:$D,Pt2売数予測!$C:$C,Pt2JAN別消化予測!$C4,Pt2売数予測!$B:$B,Pt2JAN別消化予測!AB$3),0)</f>
        <v>49.996666666666599</v>
      </c>
      <c r="AC4" s="152">
        <f>IFERROR(SUMIFS(Pt2売数予測!$D:$D,Pt2売数予測!$C:$C,Pt2JAN別消化予測!$C4,Pt2売数予測!$B:$B,Pt2JAN別消化予測!AC$3),0)</f>
        <v>38.095131944444397</v>
      </c>
      <c r="AD4" s="152">
        <f>IFERROR(SUMIFS(Pt2売数予測!$D:$D,Pt2売数予測!$C:$C,Pt2JAN別消化予測!$C4,Pt2売数予測!$B:$B,Pt2JAN別消化予測!AD$3),0)</f>
        <v>25.89</v>
      </c>
      <c r="AE4" s="152">
        <f>IFERROR(SUMIFS(Pt2売数予測!$D:$D,Pt2売数予測!$C:$C,Pt2JAN別消化予測!$C4,Pt2売数予測!$B:$B,Pt2JAN別消化予測!AE$3),0)</f>
        <v>39.725000000000001</v>
      </c>
      <c r="AG4" s="130" t="s">
        <v>30</v>
      </c>
      <c r="AH4" s="156">
        <f>IF(AH$3&lt;=$H$2,SUM($R5:T5)/$G4,SUM($R4:T4)/$G4)</f>
        <v>6.2E-2</v>
      </c>
      <c r="AI4" s="156">
        <f>IF(AI$3&lt;=$H$2,SUM(U5:U5)/$G4,SUM(U4:U4)/$G4)</f>
        <v>6.8000000000000005E-2</v>
      </c>
      <c r="AJ4" s="156">
        <f>IF(AJ$3&lt;=$H$2,SUM(V5:V5)/$G4,SUM(V4:V4)/$G4)</f>
        <v>6.4000000000000001E-2</v>
      </c>
      <c r="AK4" s="156">
        <f>IF(AK$3&lt;=$H$2,SUM(W5:W5)/$G4,SUM(W4:W4)/$G4)</f>
        <v>8.6499999999999994E-2</v>
      </c>
      <c r="AL4" s="156">
        <f>IF(AL$3&lt;=$H$2,SUM(X5:X5)/$G4,SUM(X4:X4)/$G4)</f>
        <v>0.13800000000000001</v>
      </c>
      <c r="AM4" s="156">
        <f t="shared" ref="AM4:AS4" si="0">IF(AM$3&lt;=$H$2,SUM(Y5:Y5)/$G4,SUM(Y4:Y4)/$G4)</f>
        <v>6.3E-2</v>
      </c>
      <c r="AN4" s="156">
        <f t="shared" si="0"/>
        <v>2.8500000000000001E-2</v>
      </c>
      <c r="AO4" s="156">
        <f t="shared" si="0"/>
        <v>2.1000000000000001E-2</v>
      </c>
      <c r="AP4" s="156">
        <f t="shared" si="0"/>
        <v>1.15E-2</v>
      </c>
      <c r="AQ4" s="156">
        <f t="shared" si="0"/>
        <v>8.9999999999999993E-3</v>
      </c>
      <c r="AR4" s="156">
        <f t="shared" si="0"/>
        <v>1.7000000000000001E-2</v>
      </c>
      <c r="AS4" s="156">
        <f t="shared" si="0"/>
        <v>1.0999999999999999E-2</v>
      </c>
      <c r="AU4" s="130" t="s">
        <v>30</v>
      </c>
      <c r="AV4" s="156">
        <f>AH4/SUM($AH4:$AS4)</f>
        <v>0.10698878343399482</v>
      </c>
      <c r="AW4" s="156">
        <f t="shared" ref="AW4:BG4" si="1">AI4/SUM($AH4:$AS4)</f>
        <v>0.11734253666954271</v>
      </c>
      <c r="AX4" s="156">
        <f t="shared" si="1"/>
        <v>0.11044003451251079</v>
      </c>
      <c r="AY4" s="156">
        <f t="shared" si="1"/>
        <v>0.14926660914581535</v>
      </c>
      <c r="AZ4" s="156">
        <f t="shared" si="1"/>
        <v>0.23813632441760138</v>
      </c>
      <c r="BA4" s="156">
        <f t="shared" si="1"/>
        <v>0.1087144089732528</v>
      </c>
      <c r="BB4" s="156">
        <f t="shared" si="1"/>
        <v>4.9180327868852458E-2</v>
      </c>
      <c r="BC4" s="156">
        <f t="shared" si="1"/>
        <v>3.6238136324417601E-2</v>
      </c>
      <c r="BD4" s="156">
        <f t="shared" si="1"/>
        <v>1.9844693701466781E-2</v>
      </c>
      <c r="BE4" s="156">
        <f t="shared" si="1"/>
        <v>1.5530629853321827E-2</v>
      </c>
      <c r="BF4" s="156">
        <f t="shared" si="1"/>
        <v>2.9335634167385678E-2</v>
      </c>
      <c r="BG4" s="156">
        <f t="shared" si="1"/>
        <v>1.8981880931837791E-2</v>
      </c>
    </row>
    <row r="5" spans="1:59" ht="14.25" thickBot="1" x14ac:dyDescent="0.2">
      <c r="A5" s="98"/>
      <c r="C5" s="138"/>
      <c r="D5" s="139"/>
      <c r="E5" s="139"/>
      <c r="F5" s="140"/>
      <c r="G5" s="140"/>
      <c r="H5" s="251"/>
      <c r="I5" s="245"/>
      <c r="J5" s="278"/>
      <c r="K5" s="255"/>
      <c r="L5" s="257"/>
      <c r="M5" s="251"/>
      <c r="N5" s="245"/>
      <c r="O5" s="259"/>
      <c r="Q5" s="122" t="s">
        <v>31</v>
      </c>
      <c r="R5" s="123">
        <f>SUMIFS(Pt2売数実績!$L:$L,Pt2売数実績!$E:$E,Pt2JAN別消化予測!$C4,Pt2売数実績!$B:$B,Pt2JAN別消化予測!R$3)</f>
        <v>3</v>
      </c>
      <c r="S5" s="124">
        <f>SUMIFS(Pt2売数実績!$L:$L,Pt2売数実績!$E:$E,Pt2JAN別消化予測!$C4,Pt2売数実績!$B:$B,Pt2JAN別消化予測!S$3)</f>
        <v>43</v>
      </c>
      <c r="T5" s="125">
        <f>SUMIFS(Pt2売数実績!$L:$L,Pt2売数実績!$E:$E,Pt2JAN別消化予測!$C4,Pt2売数実績!$B:$B,Pt2JAN別消化予測!T$3)</f>
        <v>78</v>
      </c>
      <c r="U5" s="125">
        <f>SUMIFS(Pt2売数実績!$L:$L,Pt2売数実績!$E:$E,Pt2JAN別消化予測!$C4,Pt2売数実績!$B:$B,Pt2JAN別消化予測!U$3)</f>
        <v>136</v>
      </c>
      <c r="V5" s="125">
        <f>SUMIFS(Pt2売数実績!$L:$L,Pt2売数実績!$E:$E,Pt2JAN別消化予測!$C4,Pt2売数実績!$B:$B,Pt2JAN別消化予測!V$3)</f>
        <v>128</v>
      </c>
      <c r="W5" s="125">
        <f>SUMIFS(Pt2売数実績!$L:$L,Pt2売数実績!$E:$E,Pt2JAN別消化予測!$C4,Pt2売数実績!$B:$B,Pt2JAN別消化予測!W$3)</f>
        <v>173</v>
      </c>
      <c r="X5" s="125">
        <f>SUMIFS(Pt2売数実績!$L:$L,Pt2売数実績!$E:$E,Pt2JAN別消化予測!$C4,Pt2売数実績!$B:$B,Pt2JAN別消化予測!X$3)</f>
        <v>276</v>
      </c>
      <c r="Y5" s="125">
        <f>SUMIFS(Pt2売数実績!$L:$L,Pt2売数実績!$E:$E,Pt2JAN別消化予測!$C4,Pt2売数実績!$B:$B,Pt2JAN別消化予測!Y$3)</f>
        <v>126</v>
      </c>
      <c r="Z5" s="125">
        <f>SUMIFS(Pt2売数実績!$L:$L,Pt2売数実績!$E:$E,Pt2JAN別消化予測!$C4,Pt2売数実績!$B:$B,Pt2JAN別消化予測!Z$3)</f>
        <v>57</v>
      </c>
      <c r="AA5" s="125">
        <f>SUMIFS(Pt2売数実績!$L:$L,Pt2売数実績!$E:$E,Pt2JAN別消化予測!$C4,Pt2売数実績!$B:$B,Pt2JAN別消化予測!AA$3)</f>
        <v>42</v>
      </c>
      <c r="AB5" s="125">
        <f>SUMIFS(Pt2売数実績!$L:$L,Pt2売数実績!$E:$E,Pt2JAN別消化予測!$C4,Pt2売数実績!$B:$B,Pt2JAN別消化予測!AB$3)</f>
        <v>23</v>
      </c>
      <c r="AC5" s="125">
        <f>SUMIFS(Pt2売数実績!$L:$L,Pt2売数実績!$E:$E,Pt2JAN別消化予測!$C4,Pt2売数実績!$B:$B,Pt2JAN別消化予測!AC$3)</f>
        <v>18</v>
      </c>
      <c r="AD5" s="125">
        <f>SUMIFS(Pt2売数実績!$L:$L,Pt2売数実績!$E:$E,Pt2JAN別消化予測!$C4,Pt2売数実績!$B:$B,Pt2JAN別消化予測!AD$3)</f>
        <v>34</v>
      </c>
      <c r="AE5" s="125">
        <f>SUMIFS(Pt2売数実績!$L:$L,Pt2売数実績!$E:$E,Pt2JAN別消化予測!$C4,Pt2売数実績!$B:$B,Pt2JAN別消化予測!AE$3)</f>
        <v>22</v>
      </c>
      <c r="AG5" s="132" t="s">
        <v>32</v>
      </c>
      <c r="AH5" s="157">
        <f>IF(AH$3&lt;=$H$2,SUM($R5:T5)/$G4,SUM($R4:T4)/$G4)</f>
        <v>6.2E-2</v>
      </c>
      <c r="AI5" s="157">
        <f>AH5+AI4</f>
        <v>0.13</v>
      </c>
      <c r="AJ5" s="157">
        <f>AI5+AJ4</f>
        <v>0.19400000000000001</v>
      </c>
      <c r="AK5" s="157">
        <f>AJ5+AK4</f>
        <v>0.28049999999999997</v>
      </c>
      <c r="AL5" s="157">
        <f t="shared" ref="AL5:AS5" si="2">AK5+AL4</f>
        <v>0.41849999999999998</v>
      </c>
      <c r="AM5" s="157">
        <f t="shared" si="2"/>
        <v>0.48149999999999998</v>
      </c>
      <c r="AN5" s="157">
        <f t="shared" si="2"/>
        <v>0.51</v>
      </c>
      <c r="AO5" s="157">
        <f t="shared" si="2"/>
        <v>0.53100000000000003</v>
      </c>
      <c r="AP5" s="157">
        <f t="shared" si="2"/>
        <v>0.54249999999999998</v>
      </c>
      <c r="AQ5" s="157">
        <f t="shared" si="2"/>
        <v>0.55149999999999999</v>
      </c>
      <c r="AR5" s="157">
        <f t="shared" si="2"/>
        <v>0.56850000000000001</v>
      </c>
      <c r="AS5" s="157">
        <f t="shared" si="2"/>
        <v>0.57950000000000002</v>
      </c>
      <c r="AU5" s="132" t="s">
        <v>32</v>
      </c>
      <c r="AV5" s="157">
        <f>AV4</f>
        <v>0.10698878343399482</v>
      </c>
      <c r="AW5" s="157">
        <f>AV5+AW4</f>
        <v>0.22433132010353751</v>
      </c>
      <c r="AX5" s="157">
        <f t="shared" ref="AX5:BG5" si="3">AW5+AX4</f>
        <v>0.33477135461604829</v>
      </c>
      <c r="AY5" s="157">
        <f t="shared" si="3"/>
        <v>0.48403796376186364</v>
      </c>
      <c r="AZ5" s="157">
        <f t="shared" si="3"/>
        <v>0.72217428817946505</v>
      </c>
      <c r="BA5" s="157">
        <f t="shared" si="3"/>
        <v>0.83088869715271785</v>
      </c>
      <c r="BB5" s="157">
        <f t="shared" si="3"/>
        <v>0.88006902502157036</v>
      </c>
      <c r="BC5" s="157">
        <f t="shared" si="3"/>
        <v>0.916307161345988</v>
      </c>
      <c r="BD5" s="157">
        <f t="shared" si="3"/>
        <v>0.9361518550474548</v>
      </c>
      <c r="BE5" s="157">
        <f t="shared" si="3"/>
        <v>0.95168248490077667</v>
      </c>
      <c r="BF5" s="157">
        <f t="shared" si="3"/>
        <v>0.98101811906816239</v>
      </c>
      <c r="BG5" s="157">
        <f t="shared" si="3"/>
        <v>1.0000000000000002</v>
      </c>
    </row>
    <row r="6" spans="1:59" x14ac:dyDescent="0.15">
      <c r="A6" s="98" t="str">
        <f t="shared" ref="A6:A16" si="4">C6&amp;"_"&amp;D6</f>
        <v>4562342690036_春財布　紳士長財布</v>
      </c>
      <c r="C6" s="101">
        <v>4562342690036</v>
      </c>
      <c r="D6" s="102" t="s">
        <v>20</v>
      </c>
      <c r="E6" s="136" t="s">
        <v>19</v>
      </c>
      <c r="F6" s="137">
        <f>VLOOKUP(C6,パターンマスタ!N:R,5,0)</f>
        <v>998</v>
      </c>
      <c r="G6" s="137">
        <f>VLOOKUP(C6,パターンマスタ!N:AB,14,0)*50</f>
        <v>1000</v>
      </c>
      <c r="H6" s="250">
        <f>SUM(R7:AE7)</f>
        <v>541</v>
      </c>
      <c r="I6" s="244">
        <f>G6-H6</f>
        <v>459</v>
      </c>
      <c r="J6" s="277">
        <f>IF(G6=0,0,H6/G6)</f>
        <v>0.54100000000000004</v>
      </c>
      <c r="K6" s="254">
        <f>J6/SUM(AH6:AS6)</f>
        <v>1</v>
      </c>
      <c r="L6" s="256">
        <f>J6-K6</f>
        <v>-0.45899999999999996</v>
      </c>
      <c r="M6" s="250">
        <f>AS7*G6</f>
        <v>541</v>
      </c>
      <c r="N6" s="244">
        <f>G6-M6</f>
        <v>459</v>
      </c>
      <c r="O6" s="258">
        <f>M6/G6</f>
        <v>0.54100000000000004</v>
      </c>
      <c r="Q6" s="118" t="s">
        <v>29</v>
      </c>
      <c r="R6" s="150">
        <f>R7</f>
        <v>0</v>
      </c>
      <c r="S6" s="151">
        <f>S7</f>
        <v>17</v>
      </c>
      <c r="T6" s="152">
        <f>IFERROR(SUMIFS(Pt2売数予測!$D:$D,Pt2売数予測!$C:$C,Pt2JAN別消化予測!$C6,Pt2売数予測!$B:$B,Pt2JAN別消化予測!T$3),0)</f>
        <v>19.4925</v>
      </c>
      <c r="U6" s="152">
        <f>IFERROR(SUMIFS(Pt2売数予測!$D:$D,Pt2売数予測!$C:$C,Pt2JAN別消化予測!$C6,Pt2売数予測!$B:$B,Pt2JAN別消化予測!U$3),0)</f>
        <v>53.83</v>
      </c>
      <c r="V6" s="152">
        <f>IFERROR(SUMIFS(Pt2売数予測!$D:$D,Pt2売数予測!$C:$C,Pt2JAN別消化予測!$C6,Pt2売数予測!$B:$B,Pt2JAN別消化予測!V$3),0)</f>
        <v>60.1</v>
      </c>
      <c r="W6" s="152">
        <f>IFERROR(SUMIFS(Pt2売数予測!$D:$D,Pt2売数予測!$C:$C,Pt2JAN別消化予測!$C6,Pt2売数予測!$B:$B,Pt2JAN別消化予測!W$3),0)</f>
        <v>75.965000000000003</v>
      </c>
      <c r="X6" s="152">
        <f>IFERROR(SUMIFS(Pt2売数予測!$D:$D,Pt2売数予測!$C:$C,Pt2JAN別消化予測!$C6,Pt2売数予測!$B:$B,Pt2JAN別消化予測!X$3),0)</f>
        <v>114.239245105205</v>
      </c>
      <c r="Y6" s="152">
        <f>IFERROR(SUMIFS(Pt2売数予測!$D:$D,Pt2売数予測!$C:$C,Pt2JAN別消化予測!$C6,Pt2売数予測!$B:$B,Pt2JAN別消化予測!Y$3),0)</f>
        <v>80.180000000000007</v>
      </c>
      <c r="Z6" s="152">
        <f>IFERROR(SUMIFS(Pt2売数予測!$D:$D,Pt2売数予測!$C:$C,Pt2JAN別消化予測!$C6,Pt2売数予測!$B:$B,Pt2JAN別消化予測!Z$3),0)</f>
        <v>42.43</v>
      </c>
      <c r="AA6" s="152">
        <f>IFERROR(SUMIFS(Pt2売数予測!$D:$D,Pt2売数予測!$C:$C,Pt2JAN別消化予測!$C6,Pt2売数予測!$B:$B,Pt2JAN別消化予測!AA$3),0)</f>
        <v>41.244727272727197</v>
      </c>
      <c r="AB6" s="152">
        <f>IFERROR(SUMIFS(Pt2売数予測!$D:$D,Pt2売数予測!$C:$C,Pt2JAN別消化予測!$C6,Pt2売数予測!$B:$B,Pt2JAN別消化予測!AB$3),0)</f>
        <v>28.531291666666601</v>
      </c>
      <c r="AC6" s="152">
        <f>IFERROR(SUMIFS(Pt2売数予測!$D:$D,Pt2売数予測!$C:$C,Pt2JAN別消化予測!$C6,Pt2売数予測!$B:$B,Pt2JAN別消化予測!AC$3),0)</f>
        <v>23.814499999999999</v>
      </c>
      <c r="AD6" s="152">
        <f>IFERROR(SUMIFS(Pt2売数予測!$D:$D,Pt2売数予測!$C:$C,Pt2JAN別消化予測!$C6,Pt2売数予測!$B:$B,Pt2JAN別消化予測!AD$3),0)</f>
        <v>23.561714285714199</v>
      </c>
      <c r="AE6" s="152">
        <f>IFERROR(SUMIFS(Pt2売数予測!$D:$D,Pt2売数予測!$C:$C,Pt2JAN別消化予測!$C6,Pt2売数予測!$B:$B,Pt2JAN別消化予測!AE$3),0)</f>
        <v>18.906874999999999</v>
      </c>
      <c r="AG6" s="130" t="s">
        <v>30</v>
      </c>
      <c r="AH6" s="156">
        <f>IF(AH$3&lt;=$H$2,SUM($R7:T7)/$G6,SUM($R6:T6)/$G6)</f>
        <v>4.1000000000000002E-2</v>
      </c>
      <c r="AI6" s="156">
        <f t="shared" ref="AI6:AK6" si="5">IF(AI$3&lt;=$H$2,SUM(U7:U7)/$G6,SUM(U6:U6)/$G6)</f>
        <v>6.2E-2</v>
      </c>
      <c r="AJ6" s="156">
        <f t="shared" si="5"/>
        <v>4.7E-2</v>
      </c>
      <c r="AK6" s="156">
        <f t="shared" si="5"/>
        <v>7.0000000000000007E-2</v>
      </c>
      <c r="AL6" s="156">
        <f t="shared" ref="AL6:AS6" si="6">IF(AL$3&lt;=$H$2,SUM(X7:X7)/$G6,SUM(X6:X6)/$G6)</f>
        <v>0.114</v>
      </c>
      <c r="AM6" s="156">
        <f t="shared" si="6"/>
        <v>8.2000000000000003E-2</v>
      </c>
      <c r="AN6" s="156">
        <f t="shared" si="6"/>
        <v>3.6999999999999998E-2</v>
      </c>
      <c r="AO6" s="156">
        <f t="shared" si="6"/>
        <v>0.03</v>
      </c>
      <c r="AP6" s="156">
        <f t="shared" si="6"/>
        <v>1.6E-2</v>
      </c>
      <c r="AQ6" s="156">
        <f t="shared" si="6"/>
        <v>1.2999999999999999E-2</v>
      </c>
      <c r="AR6" s="156">
        <f t="shared" si="6"/>
        <v>1.9E-2</v>
      </c>
      <c r="AS6" s="156">
        <f t="shared" si="6"/>
        <v>0.01</v>
      </c>
      <c r="AU6" s="130" t="s">
        <v>30</v>
      </c>
      <c r="AV6" s="156">
        <f>AH6/SUM($AH6:$AS6)</f>
        <v>7.5785582255083181E-2</v>
      </c>
      <c r="AW6" s="156">
        <f t="shared" ref="AW6:BG6" si="7">AI6/SUM($AH6:$AS6)</f>
        <v>0.11460258780036968</v>
      </c>
      <c r="AX6" s="156">
        <f t="shared" si="7"/>
        <v>8.687615526802217E-2</v>
      </c>
      <c r="AY6" s="156">
        <f t="shared" si="7"/>
        <v>0.12939001848428835</v>
      </c>
      <c r="AZ6" s="156">
        <f t="shared" si="7"/>
        <v>0.21072088724584104</v>
      </c>
      <c r="BA6" s="156">
        <f t="shared" si="7"/>
        <v>0.15157116451016636</v>
      </c>
      <c r="BB6" s="156">
        <f t="shared" si="7"/>
        <v>6.8391866913123836E-2</v>
      </c>
      <c r="BC6" s="156">
        <f t="shared" si="7"/>
        <v>5.5452865064695003E-2</v>
      </c>
      <c r="BD6" s="156">
        <f t="shared" si="7"/>
        <v>2.9574861367837338E-2</v>
      </c>
      <c r="BE6" s="156">
        <f t="shared" si="7"/>
        <v>2.4029574861367836E-2</v>
      </c>
      <c r="BF6" s="156">
        <f t="shared" si="7"/>
        <v>3.5120147874306833E-2</v>
      </c>
      <c r="BG6" s="156">
        <f t="shared" si="7"/>
        <v>1.8484288354898334E-2</v>
      </c>
    </row>
    <row r="7" spans="1:59" ht="14.25" thickBot="1" x14ac:dyDescent="0.2">
      <c r="A7" s="98"/>
      <c r="C7" s="138"/>
      <c r="D7" s="139"/>
      <c r="E7" s="139"/>
      <c r="F7" s="140"/>
      <c r="G7" s="140"/>
      <c r="H7" s="251"/>
      <c r="I7" s="245"/>
      <c r="J7" s="278"/>
      <c r="K7" s="255"/>
      <c r="L7" s="257"/>
      <c r="M7" s="251"/>
      <c r="N7" s="245"/>
      <c r="O7" s="259"/>
      <c r="Q7" s="122" t="s">
        <v>31</v>
      </c>
      <c r="R7" s="123">
        <f>SUMIFS(Pt2売数実績!$L:$L,Pt2売数実績!$E:$E,Pt2JAN別消化予測!$C6,Pt2売数実績!$B:$B,Pt2JAN別消化予測!R$3)</f>
        <v>0</v>
      </c>
      <c r="S7" s="124">
        <f>SUMIFS(Pt2売数実績!$L:$L,Pt2売数実績!$E:$E,Pt2JAN別消化予測!$C6,Pt2売数実績!$B:$B,Pt2JAN別消化予測!S$3)</f>
        <v>17</v>
      </c>
      <c r="T7" s="125">
        <f>SUMIFS(Pt2売数実績!$L:$L,Pt2売数実績!$E:$E,Pt2JAN別消化予測!$C6,Pt2売数実績!$B:$B,Pt2JAN別消化予測!T$3)</f>
        <v>24</v>
      </c>
      <c r="U7" s="125">
        <f>SUMIFS(Pt2売数実績!$L:$L,Pt2売数実績!$E:$E,Pt2JAN別消化予測!$C6,Pt2売数実績!$B:$B,Pt2JAN別消化予測!U$3)</f>
        <v>62</v>
      </c>
      <c r="V7" s="125">
        <f>SUMIFS(Pt2売数実績!$L:$L,Pt2売数実績!$E:$E,Pt2JAN別消化予測!$C6,Pt2売数実績!$B:$B,Pt2JAN別消化予測!V$3)</f>
        <v>47</v>
      </c>
      <c r="W7" s="125">
        <f>SUMIFS(Pt2売数実績!$L:$L,Pt2売数実績!$E:$E,Pt2JAN別消化予測!$C6,Pt2売数実績!$B:$B,Pt2JAN別消化予測!W$3)</f>
        <v>70</v>
      </c>
      <c r="X7" s="125">
        <f>SUMIFS(Pt2売数実績!$L:$L,Pt2売数実績!$E:$E,Pt2JAN別消化予測!$C6,Pt2売数実績!$B:$B,Pt2JAN別消化予測!X$3)</f>
        <v>114</v>
      </c>
      <c r="Y7" s="125">
        <f>SUMIFS(Pt2売数実績!$L:$L,Pt2売数実績!$E:$E,Pt2JAN別消化予測!$C6,Pt2売数実績!$B:$B,Pt2JAN別消化予測!Y$3)</f>
        <v>82</v>
      </c>
      <c r="Z7" s="125">
        <f>SUMIFS(Pt2売数実績!$L:$L,Pt2売数実績!$E:$E,Pt2JAN別消化予測!$C6,Pt2売数実績!$B:$B,Pt2JAN別消化予測!Z$3)</f>
        <v>37</v>
      </c>
      <c r="AA7" s="125">
        <f>SUMIFS(Pt2売数実績!$L:$L,Pt2売数実績!$E:$E,Pt2JAN別消化予測!$C6,Pt2売数実績!$B:$B,Pt2JAN別消化予測!AA$3)</f>
        <v>30</v>
      </c>
      <c r="AB7" s="125">
        <f>SUMIFS(Pt2売数実績!$L:$L,Pt2売数実績!$E:$E,Pt2JAN別消化予測!$C6,Pt2売数実績!$B:$B,Pt2JAN別消化予測!AB$3)</f>
        <v>16</v>
      </c>
      <c r="AC7" s="125">
        <f>SUMIFS(Pt2売数実績!$L:$L,Pt2売数実績!$E:$E,Pt2JAN別消化予測!$C6,Pt2売数実績!$B:$B,Pt2JAN別消化予測!AC$3)</f>
        <v>13</v>
      </c>
      <c r="AD7" s="125">
        <f>SUMIFS(Pt2売数実績!$L:$L,Pt2売数実績!$E:$E,Pt2JAN別消化予測!$C6,Pt2売数実績!$B:$B,Pt2JAN別消化予測!AD$3)</f>
        <v>19</v>
      </c>
      <c r="AE7" s="125">
        <f>SUMIFS(Pt2売数実績!$L:$L,Pt2売数実績!$E:$E,Pt2JAN別消化予測!$C6,Pt2売数実績!$B:$B,Pt2JAN別消化予測!AE$3)</f>
        <v>10</v>
      </c>
      <c r="AG7" s="132" t="s">
        <v>32</v>
      </c>
      <c r="AH7" s="157">
        <f>IF(AH$3&lt;=$H$2,SUM($R7:T7)/$G6,SUM($R6:T6)/$G6)</f>
        <v>4.1000000000000002E-2</v>
      </c>
      <c r="AI7" s="157">
        <f>AH7+AI6</f>
        <v>0.10300000000000001</v>
      </c>
      <c r="AJ7" s="157">
        <f>AI7+AJ6</f>
        <v>0.15000000000000002</v>
      </c>
      <c r="AK7" s="157">
        <f>AJ7+AK6</f>
        <v>0.22000000000000003</v>
      </c>
      <c r="AL7" s="157">
        <f t="shared" ref="AL7:AM7" si="8">AK7+AL6</f>
        <v>0.33400000000000002</v>
      </c>
      <c r="AM7" s="157">
        <f t="shared" si="8"/>
        <v>0.41600000000000004</v>
      </c>
      <c r="AN7" s="157">
        <f t="shared" ref="AN7:AS7" si="9">AM7+AN6</f>
        <v>0.45300000000000001</v>
      </c>
      <c r="AO7" s="157">
        <f t="shared" si="9"/>
        <v>0.48299999999999998</v>
      </c>
      <c r="AP7" s="157">
        <f t="shared" si="9"/>
        <v>0.499</v>
      </c>
      <c r="AQ7" s="157">
        <f t="shared" si="9"/>
        <v>0.51200000000000001</v>
      </c>
      <c r="AR7" s="157">
        <f t="shared" si="9"/>
        <v>0.53100000000000003</v>
      </c>
      <c r="AS7" s="157">
        <f t="shared" si="9"/>
        <v>0.54100000000000004</v>
      </c>
      <c r="AU7" s="132" t="s">
        <v>32</v>
      </c>
      <c r="AV7" s="157">
        <f>AV6</f>
        <v>7.5785582255083181E-2</v>
      </c>
      <c r="AW7" s="157">
        <f>AV7+AW6</f>
        <v>0.19038817005545286</v>
      </c>
      <c r="AX7" s="157">
        <f t="shared" ref="AX7:BG7" si="10">AW7+AX6</f>
        <v>0.277264325323475</v>
      </c>
      <c r="AY7" s="157">
        <f t="shared" si="10"/>
        <v>0.40665434380776333</v>
      </c>
      <c r="AZ7" s="157">
        <f t="shared" si="10"/>
        <v>0.61737523105360437</v>
      </c>
      <c r="BA7" s="157">
        <f t="shared" si="10"/>
        <v>0.76894639556377076</v>
      </c>
      <c r="BB7" s="157">
        <f t="shared" si="10"/>
        <v>0.83733826247689458</v>
      </c>
      <c r="BC7" s="157">
        <f t="shared" si="10"/>
        <v>0.89279112754158962</v>
      </c>
      <c r="BD7" s="157">
        <f t="shared" si="10"/>
        <v>0.922365988909427</v>
      </c>
      <c r="BE7" s="157">
        <f t="shared" si="10"/>
        <v>0.94639556377079481</v>
      </c>
      <c r="BF7" s="157">
        <f t="shared" si="10"/>
        <v>0.98151571164510165</v>
      </c>
      <c r="BG7" s="157">
        <f t="shared" si="10"/>
        <v>1</v>
      </c>
    </row>
    <row r="8" spans="1:59" x14ac:dyDescent="0.15">
      <c r="A8" s="98" t="str">
        <f t="shared" si="4"/>
        <v>4562342690043_春財布　紳士折財布</v>
      </c>
      <c r="C8" s="101">
        <v>4562342690043</v>
      </c>
      <c r="D8" s="102" t="s">
        <v>21</v>
      </c>
      <c r="E8" s="136" t="s">
        <v>19</v>
      </c>
      <c r="F8" s="137">
        <f>VLOOKUP(C8,パターンマスタ!N:R,5,0)</f>
        <v>998</v>
      </c>
      <c r="G8" s="137">
        <f>VLOOKUP(C8,パターンマスタ!N:AB,14,0)*50</f>
        <v>2500</v>
      </c>
      <c r="H8" s="250">
        <f>SUM(R9:AE9)</f>
        <v>1525</v>
      </c>
      <c r="I8" s="244">
        <f>G8-H8</f>
        <v>975</v>
      </c>
      <c r="J8" s="277">
        <f>IF(G8=0,0,H8/G8)</f>
        <v>0.61</v>
      </c>
      <c r="K8" s="254">
        <f>J8/SUM(AH8:AS8)</f>
        <v>1</v>
      </c>
      <c r="L8" s="256">
        <f>J8-K8</f>
        <v>-0.39</v>
      </c>
      <c r="M8" s="250">
        <f>AS9*G8</f>
        <v>1525</v>
      </c>
      <c r="N8" s="244">
        <f>G8-M8</f>
        <v>975</v>
      </c>
      <c r="O8" s="258">
        <f>M8/G8</f>
        <v>0.61</v>
      </c>
      <c r="Q8" s="118" t="s">
        <v>29</v>
      </c>
      <c r="R8" s="150">
        <f>R9</f>
        <v>0</v>
      </c>
      <c r="S8" s="151">
        <f>S9</f>
        <v>39</v>
      </c>
      <c r="T8" s="152">
        <f>IFERROR(SUMIFS(Pt2売数予測!$D:$D,Pt2売数予測!$C:$C,Pt2JAN別消化予測!$C8,Pt2売数予測!$B:$B,Pt2JAN別消化予測!T$3),0)</f>
        <v>137.76</v>
      </c>
      <c r="U8" s="152">
        <f>IFERROR(SUMIFS(Pt2売数予測!$D:$D,Pt2売数予測!$C:$C,Pt2JAN別消化予測!$C8,Pt2売数予測!$B:$B,Pt2JAN別消化予測!U$3),0)</f>
        <v>143.65</v>
      </c>
      <c r="V8" s="152">
        <f>IFERROR(SUMIFS(Pt2売数予測!$D:$D,Pt2売数予測!$C:$C,Pt2JAN別消化予測!$C8,Pt2売数予測!$B:$B,Pt2JAN別消化予測!V$3),0)</f>
        <v>170.77</v>
      </c>
      <c r="W8" s="152">
        <f>IFERROR(SUMIFS(Pt2売数予測!$D:$D,Pt2売数予測!$C:$C,Pt2JAN別消化予測!$C8,Pt2売数予測!$B:$B,Pt2JAN別消化予測!W$3),0)</f>
        <v>198.49</v>
      </c>
      <c r="X8" s="152">
        <f>IFERROR(SUMIFS(Pt2売数予測!$D:$D,Pt2売数予測!$C:$C,Pt2JAN別消化予測!$C8,Pt2売数予測!$B:$B,Pt2JAN別消化予測!X$3),0)</f>
        <v>365.33248738574599</v>
      </c>
      <c r="Y8" s="152">
        <f>IFERROR(SUMIFS(Pt2売数予測!$D:$D,Pt2売数予測!$C:$C,Pt2JAN別消化予測!$C8,Pt2売数予測!$B:$B,Pt2JAN別消化予測!Y$3),0)</f>
        <v>182.46</v>
      </c>
      <c r="Z8" s="152">
        <f>IFERROR(SUMIFS(Pt2売数予測!$D:$D,Pt2売数予測!$C:$C,Pt2JAN別消化予測!$C8,Pt2売数予測!$B:$B,Pt2JAN別消化予測!Z$3),0)</f>
        <v>143.29</v>
      </c>
      <c r="AA8" s="152">
        <f>IFERROR(SUMIFS(Pt2売数予測!$D:$D,Pt2売数予測!$C:$C,Pt2JAN別消化予測!$C8,Pt2売数予測!$B:$B,Pt2JAN別消化予測!AA$3),0)</f>
        <v>108.58750000000001</v>
      </c>
      <c r="AB8" s="152">
        <f>IFERROR(SUMIFS(Pt2売数予測!$D:$D,Pt2売数予測!$C:$C,Pt2JAN別消化予測!$C8,Pt2売数予測!$B:$B,Pt2JAN別消化予測!AB$3),0)</f>
        <v>77.834316239316195</v>
      </c>
      <c r="AC8" s="152">
        <f>IFERROR(SUMIFS(Pt2売数予測!$D:$D,Pt2売数予測!$C:$C,Pt2JAN別消化予測!$C8,Pt2売数予測!$B:$B,Pt2JAN別消化予測!AC$3),0)</f>
        <v>47.686</v>
      </c>
      <c r="AD8" s="152">
        <f>IFERROR(SUMIFS(Pt2売数予測!$D:$D,Pt2売数予測!$C:$C,Pt2JAN別消化予測!$C8,Pt2売数予測!$B:$B,Pt2JAN別消化予測!AD$3),0)</f>
        <v>36.384</v>
      </c>
      <c r="AE8" s="152">
        <f>IFERROR(SUMIFS(Pt2売数予測!$D:$D,Pt2売数予測!$C:$C,Pt2JAN別消化予測!$C8,Pt2売数予測!$B:$B,Pt2JAN別消化予測!AE$3),0)</f>
        <v>29.916510989010899</v>
      </c>
      <c r="AG8" s="130" t="s">
        <v>30</v>
      </c>
      <c r="AH8" s="156">
        <f>IF(AH$3&lt;=$H$2,SUM($R9:T9)/$G8,SUM($R8:T8)/$G8)</f>
        <v>4.6800000000000001E-2</v>
      </c>
      <c r="AI8" s="156">
        <f t="shared" ref="AI8:AK8" si="11">IF(AI$3&lt;=$H$2,SUM(U9:U9)/$G8,SUM(U8:U8)/$G8)</f>
        <v>6.9599999999999995E-2</v>
      </c>
      <c r="AJ8" s="156">
        <f t="shared" si="11"/>
        <v>5.9200000000000003E-2</v>
      </c>
      <c r="AK8" s="156">
        <f t="shared" si="11"/>
        <v>7.2400000000000006E-2</v>
      </c>
      <c r="AL8" s="156">
        <f t="shared" ref="AL8:AS8" si="12">IF(AL$3&lt;=$H$2,SUM(X9:X9)/$G8,SUM(X8:X8)/$G8)</f>
        <v>0.1608</v>
      </c>
      <c r="AM8" s="156">
        <f t="shared" si="12"/>
        <v>7.3200000000000001E-2</v>
      </c>
      <c r="AN8" s="156">
        <f t="shared" si="12"/>
        <v>3.32E-2</v>
      </c>
      <c r="AO8" s="156">
        <f t="shared" si="12"/>
        <v>2.9600000000000001E-2</v>
      </c>
      <c r="AP8" s="156">
        <f t="shared" si="12"/>
        <v>0.02</v>
      </c>
      <c r="AQ8" s="156">
        <f t="shared" si="12"/>
        <v>1.5599999999999999E-2</v>
      </c>
      <c r="AR8" s="156">
        <f t="shared" si="12"/>
        <v>2.0799999999999999E-2</v>
      </c>
      <c r="AS8" s="156">
        <f t="shared" si="12"/>
        <v>8.8000000000000005E-3</v>
      </c>
      <c r="AU8" s="130" t="s">
        <v>30</v>
      </c>
      <c r="AV8" s="156">
        <f>AH8/SUM($AH8:$AS8)</f>
        <v>7.6721311475409837E-2</v>
      </c>
      <c r="AW8" s="156">
        <f t="shared" ref="AW8:BG8" si="13">AI8/SUM($AH8:$AS8)</f>
        <v>0.1140983606557377</v>
      </c>
      <c r="AX8" s="156">
        <f t="shared" si="13"/>
        <v>9.7049180327868856E-2</v>
      </c>
      <c r="AY8" s="156">
        <f t="shared" si="13"/>
        <v>0.11868852459016395</v>
      </c>
      <c r="AZ8" s="156">
        <f t="shared" si="13"/>
        <v>0.26360655737704919</v>
      </c>
      <c r="BA8" s="156">
        <f t="shared" si="13"/>
        <v>0.12000000000000001</v>
      </c>
      <c r="BB8" s="156">
        <f t="shared" si="13"/>
        <v>5.442622950819672E-2</v>
      </c>
      <c r="BC8" s="156">
        <f t="shared" si="13"/>
        <v>4.8524590163934428E-2</v>
      </c>
      <c r="BD8" s="156">
        <f t="shared" si="13"/>
        <v>3.2786885245901641E-2</v>
      </c>
      <c r="BE8" s="156">
        <f t="shared" si="13"/>
        <v>2.5573770491803278E-2</v>
      </c>
      <c r="BF8" s="156">
        <f t="shared" si="13"/>
        <v>3.4098360655737701E-2</v>
      </c>
      <c r="BG8" s="156">
        <f t="shared" si="13"/>
        <v>1.4426229508196723E-2</v>
      </c>
    </row>
    <row r="9" spans="1:59" ht="14.25" thickBot="1" x14ac:dyDescent="0.2">
      <c r="A9" s="98"/>
      <c r="C9" s="138"/>
      <c r="D9" s="139"/>
      <c r="E9" s="139"/>
      <c r="F9" s="140"/>
      <c r="G9" s="140"/>
      <c r="H9" s="251"/>
      <c r="I9" s="245"/>
      <c r="J9" s="278"/>
      <c r="K9" s="255"/>
      <c r="L9" s="257"/>
      <c r="M9" s="251"/>
      <c r="N9" s="245"/>
      <c r="O9" s="259"/>
      <c r="Q9" s="122" t="s">
        <v>31</v>
      </c>
      <c r="R9" s="123">
        <f>SUMIFS(Pt2売数実績!$L:$L,Pt2売数実績!$E:$E,Pt2JAN別消化予測!$C8,Pt2売数実績!$B:$B,Pt2JAN別消化予測!R$3)</f>
        <v>0</v>
      </c>
      <c r="S9" s="124">
        <f>SUMIFS(Pt2売数実績!$L:$L,Pt2売数実績!$E:$E,Pt2JAN別消化予測!$C8,Pt2売数実績!$B:$B,Pt2JAN別消化予測!S$3)</f>
        <v>39</v>
      </c>
      <c r="T9" s="125">
        <f>SUMIFS(Pt2売数実績!$L:$L,Pt2売数実績!$E:$E,Pt2JAN別消化予測!$C8,Pt2売数実績!$B:$B,Pt2JAN別消化予測!T$3)</f>
        <v>78</v>
      </c>
      <c r="U9" s="125">
        <f>SUMIFS(Pt2売数実績!$L:$L,Pt2売数実績!$E:$E,Pt2JAN別消化予測!$C8,Pt2売数実績!$B:$B,Pt2JAN別消化予測!U$3)</f>
        <v>174</v>
      </c>
      <c r="V9" s="125">
        <f>SUMIFS(Pt2売数実績!$L:$L,Pt2売数実績!$E:$E,Pt2JAN別消化予測!$C8,Pt2売数実績!$B:$B,Pt2JAN別消化予測!V$3)</f>
        <v>148</v>
      </c>
      <c r="W9" s="125">
        <f>SUMIFS(Pt2売数実績!$L:$L,Pt2売数実績!$E:$E,Pt2JAN別消化予測!$C8,Pt2売数実績!$B:$B,Pt2JAN別消化予測!W$3)</f>
        <v>181</v>
      </c>
      <c r="X9" s="125">
        <f>SUMIFS(Pt2売数実績!$L:$L,Pt2売数実績!$E:$E,Pt2JAN別消化予測!$C8,Pt2売数実績!$B:$B,Pt2JAN別消化予測!X$3)</f>
        <v>402</v>
      </c>
      <c r="Y9" s="125">
        <f>SUMIFS(Pt2売数実績!$L:$L,Pt2売数実績!$E:$E,Pt2JAN別消化予測!$C8,Pt2売数実績!$B:$B,Pt2JAN別消化予測!Y$3)</f>
        <v>183</v>
      </c>
      <c r="Z9" s="125">
        <f>SUMIFS(Pt2売数実績!$L:$L,Pt2売数実績!$E:$E,Pt2JAN別消化予測!$C8,Pt2売数実績!$B:$B,Pt2JAN別消化予測!Z$3)</f>
        <v>83</v>
      </c>
      <c r="AA9" s="125">
        <f>SUMIFS(Pt2売数実績!$L:$L,Pt2売数実績!$E:$E,Pt2JAN別消化予測!$C8,Pt2売数実績!$B:$B,Pt2JAN別消化予測!AA$3)</f>
        <v>74</v>
      </c>
      <c r="AB9" s="125">
        <f>SUMIFS(Pt2売数実績!$L:$L,Pt2売数実績!$E:$E,Pt2JAN別消化予測!$C8,Pt2売数実績!$B:$B,Pt2JAN別消化予測!AB$3)</f>
        <v>50</v>
      </c>
      <c r="AC9" s="125">
        <f>SUMIFS(Pt2売数実績!$L:$L,Pt2売数実績!$E:$E,Pt2JAN別消化予測!$C8,Pt2売数実績!$B:$B,Pt2JAN別消化予測!AC$3)</f>
        <v>39</v>
      </c>
      <c r="AD9" s="125">
        <f>SUMIFS(Pt2売数実績!$L:$L,Pt2売数実績!$E:$E,Pt2JAN別消化予測!$C8,Pt2売数実績!$B:$B,Pt2JAN別消化予測!AD$3)</f>
        <v>52</v>
      </c>
      <c r="AE9" s="125">
        <f>SUMIFS(Pt2売数実績!$L:$L,Pt2売数実績!$E:$E,Pt2JAN別消化予測!$C8,Pt2売数実績!$B:$B,Pt2JAN別消化予測!AE$3)</f>
        <v>22</v>
      </c>
      <c r="AG9" s="132" t="s">
        <v>32</v>
      </c>
      <c r="AH9" s="157">
        <f>IF(AH$3&lt;=$H$2,SUM($R9:T9)/$G8,SUM($R8:T8)/$G8)</f>
        <v>4.6800000000000001E-2</v>
      </c>
      <c r="AI9" s="157">
        <f>AH9+AI8</f>
        <v>0.1164</v>
      </c>
      <c r="AJ9" s="157">
        <f>AI9+AJ8</f>
        <v>0.17560000000000001</v>
      </c>
      <c r="AK9" s="157">
        <f>AJ9+AK8</f>
        <v>0.248</v>
      </c>
      <c r="AL9" s="157">
        <f t="shared" ref="AL9:AM9" si="14">AK9+AL8</f>
        <v>0.4088</v>
      </c>
      <c r="AM9" s="157">
        <f t="shared" si="14"/>
        <v>0.48199999999999998</v>
      </c>
      <c r="AN9" s="157">
        <f t="shared" ref="AN9:AS9" si="15">AM9+AN8</f>
        <v>0.51519999999999999</v>
      </c>
      <c r="AO9" s="157">
        <f t="shared" si="15"/>
        <v>0.54479999999999995</v>
      </c>
      <c r="AP9" s="157">
        <f t="shared" si="15"/>
        <v>0.56479999999999997</v>
      </c>
      <c r="AQ9" s="157">
        <f t="shared" si="15"/>
        <v>0.58039999999999992</v>
      </c>
      <c r="AR9" s="157">
        <f t="shared" si="15"/>
        <v>0.60119999999999996</v>
      </c>
      <c r="AS9" s="157">
        <f t="shared" si="15"/>
        <v>0.61</v>
      </c>
      <c r="AU9" s="132" t="s">
        <v>32</v>
      </c>
      <c r="AV9" s="157">
        <f>AV8</f>
        <v>7.6721311475409837E-2</v>
      </c>
      <c r="AW9" s="157">
        <f>AV9+AW8</f>
        <v>0.19081967213114753</v>
      </c>
      <c r="AX9" s="157">
        <f t="shared" ref="AX9:BG9" si="16">AW9+AX8</f>
        <v>0.28786885245901639</v>
      </c>
      <c r="AY9" s="157">
        <f t="shared" si="16"/>
        <v>0.40655737704918032</v>
      </c>
      <c r="AZ9" s="157">
        <f t="shared" si="16"/>
        <v>0.67016393442622957</v>
      </c>
      <c r="BA9" s="157">
        <f t="shared" si="16"/>
        <v>0.79016393442622956</v>
      </c>
      <c r="BB9" s="157">
        <f t="shared" si="16"/>
        <v>0.84459016393442632</v>
      </c>
      <c r="BC9" s="157">
        <f t="shared" si="16"/>
        <v>0.89311475409836072</v>
      </c>
      <c r="BD9" s="157">
        <f t="shared" si="16"/>
        <v>0.92590163934426239</v>
      </c>
      <c r="BE9" s="157">
        <f t="shared" si="16"/>
        <v>0.95147540983606571</v>
      </c>
      <c r="BF9" s="157">
        <f t="shared" si="16"/>
        <v>0.98557377049180339</v>
      </c>
      <c r="BG9" s="157">
        <f t="shared" si="16"/>
        <v>1.0000000000000002</v>
      </c>
    </row>
    <row r="10" spans="1:59" x14ac:dyDescent="0.15">
      <c r="A10" s="98" t="str">
        <f>C10&amp;"_"&amp;D10</f>
        <v>4562342690050_春財布　紳士ブランド長財布</v>
      </c>
      <c r="C10" s="101">
        <v>4562342690050</v>
      </c>
      <c r="D10" s="102" t="s">
        <v>22</v>
      </c>
      <c r="E10" s="136" t="s">
        <v>19</v>
      </c>
      <c r="F10" s="137">
        <f>VLOOKUP(C10,パターンマスタ!N:R,5,0)</f>
        <v>1990</v>
      </c>
      <c r="G10" s="137">
        <f>VLOOKUP(C10,パターンマスタ!N:AB,14,0)*50</f>
        <v>1000</v>
      </c>
      <c r="H10" s="250">
        <f>SUM(R11:AE11)</f>
        <v>571</v>
      </c>
      <c r="I10" s="244">
        <f>G10-H10</f>
        <v>429</v>
      </c>
      <c r="J10" s="277">
        <f t="shared" ref="J10" si="17">IF(G10=0,0,H10/G10)</f>
        <v>0.57099999999999995</v>
      </c>
      <c r="K10" s="254">
        <f>J10/SUM(AH10:AS10)</f>
        <v>0.99999999999999978</v>
      </c>
      <c r="L10" s="256">
        <f>J10-K10</f>
        <v>-0.42899999999999983</v>
      </c>
      <c r="M10" s="250">
        <f>AS11*G10</f>
        <v>571.00000000000011</v>
      </c>
      <c r="N10" s="244">
        <f>G10-M10</f>
        <v>428.99999999999989</v>
      </c>
      <c r="O10" s="258">
        <f>M10/G10</f>
        <v>0.57100000000000006</v>
      </c>
      <c r="Q10" s="118" t="s">
        <v>29</v>
      </c>
      <c r="R10" s="150">
        <f>R11</f>
        <v>1</v>
      </c>
      <c r="S10" s="151">
        <f>S11</f>
        <v>22</v>
      </c>
      <c r="T10" s="152">
        <f>IFERROR(SUMIFS(Pt2売数予測!$D:$D,Pt2売数予測!$C:$C,Pt2JAN別消化予測!$C10,Pt2売数予測!$B:$B,Pt2JAN別消化予測!T$3),0)</f>
        <v>24.81</v>
      </c>
      <c r="U10" s="152">
        <f>IFERROR(SUMIFS(Pt2売数予測!$D:$D,Pt2売数予測!$C:$C,Pt2JAN別消化予測!$C10,Pt2売数予測!$B:$B,Pt2JAN別消化予測!U$3),0)</f>
        <v>60.61</v>
      </c>
      <c r="V10" s="152">
        <f>IFERROR(SUMIFS(Pt2売数予測!$D:$D,Pt2売数予測!$C:$C,Pt2JAN別消化予測!$C10,Pt2売数予測!$B:$B,Pt2JAN別消化予測!V$3),0)</f>
        <v>51.57</v>
      </c>
      <c r="W10" s="152">
        <f>IFERROR(SUMIFS(Pt2売数予測!$D:$D,Pt2売数予測!$C:$C,Pt2JAN別消化予測!$C10,Pt2売数予測!$B:$B,Pt2JAN別消化予測!W$3),0)</f>
        <v>71.91</v>
      </c>
      <c r="X10" s="152">
        <f>IFERROR(SUMIFS(Pt2売数予測!$D:$D,Pt2売数予測!$C:$C,Pt2JAN別消化予測!$C10,Pt2売数予測!$B:$B,Pt2JAN別消化予測!X$3),0)</f>
        <v>147.116649119366</v>
      </c>
      <c r="Y10" s="152">
        <f>IFERROR(SUMIFS(Pt2売数予測!$D:$D,Pt2売数予測!$C:$C,Pt2JAN別消化予測!$C10,Pt2売数予測!$B:$B,Pt2JAN別消化予測!Y$3),0)</f>
        <v>91.31</v>
      </c>
      <c r="Z10" s="152">
        <f>IFERROR(SUMIFS(Pt2売数予測!$D:$D,Pt2売数予測!$C:$C,Pt2JAN別消化予測!$C10,Pt2売数予測!$B:$B,Pt2JAN別消化予測!Z$3),0)</f>
        <v>80.680000000000007</v>
      </c>
      <c r="AA10" s="152">
        <f>IFERROR(SUMIFS(Pt2売数予測!$D:$D,Pt2売数予測!$C:$C,Pt2JAN別消化予測!$C10,Pt2売数予測!$B:$B,Pt2JAN別消化予測!AA$3),0)</f>
        <v>46.399181818181802</v>
      </c>
      <c r="AB10" s="152">
        <f>IFERROR(SUMIFS(Pt2売数予測!$D:$D,Pt2売数予測!$C:$C,Pt2JAN別消化予測!$C10,Pt2売数予測!$B:$B,Pt2JAN別消化予測!AB$3),0)</f>
        <v>28.736944444444401</v>
      </c>
      <c r="AC10" s="152">
        <f>IFERROR(SUMIFS(Pt2売数予測!$D:$D,Pt2売数予測!$C:$C,Pt2JAN別消化予測!$C10,Pt2売数予測!$B:$B,Pt2JAN別消化予測!AC$3),0)</f>
        <v>26.1721875</v>
      </c>
      <c r="AD10" s="152">
        <f>IFERROR(SUMIFS(Pt2売数予測!$D:$D,Pt2売数予測!$C:$C,Pt2JAN別消化予測!$C10,Pt2売数予測!$B:$B,Pt2JAN別消化予測!AD$3),0)</f>
        <v>16.5833333333333</v>
      </c>
      <c r="AE10" s="152">
        <f>IFERROR(SUMIFS(Pt2売数予測!$D:$D,Pt2売数予測!$C:$C,Pt2JAN別消化予測!$C10,Pt2売数予測!$B:$B,Pt2JAN別消化予測!AE$3),0)</f>
        <v>14.385641025641</v>
      </c>
      <c r="AG10" s="130" t="s">
        <v>30</v>
      </c>
      <c r="AH10" s="156">
        <f>IF(AH$3&lt;=$H$2,SUM($R11:T11)/$G10,SUM($R10:T10)/$G10)</f>
        <v>5.5E-2</v>
      </c>
      <c r="AI10" s="156">
        <f t="shared" ref="AI10:AK10" si="18">IF(AI$3&lt;=$H$2,SUM(U11:U11)/$G10,SUM(U10:U10)/$G10)</f>
        <v>5.0999999999999997E-2</v>
      </c>
      <c r="AJ10" s="156">
        <f t="shared" si="18"/>
        <v>5.1999999999999998E-2</v>
      </c>
      <c r="AK10" s="156">
        <f t="shared" si="18"/>
        <v>7.6999999999999999E-2</v>
      </c>
      <c r="AL10" s="156">
        <f t="shared" ref="AL10:AS10" si="19">IF(AL$3&lt;=$H$2,SUM(X11:X11)/$G10,SUM(X10:X10)/$G10)</f>
        <v>0.14599999999999999</v>
      </c>
      <c r="AM10" s="156">
        <f t="shared" si="19"/>
        <v>7.9000000000000001E-2</v>
      </c>
      <c r="AN10" s="156">
        <f t="shared" si="19"/>
        <v>3.6999999999999998E-2</v>
      </c>
      <c r="AO10" s="156">
        <f t="shared" si="19"/>
        <v>2.4E-2</v>
      </c>
      <c r="AP10" s="156">
        <f t="shared" si="19"/>
        <v>1.9E-2</v>
      </c>
      <c r="AQ10" s="156">
        <f t="shared" si="19"/>
        <v>1.4999999999999999E-2</v>
      </c>
      <c r="AR10" s="156">
        <f t="shared" si="19"/>
        <v>0.01</v>
      </c>
      <c r="AS10" s="156">
        <f t="shared" si="19"/>
        <v>6.0000000000000001E-3</v>
      </c>
      <c r="AU10" s="130" t="s">
        <v>30</v>
      </c>
      <c r="AV10" s="156">
        <f>AH10/SUM($AH10:$AS10)</f>
        <v>9.6322241681260939E-2</v>
      </c>
      <c r="AW10" s="156">
        <f t="shared" ref="AW10:BG10" si="20">AI10/SUM($AH10:$AS10)</f>
        <v>8.9316987740805584E-2</v>
      </c>
      <c r="AX10" s="156">
        <f t="shared" si="20"/>
        <v>9.1068301225919426E-2</v>
      </c>
      <c r="AY10" s="156">
        <f t="shared" si="20"/>
        <v>0.1348511383537653</v>
      </c>
      <c r="AZ10" s="156">
        <f t="shared" si="20"/>
        <v>0.25569176882661993</v>
      </c>
      <c r="BA10" s="156">
        <f t="shared" si="20"/>
        <v>0.13835376532399299</v>
      </c>
      <c r="BB10" s="156">
        <f t="shared" si="20"/>
        <v>6.4798598949211902E-2</v>
      </c>
      <c r="BC10" s="156">
        <f t="shared" si="20"/>
        <v>4.2031523642732042E-2</v>
      </c>
      <c r="BD10" s="156">
        <f t="shared" si="20"/>
        <v>3.3274956217162865E-2</v>
      </c>
      <c r="BE10" s="156">
        <f t="shared" si="20"/>
        <v>2.6269702276707527E-2</v>
      </c>
      <c r="BF10" s="156">
        <f t="shared" si="20"/>
        <v>1.7513134851138354E-2</v>
      </c>
      <c r="BG10" s="156">
        <f t="shared" si="20"/>
        <v>1.0507880910683011E-2</v>
      </c>
    </row>
    <row r="11" spans="1:59" ht="14.25" thickBot="1" x14ac:dyDescent="0.2">
      <c r="A11" s="98"/>
      <c r="C11" s="138"/>
      <c r="D11" s="139"/>
      <c r="E11" s="139"/>
      <c r="F11" s="140"/>
      <c r="G11" s="140"/>
      <c r="H11" s="251"/>
      <c r="I11" s="245"/>
      <c r="J11" s="278"/>
      <c r="K11" s="255"/>
      <c r="L11" s="257"/>
      <c r="M11" s="251"/>
      <c r="N11" s="245"/>
      <c r="O11" s="259"/>
      <c r="Q11" s="122" t="s">
        <v>31</v>
      </c>
      <c r="R11" s="123">
        <f>SUMIFS(Pt2売数実績!$L:$L,Pt2売数実績!$E:$E,Pt2JAN別消化予測!$C10,Pt2売数実績!$B:$B,Pt2JAN別消化予測!R$3)</f>
        <v>1</v>
      </c>
      <c r="S11" s="124">
        <f>SUMIFS(Pt2売数実績!$L:$L,Pt2売数実績!$E:$E,Pt2JAN別消化予測!$C10,Pt2売数実績!$B:$B,Pt2JAN別消化予測!S$3)</f>
        <v>22</v>
      </c>
      <c r="T11" s="125">
        <f>SUMIFS(Pt2売数実績!$L:$L,Pt2売数実績!$E:$E,Pt2JAN別消化予測!$C10,Pt2売数実績!$B:$B,Pt2JAN別消化予測!T$3)</f>
        <v>32</v>
      </c>
      <c r="U11" s="125">
        <f>SUMIFS(Pt2売数実績!$L:$L,Pt2売数実績!$E:$E,Pt2JAN別消化予測!$C10,Pt2売数実績!$B:$B,Pt2JAN別消化予測!U$3)</f>
        <v>51</v>
      </c>
      <c r="V11" s="125">
        <f>SUMIFS(Pt2売数実績!$L:$L,Pt2売数実績!$E:$E,Pt2JAN別消化予測!$C10,Pt2売数実績!$B:$B,Pt2JAN別消化予測!V$3)</f>
        <v>52</v>
      </c>
      <c r="W11" s="125">
        <f>SUMIFS(Pt2売数実績!$L:$L,Pt2売数実績!$E:$E,Pt2JAN別消化予測!$C10,Pt2売数実績!$B:$B,Pt2JAN別消化予測!W$3)</f>
        <v>77</v>
      </c>
      <c r="X11" s="125">
        <f>SUMIFS(Pt2売数実績!$L:$L,Pt2売数実績!$E:$E,Pt2JAN別消化予測!$C10,Pt2売数実績!$B:$B,Pt2JAN別消化予測!X$3)</f>
        <v>146</v>
      </c>
      <c r="Y11" s="125">
        <f>SUMIFS(Pt2売数実績!$L:$L,Pt2売数実績!$E:$E,Pt2JAN別消化予測!$C10,Pt2売数実績!$B:$B,Pt2JAN別消化予測!Y$3)</f>
        <v>79</v>
      </c>
      <c r="Z11" s="125">
        <f>SUMIFS(Pt2売数実績!$L:$L,Pt2売数実績!$E:$E,Pt2JAN別消化予測!$C10,Pt2売数実績!$B:$B,Pt2JAN別消化予測!Z$3)</f>
        <v>37</v>
      </c>
      <c r="AA11" s="125">
        <f>SUMIFS(Pt2売数実績!$L:$L,Pt2売数実績!$E:$E,Pt2JAN別消化予測!$C10,Pt2売数実績!$B:$B,Pt2JAN別消化予測!AA$3)</f>
        <v>24</v>
      </c>
      <c r="AB11" s="125">
        <f>SUMIFS(Pt2売数実績!$L:$L,Pt2売数実績!$E:$E,Pt2JAN別消化予測!$C10,Pt2売数実績!$B:$B,Pt2JAN別消化予測!AB$3)</f>
        <v>19</v>
      </c>
      <c r="AC11" s="125">
        <f>SUMIFS(Pt2売数実績!$L:$L,Pt2売数実績!$E:$E,Pt2JAN別消化予測!$C10,Pt2売数実績!$B:$B,Pt2JAN別消化予測!AC$3)</f>
        <v>15</v>
      </c>
      <c r="AD11" s="125">
        <f>SUMIFS(Pt2売数実績!$L:$L,Pt2売数実績!$E:$E,Pt2JAN別消化予測!$C10,Pt2売数実績!$B:$B,Pt2JAN別消化予測!AD$3)</f>
        <v>10</v>
      </c>
      <c r="AE11" s="125">
        <f>SUMIFS(Pt2売数実績!$L:$L,Pt2売数実績!$E:$E,Pt2JAN別消化予測!$C10,Pt2売数実績!$B:$B,Pt2JAN別消化予測!AE$3)</f>
        <v>6</v>
      </c>
      <c r="AG11" s="132" t="s">
        <v>32</v>
      </c>
      <c r="AH11" s="157">
        <f>IF(AH$3&lt;=$H$2,SUM($R11:T11)/$G10,SUM($R10:T10)/$G10)</f>
        <v>5.5E-2</v>
      </c>
      <c r="AI11" s="157">
        <f>AH11+AI10</f>
        <v>0.106</v>
      </c>
      <c r="AJ11" s="157">
        <f>AI11+AJ10</f>
        <v>0.158</v>
      </c>
      <c r="AK11" s="157">
        <f>AJ11+AK10</f>
        <v>0.23499999999999999</v>
      </c>
      <c r="AL11" s="157">
        <f t="shared" ref="AL11:AM11" si="21">AK11+AL10</f>
        <v>0.38100000000000001</v>
      </c>
      <c r="AM11" s="157">
        <f t="shared" si="21"/>
        <v>0.46</v>
      </c>
      <c r="AN11" s="157">
        <f t="shared" ref="AN11:AS11" si="22">AM11+AN10</f>
        <v>0.497</v>
      </c>
      <c r="AO11" s="157">
        <f t="shared" si="22"/>
        <v>0.52100000000000002</v>
      </c>
      <c r="AP11" s="157">
        <f t="shared" si="22"/>
        <v>0.54</v>
      </c>
      <c r="AQ11" s="157">
        <f t="shared" si="22"/>
        <v>0.55500000000000005</v>
      </c>
      <c r="AR11" s="157">
        <f t="shared" si="22"/>
        <v>0.56500000000000006</v>
      </c>
      <c r="AS11" s="157">
        <f t="shared" si="22"/>
        <v>0.57100000000000006</v>
      </c>
      <c r="AU11" s="132" t="s">
        <v>32</v>
      </c>
      <c r="AV11" s="157">
        <f>AV10</f>
        <v>9.6322241681260939E-2</v>
      </c>
      <c r="AW11" s="157">
        <f>AV11+AW10</f>
        <v>0.18563922942206651</v>
      </c>
      <c r="AX11" s="157">
        <f t="shared" ref="AX11:BG11" si="23">AW11+AX10</f>
        <v>0.27670753064798592</v>
      </c>
      <c r="AY11" s="157">
        <f t="shared" si="23"/>
        <v>0.4115586690017512</v>
      </c>
      <c r="AZ11" s="157">
        <f t="shared" si="23"/>
        <v>0.66725043782837112</v>
      </c>
      <c r="BA11" s="157">
        <f t="shared" si="23"/>
        <v>0.80560420315236414</v>
      </c>
      <c r="BB11" s="157">
        <f t="shared" si="23"/>
        <v>0.87040280210157606</v>
      </c>
      <c r="BC11" s="157">
        <f t="shared" si="23"/>
        <v>0.91243432574430805</v>
      </c>
      <c r="BD11" s="157">
        <f t="shared" si="23"/>
        <v>0.94570928196147097</v>
      </c>
      <c r="BE11" s="157">
        <f t="shared" si="23"/>
        <v>0.97197898423817852</v>
      </c>
      <c r="BF11" s="157">
        <f t="shared" si="23"/>
        <v>0.98949211908931689</v>
      </c>
      <c r="BG11" s="157">
        <f t="shared" si="23"/>
        <v>0.99999999999999989</v>
      </c>
    </row>
    <row r="12" spans="1:59" x14ac:dyDescent="0.15">
      <c r="A12" s="98" t="str">
        <f>C12&amp;"_"&amp;D12</f>
        <v>4562342690067_春財布　紳士ブランド折財布</v>
      </c>
      <c r="C12" s="101">
        <v>4562342690067</v>
      </c>
      <c r="D12" s="102" t="s">
        <v>23</v>
      </c>
      <c r="E12" s="136" t="s">
        <v>19</v>
      </c>
      <c r="F12" s="137">
        <f>VLOOKUP(C12,パターンマスタ!N:R,5,0)</f>
        <v>1990</v>
      </c>
      <c r="G12" s="137">
        <f>VLOOKUP(C12,パターンマスタ!N:AB,14,0)*50</f>
        <v>2500</v>
      </c>
      <c r="H12" s="250">
        <f>SUM(R13:AE13)</f>
        <v>942</v>
      </c>
      <c r="I12" s="244">
        <f>G12-H12</f>
        <v>1558</v>
      </c>
      <c r="J12" s="277">
        <f t="shared" ref="J12" si="24">IF(G12=0,0,H12/G12)</f>
        <v>0.37680000000000002</v>
      </c>
      <c r="K12" s="254">
        <f>J12/SUM(AH12:AS12)</f>
        <v>1</v>
      </c>
      <c r="L12" s="256">
        <f>J12-K12</f>
        <v>-0.62319999999999998</v>
      </c>
      <c r="M12" s="250">
        <f>AS13*G12</f>
        <v>942.00000000000011</v>
      </c>
      <c r="N12" s="244">
        <f>G12-M12</f>
        <v>1558</v>
      </c>
      <c r="O12" s="258">
        <f>M12/G12</f>
        <v>0.37680000000000002</v>
      </c>
      <c r="Q12" s="118" t="s">
        <v>29</v>
      </c>
      <c r="R12" s="150">
        <f>R13</f>
        <v>2</v>
      </c>
      <c r="S12" s="151">
        <f>S13</f>
        <v>29</v>
      </c>
      <c r="T12" s="152">
        <f>IFERROR(SUMIFS(Pt2売数予測!$D:$D,Pt2売数予測!$C:$C,Pt2JAN別消化予測!$C12,Pt2売数予測!$B:$B,Pt2JAN別消化予測!T$3),0)</f>
        <v>32.26</v>
      </c>
      <c r="U12" s="152">
        <f>IFERROR(SUMIFS(Pt2売数予測!$D:$D,Pt2売数予測!$C:$C,Pt2JAN別消化予測!$C12,Pt2売数予測!$B:$B,Pt2JAN別消化予測!U$3),0)</f>
        <v>91.68</v>
      </c>
      <c r="V12" s="152">
        <f>IFERROR(SUMIFS(Pt2売数予測!$D:$D,Pt2売数予測!$C:$C,Pt2JAN別消化予測!$C12,Pt2売数予測!$B:$B,Pt2JAN別消化予測!V$3),0)</f>
        <v>72.099999999999994</v>
      </c>
      <c r="W12" s="152">
        <f>IFERROR(SUMIFS(Pt2売数予測!$D:$D,Pt2売数予測!$C:$C,Pt2JAN別消化予測!$C12,Pt2売数予測!$B:$B,Pt2JAN別消化予測!W$3),0)</f>
        <v>99.286249999999995</v>
      </c>
      <c r="X12" s="152">
        <f>IFERROR(SUMIFS(Pt2売数予測!$D:$D,Pt2売数予測!$C:$C,Pt2JAN別消化予測!$C12,Pt2売数予測!$B:$B,Pt2JAN別消化予測!X$3),0)</f>
        <v>240.88059153584101</v>
      </c>
      <c r="Y12" s="152">
        <f>IFERROR(SUMIFS(Pt2売数予測!$D:$D,Pt2売数予測!$C:$C,Pt2JAN別消化予測!$C12,Pt2売数予測!$B:$B,Pt2JAN別消化予測!Y$3),0)</f>
        <v>102.87</v>
      </c>
      <c r="Z12" s="152">
        <f>IFERROR(SUMIFS(Pt2売数予測!$D:$D,Pt2売数予測!$C:$C,Pt2JAN別消化予測!$C12,Pt2売数予測!$B:$B,Pt2JAN別消化予測!Z$3),0)</f>
        <v>94.71</v>
      </c>
      <c r="AA12" s="152">
        <f>IFERROR(SUMIFS(Pt2売数予測!$D:$D,Pt2売数予測!$C:$C,Pt2JAN別消化予測!$C12,Pt2売数予測!$B:$B,Pt2JAN別消化予測!AA$3),0)</f>
        <v>59.557102272727199</v>
      </c>
      <c r="AB12" s="152">
        <f>IFERROR(SUMIFS(Pt2売数予測!$D:$D,Pt2売数予測!$C:$C,Pt2JAN別消化予測!$C12,Pt2売数予測!$B:$B,Pt2JAN別消化予測!AB$3),0)</f>
        <v>41.351666666666603</v>
      </c>
      <c r="AC12" s="152">
        <f>IFERROR(SUMIFS(Pt2売数予測!$D:$D,Pt2売数予測!$C:$C,Pt2JAN別消化予測!$C12,Pt2売数予測!$B:$B,Pt2JAN別消化予測!AC$3),0)</f>
        <v>31.959465277777699</v>
      </c>
      <c r="AD12" s="152">
        <f>IFERROR(SUMIFS(Pt2売数予測!$D:$D,Pt2売数予測!$C:$C,Pt2JAN別消化予測!$C12,Pt2売数予測!$B:$B,Pt2JAN別消化予測!AD$3),0)</f>
        <v>26.172999999999998</v>
      </c>
      <c r="AE12" s="152">
        <f>IFERROR(SUMIFS(Pt2売数予測!$D:$D,Pt2売数予測!$C:$C,Pt2JAN別消化予測!$C12,Pt2売数予測!$B:$B,Pt2JAN別消化予測!AE$3),0)</f>
        <v>34.753045787545702</v>
      </c>
      <c r="AG12" s="130" t="s">
        <v>30</v>
      </c>
      <c r="AH12" s="156">
        <f>IF(AH$3&lt;=$H$2,SUM($R13:T13)/$G12,SUM($R12:T12)/$G12)</f>
        <v>3.56E-2</v>
      </c>
      <c r="AI12" s="156">
        <f t="shared" ref="AI12:AK12" si="25">IF(AI$3&lt;=$H$2,SUM(U13:U13)/$G12,SUM(U12:U12)/$G12)</f>
        <v>2.8000000000000001E-2</v>
      </c>
      <c r="AJ12" s="156">
        <f t="shared" si="25"/>
        <v>3.4000000000000002E-2</v>
      </c>
      <c r="AK12" s="156">
        <f t="shared" si="25"/>
        <v>3.6799999999999999E-2</v>
      </c>
      <c r="AL12" s="156">
        <f t="shared" ref="AL12:AS12" si="26">IF(AL$3&lt;=$H$2,SUM(X13:X13)/$G12,SUM(X12:X12)/$G12)</f>
        <v>9.2799999999999994E-2</v>
      </c>
      <c r="AM12" s="156">
        <f t="shared" si="26"/>
        <v>5.04E-2</v>
      </c>
      <c r="AN12" s="156">
        <f t="shared" si="26"/>
        <v>3.2000000000000001E-2</v>
      </c>
      <c r="AO12" s="156">
        <f t="shared" si="26"/>
        <v>1.6799999999999999E-2</v>
      </c>
      <c r="AP12" s="156">
        <f t="shared" si="26"/>
        <v>1.24E-2</v>
      </c>
      <c r="AQ12" s="156">
        <f t="shared" si="26"/>
        <v>1.1599999999999999E-2</v>
      </c>
      <c r="AR12" s="156">
        <f t="shared" si="26"/>
        <v>1.24E-2</v>
      </c>
      <c r="AS12" s="156">
        <f t="shared" si="26"/>
        <v>1.4E-2</v>
      </c>
      <c r="AU12" s="130" t="s">
        <v>30</v>
      </c>
      <c r="AV12" s="156">
        <f>AH12/SUM($AH12:$AS12)</f>
        <v>9.447983014861995E-2</v>
      </c>
      <c r="AW12" s="156">
        <f t="shared" ref="AW12:BG12" si="27">AI12/SUM($AH12:$AS12)</f>
        <v>7.4309978768577492E-2</v>
      </c>
      <c r="AX12" s="156">
        <f t="shared" si="27"/>
        <v>9.0233545647558394E-2</v>
      </c>
      <c r="AY12" s="156">
        <f t="shared" si="27"/>
        <v>9.7664543524416128E-2</v>
      </c>
      <c r="AZ12" s="156">
        <f t="shared" si="27"/>
        <v>0.2462845010615711</v>
      </c>
      <c r="BA12" s="156">
        <f t="shared" si="27"/>
        <v>0.13375796178343949</v>
      </c>
      <c r="BB12" s="156">
        <f t="shared" si="27"/>
        <v>8.4925690021231418E-2</v>
      </c>
      <c r="BC12" s="156">
        <f t="shared" si="27"/>
        <v>4.4585987261146494E-2</v>
      </c>
      <c r="BD12" s="156">
        <f t="shared" si="27"/>
        <v>3.2908704883227176E-2</v>
      </c>
      <c r="BE12" s="156">
        <f t="shared" si="27"/>
        <v>3.0785562632696387E-2</v>
      </c>
      <c r="BF12" s="156">
        <f t="shared" si="27"/>
        <v>3.2908704883227176E-2</v>
      </c>
      <c r="BG12" s="156">
        <f t="shared" si="27"/>
        <v>3.7154989384288746E-2</v>
      </c>
    </row>
    <row r="13" spans="1:59" ht="14.25" thickBot="1" x14ac:dyDescent="0.2">
      <c r="A13" s="98"/>
      <c r="C13" s="138"/>
      <c r="D13" s="139"/>
      <c r="E13" s="139"/>
      <c r="F13" s="140"/>
      <c r="G13" s="140"/>
      <c r="H13" s="251"/>
      <c r="I13" s="245"/>
      <c r="J13" s="278"/>
      <c r="K13" s="255"/>
      <c r="L13" s="257"/>
      <c r="M13" s="251"/>
      <c r="N13" s="245"/>
      <c r="O13" s="259"/>
      <c r="Q13" s="122" t="s">
        <v>31</v>
      </c>
      <c r="R13" s="123">
        <f>SUMIFS(Pt2売数実績!$L:$L,Pt2売数実績!$E:$E,Pt2JAN別消化予測!$C12,Pt2売数実績!$B:$B,Pt2JAN別消化予測!R$3)</f>
        <v>2</v>
      </c>
      <c r="S13" s="124">
        <f>SUMIFS(Pt2売数実績!$L:$L,Pt2売数実績!$E:$E,Pt2JAN別消化予測!$C12,Pt2売数実績!$B:$B,Pt2JAN別消化予測!S$3)</f>
        <v>29</v>
      </c>
      <c r="T13" s="125">
        <f>SUMIFS(Pt2売数実績!$L:$L,Pt2売数実績!$E:$E,Pt2JAN別消化予測!$C12,Pt2売数実績!$B:$B,Pt2JAN別消化予測!T$3)</f>
        <v>58</v>
      </c>
      <c r="U13" s="125">
        <f>SUMIFS(Pt2売数実績!$L:$L,Pt2売数実績!$E:$E,Pt2JAN別消化予測!$C12,Pt2売数実績!$B:$B,Pt2JAN別消化予測!U$3)</f>
        <v>70</v>
      </c>
      <c r="V13" s="125">
        <f>SUMIFS(Pt2売数実績!$L:$L,Pt2売数実績!$E:$E,Pt2JAN別消化予測!$C12,Pt2売数実績!$B:$B,Pt2JAN別消化予測!V$3)</f>
        <v>85</v>
      </c>
      <c r="W13" s="125">
        <f>SUMIFS(Pt2売数実績!$L:$L,Pt2売数実績!$E:$E,Pt2JAN別消化予測!$C12,Pt2売数実績!$B:$B,Pt2JAN別消化予測!W$3)</f>
        <v>92</v>
      </c>
      <c r="X13" s="125">
        <f>SUMIFS(Pt2売数実績!$L:$L,Pt2売数実績!$E:$E,Pt2JAN別消化予測!$C12,Pt2売数実績!$B:$B,Pt2JAN別消化予測!X$3)</f>
        <v>232</v>
      </c>
      <c r="Y13" s="125">
        <f>SUMIFS(Pt2売数実績!$L:$L,Pt2売数実績!$E:$E,Pt2JAN別消化予測!$C12,Pt2売数実績!$B:$B,Pt2JAN別消化予測!Y$3)</f>
        <v>126</v>
      </c>
      <c r="Z13" s="125">
        <f>SUMIFS(Pt2売数実績!$L:$L,Pt2売数実績!$E:$E,Pt2JAN別消化予測!$C12,Pt2売数実績!$B:$B,Pt2JAN別消化予測!Z$3)</f>
        <v>80</v>
      </c>
      <c r="AA13" s="125">
        <f>SUMIFS(Pt2売数実績!$L:$L,Pt2売数実績!$E:$E,Pt2JAN別消化予測!$C12,Pt2売数実績!$B:$B,Pt2JAN別消化予測!AA$3)</f>
        <v>42</v>
      </c>
      <c r="AB13" s="125">
        <f>SUMIFS(Pt2売数実績!$L:$L,Pt2売数実績!$E:$E,Pt2JAN別消化予測!$C12,Pt2売数実績!$B:$B,Pt2JAN別消化予測!AB$3)</f>
        <v>31</v>
      </c>
      <c r="AC13" s="125">
        <f>SUMIFS(Pt2売数実績!$L:$L,Pt2売数実績!$E:$E,Pt2JAN別消化予測!$C12,Pt2売数実績!$B:$B,Pt2JAN別消化予測!AC$3)</f>
        <v>29</v>
      </c>
      <c r="AD13" s="125">
        <f>SUMIFS(Pt2売数実績!$L:$L,Pt2売数実績!$E:$E,Pt2JAN別消化予測!$C12,Pt2売数実績!$B:$B,Pt2JAN別消化予測!AD$3)</f>
        <v>31</v>
      </c>
      <c r="AE13" s="125">
        <f>SUMIFS(Pt2売数実績!$L:$L,Pt2売数実績!$E:$E,Pt2JAN別消化予測!$C12,Pt2売数実績!$B:$B,Pt2JAN別消化予測!AE$3)</f>
        <v>35</v>
      </c>
      <c r="AG13" s="132" t="s">
        <v>32</v>
      </c>
      <c r="AH13" s="157">
        <f>IF(AH$3&lt;=$H$2,SUM($R13:T13)/$G12,SUM($R12:T12)/$G12)</f>
        <v>3.56E-2</v>
      </c>
      <c r="AI13" s="157">
        <f>AH13+AI12</f>
        <v>6.3600000000000004E-2</v>
      </c>
      <c r="AJ13" s="157">
        <f>AI13+AJ12</f>
        <v>9.7600000000000006E-2</v>
      </c>
      <c r="AK13" s="157">
        <f>AJ13+AK12</f>
        <v>0.13440000000000002</v>
      </c>
      <c r="AL13" s="157">
        <f t="shared" ref="AL13:AM13" si="28">AK13+AL12</f>
        <v>0.22720000000000001</v>
      </c>
      <c r="AM13" s="157">
        <f t="shared" si="28"/>
        <v>0.27760000000000001</v>
      </c>
      <c r="AN13" s="157">
        <f t="shared" ref="AN13:AS13" si="29">AM13+AN12</f>
        <v>0.30959999999999999</v>
      </c>
      <c r="AO13" s="157">
        <f t="shared" si="29"/>
        <v>0.32639999999999997</v>
      </c>
      <c r="AP13" s="157">
        <f t="shared" si="29"/>
        <v>0.33879999999999999</v>
      </c>
      <c r="AQ13" s="157">
        <f t="shared" si="29"/>
        <v>0.35039999999999999</v>
      </c>
      <c r="AR13" s="157">
        <f t="shared" si="29"/>
        <v>0.36280000000000001</v>
      </c>
      <c r="AS13" s="157">
        <f t="shared" si="29"/>
        <v>0.37680000000000002</v>
      </c>
      <c r="AU13" s="132" t="s">
        <v>32</v>
      </c>
      <c r="AV13" s="157">
        <f>AV12</f>
        <v>9.447983014861995E-2</v>
      </c>
      <c r="AW13" s="157">
        <f>AV13+AW12</f>
        <v>0.16878980891719744</v>
      </c>
      <c r="AX13" s="157">
        <f t="shared" ref="AX13:BG13" si="30">AW13+AX12</f>
        <v>0.25902335456475584</v>
      </c>
      <c r="AY13" s="157">
        <f t="shared" si="30"/>
        <v>0.35668789808917195</v>
      </c>
      <c r="AZ13" s="157">
        <f t="shared" si="30"/>
        <v>0.60297239915074308</v>
      </c>
      <c r="BA13" s="157">
        <f t="shared" si="30"/>
        <v>0.73673036093418254</v>
      </c>
      <c r="BB13" s="157">
        <f t="shared" si="30"/>
        <v>0.82165605095541394</v>
      </c>
      <c r="BC13" s="157">
        <f t="shared" si="30"/>
        <v>0.86624203821656043</v>
      </c>
      <c r="BD13" s="157">
        <f t="shared" si="30"/>
        <v>0.8991507430997876</v>
      </c>
      <c r="BE13" s="157">
        <f t="shared" si="30"/>
        <v>0.92993630573248398</v>
      </c>
      <c r="BF13" s="157">
        <f t="shared" si="30"/>
        <v>0.96284501061571115</v>
      </c>
      <c r="BG13" s="157">
        <f t="shared" si="30"/>
        <v>0.99999999999999989</v>
      </c>
    </row>
    <row r="14" spans="1:59" x14ac:dyDescent="0.15">
      <c r="A14" s="98" t="str">
        <f t="shared" si="4"/>
        <v>4562342690074_春財布　婦人長財布</v>
      </c>
      <c r="C14" s="101">
        <v>4562342690074</v>
      </c>
      <c r="D14" s="102" t="s">
        <v>24</v>
      </c>
      <c r="E14" s="136" t="s">
        <v>19</v>
      </c>
      <c r="F14" s="137">
        <f>VLOOKUP(C14,パターンマスタ!N:R,5,0)</f>
        <v>998</v>
      </c>
      <c r="G14" s="137">
        <f>VLOOKUP(C14,パターンマスタ!N:AB,14,0)*50</f>
        <v>2500</v>
      </c>
      <c r="H14" s="250">
        <f>SUM(R15:AE15)</f>
        <v>1663</v>
      </c>
      <c r="I14" s="244">
        <f>G14-H14</f>
        <v>837</v>
      </c>
      <c r="J14" s="277">
        <f>IF(G14=0,0,H14/G14)</f>
        <v>0.66520000000000001</v>
      </c>
      <c r="K14" s="254">
        <f>J14/SUM(AH14:AS14)</f>
        <v>1.0000000000000002</v>
      </c>
      <c r="L14" s="256">
        <f>J14-K14</f>
        <v>-0.33480000000000021</v>
      </c>
      <c r="M14" s="250">
        <f>AS15*G14</f>
        <v>1662.9999999999998</v>
      </c>
      <c r="N14" s="244">
        <f>G14-M14</f>
        <v>837.00000000000023</v>
      </c>
      <c r="O14" s="258">
        <f>M14/G14</f>
        <v>0.6651999999999999</v>
      </c>
      <c r="Q14" s="118" t="s">
        <v>29</v>
      </c>
      <c r="R14" s="150">
        <f>R15</f>
        <v>4</v>
      </c>
      <c r="S14" s="151">
        <f>S15</f>
        <v>48</v>
      </c>
      <c r="T14" s="152">
        <f>IFERROR(SUMIFS(Pt2売数予測!$D:$D,Pt2売数予測!$C:$C,Pt2JAN別消化予測!$C14,Pt2売数予測!$B:$B,Pt2JAN別消化予測!T$3),0)</f>
        <v>142.18</v>
      </c>
      <c r="U14" s="152">
        <f>IFERROR(SUMIFS(Pt2売数予測!$D:$D,Pt2売数予測!$C:$C,Pt2JAN別消化予測!$C14,Pt2売数予測!$B:$B,Pt2JAN別消化予測!U$3),0)</f>
        <v>215.45</v>
      </c>
      <c r="V14" s="152">
        <f>IFERROR(SUMIFS(Pt2売数予測!$D:$D,Pt2売数予測!$C:$C,Pt2JAN別消化予測!$C14,Pt2売数予測!$B:$B,Pt2JAN別消化予測!V$3),0)</f>
        <v>256.77999999999997</v>
      </c>
      <c r="W14" s="152">
        <f>IFERROR(SUMIFS(Pt2売数予測!$D:$D,Pt2売数予測!$C:$C,Pt2JAN別消化予測!$C14,Pt2売数予測!$B:$B,Pt2JAN別消化予測!W$3),0)</f>
        <v>260.02999999999997</v>
      </c>
      <c r="X14" s="152">
        <f>IFERROR(SUMIFS(Pt2売数予測!$D:$D,Pt2売数予測!$C:$C,Pt2JAN別消化予測!$C14,Pt2売数予測!$B:$B,Pt2JAN別消化予測!X$3),0)</f>
        <v>385.33248738574599</v>
      </c>
      <c r="Y14" s="152">
        <f>IFERROR(SUMIFS(Pt2売数予測!$D:$D,Pt2売数予測!$C:$C,Pt2JAN別消化予測!$C14,Pt2売数予測!$B:$B,Pt2JAN別消化予測!Y$3),0)</f>
        <v>210.92</v>
      </c>
      <c r="Z14" s="152">
        <f>IFERROR(SUMIFS(Pt2売数予測!$D:$D,Pt2売数予測!$C:$C,Pt2JAN別消化予測!$C14,Pt2売数予測!$B:$B,Pt2JAN別消化予測!Z$3),0)</f>
        <v>145.82</v>
      </c>
      <c r="AA14" s="152">
        <f>IFERROR(SUMIFS(Pt2売数予測!$D:$D,Pt2売数予測!$C:$C,Pt2JAN別消化予測!$C14,Pt2売数予測!$B:$B,Pt2JAN別消化予測!AA$3),0)</f>
        <v>95.25</v>
      </c>
      <c r="AB14" s="152">
        <f>IFERROR(SUMIFS(Pt2売数予測!$D:$D,Pt2売数予測!$C:$C,Pt2JAN別消化予測!$C14,Pt2売数予測!$B:$B,Pt2JAN別消化予測!AB$3),0)</f>
        <v>71.311666666666596</v>
      </c>
      <c r="AC14" s="152">
        <f>IFERROR(SUMIFS(Pt2売数予測!$D:$D,Pt2売数予測!$C:$C,Pt2JAN別消化予測!$C14,Pt2売数予測!$B:$B,Pt2JAN別消化予測!AC$3),0)</f>
        <v>43.031666666666602</v>
      </c>
      <c r="AD14" s="152">
        <f>IFERROR(SUMIFS(Pt2売数予測!$D:$D,Pt2売数予測!$C:$C,Pt2JAN別消化予測!$C14,Pt2売数予測!$B:$B,Pt2JAN別消化予測!AD$3),0)</f>
        <v>30.36</v>
      </c>
      <c r="AE14" s="152">
        <f>IFERROR(SUMIFS(Pt2売数予測!$D:$D,Pt2売数予測!$C:$C,Pt2JAN別消化予測!$C14,Pt2売数予測!$B:$B,Pt2JAN別消化予測!AE$3),0)</f>
        <v>29.945</v>
      </c>
      <c r="AG14" s="130" t="s">
        <v>30</v>
      </c>
      <c r="AH14" s="156">
        <f>IF(AH$3&lt;=$H$2,SUM($R15:T15)/$G14,SUM($R14:T14)/$G14)</f>
        <v>7.5600000000000001E-2</v>
      </c>
      <c r="AI14" s="156">
        <f t="shared" ref="AI14:AK14" si="31">IF(AI$3&lt;=$H$2,SUM(U15:U15)/$G14,SUM(U14:U14)/$G14)</f>
        <v>9.0800000000000006E-2</v>
      </c>
      <c r="AJ14" s="156">
        <f t="shared" si="31"/>
        <v>9.2399999999999996E-2</v>
      </c>
      <c r="AK14" s="156">
        <f t="shared" si="31"/>
        <v>8.7599999999999997E-2</v>
      </c>
      <c r="AL14" s="156">
        <f t="shared" ref="AL14:AS14" si="32">IF(AL$3&lt;=$H$2,SUM(X15:X15)/$G14,SUM(X14:X14)/$G14)</f>
        <v>0.15640000000000001</v>
      </c>
      <c r="AM14" s="156">
        <f t="shared" si="32"/>
        <v>6.2799999999999995E-2</v>
      </c>
      <c r="AN14" s="156">
        <f t="shared" si="32"/>
        <v>3.2800000000000003E-2</v>
      </c>
      <c r="AO14" s="156">
        <f t="shared" si="32"/>
        <v>2.0400000000000001E-2</v>
      </c>
      <c r="AP14" s="156">
        <f t="shared" si="32"/>
        <v>1.7600000000000001E-2</v>
      </c>
      <c r="AQ14" s="156">
        <f t="shared" si="32"/>
        <v>7.1999999999999998E-3</v>
      </c>
      <c r="AR14" s="156">
        <f t="shared" si="32"/>
        <v>1.04E-2</v>
      </c>
      <c r="AS14" s="156">
        <f t="shared" si="32"/>
        <v>1.12E-2</v>
      </c>
      <c r="AU14" s="130" t="s">
        <v>30</v>
      </c>
      <c r="AV14" s="156">
        <f>AH14/SUM($AH14:$AS14)</f>
        <v>0.11365003006614553</v>
      </c>
      <c r="AW14" s="156">
        <f t="shared" ref="AW14:BG14" si="33">AI14/SUM($AH14:$AS14)</f>
        <v>0.13650030066145524</v>
      </c>
      <c r="AX14" s="156">
        <f t="shared" si="33"/>
        <v>0.13890559230306676</v>
      </c>
      <c r="AY14" s="156">
        <f t="shared" si="33"/>
        <v>0.13168971737823212</v>
      </c>
      <c r="AZ14" s="156">
        <f t="shared" si="33"/>
        <v>0.23511725796752861</v>
      </c>
      <c r="BA14" s="156">
        <f t="shared" si="33"/>
        <v>9.4407696933253168E-2</v>
      </c>
      <c r="BB14" s="156">
        <f t="shared" si="33"/>
        <v>4.930847865303669E-2</v>
      </c>
      <c r="BC14" s="156">
        <f t="shared" si="33"/>
        <v>3.0667468430547212E-2</v>
      </c>
      <c r="BD14" s="156">
        <f t="shared" si="33"/>
        <v>2.6458208057727004E-2</v>
      </c>
      <c r="BE14" s="156">
        <f t="shared" si="33"/>
        <v>1.0823812387251955E-2</v>
      </c>
      <c r="BF14" s="156">
        <f t="shared" si="33"/>
        <v>1.5634395670475046E-2</v>
      </c>
      <c r="BG14" s="156">
        <f t="shared" si="33"/>
        <v>1.6837041491280819E-2</v>
      </c>
    </row>
    <row r="15" spans="1:59" ht="14.25" thickBot="1" x14ac:dyDescent="0.2">
      <c r="A15" s="98"/>
      <c r="C15" s="138"/>
      <c r="D15" s="139"/>
      <c r="E15" s="139"/>
      <c r="F15" s="140"/>
      <c r="G15" s="140"/>
      <c r="H15" s="251"/>
      <c r="I15" s="245"/>
      <c r="J15" s="278"/>
      <c r="K15" s="255"/>
      <c r="L15" s="257"/>
      <c r="M15" s="251"/>
      <c r="N15" s="245"/>
      <c r="O15" s="259"/>
      <c r="Q15" s="122" t="s">
        <v>31</v>
      </c>
      <c r="R15" s="123">
        <f>SUMIFS(Pt2売数実績!$L:$L,Pt2売数実績!$E:$E,Pt2JAN別消化予測!$C14,Pt2売数実績!$B:$B,Pt2JAN別消化予測!R$3)</f>
        <v>4</v>
      </c>
      <c r="S15" s="124">
        <f>SUMIFS(Pt2売数実績!$L:$L,Pt2売数実績!$E:$E,Pt2JAN別消化予測!$C14,Pt2売数実績!$B:$B,Pt2JAN別消化予測!S$3)</f>
        <v>48</v>
      </c>
      <c r="T15" s="125">
        <f>SUMIFS(Pt2売数実績!$L:$L,Pt2売数実績!$E:$E,Pt2JAN別消化予測!$C14,Pt2売数実績!$B:$B,Pt2JAN別消化予測!T$3)</f>
        <v>137</v>
      </c>
      <c r="U15" s="125">
        <f>SUMIFS(Pt2売数実績!$L:$L,Pt2売数実績!$E:$E,Pt2JAN別消化予測!$C14,Pt2売数実績!$B:$B,Pt2JAN別消化予測!U$3)</f>
        <v>227</v>
      </c>
      <c r="V15" s="125">
        <f>SUMIFS(Pt2売数実績!$L:$L,Pt2売数実績!$E:$E,Pt2JAN別消化予測!$C14,Pt2売数実績!$B:$B,Pt2JAN別消化予測!V$3)</f>
        <v>231</v>
      </c>
      <c r="W15" s="125">
        <f>SUMIFS(Pt2売数実績!$L:$L,Pt2売数実績!$E:$E,Pt2JAN別消化予測!$C14,Pt2売数実績!$B:$B,Pt2JAN別消化予測!W$3)</f>
        <v>219</v>
      </c>
      <c r="X15" s="125">
        <f>SUMIFS(Pt2売数実績!$L:$L,Pt2売数実績!$E:$E,Pt2JAN別消化予測!$C14,Pt2売数実績!$B:$B,Pt2JAN別消化予測!X$3)</f>
        <v>391</v>
      </c>
      <c r="Y15" s="125">
        <f>SUMIFS(Pt2売数実績!$L:$L,Pt2売数実績!$E:$E,Pt2JAN別消化予測!$C14,Pt2売数実績!$B:$B,Pt2JAN別消化予測!Y$3)</f>
        <v>157</v>
      </c>
      <c r="Z15" s="125">
        <f>SUMIFS(Pt2売数実績!$L:$L,Pt2売数実績!$E:$E,Pt2JAN別消化予測!$C14,Pt2売数実績!$B:$B,Pt2JAN別消化予測!Z$3)</f>
        <v>82</v>
      </c>
      <c r="AA15" s="125">
        <f>SUMIFS(Pt2売数実績!$L:$L,Pt2売数実績!$E:$E,Pt2JAN別消化予測!$C14,Pt2売数実績!$B:$B,Pt2JAN別消化予測!AA$3)</f>
        <v>51</v>
      </c>
      <c r="AB15" s="125">
        <f>SUMIFS(Pt2売数実績!$L:$L,Pt2売数実績!$E:$E,Pt2JAN別消化予測!$C14,Pt2売数実績!$B:$B,Pt2JAN別消化予測!AB$3)</f>
        <v>44</v>
      </c>
      <c r="AC15" s="125">
        <f>SUMIFS(Pt2売数実績!$L:$L,Pt2売数実績!$E:$E,Pt2JAN別消化予測!$C14,Pt2売数実績!$B:$B,Pt2JAN別消化予測!AC$3)</f>
        <v>18</v>
      </c>
      <c r="AD15" s="125">
        <f>SUMIFS(Pt2売数実績!$L:$L,Pt2売数実績!$E:$E,Pt2JAN別消化予測!$C14,Pt2売数実績!$B:$B,Pt2JAN別消化予測!AD$3)</f>
        <v>26</v>
      </c>
      <c r="AE15" s="125">
        <f>SUMIFS(Pt2売数実績!$L:$L,Pt2売数実績!$E:$E,Pt2JAN別消化予測!$C14,Pt2売数実績!$B:$B,Pt2JAN別消化予測!AE$3)</f>
        <v>28</v>
      </c>
      <c r="AG15" s="132" t="s">
        <v>32</v>
      </c>
      <c r="AH15" s="157">
        <f>IF(AH$3&lt;=$H$2,SUM($R15:T15)/$G14,SUM($R14:T14)/$G14)</f>
        <v>7.5600000000000001E-2</v>
      </c>
      <c r="AI15" s="157">
        <f>AH15+AI14</f>
        <v>0.16639999999999999</v>
      </c>
      <c r="AJ15" s="157">
        <f>AI15+AJ14</f>
        <v>0.25879999999999997</v>
      </c>
      <c r="AK15" s="157">
        <f>AJ15+AK14</f>
        <v>0.34639999999999999</v>
      </c>
      <c r="AL15" s="157">
        <f t="shared" ref="AL15:AM15" si="34">AK15+AL14</f>
        <v>0.50280000000000002</v>
      </c>
      <c r="AM15" s="157">
        <f t="shared" si="34"/>
        <v>0.56559999999999999</v>
      </c>
      <c r="AN15" s="157">
        <f t="shared" ref="AN15:AS15" si="35">AM15+AN14</f>
        <v>0.59840000000000004</v>
      </c>
      <c r="AO15" s="157">
        <f t="shared" si="35"/>
        <v>0.61880000000000002</v>
      </c>
      <c r="AP15" s="157">
        <f t="shared" si="35"/>
        <v>0.63639999999999997</v>
      </c>
      <c r="AQ15" s="157">
        <f t="shared" si="35"/>
        <v>0.64359999999999995</v>
      </c>
      <c r="AR15" s="157">
        <f t="shared" si="35"/>
        <v>0.65399999999999991</v>
      </c>
      <c r="AS15" s="157">
        <f t="shared" si="35"/>
        <v>0.6651999999999999</v>
      </c>
      <c r="AU15" s="132" t="s">
        <v>32</v>
      </c>
      <c r="AV15" s="157">
        <f>AV14</f>
        <v>0.11365003006614553</v>
      </c>
      <c r="AW15" s="157">
        <f>AV15+AW14</f>
        <v>0.25015033072760079</v>
      </c>
      <c r="AX15" s="157">
        <f t="shared" ref="AX15:BG15" si="36">AW15+AX14</f>
        <v>0.38905592303066755</v>
      </c>
      <c r="AY15" s="157">
        <f t="shared" si="36"/>
        <v>0.5207456404088997</v>
      </c>
      <c r="AZ15" s="157">
        <f t="shared" si="36"/>
        <v>0.75586289837642828</v>
      </c>
      <c r="BA15" s="157">
        <f t="shared" si="36"/>
        <v>0.85027059530968141</v>
      </c>
      <c r="BB15" s="157">
        <f t="shared" si="36"/>
        <v>0.89957907396271808</v>
      </c>
      <c r="BC15" s="157">
        <f t="shared" si="36"/>
        <v>0.93024654239326532</v>
      </c>
      <c r="BD15" s="157">
        <f t="shared" si="36"/>
        <v>0.95670475045099235</v>
      </c>
      <c r="BE15" s="157">
        <f t="shared" si="36"/>
        <v>0.96752856283824429</v>
      </c>
      <c r="BF15" s="157">
        <f t="shared" si="36"/>
        <v>0.98316295850871938</v>
      </c>
      <c r="BG15" s="157">
        <f t="shared" si="36"/>
        <v>1.0000000000000002</v>
      </c>
    </row>
    <row r="16" spans="1:59" x14ac:dyDescent="0.15">
      <c r="A16" s="98" t="str">
        <f t="shared" si="4"/>
        <v>4562342690081_春財布　婦人折財布</v>
      </c>
      <c r="C16" s="101">
        <v>4562342690081</v>
      </c>
      <c r="D16" s="102" t="s">
        <v>25</v>
      </c>
      <c r="E16" s="102" t="s">
        <v>19</v>
      </c>
      <c r="F16" s="137">
        <f>VLOOKUP(C16,パターンマスタ!N:R,5,0)</f>
        <v>998</v>
      </c>
      <c r="G16" s="137">
        <f>VLOOKUP(C16,パターンマスタ!N:AB,14,0)*50</f>
        <v>1000</v>
      </c>
      <c r="H16" s="250">
        <f>SUM(R17:AE17)</f>
        <v>595</v>
      </c>
      <c r="I16" s="244">
        <f>G16-H16</f>
        <v>405</v>
      </c>
      <c r="J16" s="277">
        <f t="shared" ref="J16" si="37">IF(G16=0,0,H16/G16)</f>
        <v>0.59499999999999997</v>
      </c>
      <c r="K16" s="254">
        <f>J16/SUM(AH16:AS16)</f>
        <v>0.99999999999999978</v>
      </c>
      <c r="L16" s="256">
        <f>J16-K16</f>
        <v>-0.4049999999999998</v>
      </c>
      <c r="M16" s="250">
        <f>AS17*G16</f>
        <v>595.00000000000011</v>
      </c>
      <c r="N16" s="244">
        <f>G16-M16</f>
        <v>404.99999999999989</v>
      </c>
      <c r="O16" s="258">
        <f>M16/G16</f>
        <v>0.59500000000000008</v>
      </c>
      <c r="Q16" s="118" t="s">
        <v>29</v>
      </c>
      <c r="R16" s="150">
        <f>R17</f>
        <v>0</v>
      </c>
      <c r="S16" s="151">
        <f>S17</f>
        <v>19</v>
      </c>
      <c r="T16" s="152">
        <f>IFERROR(SUMIFS(Pt2売数予測!$D:$D,Pt2売数予測!$C:$C,Pt2JAN別消化予測!$C16,Pt2売数予測!$B:$B,Pt2JAN別消化予測!T$3),0)</f>
        <v>43.311785714285698</v>
      </c>
      <c r="U16" s="152">
        <f>IFERROR(SUMIFS(Pt2売数予測!$D:$D,Pt2売数予測!$C:$C,Pt2JAN別消化予測!$C16,Pt2売数予測!$B:$B,Pt2JAN別消化予測!U$3),0)</f>
        <v>63.68</v>
      </c>
      <c r="V16" s="152">
        <f>IFERROR(SUMIFS(Pt2売数予測!$D:$D,Pt2売数予測!$C:$C,Pt2JAN別消化予測!$C16,Pt2売数予測!$B:$B,Pt2JAN別消化予測!V$3),0)</f>
        <v>99.85</v>
      </c>
      <c r="W16" s="152">
        <f>IFERROR(SUMIFS(Pt2売数予測!$D:$D,Pt2売数予測!$C:$C,Pt2JAN別消化予測!$C16,Pt2売数予測!$B:$B,Pt2JAN別消化予測!W$3),0)</f>
        <v>116.37</v>
      </c>
      <c r="X16" s="152">
        <f>IFERROR(SUMIFS(Pt2売数予測!$D:$D,Pt2売数予測!$C:$C,Pt2JAN別消化予測!$C16,Pt2売数予測!$B:$B,Pt2JAN別消化予測!X$3),0)</f>
        <v>136.192618595966</v>
      </c>
      <c r="Y16" s="152">
        <f>IFERROR(SUMIFS(Pt2売数予測!$D:$D,Pt2売数予測!$C:$C,Pt2JAN別消化予測!$C16,Pt2売数予測!$B:$B,Pt2JAN別消化予測!Y$3),0)</f>
        <v>85.95</v>
      </c>
      <c r="Z16" s="152">
        <f>IFERROR(SUMIFS(Pt2売数予測!$D:$D,Pt2売数予測!$C:$C,Pt2JAN別消化予測!$C16,Pt2売数予測!$B:$B,Pt2JAN別消化予測!Z$3),0)</f>
        <v>50.09</v>
      </c>
      <c r="AA16" s="152">
        <f>IFERROR(SUMIFS(Pt2売数予測!$D:$D,Pt2売数予測!$C:$C,Pt2JAN別消化予測!$C16,Pt2売数予測!$B:$B,Pt2JAN別消化予測!AA$3),0)</f>
        <v>27.130727272727199</v>
      </c>
      <c r="AB16" s="152">
        <f>IFERROR(SUMIFS(Pt2売数予測!$D:$D,Pt2売数予測!$C:$C,Pt2JAN別消化予測!$C16,Pt2売数予測!$B:$B,Pt2JAN別消化予測!AB$3),0)</f>
        <v>25.549166666666601</v>
      </c>
      <c r="AC16" s="152">
        <f>IFERROR(SUMIFS(Pt2売数予測!$D:$D,Pt2売数予測!$C:$C,Pt2JAN別消化予測!$C16,Pt2売数予測!$B:$B,Pt2JAN別消化予測!AC$3),0)</f>
        <v>16.082687499999999</v>
      </c>
      <c r="AD16" s="152">
        <f>IFERROR(SUMIFS(Pt2売数予測!$D:$D,Pt2売数予測!$C:$C,Pt2JAN別消化予測!$C16,Pt2売数予測!$B:$B,Pt2JAN別消化予測!AD$3),0)</f>
        <v>15.975</v>
      </c>
      <c r="AE16" s="152">
        <f>IFERROR(SUMIFS(Pt2売数予測!$D:$D,Pt2売数予測!$C:$C,Pt2JAN別消化予測!$C16,Pt2売数予測!$B:$B,Pt2JAN別消化予測!AE$3),0)</f>
        <v>11.5123076923076</v>
      </c>
      <c r="AG16" s="130" t="s">
        <v>30</v>
      </c>
      <c r="AH16" s="156">
        <f>IF(AH$3&lt;=$H$2,SUM($R17:T17)/$G16,SUM($R16:T16)/$G16)</f>
        <v>7.9000000000000001E-2</v>
      </c>
      <c r="AI16" s="156">
        <f>IF(AI$3&lt;=$H$2,SUM(U17:U17)/$G16,SUM(U16:U16)/$G16)</f>
        <v>6.6000000000000003E-2</v>
      </c>
      <c r="AJ16" s="156">
        <f>IF(AJ$3&lt;=$H$2,SUM(V17:V17)/$G16,SUM(V16:V16)/$G16)</f>
        <v>0.09</v>
      </c>
      <c r="AK16" s="156">
        <f>IF(AK$3&lt;=$H$2,SUM(W17:W17)/$G16,SUM(W16:W16)/$G16)</f>
        <v>8.1000000000000003E-2</v>
      </c>
      <c r="AL16" s="156">
        <f>IF(AL$3&lt;=$H$2,SUM(X17:X17)/$G16,SUM(X16:X16)/$G16)</f>
        <v>0.124</v>
      </c>
      <c r="AM16" s="156">
        <f t="shared" ref="AM16" si="38">IF(AM$3&lt;=$H$2,SUM(Y17:Y17)/$G16,SUM(Y16:Y16)/$G16)</f>
        <v>7.3999999999999996E-2</v>
      </c>
      <c r="AN16" s="156">
        <f t="shared" ref="AN16:AS16" si="39">IF(AN$3&lt;=$H$2,SUM(Z17:Z17)/$G16,SUM(Z16:Z16)/$G16)</f>
        <v>2.3E-2</v>
      </c>
      <c r="AO16" s="156">
        <f t="shared" si="39"/>
        <v>1.4999999999999999E-2</v>
      </c>
      <c r="AP16" s="156">
        <f t="shared" si="39"/>
        <v>1.7999999999999999E-2</v>
      </c>
      <c r="AQ16" s="156">
        <f t="shared" si="39"/>
        <v>8.0000000000000002E-3</v>
      </c>
      <c r="AR16" s="156">
        <f t="shared" si="39"/>
        <v>0.01</v>
      </c>
      <c r="AS16" s="156">
        <f t="shared" si="39"/>
        <v>7.0000000000000001E-3</v>
      </c>
      <c r="AU16" s="130" t="s">
        <v>30</v>
      </c>
      <c r="AV16" s="156">
        <f>AH16/SUM($AH16:$AS16)</f>
        <v>0.13277310924369745</v>
      </c>
      <c r="AW16" s="156">
        <f t="shared" ref="AW16:BG16" si="40">AI16/SUM($AH16:$AS16)</f>
        <v>0.11092436974789915</v>
      </c>
      <c r="AX16" s="156">
        <f t="shared" si="40"/>
        <v>0.15126050420168063</v>
      </c>
      <c r="AY16" s="156">
        <f t="shared" si="40"/>
        <v>0.13613445378151259</v>
      </c>
      <c r="AZ16" s="156">
        <f t="shared" si="40"/>
        <v>0.2084033613445378</v>
      </c>
      <c r="BA16" s="156">
        <f t="shared" si="40"/>
        <v>0.12436974789915964</v>
      </c>
      <c r="BB16" s="156">
        <f t="shared" si="40"/>
        <v>3.8655462184873944E-2</v>
      </c>
      <c r="BC16" s="156">
        <f t="shared" si="40"/>
        <v>2.5210084033613443E-2</v>
      </c>
      <c r="BD16" s="156">
        <f t="shared" si="40"/>
        <v>3.0252100840336128E-2</v>
      </c>
      <c r="BE16" s="156">
        <f t="shared" si="40"/>
        <v>1.3445378151260503E-2</v>
      </c>
      <c r="BF16" s="156">
        <f t="shared" si="40"/>
        <v>1.680672268907563E-2</v>
      </c>
      <c r="BG16" s="156">
        <f t="shared" si="40"/>
        <v>1.1764705882352939E-2</v>
      </c>
    </row>
    <row r="17" spans="1:59" ht="14.25" thickBot="1" x14ac:dyDescent="0.2">
      <c r="A17" s="98"/>
      <c r="C17" s="138"/>
      <c r="D17" s="139"/>
      <c r="E17" s="139"/>
      <c r="F17" s="140"/>
      <c r="G17" s="140"/>
      <c r="H17" s="251"/>
      <c r="I17" s="245"/>
      <c r="J17" s="278"/>
      <c r="K17" s="255"/>
      <c r="L17" s="257"/>
      <c r="M17" s="251"/>
      <c r="N17" s="245"/>
      <c r="O17" s="259"/>
      <c r="Q17" s="122" t="s">
        <v>31</v>
      </c>
      <c r="R17" s="123">
        <f>SUMIFS(Pt2売数実績!$L:$L,Pt2売数実績!$E:$E,Pt2JAN別消化予測!$C16,Pt2売数実績!$B:$B,Pt2JAN別消化予測!R$3)</f>
        <v>0</v>
      </c>
      <c r="S17" s="124">
        <f>SUMIFS(Pt2売数実績!$L:$L,Pt2売数実績!$E:$E,Pt2JAN別消化予測!$C16,Pt2売数実績!$B:$B,Pt2JAN別消化予測!S$3)</f>
        <v>19</v>
      </c>
      <c r="T17" s="125">
        <f>SUMIFS(Pt2売数実績!$L:$L,Pt2売数実績!$E:$E,Pt2JAN別消化予測!$C16,Pt2売数実績!$B:$B,Pt2JAN別消化予測!T$3)</f>
        <v>60</v>
      </c>
      <c r="U17" s="125">
        <f>SUMIFS(Pt2売数実績!$L:$L,Pt2売数実績!$E:$E,Pt2JAN別消化予測!$C16,Pt2売数実績!$B:$B,Pt2JAN別消化予測!U$3)</f>
        <v>66</v>
      </c>
      <c r="V17" s="125">
        <f>SUMIFS(Pt2売数実績!$L:$L,Pt2売数実績!$E:$E,Pt2JAN別消化予測!$C16,Pt2売数実績!$B:$B,Pt2JAN別消化予測!V$3)</f>
        <v>90</v>
      </c>
      <c r="W17" s="125">
        <f>SUMIFS(Pt2売数実績!$L:$L,Pt2売数実績!$E:$E,Pt2JAN別消化予測!$C16,Pt2売数実績!$B:$B,Pt2JAN別消化予測!W$3)</f>
        <v>81</v>
      </c>
      <c r="X17" s="125">
        <f>SUMIFS(Pt2売数実績!$L:$L,Pt2売数実績!$E:$E,Pt2JAN別消化予測!$C16,Pt2売数実績!$B:$B,Pt2JAN別消化予測!X$3)</f>
        <v>124</v>
      </c>
      <c r="Y17" s="125">
        <f>SUMIFS(Pt2売数実績!$L:$L,Pt2売数実績!$E:$E,Pt2JAN別消化予測!$C16,Pt2売数実績!$B:$B,Pt2JAN別消化予測!Y$3)</f>
        <v>74</v>
      </c>
      <c r="Z17" s="125">
        <f>SUMIFS(Pt2売数実績!$L:$L,Pt2売数実績!$E:$E,Pt2JAN別消化予測!$C16,Pt2売数実績!$B:$B,Pt2JAN別消化予測!Z$3)</f>
        <v>23</v>
      </c>
      <c r="AA17" s="125">
        <f>SUMIFS(Pt2売数実績!$L:$L,Pt2売数実績!$E:$E,Pt2JAN別消化予測!$C16,Pt2売数実績!$B:$B,Pt2JAN別消化予測!AA$3)</f>
        <v>15</v>
      </c>
      <c r="AB17" s="125">
        <f>SUMIFS(Pt2売数実績!$L:$L,Pt2売数実績!$E:$E,Pt2JAN別消化予測!$C16,Pt2売数実績!$B:$B,Pt2JAN別消化予測!AB$3)</f>
        <v>18</v>
      </c>
      <c r="AC17" s="125">
        <f>SUMIFS(Pt2売数実績!$L:$L,Pt2売数実績!$E:$E,Pt2JAN別消化予測!$C16,Pt2売数実績!$B:$B,Pt2JAN別消化予測!AC$3)</f>
        <v>8</v>
      </c>
      <c r="AD17" s="125">
        <f>SUMIFS(Pt2売数実績!$L:$L,Pt2売数実績!$E:$E,Pt2JAN別消化予測!$C16,Pt2売数実績!$B:$B,Pt2JAN別消化予測!AD$3)</f>
        <v>10</v>
      </c>
      <c r="AE17" s="125">
        <f>SUMIFS(Pt2売数実績!$L:$L,Pt2売数実績!$E:$E,Pt2JAN別消化予測!$C16,Pt2売数実績!$B:$B,Pt2JAN別消化予測!AE$3)</f>
        <v>7</v>
      </c>
      <c r="AG17" s="132" t="s">
        <v>32</v>
      </c>
      <c r="AH17" s="157">
        <f>IF(AH$3&lt;=$H$2,SUM($R17:T17)/$G16,SUM($R16:T16)/$G16)</f>
        <v>7.9000000000000001E-2</v>
      </c>
      <c r="AI17" s="157">
        <f>AH17+AI16</f>
        <v>0.14500000000000002</v>
      </c>
      <c r="AJ17" s="157">
        <f>AI17+AJ16</f>
        <v>0.23500000000000001</v>
      </c>
      <c r="AK17" s="157">
        <f>AJ17+AK16</f>
        <v>0.316</v>
      </c>
      <c r="AL17" s="157">
        <f t="shared" ref="AL17:AM17" si="41">AK17+AL16</f>
        <v>0.44</v>
      </c>
      <c r="AM17" s="157">
        <f t="shared" si="41"/>
        <v>0.51400000000000001</v>
      </c>
      <c r="AN17" s="157">
        <f t="shared" ref="AN17:AS17" si="42">AM17+AN16</f>
        <v>0.53700000000000003</v>
      </c>
      <c r="AO17" s="157">
        <f t="shared" si="42"/>
        <v>0.55200000000000005</v>
      </c>
      <c r="AP17" s="157">
        <f t="shared" si="42"/>
        <v>0.57000000000000006</v>
      </c>
      <c r="AQ17" s="157">
        <f t="shared" si="42"/>
        <v>0.57800000000000007</v>
      </c>
      <c r="AR17" s="157">
        <f t="shared" si="42"/>
        <v>0.58800000000000008</v>
      </c>
      <c r="AS17" s="157">
        <f t="shared" si="42"/>
        <v>0.59500000000000008</v>
      </c>
      <c r="AU17" s="132" t="s">
        <v>32</v>
      </c>
      <c r="AV17" s="157">
        <f>AV16</f>
        <v>0.13277310924369745</v>
      </c>
      <c r="AW17" s="157">
        <f>AV17+AW16</f>
        <v>0.24369747899159661</v>
      </c>
      <c r="AX17" s="157">
        <f t="shared" ref="AX17:BG17" si="43">AW17+AX16</f>
        <v>0.39495798319327724</v>
      </c>
      <c r="AY17" s="157">
        <f t="shared" si="43"/>
        <v>0.53109243697478981</v>
      </c>
      <c r="AZ17" s="157">
        <f t="shared" si="43"/>
        <v>0.73949579831932755</v>
      </c>
      <c r="BA17" s="157">
        <f t="shared" si="43"/>
        <v>0.86386554621848721</v>
      </c>
      <c r="BB17" s="157">
        <f t="shared" si="43"/>
        <v>0.90252100840336114</v>
      </c>
      <c r="BC17" s="157">
        <f t="shared" si="43"/>
        <v>0.9277310924369746</v>
      </c>
      <c r="BD17" s="157">
        <f t="shared" si="43"/>
        <v>0.95798319327731074</v>
      </c>
      <c r="BE17" s="157">
        <f t="shared" si="43"/>
        <v>0.9714285714285712</v>
      </c>
      <c r="BF17" s="157">
        <f t="shared" si="43"/>
        <v>0.98823529411764688</v>
      </c>
      <c r="BG17" s="157">
        <f t="shared" si="43"/>
        <v>0.99999999999999978</v>
      </c>
    </row>
    <row r="18" spans="1:59" x14ac:dyDescent="0.15">
      <c r="A18" s="141" t="s">
        <v>33</v>
      </c>
      <c r="C18" s="142" t="s">
        <v>10</v>
      </c>
      <c r="D18" s="143"/>
      <c r="E18" s="144"/>
      <c r="F18" s="145"/>
      <c r="G18" s="275">
        <f>SUM(G4:G17)</f>
        <v>12500</v>
      </c>
      <c r="H18" s="250">
        <f>SUM(R19:AE19)</f>
        <v>6996</v>
      </c>
      <c r="I18" s="244">
        <f>G18-H18</f>
        <v>5504</v>
      </c>
      <c r="J18" s="277">
        <f>IF(G18=0,0,H18/G18)</f>
        <v>0.55967999999999996</v>
      </c>
      <c r="K18" s="254">
        <f>J18/SUM(AH18:AS18)</f>
        <v>1</v>
      </c>
      <c r="L18" s="256">
        <f>J18-K18</f>
        <v>-0.44032000000000004</v>
      </c>
      <c r="M18" s="250">
        <f>AS19*G18</f>
        <v>6995.9999999999991</v>
      </c>
      <c r="N18" s="244">
        <f>G18-M18</f>
        <v>5504.0000000000009</v>
      </c>
      <c r="O18" s="260">
        <f>M18/G18</f>
        <v>0.55967999999999996</v>
      </c>
      <c r="Q18" s="118" t="s">
        <v>29</v>
      </c>
      <c r="R18" s="150">
        <f t="shared" ref="R18:X18" si="44">R4+R6+R8+R10+R12+R14+R16</f>
        <v>10</v>
      </c>
      <c r="S18" s="151">
        <f t="shared" si="44"/>
        <v>217</v>
      </c>
      <c r="T18" s="152">
        <f t="shared" si="44"/>
        <v>502.7442857142857</v>
      </c>
      <c r="U18" s="152">
        <f t="shared" si="44"/>
        <v>782.46999999999991</v>
      </c>
      <c r="V18" s="152">
        <f t="shared" si="44"/>
        <v>871.65</v>
      </c>
      <c r="W18" s="152">
        <f t="shared" si="44"/>
        <v>1001.53125</v>
      </c>
      <c r="X18" s="152">
        <f t="shared" si="44"/>
        <v>1644.193294694207</v>
      </c>
      <c r="Y18" s="152">
        <f t="shared" ref="Y18:AC18" si="45">Y4+Y6+Y8+Y10+Y12+Y14+Y16</f>
        <v>918.54</v>
      </c>
      <c r="Z18" s="152">
        <f t="shared" si="45"/>
        <v>659.79000000000008</v>
      </c>
      <c r="AA18" s="152">
        <f t="shared" si="45"/>
        <v>440.80090530303005</v>
      </c>
      <c r="AB18" s="152">
        <f t="shared" si="45"/>
        <v>323.31171901709359</v>
      </c>
      <c r="AC18" s="152">
        <f t="shared" si="45"/>
        <v>226.8416388888887</v>
      </c>
      <c r="AD18" s="152">
        <f t="shared" ref="AD18:AE18" si="46">AD4+AD6+AD8+AD10+AD12+AD14+AD16</f>
        <v>174.9270476190475</v>
      </c>
      <c r="AE18" s="152">
        <f t="shared" si="46"/>
        <v>179.14438049450516</v>
      </c>
      <c r="AG18" s="130" t="s">
        <v>30</v>
      </c>
      <c r="AH18" s="156">
        <f>IF(AH$3&lt;=$H$2,SUM($R19:T19)/$G18,SUM($R18:T18)/$G18)</f>
        <v>5.552E-2</v>
      </c>
      <c r="AI18" s="156">
        <f>IF(AI$3&lt;=$H$2,SUM(U19:U19)/$G18,SUM(U18:U18)/$G18)</f>
        <v>6.2880000000000005E-2</v>
      </c>
      <c r="AJ18" s="156">
        <f>IF(AJ$3&lt;=$H$2,SUM(V19:V19)/$G18,SUM(V18:V18)/$G18)</f>
        <v>6.2480000000000001E-2</v>
      </c>
      <c r="AK18" s="156">
        <f>IF(AK$3&lt;=$H$2,SUM(W19:W19)/$G18,SUM(W18:W18)/$G18)</f>
        <v>7.1440000000000003E-2</v>
      </c>
      <c r="AL18" s="156">
        <f>IF(AL$3&lt;=$H$2,SUM(X19:X19)/$G18,SUM(X18:X18)/$G18)</f>
        <v>0.1348</v>
      </c>
      <c r="AM18" s="156">
        <f t="shared" ref="AM18:AS18" si="47">IF(AM$3&lt;=$H$2,SUM(Y19:Y19)/$G18,SUM(Y18:Y18)/$G18)</f>
        <v>6.6159999999999997E-2</v>
      </c>
      <c r="AN18" s="156">
        <f t="shared" si="47"/>
        <v>3.1919999999999997E-2</v>
      </c>
      <c r="AO18" s="156">
        <f t="shared" si="47"/>
        <v>2.2239999999999999E-2</v>
      </c>
      <c r="AP18" s="156">
        <f t="shared" si="47"/>
        <v>1.6080000000000001E-2</v>
      </c>
      <c r="AQ18" s="156">
        <f t="shared" si="47"/>
        <v>1.12E-2</v>
      </c>
      <c r="AR18" s="156">
        <f t="shared" si="47"/>
        <v>1.456E-2</v>
      </c>
      <c r="AS18" s="156">
        <f t="shared" si="47"/>
        <v>1.04E-2</v>
      </c>
      <c r="AU18" s="130" t="s">
        <v>30</v>
      </c>
      <c r="AV18" s="156">
        <f>AH18/SUM($AH18:$AS18)</f>
        <v>9.9199542595769019E-2</v>
      </c>
      <c r="AW18" s="156">
        <f t="shared" ref="AW18:BG18" si="48">AI18/SUM($AH18:$AS18)</f>
        <v>0.1123499142367067</v>
      </c>
      <c r="AX18" s="156">
        <f t="shared" si="48"/>
        <v>0.11163522012578618</v>
      </c>
      <c r="AY18" s="156">
        <f t="shared" si="48"/>
        <v>0.12764436821040595</v>
      </c>
      <c r="AZ18" s="156">
        <f t="shared" si="48"/>
        <v>0.2408519153802173</v>
      </c>
      <c r="BA18" s="156">
        <f t="shared" si="48"/>
        <v>0.11821040594625501</v>
      </c>
      <c r="BB18" s="156">
        <f t="shared" si="48"/>
        <v>5.7032590051457978E-2</v>
      </c>
      <c r="BC18" s="156">
        <f t="shared" si="48"/>
        <v>3.9736992567181245E-2</v>
      </c>
      <c r="BD18" s="156">
        <f t="shared" si="48"/>
        <v>2.873070325900515E-2</v>
      </c>
      <c r="BE18" s="156">
        <f t="shared" si="48"/>
        <v>2.001143510577473E-2</v>
      </c>
      <c r="BF18" s="156">
        <f t="shared" si="48"/>
        <v>2.6014865637507149E-2</v>
      </c>
      <c r="BG18" s="156">
        <f t="shared" si="48"/>
        <v>1.8582046883933678E-2</v>
      </c>
    </row>
    <row r="19" spans="1:59" ht="14.25" thickBot="1" x14ac:dyDescent="0.2">
      <c r="A19" s="98" t="str">
        <f t="shared" ref="A19" si="49">C19&amp;D19</f>
        <v/>
      </c>
      <c r="C19" s="146"/>
      <c r="D19" s="147"/>
      <c r="E19" s="148"/>
      <c r="F19" s="149"/>
      <c r="G19" s="276"/>
      <c r="H19" s="251"/>
      <c r="I19" s="245"/>
      <c r="J19" s="278"/>
      <c r="K19" s="255"/>
      <c r="L19" s="257"/>
      <c r="M19" s="251"/>
      <c r="N19" s="245"/>
      <c r="O19" s="261"/>
      <c r="Q19" s="122" t="s">
        <v>31</v>
      </c>
      <c r="R19" s="153">
        <f>R5+R7+R9+R11+R13+R15+R17</f>
        <v>10</v>
      </c>
      <c r="S19" s="154">
        <f>S5+S7+S9+S11+S13+S15+S17</f>
        <v>217</v>
      </c>
      <c r="T19" s="155">
        <f>T5+T7+T9+T11+T13+T15+T17</f>
        <v>467</v>
      </c>
      <c r="U19" s="155">
        <f>U5+U7+U9+U11+U13+U15+U17</f>
        <v>786</v>
      </c>
      <c r="V19" s="155">
        <f>V5+V7+V9+V11+V13+V15+V17</f>
        <v>781</v>
      </c>
      <c r="W19" s="155">
        <f t="shared" ref="W19:AC19" si="50">W5+W7+W9+W11+W13+W15+W17</f>
        <v>893</v>
      </c>
      <c r="X19" s="155">
        <f t="shared" si="50"/>
        <v>1685</v>
      </c>
      <c r="Y19" s="155">
        <f t="shared" si="50"/>
        <v>827</v>
      </c>
      <c r="Z19" s="155">
        <f t="shared" si="50"/>
        <v>399</v>
      </c>
      <c r="AA19" s="155">
        <f t="shared" si="50"/>
        <v>278</v>
      </c>
      <c r="AB19" s="155">
        <f t="shared" si="50"/>
        <v>201</v>
      </c>
      <c r="AC19" s="155">
        <f t="shared" si="50"/>
        <v>140</v>
      </c>
      <c r="AD19" s="155">
        <f t="shared" ref="AD19:AE19" si="51">AD5+AD7+AD9+AD11+AD13+AD15+AD17</f>
        <v>182</v>
      </c>
      <c r="AE19" s="155">
        <f t="shared" si="51"/>
        <v>130</v>
      </c>
      <c r="AG19" s="132" t="s">
        <v>32</v>
      </c>
      <c r="AH19" s="157">
        <f>IF(AH$3&lt;=$H$2,SUM($R19:T19)/$G18,SUM($R18:T18)/$G18)</f>
        <v>5.552E-2</v>
      </c>
      <c r="AI19" s="157">
        <f>AH19+AI18</f>
        <v>0.11840000000000001</v>
      </c>
      <c r="AJ19" s="157">
        <f>AI19+AJ18</f>
        <v>0.18088000000000001</v>
      </c>
      <c r="AK19" s="157">
        <f>AJ19+AK18</f>
        <v>0.25231999999999999</v>
      </c>
      <c r="AL19" s="157">
        <f t="shared" ref="AL19:AM19" si="52">AK19+AL18</f>
        <v>0.38712000000000002</v>
      </c>
      <c r="AM19" s="157">
        <f t="shared" si="52"/>
        <v>0.45328000000000002</v>
      </c>
      <c r="AN19" s="157">
        <f t="shared" ref="AN19:AS19" si="53">AM19+AN18</f>
        <v>0.48520000000000002</v>
      </c>
      <c r="AO19" s="157">
        <f t="shared" si="53"/>
        <v>0.50744</v>
      </c>
      <c r="AP19" s="157">
        <f t="shared" si="53"/>
        <v>0.52351999999999999</v>
      </c>
      <c r="AQ19" s="157">
        <f t="shared" si="53"/>
        <v>0.53471999999999997</v>
      </c>
      <c r="AR19" s="157">
        <f t="shared" si="53"/>
        <v>0.54927999999999999</v>
      </c>
      <c r="AS19" s="157">
        <f t="shared" si="53"/>
        <v>0.55967999999999996</v>
      </c>
      <c r="AU19" s="132" t="s">
        <v>32</v>
      </c>
      <c r="AV19" s="157">
        <f>AV18</f>
        <v>9.9199542595769019E-2</v>
      </c>
      <c r="AW19" s="157">
        <f>AV19+AW18</f>
        <v>0.21154945683247572</v>
      </c>
      <c r="AX19" s="157">
        <f t="shared" ref="AX19:BG19" si="54">AW19+AX18</f>
        <v>0.32318467695826192</v>
      </c>
      <c r="AY19" s="157">
        <f t="shared" si="54"/>
        <v>0.45082904516866784</v>
      </c>
      <c r="AZ19" s="157">
        <f t="shared" si="54"/>
        <v>0.69168096054888517</v>
      </c>
      <c r="BA19" s="157">
        <f t="shared" si="54"/>
        <v>0.80989136649514015</v>
      </c>
      <c r="BB19" s="157">
        <f t="shared" si="54"/>
        <v>0.86692395654659815</v>
      </c>
      <c r="BC19" s="157">
        <f t="shared" si="54"/>
        <v>0.90666094911377937</v>
      </c>
      <c r="BD19" s="157">
        <f t="shared" si="54"/>
        <v>0.93539165237278454</v>
      </c>
      <c r="BE19" s="157">
        <f t="shared" si="54"/>
        <v>0.95540308747855929</v>
      </c>
      <c r="BF19" s="157">
        <f t="shared" si="54"/>
        <v>0.98141795311606639</v>
      </c>
      <c r="BG19" s="157">
        <f t="shared" si="54"/>
        <v>1</v>
      </c>
    </row>
  </sheetData>
  <mergeCells count="70">
    <mergeCell ref="O14:O15"/>
    <mergeCell ref="O16:O17"/>
    <mergeCell ref="O18:O19"/>
    <mergeCell ref="O4:O5"/>
    <mergeCell ref="O6:O7"/>
    <mergeCell ref="O8:O9"/>
    <mergeCell ref="O10:O11"/>
    <mergeCell ref="O12:O13"/>
    <mergeCell ref="M14:M15"/>
    <mergeCell ref="M16:M17"/>
    <mergeCell ref="M18:M19"/>
    <mergeCell ref="N4:N5"/>
    <mergeCell ref="N6:N7"/>
    <mergeCell ref="N8:N9"/>
    <mergeCell ref="N10:N11"/>
    <mergeCell ref="N12:N13"/>
    <mergeCell ref="N14:N15"/>
    <mergeCell ref="N16:N17"/>
    <mergeCell ref="N18:N19"/>
    <mergeCell ref="M4:M5"/>
    <mergeCell ref="M6:M7"/>
    <mergeCell ref="M8:M9"/>
    <mergeCell ref="M10:M11"/>
    <mergeCell ref="M12:M13"/>
    <mergeCell ref="K14:K15"/>
    <mergeCell ref="K16:K17"/>
    <mergeCell ref="K18:K19"/>
    <mergeCell ref="L4:L5"/>
    <mergeCell ref="L6:L7"/>
    <mergeCell ref="L8:L9"/>
    <mergeCell ref="L10:L11"/>
    <mergeCell ref="L12:L13"/>
    <mergeCell ref="L14:L15"/>
    <mergeCell ref="L16:L17"/>
    <mergeCell ref="L18:L19"/>
    <mergeCell ref="K4:K5"/>
    <mergeCell ref="K6:K7"/>
    <mergeCell ref="K8:K9"/>
    <mergeCell ref="K10:K11"/>
    <mergeCell ref="K12:K13"/>
    <mergeCell ref="I14:I15"/>
    <mergeCell ref="I16:I17"/>
    <mergeCell ref="I18:I19"/>
    <mergeCell ref="J4:J5"/>
    <mergeCell ref="J6:J7"/>
    <mergeCell ref="J8:J9"/>
    <mergeCell ref="J10:J11"/>
    <mergeCell ref="J12:J13"/>
    <mergeCell ref="J14:J15"/>
    <mergeCell ref="J16:J17"/>
    <mergeCell ref="J18:J19"/>
    <mergeCell ref="I4:I5"/>
    <mergeCell ref="I6:I7"/>
    <mergeCell ref="I8:I9"/>
    <mergeCell ref="I10:I11"/>
    <mergeCell ref="I12:I13"/>
    <mergeCell ref="G18:G19"/>
    <mergeCell ref="H4:H5"/>
    <mergeCell ref="H6:H7"/>
    <mergeCell ref="H8:H9"/>
    <mergeCell ref="H10:H11"/>
    <mergeCell ref="H12:H13"/>
    <mergeCell ref="H14:H15"/>
    <mergeCell ref="H16:H17"/>
    <mergeCell ref="H18:H19"/>
    <mergeCell ref="H2:L2"/>
    <mergeCell ref="M2:O2"/>
    <mergeCell ref="Q2:AE2"/>
    <mergeCell ref="AG2:AS2"/>
    <mergeCell ref="AU2:BG2"/>
  </mergeCells>
  <phoneticPr fontId="21"/>
  <conditionalFormatting sqref="L18">
    <cfRule type="cellIs" dxfId="17" priority="6" operator="lessThan">
      <formula>0</formula>
    </cfRule>
  </conditionalFormatting>
  <conditionalFormatting sqref="O4:O17">
    <cfRule type="colorScale" priority="1">
      <colorScale>
        <cfvo type="num" val="0"/>
        <cfvo type="num" val="1"/>
        <color rgb="FFF8696B"/>
        <color rgb="FFFCFCFF"/>
      </colorScale>
    </cfRule>
  </conditionalFormatting>
  <conditionalFormatting sqref="O18:O19">
    <cfRule type="colorScale" priority="3">
      <colorScale>
        <cfvo type="num" val="0"/>
        <cfvo type="num" val="1"/>
        <color rgb="FFF8696B"/>
        <color rgb="FFFCFCFF"/>
      </colorScale>
    </cfRule>
  </conditionalFormatting>
  <conditionalFormatting sqref="L4 L6 L8 L10 L12 L14 L16">
    <cfRule type="cellIs" dxfId="16" priority="4" operator="lessThan">
      <formula>0</formula>
    </cfRule>
  </conditionalFormatting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9" tint="0.59999389629810485"/>
  </sheetPr>
  <dimension ref="C2:BG58"/>
  <sheetViews>
    <sheetView zoomScale="70" zoomScaleNormal="70" workbookViewId="0">
      <pane ySplit="8" topLeftCell="A9" activePane="bottomLeft" state="frozen"/>
      <selection pane="bottomLeft" activeCell="A9" sqref="A9"/>
    </sheetView>
  </sheetViews>
  <sheetFormatPr defaultColWidth="9" defaultRowHeight="13.5" x14ac:dyDescent="0.15"/>
  <cols>
    <col min="1" max="1" width="1.375" style="1" customWidth="1"/>
    <col min="2" max="2" width="2.375" style="1" customWidth="1"/>
    <col min="3" max="3" width="17" style="1" customWidth="1"/>
    <col min="4" max="4" width="18.375" style="1" customWidth="1"/>
    <col min="5" max="5" width="8.25" style="1" customWidth="1"/>
    <col min="6" max="6" width="5.875" style="1" customWidth="1"/>
    <col min="7" max="7" width="8.375" style="1" customWidth="1"/>
    <col min="8" max="8" width="8" style="1" customWidth="1"/>
    <col min="9" max="15" width="6.75" style="1" customWidth="1"/>
    <col min="16" max="16" width="1.25" style="1" customWidth="1"/>
    <col min="17" max="17" width="6.75" style="1" customWidth="1"/>
    <col min="18" max="31" width="6.125" style="1" customWidth="1"/>
    <col min="32" max="32" width="1.75" style="1" customWidth="1"/>
    <col min="33" max="45" width="6.125" style="1" customWidth="1"/>
    <col min="46" max="46" width="1.25" style="1" customWidth="1"/>
    <col min="47" max="59" width="6.125" style="1" customWidth="1"/>
    <col min="60" max="16384" width="9" style="1"/>
  </cols>
  <sheetData>
    <row r="2" spans="3:59" x14ac:dyDescent="0.15">
      <c r="C2" s="98">
        <v>8</v>
      </c>
    </row>
    <row r="3" spans="3:59" s="97" customFormat="1" x14ac:dyDescent="0.15">
      <c r="C3" s="99" t="str">
        <f ca="1">OFFSET(Sheet2!C2,Pt2店舗別予測!C2,0)</f>
        <v>合計</v>
      </c>
      <c r="D3" s="97">
        <v>2</v>
      </c>
      <c r="E3" s="97">
        <v>3</v>
      </c>
      <c r="F3" s="97">
        <v>4</v>
      </c>
      <c r="G3" s="97">
        <v>5</v>
      </c>
      <c r="H3" s="97">
        <v>6</v>
      </c>
      <c r="I3" s="97">
        <v>7</v>
      </c>
      <c r="J3" s="97">
        <v>8</v>
      </c>
      <c r="K3" s="97">
        <v>9</v>
      </c>
      <c r="L3" s="97">
        <v>10</v>
      </c>
      <c r="M3" s="97">
        <v>11</v>
      </c>
      <c r="N3" s="97">
        <v>12</v>
      </c>
      <c r="O3" s="97">
        <v>13</v>
      </c>
      <c r="P3" s="97">
        <v>14</v>
      </c>
      <c r="Q3" s="97">
        <v>15</v>
      </c>
      <c r="R3" s="97">
        <v>16</v>
      </c>
      <c r="S3" s="97">
        <v>17</v>
      </c>
      <c r="T3" s="97">
        <v>18</v>
      </c>
      <c r="U3" s="97">
        <v>19</v>
      </c>
      <c r="V3" s="97">
        <v>20</v>
      </c>
      <c r="W3" s="97">
        <v>21</v>
      </c>
      <c r="X3" s="97">
        <v>22</v>
      </c>
      <c r="Y3" s="97">
        <v>23</v>
      </c>
      <c r="Z3" s="97">
        <v>24</v>
      </c>
      <c r="AA3" s="97">
        <v>25</v>
      </c>
      <c r="AB3" s="97">
        <v>26</v>
      </c>
      <c r="AC3" s="97">
        <v>27</v>
      </c>
      <c r="AD3" s="97">
        <v>28</v>
      </c>
      <c r="AE3" s="97">
        <v>29</v>
      </c>
      <c r="AG3" s="97">
        <v>31</v>
      </c>
      <c r="AH3" s="97">
        <v>32</v>
      </c>
      <c r="AI3" s="97">
        <v>33</v>
      </c>
      <c r="AJ3" s="97">
        <v>34</v>
      </c>
      <c r="AK3" s="97">
        <v>35</v>
      </c>
      <c r="AL3" s="97">
        <v>36</v>
      </c>
      <c r="AM3" s="97">
        <v>37</v>
      </c>
      <c r="AN3" s="97">
        <v>38</v>
      </c>
      <c r="AO3" s="97">
        <v>39</v>
      </c>
      <c r="AP3" s="97">
        <v>40</v>
      </c>
      <c r="AQ3" s="97">
        <v>41</v>
      </c>
      <c r="AR3" s="97">
        <v>42</v>
      </c>
      <c r="AS3" s="97">
        <v>43</v>
      </c>
      <c r="AT3" s="97">
        <v>44</v>
      </c>
      <c r="AU3" s="97">
        <v>45</v>
      </c>
      <c r="AV3" s="97">
        <v>46</v>
      </c>
      <c r="AW3" s="97">
        <v>47</v>
      </c>
      <c r="AX3" s="97">
        <v>48</v>
      </c>
      <c r="AY3" s="97">
        <v>49</v>
      </c>
      <c r="AZ3" s="97">
        <v>50</v>
      </c>
      <c r="BA3" s="97">
        <v>51</v>
      </c>
      <c r="BB3" s="97">
        <v>52</v>
      </c>
      <c r="BC3" s="97">
        <v>53</v>
      </c>
      <c r="BD3" s="97">
        <v>54</v>
      </c>
      <c r="BE3" s="97">
        <v>55</v>
      </c>
      <c r="BF3" s="97">
        <v>56</v>
      </c>
      <c r="BG3" s="97">
        <v>57</v>
      </c>
    </row>
    <row r="4" spans="3:59" x14ac:dyDescent="0.15">
      <c r="C4" s="100"/>
      <c r="D4" s="100"/>
      <c r="E4" s="100"/>
      <c r="F4" s="100"/>
      <c r="G4" s="100"/>
      <c r="H4" s="262">
        <f>サマリ!R4</f>
        <v>202008</v>
      </c>
      <c r="I4" s="263"/>
      <c r="J4" s="263"/>
      <c r="K4" s="263"/>
      <c r="L4" s="264"/>
      <c r="M4" s="241" t="s">
        <v>4</v>
      </c>
      <c r="N4" s="242"/>
      <c r="O4" s="243"/>
      <c r="P4" s="100"/>
      <c r="Q4" s="238" t="s">
        <v>26</v>
      </c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40"/>
      <c r="AF4" s="100"/>
      <c r="AG4" s="238" t="s">
        <v>16</v>
      </c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40"/>
      <c r="AT4" s="100"/>
      <c r="AU4" s="238" t="s">
        <v>27</v>
      </c>
      <c r="AV4" s="239"/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G4" s="240"/>
    </row>
    <row r="5" spans="3:59" x14ac:dyDescent="0.15">
      <c r="C5" s="101" t="s">
        <v>5</v>
      </c>
      <c r="D5" s="102" t="s">
        <v>6</v>
      </c>
      <c r="E5" s="102" t="s">
        <v>7</v>
      </c>
      <c r="F5" s="103" t="s">
        <v>8</v>
      </c>
      <c r="G5" s="103" t="s">
        <v>3</v>
      </c>
      <c r="H5" s="104" t="s">
        <v>11</v>
      </c>
      <c r="I5" s="108" t="s">
        <v>12</v>
      </c>
      <c r="J5" s="109" t="s">
        <v>17</v>
      </c>
      <c r="K5" s="110" t="s">
        <v>14</v>
      </c>
      <c r="L5" s="111" t="s">
        <v>15</v>
      </c>
      <c r="M5" s="104" t="s">
        <v>11</v>
      </c>
      <c r="N5" s="108" t="s">
        <v>34</v>
      </c>
      <c r="O5" s="109" t="s">
        <v>16</v>
      </c>
      <c r="Q5" s="116" t="s">
        <v>28</v>
      </c>
      <c r="R5" s="117">
        <v>201947</v>
      </c>
      <c r="S5" s="117">
        <v>201948</v>
      </c>
      <c r="T5" s="117">
        <v>201949</v>
      </c>
      <c r="U5" s="117">
        <v>201950</v>
      </c>
      <c r="V5" s="117">
        <v>201951</v>
      </c>
      <c r="W5" s="117">
        <v>201952</v>
      </c>
      <c r="X5" s="117">
        <v>202001</v>
      </c>
      <c r="Y5" s="117">
        <v>202002</v>
      </c>
      <c r="Z5" s="117">
        <v>202003</v>
      </c>
      <c r="AA5" s="117">
        <v>202004</v>
      </c>
      <c r="AB5" s="117">
        <v>202005</v>
      </c>
      <c r="AC5" s="117">
        <v>202006</v>
      </c>
      <c r="AD5" s="117">
        <v>202007</v>
      </c>
      <c r="AE5" s="117">
        <v>202008</v>
      </c>
      <c r="AG5" s="128" t="s">
        <v>28</v>
      </c>
      <c r="AH5" s="129">
        <v>201949</v>
      </c>
      <c r="AI5" s="129">
        <v>201950</v>
      </c>
      <c r="AJ5" s="129">
        <v>201951</v>
      </c>
      <c r="AK5" s="129">
        <v>201952</v>
      </c>
      <c r="AL5" s="129">
        <v>202001</v>
      </c>
      <c r="AM5" s="129">
        <v>202002</v>
      </c>
      <c r="AN5" s="129">
        <v>202003</v>
      </c>
      <c r="AO5" s="129">
        <v>202004</v>
      </c>
      <c r="AP5" s="129">
        <v>202005</v>
      </c>
      <c r="AQ5" s="129">
        <v>202006</v>
      </c>
      <c r="AR5" s="129">
        <v>202007</v>
      </c>
      <c r="AS5" s="129">
        <v>202008</v>
      </c>
      <c r="AU5" s="128" t="s">
        <v>28</v>
      </c>
      <c r="AV5" s="129">
        <v>201949</v>
      </c>
      <c r="AW5" s="129">
        <v>201950</v>
      </c>
      <c r="AX5" s="129">
        <v>201951</v>
      </c>
      <c r="AY5" s="129">
        <v>201952</v>
      </c>
      <c r="AZ5" s="129">
        <v>202001</v>
      </c>
      <c r="BA5" s="129">
        <v>202002</v>
      </c>
      <c r="BB5" s="129">
        <v>202003</v>
      </c>
      <c r="BC5" s="129">
        <v>202004</v>
      </c>
      <c r="BD5" s="129">
        <v>202005</v>
      </c>
      <c r="BE5" s="129">
        <v>202006</v>
      </c>
      <c r="BF5" s="129">
        <v>202007</v>
      </c>
      <c r="BG5" s="129">
        <v>202008</v>
      </c>
    </row>
    <row r="6" spans="3:59" x14ac:dyDescent="0.15">
      <c r="C6" s="265" t="str">
        <f ca="1">$C$3</f>
        <v>合計</v>
      </c>
      <c r="D6" s="267">
        <f ca="1">VLOOKUP($C6,Pt2JAN別消化予測!$C$3:$BG$19,D$3,0)</f>
        <v>0</v>
      </c>
      <c r="E6" s="244">
        <f ca="1">VLOOKUP($C6,Pt2JAN別消化予測!$C$3:$BG$19,E$3,0)</f>
        <v>0</v>
      </c>
      <c r="F6" s="244">
        <f ca="1">VLOOKUP($C6,Pt2JAN別消化予測!$C$3:$BG$19,F$3,0)</f>
        <v>0</v>
      </c>
      <c r="G6" s="269">
        <f ca="1">VLOOKUP($C6,Pt2JAN別消化予測!$C$3:$BG$19,G$3,0)</f>
        <v>12500</v>
      </c>
      <c r="H6" s="250">
        <f ca="1">VLOOKUP($C6,Pt2JAN別消化予測!$C$3:$BG$19,H$3,0)</f>
        <v>6996</v>
      </c>
      <c r="I6" s="244">
        <f ca="1">VLOOKUP($C6,Pt2JAN別消化予測!$C$3:$BG$19,I$3,0)</f>
        <v>5504</v>
      </c>
      <c r="J6" s="273">
        <f ca="1">VLOOKUP($C6,Pt2JAN別消化予測!$C$3:$BG$19,J$3,0)</f>
        <v>0.55967999999999996</v>
      </c>
      <c r="K6" s="254">
        <f ca="1">VLOOKUP($C6,Pt2JAN別消化予測!$C$3:$BG$19,K$3,0)</f>
        <v>1</v>
      </c>
      <c r="L6" s="256">
        <f ca="1">VLOOKUP($C6,Pt2JAN別消化予測!$C$3:$BG$19,L$3,0)</f>
        <v>-0.44032000000000004</v>
      </c>
      <c r="M6" s="250">
        <f ca="1">AS7*G6</f>
        <v>6995.9999999999991</v>
      </c>
      <c r="N6" s="244">
        <f ca="1">G6-M6</f>
        <v>5504.0000000000009</v>
      </c>
      <c r="O6" s="256">
        <f ca="1">M6/G6</f>
        <v>0.55967999999999996</v>
      </c>
      <c r="P6" s="271"/>
      <c r="Q6" s="118" t="s">
        <v>29</v>
      </c>
      <c r="R6" s="119">
        <f ca="1">VLOOKUP($C6,Pt2JAN別消化予測!$C$3:$BG$19,R$3,0)</f>
        <v>10</v>
      </c>
      <c r="S6" s="120">
        <f ca="1">VLOOKUP($C6,Pt2JAN別消化予測!$C$3:$BG$19,S$3,0)</f>
        <v>217</v>
      </c>
      <c r="T6" s="121">
        <f ca="1">VLOOKUP($C6,Pt2JAN別消化予測!$C$3:$BG$19,T$3,0)</f>
        <v>502.7442857142857</v>
      </c>
      <c r="U6" s="121">
        <f ca="1">VLOOKUP($C6,Pt2JAN別消化予測!$C$3:$BG$19,U$3,0)</f>
        <v>782.46999999999991</v>
      </c>
      <c r="V6" s="121">
        <f ca="1">VLOOKUP($C6,Pt2JAN別消化予測!$C$3:$BG$19,V$3,0)</f>
        <v>871.65</v>
      </c>
      <c r="W6" s="121">
        <f ca="1">VLOOKUP($C6,Pt2JAN別消化予測!$C$3:$BG$19,W$3,0)</f>
        <v>1001.53125</v>
      </c>
      <c r="X6" s="121">
        <f ca="1">VLOOKUP($C6,Pt2JAN別消化予測!$C$3:$BG$19,X$3,0)</f>
        <v>1644.193294694207</v>
      </c>
      <c r="Y6" s="121">
        <f ca="1">VLOOKUP($C6,Pt2JAN別消化予測!$C$3:$BG$19,Y$3,0)</f>
        <v>918.54</v>
      </c>
      <c r="Z6" s="121">
        <f ca="1">VLOOKUP($C6,Pt2JAN別消化予測!$C$3:$BG$19,Z$3,0)</f>
        <v>659.79000000000008</v>
      </c>
      <c r="AA6" s="121">
        <f ca="1">VLOOKUP($C6,Pt2JAN別消化予測!$C$3:$BG$19,AA$3,0)</f>
        <v>440.80090530303005</v>
      </c>
      <c r="AB6" s="121">
        <f ca="1">VLOOKUP($C6,Pt2JAN別消化予測!$C$3:$BG$19,AB$3,0)</f>
        <v>323.31171901709359</v>
      </c>
      <c r="AC6" s="121">
        <f ca="1">VLOOKUP($C6,Pt2JAN別消化予測!$C$3:$BG$19,AC$3,0)</f>
        <v>226.8416388888887</v>
      </c>
      <c r="AD6" s="121">
        <f ca="1">VLOOKUP($C6,Pt2JAN別消化予測!$C$3:$BG$19,AD$3,0)</f>
        <v>174.9270476190475</v>
      </c>
      <c r="AE6" s="121">
        <f ca="1">VLOOKUP($C6,Pt2JAN別消化予測!$C$3:$BG$19,AE$3,0)</f>
        <v>179.14438049450516</v>
      </c>
      <c r="AG6" s="130" t="s">
        <v>30</v>
      </c>
      <c r="AH6" s="131">
        <f ca="1">VLOOKUP($C6,Pt2JAN別消化予測!$C$3:$BG$19,AH$3,0)</f>
        <v>5.552E-2</v>
      </c>
      <c r="AI6" s="131">
        <f ca="1">VLOOKUP($C6,Pt2JAN別消化予測!$C$3:$BG$19,AI$3,0)</f>
        <v>6.2880000000000005E-2</v>
      </c>
      <c r="AJ6" s="131">
        <f ca="1">VLOOKUP($C6,Pt2JAN別消化予測!$C$3:$BG$19,AJ$3,0)</f>
        <v>6.2480000000000001E-2</v>
      </c>
      <c r="AK6" s="131">
        <f ca="1">VLOOKUP($C6,Pt2JAN別消化予測!$C$3:$BG$19,AK$3,0)</f>
        <v>7.1440000000000003E-2</v>
      </c>
      <c r="AL6" s="131">
        <f ca="1">VLOOKUP($C6,Pt2JAN別消化予測!$C$3:$BG$19,AL$3,0)</f>
        <v>0.1348</v>
      </c>
      <c r="AM6" s="131">
        <f ca="1">VLOOKUP($C6,Pt2JAN別消化予測!$C$3:$BG$19,AM$3,0)</f>
        <v>6.6159999999999997E-2</v>
      </c>
      <c r="AN6" s="131">
        <f ca="1">VLOOKUP($C6,Pt2JAN別消化予測!$C$3:$BG$19,AN$3,0)</f>
        <v>3.1919999999999997E-2</v>
      </c>
      <c r="AO6" s="131">
        <f ca="1">VLOOKUP($C6,Pt2JAN別消化予測!$C$3:$BG$19,AO$3,0)</f>
        <v>2.2239999999999999E-2</v>
      </c>
      <c r="AP6" s="131">
        <f ca="1">VLOOKUP($C6,Pt2JAN別消化予測!$C$3:$BG$19,AP$3,0)</f>
        <v>1.6080000000000001E-2</v>
      </c>
      <c r="AQ6" s="131">
        <f ca="1">VLOOKUP($C6,Pt2JAN別消化予測!$C$3:$BG$19,AQ$3,0)</f>
        <v>1.12E-2</v>
      </c>
      <c r="AR6" s="131">
        <f ca="1">VLOOKUP($C6,Pt2JAN別消化予測!$C$3:$BG$19,AR$3,0)</f>
        <v>1.456E-2</v>
      </c>
      <c r="AS6" s="131">
        <f ca="1">VLOOKUP($C6,Pt2JAN別消化予測!$C$3:$BG$19,AS$3,0)</f>
        <v>1.04E-2</v>
      </c>
      <c r="AU6" s="130" t="s">
        <v>30</v>
      </c>
      <c r="AV6" s="131">
        <f ca="1">AH6/SUM($AH6:$AS6)</f>
        <v>9.9199542595769019E-2</v>
      </c>
      <c r="AW6" s="131">
        <f ca="1">AI6/SUM($AH6:$AS6)</f>
        <v>0.1123499142367067</v>
      </c>
      <c r="AX6" s="131">
        <f ca="1">AJ6/SUM($AH6:$AS6)</f>
        <v>0.11163522012578618</v>
      </c>
      <c r="AY6" s="131">
        <f t="shared" ref="AY6:BG6" ca="1" si="0">AK6/SUM($AH6:$AS6)</f>
        <v>0.12764436821040595</v>
      </c>
      <c r="AZ6" s="131">
        <f t="shared" ca="1" si="0"/>
        <v>0.2408519153802173</v>
      </c>
      <c r="BA6" s="131">
        <f t="shared" ca="1" si="0"/>
        <v>0.11821040594625501</v>
      </c>
      <c r="BB6" s="131">
        <f t="shared" ca="1" si="0"/>
        <v>5.7032590051457978E-2</v>
      </c>
      <c r="BC6" s="131">
        <f t="shared" ca="1" si="0"/>
        <v>3.9736992567181245E-2</v>
      </c>
      <c r="BD6" s="131">
        <f t="shared" ca="1" si="0"/>
        <v>2.873070325900515E-2</v>
      </c>
      <c r="BE6" s="131">
        <f t="shared" ca="1" si="0"/>
        <v>2.001143510577473E-2</v>
      </c>
      <c r="BF6" s="131">
        <f t="shared" ca="1" si="0"/>
        <v>2.6014865637507149E-2</v>
      </c>
      <c r="BG6" s="131">
        <f t="shared" ca="1" si="0"/>
        <v>1.8582046883933678E-2</v>
      </c>
    </row>
    <row r="7" spans="3:59" x14ac:dyDescent="0.15">
      <c r="C7" s="266"/>
      <c r="D7" s="268"/>
      <c r="E7" s="245"/>
      <c r="F7" s="245"/>
      <c r="G7" s="270"/>
      <c r="H7" s="251"/>
      <c r="I7" s="245"/>
      <c r="J7" s="274"/>
      <c r="K7" s="255"/>
      <c r="L7" s="257"/>
      <c r="M7" s="251"/>
      <c r="N7" s="245"/>
      <c r="O7" s="257"/>
      <c r="P7" s="272"/>
      <c r="Q7" s="122" t="s">
        <v>31</v>
      </c>
      <c r="R7" s="123">
        <f t="shared" ref="R7:X7" ca="1" si="1">SUM(R9:R1000)</f>
        <v>10</v>
      </c>
      <c r="S7" s="124">
        <f t="shared" ca="1" si="1"/>
        <v>217</v>
      </c>
      <c r="T7" s="125">
        <f t="shared" ca="1" si="1"/>
        <v>467</v>
      </c>
      <c r="U7" s="125">
        <f t="shared" ca="1" si="1"/>
        <v>786</v>
      </c>
      <c r="V7" s="125">
        <f t="shared" ca="1" si="1"/>
        <v>781</v>
      </c>
      <c r="W7" s="125">
        <f t="shared" ca="1" si="1"/>
        <v>893</v>
      </c>
      <c r="X7" s="125">
        <f t="shared" ca="1" si="1"/>
        <v>1685</v>
      </c>
      <c r="Y7" s="125">
        <f t="shared" ref="Y7:Z7" ca="1" si="2">SUM(Y9:Y1000)</f>
        <v>827</v>
      </c>
      <c r="Z7" s="125">
        <f t="shared" ca="1" si="2"/>
        <v>399</v>
      </c>
      <c r="AA7" s="125">
        <f t="shared" ref="AA7:AB7" ca="1" si="3">SUM(AA9:AA1000)</f>
        <v>278</v>
      </c>
      <c r="AB7" s="125">
        <f t="shared" ca="1" si="3"/>
        <v>201</v>
      </c>
      <c r="AC7" s="125">
        <f t="shared" ref="AC7:AD7" ca="1" si="4">SUM(AC9:AC1000)</f>
        <v>140</v>
      </c>
      <c r="AD7" s="125">
        <f t="shared" ca="1" si="4"/>
        <v>182</v>
      </c>
      <c r="AE7" s="125">
        <f t="shared" ref="AE7" ca="1" si="5">SUM(AE9:AE1000)</f>
        <v>130</v>
      </c>
      <c r="AG7" s="132" t="s">
        <v>32</v>
      </c>
      <c r="AH7" s="133">
        <f ca="1">AH6</f>
        <v>5.552E-2</v>
      </c>
      <c r="AI7" s="133">
        <f ca="1">AH7+AI6</f>
        <v>0.11840000000000001</v>
      </c>
      <c r="AJ7" s="133">
        <f ca="1">AI7+AJ6</f>
        <v>0.18088000000000001</v>
      </c>
      <c r="AK7" s="133">
        <f t="shared" ref="AK7:AS7" ca="1" si="6">AJ7+AK6</f>
        <v>0.25231999999999999</v>
      </c>
      <c r="AL7" s="133">
        <f t="shared" ca="1" si="6"/>
        <v>0.38712000000000002</v>
      </c>
      <c r="AM7" s="133">
        <f t="shared" ca="1" si="6"/>
        <v>0.45328000000000002</v>
      </c>
      <c r="AN7" s="133">
        <f t="shared" ca="1" si="6"/>
        <v>0.48520000000000002</v>
      </c>
      <c r="AO7" s="133">
        <f t="shared" ca="1" si="6"/>
        <v>0.50744</v>
      </c>
      <c r="AP7" s="133">
        <f t="shared" ca="1" si="6"/>
        <v>0.52351999999999999</v>
      </c>
      <c r="AQ7" s="133">
        <f t="shared" ca="1" si="6"/>
        <v>0.53471999999999997</v>
      </c>
      <c r="AR7" s="133">
        <f t="shared" ca="1" si="6"/>
        <v>0.54927999999999999</v>
      </c>
      <c r="AS7" s="133">
        <f t="shared" ca="1" si="6"/>
        <v>0.55967999999999996</v>
      </c>
      <c r="AU7" s="132" t="s">
        <v>32</v>
      </c>
      <c r="AV7" s="133">
        <f ca="1">AV6</f>
        <v>9.9199542595769019E-2</v>
      </c>
      <c r="AW7" s="133">
        <f ca="1">AV7+AW6</f>
        <v>0.21154945683247572</v>
      </c>
      <c r="AX7" s="133">
        <f ca="1">AW7+AX6</f>
        <v>0.32318467695826192</v>
      </c>
      <c r="AY7" s="133">
        <f t="shared" ref="AY7:BG7" ca="1" si="7">AX7+AY6</f>
        <v>0.45082904516866784</v>
      </c>
      <c r="AZ7" s="133">
        <f t="shared" ca="1" si="7"/>
        <v>0.69168096054888517</v>
      </c>
      <c r="BA7" s="133">
        <f t="shared" ca="1" si="7"/>
        <v>0.80989136649514015</v>
      </c>
      <c r="BB7" s="133">
        <f t="shared" ca="1" si="7"/>
        <v>0.86692395654659815</v>
      </c>
      <c r="BC7" s="133">
        <f t="shared" ca="1" si="7"/>
        <v>0.90666094911377937</v>
      </c>
      <c r="BD7" s="133">
        <f t="shared" ca="1" si="7"/>
        <v>0.93539165237278454</v>
      </c>
      <c r="BE7" s="133">
        <f t="shared" ca="1" si="7"/>
        <v>0.95540308747855929</v>
      </c>
      <c r="BF7" s="133">
        <f t="shared" ca="1" si="7"/>
        <v>0.98141795311606639</v>
      </c>
      <c r="BG7" s="133">
        <f t="shared" ca="1" si="7"/>
        <v>1</v>
      </c>
    </row>
    <row r="8" spans="3:59" x14ac:dyDescent="0.15">
      <c r="AH8" s="134"/>
      <c r="AV8" s="134"/>
      <c r="AW8" s="134"/>
      <c r="AX8" s="134"/>
    </row>
    <row r="9" spans="3:59" x14ac:dyDescent="0.15">
      <c r="C9" s="105">
        <v>5</v>
      </c>
      <c r="D9" s="105" t="s">
        <v>130</v>
      </c>
      <c r="E9" s="106">
        <f t="shared" ref="E9:E40" ca="1" si="8">$E$6</f>
        <v>0</v>
      </c>
      <c r="F9" s="106">
        <f t="shared" ref="F9:F40" ca="1" si="9">$F$6</f>
        <v>0</v>
      </c>
      <c r="G9" s="106">
        <f ca="1">VLOOKUP($C$6,パターンマスタ!N:AB,14,0)</f>
        <v>250</v>
      </c>
      <c r="H9" s="107">
        <f t="shared" ref="H9:H40" ca="1" si="10">SUMIFS(R9:AE9,$R$5:$AE$5,"&lt;="&amp;$H$4)</f>
        <v>167</v>
      </c>
      <c r="I9" s="106">
        <f t="shared" ref="I9:I40" ca="1" si="11">G9-H9</f>
        <v>83</v>
      </c>
      <c r="J9" s="112">
        <f t="shared" ref="J9:J40" ca="1" si="12">IF(G9=0,0,H9/G9)</f>
        <v>0.66800000000000004</v>
      </c>
      <c r="K9" s="113">
        <f t="shared" ref="K9:K40" ca="1" si="13">SUMIFS(AV9:BG9,$AV$5:$BG$5,$H$4)</f>
        <v>1</v>
      </c>
      <c r="L9" s="113">
        <f t="shared" ref="L9:L40" ca="1" si="14">J9-K9</f>
        <v>-0.33199999999999996</v>
      </c>
      <c r="M9" s="114">
        <f t="shared" ref="M9:M40" ca="1" si="15">AS9*G9</f>
        <v>167</v>
      </c>
      <c r="N9" s="106">
        <f t="shared" ref="N9:N40" ca="1" si="16">G9-M9</f>
        <v>83</v>
      </c>
      <c r="O9" s="113">
        <f t="shared" ref="O9:O40" ca="1" si="17">M9/G9</f>
        <v>0.66800000000000004</v>
      </c>
      <c r="P9" s="158"/>
      <c r="Q9" s="126" t="s">
        <v>31</v>
      </c>
      <c r="R9" s="127">
        <f ca="1">IF($C$6="合計",SUMIFS(Pt2売数実績!$L:$L,Pt2売数実績!$C:$C,$C9,Pt2売数実績!$B:$B,R$5),IFERROR(VLOOKUP(R$5&amp;"_"&amp;$C9&amp;"_"&amp;$C$6,Pt2売数実績!$A:$L,12,0),0))</f>
        <v>0</v>
      </c>
      <c r="S9" s="127">
        <f ca="1">IF($C$6="合計",SUMIFS(Pt2売数実績!$L:$L,Pt2売数実績!$C:$C,$C9,Pt2売数実績!$B:$B,S$5),IFERROR(VLOOKUP(S$5&amp;"_"&amp;$C9&amp;"_"&amp;$C$6,Pt2売数実績!$A:$L,12,0),0))</f>
        <v>9</v>
      </c>
      <c r="T9" s="127">
        <f ca="1">IF($C$6="合計",SUMIFS(Pt2売数実績!$L:$L,Pt2売数実績!$C:$C,$C9,Pt2売数実績!$B:$B,T$5),IFERROR(VLOOKUP(T$5&amp;"_"&amp;$C9&amp;"_"&amp;$C$6,Pt2売数実績!$A:$L,12,0),0))</f>
        <v>25</v>
      </c>
      <c r="U9" s="127">
        <f ca="1">IF($C$6="合計",SUMIFS(Pt2売数実績!$L:$L,Pt2売数実績!$C:$C,$C9,Pt2売数実績!$B:$B,U$5),IFERROR(VLOOKUP(U$5&amp;"_"&amp;$C9&amp;"_"&amp;$C$6,Pt2売数実績!$A:$L,12,0),0))</f>
        <v>31</v>
      </c>
      <c r="V9" s="127">
        <f ca="1">IF($C$6="合計",SUMIFS(Pt2売数実績!$L:$L,Pt2売数実績!$C:$C,$C9,Pt2売数実績!$B:$B,V$5),IFERROR(VLOOKUP(V$5&amp;"_"&amp;$C9&amp;"_"&amp;$C$6,Pt2売数実績!$A:$L,12,0),0))</f>
        <v>18</v>
      </c>
      <c r="W9" s="127">
        <f ca="1">IF($C$6="合計",SUMIFS(Pt2売数実績!$L:$L,Pt2売数実績!$C:$C,$C9,Pt2売数実績!$B:$B,W$5),IFERROR(VLOOKUP(W$5&amp;"_"&amp;$C9&amp;"_"&amp;$C$6,Pt2売数実績!$A:$L,12,0),0))</f>
        <v>21</v>
      </c>
      <c r="X9" s="127">
        <f ca="1">IF($C$6="合計",SUMIFS(Pt2売数実績!$L:$L,Pt2売数実績!$C:$C,$C9,Pt2売数実績!$B:$B,X$5),IFERROR(VLOOKUP(X$5&amp;"_"&amp;$C9&amp;"_"&amp;$C$6,Pt2売数実績!$A:$L,12,0),0))</f>
        <v>27</v>
      </c>
      <c r="Y9" s="127">
        <f ca="1">IF($C$6="合計",SUMIFS(Pt2売数実績!$L:$L,Pt2売数実績!$C:$C,$C9,Pt2売数実績!$B:$B,Y$5),IFERROR(VLOOKUP(Y$5&amp;"_"&amp;$C9&amp;"_"&amp;$C$6,Pt2売数実績!$A:$L,12,0),0))</f>
        <v>14</v>
      </c>
      <c r="Z9" s="127">
        <f ca="1">IF($C$6="合計",SUMIFS(Pt2売数実績!$L:$L,Pt2売数実績!$C:$C,$C9,Pt2売数実績!$B:$B,Z$5),IFERROR(VLOOKUP(Z$5&amp;"_"&amp;$C9&amp;"_"&amp;$C$6,Pt2売数実績!$A:$L,12,0),0))</f>
        <v>5</v>
      </c>
      <c r="AA9" s="127">
        <f ca="1">IF($C$6="合計",SUMIFS(Pt2売数実績!$L:$L,Pt2売数実績!$C:$C,$C9,Pt2売数実績!$B:$B,AA$5),IFERROR(VLOOKUP(AA$5&amp;"_"&amp;$C9&amp;"_"&amp;$C$6,Pt2売数実績!$A:$L,12,0),0))</f>
        <v>1</v>
      </c>
      <c r="AB9" s="127">
        <f ca="1">IF($C$6="合計",SUMIFS(Pt2売数実績!$L:$L,Pt2売数実績!$C:$C,$C9,Pt2売数実績!$B:$B,AB$5),IFERROR(VLOOKUP(AB$5&amp;"_"&amp;$C9&amp;"_"&amp;$C$6,Pt2売数実績!$A:$L,12,0),0))</f>
        <v>6</v>
      </c>
      <c r="AC9" s="127">
        <f ca="1">IF($C$6="合計",SUMIFS(Pt2売数実績!$L:$L,Pt2売数実績!$C:$C,$C9,Pt2売数実績!$B:$B,AC$5),IFERROR(VLOOKUP(AC$5&amp;"_"&amp;$C9&amp;"_"&amp;$C$6,Pt2売数実績!$A:$L,12,0),0))</f>
        <v>1</v>
      </c>
      <c r="AD9" s="127">
        <f ca="1">IF($C$6="合計",SUMIFS(Pt2売数実績!$L:$L,Pt2売数実績!$C:$C,$C9,Pt2売数実績!$B:$B,AD$5),IFERROR(VLOOKUP(AD$5&amp;"_"&amp;$C9&amp;"_"&amp;$C$6,Pt2売数実績!$A:$L,12,0),0))</f>
        <v>6</v>
      </c>
      <c r="AE9" s="127">
        <f ca="1">IF($C$6="合計",SUMIFS(Pt2売数実績!$L:$L,Pt2売数実績!$C:$C,$C9,Pt2売数実績!$B:$B,AE$5),IFERROR(VLOOKUP(AE$5&amp;"_"&amp;$C9&amp;"_"&amp;$C$6,Pt2売数実績!$A:$L,12,0),0))</f>
        <v>3</v>
      </c>
      <c r="AG9" s="106" t="s">
        <v>32</v>
      </c>
      <c r="AH9" s="135">
        <f ca="1">SUM($R9:T9)/$G9</f>
        <v>0.13600000000000001</v>
      </c>
      <c r="AI9" s="135">
        <f ca="1">SUM($R9:U9)/$G9</f>
        <v>0.26</v>
      </c>
      <c r="AJ9" s="135">
        <f ca="1">SUM($R9:V9)/$G9</f>
        <v>0.33200000000000002</v>
      </c>
      <c r="AK9" s="135">
        <f ca="1">SUM($R9:W9)/$G9</f>
        <v>0.41599999999999998</v>
      </c>
      <c r="AL9" s="135">
        <f ca="1">SUM($R9:X9)/$G9</f>
        <v>0.52400000000000002</v>
      </c>
      <c r="AM9" s="135">
        <f ca="1">SUM($R9:Y9)/$G9</f>
        <v>0.57999999999999996</v>
      </c>
      <c r="AN9" s="135">
        <f ca="1">SUM($R9:Z9)/$G9</f>
        <v>0.6</v>
      </c>
      <c r="AO9" s="135">
        <f ca="1">SUM($R9:AA9)/$G9</f>
        <v>0.60399999999999998</v>
      </c>
      <c r="AP9" s="135">
        <f ca="1">SUM($R9:AB9)/$G9</f>
        <v>0.628</v>
      </c>
      <c r="AQ9" s="135">
        <f ca="1">SUM($R9:AC9)/$G9</f>
        <v>0.63200000000000001</v>
      </c>
      <c r="AR9" s="135">
        <f ca="1">SUM($R9:AD9)/$G9</f>
        <v>0.65600000000000003</v>
      </c>
      <c r="AS9" s="135">
        <f ca="1">SUM($R9:AE9)/$G9</f>
        <v>0.66800000000000004</v>
      </c>
      <c r="AU9" s="106" t="s">
        <v>32</v>
      </c>
      <c r="AV9" s="135">
        <f t="shared" ref="AV9:BG18" ca="1" si="18">AV$7</f>
        <v>9.9199542595769019E-2</v>
      </c>
      <c r="AW9" s="135">
        <f t="shared" ca="1" si="18"/>
        <v>0.21154945683247572</v>
      </c>
      <c r="AX9" s="135">
        <f t="shared" ca="1" si="18"/>
        <v>0.32318467695826192</v>
      </c>
      <c r="AY9" s="135">
        <f t="shared" ca="1" si="18"/>
        <v>0.45082904516866784</v>
      </c>
      <c r="AZ9" s="135">
        <f t="shared" ca="1" si="18"/>
        <v>0.69168096054888517</v>
      </c>
      <c r="BA9" s="135">
        <f t="shared" ca="1" si="18"/>
        <v>0.80989136649514015</v>
      </c>
      <c r="BB9" s="135">
        <f t="shared" ca="1" si="18"/>
        <v>0.86692395654659815</v>
      </c>
      <c r="BC9" s="135">
        <f t="shared" ca="1" si="18"/>
        <v>0.90666094911377937</v>
      </c>
      <c r="BD9" s="135">
        <f t="shared" ca="1" si="18"/>
        <v>0.93539165237278454</v>
      </c>
      <c r="BE9" s="135">
        <f t="shared" ca="1" si="18"/>
        <v>0.95540308747855929</v>
      </c>
      <c r="BF9" s="135">
        <f t="shared" ca="1" si="18"/>
        <v>0.98141795311606639</v>
      </c>
      <c r="BG9" s="135">
        <f t="shared" ca="1" si="18"/>
        <v>1</v>
      </c>
    </row>
    <row r="10" spans="3:59" x14ac:dyDescent="0.15">
      <c r="C10" s="105">
        <v>11</v>
      </c>
      <c r="D10" s="105" t="s">
        <v>131</v>
      </c>
      <c r="E10" s="106">
        <f t="shared" ca="1" si="8"/>
        <v>0</v>
      </c>
      <c r="F10" s="106">
        <f t="shared" ca="1" si="9"/>
        <v>0</v>
      </c>
      <c r="G10" s="106">
        <f ca="1">VLOOKUP($C$6,パターンマスタ!N:AB,14,0)</f>
        <v>250</v>
      </c>
      <c r="H10" s="107">
        <f t="shared" ca="1" si="10"/>
        <v>97</v>
      </c>
      <c r="I10" s="106">
        <f t="shared" ca="1" si="11"/>
        <v>153</v>
      </c>
      <c r="J10" s="112">
        <f t="shared" ca="1" si="12"/>
        <v>0.38800000000000001</v>
      </c>
      <c r="K10" s="113">
        <f t="shared" ca="1" si="13"/>
        <v>1</v>
      </c>
      <c r="L10" s="113">
        <f t="shared" ca="1" si="14"/>
        <v>-0.61199999999999999</v>
      </c>
      <c r="M10" s="114">
        <f t="shared" ca="1" si="15"/>
        <v>97</v>
      </c>
      <c r="N10" s="106">
        <f t="shared" ca="1" si="16"/>
        <v>153</v>
      </c>
      <c r="O10" s="113">
        <f t="shared" ca="1" si="17"/>
        <v>0.38800000000000001</v>
      </c>
      <c r="P10" s="115"/>
      <c r="Q10" s="126" t="s">
        <v>31</v>
      </c>
      <c r="R10" s="127">
        <f ca="1">IF($C$6="合計",SUMIFS(Pt2売数実績!$L:$L,Pt2売数実績!$C:$C,$C10,Pt2売数実績!$B:$B,R$5),IFERROR(VLOOKUP(R$5&amp;"_"&amp;$C10&amp;"_"&amp;$C$6,Pt2売数実績!$A:$L,12,0),0))</f>
        <v>0</v>
      </c>
      <c r="S10" s="127">
        <f ca="1">IF($C$6="合計",SUMIFS(Pt2売数実績!$L:$L,Pt2売数実績!$C:$C,$C10,Pt2売数実績!$B:$B,S$5),IFERROR(VLOOKUP(S$5&amp;"_"&amp;$C10&amp;"_"&amp;$C$6,Pt2売数実績!$A:$L,12,0),0))</f>
        <v>6</v>
      </c>
      <c r="T10" s="127">
        <f ca="1">IF($C$6="合計",SUMIFS(Pt2売数実績!$L:$L,Pt2売数実績!$C:$C,$C10,Pt2売数実績!$B:$B,T$5),IFERROR(VLOOKUP(T$5&amp;"_"&amp;$C10&amp;"_"&amp;$C$6,Pt2売数実績!$A:$L,12,0),0))</f>
        <v>15</v>
      </c>
      <c r="U10" s="127">
        <f ca="1">IF($C$6="合計",SUMIFS(Pt2売数実績!$L:$L,Pt2売数実績!$C:$C,$C10,Pt2売数実績!$B:$B,U$5),IFERROR(VLOOKUP(U$5&amp;"_"&amp;$C10&amp;"_"&amp;$C$6,Pt2売数実績!$A:$L,12,0),0))</f>
        <v>11</v>
      </c>
      <c r="V10" s="127">
        <f ca="1">IF($C$6="合計",SUMIFS(Pt2売数実績!$L:$L,Pt2売数実績!$C:$C,$C10,Pt2売数実績!$B:$B,V$5),IFERROR(VLOOKUP(V$5&amp;"_"&amp;$C10&amp;"_"&amp;$C$6,Pt2売数実績!$A:$L,12,0),0))</f>
        <v>23</v>
      </c>
      <c r="W10" s="127">
        <f ca="1">IF($C$6="合計",SUMIFS(Pt2売数実績!$L:$L,Pt2売数実績!$C:$C,$C10,Pt2売数実績!$B:$B,W$5),IFERROR(VLOOKUP(W$5&amp;"_"&amp;$C10&amp;"_"&amp;$C$6,Pt2売数実績!$A:$L,12,0),0))</f>
        <v>14</v>
      </c>
      <c r="X10" s="127">
        <f ca="1">IF($C$6="合計",SUMIFS(Pt2売数実績!$L:$L,Pt2売数実績!$C:$C,$C10,Pt2売数実績!$B:$B,X$5),IFERROR(VLOOKUP(X$5&amp;"_"&amp;$C10&amp;"_"&amp;$C$6,Pt2売数実績!$A:$L,12,0),0))</f>
        <v>23</v>
      </c>
      <c r="Y10" s="127">
        <f ca="1">IF($C$6="合計",SUMIFS(Pt2売数実績!$L:$L,Pt2売数実績!$C:$C,$C10,Pt2売数実績!$B:$B,Y$5),IFERROR(VLOOKUP(Y$5&amp;"_"&amp;$C10&amp;"_"&amp;$C$6,Pt2売数実績!$A:$L,12,0),0))</f>
        <v>5</v>
      </c>
      <c r="Z10" s="127">
        <f ca="1">IF($C$6="合計",SUMIFS(Pt2売数実績!$L:$L,Pt2売数実績!$C:$C,$C10,Pt2売数実績!$B:$B,Z$5),IFERROR(VLOOKUP(Z$5&amp;"_"&amp;$C10&amp;"_"&amp;$C$6,Pt2売数実績!$A:$L,12,0),0))</f>
        <v>0</v>
      </c>
      <c r="AA10" s="127">
        <f ca="1">IF($C$6="合計",SUMIFS(Pt2売数実績!$L:$L,Pt2売数実績!$C:$C,$C10,Pt2売数実績!$B:$B,AA$5),IFERROR(VLOOKUP(AA$5&amp;"_"&amp;$C10&amp;"_"&amp;$C$6,Pt2売数実績!$A:$L,12,0),0))</f>
        <v>0</v>
      </c>
      <c r="AB10" s="127">
        <f ca="1">IF($C$6="合計",SUMIFS(Pt2売数実績!$L:$L,Pt2売数実績!$C:$C,$C10,Pt2売数実績!$B:$B,AB$5),IFERROR(VLOOKUP(AB$5&amp;"_"&amp;$C10&amp;"_"&amp;$C$6,Pt2売数実績!$A:$L,12,0),0))</f>
        <v>0</v>
      </c>
      <c r="AC10" s="127">
        <f ca="1">IF($C$6="合計",SUMIFS(Pt2売数実績!$L:$L,Pt2売数実績!$C:$C,$C10,Pt2売数実績!$B:$B,AC$5),IFERROR(VLOOKUP(AC$5&amp;"_"&amp;$C10&amp;"_"&amp;$C$6,Pt2売数実績!$A:$L,12,0),0))</f>
        <v>0</v>
      </c>
      <c r="AD10" s="127">
        <f ca="1">IF($C$6="合計",SUMIFS(Pt2売数実績!$L:$L,Pt2売数実績!$C:$C,$C10,Pt2売数実績!$B:$B,AD$5),IFERROR(VLOOKUP(AD$5&amp;"_"&amp;$C10&amp;"_"&amp;$C$6,Pt2売数実績!$A:$L,12,0),0))</f>
        <v>0</v>
      </c>
      <c r="AE10" s="127">
        <f ca="1">IF($C$6="合計",SUMIFS(Pt2売数実績!$L:$L,Pt2売数実績!$C:$C,$C10,Pt2売数実績!$B:$B,AE$5),IFERROR(VLOOKUP(AE$5&amp;"_"&amp;$C10&amp;"_"&amp;$C$6,Pt2売数実績!$A:$L,12,0),0))</f>
        <v>0</v>
      </c>
      <c r="AG10" s="106" t="s">
        <v>32</v>
      </c>
      <c r="AH10" s="135">
        <f ca="1">SUM($R10:T10)/$G10</f>
        <v>8.4000000000000005E-2</v>
      </c>
      <c r="AI10" s="135">
        <f ca="1">SUM($R10:U10)/$G10</f>
        <v>0.128</v>
      </c>
      <c r="AJ10" s="135">
        <f ca="1">SUM($R10:V10)/$G10</f>
        <v>0.22</v>
      </c>
      <c r="AK10" s="135">
        <f ca="1">SUM($R10:W10)/$G10</f>
        <v>0.27600000000000002</v>
      </c>
      <c r="AL10" s="135">
        <f ca="1">SUM($R10:X10)/$G10</f>
        <v>0.36799999999999999</v>
      </c>
      <c r="AM10" s="135">
        <f ca="1">SUM($R10:Y10)/$G10</f>
        <v>0.38800000000000001</v>
      </c>
      <c r="AN10" s="135">
        <f ca="1">SUM($R10:Z10)/$G10</f>
        <v>0.38800000000000001</v>
      </c>
      <c r="AO10" s="135">
        <f ca="1">SUM($R10:AA10)/$G10</f>
        <v>0.38800000000000001</v>
      </c>
      <c r="AP10" s="135">
        <f ca="1">SUM($R10:AB10)/$G10</f>
        <v>0.38800000000000001</v>
      </c>
      <c r="AQ10" s="135">
        <f ca="1">SUM($R10:AC10)/$G10</f>
        <v>0.38800000000000001</v>
      </c>
      <c r="AR10" s="135">
        <f ca="1">SUM($R10:AD10)/$G10</f>
        <v>0.38800000000000001</v>
      </c>
      <c r="AS10" s="135">
        <f ca="1">SUM($R10:AE10)/$G10</f>
        <v>0.38800000000000001</v>
      </c>
      <c r="AU10" s="106" t="s">
        <v>32</v>
      </c>
      <c r="AV10" s="135">
        <f t="shared" ca="1" si="18"/>
        <v>9.9199542595769019E-2</v>
      </c>
      <c r="AW10" s="135">
        <f t="shared" ca="1" si="18"/>
        <v>0.21154945683247572</v>
      </c>
      <c r="AX10" s="135">
        <f t="shared" ca="1" si="18"/>
        <v>0.32318467695826192</v>
      </c>
      <c r="AY10" s="135">
        <f t="shared" ca="1" si="18"/>
        <v>0.45082904516866784</v>
      </c>
      <c r="AZ10" s="135">
        <f t="shared" ca="1" si="18"/>
        <v>0.69168096054888517</v>
      </c>
      <c r="BA10" s="135">
        <f t="shared" ca="1" si="18"/>
        <v>0.80989136649514015</v>
      </c>
      <c r="BB10" s="135">
        <f t="shared" ca="1" si="18"/>
        <v>0.86692395654659815</v>
      </c>
      <c r="BC10" s="135">
        <f t="shared" ca="1" si="18"/>
        <v>0.90666094911377937</v>
      </c>
      <c r="BD10" s="135">
        <f t="shared" ca="1" si="18"/>
        <v>0.93539165237278454</v>
      </c>
      <c r="BE10" s="135">
        <f t="shared" ca="1" si="18"/>
        <v>0.95540308747855929</v>
      </c>
      <c r="BF10" s="135">
        <f t="shared" ca="1" si="18"/>
        <v>0.98141795311606639</v>
      </c>
      <c r="BG10" s="135">
        <f t="shared" ca="1" si="18"/>
        <v>1</v>
      </c>
    </row>
    <row r="11" spans="3:59" x14ac:dyDescent="0.15">
      <c r="C11" s="105">
        <v>12</v>
      </c>
      <c r="D11" s="105" t="s">
        <v>132</v>
      </c>
      <c r="E11" s="106">
        <f t="shared" ca="1" si="8"/>
        <v>0</v>
      </c>
      <c r="F11" s="106">
        <f t="shared" ca="1" si="9"/>
        <v>0</v>
      </c>
      <c r="G11" s="106">
        <f ca="1">VLOOKUP($C$6,パターンマスタ!N:AB,14,0)</f>
        <v>250</v>
      </c>
      <c r="H11" s="107">
        <f t="shared" ca="1" si="10"/>
        <v>150</v>
      </c>
      <c r="I11" s="106">
        <f t="shared" ca="1" si="11"/>
        <v>100</v>
      </c>
      <c r="J11" s="112">
        <f t="shared" ca="1" si="12"/>
        <v>0.6</v>
      </c>
      <c r="K11" s="113">
        <f t="shared" ca="1" si="13"/>
        <v>1</v>
      </c>
      <c r="L11" s="113">
        <f t="shared" ca="1" si="14"/>
        <v>-0.4</v>
      </c>
      <c r="M11" s="114">
        <f t="shared" ca="1" si="15"/>
        <v>150</v>
      </c>
      <c r="N11" s="106">
        <f t="shared" ca="1" si="16"/>
        <v>100</v>
      </c>
      <c r="O11" s="113">
        <f t="shared" ca="1" si="17"/>
        <v>0.6</v>
      </c>
      <c r="P11" s="115"/>
      <c r="Q11" s="126" t="s">
        <v>31</v>
      </c>
      <c r="R11" s="127">
        <f ca="1">IF($C$6="合計",SUMIFS(Pt2売数実績!$L:$L,Pt2売数実績!$C:$C,$C11,Pt2売数実績!$B:$B,R$5),IFERROR(VLOOKUP(R$5&amp;"_"&amp;$C11&amp;"_"&amp;$C$6,Pt2売数実績!$A:$L,12,0),0))</f>
        <v>0</v>
      </c>
      <c r="S11" s="127">
        <f ca="1">IF($C$6="合計",SUMIFS(Pt2売数実績!$L:$L,Pt2売数実績!$C:$C,$C11,Pt2売数実績!$B:$B,S$5),IFERROR(VLOOKUP(S$5&amp;"_"&amp;$C11&amp;"_"&amp;$C$6,Pt2売数実績!$A:$L,12,0),0))</f>
        <v>0</v>
      </c>
      <c r="T11" s="127">
        <f ca="1">IF($C$6="合計",SUMIFS(Pt2売数実績!$L:$L,Pt2売数実績!$C:$C,$C11,Pt2売数実績!$B:$B,T$5),IFERROR(VLOOKUP(T$5&amp;"_"&amp;$C11&amp;"_"&amp;$C$6,Pt2売数実績!$A:$L,12,0),0))</f>
        <v>2</v>
      </c>
      <c r="U11" s="127">
        <f ca="1">IF($C$6="合計",SUMIFS(Pt2売数実績!$L:$L,Pt2売数実績!$C:$C,$C11,Pt2売数実績!$B:$B,U$5),IFERROR(VLOOKUP(U$5&amp;"_"&amp;$C11&amp;"_"&amp;$C$6,Pt2売数実績!$A:$L,12,0),0))</f>
        <v>27</v>
      </c>
      <c r="V11" s="127">
        <f ca="1">IF($C$6="合計",SUMIFS(Pt2売数実績!$L:$L,Pt2売数実績!$C:$C,$C11,Pt2売数実績!$B:$B,V$5),IFERROR(VLOOKUP(V$5&amp;"_"&amp;$C11&amp;"_"&amp;$C$6,Pt2売数実績!$A:$L,12,0),0))</f>
        <v>29</v>
      </c>
      <c r="W11" s="127">
        <f ca="1">IF($C$6="合計",SUMIFS(Pt2売数実績!$L:$L,Pt2売数実績!$C:$C,$C11,Pt2売数実績!$B:$B,W$5),IFERROR(VLOOKUP(W$5&amp;"_"&amp;$C11&amp;"_"&amp;$C$6,Pt2売数実績!$A:$L,12,0),0))</f>
        <v>27</v>
      </c>
      <c r="X11" s="127">
        <f ca="1">IF($C$6="合計",SUMIFS(Pt2売数実績!$L:$L,Pt2売数実績!$C:$C,$C11,Pt2売数実績!$B:$B,X$5),IFERROR(VLOOKUP(X$5&amp;"_"&amp;$C11&amp;"_"&amp;$C$6,Pt2売数実績!$A:$L,12,0),0))</f>
        <v>26</v>
      </c>
      <c r="Y11" s="127">
        <f ca="1">IF($C$6="合計",SUMIFS(Pt2売数実績!$L:$L,Pt2売数実績!$C:$C,$C11,Pt2売数実績!$B:$B,Y$5),IFERROR(VLOOKUP(Y$5&amp;"_"&amp;$C11&amp;"_"&amp;$C$6,Pt2売数実績!$A:$L,12,0),0))</f>
        <v>12</v>
      </c>
      <c r="Z11" s="127">
        <f ca="1">IF($C$6="合計",SUMIFS(Pt2売数実績!$L:$L,Pt2売数実績!$C:$C,$C11,Pt2売数実績!$B:$B,Z$5),IFERROR(VLOOKUP(Z$5&amp;"_"&amp;$C11&amp;"_"&amp;$C$6,Pt2売数実績!$A:$L,12,0),0))</f>
        <v>2</v>
      </c>
      <c r="AA11" s="127">
        <f ca="1">IF($C$6="合計",SUMIFS(Pt2売数実績!$L:$L,Pt2売数実績!$C:$C,$C11,Pt2売数実績!$B:$B,AA$5),IFERROR(VLOOKUP(AA$5&amp;"_"&amp;$C11&amp;"_"&amp;$C$6,Pt2売数実績!$A:$L,12,0),0))</f>
        <v>8</v>
      </c>
      <c r="AB11" s="127">
        <f ca="1">IF($C$6="合計",SUMIFS(Pt2売数実績!$L:$L,Pt2売数実績!$C:$C,$C11,Pt2売数実績!$B:$B,AB$5),IFERROR(VLOOKUP(AB$5&amp;"_"&amp;$C11&amp;"_"&amp;$C$6,Pt2売数実績!$A:$L,12,0),0))</f>
        <v>4</v>
      </c>
      <c r="AC11" s="127">
        <f ca="1">IF($C$6="合計",SUMIFS(Pt2売数実績!$L:$L,Pt2売数実績!$C:$C,$C11,Pt2売数実績!$B:$B,AC$5),IFERROR(VLOOKUP(AC$5&amp;"_"&amp;$C11&amp;"_"&amp;$C$6,Pt2売数実績!$A:$L,12,0),0))</f>
        <v>3</v>
      </c>
      <c r="AD11" s="127">
        <f ca="1">IF($C$6="合計",SUMIFS(Pt2売数実績!$L:$L,Pt2売数実績!$C:$C,$C11,Pt2売数実績!$B:$B,AD$5),IFERROR(VLOOKUP(AD$5&amp;"_"&amp;$C11&amp;"_"&amp;$C$6,Pt2売数実績!$A:$L,12,0),0))</f>
        <v>3</v>
      </c>
      <c r="AE11" s="127">
        <f ca="1">IF($C$6="合計",SUMIFS(Pt2売数実績!$L:$L,Pt2売数実績!$C:$C,$C11,Pt2売数実績!$B:$B,AE$5),IFERROR(VLOOKUP(AE$5&amp;"_"&amp;$C11&amp;"_"&amp;$C$6,Pt2売数実績!$A:$L,12,0),0))</f>
        <v>7</v>
      </c>
      <c r="AG11" s="106" t="s">
        <v>32</v>
      </c>
      <c r="AH11" s="135">
        <f ca="1">SUM($R11:T11)/$G11</f>
        <v>8.0000000000000002E-3</v>
      </c>
      <c r="AI11" s="135">
        <f ca="1">SUM($R11:U11)/$G11</f>
        <v>0.11600000000000001</v>
      </c>
      <c r="AJ11" s="135">
        <f ca="1">SUM($R11:V11)/$G11</f>
        <v>0.23200000000000001</v>
      </c>
      <c r="AK11" s="135">
        <f ca="1">SUM($R11:W11)/$G11</f>
        <v>0.34</v>
      </c>
      <c r="AL11" s="135">
        <f ca="1">SUM($R11:X11)/$G11</f>
        <v>0.44400000000000001</v>
      </c>
      <c r="AM11" s="135">
        <f ca="1">SUM($R11:Y11)/$G11</f>
        <v>0.49199999999999999</v>
      </c>
      <c r="AN11" s="135">
        <f ca="1">SUM($R11:Z11)/$G11</f>
        <v>0.5</v>
      </c>
      <c r="AO11" s="135">
        <f ca="1">SUM($R11:AA11)/$G11</f>
        <v>0.53200000000000003</v>
      </c>
      <c r="AP11" s="135">
        <f ca="1">SUM($R11:AB11)/$G11</f>
        <v>0.54800000000000004</v>
      </c>
      <c r="AQ11" s="135">
        <f ca="1">SUM($R11:AC11)/$G11</f>
        <v>0.56000000000000005</v>
      </c>
      <c r="AR11" s="135">
        <f ca="1">SUM($R11:AD11)/$G11</f>
        <v>0.57199999999999995</v>
      </c>
      <c r="AS11" s="135">
        <f ca="1">SUM($R11:AE11)/$G11</f>
        <v>0.6</v>
      </c>
      <c r="AU11" s="106" t="s">
        <v>32</v>
      </c>
      <c r="AV11" s="135">
        <f t="shared" ca="1" si="18"/>
        <v>9.9199542595769019E-2</v>
      </c>
      <c r="AW11" s="135">
        <f t="shared" ca="1" si="18"/>
        <v>0.21154945683247572</v>
      </c>
      <c r="AX11" s="135">
        <f t="shared" ca="1" si="18"/>
        <v>0.32318467695826192</v>
      </c>
      <c r="AY11" s="135">
        <f t="shared" ca="1" si="18"/>
        <v>0.45082904516866784</v>
      </c>
      <c r="AZ11" s="135">
        <f t="shared" ca="1" si="18"/>
        <v>0.69168096054888517</v>
      </c>
      <c r="BA11" s="135">
        <f t="shared" ca="1" si="18"/>
        <v>0.80989136649514015</v>
      </c>
      <c r="BB11" s="135">
        <f t="shared" ca="1" si="18"/>
        <v>0.86692395654659815</v>
      </c>
      <c r="BC11" s="135">
        <f t="shared" ca="1" si="18"/>
        <v>0.90666094911377937</v>
      </c>
      <c r="BD11" s="135">
        <f t="shared" ca="1" si="18"/>
        <v>0.93539165237278454</v>
      </c>
      <c r="BE11" s="135">
        <f t="shared" ca="1" si="18"/>
        <v>0.95540308747855929</v>
      </c>
      <c r="BF11" s="135">
        <f t="shared" ca="1" si="18"/>
        <v>0.98141795311606639</v>
      </c>
      <c r="BG11" s="135">
        <f t="shared" ca="1" si="18"/>
        <v>1</v>
      </c>
    </row>
    <row r="12" spans="3:59" x14ac:dyDescent="0.15">
      <c r="C12" s="105">
        <v>16</v>
      </c>
      <c r="D12" s="105" t="s">
        <v>133</v>
      </c>
      <c r="E12" s="106">
        <f t="shared" ca="1" si="8"/>
        <v>0</v>
      </c>
      <c r="F12" s="106">
        <f t="shared" ca="1" si="9"/>
        <v>0</v>
      </c>
      <c r="G12" s="106">
        <f ca="1">VLOOKUP($C$6,パターンマスタ!N:AB,14,0)</f>
        <v>250</v>
      </c>
      <c r="H12" s="107">
        <f t="shared" ca="1" si="10"/>
        <v>100</v>
      </c>
      <c r="I12" s="106">
        <f t="shared" ca="1" si="11"/>
        <v>150</v>
      </c>
      <c r="J12" s="112">
        <f t="shared" ca="1" si="12"/>
        <v>0.4</v>
      </c>
      <c r="K12" s="113">
        <f t="shared" ca="1" si="13"/>
        <v>1</v>
      </c>
      <c r="L12" s="113">
        <f t="shared" ca="1" si="14"/>
        <v>-0.6</v>
      </c>
      <c r="M12" s="114">
        <f t="shared" ca="1" si="15"/>
        <v>100</v>
      </c>
      <c r="N12" s="106">
        <f t="shared" ca="1" si="16"/>
        <v>150</v>
      </c>
      <c r="O12" s="113">
        <f t="shared" ca="1" si="17"/>
        <v>0.4</v>
      </c>
      <c r="P12" s="115"/>
      <c r="Q12" s="126" t="s">
        <v>31</v>
      </c>
      <c r="R12" s="127">
        <f ca="1">IF($C$6="合計",SUMIFS(Pt2売数実績!$L:$L,Pt2売数実績!$C:$C,$C12,Pt2売数実績!$B:$B,R$5),IFERROR(VLOOKUP(R$5&amp;"_"&amp;$C12&amp;"_"&amp;$C$6,Pt2売数実績!$A:$L,12,0),0))</f>
        <v>0</v>
      </c>
      <c r="S12" s="127">
        <f ca="1">IF($C$6="合計",SUMIFS(Pt2売数実績!$L:$L,Pt2売数実績!$C:$C,$C12,Pt2売数実績!$B:$B,S$5),IFERROR(VLOOKUP(S$5&amp;"_"&amp;$C12&amp;"_"&amp;$C$6,Pt2売数実績!$A:$L,12,0),0))</f>
        <v>0</v>
      </c>
      <c r="T12" s="127">
        <f ca="1">IF($C$6="合計",SUMIFS(Pt2売数実績!$L:$L,Pt2売数実績!$C:$C,$C12,Pt2売数実績!$B:$B,T$5),IFERROR(VLOOKUP(T$5&amp;"_"&amp;$C12&amp;"_"&amp;$C$6,Pt2売数実績!$A:$L,12,0),0))</f>
        <v>5</v>
      </c>
      <c r="U12" s="127">
        <f ca="1">IF($C$6="合計",SUMIFS(Pt2売数実績!$L:$L,Pt2売数実績!$C:$C,$C12,Pt2売数実績!$B:$B,U$5),IFERROR(VLOOKUP(U$5&amp;"_"&amp;$C12&amp;"_"&amp;$C$6,Pt2売数実績!$A:$L,12,0),0))</f>
        <v>10</v>
      </c>
      <c r="V12" s="127">
        <f ca="1">IF($C$6="合計",SUMIFS(Pt2売数実績!$L:$L,Pt2売数実績!$C:$C,$C12,Pt2売数実績!$B:$B,V$5),IFERROR(VLOOKUP(V$5&amp;"_"&amp;$C12&amp;"_"&amp;$C$6,Pt2売数実績!$A:$L,12,0),0))</f>
        <v>9</v>
      </c>
      <c r="W12" s="127">
        <f ca="1">IF($C$6="合計",SUMIFS(Pt2売数実績!$L:$L,Pt2売数実績!$C:$C,$C12,Pt2売数実績!$B:$B,W$5),IFERROR(VLOOKUP(W$5&amp;"_"&amp;$C12&amp;"_"&amp;$C$6,Pt2売数実績!$A:$L,12,0),0))</f>
        <v>29</v>
      </c>
      <c r="X12" s="127">
        <f ca="1">IF($C$6="合計",SUMIFS(Pt2売数実績!$L:$L,Pt2売数実績!$C:$C,$C12,Pt2売数実績!$B:$B,X$5),IFERROR(VLOOKUP(X$5&amp;"_"&amp;$C12&amp;"_"&amp;$C$6,Pt2売数実績!$A:$L,12,0),0))</f>
        <v>15</v>
      </c>
      <c r="Y12" s="127">
        <f ca="1">IF($C$6="合計",SUMIFS(Pt2売数実績!$L:$L,Pt2売数実績!$C:$C,$C12,Pt2売数実績!$B:$B,Y$5),IFERROR(VLOOKUP(Y$5&amp;"_"&amp;$C12&amp;"_"&amp;$C$6,Pt2売数実績!$A:$L,12,0),0))</f>
        <v>8</v>
      </c>
      <c r="Z12" s="127">
        <f ca="1">IF($C$6="合計",SUMIFS(Pt2売数実績!$L:$L,Pt2売数実績!$C:$C,$C12,Pt2売数実績!$B:$B,Z$5),IFERROR(VLOOKUP(Z$5&amp;"_"&amp;$C12&amp;"_"&amp;$C$6,Pt2売数実績!$A:$L,12,0),0))</f>
        <v>10</v>
      </c>
      <c r="AA12" s="127">
        <f ca="1">IF($C$6="合計",SUMIFS(Pt2売数実績!$L:$L,Pt2売数実績!$C:$C,$C12,Pt2売数実績!$B:$B,AA$5),IFERROR(VLOOKUP(AA$5&amp;"_"&amp;$C12&amp;"_"&amp;$C$6,Pt2売数実績!$A:$L,12,0),0))</f>
        <v>3</v>
      </c>
      <c r="AB12" s="127">
        <f ca="1">IF($C$6="合計",SUMIFS(Pt2売数実績!$L:$L,Pt2売数実績!$C:$C,$C12,Pt2売数実績!$B:$B,AB$5),IFERROR(VLOOKUP(AB$5&amp;"_"&amp;$C12&amp;"_"&amp;$C$6,Pt2売数実績!$A:$L,12,0),0))</f>
        <v>3</v>
      </c>
      <c r="AC12" s="127">
        <f ca="1">IF($C$6="合計",SUMIFS(Pt2売数実績!$L:$L,Pt2売数実績!$C:$C,$C12,Pt2売数実績!$B:$B,AC$5),IFERROR(VLOOKUP(AC$5&amp;"_"&amp;$C12&amp;"_"&amp;$C$6,Pt2売数実績!$A:$L,12,0),0))</f>
        <v>2</v>
      </c>
      <c r="AD12" s="127">
        <f ca="1">IF($C$6="合計",SUMIFS(Pt2売数実績!$L:$L,Pt2売数実績!$C:$C,$C12,Pt2売数実績!$B:$B,AD$5),IFERROR(VLOOKUP(AD$5&amp;"_"&amp;$C12&amp;"_"&amp;$C$6,Pt2売数実績!$A:$L,12,0),0))</f>
        <v>6</v>
      </c>
      <c r="AE12" s="127">
        <f ca="1">IF($C$6="合計",SUMIFS(Pt2売数実績!$L:$L,Pt2売数実績!$C:$C,$C12,Pt2売数実績!$B:$B,AE$5),IFERROR(VLOOKUP(AE$5&amp;"_"&amp;$C12&amp;"_"&amp;$C$6,Pt2売数実績!$A:$L,12,0),0))</f>
        <v>0</v>
      </c>
      <c r="AG12" s="106" t="s">
        <v>32</v>
      </c>
      <c r="AH12" s="135">
        <f ca="1">SUM($R12:T12)/$G12</f>
        <v>0.02</v>
      </c>
      <c r="AI12" s="135">
        <f ca="1">SUM($R12:U12)/$G12</f>
        <v>0.06</v>
      </c>
      <c r="AJ12" s="135">
        <f ca="1">SUM($R12:V12)/$G12</f>
        <v>9.6000000000000002E-2</v>
      </c>
      <c r="AK12" s="135">
        <f ca="1">SUM($R12:W12)/$G12</f>
        <v>0.21199999999999999</v>
      </c>
      <c r="AL12" s="135">
        <f ca="1">SUM($R12:X12)/$G12</f>
        <v>0.27200000000000002</v>
      </c>
      <c r="AM12" s="135">
        <f ca="1">SUM($R12:Y12)/$G12</f>
        <v>0.30399999999999999</v>
      </c>
      <c r="AN12" s="135">
        <f ca="1">SUM($R12:Z12)/$G12</f>
        <v>0.34399999999999997</v>
      </c>
      <c r="AO12" s="135">
        <f ca="1">SUM($R12:AA12)/$G12</f>
        <v>0.35599999999999998</v>
      </c>
      <c r="AP12" s="135">
        <f ca="1">SUM($R12:AB12)/$G12</f>
        <v>0.36799999999999999</v>
      </c>
      <c r="AQ12" s="135">
        <f ca="1">SUM($R12:AC12)/$G12</f>
        <v>0.376</v>
      </c>
      <c r="AR12" s="135">
        <f ca="1">SUM($R12:AD12)/$G12</f>
        <v>0.4</v>
      </c>
      <c r="AS12" s="135">
        <f ca="1">SUM($R12:AE12)/$G12</f>
        <v>0.4</v>
      </c>
      <c r="AU12" s="106" t="s">
        <v>32</v>
      </c>
      <c r="AV12" s="135">
        <f t="shared" ca="1" si="18"/>
        <v>9.9199542595769019E-2</v>
      </c>
      <c r="AW12" s="135">
        <f t="shared" ca="1" si="18"/>
        <v>0.21154945683247572</v>
      </c>
      <c r="AX12" s="135">
        <f t="shared" ca="1" si="18"/>
        <v>0.32318467695826192</v>
      </c>
      <c r="AY12" s="135">
        <f t="shared" ca="1" si="18"/>
        <v>0.45082904516866784</v>
      </c>
      <c r="AZ12" s="135">
        <f t="shared" ca="1" si="18"/>
        <v>0.69168096054888517</v>
      </c>
      <c r="BA12" s="135">
        <f t="shared" ca="1" si="18"/>
        <v>0.80989136649514015</v>
      </c>
      <c r="BB12" s="135">
        <f t="shared" ca="1" si="18"/>
        <v>0.86692395654659815</v>
      </c>
      <c r="BC12" s="135">
        <f t="shared" ca="1" si="18"/>
        <v>0.90666094911377937</v>
      </c>
      <c r="BD12" s="135">
        <f t="shared" ca="1" si="18"/>
        <v>0.93539165237278454</v>
      </c>
      <c r="BE12" s="135">
        <f t="shared" ca="1" si="18"/>
        <v>0.95540308747855929</v>
      </c>
      <c r="BF12" s="135">
        <f t="shared" ca="1" si="18"/>
        <v>0.98141795311606639</v>
      </c>
      <c r="BG12" s="135">
        <f t="shared" ca="1" si="18"/>
        <v>1</v>
      </c>
    </row>
    <row r="13" spans="3:59" x14ac:dyDescent="0.15">
      <c r="C13" s="105">
        <v>17</v>
      </c>
      <c r="D13" s="105" t="s">
        <v>134</v>
      </c>
      <c r="E13" s="106">
        <f t="shared" ca="1" si="8"/>
        <v>0</v>
      </c>
      <c r="F13" s="106">
        <f t="shared" ca="1" si="9"/>
        <v>0</v>
      </c>
      <c r="G13" s="106">
        <f ca="1">VLOOKUP($C$6,パターンマスタ!N:AB,14,0)</f>
        <v>250</v>
      </c>
      <c r="H13" s="107">
        <f t="shared" ca="1" si="10"/>
        <v>114</v>
      </c>
      <c r="I13" s="106">
        <f t="shared" ca="1" si="11"/>
        <v>136</v>
      </c>
      <c r="J13" s="112">
        <f t="shared" ca="1" si="12"/>
        <v>0.45600000000000002</v>
      </c>
      <c r="K13" s="113">
        <f t="shared" ca="1" si="13"/>
        <v>1</v>
      </c>
      <c r="L13" s="113">
        <f t="shared" ca="1" si="14"/>
        <v>-0.54400000000000004</v>
      </c>
      <c r="M13" s="114">
        <f t="shared" ca="1" si="15"/>
        <v>114</v>
      </c>
      <c r="N13" s="106">
        <f t="shared" ca="1" si="16"/>
        <v>136</v>
      </c>
      <c r="O13" s="113">
        <f t="shared" ca="1" si="17"/>
        <v>0.45600000000000002</v>
      </c>
      <c r="P13" s="115"/>
      <c r="Q13" s="126" t="s">
        <v>31</v>
      </c>
      <c r="R13" s="127">
        <f ca="1">IF($C$6="合計",SUMIFS(Pt2売数実績!$L:$L,Pt2売数実績!$C:$C,$C13,Pt2売数実績!$B:$B,R$5),IFERROR(VLOOKUP(R$5&amp;"_"&amp;$C13&amp;"_"&amp;$C$6,Pt2売数実績!$A:$L,12,0),0))</f>
        <v>3</v>
      </c>
      <c r="S13" s="127">
        <f ca="1">IF($C$6="合計",SUMIFS(Pt2売数実績!$L:$L,Pt2売数実績!$C:$C,$C13,Pt2売数実績!$B:$B,S$5),IFERROR(VLOOKUP(S$5&amp;"_"&amp;$C13&amp;"_"&amp;$C$6,Pt2売数実績!$A:$L,12,0),0))</f>
        <v>19</v>
      </c>
      <c r="T13" s="127">
        <f ca="1">IF($C$6="合計",SUMIFS(Pt2売数実績!$L:$L,Pt2売数実績!$C:$C,$C13,Pt2売数実績!$B:$B,T$5),IFERROR(VLOOKUP(T$5&amp;"_"&amp;$C13&amp;"_"&amp;$C$6,Pt2売数実績!$A:$L,12,0),0))</f>
        <v>13</v>
      </c>
      <c r="U13" s="127">
        <f ca="1">IF($C$6="合計",SUMIFS(Pt2売数実績!$L:$L,Pt2売数実績!$C:$C,$C13,Pt2売数実績!$B:$B,U$5),IFERROR(VLOOKUP(U$5&amp;"_"&amp;$C13&amp;"_"&amp;$C$6,Pt2売数実績!$A:$L,12,0),0))</f>
        <v>14</v>
      </c>
      <c r="V13" s="127">
        <f ca="1">IF($C$6="合計",SUMIFS(Pt2売数実績!$L:$L,Pt2売数実績!$C:$C,$C13,Pt2売数実績!$B:$B,V$5),IFERROR(VLOOKUP(V$5&amp;"_"&amp;$C13&amp;"_"&amp;$C$6,Pt2売数実績!$A:$L,12,0),0))</f>
        <v>11</v>
      </c>
      <c r="W13" s="127">
        <f ca="1">IF($C$6="合計",SUMIFS(Pt2売数実績!$L:$L,Pt2売数実績!$C:$C,$C13,Pt2売数実績!$B:$B,W$5),IFERROR(VLOOKUP(W$5&amp;"_"&amp;$C13&amp;"_"&amp;$C$6,Pt2売数実績!$A:$L,12,0),0))</f>
        <v>11</v>
      </c>
      <c r="X13" s="127">
        <f ca="1">IF($C$6="合計",SUMIFS(Pt2売数実績!$L:$L,Pt2売数実績!$C:$C,$C13,Pt2売数実績!$B:$B,X$5),IFERROR(VLOOKUP(X$5&amp;"_"&amp;$C13&amp;"_"&amp;$C$6,Pt2売数実績!$A:$L,12,0),0))</f>
        <v>12</v>
      </c>
      <c r="Y13" s="127">
        <f ca="1">IF($C$6="合計",SUMIFS(Pt2売数実績!$L:$L,Pt2売数実績!$C:$C,$C13,Pt2売数実績!$B:$B,Y$5),IFERROR(VLOOKUP(Y$5&amp;"_"&amp;$C13&amp;"_"&amp;$C$6,Pt2売数実績!$A:$L,12,0),0))</f>
        <v>6</v>
      </c>
      <c r="Z13" s="127">
        <f ca="1">IF($C$6="合計",SUMIFS(Pt2売数実績!$L:$L,Pt2売数実績!$C:$C,$C13,Pt2売数実績!$B:$B,Z$5),IFERROR(VLOOKUP(Z$5&amp;"_"&amp;$C13&amp;"_"&amp;$C$6,Pt2売数実績!$A:$L,12,0),0))</f>
        <v>4</v>
      </c>
      <c r="AA13" s="127">
        <f ca="1">IF($C$6="合計",SUMIFS(Pt2売数実績!$L:$L,Pt2売数実績!$C:$C,$C13,Pt2売数実績!$B:$B,AA$5),IFERROR(VLOOKUP(AA$5&amp;"_"&amp;$C13&amp;"_"&amp;$C$6,Pt2売数実績!$A:$L,12,0),0))</f>
        <v>7</v>
      </c>
      <c r="AB13" s="127">
        <f ca="1">IF($C$6="合計",SUMIFS(Pt2売数実績!$L:$L,Pt2売数実績!$C:$C,$C13,Pt2売数実績!$B:$B,AB$5),IFERROR(VLOOKUP(AB$5&amp;"_"&amp;$C13&amp;"_"&amp;$C$6,Pt2売数実績!$A:$L,12,0),0))</f>
        <v>3</v>
      </c>
      <c r="AC13" s="127">
        <f ca="1">IF($C$6="合計",SUMIFS(Pt2売数実績!$L:$L,Pt2売数実績!$C:$C,$C13,Pt2売数実績!$B:$B,AC$5),IFERROR(VLOOKUP(AC$5&amp;"_"&amp;$C13&amp;"_"&amp;$C$6,Pt2売数実績!$A:$L,12,0),0))</f>
        <v>3</v>
      </c>
      <c r="AD13" s="127">
        <f ca="1">IF($C$6="合計",SUMIFS(Pt2売数実績!$L:$L,Pt2売数実績!$C:$C,$C13,Pt2売数実績!$B:$B,AD$5),IFERROR(VLOOKUP(AD$5&amp;"_"&amp;$C13&amp;"_"&amp;$C$6,Pt2売数実績!$A:$L,12,0),0))</f>
        <v>6</v>
      </c>
      <c r="AE13" s="127">
        <f ca="1">IF($C$6="合計",SUMIFS(Pt2売数実績!$L:$L,Pt2売数実績!$C:$C,$C13,Pt2売数実績!$B:$B,AE$5),IFERROR(VLOOKUP(AE$5&amp;"_"&amp;$C13&amp;"_"&amp;$C$6,Pt2売数実績!$A:$L,12,0),0))</f>
        <v>2</v>
      </c>
      <c r="AG13" s="106" t="s">
        <v>32</v>
      </c>
      <c r="AH13" s="135">
        <f ca="1">SUM($R13:T13)/$G13</f>
        <v>0.14000000000000001</v>
      </c>
      <c r="AI13" s="135">
        <f ca="1">SUM($R13:U13)/$G13</f>
        <v>0.19600000000000001</v>
      </c>
      <c r="AJ13" s="135">
        <f ca="1">SUM($R13:V13)/$G13</f>
        <v>0.24</v>
      </c>
      <c r="AK13" s="135">
        <f ca="1">SUM($R13:W13)/$G13</f>
        <v>0.28399999999999997</v>
      </c>
      <c r="AL13" s="135">
        <f ca="1">SUM($R13:X13)/$G13</f>
        <v>0.33200000000000002</v>
      </c>
      <c r="AM13" s="135">
        <f ca="1">SUM($R13:Y13)/$G13</f>
        <v>0.35599999999999998</v>
      </c>
      <c r="AN13" s="135">
        <f ca="1">SUM($R13:Z13)/$G13</f>
        <v>0.372</v>
      </c>
      <c r="AO13" s="135">
        <f ca="1">SUM($R13:AA13)/$G13</f>
        <v>0.4</v>
      </c>
      <c r="AP13" s="135">
        <f ca="1">SUM($R13:AB13)/$G13</f>
        <v>0.41199999999999998</v>
      </c>
      <c r="AQ13" s="135">
        <f ca="1">SUM($R13:AC13)/$G13</f>
        <v>0.42399999999999999</v>
      </c>
      <c r="AR13" s="135">
        <f ca="1">SUM($R13:AD13)/$G13</f>
        <v>0.44800000000000001</v>
      </c>
      <c r="AS13" s="135">
        <f ca="1">SUM($R13:AE13)/$G13</f>
        <v>0.45600000000000002</v>
      </c>
      <c r="AU13" s="106" t="s">
        <v>32</v>
      </c>
      <c r="AV13" s="135">
        <f t="shared" ca="1" si="18"/>
        <v>9.9199542595769019E-2</v>
      </c>
      <c r="AW13" s="135">
        <f t="shared" ca="1" si="18"/>
        <v>0.21154945683247572</v>
      </c>
      <c r="AX13" s="135">
        <f t="shared" ca="1" si="18"/>
        <v>0.32318467695826192</v>
      </c>
      <c r="AY13" s="135">
        <f t="shared" ca="1" si="18"/>
        <v>0.45082904516866784</v>
      </c>
      <c r="AZ13" s="135">
        <f t="shared" ca="1" si="18"/>
        <v>0.69168096054888517</v>
      </c>
      <c r="BA13" s="135">
        <f t="shared" ca="1" si="18"/>
        <v>0.80989136649514015</v>
      </c>
      <c r="BB13" s="135">
        <f t="shared" ca="1" si="18"/>
        <v>0.86692395654659815</v>
      </c>
      <c r="BC13" s="135">
        <f t="shared" ca="1" si="18"/>
        <v>0.90666094911377937</v>
      </c>
      <c r="BD13" s="135">
        <f t="shared" ca="1" si="18"/>
        <v>0.93539165237278454</v>
      </c>
      <c r="BE13" s="135">
        <f t="shared" ca="1" si="18"/>
        <v>0.95540308747855929</v>
      </c>
      <c r="BF13" s="135">
        <f t="shared" ca="1" si="18"/>
        <v>0.98141795311606639</v>
      </c>
      <c r="BG13" s="135">
        <f t="shared" ca="1" si="18"/>
        <v>1</v>
      </c>
    </row>
    <row r="14" spans="3:59" x14ac:dyDescent="0.15">
      <c r="C14" s="105">
        <v>21</v>
      </c>
      <c r="D14" s="105" t="s">
        <v>135</v>
      </c>
      <c r="E14" s="106">
        <f t="shared" ca="1" si="8"/>
        <v>0</v>
      </c>
      <c r="F14" s="106">
        <f t="shared" ca="1" si="9"/>
        <v>0</v>
      </c>
      <c r="G14" s="106">
        <f ca="1">VLOOKUP($C$6,パターンマスタ!N:AB,14,0)</f>
        <v>250</v>
      </c>
      <c r="H14" s="107">
        <f t="shared" ca="1" si="10"/>
        <v>150</v>
      </c>
      <c r="I14" s="106">
        <f t="shared" ca="1" si="11"/>
        <v>100</v>
      </c>
      <c r="J14" s="112">
        <f t="shared" ca="1" si="12"/>
        <v>0.6</v>
      </c>
      <c r="K14" s="113">
        <f t="shared" ca="1" si="13"/>
        <v>1</v>
      </c>
      <c r="L14" s="113">
        <f t="shared" ca="1" si="14"/>
        <v>-0.4</v>
      </c>
      <c r="M14" s="114">
        <f t="shared" ca="1" si="15"/>
        <v>150</v>
      </c>
      <c r="N14" s="106">
        <f t="shared" ca="1" si="16"/>
        <v>100</v>
      </c>
      <c r="O14" s="113">
        <f t="shared" ca="1" si="17"/>
        <v>0.6</v>
      </c>
      <c r="P14" s="115"/>
      <c r="Q14" s="126" t="s">
        <v>31</v>
      </c>
      <c r="R14" s="127">
        <f ca="1">IF($C$6="合計",SUMIFS(Pt2売数実績!$L:$L,Pt2売数実績!$C:$C,$C14,Pt2売数実績!$B:$B,R$5),IFERROR(VLOOKUP(R$5&amp;"_"&amp;$C14&amp;"_"&amp;$C$6,Pt2売数実績!$A:$L,12,0),0))</f>
        <v>0</v>
      </c>
      <c r="S14" s="127">
        <f ca="1">IF($C$6="合計",SUMIFS(Pt2売数実績!$L:$L,Pt2売数実績!$C:$C,$C14,Pt2売数実績!$B:$B,S$5),IFERROR(VLOOKUP(S$5&amp;"_"&amp;$C14&amp;"_"&amp;$C$6,Pt2売数実績!$A:$L,12,0),0))</f>
        <v>0</v>
      </c>
      <c r="T14" s="127">
        <f ca="1">IF($C$6="合計",SUMIFS(Pt2売数実績!$L:$L,Pt2売数実績!$C:$C,$C14,Pt2売数実績!$B:$B,T$5),IFERROR(VLOOKUP(T$5&amp;"_"&amp;$C14&amp;"_"&amp;$C$6,Pt2売数実績!$A:$L,12,0),0))</f>
        <v>0</v>
      </c>
      <c r="U14" s="127">
        <f ca="1">IF($C$6="合計",SUMIFS(Pt2売数実績!$L:$L,Pt2売数実績!$C:$C,$C14,Pt2売数実績!$B:$B,U$5),IFERROR(VLOOKUP(U$5&amp;"_"&amp;$C14&amp;"_"&amp;$C$6,Pt2売数実績!$A:$L,12,0),0))</f>
        <v>37</v>
      </c>
      <c r="V14" s="127">
        <f ca="1">IF($C$6="合計",SUMIFS(Pt2売数実績!$L:$L,Pt2売数実績!$C:$C,$C14,Pt2売数実績!$B:$B,V$5),IFERROR(VLOOKUP(V$5&amp;"_"&amp;$C14&amp;"_"&amp;$C$6,Pt2売数実績!$A:$L,12,0),0))</f>
        <v>26</v>
      </c>
      <c r="W14" s="127">
        <f ca="1">IF($C$6="合計",SUMIFS(Pt2売数実績!$L:$L,Pt2売数実績!$C:$C,$C14,Pt2売数実績!$B:$B,W$5),IFERROR(VLOOKUP(W$5&amp;"_"&amp;$C14&amp;"_"&amp;$C$6,Pt2売数実績!$A:$L,12,0),0))</f>
        <v>27</v>
      </c>
      <c r="X14" s="127">
        <f ca="1">IF($C$6="合計",SUMIFS(Pt2売数実績!$L:$L,Pt2売数実績!$C:$C,$C14,Pt2売数実績!$B:$B,X$5),IFERROR(VLOOKUP(X$5&amp;"_"&amp;$C14&amp;"_"&amp;$C$6,Pt2売数実績!$A:$L,12,0),0))</f>
        <v>31</v>
      </c>
      <c r="Y14" s="127">
        <f ca="1">IF($C$6="合計",SUMIFS(Pt2売数実績!$L:$L,Pt2売数実績!$C:$C,$C14,Pt2売数実績!$B:$B,Y$5),IFERROR(VLOOKUP(Y$5&amp;"_"&amp;$C14&amp;"_"&amp;$C$6,Pt2売数実績!$A:$L,12,0),0))</f>
        <v>6</v>
      </c>
      <c r="Z14" s="127">
        <f ca="1">IF($C$6="合計",SUMIFS(Pt2売数実績!$L:$L,Pt2売数実績!$C:$C,$C14,Pt2売数実績!$B:$B,Z$5),IFERROR(VLOOKUP(Z$5&amp;"_"&amp;$C14&amp;"_"&amp;$C$6,Pt2売数実績!$A:$L,12,0),0))</f>
        <v>5</v>
      </c>
      <c r="AA14" s="127">
        <f ca="1">IF($C$6="合計",SUMIFS(Pt2売数実績!$L:$L,Pt2売数実績!$C:$C,$C14,Pt2売数実績!$B:$B,AA$5),IFERROR(VLOOKUP(AA$5&amp;"_"&amp;$C14&amp;"_"&amp;$C$6,Pt2売数実績!$A:$L,12,0),0))</f>
        <v>5</v>
      </c>
      <c r="AB14" s="127">
        <f ca="1">IF($C$6="合計",SUMIFS(Pt2売数実績!$L:$L,Pt2売数実績!$C:$C,$C14,Pt2売数実績!$B:$B,AB$5),IFERROR(VLOOKUP(AB$5&amp;"_"&amp;$C14&amp;"_"&amp;$C$6,Pt2売数実績!$A:$L,12,0),0))</f>
        <v>3</v>
      </c>
      <c r="AC14" s="127">
        <f ca="1">IF($C$6="合計",SUMIFS(Pt2売数実績!$L:$L,Pt2売数実績!$C:$C,$C14,Pt2売数実績!$B:$B,AC$5),IFERROR(VLOOKUP(AC$5&amp;"_"&amp;$C14&amp;"_"&amp;$C$6,Pt2売数実績!$A:$L,12,0),0))</f>
        <v>2</v>
      </c>
      <c r="AD14" s="127">
        <f ca="1">IF($C$6="合計",SUMIFS(Pt2売数実績!$L:$L,Pt2売数実績!$C:$C,$C14,Pt2売数実績!$B:$B,AD$5),IFERROR(VLOOKUP(AD$5&amp;"_"&amp;$C14&amp;"_"&amp;$C$6,Pt2売数実績!$A:$L,12,0),0))</f>
        <v>5</v>
      </c>
      <c r="AE14" s="127">
        <f ca="1">IF($C$6="合計",SUMIFS(Pt2売数実績!$L:$L,Pt2売数実績!$C:$C,$C14,Pt2売数実績!$B:$B,AE$5),IFERROR(VLOOKUP(AE$5&amp;"_"&amp;$C14&amp;"_"&amp;$C$6,Pt2売数実績!$A:$L,12,0),0))</f>
        <v>3</v>
      </c>
      <c r="AG14" s="106" t="s">
        <v>32</v>
      </c>
      <c r="AH14" s="135">
        <f ca="1">SUM($R14:T14)/$G14</f>
        <v>0</v>
      </c>
      <c r="AI14" s="135">
        <f ca="1">SUM($R14:U14)/$G14</f>
        <v>0.14799999999999999</v>
      </c>
      <c r="AJ14" s="135">
        <f ca="1">SUM($R14:V14)/$G14</f>
        <v>0.252</v>
      </c>
      <c r="AK14" s="135">
        <f ca="1">SUM($R14:W14)/$G14</f>
        <v>0.36</v>
      </c>
      <c r="AL14" s="135">
        <f ca="1">SUM($R14:X14)/$G14</f>
        <v>0.48399999999999999</v>
      </c>
      <c r="AM14" s="135">
        <f ca="1">SUM($R14:Y14)/$G14</f>
        <v>0.50800000000000001</v>
      </c>
      <c r="AN14" s="135">
        <f ca="1">SUM($R14:Z14)/$G14</f>
        <v>0.52800000000000002</v>
      </c>
      <c r="AO14" s="135">
        <f ca="1">SUM($R14:AA14)/$G14</f>
        <v>0.54800000000000004</v>
      </c>
      <c r="AP14" s="135">
        <f ca="1">SUM($R14:AB14)/$G14</f>
        <v>0.56000000000000005</v>
      </c>
      <c r="AQ14" s="135">
        <f ca="1">SUM($R14:AC14)/$G14</f>
        <v>0.56799999999999995</v>
      </c>
      <c r="AR14" s="135">
        <f ca="1">SUM($R14:AD14)/$G14</f>
        <v>0.58799999999999997</v>
      </c>
      <c r="AS14" s="135">
        <f ca="1">SUM($R14:AE14)/$G14</f>
        <v>0.6</v>
      </c>
      <c r="AU14" s="106" t="s">
        <v>32</v>
      </c>
      <c r="AV14" s="135">
        <f t="shared" ca="1" si="18"/>
        <v>9.9199542595769019E-2</v>
      </c>
      <c r="AW14" s="135">
        <f t="shared" ca="1" si="18"/>
        <v>0.21154945683247572</v>
      </c>
      <c r="AX14" s="135">
        <f t="shared" ca="1" si="18"/>
        <v>0.32318467695826192</v>
      </c>
      <c r="AY14" s="135">
        <f t="shared" ca="1" si="18"/>
        <v>0.45082904516866784</v>
      </c>
      <c r="AZ14" s="135">
        <f t="shared" ca="1" si="18"/>
        <v>0.69168096054888517</v>
      </c>
      <c r="BA14" s="135">
        <f t="shared" ca="1" si="18"/>
        <v>0.80989136649514015</v>
      </c>
      <c r="BB14" s="135">
        <f t="shared" ca="1" si="18"/>
        <v>0.86692395654659815</v>
      </c>
      <c r="BC14" s="135">
        <f t="shared" ca="1" si="18"/>
        <v>0.90666094911377937</v>
      </c>
      <c r="BD14" s="135">
        <f t="shared" ca="1" si="18"/>
        <v>0.93539165237278454</v>
      </c>
      <c r="BE14" s="135">
        <f t="shared" ca="1" si="18"/>
        <v>0.95540308747855929</v>
      </c>
      <c r="BF14" s="135">
        <f t="shared" ca="1" si="18"/>
        <v>0.98141795311606639</v>
      </c>
      <c r="BG14" s="135">
        <f t="shared" ca="1" si="18"/>
        <v>1</v>
      </c>
    </row>
    <row r="15" spans="3:59" x14ac:dyDescent="0.15">
      <c r="C15" s="105">
        <v>26</v>
      </c>
      <c r="D15" s="105" t="s">
        <v>136</v>
      </c>
      <c r="E15" s="106">
        <f t="shared" ca="1" si="8"/>
        <v>0</v>
      </c>
      <c r="F15" s="106">
        <f t="shared" ca="1" si="9"/>
        <v>0</v>
      </c>
      <c r="G15" s="106">
        <f ca="1">VLOOKUP($C$6,パターンマスタ!N:AB,14,0)</f>
        <v>250</v>
      </c>
      <c r="H15" s="107">
        <f t="shared" ca="1" si="10"/>
        <v>140</v>
      </c>
      <c r="I15" s="106">
        <f t="shared" ca="1" si="11"/>
        <v>110</v>
      </c>
      <c r="J15" s="112">
        <f t="shared" ca="1" si="12"/>
        <v>0.56000000000000005</v>
      </c>
      <c r="K15" s="113">
        <f t="shared" ca="1" si="13"/>
        <v>1</v>
      </c>
      <c r="L15" s="113">
        <f t="shared" ca="1" si="14"/>
        <v>-0.43999999999999995</v>
      </c>
      <c r="M15" s="114">
        <f t="shared" ca="1" si="15"/>
        <v>140</v>
      </c>
      <c r="N15" s="106">
        <f t="shared" ca="1" si="16"/>
        <v>110</v>
      </c>
      <c r="O15" s="113">
        <f t="shared" ca="1" si="17"/>
        <v>0.56000000000000005</v>
      </c>
      <c r="P15" s="115"/>
      <c r="Q15" s="126" t="s">
        <v>31</v>
      </c>
      <c r="R15" s="127">
        <f ca="1">IF($C$6="合計",SUMIFS(Pt2売数実績!$L:$L,Pt2売数実績!$C:$C,$C15,Pt2売数実績!$B:$B,R$5),IFERROR(VLOOKUP(R$5&amp;"_"&amp;$C15&amp;"_"&amp;$C$6,Pt2売数実績!$A:$L,12,0),0))</f>
        <v>0</v>
      </c>
      <c r="S15" s="127">
        <f ca="1">IF($C$6="合計",SUMIFS(Pt2売数実績!$L:$L,Pt2売数実績!$C:$C,$C15,Pt2売数実績!$B:$B,S$5),IFERROR(VLOOKUP(S$5&amp;"_"&amp;$C15&amp;"_"&amp;$C$6,Pt2売数実績!$A:$L,12,0),0))</f>
        <v>0</v>
      </c>
      <c r="T15" s="127">
        <f ca="1">IF($C$6="合計",SUMIFS(Pt2売数実績!$L:$L,Pt2売数実績!$C:$C,$C15,Pt2売数実績!$B:$B,T$5),IFERROR(VLOOKUP(T$5&amp;"_"&amp;$C15&amp;"_"&amp;$C$6,Pt2売数実績!$A:$L,12,0),0))</f>
        <v>10</v>
      </c>
      <c r="U15" s="127">
        <f ca="1">IF($C$6="合計",SUMIFS(Pt2売数実績!$L:$L,Pt2売数実績!$C:$C,$C15,Pt2売数実績!$B:$B,U$5),IFERROR(VLOOKUP(U$5&amp;"_"&amp;$C15&amp;"_"&amp;$C$6,Pt2売数実績!$A:$L,12,0),0))</f>
        <v>21</v>
      </c>
      <c r="V15" s="127">
        <f ca="1">IF($C$6="合計",SUMIFS(Pt2売数実績!$L:$L,Pt2売数実績!$C:$C,$C15,Pt2売数実績!$B:$B,V$5),IFERROR(VLOOKUP(V$5&amp;"_"&amp;$C15&amp;"_"&amp;$C$6,Pt2売数実績!$A:$L,12,0),0))</f>
        <v>17</v>
      </c>
      <c r="W15" s="127">
        <f ca="1">IF($C$6="合計",SUMIFS(Pt2売数実績!$L:$L,Pt2売数実績!$C:$C,$C15,Pt2売数実績!$B:$B,W$5),IFERROR(VLOOKUP(W$5&amp;"_"&amp;$C15&amp;"_"&amp;$C$6,Pt2売数実績!$A:$L,12,0),0))</f>
        <v>16</v>
      </c>
      <c r="X15" s="127">
        <f ca="1">IF($C$6="合計",SUMIFS(Pt2売数実績!$L:$L,Pt2売数実績!$C:$C,$C15,Pt2売数実績!$B:$B,X$5),IFERROR(VLOOKUP(X$5&amp;"_"&amp;$C15&amp;"_"&amp;$C$6,Pt2売数実績!$A:$L,12,0),0))</f>
        <v>32</v>
      </c>
      <c r="Y15" s="127">
        <f ca="1">IF($C$6="合計",SUMIFS(Pt2売数実績!$L:$L,Pt2売数実績!$C:$C,$C15,Pt2売数実績!$B:$B,Y$5),IFERROR(VLOOKUP(Y$5&amp;"_"&amp;$C15&amp;"_"&amp;$C$6,Pt2売数実績!$A:$L,12,0),0))</f>
        <v>18</v>
      </c>
      <c r="Z15" s="127">
        <f ca="1">IF($C$6="合計",SUMIFS(Pt2売数実績!$L:$L,Pt2売数実績!$C:$C,$C15,Pt2売数実績!$B:$B,Z$5),IFERROR(VLOOKUP(Z$5&amp;"_"&amp;$C15&amp;"_"&amp;$C$6,Pt2売数実績!$A:$L,12,0),0))</f>
        <v>5</v>
      </c>
      <c r="AA15" s="127">
        <f ca="1">IF($C$6="合計",SUMIFS(Pt2売数実績!$L:$L,Pt2売数実績!$C:$C,$C15,Pt2売数実績!$B:$B,AA$5),IFERROR(VLOOKUP(AA$5&amp;"_"&amp;$C15&amp;"_"&amp;$C$6,Pt2売数実績!$A:$L,12,0),0))</f>
        <v>5</v>
      </c>
      <c r="AB15" s="127">
        <f ca="1">IF($C$6="合計",SUMIFS(Pt2売数実績!$L:$L,Pt2売数実績!$C:$C,$C15,Pt2売数実績!$B:$B,AB$5),IFERROR(VLOOKUP(AB$5&amp;"_"&amp;$C15&amp;"_"&amp;$C$6,Pt2売数実績!$A:$L,12,0),0))</f>
        <v>2</v>
      </c>
      <c r="AC15" s="127">
        <f ca="1">IF($C$6="合計",SUMIFS(Pt2売数実績!$L:$L,Pt2売数実績!$C:$C,$C15,Pt2売数実績!$B:$B,AC$5),IFERROR(VLOOKUP(AC$5&amp;"_"&amp;$C15&amp;"_"&amp;$C$6,Pt2売数実績!$A:$L,12,0),0))</f>
        <v>6</v>
      </c>
      <c r="AD15" s="127">
        <f ca="1">IF($C$6="合計",SUMIFS(Pt2売数実績!$L:$L,Pt2売数実績!$C:$C,$C15,Pt2売数実績!$B:$B,AD$5),IFERROR(VLOOKUP(AD$5&amp;"_"&amp;$C15&amp;"_"&amp;$C$6,Pt2売数実績!$A:$L,12,0),0))</f>
        <v>6</v>
      </c>
      <c r="AE15" s="127">
        <f ca="1">IF($C$6="合計",SUMIFS(Pt2売数実績!$L:$L,Pt2売数実績!$C:$C,$C15,Pt2売数実績!$B:$B,AE$5),IFERROR(VLOOKUP(AE$5&amp;"_"&amp;$C15&amp;"_"&amp;$C$6,Pt2売数実績!$A:$L,12,0),0))</f>
        <v>2</v>
      </c>
      <c r="AG15" s="106" t="s">
        <v>32</v>
      </c>
      <c r="AH15" s="135">
        <f ca="1">SUM($R15:T15)/$G15</f>
        <v>0.04</v>
      </c>
      <c r="AI15" s="135">
        <f ca="1">SUM($R15:U15)/$G15</f>
        <v>0.124</v>
      </c>
      <c r="AJ15" s="135">
        <f ca="1">SUM($R15:V15)/$G15</f>
        <v>0.192</v>
      </c>
      <c r="AK15" s="135">
        <f ca="1">SUM($R15:W15)/$G15</f>
        <v>0.25600000000000001</v>
      </c>
      <c r="AL15" s="135">
        <f ca="1">SUM($R15:X15)/$G15</f>
        <v>0.38400000000000001</v>
      </c>
      <c r="AM15" s="135">
        <f ca="1">SUM($R15:Y15)/$G15</f>
        <v>0.45600000000000002</v>
      </c>
      <c r="AN15" s="135">
        <f ca="1">SUM($R15:Z15)/$G15</f>
        <v>0.47599999999999998</v>
      </c>
      <c r="AO15" s="135">
        <f ca="1">SUM($R15:AA15)/$G15</f>
        <v>0.496</v>
      </c>
      <c r="AP15" s="135">
        <f ca="1">SUM($R15:AB15)/$G15</f>
        <v>0.504</v>
      </c>
      <c r="AQ15" s="135">
        <f ca="1">SUM($R15:AC15)/$G15</f>
        <v>0.52800000000000002</v>
      </c>
      <c r="AR15" s="135">
        <f ca="1">SUM($R15:AD15)/$G15</f>
        <v>0.55200000000000005</v>
      </c>
      <c r="AS15" s="135">
        <f ca="1">SUM($R15:AE15)/$G15</f>
        <v>0.56000000000000005</v>
      </c>
      <c r="AU15" s="106" t="s">
        <v>32</v>
      </c>
      <c r="AV15" s="135">
        <f t="shared" ca="1" si="18"/>
        <v>9.9199542595769019E-2</v>
      </c>
      <c r="AW15" s="135">
        <f t="shared" ca="1" si="18"/>
        <v>0.21154945683247572</v>
      </c>
      <c r="AX15" s="135">
        <f t="shared" ca="1" si="18"/>
        <v>0.32318467695826192</v>
      </c>
      <c r="AY15" s="135">
        <f t="shared" ca="1" si="18"/>
        <v>0.45082904516866784</v>
      </c>
      <c r="AZ15" s="135">
        <f t="shared" ca="1" si="18"/>
        <v>0.69168096054888517</v>
      </c>
      <c r="BA15" s="135">
        <f t="shared" ca="1" si="18"/>
        <v>0.80989136649514015</v>
      </c>
      <c r="BB15" s="135">
        <f t="shared" ca="1" si="18"/>
        <v>0.86692395654659815</v>
      </c>
      <c r="BC15" s="135">
        <f t="shared" ca="1" si="18"/>
        <v>0.90666094911377937</v>
      </c>
      <c r="BD15" s="135">
        <f t="shared" ca="1" si="18"/>
        <v>0.93539165237278454</v>
      </c>
      <c r="BE15" s="135">
        <f t="shared" ca="1" si="18"/>
        <v>0.95540308747855929</v>
      </c>
      <c r="BF15" s="135">
        <f t="shared" ca="1" si="18"/>
        <v>0.98141795311606639</v>
      </c>
      <c r="BG15" s="135">
        <f t="shared" ca="1" si="18"/>
        <v>1</v>
      </c>
    </row>
    <row r="16" spans="3:59" x14ac:dyDescent="0.15">
      <c r="C16" s="105">
        <v>30</v>
      </c>
      <c r="D16" s="105" t="s">
        <v>137</v>
      </c>
      <c r="E16" s="106">
        <f t="shared" ca="1" si="8"/>
        <v>0</v>
      </c>
      <c r="F16" s="106">
        <f t="shared" ca="1" si="9"/>
        <v>0</v>
      </c>
      <c r="G16" s="106">
        <f ca="1">VLOOKUP($C$6,パターンマスタ!N:AB,14,0)</f>
        <v>250</v>
      </c>
      <c r="H16" s="107">
        <f t="shared" ca="1" si="10"/>
        <v>163</v>
      </c>
      <c r="I16" s="106">
        <f t="shared" ca="1" si="11"/>
        <v>87</v>
      </c>
      <c r="J16" s="112">
        <f t="shared" ca="1" si="12"/>
        <v>0.65200000000000002</v>
      </c>
      <c r="K16" s="113">
        <f t="shared" ca="1" si="13"/>
        <v>1</v>
      </c>
      <c r="L16" s="113">
        <f t="shared" ca="1" si="14"/>
        <v>-0.34799999999999998</v>
      </c>
      <c r="M16" s="114">
        <f t="shared" ca="1" si="15"/>
        <v>163</v>
      </c>
      <c r="N16" s="106">
        <f t="shared" ca="1" si="16"/>
        <v>87</v>
      </c>
      <c r="O16" s="113">
        <f t="shared" ca="1" si="17"/>
        <v>0.65200000000000002</v>
      </c>
      <c r="P16" s="115"/>
      <c r="Q16" s="126" t="s">
        <v>31</v>
      </c>
      <c r="R16" s="127">
        <f ca="1">IF($C$6="合計",SUMIFS(Pt2売数実績!$L:$L,Pt2売数実績!$C:$C,$C16,Pt2売数実績!$B:$B,R$5),IFERROR(VLOOKUP(R$5&amp;"_"&amp;$C16&amp;"_"&amp;$C$6,Pt2売数実績!$A:$L,12,0),0))</f>
        <v>0</v>
      </c>
      <c r="S16" s="127">
        <f ca="1">IF($C$6="合計",SUMIFS(Pt2売数実績!$L:$L,Pt2売数実績!$C:$C,$C16,Pt2売数実績!$B:$B,S$5),IFERROR(VLOOKUP(S$5&amp;"_"&amp;$C16&amp;"_"&amp;$C$6,Pt2売数実績!$A:$L,12,0),0))</f>
        <v>0</v>
      </c>
      <c r="T16" s="127">
        <f ca="1">IF($C$6="合計",SUMIFS(Pt2売数実績!$L:$L,Pt2売数実績!$C:$C,$C16,Pt2売数実績!$B:$B,T$5),IFERROR(VLOOKUP(T$5&amp;"_"&amp;$C16&amp;"_"&amp;$C$6,Pt2売数実績!$A:$L,12,0),0))</f>
        <v>13</v>
      </c>
      <c r="U16" s="127">
        <f ca="1">IF($C$6="合計",SUMIFS(Pt2売数実績!$L:$L,Pt2売数実績!$C:$C,$C16,Pt2売数実績!$B:$B,U$5),IFERROR(VLOOKUP(U$5&amp;"_"&amp;$C16&amp;"_"&amp;$C$6,Pt2売数実績!$A:$L,12,0),0))</f>
        <v>21</v>
      </c>
      <c r="V16" s="127">
        <f ca="1">IF($C$6="合計",SUMIFS(Pt2売数実績!$L:$L,Pt2売数実績!$C:$C,$C16,Pt2売数実績!$B:$B,V$5),IFERROR(VLOOKUP(V$5&amp;"_"&amp;$C16&amp;"_"&amp;$C$6,Pt2売数実績!$A:$L,12,0),0))</f>
        <v>20</v>
      </c>
      <c r="W16" s="127">
        <f ca="1">IF($C$6="合計",SUMIFS(Pt2売数実績!$L:$L,Pt2売数実績!$C:$C,$C16,Pt2売数実績!$B:$B,W$5),IFERROR(VLOOKUP(W$5&amp;"_"&amp;$C16&amp;"_"&amp;$C$6,Pt2売数実績!$A:$L,12,0),0))</f>
        <v>30</v>
      </c>
      <c r="X16" s="127">
        <f ca="1">IF($C$6="合計",SUMIFS(Pt2売数実績!$L:$L,Pt2売数実績!$C:$C,$C16,Pt2売数実績!$B:$B,X$5),IFERROR(VLOOKUP(X$5&amp;"_"&amp;$C16&amp;"_"&amp;$C$6,Pt2売数実績!$A:$L,12,0),0))</f>
        <v>37</v>
      </c>
      <c r="Y16" s="127">
        <f ca="1">IF($C$6="合計",SUMIFS(Pt2売数実績!$L:$L,Pt2売数実績!$C:$C,$C16,Pt2売数実績!$B:$B,Y$5),IFERROR(VLOOKUP(Y$5&amp;"_"&amp;$C16&amp;"_"&amp;$C$6,Pt2売数実績!$A:$L,12,0),0))</f>
        <v>25</v>
      </c>
      <c r="Z16" s="127">
        <f ca="1">IF($C$6="合計",SUMIFS(Pt2売数実績!$L:$L,Pt2売数実績!$C:$C,$C16,Pt2売数実績!$B:$B,Z$5),IFERROR(VLOOKUP(Z$5&amp;"_"&amp;$C16&amp;"_"&amp;$C$6,Pt2売数実績!$A:$L,12,0),0))</f>
        <v>1</v>
      </c>
      <c r="AA16" s="127">
        <f ca="1">IF($C$6="合計",SUMIFS(Pt2売数実績!$L:$L,Pt2売数実績!$C:$C,$C16,Pt2売数実績!$B:$B,AA$5),IFERROR(VLOOKUP(AA$5&amp;"_"&amp;$C16&amp;"_"&amp;$C$6,Pt2売数実績!$A:$L,12,0),0))</f>
        <v>4</v>
      </c>
      <c r="AB16" s="127">
        <f ca="1">IF($C$6="合計",SUMIFS(Pt2売数実績!$L:$L,Pt2売数実績!$C:$C,$C16,Pt2売数実績!$B:$B,AB$5),IFERROR(VLOOKUP(AB$5&amp;"_"&amp;$C16&amp;"_"&amp;$C$6,Pt2売数実績!$A:$L,12,0),0))</f>
        <v>3</v>
      </c>
      <c r="AC16" s="127">
        <f ca="1">IF($C$6="合計",SUMIFS(Pt2売数実績!$L:$L,Pt2売数実績!$C:$C,$C16,Pt2売数実績!$B:$B,AC$5),IFERROR(VLOOKUP(AC$5&amp;"_"&amp;$C16&amp;"_"&amp;$C$6,Pt2売数実績!$A:$L,12,0),0))</f>
        <v>2</v>
      </c>
      <c r="AD16" s="127">
        <f ca="1">IF($C$6="合計",SUMIFS(Pt2売数実績!$L:$L,Pt2売数実績!$C:$C,$C16,Pt2売数実績!$B:$B,AD$5),IFERROR(VLOOKUP(AD$5&amp;"_"&amp;$C16&amp;"_"&amp;$C$6,Pt2売数実績!$A:$L,12,0),0))</f>
        <v>4</v>
      </c>
      <c r="AE16" s="127">
        <f ca="1">IF($C$6="合計",SUMIFS(Pt2売数実績!$L:$L,Pt2売数実績!$C:$C,$C16,Pt2売数実績!$B:$B,AE$5),IFERROR(VLOOKUP(AE$5&amp;"_"&amp;$C16&amp;"_"&amp;$C$6,Pt2売数実績!$A:$L,12,0),0))</f>
        <v>3</v>
      </c>
      <c r="AG16" s="106" t="s">
        <v>32</v>
      </c>
      <c r="AH16" s="135">
        <f ca="1">SUM($R16:T16)/$G16</f>
        <v>5.1999999999999998E-2</v>
      </c>
      <c r="AI16" s="135">
        <f ca="1">SUM($R16:U16)/$G16</f>
        <v>0.13600000000000001</v>
      </c>
      <c r="AJ16" s="135">
        <f ca="1">SUM($R16:V16)/$G16</f>
        <v>0.216</v>
      </c>
      <c r="AK16" s="135">
        <f ca="1">SUM($R16:W16)/$G16</f>
        <v>0.33600000000000002</v>
      </c>
      <c r="AL16" s="135">
        <f ca="1">SUM($R16:X16)/$G16</f>
        <v>0.48399999999999999</v>
      </c>
      <c r="AM16" s="135">
        <f ca="1">SUM($R16:Y16)/$G16</f>
        <v>0.58399999999999996</v>
      </c>
      <c r="AN16" s="135">
        <f ca="1">SUM($R16:Z16)/$G16</f>
        <v>0.58799999999999997</v>
      </c>
      <c r="AO16" s="135">
        <f ca="1">SUM($R16:AA16)/$G16</f>
        <v>0.60399999999999998</v>
      </c>
      <c r="AP16" s="135">
        <f ca="1">SUM($R16:AB16)/$G16</f>
        <v>0.61599999999999999</v>
      </c>
      <c r="AQ16" s="135">
        <f ca="1">SUM($R16:AC16)/$G16</f>
        <v>0.624</v>
      </c>
      <c r="AR16" s="135">
        <f ca="1">SUM($R16:AD16)/$G16</f>
        <v>0.64</v>
      </c>
      <c r="AS16" s="135">
        <f ca="1">SUM($R16:AE16)/$G16</f>
        <v>0.65200000000000002</v>
      </c>
      <c r="AU16" s="106" t="s">
        <v>32</v>
      </c>
      <c r="AV16" s="135">
        <f t="shared" ca="1" si="18"/>
        <v>9.9199542595769019E-2</v>
      </c>
      <c r="AW16" s="135">
        <f t="shared" ca="1" si="18"/>
        <v>0.21154945683247572</v>
      </c>
      <c r="AX16" s="135">
        <f t="shared" ca="1" si="18"/>
        <v>0.32318467695826192</v>
      </c>
      <c r="AY16" s="135">
        <f t="shared" ca="1" si="18"/>
        <v>0.45082904516866784</v>
      </c>
      <c r="AZ16" s="135">
        <f t="shared" ca="1" si="18"/>
        <v>0.69168096054888517</v>
      </c>
      <c r="BA16" s="135">
        <f t="shared" ca="1" si="18"/>
        <v>0.80989136649514015</v>
      </c>
      <c r="BB16" s="135">
        <f t="shared" ca="1" si="18"/>
        <v>0.86692395654659815</v>
      </c>
      <c r="BC16" s="135">
        <f t="shared" ca="1" si="18"/>
        <v>0.90666094911377937</v>
      </c>
      <c r="BD16" s="135">
        <f t="shared" ca="1" si="18"/>
        <v>0.93539165237278454</v>
      </c>
      <c r="BE16" s="135">
        <f t="shared" ca="1" si="18"/>
        <v>0.95540308747855929</v>
      </c>
      <c r="BF16" s="135">
        <f t="shared" ca="1" si="18"/>
        <v>0.98141795311606639</v>
      </c>
      <c r="BG16" s="135">
        <f t="shared" ca="1" si="18"/>
        <v>1</v>
      </c>
    </row>
    <row r="17" spans="3:59" x14ac:dyDescent="0.15">
      <c r="C17" s="105">
        <v>38</v>
      </c>
      <c r="D17" s="105" t="s">
        <v>138</v>
      </c>
      <c r="E17" s="106">
        <f t="shared" ca="1" si="8"/>
        <v>0</v>
      </c>
      <c r="F17" s="106">
        <f t="shared" ca="1" si="9"/>
        <v>0</v>
      </c>
      <c r="G17" s="106">
        <f ca="1">VLOOKUP($C$6,パターンマスタ!N:AB,14,0)</f>
        <v>250</v>
      </c>
      <c r="H17" s="107">
        <f t="shared" ca="1" si="10"/>
        <v>150</v>
      </c>
      <c r="I17" s="106">
        <f t="shared" ca="1" si="11"/>
        <v>100</v>
      </c>
      <c r="J17" s="112">
        <f t="shared" ca="1" si="12"/>
        <v>0.6</v>
      </c>
      <c r="K17" s="113">
        <f t="shared" ca="1" si="13"/>
        <v>1</v>
      </c>
      <c r="L17" s="113">
        <f t="shared" ca="1" si="14"/>
        <v>-0.4</v>
      </c>
      <c r="M17" s="114">
        <f t="shared" ca="1" si="15"/>
        <v>150</v>
      </c>
      <c r="N17" s="106">
        <f t="shared" ca="1" si="16"/>
        <v>100</v>
      </c>
      <c r="O17" s="113">
        <f t="shared" ca="1" si="17"/>
        <v>0.6</v>
      </c>
      <c r="P17" s="115"/>
      <c r="Q17" s="126" t="s">
        <v>31</v>
      </c>
      <c r="R17" s="127">
        <f ca="1">IF($C$6="合計",SUMIFS(Pt2売数実績!$L:$L,Pt2売数実績!$C:$C,$C17,Pt2売数実績!$B:$B,R$5),IFERROR(VLOOKUP(R$5&amp;"_"&amp;$C17&amp;"_"&amp;$C$6,Pt2売数実績!$A:$L,12,0),0))</f>
        <v>0</v>
      </c>
      <c r="S17" s="127">
        <f ca="1">IF($C$6="合計",SUMIFS(Pt2売数実績!$L:$L,Pt2売数実績!$C:$C,$C17,Pt2売数実績!$B:$B,S$5),IFERROR(VLOOKUP(S$5&amp;"_"&amp;$C17&amp;"_"&amp;$C$6,Pt2売数実績!$A:$L,12,0),0))</f>
        <v>0</v>
      </c>
      <c r="T17" s="127">
        <f ca="1">IF($C$6="合計",SUMIFS(Pt2売数実績!$L:$L,Pt2売数実績!$C:$C,$C17,Pt2売数実績!$B:$B,T$5),IFERROR(VLOOKUP(T$5&amp;"_"&amp;$C17&amp;"_"&amp;$C$6,Pt2売数実績!$A:$L,12,0),0))</f>
        <v>17</v>
      </c>
      <c r="U17" s="127">
        <f ca="1">IF($C$6="合計",SUMIFS(Pt2売数実績!$L:$L,Pt2売数実績!$C:$C,$C17,Pt2売数実績!$B:$B,U$5),IFERROR(VLOOKUP(U$5&amp;"_"&amp;$C17&amp;"_"&amp;$C$6,Pt2売数実績!$A:$L,12,0),0))</f>
        <v>27</v>
      </c>
      <c r="V17" s="127">
        <f ca="1">IF($C$6="合計",SUMIFS(Pt2売数実績!$L:$L,Pt2売数実績!$C:$C,$C17,Pt2売数実績!$B:$B,V$5),IFERROR(VLOOKUP(V$5&amp;"_"&amp;$C17&amp;"_"&amp;$C$6,Pt2売数実績!$A:$L,12,0),0))</f>
        <v>24</v>
      </c>
      <c r="W17" s="127">
        <f ca="1">IF($C$6="合計",SUMIFS(Pt2売数実績!$L:$L,Pt2売数実績!$C:$C,$C17,Pt2売数実績!$B:$B,W$5),IFERROR(VLOOKUP(W$5&amp;"_"&amp;$C17&amp;"_"&amp;$C$6,Pt2売数実績!$A:$L,12,0),0))</f>
        <v>14</v>
      </c>
      <c r="X17" s="127">
        <f ca="1">IF($C$6="合計",SUMIFS(Pt2売数実績!$L:$L,Pt2売数実績!$C:$C,$C17,Pt2売数実績!$B:$B,X$5),IFERROR(VLOOKUP(X$5&amp;"_"&amp;$C17&amp;"_"&amp;$C$6,Pt2売数実績!$A:$L,12,0),0))</f>
        <v>25</v>
      </c>
      <c r="Y17" s="127">
        <f ca="1">IF($C$6="合計",SUMIFS(Pt2売数実績!$L:$L,Pt2売数実績!$C:$C,$C17,Pt2売数実績!$B:$B,Y$5),IFERROR(VLOOKUP(Y$5&amp;"_"&amp;$C17&amp;"_"&amp;$C$6,Pt2売数実績!$A:$L,12,0),0))</f>
        <v>11</v>
      </c>
      <c r="Z17" s="127">
        <f ca="1">IF($C$6="合計",SUMIFS(Pt2売数実績!$L:$L,Pt2売数実績!$C:$C,$C17,Pt2売数実績!$B:$B,Z$5),IFERROR(VLOOKUP(Z$5&amp;"_"&amp;$C17&amp;"_"&amp;$C$6,Pt2売数実績!$A:$L,12,0),0))</f>
        <v>16</v>
      </c>
      <c r="AA17" s="127">
        <f ca="1">IF($C$6="合計",SUMIFS(Pt2売数実績!$L:$L,Pt2売数実績!$C:$C,$C17,Pt2売数実績!$B:$B,AA$5),IFERROR(VLOOKUP(AA$5&amp;"_"&amp;$C17&amp;"_"&amp;$C$6,Pt2売数実績!$A:$L,12,0),0))</f>
        <v>2</v>
      </c>
      <c r="AB17" s="127">
        <f ca="1">IF($C$6="合計",SUMIFS(Pt2売数実績!$L:$L,Pt2売数実績!$C:$C,$C17,Pt2売数実績!$B:$B,AB$5),IFERROR(VLOOKUP(AB$5&amp;"_"&amp;$C17&amp;"_"&amp;$C$6,Pt2売数実績!$A:$L,12,0),0))</f>
        <v>5</v>
      </c>
      <c r="AC17" s="127">
        <f ca="1">IF($C$6="合計",SUMIFS(Pt2売数実績!$L:$L,Pt2売数実績!$C:$C,$C17,Pt2売数実績!$B:$B,AC$5),IFERROR(VLOOKUP(AC$5&amp;"_"&amp;$C17&amp;"_"&amp;$C$6,Pt2売数実績!$A:$L,12,0),0))</f>
        <v>3</v>
      </c>
      <c r="AD17" s="127">
        <f ca="1">IF($C$6="合計",SUMIFS(Pt2売数実績!$L:$L,Pt2売数実績!$C:$C,$C17,Pt2売数実績!$B:$B,AD$5),IFERROR(VLOOKUP(AD$5&amp;"_"&amp;$C17&amp;"_"&amp;$C$6,Pt2売数実績!$A:$L,12,0),0))</f>
        <v>3</v>
      </c>
      <c r="AE17" s="127">
        <f ca="1">IF($C$6="合計",SUMIFS(Pt2売数実績!$L:$L,Pt2売数実績!$C:$C,$C17,Pt2売数実績!$B:$B,AE$5),IFERROR(VLOOKUP(AE$5&amp;"_"&amp;$C17&amp;"_"&amp;$C$6,Pt2売数実績!$A:$L,12,0),0))</f>
        <v>3</v>
      </c>
      <c r="AG17" s="106" t="s">
        <v>32</v>
      </c>
      <c r="AH17" s="135">
        <f ca="1">SUM($R17:T17)/$G17</f>
        <v>6.8000000000000005E-2</v>
      </c>
      <c r="AI17" s="135">
        <f ca="1">SUM($R17:U17)/$G17</f>
        <v>0.17599999999999999</v>
      </c>
      <c r="AJ17" s="135">
        <f ca="1">SUM($R17:V17)/$G17</f>
        <v>0.27200000000000002</v>
      </c>
      <c r="AK17" s="135">
        <f ca="1">SUM($R17:W17)/$G17</f>
        <v>0.32800000000000001</v>
      </c>
      <c r="AL17" s="135">
        <f ca="1">SUM($R17:X17)/$G17</f>
        <v>0.42799999999999999</v>
      </c>
      <c r="AM17" s="135">
        <f ca="1">SUM($R17:Y17)/$G17</f>
        <v>0.47199999999999998</v>
      </c>
      <c r="AN17" s="135">
        <f ca="1">SUM($R17:Z17)/$G17</f>
        <v>0.53600000000000003</v>
      </c>
      <c r="AO17" s="135">
        <f ca="1">SUM($R17:AA17)/$G17</f>
        <v>0.54400000000000004</v>
      </c>
      <c r="AP17" s="135">
        <f ca="1">SUM($R17:AB17)/$G17</f>
        <v>0.56399999999999995</v>
      </c>
      <c r="AQ17" s="135">
        <f ca="1">SUM($R17:AC17)/$G17</f>
        <v>0.57599999999999996</v>
      </c>
      <c r="AR17" s="135">
        <f ca="1">SUM($R17:AD17)/$G17</f>
        <v>0.58799999999999997</v>
      </c>
      <c r="AS17" s="135">
        <f ca="1">SUM($R17:AE17)/$G17</f>
        <v>0.6</v>
      </c>
      <c r="AU17" s="106" t="s">
        <v>32</v>
      </c>
      <c r="AV17" s="135">
        <f t="shared" ca="1" si="18"/>
        <v>9.9199542595769019E-2</v>
      </c>
      <c r="AW17" s="135">
        <f t="shared" ca="1" si="18"/>
        <v>0.21154945683247572</v>
      </c>
      <c r="AX17" s="135">
        <f t="shared" ca="1" si="18"/>
        <v>0.32318467695826192</v>
      </c>
      <c r="AY17" s="135">
        <f t="shared" ca="1" si="18"/>
        <v>0.45082904516866784</v>
      </c>
      <c r="AZ17" s="135">
        <f t="shared" ca="1" si="18"/>
        <v>0.69168096054888517</v>
      </c>
      <c r="BA17" s="135">
        <f t="shared" ca="1" si="18"/>
        <v>0.80989136649514015</v>
      </c>
      <c r="BB17" s="135">
        <f t="shared" ca="1" si="18"/>
        <v>0.86692395654659815</v>
      </c>
      <c r="BC17" s="135">
        <f t="shared" ca="1" si="18"/>
        <v>0.90666094911377937</v>
      </c>
      <c r="BD17" s="135">
        <f t="shared" ca="1" si="18"/>
        <v>0.93539165237278454</v>
      </c>
      <c r="BE17" s="135">
        <f t="shared" ca="1" si="18"/>
        <v>0.95540308747855929</v>
      </c>
      <c r="BF17" s="135">
        <f t="shared" ca="1" si="18"/>
        <v>0.98141795311606639</v>
      </c>
      <c r="BG17" s="135">
        <f t="shared" ca="1" si="18"/>
        <v>1</v>
      </c>
    </row>
    <row r="18" spans="3:59" x14ac:dyDescent="0.15">
      <c r="C18" s="105">
        <v>40</v>
      </c>
      <c r="D18" s="105" t="s">
        <v>139</v>
      </c>
      <c r="E18" s="106">
        <f t="shared" ca="1" si="8"/>
        <v>0</v>
      </c>
      <c r="F18" s="106">
        <f t="shared" ca="1" si="9"/>
        <v>0</v>
      </c>
      <c r="G18" s="106">
        <f ca="1">VLOOKUP($C$6,パターンマスタ!N:AB,14,0)</f>
        <v>250</v>
      </c>
      <c r="H18" s="107">
        <f t="shared" ca="1" si="10"/>
        <v>175</v>
      </c>
      <c r="I18" s="106">
        <f t="shared" ca="1" si="11"/>
        <v>75</v>
      </c>
      <c r="J18" s="112">
        <f t="shared" ca="1" si="12"/>
        <v>0.7</v>
      </c>
      <c r="K18" s="113">
        <f t="shared" ca="1" si="13"/>
        <v>1</v>
      </c>
      <c r="L18" s="113">
        <f t="shared" ca="1" si="14"/>
        <v>-0.30000000000000004</v>
      </c>
      <c r="M18" s="114">
        <f t="shared" ca="1" si="15"/>
        <v>175</v>
      </c>
      <c r="N18" s="106">
        <f t="shared" ca="1" si="16"/>
        <v>75</v>
      </c>
      <c r="O18" s="113">
        <f t="shared" ca="1" si="17"/>
        <v>0.7</v>
      </c>
      <c r="P18" s="115"/>
      <c r="Q18" s="126" t="s">
        <v>31</v>
      </c>
      <c r="R18" s="127">
        <f ca="1">IF($C$6="合計",SUMIFS(Pt2売数実績!$L:$L,Pt2売数実績!$C:$C,$C18,Pt2売数実績!$B:$B,R$5),IFERROR(VLOOKUP(R$5&amp;"_"&amp;$C18&amp;"_"&amp;$C$6,Pt2売数実績!$A:$L,12,0),0))</f>
        <v>2</v>
      </c>
      <c r="S18" s="127">
        <f ca="1">IF($C$6="合計",SUMIFS(Pt2売数実績!$L:$L,Pt2売数実績!$C:$C,$C18,Pt2売数実績!$B:$B,S$5),IFERROR(VLOOKUP(S$5&amp;"_"&amp;$C18&amp;"_"&amp;$C$6,Pt2売数実績!$A:$L,12,0),0))</f>
        <v>18</v>
      </c>
      <c r="T18" s="127">
        <f ca="1">IF($C$6="合計",SUMIFS(Pt2売数実績!$L:$L,Pt2売数実績!$C:$C,$C18,Pt2売数実績!$B:$B,T$5),IFERROR(VLOOKUP(T$5&amp;"_"&amp;$C18&amp;"_"&amp;$C$6,Pt2売数実績!$A:$L,12,0),0))</f>
        <v>11</v>
      </c>
      <c r="U18" s="127">
        <f ca="1">IF($C$6="合計",SUMIFS(Pt2売数実績!$L:$L,Pt2売数実績!$C:$C,$C18,Pt2売数実績!$B:$B,U$5),IFERROR(VLOOKUP(U$5&amp;"_"&amp;$C18&amp;"_"&amp;$C$6,Pt2売数実績!$A:$L,12,0),0))</f>
        <v>22</v>
      </c>
      <c r="V18" s="127">
        <f ca="1">IF($C$6="合計",SUMIFS(Pt2売数実績!$L:$L,Pt2売数実績!$C:$C,$C18,Pt2売数実績!$B:$B,V$5),IFERROR(VLOOKUP(V$5&amp;"_"&amp;$C18&amp;"_"&amp;$C$6,Pt2売数実績!$A:$L,12,0),0))</f>
        <v>49</v>
      </c>
      <c r="W18" s="127">
        <f ca="1">IF($C$6="合計",SUMIFS(Pt2売数実績!$L:$L,Pt2売数実績!$C:$C,$C18,Pt2売数実績!$B:$B,W$5),IFERROR(VLOOKUP(W$5&amp;"_"&amp;$C18&amp;"_"&amp;$C$6,Pt2売数実績!$A:$L,12,0),0))</f>
        <v>32</v>
      </c>
      <c r="X18" s="127">
        <f ca="1">IF($C$6="合計",SUMIFS(Pt2売数実績!$L:$L,Pt2売数実績!$C:$C,$C18,Pt2売数実績!$B:$B,X$5),IFERROR(VLOOKUP(X$5&amp;"_"&amp;$C18&amp;"_"&amp;$C$6,Pt2売数実績!$A:$L,12,0),0))</f>
        <v>22</v>
      </c>
      <c r="Y18" s="127">
        <f ca="1">IF($C$6="合計",SUMIFS(Pt2売数実績!$L:$L,Pt2売数実績!$C:$C,$C18,Pt2売数実績!$B:$B,Y$5),IFERROR(VLOOKUP(Y$5&amp;"_"&amp;$C18&amp;"_"&amp;$C$6,Pt2売数実績!$A:$L,12,0),0))</f>
        <v>5</v>
      </c>
      <c r="Z18" s="127">
        <f ca="1">IF($C$6="合計",SUMIFS(Pt2売数実績!$L:$L,Pt2売数実績!$C:$C,$C18,Pt2売数実績!$B:$B,Z$5),IFERROR(VLOOKUP(Z$5&amp;"_"&amp;$C18&amp;"_"&amp;$C$6,Pt2売数実績!$A:$L,12,0),0))</f>
        <v>3</v>
      </c>
      <c r="AA18" s="127">
        <f ca="1">IF($C$6="合計",SUMIFS(Pt2売数実績!$L:$L,Pt2売数実績!$C:$C,$C18,Pt2売数実績!$B:$B,AA$5),IFERROR(VLOOKUP(AA$5&amp;"_"&amp;$C18&amp;"_"&amp;$C$6,Pt2売数実績!$A:$L,12,0),0))</f>
        <v>2</v>
      </c>
      <c r="AB18" s="127">
        <f ca="1">IF($C$6="合計",SUMIFS(Pt2売数実績!$L:$L,Pt2売数実績!$C:$C,$C18,Pt2売数実績!$B:$B,AB$5),IFERROR(VLOOKUP(AB$5&amp;"_"&amp;$C18&amp;"_"&amp;$C$6,Pt2売数実績!$A:$L,12,0),0))</f>
        <v>5</v>
      </c>
      <c r="AC18" s="127">
        <f ca="1">IF($C$6="合計",SUMIFS(Pt2売数実績!$L:$L,Pt2売数実績!$C:$C,$C18,Pt2売数実績!$B:$B,AC$5),IFERROR(VLOOKUP(AC$5&amp;"_"&amp;$C18&amp;"_"&amp;$C$6,Pt2売数実績!$A:$L,12,0),0))</f>
        <v>3</v>
      </c>
      <c r="AD18" s="127">
        <f ca="1">IF($C$6="合計",SUMIFS(Pt2売数実績!$L:$L,Pt2売数実績!$C:$C,$C18,Pt2売数実績!$B:$B,AD$5),IFERROR(VLOOKUP(AD$5&amp;"_"&amp;$C18&amp;"_"&amp;$C$6,Pt2売数実績!$A:$L,12,0),0))</f>
        <v>0</v>
      </c>
      <c r="AE18" s="127">
        <f ca="1">IF($C$6="合計",SUMIFS(Pt2売数実績!$L:$L,Pt2売数実績!$C:$C,$C18,Pt2売数実績!$B:$B,AE$5),IFERROR(VLOOKUP(AE$5&amp;"_"&amp;$C18&amp;"_"&amp;$C$6,Pt2売数実績!$A:$L,12,0),0))</f>
        <v>1</v>
      </c>
      <c r="AG18" s="106" t="s">
        <v>32</v>
      </c>
      <c r="AH18" s="135">
        <f ca="1">SUM($R18:T18)/$G18</f>
        <v>0.124</v>
      </c>
      <c r="AI18" s="135">
        <f ca="1">SUM($R18:U18)/$G18</f>
        <v>0.21199999999999999</v>
      </c>
      <c r="AJ18" s="135">
        <f ca="1">SUM($R18:V18)/$G18</f>
        <v>0.40799999999999997</v>
      </c>
      <c r="AK18" s="135">
        <f ca="1">SUM($R18:W18)/$G18</f>
        <v>0.53600000000000003</v>
      </c>
      <c r="AL18" s="135">
        <f ca="1">SUM($R18:X18)/$G18</f>
        <v>0.624</v>
      </c>
      <c r="AM18" s="135">
        <f ca="1">SUM($R18:Y18)/$G18</f>
        <v>0.64400000000000002</v>
      </c>
      <c r="AN18" s="135">
        <f ca="1">SUM($R18:Z18)/$G18</f>
        <v>0.65600000000000003</v>
      </c>
      <c r="AO18" s="135">
        <f ca="1">SUM($R18:AA18)/$G18</f>
        <v>0.66400000000000003</v>
      </c>
      <c r="AP18" s="135">
        <f ca="1">SUM($R18:AB18)/$G18</f>
        <v>0.68400000000000005</v>
      </c>
      <c r="AQ18" s="135">
        <f ca="1">SUM($R18:AC18)/$G18</f>
        <v>0.69599999999999995</v>
      </c>
      <c r="AR18" s="135">
        <f ca="1">SUM($R18:AD18)/$G18</f>
        <v>0.69599999999999995</v>
      </c>
      <c r="AS18" s="135">
        <f ca="1">SUM($R18:AE18)/$G18</f>
        <v>0.7</v>
      </c>
      <c r="AU18" s="106" t="s">
        <v>32</v>
      </c>
      <c r="AV18" s="135">
        <f t="shared" ca="1" si="18"/>
        <v>9.9199542595769019E-2</v>
      </c>
      <c r="AW18" s="135">
        <f t="shared" ca="1" si="18"/>
        <v>0.21154945683247572</v>
      </c>
      <c r="AX18" s="135">
        <f t="shared" ca="1" si="18"/>
        <v>0.32318467695826192</v>
      </c>
      <c r="AY18" s="135">
        <f t="shared" ca="1" si="18"/>
        <v>0.45082904516866784</v>
      </c>
      <c r="AZ18" s="135">
        <f t="shared" ca="1" si="18"/>
        <v>0.69168096054888517</v>
      </c>
      <c r="BA18" s="135">
        <f t="shared" ca="1" si="18"/>
        <v>0.80989136649514015</v>
      </c>
      <c r="BB18" s="135">
        <f t="shared" ca="1" si="18"/>
        <v>0.86692395654659815</v>
      </c>
      <c r="BC18" s="135">
        <f t="shared" ca="1" si="18"/>
        <v>0.90666094911377937</v>
      </c>
      <c r="BD18" s="135">
        <f t="shared" ca="1" si="18"/>
        <v>0.93539165237278454</v>
      </c>
      <c r="BE18" s="135">
        <f t="shared" ca="1" si="18"/>
        <v>0.95540308747855929</v>
      </c>
      <c r="BF18" s="135">
        <f t="shared" ca="1" si="18"/>
        <v>0.98141795311606639</v>
      </c>
      <c r="BG18" s="135">
        <f t="shared" ca="1" si="18"/>
        <v>1</v>
      </c>
    </row>
    <row r="19" spans="3:59" x14ac:dyDescent="0.15">
      <c r="C19" s="105">
        <v>62</v>
      </c>
      <c r="D19" s="105" t="s">
        <v>140</v>
      </c>
      <c r="E19" s="106">
        <f t="shared" ca="1" si="8"/>
        <v>0</v>
      </c>
      <c r="F19" s="106">
        <f t="shared" ca="1" si="9"/>
        <v>0</v>
      </c>
      <c r="G19" s="106">
        <f ca="1">VLOOKUP($C$6,パターンマスタ!N:AB,14,0)</f>
        <v>250</v>
      </c>
      <c r="H19" s="107">
        <f t="shared" ca="1" si="10"/>
        <v>245</v>
      </c>
      <c r="I19" s="106">
        <f t="shared" ca="1" si="11"/>
        <v>5</v>
      </c>
      <c r="J19" s="112">
        <f t="shared" ca="1" si="12"/>
        <v>0.98</v>
      </c>
      <c r="K19" s="113">
        <f t="shared" ca="1" si="13"/>
        <v>1</v>
      </c>
      <c r="L19" s="113">
        <f t="shared" ca="1" si="14"/>
        <v>-2.0000000000000018E-2</v>
      </c>
      <c r="M19" s="114">
        <f t="shared" ca="1" si="15"/>
        <v>245</v>
      </c>
      <c r="N19" s="106">
        <f t="shared" ca="1" si="16"/>
        <v>5</v>
      </c>
      <c r="O19" s="113">
        <f t="shared" ca="1" si="17"/>
        <v>0.98</v>
      </c>
      <c r="P19" s="115"/>
      <c r="Q19" s="126" t="s">
        <v>31</v>
      </c>
      <c r="R19" s="127">
        <f ca="1">IF($C$6="合計",SUMIFS(Pt2売数実績!$L:$L,Pt2売数実績!$C:$C,$C19,Pt2売数実績!$B:$B,R$5),IFERROR(VLOOKUP(R$5&amp;"_"&amp;$C19&amp;"_"&amp;$C$6,Pt2売数実績!$A:$L,12,0),0))</f>
        <v>0</v>
      </c>
      <c r="S19" s="127">
        <f ca="1">IF($C$6="合計",SUMIFS(Pt2売数実績!$L:$L,Pt2売数実績!$C:$C,$C19,Pt2売数実績!$B:$B,S$5),IFERROR(VLOOKUP(S$5&amp;"_"&amp;$C19&amp;"_"&amp;$C$6,Pt2売数実績!$A:$L,12,0),0))</f>
        <v>30</v>
      </c>
      <c r="T19" s="127">
        <f ca="1">IF($C$6="合計",SUMIFS(Pt2売数実績!$L:$L,Pt2売数実績!$C:$C,$C19,Pt2売数実績!$B:$B,T$5),IFERROR(VLOOKUP(T$5&amp;"_"&amp;$C19&amp;"_"&amp;$C$6,Pt2売数実績!$A:$L,12,0),0))</f>
        <v>10</v>
      </c>
      <c r="U19" s="127">
        <f ca="1">IF($C$6="合計",SUMIFS(Pt2売数実績!$L:$L,Pt2売数実績!$C:$C,$C19,Pt2売数実績!$B:$B,U$5),IFERROR(VLOOKUP(U$5&amp;"_"&amp;$C19&amp;"_"&amp;$C$6,Pt2売数実績!$A:$L,12,0),0))</f>
        <v>23</v>
      </c>
      <c r="V19" s="127">
        <f ca="1">IF($C$6="合計",SUMIFS(Pt2売数実績!$L:$L,Pt2売数実績!$C:$C,$C19,Pt2売数実績!$B:$B,V$5),IFERROR(VLOOKUP(V$5&amp;"_"&amp;$C19&amp;"_"&amp;$C$6,Pt2売数実績!$A:$L,12,0),0))</f>
        <v>19</v>
      </c>
      <c r="W19" s="127">
        <f ca="1">IF($C$6="合計",SUMIFS(Pt2売数実績!$L:$L,Pt2売数実績!$C:$C,$C19,Pt2売数実績!$B:$B,W$5),IFERROR(VLOOKUP(W$5&amp;"_"&amp;$C19&amp;"_"&amp;$C$6,Pt2売数実績!$A:$L,12,0),0))</f>
        <v>36</v>
      </c>
      <c r="X19" s="127">
        <f ca="1">IF($C$6="合計",SUMIFS(Pt2売数実績!$L:$L,Pt2売数実績!$C:$C,$C19,Pt2売数実績!$B:$B,X$5),IFERROR(VLOOKUP(X$5&amp;"_"&amp;$C19&amp;"_"&amp;$C$6,Pt2売数実績!$A:$L,12,0),0))</f>
        <v>36</v>
      </c>
      <c r="Y19" s="127">
        <f ca="1">IF($C$6="合計",SUMIFS(Pt2売数実績!$L:$L,Pt2売数実績!$C:$C,$C19,Pt2売数実績!$B:$B,Y$5),IFERROR(VLOOKUP(Y$5&amp;"_"&amp;$C19&amp;"_"&amp;$C$6,Pt2売数実績!$A:$L,12,0),0))</f>
        <v>90</v>
      </c>
      <c r="Z19" s="127">
        <f ca="1">IF($C$6="合計",SUMIFS(Pt2売数実績!$L:$L,Pt2売数実績!$C:$C,$C19,Pt2売数実績!$B:$B,Z$5),IFERROR(VLOOKUP(Z$5&amp;"_"&amp;$C19&amp;"_"&amp;$C$6,Pt2売数実績!$A:$L,12,0),0))</f>
        <v>1</v>
      </c>
      <c r="AA19" s="127">
        <f ca="1">IF($C$6="合計",SUMIFS(Pt2売数実績!$L:$L,Pt2売数実績!$C:$C,$C19,Pt2売数実績!$B:$B,AA$5),IFERROR(VLOOKUP(AA$5&amp;"_"&amp;$C19&amp;"_"&amp;$C$6,Pt2売数実績!$A:$L,12,0),0))</f>
        <v>0</v>
      </c>
      <c r="AB19" s="127">
        <f ca="1">IF($C$6="合計",SUMIFS(Pt2売数実績!$L:$L,Pt2売数実績!$C:$C,$C19,Pt2売数実績!$B:$B,AB$5),IFERROR(VLOOKUP(AB$5&amp;"_"&amp;$C19&amp;"_"&amp;$C$6,Pt2売数実績!$A:$L,12,0),0))</f>
        <v>0</v>
      </c>
      <c r="AC19" s="127">
        <f ca="1">IF($C$6="合計",SUMIFS(Pt2売数実績!$L:$L,Pt2売数実績!$C:$C,$C19,Pt2売数実績!$B:$B,AC$5),IFERROR(VLOOKUP(AC$5&amp;"_"&amp;$C19&amp;"_"&amp;$C$6,Pt2売数実績!$A:$L,12,0),0))</f>
        <v>0</v>
      </c>
      <c r="AD19" s="127">
        <f ca="1">IF($C$6="合計",SUMIFS(Pt2売数実績!$L:$L,Pt2売数実績!$C:$C,$C19,Pt2売数実績!$B:$B,AD$5),IFERROR(VLOOKUP(AD$5&amp;"_"&amp;$C19&amp;"_"&amp;$C$6,Pt2売数実績!$A:$L,12,0),0))</f>
        <v>0</v>
      </c>
      <c r="AE19" s="127">
        <f ca="1">IF($C$6="合計",SUMIFS(Pt2売数実績!$L:$L,Pt2売数実績!$C:$C,$C19,Pt2売数実績!$B:$B,AE$5),IFERROR(VLOOKUP(AE$5&amp;"_"&amp;$C19&amp;"_"&amp;$C$6,Pt2売数実績!$A:$L,12,0),0))</f>
        <v>0</v>
      </c>
      <c r="AG19" s="106" t="s">
        <v>32</v>
      </c>
      <c r="AH19" s="135">
        <f ca="1">SUM($R19:T19)/$G19</f>
        <v>0.16</v>
      </c>
      <c r="AI19" s="135">
        <f ca="1">SUM($R19:U19)/$G19</f>
        <v>0.252</v>
      </c>
      <c r="AJ19" s="135">
        <f ca="1">SUM($R19:V19)/$G19</f>
        <v>0.32800000000000001</v>
      </c>
      <c r="AK19" s="135">
        <f ca="1">SUM($R19:W19)/$G19</f>
        <v>0.47199999999999998</v>
      </c>
      <c r="AL19" s="135">
        <f ca="1">SUM($R19:X19)/$G19</f>
        <v>0.61599999999999999</v>
      </c>
      <c r="AM19" s="135">
        <f ca="1">SUM($R19:Y19)/$G19</f>
        <v>0.97599999999999998</v>
      </c>
      <c r="AN19" s="135">
        <f ca="1">SUM($R19:Z19)/$G19</f>
        <v>0.98</v>
      </c>
      <c r="AO19" s="135">
        <f ca="1">SUM($R19:AA19)/$G19</f>
        <v>0.98</v>
      </c>
      <c r="AP19" s="135">
        <f ca="1">SUM($R19:AB19)/$G19</f>
        <v>0.98</v>
      </c>
      <c r="AQ19" s="135">
        <f ca="1">SUM($R19:AC19)/$G19</f>
        <v>0.98</v>
      </c>
      <c r="AR19" s="135">
        <f ca="1">SUM($R19:AD19)/$G19</f>
        <v>0.98</v>
      </c>
      <c r="AS19" s="135">
        <f ca="1">SUM($R19:AE19)/$G19</f>
        <v>0.98</v>
      </c>
      <c r="AU19" s="106" t="s">
        <v>32</v>
      </c>
      <c r="AV19" s="135">
        <f t="shared" ref="AV19:BG28" ca="1" si="19">AV$7</f>
        <v>9.9199542595769019E-2</v>
      </c>
      <c r="AW19" s="135">
        <f t="shared" ca="1" si="19"/>
        <v>0.21154945683247572</v>
      </c>
      <c r="AX19" s="135">
        <f t="shared" ca="1" si="19"/>
        <v>0.32318467695826192</v>
      </c>
      <c r="AY19" s="135">
        <f t="shared" ca="1" si="19"/>
        <v>0.45082904516866784</v>
      </c>
      <c r="AZ19" s="135">
        <f t="shared" ca="1" si="19"/>
        <v>0.69168096054888517</v>
      </c>
      <c r="BA19" s="135">
        <f t="shared" ca="1" si="19"/>
        <v>0.80989136649514015</v>
      </c>
      <c r="BB19" s="135">
        <f t="shared" ca="1" si="19"/>
        <v>0.86692395654659815</v>
      </c>
      <c r="BC19" s="135">
        <f t="shared" ca="1" si="19"/>
        <v>0.90666094911377937</v>
      </c>
      <c r="BD19" s="135">
        <f t="shared" ca="1" si="19"/>
        <v>0.93539165237278454</v>
      </c>
      <c r="BE19" s="135">
        <f t="shared" ca="1" si="19"/>
        <v>0.95540308747855929</v>
      </c>
      <c r="BF19" s="135">
        <f t="shared" ca="1" si="19"/>
        <v>0.98141795311606639</v>
      </c>
      <c r="BG19" s="135">
        <f t="shared" ca="1" si="19"/>
        <v>1</v>
      </c>
    </row>
    <row r="20" spans="3:59" x14ac:dyDescent="0.15">
      <c r="C20" s="105">
        <v>68</v>
      </c>
      <c r="D20" s="105" t="s">
        <v>141</v>
      </c>
      <c r="E20" s="106">
        <f t="shared" ca="1" si="8"/>
        <v>0</v>
      </c>
      <c r="F20" s="106">
        <f t="shared" ca="1" si="9"/>
        <v>0</v>
      </c>
      <c r="G20" s="106">
        <f ca="1">VLOOKUP($C$6,パターンマスタ!N:AB,14,0)</f>
        <v>250</v>
      </c>
      <c r="H20" s="107">
        <f t="shared" ca="1" si="10"/>
        <v>130</v>
      </c>
      <c r="I20" s="106">
        <f t="shared" ca="1" si="11"/>
        <v>120</v>
      </c>
      <c r="J20" s="112">
        <f t="shared" ca="1" si="12"/>
        <v>0.52</v>
      </c>
      <c r="K20" s="113">
        <f t="shared" ca="1" si="13"/>
        <v>1</v>
      </c>
      <c r="L20" s="113">
        <f t="shared" ca="1" si="14"/>
        <v>-0.48</v>
      </c>
      <c r="M20" s="114">
        <f t="shared" ca="1" si="15"/>
        <v>130</v>
      </c>
      <c r="N20" s="106">
        <f t="shared" ca="1" si="16"/>
        <v>120</v>
      </c>
      <c r="O20" s="113">
        <f t="shared" ca="1" si="17"/>
        <v>0.52</v>
      </c>
      <c r="P20" s="115"/>
      <c r="Q20" s="126" t="s">
        <v>31</v>
      </c>
      <c r="R20" s="127">
        <f ca="1">IF($C$6="合計",SUMIFS(Pt2売数実績!$L:$L,Pt2売数実績!$C:$C,$C20,Pt2売数実績!$B:$B,R$5),IFERROR(VLOOKUP(R$5&amp;"_"&amp;$C20&amp;"_"&amp;$C$6,Pt2売数実績!$A:$L,12,0),0))</f>
        <v>0</v>
      </c>
      <c r="S20" s="127">
        <f ca="1">IF($C$6="合計",SUMIFS(Pt2売数実績!$L:$L,Pt2売数実績!$C:$C,$C20,Pt2売数実績!$B:$B,S$5),IFERROR(VLOOKUP(S$5&amp;"_"&amp;$C20&amp;"_"&amp;$C$6,Pt2売数実績!$A:$L,12,0),0))</f>
        <v>0</v>
      </c>
      <c r="T20" s="127">
        <f ca="1">IF($C$6="合計",SUMIFS(Pt2売数実績!$L:$L,Pt2売数実績!$C:$C,$C20,Pt2売数実績!$B:$B,T$5),IFERROR(VLOOKUP(T$5&amp;"_"&amp;$C20&amp;"_"&amp;$C$6,Pt2売数実績!$A:$L,12,0),0))</f>
        <v>0</v>
      </c>
      <c r="U20" s="127">
        <f ca="1">IF($C$6="合計",SUMIFS(Pt2売数実績!$L:$L,Pt2売数実績!$C:$C,$C20,Pt2売数実績!$B:$B,U$5),IFERROR(VLOOKUP(U$5&amp;"_"&amp;$C20&amp;"_"&amp;$C$6,Pt2売数実績!$A:$L,12,0),0))</f>
        <v>24</v>
      </c>
      <c r="V20" s="127">
        <f ca="1">IF($C$6="合計",SUMIFS(Pt2売数実績!$L:$L,Pt2売数実績!$C:$C,$C20,Pt2売数実績!$B:$B,V$5),IFERROR(VLOOKUP(V$5&amp;"_"&amp;$C20&amp;"_"&amp;$C$6,Pt2売数実績!$A:$L,12,0),0))</f>
        <v>27</v>
      </c>
      <c r="W20" s="127">
        <f ca="1">IF($C$6="合計",SUMIFS(Pt2売数実績!$L:$L,Pt2売数実績!$C:$C,$C20,Pt2売数実績!$B:$B,W$5),IFERROR(VLOOKUP(W$5&amp;"_"&amp;$C20&amp;"_"&amp;$C$6,Pt2売数実績!$A:$L,12,0),0))</f>
        <v>18</v>
      </c>
      <c r="X20" s="127">
        <f ca="1">IF($C$6="合計",SUMIFS(Pt2売数実績!$L:$L,Pt2売数実績!$C:$C,$C20,Pt2売数実績!$B:$B,X$5),IFERROR(VLOOKUP(X$5&amp;"_"&amp;$C20&amp;"_"&amp;$C$6,Pt2売数実績!$A:$L,12,0),0))</f>
        <v>20</v>
      </c>
      <c r="Y20" s="127">
        <f ca="1">IF($C$6="合計",SUMIFS(Pt2売数実績!$L:$L,Pt2売数実績!$C:$C,$C20,Pt2売数実績!$B:$B,Y$5),IFERROR(VLOOKUP(Y$5&amp;"_"&amp;$C20&amp;"_"&amp;$C$6,Pt2売数実績!$A:$L,12,0),0))</f>
        <v>15</v>
      </c>
      <c r="Z20" s="127">
        <f ca="1">IF($C$6="合計",SUMIFS(Pt2売数実績!$L:$L,Pt2売数実績!$C:$C,$C20,Pt2売数実績!$B:$B,Z$5),IFERROR(VLOOKUP(Z$5&amp;"_"&amp;$C20&amp;"_"&amp;$C$6,Pt2売数実績!$A:$L,12,0),0))</f>
        <v>10</v>
      </c>
      <c r="AA20" s="127">
        <f ca="1">IF($C$6="合計",SUMIFS(Pt2売数実績!$L:$L,Pt2売数実績!$C:$C,$C20,Pt2売数実績!$B:$B,AA$5),IFERROR(VLOOKUP(AA$5&amp;"_"&amp;$C20&amp;"_"&amp;$C$6,Pt2売数実績!$A:$L,12,0),0))</f>
        <v>5</v>
      </c>
      <c r="AB20" s="127">
        <f ca="1">IF($C$6="合計",SUMIFS(Pt2売数実績!$L:$L,Pt2売数実績!$C:$C,$C20,Pt2売数実績!$B:$B,AB$5),IFERROR(VLOOKUP(AB$5&amp;"_"&amp;$C20&amp;"_"&amp;$C$6,Pt2売数実績!$A:$L,12,0),0))</f>
        <v>1</v>
      </c>
      <c r="AC20" s="127">
        <f ca="1">IF($C$6="合計",SUMIFS(Pt2売数実績!$L:$L,Pt2売数実績!$C:$C,$C20,Pt2売数実績!$B:$B,AC$5),IFERROR(VLOOKUP(AC$5&amp;"_"&amp;$C20&amp;"_"&amp;$C$6,Pt2売数実績!$A:$L,12,0),0))</f>
        <v>4</v>
      </c>
      <c r="AD20" s="127">
        <f ca="1">IF($C$6="合計",SUMIFS(Pt2売数実績!$L:$L,Pt2売数実績!$C:$C,$C20,Pt2売数実績!$B:$B,AD$5),IFERROR(VLOOKUP(AD$5&amp;"_"&amp;$C20&amp;"_"&amp;$C$6,Pt2売数実績!$A:$L,12,0),0))</f>
        <v>4</v>
      </c>
      <c r="AE20" s="127">
        <f ca="1">IF($C$6="合計",SUMIFS(Pt2売数実績!$L:$L,Pt2売数実績!$C:$C,$C20,Pt2売数実績!$B:$B,AE$5),IFERROR(VLOOKUP(AE$5&amp;"_"&amp;$C20&amp;"_"&amp;$C$6,Pt2売数実績!$A:$L,12,0),0))</f>
        <v>2</v>
      </c>
      <c r="AG20" s="106" t="s">
        <v>32</v>
      </c>
      <c r="AH20" s="135">
        <f ca="1">SUM($R20:T20)/$G20</f>
        <v>0</v>
      </c>
      <c r="AI20" s="135">
        <f ca="1">SUM($R20:U20)/$G20</f>
        <v>9.6000000000000002E-2</v>
      </c>
      <c r="AJ20" s="135">
        <f ca="1">SUM($R20:V20)/$G20</f>
        <v>0.20399999999999999</v>
      </c>
      <c r="AK20" s="135">
        <f ca="1">SUM($R20:W20)/$G20</f>
        <v>0.27600000000000002</v>
      </c>
      <c r="AL20" s="135">
        <f ca="1">SUM($R20:X20)/$G20</f>
        <v>0.35599999999999998</v>
      </c>
      <c r="AM20" s="135">
        <f ca="1">SUM($R20:Y20)/$G20</f>
        <v>0.41599999999999998</v>
      </c>
      <c r="AN20" s="135">
        <f ca="1">SUM($R20:Z20)/$G20</f>
        <v>0.45600000000000002</v>
      </c>
      <c r="AO20" s="135">
        <f ca="1">SUM($R20:AA20)/$G20</f>
        <v>0.47599999999999998</v>
      </c>
      <c r="AP20" s="135">
        <f ca="1">SUM($R20:AB20)/$G20</f>
        <v>0.48</v>
      </c>
      <c r="AQ20" s="135">
        <f ca="1">SUM($R20:AC20)/$G20</f>
        <v>0.496</v>
      </c>
      <c r="AR20" s="135">
        <f ca="1">SUM($R20:AD20)/$G20</f>
        <v>0.51200000000000001</v>
      </c>
      <c r="AS20" s="135">
        <f ca="1">SUM($R20:AE20)/$G20</f>
        <v>0.52</v>
      </c>
      <c r="AU20" s="106" t="s">
        <v>32</v>
      </c>
      <c r="AV20" s="135">
        <f t="shared" ca="1" si="19"/>
        <v>9.9199542595769019E-2</v>
      </c>
      <c r="AW20" s="135">
        <f t="shared" ca="1" si="19"/>
        <v>0.21154945683247572</v>
      </c>
      <c r="AX20" s="135">
        <f t="shared" ca="1" si="19"/>
        <v>0.32318467695826192</v>
      </c>
      <c r="AY20" s="135">
        <f t="shared" ca="1" si="19"/>
        <v>0.45082904516866784</v>
      </c>
      <c r="AZ20" s="135">
        <f t="shared" ca="1" si="19"/>
        <v>0.69168096054888517</v>
      </c>
      <c r="BA20" s="135">
        <f t="shared" ca="1" si="19"/>
        <v>0.80989136649514015</v>
      </c>
      <c r="BB20" s="135">
        <f t="shared" ca="1" si="19"/>
        <v>0.86692395654659815</v>
      </c>
      <c r="BC20" s="135">
        <f t="shared" ca="1" si="19"/>
        <v>0.90666094911377937</v>
      </c>
      <c r="BD20" s="135">
        <f t="shared" ca="1" si="19"/>
        <v>0.93539165237278454</v>
      </c>
      <c r="BE20" s="135">
        <f t="shared" ca="1" si="19"/>
        <v>0.95540308747855929</v>
      </c>
      <c r="BF20" s="135">
        <f t="shared" ca="1" si="19"/>
        <v>0.98141795311606639</v>
      </c>
      <c r="BG20" s="135">
        <f t="shared" ca="1" si="19"/>
        <v>1</v>
      </c>
    </row>
    <row r="21" spans="3:59" x14ac:dyDescent="0.15">
      <c r="C21" s="105">
        <v>72</v>
      </c>
      <c r="D21" s="105" t="s">
        <v>142</v>
      </c>
      <c r="E21" s="106">
        <f t="shared" ca="1" si="8"/>
        <v>0</v>
      </c>
      <c r="F21" s="106">
        <f t="shared" ca="1" si="9"/>
        <v>0</v>
      </c>
      <c r="G21" s="106">
        <f ca="1">VLOOKUP($C$6,パターンマスタ!N:AB,14,0)</f>
        <v>250</v>
      </c>
      <c r="H21" s="107">
        <f t="shared" ca="1" si="10"/>
        <v>143</v>
      </c>
      <c r="I21" s="106">
        <f t="shared" ca="1" si="11"/>
        <v>107</v>
      </c>
      <c r="J21" s="112">
        <f t="shared" ca="1" si="12"/>
        <v>0.57199999999999995</v>
      </c>
      <c r="K21" s="113">
        <f t="shared" ca="1" si="13"/>
        <v>1</v>
      </c>
      <c r="L21" s="113">
        <f t="shared" ca="1" si="14"/>
        <v>-0.42800000000000005</v>
      </c>
      <c r="M21" s="114">
        <f t="shared" ca="1" si="15"/>
        <v>143</v>
      </c>
      <c r="N21" s="106">
        <f t="shared" ca="1" si="16"/>
        <v>107</v>
      </c>
      <c r="O21" s="113">
        <f t="shared" ca="1" si="17"/>
        <v>0.57199999999999995</v>
      </c>
      <c r="P21" s="115"/>
      <c r="Q21" s="126" t="s">
        <v>31</v>
      </c>
      <c r="R21" s="127">
        <f ca="1">IF($C$6="合計",SUMIFS(Pt2売数実績!$L:$L,Pt2売数実績!$C:$C,$C21,Pt2売数実績!$B:$B,R$5),IFERROR(VLOOKUP(R$5&amp;"_"&amp;$C21&amp;"_"&amp;$C$6,Pt2売数実績!$A:$L,12,0),0))</f>
        <v>3</v>
      </c>
      <c r="S21" s="127">
        <f ca="1">IF($C$6="合計",SUMIFS(Pt2売数実績!$L:$L,Pt2売数実績!$C:$C,$C21,Pt2売数実績!$B:$B,S$5),IFERROR(VLOOKUP(S$5&amp;"_"&amp;$C21&amp;"_"&amp;$C$6,Pt2売数実績!$A:$L,12,0),0))</f>
        <v>28</v>
      </c>
      <c r="T21" s="127">
        <f ca="1">IF($C$6="合計",SUMIFS(Pt2売数実績!$L:$L,Pt2売数実績!$C:$C,$C21,Pt2売数実績!$B:$B,T$5),IFERROR(VLOOKUP(T$5&amp;"_"&amp;$C21&amp;"_"&amp;$C$6,Pt2売数実績!$A:$L,12,0),0))</f>
        <v>22</v>
      </c>
      <c r="U21" s="127">
        <f ca="1">IF($C$6="合計",SUMIFS(Pt2売数実績!$L:$L,Pt2売数実績!$C:$C,$C21,Pt2売数実績!$B:$B,U$5),IFERROR(VLOOKUP(U$5&amp;"_"&amp;$C21&amp;"_"&amp;$C$6,Pt2売数実績!$A:$L,12,0),0))</f>
        <v>13</v>
      </c>
      <c r="V21" s="127">
        <f ca="1">IF($C$6="合計",SUMIFS(Pt2売数実績!$L:$L,Pt2売数実績!$C:$C,$C21,Pt2売数実績!$B:$B,V$5),IFERROR(VLOOKUP(V$5&amp;"_"&amp;$C21&amp;"_"&amp;$C$6,Pt2売数実績!$A:$L,12,0),0))</f>
        <v>8</v>
      </c>
      <c r="W21" s="127">
        <f ca="1">IF($C$6="合計",SUMIFS(Pt2売数実績!$L:$L,Pt2売数実績!$C:$C,$C21,Pt2売数実績!$B:$B,W$5),IFERROR(VLOOKUP(W$5&amp;"_"&amp;$C21&amp;"_"&amp;$C$6,Pt2売数実績!$A:$L,12,0),0))</f>
        <v>20</v>
      </c>
      <c r="X21" s="127">
        <f ca="1">IF($C$6="合計",SUMIFS(Pt2売数実績!$L:$L,Pt2売数実績!$C:$C,$C21,Pt2売数実績!$B:$B,X$5),IFERROR(VLOOKUP(X$5&amp;"_"&amp;$C21&amp;"_"&amp;$C$6,Pt2売数実績!$A:$L,12,0),0))</f>
        <v>25</v>
      </c>
      <c r="Y21" s="127">
        <f ca="1">IF($C$6="合計",SUMIFS(Pt2売数実績!$L:$L,Pt2売数実績!$C:$C,$C21,Pt2売数実績!$B:$B,Y$5),IFERROR(VLOOKUP(Y$5&amp;"_"&amp;$C21&amp;"_"&amp;$C$6,Pt2売数実績!$A:$L,12,0),0))</f>
        <v>9</v>
      </c>
      <c r="Z21" s="127">
        <f ca="1">IF($C$6="合計",SUMIFS(Pt2売数実績!$L:$L,Pt2売数実績!$C:$C,$C21,Pt2売数実績!$B:$B,Z$5),IFERROR(VLOOKUP(Z$5&amp;"_"&amp;$C21&amp;"_"&amp;$C$6,Pt2売数実績!$A:$L,12,0),0))</f>
        <v>4</v>
      </c>
      <c r="AA21" s="127">
        <f ca="1">IF($C$6="合計",SUMIFS(Pt2売数実績!$L:$L,Pt2売数実績!$C:$C,$C21,Pt2売数実績!$B:$B,AA$5),IFERROR(VLOOKUP(AA$5&amp;"_"&amp;$C21&amp;"_"&amp;$C$6,Pt2売数実績!$A:$L,12,0),0))</f>
        <v>1</v>
      </c>
      <c r="AB21" s="127">
        <f ca="1">IF($C$6="合計",SUMIFS(Pt2売数実績!$L:$L,Pt2売数実績!$C:$C,$C21,Pt2売数実績!$B:$B,AB$5),IFERROR(VLOOKUP(AB$5&amp;"_"&amp;$C21&amp;"_"&amp;$C$6,Pt2売数実績!$A:$L,12,0),0))</f>
        <v>3</v>
      </c>
      <c r="AC21" s="127">
        <f ca="1">IF($C$6="合計",SUMIFS(Pt2売数実績!$L:$L,Pt2売数実績!$C:$C,$C21,Pt2売数実績!$B:$B,AC$5),IFERROR(VLOOKUP(AC$5&amp;"_"&amp;$C21&amp;"_"&amp;$C$6,Pt2売数実績!$A:$L,12,0),0))</f>
        <v>1</v>
      </c>
      <c r="AD21" s="127">
        <f ca="1">IF($C$6="合計",SUMIFS(Pt2売数実績!$L:$L,Pt2売数実績!$C:$C,$C21,Pt2売数実績!$B:$B,AD$5),IFERROR(VLOOKUP(AD$5&amp;"_"&amp;$C21&amp;"_"&amp;$C$6,Pt2売数実績!$A:$L,12,0),0))</f>
        <v>4</v>
      </c>
      <c r="AE21" s="127">
        <f ca="1">IF($C$6="合計",SUMIFS(Pt2売数実績!$L:$L,Pt2売数実績!$C:$C,$C21,Pt2売数実績!$B:$B,AE$5),IFERROR(VLOOKUP(AE$5&amp;"_"&amp;$C21&amp;"_"&amp;$C$6,Pt2売数実績!$A:$L,12,0),0))</f>
        <v>2</v>
      </c>
      <c r="AG21" s="106" t="s">
        <v>32</v>
      </c>
      <c r="AH21" s="135">
        <f ca="1">SUM($R21:T21)/$G21</f>
        <v>0.21199999999999999</v>
      </c>
      <c r="AI21" s="135">
        <f ca="1">SUM($R21:U21)/$G21</f>
        <v>0.26400000000000001</v>
      </c>
      <c r="AJ21" s="135">
        <f ca="1">SUM($R21:V21)/$G21</f>
        <v>0.29599999999999999</v>
      </c>
      <c r="AK21" s="135">
        <f ca="1">SUM($R21:W21)/$G21</f>
        <v>0.376</v>
      </c>
      <c r="AL21" s="135">
        <f ca="1">SUM($R21:X21)/$G21</f>
        <v>0.47599999999999998</v>
      </c>
      <c r="AM21" s="135">
        <f ca="1">SUM($R21:Y21)/$G21</f>
        <v>0.51200000000000001</v>
      </c>
      <c r="AN21" s="135">
        <f ca="1">SUM($R21:Z21)/$G21</f>
        <v>0.52800000000000002</v>
      </c>
      <c r="AO21" s="135">
        <f ca="1">SUM($R21:AA21)/$G21</f>
        <v>0.53200000000000003</v>
      </c>
      <c r="AP21" s="135">
        <f ca="1">SUM($R21:AB21)/$G21</f>
        <v>0.54400000000000004</v>
      </c>
      <c r="AQ21" s="135">
        <f ca="1">SUM($R21:AC21)/$G21</f>
        <v>0.54800000000000004</v>
      </c>
      <c r="AR21" s="135">
        <f ca="1">SUM($R21:AD21)/$G21</f>
        <v>0.56399999999999995</v>
      </c>
      <c r="AS21" s="135">
        <f ca="1">SUM($R21:AE21)/$G21</f>
        <v>0.57199999999999995</v>
      </c>
      <c r="AU21" s="106" t="s">
        <v>32</v>
      </c>
      <c r="AV21" s="135">
        <f t="shared" ca="1" si="19"/>
        <v>9.9199542595769019E-2</v>
      </c>
      <c r="AW21" s="135">
        <f t="shared" ca="1" si="19"/>
        <v>0.21154945683247572</v>
      </c>
      <c r="AX21" s="135">
        <f t="shared" ca="1" si="19"/>
        <v>0.32318467695826192</v>
      </c>
      <c r="AY21" s="135">
        <f t="shared" ca="1" si="19"/>
        <v>0.45082904516866784</v>
      </c>
      <c r="AZ21" s="135">
        <f t="shared" ca="1" si="19"/>
        <v>0.69168096054888517</v>
      </c>
      <c r="BA21" s="135">
        <f t="shared" ca="1" si="19"/>
        <v>0.80989136649514015</v>
      </c>
      <c r="BB21" s="135">
        <f t="shared" ca="1" si="19"/>
        <v>0.86692395654659815</v>
      </c>
      <c r="BC21" s="135">
        <f t="shared" ca="1" si="19"/>
        <v>0.90666094911377937</v>
      </c>
      <c r="BD21" s="135">
        <f t="shared" ca="1" si="19"/>
        <v>0.93539165237278454</v>
      </c>
      <c r="BE21" s="135">
        <f t="shared" ca="1" si="19"/>
        <v>0.95540308747855929</v>
      </c>
      <c r="BF21" s="135">
        <f t="shared" ca="1" si="19"/>
        <v>0.98141795311606639</v>
      </c>
      <c r="BG21" s="135">
        <f t="shared" ca="1" si="19"/>
        <v>1</v>
      </c>
    </row>
    <row r="22" spans="3:59" x14ac:dyDescent="0.15">
      <c r="C22" s="105">
        <v>74</v>
      </c>
      <c r="D22" s="105" t="s">
        <v>143</v>
      </c>
      <c r="E22" s="106">
        <f t="shared" ca="1" si="8"/>
        <v>0</v>
      </c>
      <c r="F22" s="106">
        <f t="shared" ca="1" si="9"/>
        <v>0</v>
      </c>
      <c r="G22" s="106">
        <f ca="1">VLOOKUP($C$6,パターンマスタ!N:AB,14,0)</f>
        <v>250</v>
      </c>
      <c r="H22" s="107">
        <f t="shared" ca="1" si="10"/>
        <v>150</v>
      </c>
      <c r="I22" s="106">
        <f t="shared" ca="1" si="11"/>
        <v>100</v>
      </c>
      <c r="J22" s="112">
        <f t="shared" ca="1" si="12"/>
        <v>0.6</v>
      </c>
      <c r="K22" s="113">
        <f t="shared" ca="1" si="13"/>
        <v>1</v>
      </c>
      <c r="L22" s="113">
        <f t="shared" ca="1" si="14"/>
        <v>-0.4</v>
      </c>
      <c r="M22" s="114">
        <f t="shared" ca="1" si="15"/>
        <v>150</v>
      </c>
      <c r="N22" s="106">
        <f t="shared" ca="1" si="16"/>
        <v>100</v>
      </c>
      <c r="O22" s="113">
        <f t="shared" ca="1" si="17"/>
        <v>0.6</v>
      </c>
      <c r="P22" s="115"/>
      <c r="Q22" s="126" t="s">
        <v>31</v>
      </c>
      <c r="R22" s="127">
        <f ca="1">IF($C$6="合計",SUMIFS(Pt2売数実績!$L:$L,Pt2売数実績!$C:$C,$C22,Pt2売数実績!$B:$B,R$5),IFERROR(VLOOKUP(R$5&amp;"_"&amp;$C22&amp;"_"&amp;$C$6,Pt2売数実績!$A:$L,12,0),0))</f>
        <v>0</v>
      </c>
      <c r="S22" s="127">
        <f ca="1">IF($C$6="合計",SUMIFS(Pt2売数実績!$L:$L,Pt2売数実績!$C:$C,$C22,Pt2売数実績!$B:$B,S$5),IFERROR(VLOOKUP(S$5&amp;"_"&amp;$C22&amp;"_"&amp;$C$6,Pt2売数実績!$A:$L,12,0),0))</f>
        <v>4</v>
      </c>
      <c r="T22" s="127">
        <f ca="1">IF($C$6="合計",SUMIFS(Pt2売数実績!$L:$L,Pt2売数実績!$C:$C,$C22,Pt2売数実績!$B:$B,T$5),IFERROR(VLOOKUP(T$5&amp;"_"&amp;$C22&amp;"_"&amp;$C$6,Pt2売数実績!$A:$L,12,0),0))</f>
        <v>6</v>
      </c>
      <c r="U22" s="127">
        <f ca="1">IF($C$6="合計",SUMIFS(Pt2売数実績!$L:$L,Pt2売数実績!$C:$C,$C22,Pt2売数実績!$B:$B,U$5),IFERROR(VLOOKUP(U$5&amp;"_"&amp;$C22&amp;"_"&amp;$C$6,Pt2売数実績!$A:$L,12,0),0))</f>
        <v>2</v>
      </c>
      <c r="V22" s="127">
        <f ca="1">IF($C$6="合計",SUMIFS(Pt2売数実績!$L:$L,Pt2売数実績!$C:$C,$C22,Pt2売数実績!$B:$B,V$5),IFERROR(VLOOKUP(V$5&amp;"_"&amp;$C22&amp;"_"&amp;$C$6,Pt2売数実績!$A:$L,12,0),0))</f>
        <v>5</v>
      </c>
      <c r="W22" s="127">
        <f ca="1">IF($C$6="合計",SUMIFS(Pt2売数実績!$L:$L,Pt2売数実績!$C:$C,$C22,Pt2売数実績!$B:$B,W$5),IFERROR(VLOOKUP(W$5&amp;"_"&amp;$C22&amp;"_"&amp;$C$6,Pt2売数実績!$A:$L,12,0),0))</f>
        <v>12</v>
      </c>
      <c r="X22" s="127">
        <f ca="1">IF($C$6="合計",SUMIFS(Pt2売数実績!$L:$L,Pt2売数実績!$C:$C,$C22,Pt2売数実績!$B:$B,X$5),IFERROR(VLOOKUP(X$5&amp;"_"&amp;$C22&amp;"_"&amp;$C$6,Pt2売数実績!$A:$L,12,0),0))</f>
        <v>68</v>
      </c>
      <c r="Y22" s="127">
        <f ca="1">IF($C$6="合計",SUMIFS(Pt2売数実績!$L:$L,Pt2売数実績!$C:$C,$C22,Pt2売数実績!$B:$B,Y$5),IFERROR(VLOOKUP(Y$5&amp;"_"&amp;$C22&amp;"_"&amp;$C$6,Pt2売数実績!$A:$L,12,0),0))</f>
        <v>22</v>
      </c>
      <c r="Z22" s="127">
        <f ca="1">IF($C$6="合計",SUMIFS(Pt2売数実績!$L:$L,Pt2売数実績!$C:$C,$C22,Pt2売数実績!$B:$B,Z$5),IFERROR(VLOOKUP(Z$5&amp;"_"&amp;$C22&amp;"_"&amp;$C$6,Pt2売数実績!$A:$L,12,0),0))</f>
        <v>5</v>
      </c>
      <c r="AA22" s="127">
        <f ca="1">IF($C$6="合計",SUMIFS(Pt2売数実績!$L:$L,Pt2売数実績!$C:$C,$C22,Pt2売数実績!$B:$B,AA$5),IFERROR(VLOOKUP(AA$5&amp;"_"&amp;$C22&amp;"_"&amp;$C$6,Pt2売数実績!$A:$L,12,0),0))</f>
        <v>7</v>
      </c>
      <c r="AB22" s="127">
        <f ca="1">IF($C$6="合計",SUMIFS(Pt2売数実績!$L:$L,Pt2売数実績!$C:$C,$C22,Pt2売数実績!$B:$B,AB$5),IFERROR(VLOOKUP(AB$5&amp;"_"&amp;$C22&amp;"_"&amp;$C$6,Pt2売数実績!$A:$L,12,0),0))</f>
        <v>7</v>
      </c>
      <c r="AC22" s="127">
        <f ca="1">IF($C$6="合計",SUMIFS(Pt2売数実績!$L:$L,Pt2売数実績!$C:$C,$C22,Pt2売数実績!$B:$B,AC$5),IFERROR(VLOOKUP(AC$5&amp;"_"&amp;$C22&amp;"_"&amp;$C$6,Pt2売数実績!$A:$L,12,0),0))</f>
        <v>4</v>
      </c>
      <c r="AD22" s="127">
        <f ca="1">IF($C$6="合計",SUMIFS(Pt2売数実績!$L:$L,Pt2売数実績!$C:$C,$C22,Pt2売数実績!$B:$B,AD$5),IFERROR(VLOOKUP(AD$5&amp;"_"&amp;$C22&amp;"_"&amp;$C$6,Pt2売数実績!$A:$L,12,0),0))</f>
        <v>4</v>
      </c>
      <c r="AE22" s="127">
        <f ca="1">IF($C$6="合計",SUMIFS(Pt2売数実績!$L:$L,Pt2売数実績!$C:$C,$C22,Pt2売数実績!$B:$B,AE$5),IFERROR(VLOOKUP(AE$5&amp;"_"&amp;$C22&amp;"_"&amp;$C$6,Pt2売数実績!$A:$L,12,0),0))</f>
        <v>4</v>
      </c>
      <c r="AG22" s="106" t="s">
        <v>32</v>
      </c>
      <c r="AH22" s="135">
        <f ca="1">SUM($R22:T22)/$G22</f>
        <v>0.04</v>
      </c>
      <c r="AI22" s="135">
        <f ca="1">SUM($R22:U22)/$G22</f>
        <v>4.8000000000000001E-2</v>
      </c>
      <c r="AJ22" s="135">
        <f ca="1">SUM($R22:V22)/$G22</f>
        <v>6.8000000000000005E-2</v>
      </c>
      <c r="AK22" s="135">
        <f ca="1">SUM($R22:W22)/$G22</f>
        <v>0.11600000000000001</v>
      </c>
      <c r="AL22" s="135">
        <f ca="1">SUM($R22:X22)/$G22</f>
        <v>0.38800000000000001</v>
      </c>
      <c r="AM22" s="135">
        <f ca="1">SUM($R22:Y22)/$G22</f>
        <v>0.47599999999999998</v>
      </c>
      <c r="AN22" s="135">
        <f ca="1">SUM($R22:Z22)/$G22</f>
        <v>0.496</v>
      </c>
      <c r="AO22" s="135">
        <f ca="1">SUM($R22:AA22)/$G22</f>
        <v>0.52400000000000002</v>
      </c>
      <c r="AP22" s="135">
        <f ca="1">SUM($R22:AB22)/$G22</f>
        <v>0.55200000000000005</v>
      </c>
      <c r="AQ22" s="135">
        <f ca="1">SUM($R22:AC22)/$G22</f>
        <v>0.56799999999999995</v>
      </c>
      <c r="AR22" s="135">
        <f ca="1">SUM($R22:AD22)/$G22</f>
        <v>0.58399999999999996</v>
      </c>
      <c r="AS22" s="135">
        <f ca="1">SUM($R22:AE22)/$G22</f>
        <v>0.6</v>
      </c>
      <c r="AU22" s="106" t="s">
        <v>32</v>
      </c>
      <c r="AV22" s="135">
        <f t="shared" ca="1" si="19"/>
        <v>9.9199542595769019E-2</v>
      </c>
      <c r="AW22" s="135">
        <f t="shared" ca="1" si="19"/>
        <v>0.21154945683247572</v>
      </c>
      <c r="AX22" s="135">
        <f t="shared" ca="1" si="19"/>
        <v>0.32318467695826192</v>
      </c>
      <c r="AY22" s="135">
        <f t="shared" ca="1" si="19"/>
        <v>0.45082904516866784</v>
      </c>
      <c r="AZ22" s="135">
        <f t="shared" ca="1" si="19"/>
        <v>0.69168096054888517</v>
      </c>
      <c r="BA22" s="135">
        <f t="shared" ca="1" si="19"/>
        <v>0.80989136649514015</v>
      </c>
      <c r="BB22" s="135">
        <f t="shared" ca="1" si="19"/>
        <v>0.86692395654659815</v>
      </c>
      <c r="BC22" s="135">
        <f t="shared" ca="1" si="19"/>
        <v>0.90666094911377937</v>
      </c>
      <c r="BD22" s="135">
        <f t="shared" ca="1" si="19"/>
        <v>0.93539165237278454</v>
      </c>
      <c r="BE22" s="135">
        <f t="shared" ca="1" si="19"/>
        <v>0.95540308747855929</v>
      </c>
      <c r="BF22" s="135">
        <f t="shared" ca="1" si="19"/>
        <v>0.98141795311606639</v>
      </c>
      <c r="BG22" s="135">
        <f t="shared" ca="1" si="19"/>
        <v>1</v>
      </c>
    </row>
    <row r="23" spans="3:59" x14ac:dyDescent="0.15">
      <c r="C23" s="105">
        <v>85</v>
      </c>
      <c r="D23" s="105" t="s">
        <v>144</v>
      </c>
      <c r="E23" s="106">
        <f t="shared" ca="1" si="8"/>
        <v>0</v>
      </c>
      <c r="F23" s="106">
        <f t="shared" ca="1" si="9"/>
        <v>0</v>
      </c>
      <c r="G23" s="106">
        <f ca="1">VLOOKUP($C$6,パターンマスタ!N:AB,14,0)</f>
        <v>250</v>
      </c>
      <c r="H23" s="107">
        <f t="shared" ca="1" si="10"/>
        <v>176</v>
      </c>
      <c r="I23" s="106">
        <f t="shared" ca="1" si="11"/>
        <v>74</v>
      </c>
      <c r="J23" s="112">
        <f t="shared" ca="1" si="12"/>
        <v>0.70399999999999996</v>
      </c>
      <c r="K23" s="113">
        <f t="shared" ca="1" si="13"/>
        <v>1</v>
      </c>
      <c r="L23" s="113">
        <f t="shared" ca="1" si="14"/>
        <v>-0.29600000000000004</v>
      </c>
      <c r="M23" s="114">
        <f t="shared" ca="1" si="15"/>
        <v>176</v>
      </c>
      <c r="N23" s="106">
        <f t="shared" ca="1" si="16"/>
        <v>74</v>
      </c>
      <c r="O23" s="113">
        <f t="shared" ca="1" si="17"/>
        <v>0.70399999999999996</v>
      </c>
      <c r="P23" s="115"/>
      <c r="Q23" s="126" t="s">
        <v>31</v>
      </c>
      <c r="R23" s="127">
        <f ca="1">IF($C$6="合計",SUMIFS(Pt2売数実績!$L:$L,Pt2売数実績!$C:$C,$C23,Pt2売数実績!$B:$B,R$5),IFERROR(VLOOKUP(R$5&amp;"_"&amp;$C23&amp;"_"&amp;$C$6,Pt2売数実績!$A:$L,12,0),0))</f>
        <v>0</v>
      </c>
      <c r="S23" s="127">
        <f ca="1">IF($C$6="合計",SUMIFS(Pt2売数実績!$L:$L,Pt2売数実績!$C:$C,$C23,Pt2売数実績!$B:$B,S$5),IFERROR(VLOOKUP(S$5&amp;"_"&amp;$C23&amp;"_"&amp;$C$6,Pt2売数実績!$A:$L,12,0),0))</f>
        <v>0</v>
      </c>
      <c r="T23" s="127">
        <f ca="1">IF($C$6="合計",SUMIFS(Pt2売数実績!$L:$L,Pt2売数実績!$C:$C,$C23,Pt2売数実績!$B:$B,T$5),IFERROR(VLOOKUP(T$5&amp;"_"&amp;$C23&amp;"_"&amp;$C$6,Pt2売数実績!$A:$L,12,0),0))</f>
        <v>0</v>
      </c>
      <c r="U23" s="127">
        <f ca="1">IF($C$6="合計",SUMIFS(Pt2売数実績!$L:$L,Pt2売数実績!$C:$C,$C23,Pt2売数実績!$B:$B,U$5),IFERROR(VLOOKUP(U$5&amp;"_"&amp;$C23&amp;"_"&amp;$C$6,Pt2売数実績!$A:$L,12,0),0))</f>
        <v>0</v>
      </c>
      <c r="V23" s="127">
        <f ca="1">IF($C$6="合計",SUMIFS(Pt2売数実績!$L:$L,Pt2売数実績!$C:$C,$C23,Pt2売数実績!$B:$B,V$5),IFERROR(VLOOKUP(V$5&amp;"_"&amp;$C23&amp;"_"&amp;$C$6,Pt2売数実績!$A:$L,12,0),0))</f>
        <v>17</v>
      </c>
      <c r="W23" s="127">
        <f ca="1">IF($C$6="合計",SUMIFS(Pt2売数実績!$L:$L,Pt2売数実績!$C:$C,$C23,Pt2売数実績!$B:$B,W$5),IFERROR(VLOOKUP(W$5&amp;"_"&amp;$C23&amp;"_"&amp;$C$6,Pt2売数実績!$A:$L,12,0),0))</f>
        <v>32</v>
      </c>
      <c r="X23" s="127">
        <f ca="1">IF($C$6="合計",SUMIFS(Pt2売数実績!$L:$L,Pt2売数実績!$C:$C,$C23,Pt2売数実績!$B:$B,X$5),IFERROR(VLOOKUP(X$5&amp;"_"&amp;$C23&amp;"_"&amp;$C$6,Pt2売数実績!$A:$L,12,0),0))</f>
        <v>55</v>
      </c>
      <c r="Y23" s="127">
        <f ca="1">IF($C$6="合計",SUMIFS(Pt2売数実績!$L:$L,Pt2売数実績!$C:$C,$C23,Pt2売数実績!$B:$B,Y$5),IFERROR(VLOOKUP(Y$5&amp;"_"&amp;$C23&amp;"_"&amp;$C$6,Pt2売数実績!$A:$L,12,0),0))</f>
        <v>18</v>
      </c>
      <c r="Z23" s="127">
        <f ca="1">IF($C$6="合計",SUMIFS(Pt2売数実績!$L:$L,Pt2売数実績!$C:$C,$C23,Pt2売数実績!$B:$B,Z$5),IFERROR(VLOOKUP(Z$5&amp;"_"&amp;$C23&amp;"_"&amp;$C$6,Pt2売数実績!$A:$L,12,0),0))</f>
        <v>20</v>
      </c>
      <c r="AA23" s="127">
        <f ca="1">IF($C$6="合計",SUMIFS(Pt2売数実績!$L:$L,Pt2売数実績!$C:$C,$C23,Pt2売数実績!$B:$B,AA$5),IFERROR(VLOOKUP(AA$5&amp;"_"&amp;$C23&amp;"_"&amp;$C$6,Pt2売数実績!$A:$L,12,0),0))</f>
        <v>11</v>
      </c>
      <c r="AB23" s="127">
        <f ca="1">IF($C$6="合計",SUMIFS(Pt2売数実績!$L:$L,Pt2売数実績!$C:$C,$C23,Pt2売数実績!$B:$B,AB$5),IFERROR(VLOOKUP(AB$5&amp;"_"&amp;$C23&amp;"_"&amp;$C$6,Pt2売数実績!$A:$L,12,0),0))</f>
        <v>7</v>
      </c>
      <c r="AC23" s="127">
        <f ca="1">IF($C$6="合計",SUMIFS(Pt2売数実績!$L:$L,Pt2売数実績!$C:$C,$C23,Pt2売数実績!$B:$B,AC$5),IFERROR(VLOOKUP(AC$5&amp;"_"&amp;$C23&amp;"_"&amp;$C$6,Pt2売数実績!$A:$L,12,0),0))</f>
        <v>9</v>
      </c>
      <c r="AD23" s="127">
        <f ca="1">IF($C$6="合計",SUMIFS(Pt2売数実績!$L:$L,Pt2売数実績!$C:$C,$C23,Pt2売数実績!$B:$B,AD$5),IFERROR(VLOOKUP(AD$5&amp;"_"&amp;$C23&amp;"_"&amp;$C$6,Pt2売数実績!$A:$L,12,0),0))</f>
        <v>5</v>
      </c>
      <c r="AE23" s="127">
        <f ca="1">IF($C$6="合計",SUMIFS(Pt2売数実績!$L:$L,Pt2売数実績!$C:$C,$C23,Pt2売数実績!$B:$B,AE$5),IFERROR(VLOOKUP(AE$5&amp;"_"&amp;$C23&amp;"_"&amp;$C$6,Pt2売数実績!$A:$L,12,0),0))</f>
        <v>2</v>
      </c>
      <c r="AG23" s="106" t="s">
        <v>32</v>
      </c>
      <c r="AH23" s="135">
        <f ca="1">SUM($R23:T23)/$G23</f>
        <v>0</v>
      </c>
      <c r="AI23" s="135">
        <f ca="1">SUM($R23:U23)/$G23</f>
        <v>0</v>
      </c>
      <c r="AJ23" s="135">
        <f ca="1">SUM($R23:V23)/$G23</f>
        <v>6.8000000000000005E-2</v>
      </c>
      <c r="AK23" s="135">
        <f ca="1">SUM($R23:W23)/$G23</f>
        <v>0.19600000000000001</v>
      </c>
      <c r="AL23" s="135">
        <f ca="1">SUM($R23:X23)/$G23</f>
        <v>0.41599999999999998</v>
      </c>
      <c r="AM23" s="135">
        <f ca="1">SUM($R23:Y23)/$G23</f>
        <v>0.48799999999999999</v>
      </c>
      <c r="AN23" s="135">
        <f ca="1">SUM($R23:Z23)/$G23</f>
        <v>0.56799999999999995</v>
      </c>
      <c r="AO23" s="135">
        <f ca="1">SUM($R23:AA23)/$G23</f>
        <v>0.61199999999999999</v>
      </c>
      <c r="AP23" s="135">
        <f ca="1">SUM($R23:AB23)/$G23</f>
        <v>0.64</v>
      </c>
      <c r="AQ23" s="135">
        <f ca="1">SUM($R23:AC23)/$G23</f>
        <v>0.67600000000000005</v>
      </c>
      <c r="AR23" s="135">
        <f ca="1">SUM($R23:AD23)/$G23</f>
        <v>0.69599999999999995</v>
      </c>
      <c r="AS23" s="135">
        <f ca="1">SUM($R23:AE23)/$G23</f>
        <v>0.70399999999999996</v>
      </c>
      <c r="AU23" s="106" t="s">
        <v>32</v>
      </c>
      <c r="AV23" s="135">
        <f t="shared" ca="1" si="19"/>
        <v>9.9199542595769019E-2</v>
      </c>
      <c r="AW23" s="135">
        <f t="shared" ca="1" si="19"/>
        <v>0.21154945683247572</v>
      </c>
      <c r="AX23" s="135">
        <f t="shared" ca="1" si="19"/>
        <v>0.32318467695826192</v>
      </c>
      <c r="AY23" s="135">
        <f t="shared" ca="1" si="19"/>
        <v>0.45082904516866784</v>
      </c>
      <c r="AZ23" s="135">
        <f t="shared" ca="1" si="19"/>
        <v>0.69168096054888517</v>
      </c>
      <c r="BA23" s="135">
        <f t="shared" ca="1" si="19"/>
        <v>0.80989136649514015</v>
      </c>
      <c r="BB23" s="135">
        <f t="shared" ca="1" si="19"/>
        <v>0.86692395654659815</v>
      </c>
      <c r="BC23" s="135">
        <f t="shared" ca="1" si="19"/>
        <v>0.90666094911377937</v>
      </c>
      <c r="BD23" s="135">
        <f t="shared" ca="1" si="19"/>
        <v>0.93539165237278454</v>
      </c>
      <c r="BE23" s="135">
        <f t="shared" ca="1" si="19"/>
        <v>0.95540308747855929</v>
      </c>
      <c r="BF23" s="135">
        <f t="shared" ca="1" si="19"/>
        <v>0.98141795311606639</v>
      </c>
      <c r="BG23" s="135">
        <f t="shared" ca="1" si="19"/>
        <v>1</v>
      </c>
    </row>
    <row r="24" spans="3:59" x14ac:dyDescent="0.15">
      <c r="C24" s="105">
        <v>94</v>
      </c>
      <c r="D24" s="105" t="s">
        <v>145</v>
      </c>
      <c r="E24" s="106">
        <f t="shared" ca="1" si="8"/>
        <v>0</v>
      </c>
      <c r="F24" s="106">
        <f t="shared" ca="1" si="9"/>
        <v>0</v>
      </c>
      <c r="G24" s="106">
        <f ca="1">VLOOKUP($C$6,パターンマスタ!N:AB,14,0)</f>
        <v>250</v>
      </c>
      <c r="H24" s="107">
        <f t="shared" ca="1" si="10"/>
        <v>75</v>
      </c>
      <c r="I24" s="106">
        <f t="shared" ca="1" si="11"/>
        <v>175</v>
      </c>
      <c r="J24" s="112">
        <f t="shared" ca="1" si="12"/>
        <v>0.3</v>
      </c>
      <c r="K24" s="113">
        <f t="shared" ca="1" si="13"/>
        <v>1</v>
      </c>
      <c r="L24" s="113">
        <f t="shared" ca="1" si="14"/>
        <v>-0.7</v>
      </c>
      <c r="M24" s="114">
        <f t="shared" ca="1" si="15"/>
        <v>75</v>
      </c>
      <c r="N24" s="106">
        <f t="shared" ca="1" si="16"/>
        <v>175</v>
      </c>
      <c r="O24" s="113">
        <f t="shared" ca="1" si="17"/>
        <v>0.3</v>
      </c>
      <c r="P24" s="115"/>
      <c r="Q24" s="126" t="s">
        <v>31</v>
      </c>
      <c r="R24" s="127">
        <f ca="1">IF($C$6="合計",SUMIFS(Pt2売数実績!$L:$L,Pt2売数実績!$C:$C,$C24,Pt2売数実績!$B:$B,R$5),IFERROR(VLOOKUP(R$5&amp;"_"&amp;$C24&amp;"_"&amp;$C$6,Pt2売数実績!$A:$L,12,0),0))</f>
        <v>0</v>
      </c>
      <c r="S24" s="127">
        <f ca="1">IF($C$6="合計",SUMIFS(Pt2売数実績!$L:$L,Pt2売数実績!$C:$C,$C24,Pt2売数実績!$B:$B,S$5),IFERROR(VLOOKUP(S$5&amp;"_"&amp;$C24&amp;"_"&amp;$C$6,Pt2売数実績!$A:$L,12,0),0))</f>
        <v>0</v>
      </c>
      <c r="T24" s="127">
        <f ca="1">IF($C$6="合計",SUMIFS(Pt2売数実績!$L:$L,Pt2売数実績!$C:$C,$C24,Pt2売数実績!$B:$B,T$5),IFERROR(VLOOKUP(T$5&amp;"_"&amp;$C24&amp;"_"&amp;$C$6,Pt2売数実績!$A:$L,12,0),0))</f>
        <v>0</v>
      </c>
      <c r="U24" s="127">
        <f ca="1">IF($C$6="合計",SUMIFS(Pt2売数実績!$L:$L,Pt2売数実績!$C:$C,$C24,Pt2売数実績!$B:$B,U$5),IFERROR(VLOOKUP(U$5&amp;"_"&amp;$C24&amp;"_"&amp;$C$6,Pt2売数実績!$A:$L,12,0),0))</f>
        <v>14</v>
      </c>
      <c r="V24" s="127">
        <f ca="1">IF($C$6="合計",SUMIFS(Pt2売数実績!$L:$L,Pt2売数実績!$C:$C,$C24,Pt2売数実績!$B:$B,V$5),IFERROR(VLOOKUP(V$5&amp;"_"&amp;$C24&amp;"_"&amp;$C$6,Pt2売数実績!$A:$L,12,0),0))</f>
        <v>19</v>
      </c>
      <c r="W24" s="127">
        <f ca="1">IF($C$6="合計",SUMIFS(Pt2売数実績!$L:$L,Pt2売数実績!$C:$C,$C24,Pt2売数実績!$B:$B,W$5),IFERROR(VLOOKUP(W$5&amp;"_"&amp;$C24&amp;"_"&amp;$C$6,Pt2売数実績!$A:$L,12,0),0))</f>
        <v>15</v>
      </c>
      <c r="X24" s="127">
        <f ca="1">IF($C$6="合計",SUMIFS(Pt2売数実績!$L:$L,Pt2売数実績!$C:$C,$C24,Pt2売数実績!$B:$B,X$5),IFERROR(VLOOKUP(X$5&amp;"_"&amp;$C24&amp;"_"&amp;$C$6,Pt2売数実績!$A:$L,12,0),0))</f>
        <v>10</v>
      </c>
      <c r="Y24" s="127">
        <f ca="1">IF($C$6="合計",SUMIFS(Pt2売数実績!$L:$L,Pt2売数実績!$C:$C,$C24,Pt2売数実績!$B:$B,Y$5),IFERROR(VLOOKUP(Y$5&amp;"_"&amp;$C24&amp;"_"&amp;$C$6,Pt2売数実績!$A:$L,12,0),0))</f>
        <v>8</v>
      </c>
      <c r="Z24" s="127">
        <f ca="1">IF($C$6="合計",SUMIFS(Pt2売数実績!$L:$L,Pt2売数実績!$C:$C,$C24,Pt2売数実績!$B:$B,Z$5),IFERROR(VLOOKUP(Z$5&amp;"_"&amp;$C24&amp;"_"&amp;$C$6,Pt2売数実績!$A:$L,12,0),0))</f>
        <v>3</v>
      </c>
      <c r="AA24" s="127">
        <f ca="1">IF($C$6="合計",SUMIFS(Pt2売数実績!$L:$L,Pt2売数実績!$C:$C,$C24,Pt2売数実績!$B:$B,AA$5),IFERROR(VLOOKUP(AA$5&amp;"_"&amp;$C24&amp;"_"&amp;$C$6,Pt2売数実績!$A:$L,12,0),0))</f>
        <v>2</v>
      </c>
      <c r="AB24" s="127">
        <f ca="1">IF($C$6="合計",SUMIFS(Pt2売数実績!$L:$L,Pt2売数実績!$C:$C,$C24,Pt2売数実績!$B:$B,AB$5),IFERROR(VLOOKUP(AB$5&amp;"_"&amp;$C24&amp;"_"&amp;$C$6,Pt2売数実績!$A:$L,12,0),0))</f>
        <v>2</v>
      </c>
      <c r="AC24" s="127">
        <f ca="1">IF($C$6="合計",SUMIFS(Pt2売数実績!$L:$L,Pt2売数実績!$C:$C,$C24,Pt2売数実績!$B:$B,AC$5),IFERROR(VLOOKUP(AC$5&amp;"_"&amp;$C24&amp;"_"&amp;$C$6,Pt2売数実績!$A:$L,12,0),0))</f>
        <v>2</v>
      </c>
      <c r="AD24" s="127">
        <f ca="1">IF($C$6="合計",SUMIFS(Pt2売数実績!$L:$L,Pt2売数実績!$C:$C,$C24,Pt2売数実績!$B:$B,AD$5),IFERROR(VLOOKUP(AD$5&amp;"_"&amp;$C24&amp;"_"&amp;$C$6,Pt2売数実績!$A:$L,12,0),0))</f>
        <v>0</v>
      </c>
      <c r="AE24" s="127">
        <f ca="1">IF($C$6="合計",SUMIFS(Pt2売数実績!$L:$L,Pt2売数実績!$C:$C,$C24,Pt2売数実績!$B:$B,AE$5),IFERROR(VLOOKUP(AE$5&amp;"_"&amp;$C24&amp;"_"&amp;$C$6,Pt2売数実績!$A:$L,12,0),0))</f>
        <v>0</v>
      </c>
      <c r="AG24" s="106" t="s">
        <v>32</v>
      </c>
      <c r="AH24" s="135">
        <f ca="1">SUM($R24:T24)/$G24</f>
        <v>0</v>
      </c>
      <c r="AI24" s="135">
        <f ca="1">SUM($R24:U24)/$G24</f>
        <v>5.6000000000000001E-2</v>
      </c>
      <c r="AJ24" s="135">
        <f ca="1">SUM($R24:V24)/$G24</f>
        <v>0.13200000000000001</v>
      </c>
      <c r="AK24" s="135">
        <f ca="1">SUM($R24:W24)/$G24</f>
        <v>0.192</v>
      </c>
      <c r="AL24" s="135">
        <f ca="1">SUM($R24:X24)/$G24</f>
        <v>0.23200000000000001</v>
      </c>
      <c r="AM24" s="135">
        <f ca="1">SUM($R24:Y24)/$G24</f>
        <v>0.26400000000000001</v>
      </c>
      <c r="AN24" s="135">
        <f ca="1">SUM($R24:Z24)/$G24</f>
        <v>0.27600000000000002</v>
      </c>
      <c r="AO24" s="135">
        <f ca="1">SUM($R24:AA24)/$G24</f>
        <v>0.28399999999999997</v>
      </c>
      <c r="AP24" s="135">
        <f ca="1">SUM($R24:AB24)/$G24</f>
        <v>0.29199999999999998</v>
      </c>
      <c r="AQ24" s="135">
        <f ca="1">SUM($R24:AC24)/$G24</f>
        <v>0.3</v>
      </c>
      <c r="AR24" s="135">
        <f ca="1">SUM($R24:AD24)/$G24</f>
        <v>0.3</v>
      </c>
      <c r="AS24" s="135">
        <f ca="1">SUM($R24:AE24)/$G24</f>
        <v>0.3</v>
      </c>
      <c r="AU24" s="106" t="s">
        <v>32</v>
      </c>
      <c r="AV24" s="135">
        <f t="shared" ca="1" si="19"/>
        <v>9.9199542595769019E-2</v>
      </c>
      <c r="AW24" s="135">
        <f t="shared" ca="1" si="19"/>
        <v>0.21154945683247572</v>
      </c>
      <c r="AX24" s="135">
        <f t="shared" ca="1" si="19"/>
        <v>0.32318467695826192</v>
      </c>
      <c r="AY24" s="135">
        <f t="shared" ca="1" si="19"/>
        <v>0.45082904516866784</v>
      </c>
      <c r="AZ24" s="135">
        <f t="shared" ca="1" si="19"/>
        <v>0.69168096054888517</v>
      </c>
      <c r="BA24" s="135">
        <f t="shared" ca="1" si="19"/>
        <v>0.80989136649514015</v>
      </c>
      <c r="BB24" s="135">
        <f t="shared" ca="1" si="19"/>
        <v>0.86692395654659815</v>
      </c>
      <c r="BC24" s="135">
        <f t="shared" ca="1" si="19"/>
        <v>0.90666094911377937</v>
      </c>
      <c r="BD24" s="135">
        <f t="shared" ca="1" si="19"/>
        <v>0.93539165237278454</v>
      </c>
      <c r="BE24" s="135">
        <f t="shared" ca="1" si="19"/>
        <v>0.95540308747855929</v>
      </c>
      <c r="BF24" s="135">
        <f t="shared" ca="1" si="19"/>
        <v>0.98141795311606639</v>
      </c>
      <c r="BG24" s="135">
        <f t="shared" ca="1" si="19"/>
        <v>1</v>
      </c>
    </row>
    <row r="25" spans="3:59" x14ac:dyDescent="0.15">
      <c r="C25" s="105">
        <v>100</v>
      </c>
      <c r="D25" s="105" t="s">
        <v>146</v>
      </c>
      <c r="E25" s="106">
        <f t="shared" ca="1" si="8"/>
        <v>0</v>
      </c>
      <c r="F25" s="106">
        <f t="shared" ca="1" si="9"/>
        <v>0</v>
      </c>
      <c r="G25" s="106">
        <f ca="1">VLOOKUP($C$6,パターンマスタ!N:AB,14,0)</f>
        <v>250</v>
      </c>
      <c r="H25" s="107">
        <f t="shared" ca="1" si="10"/>
        <v>61</v>
      </c>
      <c r="I25" s="106">
        <f t="shared" ca="1" si="11"/>
        <v>189</v>
      </c>
      <c r="J25" s="112">
        <f t="shared" ca="1" si="12"/>
        <v>0.24399999999999999</v>
      </c>
      <c r="K25" s="113">
        <f t="shared" ca="1" si="13"/>
        <v>1</v>
      </c>
      <c r="L25" s="113">
        <f t="shared" ca="1" si="14"/>
        <v>-0.75600000000000001</v>
      </c>
      <c r="M25" s="114">
        <f t="shared" ca="1" si="15"/>
        <v>61</v>
      </c>
      <c r="N25" s="106">
        <f t="shared" ca="1" si="16"/>
        <v>189</v>
      </c>
      <c r="O25" s="113">
        <f t="shared" ca="1" si="17"/>
        <v>0.24399999999999999</v>
      </c>
      <c r="P25" s="115"/>
      <c r="Q25" s="126" t="s">
        <v>31</v>
      </c>
      <c r="R25" s="127">
        <f ca="1">IF($C$6="合計",SUMIFS(Pt2売数実績!$L:$L,Pt2売数実績!$C:$C,$C25,Pt2売数実績!$B:$B,R$5),IFERROR(VLOOKUP(R$5&amp;"_"&amp;$C25&amp;"_"&amp;$C$6,Pt2売数実績!$A:$L,12,0),0))</f>
        <v>0</v>
      </c>
      <c r="S25" s="127">
        <f ca="1">IF($C$6="合計",SUMIFS(Pt2売数実績!$L:$L,Pt2売数実績!$C:$C,$C25,Pt2売数実績!$B:$B,S$5),IFERROR(VLOOKUP(S$5&amp;"_"&amp;$C25&amp;"_"&amp;$C$6,Pt2売数実績!$A:$L,12,0),0))</f>
        <v>0</v>
      </c>
      <c r="T25" s="127">
        <f ca="1">IF($C$6="合計",SUMIFS(Pt2売数実績!$L:$L,Pt2売数実績!$C:$C,$C25,Pt2売数実績!$B:$B,T$5),IFERROR(VLOOKUP(T$5&amp;"_"&amp;$C25&amp;"_"&amp;$C$6,Pt2売数実績!$A:$L,12,0),0))</f>
        <v>0</v>
      </c>
      <c r="U25" s="127">
        <f ca="1">IF($C$6="合計",SUMIFS(Pt2売数実績!$L:$L,Pt2売数実績!$C:$C,$C25,Pt2売数実績!$B:$B,U$5),IFERROR(VLOOKUP(U$5&amp;"_"&amp;$C25&amp;"_"&amp;$C$6,Pt2売数実績!$A:$L,12,0),0))</f>
        <v>11</v>
      </c>
      <c r="V25" s="127">
        <f ca="1">IF($C$6="合計",SUMIFS(Pt2売数実績!$L:$L,Pt2売数実績!$C:$C,$C25,Pt2売数実績!$B:$B,V$5),IFERROR(VLOOKUP(V$5&amp;"_"&amp;$C25&amp;"_"&amp;$C$6,Pt2売数実績!$A:$L,12,0),0))</f>
        <v>11</v>
      </c>
      <c r="W25" s="127">
        <f ca="1">IF($C$6="合計",SUMIFS(Pt2売数実績!$L:$L,Pt2売数実績!$C:$C,$C25,Pt2売数実績!$B:$B,W$5),IFERROR(VLOOKUP(W$5&amp;"_"&amp;$C25&amp;"_"&amp;$C$6,Pt2売数実績!$A:$L,12,0),0))</f>
        <v>3</v>
      </c>
      <c r="X25" s="127">
        <f ca="1">IF($C$6="合計",SUMIFS(Pt2売数実績!$L:$L,Pt2売数実績!$C:$C,$C25,Pt2売数実績!$B:$B,X$5),IFERROR(VLOOKUP(X$5&amp;"_"&amp;$C25&amp;"_"&amp;$C$6,Pt2売数実績!$A:$L,12,0),0))</f>
        <v>10</v>
      </c>
      <c r="Y25" s="127">
        <f ca="1">IF($C$6="合計",SUMIFS(Pt2売数実績!$L:$L,Pt2売数実績!$C:$C,$C25,Pt2売数実績!$B:$B,Y$5),IFERROR(VLOOKUP(Y$5&amp;"_"&amp;$C25&amp;"_"&amp;$C$6,Pt2売数実績!$A:$L,12,0),0))</f>
        <v>5</v>
      </c>
      <c r="Z25" s="127">
        <f ca="1">IF($C$6="合計",SUMIFS(Pt2売数実績!$L:$L,Pt2売数実績!$C:$C,$C25,Pt2売数実績!$B:$B,Z$5),IFERROR(VLOOKUP(Z$5&amp;"_"&amp;$C25&amp;"_"&amp;$C$6,Pt2売数実績!$A:$L,12,0),0))</f>
        <v>2</v>
      </c>
      <c r="AA25" s="127">
        <f ca="1">IF($C$6="合計",SUMIFS(Pt2売数実績!$L:$L,Pt2売数実績!$C:$C,$C25,Pt2売数実績!$B:$B,AA$5),IFERROR(VLOOKUP(AA$5&amp;"_"&amp;$C25&amp;"_"&amp;$C$6,Pt2売数実績!$A:$L,12,0),0))</f>
        <v>4</v>
      </c>
      <c r="AB25" s="127">
        <f ca="1">IF($C$6="合計",SUMIFS(Pt2売数実績!$L:$L,Pt2売数実績!$C:$C,$C25,Pt2売数実績!$B:$B,AB$5),IFERROR(VLOOKUP(AB$5&amp;"_"&amp;$C25&amp;"_"&amp;$C$6,Pt2売数実績!$A:$L,12,0),0))</f>
        <v>5</v>
      </c>
      <c r="AC25" s="127">
        <f ca="1">IF($C$6="合計",SUMIFS(Pt2売数実績!$L:$L,Pt2売数実績!$C:$C,$C25,Pt2売数実績!$B:$B,AC$5),IFERROR(VLOOKUP(AC$5&amp;"_"&amp;$C25&amp;"_"&amp;$C$6,Pt2売数実績!$A:$L,12,0),0))</f>
        <v>2</v>
      </c>
      <c r="AD25" s="127">
        <f ca="1">IF($C$6="合計",SUMIFS(Pt2売数実績!$L:$L,Pt2売数実績!$C:$C,$C25,Pt2売数実績!$B:$B,AD$5),IFERROR(VLOOKUP(AD$5&amp;"_"&amp;$C25&amp;"_"&amp;$C$6,Pt2売数実績!$A:$L,12,0),0))</f>
        <v>8</v>
      </c>
      <c r="AE25" s="127">
        <f ca="1">IF($C$6="合計",SUMIFS(Pt2売数実績!$L:$L,Pt2売数実績!$C:$C,$C25,Pt2売数実績!$B:$B,AE$5),IFERROR(VLOOKUP(AE$5&amp;"_"&amp;$C25&amp;"_"&amp;$C$6,Pt2売数実績!$A:$L,12,0),0))</f>
        <v>0</v>
      </c>
      <c r="AG25" s="106" t="s">
        <v>32</v>
      </c>
      <c r="AH25" s="135">
        <f ca="1">SUM($R25:T25)/$G25</f>
        <v>0</v>
      </c>
      <c r="AI25" s="135">
        <f ca="1">SUM($R25:U25)/$G25</f>
        <v>4.3999999999999997E-2</v>
      </c>
      <c r="AJ25" s="135">
        <f ca="1">SUM($R25:V25)/$G25</f>
        <v>8.7999999999999995E-2</v>
      </c>
      <c r="AK25" s="135">
        <f ca="1">SUM($R25:W25)/$G25</f>
        <v>0.1</v>
      </c>
      <c r="AL25" s="135">
        <f ca="1">SUM($R25:X25)/$G25</f>
        <v>0.14000000000000001</v>
      </c>
      <c r="AM25" s="135">
        <f ca="1">SUM($R25:Y25)/$G25</f>
        <v>0.16</v>
      </c>
      <c r="AN25" s="135">
        <f ca="1">SUM($R25:Z25)/$G25</f>
        <v>0.16800000000000001</v>
      </c>
      <c r="AO25" s="135">
        <f ca="1">SUM($R25:AA25)/$G25</f>
        <v>0.184</v>
      </c>
      <c r="AP25" s="135">
        <f ca="1">SUM($R25:AB25)/$G25</f>
        <v>0.20399999999999999</v>
      </c>
      <c r="AQ25" s="135">
        <f ca="1">SUM($R25:AC25)/$G25</f>
        <v>0.21199999999999999</v>
      </c>
      <c r="AR25" s="135">
        <f ca="1">SUM($R25:AD25)/$G25</f>
        <v>0.24399999999999999</v>
      </c>
      <c r="AS25" s="135">
        <f ca="1">SUM($R25:AE25)/$G25</f>
        <v>0.24399999999999999</v>
      </c>
      <c r="AU25" s="106" t="s">
        <v>32</v>
      </c>
      <c r="AV25" s="135">
        <f t="shared" ca="1" si="19"/>
        <v>9.9199542595769019E-2</v>
      </c>
      <c r="AW25" s="135">
        <f t="shared" ca="1" si="19"/>
        <v>0.21154945683247572</v>
      </c>
      <c r="AX25" s="135">
        <f t="shared" ca="1" si="19"/>
        <v>0.32318467695826192</v>
      </c>
      <c r="AY25" s="135">
        <f t="shared" ca="1" si="19"/>
        <v>0.45082904516866784</v>
      </c>
      <c r="AZ25" s="135">
        <f t="shared" ca="1" si="19"/>
        <v>0.69168096054888517</v>
      </c>
      <c r="BA25" s="135">
        <f t="shared" ca="1" si="19"/>
        <v>0.80989136649514015</v>
      </c>
      <c r="BB25" s="135">
        <f t="shared" ca="1" si="19"/>
        <v>0.86692395654659815</v>
      </c>
      <c r="BC25" s="135">
        <f t="shared" ca="1" si="19"/>
        <v>0.90666094911377937</v>
      </c>
      <c r="BD25" s="135">
        <f t="shared" ca="1" si="19"/>
        <v>0.93539165237278454</v>
      </c>
      <c r="BE25" s="135">
        <f t="shared" ca="1" si="19"/>
        <v>0.95540308747855929</v>
      </c>
      <c r="BF25" s="135">
        <f t="shared" ca="1" si="19"/>
        <v>0.98141795311606639</v>
      </c>
      <c r="BG25" s="135">
        <f t="shared" ca="1" si="19"/>
        <v>1</v>
      </c>
    </row>
    <row r="26" spans="3:59" x14ac:dyDescent="0.15">
      <c r="C26" s="105">
        <v>102</v>
      </c>
      <c r="D26" s="105" t="s">
        <v>147</v>
      </c>
      <c r="E26" s="106">
        <f t="shared" ca="1" si="8"/>
        <v>0</v>
      </c>
      <c r="F26" s="106">
        <f t="shared" ca="1" si="9"/>
        <v>0</v>
      </c>
      <c r="G26" s="106">
        <f ca="1">VLOOKUP($C$6,パターンマスタ!N:AB,14,0)</f>
        <v>250</v>
      </c>
      <c r="H26" s="107">
        <f t="shared" ca="1" si="10"/>
        <v>216</v>
      </c>
      <c r="I26" s="106">
        <f t="shared" ca="1" si="11"/>
        <v>34</v>
      </c>
      <c r="J26" s="112">
        <f t="shared" ca="1" si="12"/>
        <v>0.86399999999999999</v>
      </c>
      <c r="K26" s="113">
        <f t="shared" ca="1" si="13"/>
        <v>1</v>
      </c>
      <c r="L26" s="113">
        <f t="shared" ca="1" si="14"/>
        <v>-0.13600000000000001</v>
      </c>
      <c r="M26" s="114">
        <f t="shared" ca="1" si="15"/>
        <v>216</v>
      </c>
      <c r="N26" s="106">
        <f t="shared" ca="1" si="16"/>
        <v>34</v>
      </c>
      <c r="O26" s="113">
        <f t="shared" ca="1" si="17"/>
        <v>0.86399999999999999</v>
      </c>
      <c r="P26" s="115"/>
      <c r="Q26" s="126" t="s">
        <v>31</v>
      </c>
      <c r="R26" s="127">
        <f ca="1">IF($C$6="合計",SUMIFS(Pt2売数実績!$L:$L,Pt2売数実績!$C:$C,$C26,Pt2売数実績!$B:$B,R$5),IFERROR(VLOOKUP(R$5&amp;"_"&amp;$C26&amp;"_"&amp;$C$6,Pt2売数実績!$A:$L,12,0),0))</f>
        <v>0</v>
      </c>
      <c r="S26" s="127">
        <f ca="1">IF($C$6="合計",SUMIFS(Pt2売数実績!$L:$L,Pt2売数実績!$C:$C,$C26,Pt2売数実績!$B:$B,S$5),IFERROR(VLOOKUP(S$5&amp;"_"&amp;$C26&amp;"_"&amp;$C$6,Pt2売数実績!$A:$L,12,0),0))</f>
        <v>4</v>
      </c>
      <c r="T26" s="127">
        <f ca="1">IF($C$6="合計",SUMIFS(Pt2売数実績!$L:$L,Pt2売数実績!$C:$C,$C26,Pt2売数実績!$B:$B,T$5),IFERROR(VLOOKUP(T$5&amp;"_"&amp;$C26&amp;"_"&amp;$C$6,Pt2売数実績!$A:$L,12,0),0))</f>
        <v>18</v>
      </c>
      <c r="U26" s="127">
        <f ca="1">IF($C$6="合計",SUMIFS(Pt2売数実績!$L:$L,Pt2売数実績!$C:$C,$C26,Pt2売数実績!$B:$B,U$5),IFERROR(VLOOKUP(U$5&amp;"_"&amp;$C26&amp;"_"&amp;$C$6,Pt2売数実績!$A:$L,12,0),0))</f>
        <v>16</v>
      </c>
      <c r="V26" s="127">
        <f ca="1">IF($C$6="合計",SUMIFS(Pt2売数実績!$L:$L,Pt2売数実績!$C:$C,$C26,Pt2売数実績!$B:$B,V$5),IFERROR(VLOOKUP(V$5&amp;"_"&amp;$C26&amp;"_"&amp;$C$6,Pt2売数実績!$A:$L,12,0),0))</f>
        <v>17</v>
      </c>
      <c r="W26" s="127">
        <f ca="1">IF($C$6="合計",SUMIFS(Pt2売数実績!$L:$L,Pt2売数実績!$C:$C,$C26,Pt2売数実績!$B:$B,W$5),IFERROR(VLOOKUP(W$5&amp;"_"&amp;$C26&amp;"_"&amp;$C$6,Pt2売数実績!$A:$L,12,0),0))</f>
        <v>11</v>
      </c>
      <c r="X26" s="127">
        <f ca="1">IF($C$6="合計",SUMIFS(Pt2売数実績!$L:$L,Pt2売数実績!$C:$C,$C26,Pt2売数実績!$B:$B,X$5),IFERROR(VLOOKUP(X$5&amp;"_"&amp;$C26&amp;"_"&amp;$C$6,Pt2売数実績!$A:$L,12,0),0))</f>
        <v>34</v>
      </c>
      <c r="Y26" s="127">
        <f ca="1">IF($C$6="合計",SUMIFS(Pt2売数実績!$L:$L,Pt2売数実績!$C:$C,$C26,Pt2売数実績!$B:$B,Y$5),IFERROR(VLOOKUP(Y$5&amp;"_"&amp;$C26&amp;"_"&amp;$C$6,Pt2売数実績!$A:$L,12,0),0))</f>
        <v>25</v>
      </c>
      <c r="Z26" s="127">
        <f ca="1">IF($C$6="合計",SUMIFS(Pt2売数実績!$L:$L,Pt2売数実績!$C:$C,$C26,Pt2売数実績!$B:$B,Z$5),IFERROR(VLOOKUP(Z$5&amp;"_"&amp;$C26&amp;"_"&amp;$C$6,Pt2売数実績!$A:$L,12,0),0))</f>
        <v>26</v>
      </c>
      <c r="AA26" s="127">
        <f ca="1">IF($C$6="合計",SUMIFS(Pt2売数実績!$L:$L,Pt2売数実績!$C:$C,$C26,Pt2売数実績!$B:$B,AA$5),IFERROR(VLOOKUP(AA$5&amp;"_"&amp;$C26&amp;"_"&amp;$C$6,Pt2売数実績!$A:$L,12,0),0))</f>
        <v>14</v>
      </c>
      <c r="AB26" s="127">
        <f ca="1">IF($C$6="合計",SUMIFS(Pt2売数実績!$L:$L,Pt2売数実績!$C:$C,$C26,Pt2売数実績!$B:$B,AB$5),IFERROR(VLOOKUP(AB$5&amp;"_"&amp;$C26&amp;"_"&amp;$C$6,Pt2売数実績!$A:$L,12,0),0))</f>
        <v>21</v>
      </c>
      <c r="AC26" s="127">
        <f ca="1">IF($C$6="合計",SUMIFS(Pt2売数実績!$L:$L,Pt2売数実績!$C:$C,$C26,Pt2売数実績!$B:$B,AC$5),IFERROR(VLOOKUP(AC$5&amp;"_"&amp;$C26&amp;"_"&amp;$C$6,Pt2売数実績!$A:$L,12,0),0))</f>
        <v>8</v>
      </c>
      <c r="AD26" s="127">
        <f ca="1">IF($C$6="合計",SUMIFS(Pt2売数実績!$L:$L,Pt2売数実績!$C:$C,$C26,Pt2売数実績!$B:$B,AD$5),IFERROR(VLOOKUP(AD$5&amp;"_"&amp;$C26&amp;"_"&amp;$C$6,Pt2売数実績!$A:$L,12,0),0))</f>
        <v>14</v>
      </c>
      <c r="AE26" s="127">
        <f ca="1">IF($C$6="合計",SUMIFS(Pt2売数実績!$L:$L,Pt2売数実績!$C:$C,$C26,Pt2売数実績!$B:$B,AE$5),IFERROR(VLOOKUP(AE$5&amp;"_"&amp;$C26&amp;"_"&amp;$C$6,Pt2売数実績!$A:$L,12,0),0))</f>
        <v>8</v>
      </c>
      <c r="AG26" s="106" t="s">
        <v>32</v>
      </c>
      <c r="AH26" s="135">
        <f ca="1">SUM($R26:T26)/$G26</f>
        <v>8.7999999999999995E-2</v>
      </c>
      <c r="AI26" s="135">
        <f ca="1">SUM($R26:U26)/$G26</f>
        <v>0.152</v>
      </c>
      <c r="AJ26" s="135">
        <f ca="1">SUM($R26:V26)/$G26</f>
        <v>0.22</v>
      </c>
      <c r="AK26" s="135">
        <f ca="1">SUM($R26:W26)/$G26</f>
        <v>0.26400000000000001</v>
      </c>
      <c r="AL26" s="135">
        <f ca="1">SUM($R26:X26)/$G26</f>
        <v>0.4</v>
      </c>
      <c r="AM26" s="135">
        <f ca="1">SUM($R26:Y26)/$G26</f>
        <v>0.5</v>
      </c>
      <c r="AN26" s="135">
        <f ca="1">SUM($R26:Z26)/$G26</f>
        <v>0.60399999999999998</v>
      </c>
      <c r="AO26" s="135">
        <f ca="1">SUM($R26:AA26)/$G26</f>
        <v>0.66</v>
      </c>
      <c r="AP26" s="135">
        <f ca="1">SUM($R26:AB26)/$G26</f>
        <v>0.74399999999999999</v>
      </c>
      <c r="AQ26" s="135">
        <f ca="1">SUM($R26:AC26)/$G26</f>
        <v>0.77600000000000002</v>
      </c>
      <c r="AR26" s="135">
        <f ca="1">SUM($R26:AD26)/$G26</f>
        <v>0.83199999999999996</v>
      </c>
      <c r="AS26" s="135">
        <f ca="1">SUM($R26:AE26)/$G26</f>
        <v>0.86399999999999999</v>
      </c>
      <c r="AU26" s="106" t="s">
        <v>32</v>
      </c>
      <c r="AV26" s="135">
        <f t="shared" ca="1" si="19"/>
        <v>9.9199542595769019E-2</v>
      </c>
      <c r="AW26" s="135">
        <f t="shared" ca="1" si="19"/>
        <v>0.21154945683247572</v>
      </c>
      <c r="AX26" s="135">
        <f t="shared" ca="1" si="19"/>
        <v>0.32318467695826192</v>
      </c>
      <c r="AY26" s="135">
        <f t="shared" ca="1" si="19"/>
        <v>0.45082904516866784</v>
      </c>
      <c r="AZ26" s="135">
        <f t="shared" ca="1" si="19"/>
        <v>0.69168096054888517</v>
      </c>
      <c r="BA26" s="135">
        <f t="shared" ca="1" si="19"/>
        <v>0.80989136649514015</v>
      </c>
      <c r="BB26" s="135">
        <f t="shared" ca="1" si="19"/>
        <v>0.86692395654659815</v>
      </c>
      <c r="BC26" s="135">
        <f t="shared" ca="1" si="19"/>
        <v>0.90666094911377937</v>
      </c>
      <c r="BD26" s="135">
        <f t="shared" ca="1" si="19"/>
        <v>0.93539165237278454</v>
      </c>
      <c r="BE26" s="135">
        <f t="shared" ca="1" si="19"/>
        <v>0.95540308747855929</v>
      </c>
      <c r="BF26" s="135">
        <f t="shared" ca="1" si="19"/>
        <v>0.98141795311606639</v>
      </c>
      <c r="BG26" s="135">
        <f t="shared" ca="1" si="19"/>
        <v>1</v>
      </c>
    </row>
    <row r="27" spans="3:59" x14ac:dyDescent="0.15">
      <c r="C27" s="105">
        <v>120</v>
      </c>
      <c r="D27" s="105" t="s">
        <v>148</v>
      </c>
      <c r="E27" s="106">
        <f t="shared" ca="1" si="8"/>
        <v>0</v>
      </c>
      <c r="F27" s="106">
        <f t="shared" ca="1" si="9"/>
        <v>0</v>
      </c>
      <c r="G27" s="106">
        <f ca="1">VLOOKUP($C$6,パターンマスタ!N:AB,14,0)</f>
        <v>250</v>
      </c>
      <c r="H27" s="107">
        <f t="shared" ca="1" si="10"/>
        <v>155</v>
      </c>
      <c r="I27" s="106">
        <f t="shared" ca="1" si="11"/>
        <v>95</v>
      </c>
      <c r="J27" s="112">
        <f t="shared" ca="1" si="12"/>
        <v>0.62</v>
      </c>
      <c r="K27" s="113">
        <f t="shared" ca="1" si="13"/>
        <v>1</v>
      </c>
      <c r="L27" s="113">
        <f t="shared" ca="1" si="14"/>
        <v>-0.38</v>
      </c>
      <c r="M27" s="114">
        <f t="shared" ca="1" si="15"/>
        <v>155</v>
      </c>
      <c r="N27" s="106">
        <f t="shared" ca="1" si="16"/>
        <v>95</v>
      </c>
      <c r="O27" s="113">
        <f t="shared" ca="1" si="17"/>
        <v>0.62</v>
      </c>
      <c r="P27" s="115"/>
      <c r="Q27" s="126" t="s">
        <v>31</v>
      </c>
      <c r="R27" s="127">
        <f ca="1">IF($C$6="合計",SUMIFS(Pt2売数実績!$L:$L,Pt2売数実績!$C:$C,$C27,Pt2売数実績!$B:$B,R$5),IFERROR(VLOOKUP(R$5&amp;"_"&amp;$C27&amp;"_"&amp;$C$6,Pt2売数実績!$A:$L,12,0),0))</f>
        <v>0</v>
      </c>
      <c r="S27" s="127">
        <f ca="1">IF($C$6="合計",SUMIFS(Pt2売数実績!$L:$L,Pt2売数実績!$C:$C,$C27,Pt2売数実績!$B:$B,S$5),IFERROR(VLOOKUP(S$5&amp;"_"&amp;$C27&amp;"_"&amp;$C$6,Pt2売数実績!$A:$L,12,0),0))</f>
        <v>2</v>
      </c>
      <c r="T27" s="127">
        <f ca="1">IF($C$6="合計",SUMIFS(Pt2売数実績!$L:$L,Pt2売数実績!$C:$C,$C27,Pt2売数実績!$B:$B,T$5),IFERROR(VLOOKUP(T$5&amp;"_"&amp;$C27&amp;"_"&amp;$C$6,Pt2売数実績!$A:$L,12,0),0))</f>
        <v>17</v>
      </c>
      <c r="U27" s="127">
        <f ca="1">IF($C$6="合計",SUMIFS(Pt2売数実績!$L:$L,Pt2売数実績!$C:$C,$C27,Pt2売数実績!$B:$B,U$5),IFERROR(VLOOKUP(U$5&amp;"_"&amp;$C27&amp;"_"&amp;$C$6,Pt2売数実績!$A:$L,12,0),0))</f>
        <v>14</v>
      </c>
      <c r="V27" s="127">
        <f ca="1">IF($C$6="合計",SUMIFS(Pt2売数実績!$L:$L,Pt2売数実績!$C:$C,$C27,Pt2売数実績!$B:$B,V$5),IFERROR(VLOOKUP(V$5&amp;"_"&amp;$C27&amp;"_"&amp;$C$6,Pt2売数実績!$A:$L,12,0),0))</f>
        <v>12</v>
      </c>
      <c r="W27" s="127">
        <f ca="1">IF($C$6="合計",SUMIFS(Pt2売数実績!$L:$L,Pt2売数実績!$C:$C,$C27,Pt2売数実績!$B:$B,W$5),IFERROR(VLOOKUP(W$5&amp;"_"&amp;$C27&amp;"_"&amp;$C$6,Pt2売数実績!$A:$L,12,0),0))</f>
        <v>12</v>
      </c>
      <c r="X27" s="127">
        <f ca="1">IF($C$6="合計",SUMIFS(Pt2売数実績!$L:$L,Pt2売数実績!$C:$C,$C27,Pt2売数実績!$B:$B,X$5),IFERROR(VLOOKUP(X$5&amp;"_"&amp;$C27&amp;"_"&amp;$C$6,Pt2売数実績!$A:$L,12,0),0))</f>
        <v>20</v>
      </c>
      <c r="Y27" s="127">
        <f ca="1">IF($C$6="合計",SUMIFS(Pt2売数実績!$L:$L,Pt2売数実績!$C:$C,$C27,Pt2売数実績!$B:$B,Y$5),IFERROR(VLOOKUP(Y$5&amp;"_"&amp;$C27&amp;"_"&amp;$C$6,Pt2売数実績!$A:$L,12,0),0))</f>
        <v>25</v>
      </c>
      <c r="Z27" s="127">
        <f ca="1">IF($C$6="合計",SUMIFS(Pt2売数実績!$L:$L,Pt2売数実績!$C:$C,$C27,Pt2売数実績!$B:$B,Z$5),IFERROR(VLOOKUP(Z$5&amp;"_"&amp;$C27&amp;"_"&amp;$C$6,Pt2売数実績!$A:$L,12,0),0))</f>
        <v>16</v>
      </c>
      <c r="AA27" s="127">
        <f ca="1">IF($C$6="合計",SUMIFS(Pt2売数実績!$L:$L,Pt2売数実績!$C:$C,$C27,Pt2売数実績!$B:$B,AA$5),IFERROR(VLOOKUP(AA$5&amp;"_"&amp;$C27&amp;"_"&amp;$C$6,Pt2売数実績!$A:$L,12,0),0))</f>
        <v>13</v>
      </c>
      <c r="AB27" s="127">
        <f ca="1">IF($C$6="合計",SUMIFS(Pt2売数実績!$L:$L,Pt2売数実績!$C:$C,$C27,Pt2売数実績!$B:$B,AB$5),IFERROR(VLOOKUP(AB$5&amp;"_"&amp;$C27&amp;"_"&amp;$C$6,Pt2売数実績!$A:$L,12,0),0))</f>
        <v>10</v>
      </c>
      <c r="AC27" s="127">
        <f ca="1">IF($C$6="合計",SUMIFS(Pt2売数実績!$L:$L,Pt2売数実績!$C:$C,$C27,Pt2売数実績!$B:$B,AC$5),IFERROR(VLOOKUP(AC$5&amp;"_"&amp;$C27&amp;"_"&amp;$C$6,Pt2売数実績!$A:$L,12,0),0))</f>
        <v>4</v>
      </c>
      <c r="AD27" s="127">
        <f ca="1">IF($C$6="合計",SUMIFS(Pt2売数実績!$L:$L,Pt2売数実績!$C:$C,$C27,Pt2売数実績!$B:$B,AD$5),IFERROR(VLOOKUP(AD$5&amp;"_"&amp;$C27&amp;"_"&amp;$C$6,Pt2売数実績!$A:$L,12,0),0))</f>
        <v>7</v>
      </c>
      <c r="AE27" s="127">
        <f ca="1">IF($C$6="合計",SUMIFS(Pt2売数実績!$L:$L,Pt2売数実績!$C:$C,$C27,Pt2売数実績!$B:$B,AE$5),IFERROR(VLOOKUP(AE$5&amp;"_"&amp;$C27&amp;"_"&amp;$C$6,Pt2売数実績!$A:$L,12,0),0))</f>
        <v>3</v>
      </c>
      <c r="AG27" s="106" t="s">
        <v>32</v>
      </c>
      <c r="AH27" s="135">
        <f ca="1">SUM($R27:T27)/$G27</f>
        <v>7.5999999999999998E-2</v>
      </c>
      <c r="AI27" s="135">
        <f ca="1">SUM($R27:U27)/$G27</f>
        <v>0.13200000000000001</v>
      </c>
      <c r="AJ27" s="135">
        <f ca="1">SUM($R27:V27)/$G27</f>
        <v>0.18</v>
      </c>
      <c r="AK27" s="135">
        <f ca="1">SUM($R27:W27)/$G27</f>
        <v>0.22800000000000001</v>
      </c>
      <c r="AL27" s="135">
        <f ca="1">SUM($R27:X27)/$G27</f>
        <v>0.308</v>
      </c>
      <c r="AM27" s="135">
        <f ca="1">SUM($R27:Y27)/$G27</f>
        <v>0.40799999999999997</v>
      </c>
      <c r="AN27" s="135">
        <f ca="1">SUM($R27:Z27)/$G27</f>
        <v>0.47199999999999998</v>
      </c>
      <c r="AO27" s="135">
        <f ca="1">SUM($R27:AA27)/$G27</f>
        <v>0.52400000000000002</v>
      </c>
      <c r="AP27" s="135">
        <f ca="1">SUM($R27:AB27)/$G27</f>
        <v>0.56399999999999995</v>
      </c>
      <c r="AQ27" s="135">
        <f ca="1">SUM($R27:AC27)/$G27</f>
        <v>0.57999999999999996</v>
      </c>
      <c r="AR27" s="135">
        <f ca="1">SUM($R27:AD27)/$G27</f>
        <v>0.60799999999999998</v>
      </c>
      <c r="AS27" s="135">
        <f ca="1">SUM($R27:AE27)/$G27</f>
        <v>0.62</v>
      </c>
      <c r="AU27" s="106" t="s">
        <v>32</v>
      </c>
      <c r="AV27" s="135">
        <f t="shared" ca="1" si="19"/>
        <v>9.9199542595769019E-2</v>
      </c>
      <c r="AW27" s="135">
        <f t="shared" ca="1" si="19"/>
        <v>0.21154945683247572</v>
      </c>
      <c r="AX27" s="135">
        <f t="shared" ca="1" si="19"/>
        <v>0.32318467695826192</v>
      </c>
      <c r="AY27" s="135">
        <f t="shared" ca="1" si="19"/>
        <v>0.45082904516866784</v>
      </c>
      <c r="AZ27" s="135">
        <f t="shared" ca="1" si="19"/>
        <v>0.69168096054888517</v>
      </c>
      <c r="BA27" s="135">
        <f t="shared" ca="1" si="19"/>
        <v>0.80989136649514015</v>
      </c>
      <c r="BB27" s="135">
        <f t="shared" ca="1" si="19"/>
        <v>0.86692395654659815</v>
      </c>
      <c r="BC27" s="135">
        <f t="shared" ca="1" si="19"/>
        <v>0.90666094911377937</v>
      </c>
      <c r="BD27" s="135">
        <f t="shared" ca="1" si="19"/>
        <v>0.93539165237278454</v>
      </c>
      <c r="BE27" s="135">
        <f t="shared" ca="1" si="19"/>
        <v>0.95540308747855929</v>
      </c>
      <c r="BF27" s="135">
        <f t="shared" ca="1" si="19"/>
        <v>0.98141795311606639</v>
      </c>
      <c r="BG27" s="135">
        <f t="shared" ca="1" si="19"/>
        <v>1</v>
      </c>
    </row>
    <row r="28" spans="3:59" x14ac:dyDescent="0.15">
      <c r="C28" s="105">
        <v>122</v>
      </c>
      <c r="D28" s="105" t="s">
        <v>149</v>
      </c>
      <c r="E28" s="106">
        <f t="shared" ca="1" si="8"/>
        <v>0</v>
      </c>
      <c r="F28" s="106">
        <f t="shared" ca="1" si="9"/>
        <v>0</v>
      </c>
      <c r="G28" s="106">
        <f ca="1">VLOOKUP($C$6,パターンマスタ!N:AB,14,0)</f>
        <v>250</v>
      </c>
      <c r="H28" s="107">
        <f t="shared" ca="1" si="10"/>
        <v>91</v>
      </c>
      <c r="I28" s="106">
        <f t="shared" ca="1" si="11"/>
        <v>159</v>
      </c>
      <c r="J28" s="112">
        <f t="shared" ca="1" si="12"/>
        <v>0.36399999999999999</v>
      </c>
      <c r="K28" s="113">
        <f t="shared" ca="1" si="13"/>
        <v>1</v>
      </c>
      <c r="L28" s="113">
        <f t="shared" ca="1" si="14"/>
        <v>-0.63600000000000001</v>
      </c>
      <c r="M28" s="114">
        <f t="shared" ca="1" si="15"/>
        <v>91</v>
      </c>
      <c r="N28" s="106">
        <f t="shared" ca="1" si="16"/>
        <v>159</v>
      </c>
      <c r="O28" s="113">
        <f t="shared" ca="1" si="17"/>
        <v>0.36399999999999999</v>
      </c>
      <c r="P28" s="115"/>
      <c r="Q28" s="126" t="s">
        <v>31</v>
      </c>
      <c r="R28" s="127">
        <f ca="1">IF($C$6="合計",SUMIFS(Pt2売数実績!$L:$L,Pt2売数実績!$C:$C,$C28,Pt2売数実績!$B:$B,R$5),IFERROR(VLOOKUP(R$5&amp;"_"&amp;$C28&amp;"_"&amp;$C$6,Pt2売数実績!$A:$L,12,0),0))</f>
        <v>0</v>
      </c>
      <c r="S28" s="127">
        <f ca="1">IF($C$6="合計",SUMIFS(Pt2売数実績!$L:$L,Pt2売数実績!$C:$C,$C28,Pt2売数実績!$B:$B,S$5),IFERROR(VLOOKUP(S$5&amp;"_"&amp;$C28&amp;"_"&amp;$C$6,Pt2売数実績!$A:$L,12,0),0))</f>
        <v>5</v>
      </c>
      <c r="T28" s="127">
        <f ca="1">IF($C$6="合計",SUMIFS(Pt2売数実績!$L:$L,Pt2売数実績!$C:$C,$C28,Pt2売数実績!$B:$B,T$5),IFERROR(VLOOKUP(T$5&amp;"_"&amp;$C28&amp;"_"&amp;$C$6,Pt2売数実績!$A:$L,12,0),0))</f>
        <v>7</v>
      </c>
      <c r="U28" s="127">
        <f ca="1">IF($C$6="合計",SUMIFS(Pt2売数実績!$L:$L,Pt2売数実績!$C:$C,$C28,Pt2売数実績!$B:$B,U$5),IFERROR(VLOOKUP(U$5&amp;"_"&amp;$C28&amp;"_"&amp;$C$6,Pt2売数実績!$A:$L,12,0),0))</f>
        <v>13</v>
      </c>
      <c r="V28" s="127">
        <f ca="1">IF($C$6="合計",SUMIFS(Pt2売数実績!$L:$L,Pt2売数実績!$C:$C,$C28,Pt2売数実績!$B:$B,V$5),IFERROR(VLOOKUP(V$5&amp;"_"&amp;$C28&amp;"_"&amp;$C$6,Pt2売数実績!$A:$L,12,0),0))</f>
        <v>5</v>
      </c>
      <c r="W28" s="127">
        <f ca="1">IF($C$6="合計",SUMIFS(Pt2売数実績!$L:$L,Pt2売数実績!$C:$C,$C28,Pt2売数実績!$B:$B,W$5),IFERROR(VLOOKUP(W$5&amp;"_"&amp;$C28&amp;"_"&amp;$C$6,Pt2売数実績!$A:$L,12,0),0))</f>
        <v>3</v>
      </c>
      <c r="X28" s="127">
        <f ca="1">IF($C$6="合計",SUMIFS(Pt2売数実績!$L:$L,Pt2売数実績!$C:$C,$C28,Pt2売数実績!$B:$B,X$5),IFERROR(VLOOKUP(X$5&amp;"_"&amp;$C28&amp;"_"&amp;$C$6,Pt2売数実績!$A:$L,12,0),0))</f>
        <v>10</v>
      </c>
      <c r="Y28" s="127">
        <f ca="1">IF($C$6="合計",SUMIFS(Pt2売数実績!$L:$L,Pt2売数実績!$C:$C,$C28,Pt2売数実績!$B:$B,Y$5),IFERROR(VLOOKUP(Y$5&amp;"_"&amp;$C28&amp;"_"&amp;$C$6,Pt2売数実績!$A:$L,12,0),0))</f>
        <v>7</v>
      </c>
      <c r="Z28" s="127">
        <f ca="1">IF($C$6="合計",SUMIFS(Pt2売数実績!$L:$L,Pt2売数実績!$C:$C,$C28,Pt2売数実績!$B:$B,Z$5),IFERROR(VLOOKUP(Z$5&amp;"_"&amp;$C28&amp;"_"&amp;$C$6,Pt2売数実績!$A:$L,12,0),0))</f>
        <v>6</v>
      </c>
      <c r="AA28" s="127">
        <f ca="1">IF($C$6="合計",SUMIFS(Pt2売数実績!$L:$L,Pt2売数実績!$C:$C,$C28,Pt2売数実績!$B:$B,AA$5),IFERROR(VLOOKUP(AA$5&amp;"_"&amp;$C28&amp;"_"&amp;$C$6,Pt2売数実績!$A:$L,12,0),0))</f>
        <v>10</v>
      </c>
      <c r="AB28" s="127">
        <f ca="1">IF($C$6="合計",SUMIFS(Pt2売数実績!$L:$L,Pt2売数実績!$C:$C,$C28,Pt2売数実績!$B:$B,AB$5),IFERROR(VLOOKUP(AB$5&amp;"_"&amp;$C28&amp;"_"&amp;$C$6,Pt2売数実績!$A:$L,12,0),0))</f>
        <v>7</v>
      </c>
      <c r="AC28" s="127">
        <f ca="1">IF($C$6="合計",SUMIFS(Pt2売数実績!$L:$L,Pt2売数実績!$C:$C,$C28,Pt2売数実績!$B:$B,AC$5),IFERROR(VLOOKUP(AC$5&amp;"_"&amp;$C28&amp;"_"&amp;$C$6,Pt2売数実績!$A:$L,12,0),0))</f>
        <v>3</v>
      </c>
      <c r="AD28" s="127">
        <f ca="1">IF($C$6="合計",SUMIFS(Pt2売数実績!$L:$L,Pt2売数実績!$C:$C,$C28,Pt2売数実績!$B:$B,AD$5),IFERROR(VLOOKUP(AD$5&amp;"_"&amp;$C28&amp;"_"&amp;$C$6,Pt2売数実績!$A:$L,12,0),0))</f>
        <v>11</v>
      </c>
      <c r="AE28" s="127">
        <f ca="1">IF($C$6="合計",SUMIFS(Pt2売数実績!$L:$L,Pt2売数実績!$C:$C,$C28,Pt2売数実績!$B:$B,AE$5),IFERROR(VLOOKUP(AE$5&amp;"_"&amp;$C28&amp;"_"&amp;$C$6,Pt2売数実績!$A:$L,12,0),0))</f>
        <v>4</v>
      </c>
      <c r="AG28" s="106" t="s">
        <v>32</v>
      </c>
      <c r="AH28" s="135">
        <f ca="1">SUM($R28:T28)/$G28</f>
        <v>4.8000000000000001E-2</v>
      </c>
      <c r="AI28" s="135">
        <f ca="1">SUM($R28:U28)/$G28</f>
        <v>0.1</v>
      </c>
      <c r="AJ28" s="135">
        <f ca="1">SUM($R28:V28)/$G28</f>
        <v>0.12</v>
      </c>
      <c r="AK28" s="135">
        <f ca="1">SUM($R28:W28)/$G28</f>
        <v>0.13200000000000001</v>
      </c>
      <c r="AL28" s="135">
        <f ca="1">SUM($R28:X28)/$G28</f>
        <v>0.17199999999999999</v>
      </c>
      <c r="AM28" s="135">
        <f ca="1">SUM($R28:Y28)/$G28</f>
        <v>0.2</v>
      </c>
      <c r="AN28" s="135">
        <f ca="1">SUM($R28:Z28)/$G28</f>
        <v>0.224</v>
      </c>
      <c r="AO28" s="135">
        <f ca="1">SUM($R28:AA28)/$G28</f>
        <v>0.26400000000000001</v>
      </c>
      <c r="AP28" s="135">
        <f ca="1">SUM($R28:AB28)/$G28</f>
        <v>0.29199999999999998</v>
      </c>
      <c r="AQ28" s="135">
        <f ca="1">SUM($R28:AC28)/$G28</f>
        <v>0.30399999999999999</v>
      </c>
      <c r="AR28" s="135">
        <f ca="1">SUM($R28:AD28)/$G28</f>
        <v>0.34799999999999998</v>
      </c>
      <c r="AS28" s="135">
        <f ca="1">SUM($R28:AE28)/$G28</f>
        <v>0.36399999999999999</v>
      </c>
      <c r="AU28" s="106" t="s">
        <v>32</v>
      </c>
      <c r="AV28" s="135">
        <f t="shared" ca="1" si="19"/>
        <v>9.9199542595769019E-2</v>
      </c>
      <c r="AW28" s="135">
        <f t="shared" ca="1" si="19"/>
        <v>0.21154945683247572</v>
      </c>
      <c r="AX28" s="135">
        <f t="shared" ca="1" si="19"/>
        <v>0.32318467695826192</v>
      </c>
      <c r="AY28" s="135">
        <f t="shared" ca="1" si="19"/>
        <v>0.45082904516866784</v>
      </c>
      <c r="AZ28" s="135">
        <f t="shared" ca="1" si="19"/>
        <v>0.69168096054888517</v>
      </c>
      <c r="BA28" s="135">
        <f t="shared" ca="1" si="19"/>
        <v>0.80989136649514015</v>
      </c>
      <c r="BB28" s="135">
        <f t="shared" ca="1" si="19"/>
        <v>0.86692395654659815</v>
      </c>
      <c r="BC28" s="135">
        <f t="shared" ca="1" si="19"/>
        <v>0.90666094911377937</v>
      </c>
      <c r="BD28" s="135">
        <f t="shared" ca="1" si="19"/>
        <v>0.93539165237278454</v>
      </c>
      <c r="BE28" s="135">
        <f t="shared" ca="1" si="19"/>
        <v>0.95540308747855929</v>
      </c>
      <c r="BF28" s="135">
        <f t="shared" ca="1" si="19"/>
        <v>0.98141795311606639</v>
      </c>
      <c r="BG28" s="135">
        <f t="shared" ca="1" si="19"/>
        <v>1</v>
      </c>
    </row>
    <row r="29" spans="3:59" x14ac:dyDescent="0.15">
      <c r="C29" s="105">
        <v>126</v>
      </c>
      <c r="D29" s="105" t="s">
        <v>150</v>
      </c>
      <c r="E29" s="106">
        <f t="shared" ca="1" si="8"/>
        <v>0</v>
      </c>
      <c r="F29" s="106">
        <f t="shared" ca="1" si="9"/>
        <v>0</v>
      </c>
      <c r="G29" s="106">
        <f ca="1">VLOOKUP($C$6,パターンマスタ!N:AB,14,0)</f>
        <v>250</v>
      </c>
      <c r="H29" s="107">
        <f t="shared" ca="1" si="10"/>
        <v>134</v>
      </c>
      <c r="I29" s="106">
        <f t="shared" ca="1" si="11"/>
        <v>116</v>
      </c>
      <c r="J29" s="112">
        <f t="shared" ca="1" si="12"/>
        <v>0.53600000000000003</v>
      </c>
      <c r="K29" s="113">
        <f t="shared" ca="1" si="13"/>
        <v>1</v>
      </c>
      <c r="L29" s="113">
        <f t="shared" ca="1" si="14"/>
        <v>-0.46399999999999997</v>
      </c>
      <c r="M29" s="114">
        <f t="shared" ca="1" si="15"/>
        <v>134</v>
      </c>
      <c r="N29" s="106">
        <f t="shared" ca="1" si="16"/>
        <v>116</v>
      </c>
      <c r="O29" s="113">
        <f t="shared" ca="1" si="17"/>
        <v>0.53600000000000003</v>
      </c>
      <c r="P29" s="115"/>
      <c r="Q29" s="126" t="s">
        <v>31</v>
      </c>
      <c r="R29" s="127">
        <f ca="1">IF($C$6="合計",SUMIFS(Pt2売数実績!$L:$L,Pt2売数実績!$C:$C,$C29,Pt2売数実績!$B:$B,R$5),IFERROR(VLOOKUP(R$5&amp;"_"&amp;$C29&amp;"_"&amp;$C$6,Pt2売数実績!$A:$L,12,0),0))</f>
        <v>0</v>
      </c>
      <c r="S29" s="127">
        <f ca="1">IF($C$6="合計",SUMIFS(Pt2売数実績!$L:$L,Pt2売数実績!$C:$C,$C29,Pt2売数実績!$B:$B,S$5),IFERROR(VLOOKUP(S$5&amp;"_"&amp;$C29&amp;"_"&amp;$C$6,Pt2売数実績!$A:$L,12,0),0))</f>
        <v>0</v>
      </c>
      <c r="T29" s="127">
        <f ca="1">IF($C$6="合計",SUMIFS(Pt2売数実績!$L:$L,Pt2売数実績!$C:$C,$C29,Pt2売数実績!$B:$B,T$5),IFERROR(VLOOKUP(T$5&amp;"_"&amp;$C29&amp;"_"&amp;$C$6,Pt2売数実績!$A:$L,12,0),0))</f>
        <v>10</v>
      </c>
      <c r="U29" s="127">
        <f ca="1">IF($C$6="合計",SUMIFS(Pt2売数実績!$L:$L,Pt2売数実績!$C:$C,$C29,Pt2売数実績!$B:$B,U$5),IFERROR(VLOOKUP(U$5&amp;"_"&amp;$C29&amp;"_"&amp;$C$6,Pt2売数実績!$A:$L,12,0),0))</f>
        <v>7</v>
      </c>
      <c r="V29" s="127">
        <f ca="1">IF($C$6="合計",SUMIFS(Pt2売数実績!$L:$L,Pt2売数実績!$C:$C,$C29,Pt2売数実績!$B:$B,V$5),IFERROR(VLOOKUP(V$5&amp;"_"&amp;$C29&amp;"_"&amp;$C$6,Pt2売数実績!$A:$L,12,0),0))</f>
        <v>11</v>
      </c>
      <c r="W29" s="127">
        <f ca="1">IF($C$6="合計",SUMIFS(Pt2売数実績!$L:$L,Pt2売数実績!$C:$C,$C29,Pt2売数実績!$B:$B,W$5),IFERROR(VLOOKUP(W$5&amp;"_"&amp;$C29&amp;"_"&amp;$C$6,Pt2売数実績!$A:$L,12,0),0))</f>
        <v>16</v>
      </c>
      <c r="X29" s="127">
        <f ca="1">IF($C$6="合計",SUMIFS(Pt2売数実績!$L:$L,Pt2売数実績!$C:$C,$C29,Pt2売数実績!$B:$B,X$5),IFERROR(VLOOKUP(X$5&amp;"_"&amp;$C29&amp;"_"&amp;$C$6,Pt2売数実績!$A:$L,12,0),0))</f>
        <v>19</v>
      </c>
      <c r="Y29" s="127">
        <f ca="1">IF($C$6="合計",SUMIFS(Pt2売数実績!$L:$L,Pt2売数実績!$C:$C,$C29,Pt2売数実績!$B:$B,Y$5),IFERROR(VLOOKUP(Y$5&amp;"_"&amp;$C29&amp;"_"&amp;$C$6,Pt2売数実績!$A:$L,12,0),0))</f>
        <v>12</v>
      </c>
      <c r="Z29" s="127">
        <f ca="1">IF($C$6="合計",SUMIFS(Pt2売数実績!$L:$L,Pt2売数実績!$C:$C,$C29,Pt2売数実績!$B:$B,Z$5),IFERROR(VLOOKUP(Z$5&amp;"_"&amp;$C29&amp;"_"&amp;$C$6,Pt2売数実績!$A:$L,12,0),0))</f>
        <v>10</v>
      </c>
      <c r="AA29" s="127">
        <f ca="1">IF($C$6="合計",SUMIFS(Pt2売数実績!$L:$L,Pt2売数実績!$C:$C,$C29,Pt2売数実績!$B:$B,AA$5),IFERROR(VLOOKUP(AA$5&amp;"_"&amp;$C29&amp;"_"&amp;$C$6,Pt2売数実績!$A:$L,12,0),0))</f>
        <v>16</v>
      </c>
      <c r="AB29" s="127">
        <f ca="1">IF($C$6="合計",SUMIFS(Pt2売数実績!$L:$L,Pt2売数実績!$C:$C,$C29,Pt2売数実績!$B:$B,AB$5),IFERROR(VLOOKUP(AB$5&amp;"_"&amp;$C29&amp;"_"&amp;$C$6,Pt2売数実績!$A:$L,12,0),0))</f>
        <v>5</v>
      </c>
      <c r="AC29" s="127">
        <f ca="1">IF($C$6="合計",SUMIFS(Pt2売数実績!$L:$L,Pt2売数実績!$C:$C,$C29,Pt2売数実績!$B:$B,AC$5),IFERROR(VLOOKUP(AC$5&amp;"_"&amp;$C29&amp;"_"&amp;$C$6,Pt2売数実績!$A:$L,12,0),0))</f>
        <v>4</v>
      </c>
      <c r="AD29" s="127">
        <f ca="1">IF($C$6="合計",SUMIFS(Pt2売数実績!$L:$L,Pt2売数実績!$C:$C,$C29,Pt2売数実績!$B:$B,AD$5),IFERROR(VLOOKUP(AD$5&amp;"_"&amp;$C29&amp;"_"&amp;$C$6,Pt2売数実績!$A:$L,12,0),0))</f>
        <v>9</v>
      </c>
      <c r="AE29" s="127">
        <f ca="1">IF($C$6="合計",SUMIFS(Pt2売数実績!$L:$L,Pt2売数実績!$C:$C,$C29,Pt2売数実績!$B:$B,AE$5),IFERROR(VLOOKUP(AE$5&amp;"_"&amp;$C29&amp;"_"&amp;$C$6,Pt2売数実績!$A:$L,12,0),0))</f>
        <v>15</v>
      </c>
      <c r="AG29" s="106" t="s">
        <v>32</v>
      </c>
      <c r="AH29" s="135">
        <f ca="1">SUM($R29:T29)/$G29</f>
        <v>0.04</v>
      </c>
      <c r="AI29" s="135">
        <f ca="1">SUM($R29:U29)/$G29</f>
        <v>6.8000000000000005E-2</v>
      </c>
      <c r="AJ29" s="135">
        <f ca="1">SUM($R29:V29)/$G29</f>
        <v>0.112</v>
      </c>
      <c r="AK29" s="135">
        <f ca="1">SUM($R29:W29)/$G29</f>
        <v>0.17599999999999999</v>
      </c>
      <c r="AL29" s="135">
        <f ca="1">SUM($R29:X29)/$G29</f>
        <v>0.252</v>
      </c>
      <c r="AM29" s="135">
        <f ca="1">SUM($R29:Y29)/$G29</f>
        <v>0.3</v>
      </c>
      <c r="AN29" s="135">
        <f ca="1">SUM($R29:Z29)/$G29</f>
        <v>0.34</v>
      </c>
      <c r="AO29" s="135">
        <f ca="1">SUM($R29:AA29)/$G29</f>
        <v>0.40400000000000003</v>
      </c>
      <c r="AP29" s="135">
        <f ca="1">SUM($R29:AB29)/$G29</f>
        <v>0.42399999999999999</v>
      </c>
      <c r="AQ29" s="135">
        <f ca="1">SUM($R29:AC29)/$G29</f>
        <v>0.44</v>
      </c>
      <c r="AR29" s="135">
        <f ca="1">SUM($R29:AD29)/$G29</f>
        <v>0.47599999999999998</v>
      </c>
      <c r="AS29" s="135">
        <f ca="1">SUM($R29:AE29)/$G29</f>
        <v>0.53600000000000003</v>
      </c>
      <c r="AU29" s="106" t="s">
        <v>32</v>
      </c>
      <c r="AV29" s="135">
        <f t="shared" ref="AV29:BG38" ca="1" si="20">AV$7</f>
        <v>9.9199542595769019E-2</v>
      </c>
      <c r="AW29" s="135">
        <f t="shared" ca="1" si="20"/>
        <v>0.21154945683247572</v>
      </c>
      <c r="AX29" s="135">
        <f t="shared" ca="1" si="20"/>
        <v>0.32318467695826192</v>
      </c>
      <c r="AY29" s="135">
        <f t="shared" ca="1" si="20"/>
        <v>0.45082904516866784</v>
      </c>
      <c r="AZ29" s="135">
        <f t="shared" ca="1" si="20"/>
        <v>0.69168096054888517</v>
      </c>
      <c r="BA29" s="135">
        <f t="shared" ca="1" si="20"/>
        <v>0.80989136649514015</v>
      </c>
      <c r="BB29" s="135">
        <f t="shared" ca="1" si="20"/>
        <v>0.86692395654659815</v>
      </c>
      <c r="BC29" s="135">
        <f t="shared" ca="1" si="20"/>
        <v>0.90666094911377937</v>
      </c>
      <c r="BD29" s="135">
        <f t="shared" ca="1" si="20"/>
        <v>0.93539165237278454</v>
      </c>
      <c r="BE29" s="135">
        <f t="shared" ca="1" si="20"/>
        <v>0.95540308747855929</v>
      </c>
      <c r="BF29" s="135">
        <f t="shared" ca="1" si="20"/>
        <v>0.98141795311606639</v>
      </c>
      <c r="BG29" s="135">
        <f t="shared" ca="1" si="20"/>
        <v>1</v>
      </c>
    </row>
    <row r="30" spans="3:59" x14ac:dyDescent="0.15">
      <c r="C30" s="105">
        <v>128</v>
      </c>
      <c r="D30" s="105" t="s">
        <v>151</v>
      </c>
      <c r="E30" s="106">
        <f t="shared" ca="1" si="8"/>
        <v>0</v>
      </c>
      <c r="F30" s="106">
        <f t="shared" ca="1" si="9"/>
        <v>0</v>
      </c>
      <c r="G30" s="106">
        <f ca="1">VLOOKUP($C$6,パターンマスタ!N:AB,14,0)</f>
        <v>250</v>
      </c>
      <c r="H30" s="107">
        <f t="shared" ca="1" si="10"/>
        <v>121</v>
      </c>
      <c r="I30" s="106">
        <f t="shared" ca="1" si="11"/>
        <v>129</v>
      </c>
      <c r="J30" s="112">
        <f t="shared" ca="1" si="12"/>
        <v>0.48399999999999999</v>
      </c>
      <c r="K30" s="113">
        <f t="shared" ca="1" si="13"/>
        <v>1</v>
      </c>
      <c r="L30" s="113">
        <f t="shared" ca="1" si="14"/>
        <v>-0.51600000000000001</v>
      </c>
      <c r="M30" s="114">
        <f t="shared" ca="1" si="15"/>
        <v>121</v>
      </c>
      <c r="N30" s="106">
        <f t="shared" ca="1" si="16"/>
        <v>129</v>
      </c>
      <c r="O30" s="113">
        <f t="shared" ca="1" si="17"/>
        <v>0.48399999999999999</v>
      </c>
      <c r="P30" s="115"/>
      <c r="Q30" s="126" t="s">
        <v>31</v>
      </c>
      <c r="R30" s="127">
        <f ca="1">IF($C$6="合計",SUMIFS(Pt2売数実績!$L:$L,Pt2売数実績!$C:$C,$C30,Pt2売数実績!$B:$B,R$5),IFERROR(VLOOKUP(R$5&amp;"_"&amp;$C30&amp;"_"&amp;$C$6,Pt2売数実績!$A:$L,12,0),0))</f>
        <v>0</v>
      </c>
      <c r="S30" s="127">
        <f ca="1">IF($C$6="合計",SUMIFS(Pt2売数実績!$L:$L,Pt2売数実績!$C:$C,$C30,Pt2売数実績!$B:$B,S$5),IFERROR(VLOOKUP(S$5&amp;"_"&amp;$C30&amp;"_"&amp;$C$6,Pt2売数実績!$A:$L,12,0),0))</f>
        <v>0</v>
      </c>
      <c r="T30" s="127">
        <f ca="1">IF($C$6="合計",SUMIFS(Pt2売数実績!$L:$L,Pt2売数実績!$C:$C,$C30,Pt2売数実績!$B:$B,T$5),IFERROR(VLOOKUP(T$5&amp;"_"&amp;$C30&amp;"_"&amp;$C$6,Pt2売数実績!$A:$L,12,0),0))</f>
        <v>17</v>
      </c>
      <c r="U30" s="127">
        <f ca="1">IF($C$6="合計",SUMIFS(Pt2売数実績!$L:$L,Pt2売数実績!$C:$C,$C30,Pt2売数実績!$B:$B,U$5),IFERROR(VLOOKUP(U$5&amp;"_"&amp;$C30&amp;"_"&amp;$C$6,Pt2売数実績!$A:$L,12,0),0))</f>
        <v>14</v>
      </c>
      <c r="V30" s="127">
        <f ca="1">IF($C$6="合計",SUMIFS(Pt2売数実績!$L:$L,Pt2売数実績!$C:$C,$C30,Pt2売数実績!$B:$B,V$5),IFERROR(VLOOKUP(V$5&amp;"_"&amp;$C30&amp;"_"&amp;$C$6,Pt2売数実績!$A:$L,12,0),0))</f>
        <v>5</v>
      </c>
      <c r="W30" s="127">
        <f ca="1">IF($C$6="合計",SUMIFS(Pt2売数実績!$L:$L,Pt2売数実績!$C:$C,$C30,Pt2売数実績!$B:$B,W$5),IFERROR(VLOOKUP(W$5&amp;"_"&amp;$C30&amp;"_"&amp;$C$6,Pt2売数実績!$A:$L,12,0),0))</f>
        <v>11</v>
      </c>
      <c r="X30" s="127">
        <f ca="1">IF($C$6="合計",SUMIFS(Pt2売数実績!$L:$L,Pt2売数実績!$C:$C,$C30,Pt2売数実績!$B:$B,X$5),IFERROR(VLOOKUP(X$5&amp;"_"&amp;$C30&amp;"_"&amp;$C$6,Pt2売数実績!$A:$L,12,0),0))</f>
        <v>16</v>
      </c>
      <c r="Y30" s="127">
        <f ca="1">IF($C$6="合計",SUMIFS(Pt2売数実績!$L:$L,Pt2売数実績!$C:$C,$C30,Pt2売数実績!$B:$B,Y$5),IFERROR(VLOOKUP(Y$5&amp;"_"&amp;$C30&amp;"_"&amp;$C$6,Pt2売数実績!$A:$L,12,0),0))</f>
        <v>22</v>
      </c>
      <c r="Z30" s="127">
        <f ca="1">IF($C$6="合計",SUMIFS(Pt2売数実績!$L:$L,Pt2売数実績!$C:$C,$C30,Pt2売数実績!$B:$B,Z$5),IFERROR(VLOOKUP(Z$5&amp;"_"&amp;$C30&amp;"_"&amp;$C$6,Pt2売数実績!$A:$L,12,0),0))</f>
        <v>12</v>
      </c>
      <c r="AA30" s="127">
        <f ca="1">IF($C$6="合計",SUMIFS(Pt2売数実績!$L:$L,Pt2売数実績!$C:$C,$C30,Pt2売数実績!$B:$B,AA$5),IFERROR(VLOOKUP(AA$5&amp;"_"&amp;$C30&amp;"_"&amp;$C$6,Pt2売数実績!$A:$L,12,0),0))</f>
        <v>9</v>
      </c>
      <c r="AB30" s="127">
        <f ca="1">IF($C$6="合計",SUMIFS(Pt2売数実績!$L:$L,Pt2売数実績!$C:$C,$C30,Pt2売数実績!$B:$B,AB$5),IFERROR(VLOOKUP(AB$5&amp;"_"&amp;$C30&amp;"_"&amp;$C$6,Pt2売数実績!$A:$L,12,0),0))</f>
        <v>2</v>
      </c>
      <c r="AC30" s="127">
        <f ca="1">IF($C$6="合計",SUMIFS(Pt2売数実績!$L:$L,Pt2売数実績!$C:$C,$C30,Pt2売数実績!$B:$B,AC$5),IFERROR(VLOOKUP(AC$5&amp;"_"&amp;$C30&amp;"_"&amp;$C$6,Pt2売数実績!$A:$L,12,0),0))</f>
        <v>2</v>
      </c>
      <c r="AD30" s="127">
        <f ca="1">IF($C$6="合計",SUMIFS(Pt2売数実績!$L:$L,Pt2売数実績!$C:$C,$C30,Pt2売数実績!$B:$B,AD$5),IFERROR(VLOOKUP(AD$5&amp;"_"&amp;$C30&amp;"_"&amp;$C$6,Pt2売数実績!$A:$L,12,0),0))</f>
        <v>6</v>
      </c>
      <c r="AE30" s="127">
        <f ca="1">IF($C$6="合計",SUMIFS(Pt2売数実績!$L:$L,Pt2売数実績!$C:$C,$C30,Pt2売数実績!$B:$B,AE$5),IFERROR(VLOOKUP(AE$5&amp;"_"&amp;$C30&amp;"_"&amp;$C$6,Pt2売数実績!$A:$L,12,0),0))</f>
        <v>5</v>
      </c>
      <c r="AG30" s="106" t="s">
        <v>32</v>
      </c>
      <c r="AH30" s="135">
        <f ca="1">SUM($R30:T30)/$G30</f>
        <v>6.8000000000000005E-2</v>
      </c>
      <c r="AI30" s="135">
        <f ca="1">SUM($R30:U30)/$G30</f>
        <v>0.124</v>
      </c>
      <c r="AJ30" s="135">
        <f ca="1">SUM($R30:V30)/$G30</f>
        <v>0.14399999999999999</v>
      </c>
      <c r="AK30" s="135">
        <f ca="1">SUM($R30:W30)/$G30</f>
        <v>0.188</v>
      </c>
      <c r="AL30" s="135">
        <f ca="1">SUM($R30:X30)/$G30</f>
        <v>0.252</v>
      </c>
      <c r="AM30" s="135">
        <f ca="1">SUM($R30:Y30)/$G30</f>
        <v>0.34</v>
      </c>
      <c r="AN30" s="135">
        <f ca="1">SUM($R30:Z30)/$G30</f>
        <v>0.38800000000000001</v>
      </c>
      <c r="AO30" s="135">
        <f ca="1">SUM($R30:AA30)/$G30</f>
        <v>0.42399999999999999</v>
      </c>
      <c r="AP30" s="135">
        <f ca="1">SUM($R30:AB30)/$G30</f>
        <v>0.432</v>
      </c>
      <c r="AQ30" s="135">
        <f ca="1">SUM($R30:AC30)/$G30</f>
        <v>0.44</v>
      </c>
      <c r="AR30" s="135">
        <f ca="1">SUM($R30:AD30)/$G30</f>
        <v>0.46400000000000002</v>
      </c>
      <c r="AS30" s="135">
        <f ca="1">SUM($R30:AE30)/$G30</f>
        <v>0.48399999999999999</v>
      </c>
      <c r="AU30" s="106" t="s">
        <v>32</v>
      </c>
      <c r="AV30" s="135">
        <f t="shared" ca="1" si="20"/>
        <v>9.9199542595769019E-2</v>
      </c>
      <c r="AW30" s="135">
        <f t="shared" ca="1" si="20"/>
        <v>0.21154945683247572</v>
      </c>
      <c r="AX30" s="135">
        <f t="shared" ca="1" si="20"/>
        <v>0.32318467695826192</v>
      </c>
      <c r="AY30" s="135">
        <f t="shared" ca="1" si="20"/>
        <v>0.45082904516866784</v>
      </c>
      <c r="AZ30" s="135">
        <f t="shared" ca="1" si="20"/>
        <v>0.69168096054888517</v>
      </c>
      <c r="BA30" s="135">
        <f t="shared" ca="1" si="20"/>
        <v>0.80989136649514015</v>
      </c>
      <c r="BB30" s="135">
        <f t="shared" ca="1" si="20"/>
        <v>0.86692395654659815</v>
      </c>
      <c r="BC30" s="135">
        <f t="shared" ca="1" si="20"/>
        <v>0.90666094911377937</v>
      </c>
      <c r="BD30" s="135">
        <f t="shared" ca="1" si="20"/>
        <v>0.93539165237278454</v>
      </c>
      <c r="BE30" s="135">
        <f t="shared" ca="1" si="20"/>
        <v>0.95540308747855929</v>
      </c>
      <c r="BF30" s="135">
        <f t="shared" ca="1" si="20"/>
        <v>0.98141795311606639</v>
      </c>
      <c r="BG30" s="135">
        <f t="shared" ca="1" si="20"/>
        <v>1</v>
      </c>
    </row>
    <row r="31" spans="3:59" x14ac:dyDescent="0.15">
      <c r="C31" s="105">
        <v>157</v>
      </c>
      <c r="D31" s="105" t="s">
        <v>152</v>
      </c>
      <c r="E31" s="106">
        <f t="shared" ca="1" si="8"/>
        <v>0</v>
      </c>
      <c r="F31" s="106">
        <f t="shared" ca="1" si="9"/>
        <v>0</v>
      </c>
      <c r="G31" s="106">
        <f ca="1">VLOOKUP($C$6,パターンマスタ!N:AB,14,0)</f>
        <v>250</v>
      </c>
      <c r="H31" s="107">
        <f t="shared" ca="1" si="10"/>
        <v>168</v>
      </c>
      <c r="I31" s="106">
        <f t="shared" ca="1" si="11"/>
        <v>82</v>
      </c>
      <c r="J31" s="112">
        <f t="shared" ca="1" si="12"/>
        <v>0.67200000000000004</v>
      </c>
      <c r="K31" s="113">
        <f t="shared" ca="1" si="13"/>
        <v>1</v>
      </c>
      <c r="L31" s="113">
        <f t="shared" ca="1" si="14"/>
        <v>-0.32799999999999996</v>
      </c>
      <c r="M31" s="114">
        <f t="shared" ca="1" si="15"/>
        <v>168</v>
      </c>
      <c r="N31" s="106">
        <f t="shared" ca="1" si="16"/>
        <v>82</v>
      </c>
      <c r="O31" s="113">
        <f t="shared" ca="1" si="17"/>
        <v>0.67200000000000004</v>
      </c>
      <c r="P31" s="115"/>
      <c r="Q31" s="126" t="s">
        <v>31</v>
      </c>
      <c r="R31" s="127">
        <f ca="1">IF($C$6="合計",SUMIFS(Pt2売数実績!$L:$L,Pt2売数実績!$C:$C,$C31,Pt2売数実績!$B:$B,R$5),IFERROR(VLOOKUP(R$5&amp;"_"&amp;$C31&amp;"_"&amp;$C$6,Pt2売数実績!$A:$L,12,0),0))</f>
        <v>0</v>
      </c>
      <c r="S31" s="127">
        <f ca="1">IF($C$6="合計",SUMIFS(Pt2売数実績!$L:$L,Pt2売数実績!$C:$C,$C31,Pt2売数実績!$B:$B,S$5),IFERROR(VLOOKUP(S$5&amp;"_"&amp;$C31&amp;"_"&amp;$C$6,Pt2売数実績!$A:$L,12,0),0))</f>
        <v>21</v>
      </c>
      <c r="T31" s="127">
        <f ca="1">IF($C$6="合計",SUMIFS(Pt2売数実績!$L:$L,Pt2売数実績!$C:$C,$C31,Pt2売数実績!$B:$B,T$5),IFERROR(VLOOKUP(T$5&amp;"_"&amp;$C31&amp;"_"&amp;$C$6,Pt2売数実績!$A:$L,12,0),0))</f>
        <v>18</v>
      </c>
      <c r="U31" s="127">
        <f ca="1">IF($C$6="合計",SUMIFS(Pt2売数実績!$L:$L,Pt2売数実績!$C:$C,$C31,Pt2売数実績!$B:$B,U$5),IFERROR(VLOOKUP(U$5&amp;"_"&amp;$C31&amp;"_"&amp;$C$6,Pt2売数実績!$A:$L,12,0),0))</f>
        <v>20</v>
      </c>
      <c r="V31" s="127">
        <f ca="1">IF($C$6="合計",SUMIFS(Pt2売数実績!$L:$L,Pt2売数実績!$C:$C,$C31,Pt2売数実績!$B:$B,V$5),IFERROR(VLOOKUP(V$5&amp;"_"&amp;$C31&amp;"_"&amp;$C$6,Pt2売数実績!$A:$L,12,0),0))</f>
        <v>20</v>
      </c>
      <c r="W31" s="127">
        <f ca="1">IF($C$6="合計",SUMIFS(Pt2売数実績!$L:$L,Pt2売数実績!$C:$C,$C31,Pt2売数実績!$B:$B,W$5),IFERROR(VLOOKUP(W$5&amp;"_"&amp;$C31&amp;"_"&amp;$C$6,Pt2売数実績!$A:$L,12,0),0))</f>
        <v>16</v>
      </c>
      <c r="X31" s="127">
        <f ca="1">IF($C$6="合計",SUMIFS(Pt2売数実績!$L:$L,Pt2売数実績!$C:$C,$C31,Pt2売数実績!$B:$B,X$5),IFERROR(VLOOKUP(X$5&amp;"_"&amp;$C31&amp;"_"&amp;$C$6,Pt2売数実績!$A:$L,12,0),0))</f>
        <v>49</v>
      </c>
      <c r="Y31" s="127">
        <f ca="1">IF($C$6="合計",SUMIFS(Pt2売数実績!$L:$L,Pt2売数実績!$C:$C,$C31,Pt2売数実績!$B:$B,Y$5),IFERROR(VLOOKUP(Y$5&amp;"_"&amp;$C31&amp;"_"&amp;$C$6,Pt2売数実績!$A:$L,12,0),0))</f>
        <v>7</v>
      </c>
      <c r="Z31" s="127">
        <f ca="1">IF($C$6="合計",SUMIFS(Pt2売数実績!$L:$L,Pt2売数実績!$C:$C,$C31,Pt2売数実績!$B:$B,Z$5),IFERROR(VLOOKUP(Z$5&amp;"_"&amp;$C31&amp;"_"&amp;$C$6,Pt2売数実績!$A:$L,12,0),0))</f>
        <v>6</v>
      </c>
      <c r="AA31" s="127">
        <f ca="1">IF($C$6="合計",SUMIFS(Pt2売数実績!$L:$L,Pt2売数実績!$C:$C,$C31,Pt2売数実績!$B:$B,AA$5),IFERROR(VLOOKUP(AA$5&amp;"_"&amp;$C31&amp;"_"&amp;$C$6,Pt2売数実績!$A:$L,12,0),0))</f>
        <v>2</v>
      </c>
      <c r="AB31" s="127">
        <f ca="1">IF($C$6="合計",SUMIFS(Pt2売数実績!$L:$L,Pt2売数実績!$C:$C,$C31,Pt2売数実績!$B:$B,AB$5),IFERROR(VLOOKUP(AB$5&amp;"_"&amp;$C31&amp;"_"&amp;$C$6,Pt2売数実績!$A:$L,12,0),0))</f>
        <v>1</v>
      </c>
      <c r="AC31" s="127">
        <f ca="1">IF($C$6="合計",SUMIFS(Pt2売数実績!$L:$L,Pt2売数実績!$C:$C,$C31,Pt2売数実績!$B:$B,AC$5),IFERROR(VLOOKUP(AC$5&amp;"_"&amp;$C31&amp;"_"&amp;$C$6,Pt2売数実績!$A:$L,12,0),0))</f>
        <v>3</v>
      </c>
      <c r="AD31" s="127">
        <f ca="1">IF($C$6="合計",SUMIFS(Pt2売数実績!$L:$L,Pt2売数実績!$C:$C,$C31,Pt2売数実績!$B:$B,AD$5),IFERROR(VLOOKUP(AD$5&amp;"_"&amp;$C31&amp;"_"&amp;$C$6,Pt2売数実績!$A:$L,12,0),0))</f>
        <v>3</v>
      </c>
      <c r="AE31" s="127">
        <f ca="1">IF($C$6="合計",SUMIFS(Pt2売数実績!$L:$L,Pt2売数実績!$C:$C,$C31,Pt2売数実績!$B:$B,AE$5),IFERROR(VLOOKUP(AE$5&amp;"_"&amp;$C31&amp;"_"&amp;$C$6,Pt2売数実績!$A:$L,12,0),0))</f>
        <v>2</v>
      </c>
      <c r="AG31" s="106" t="s">
        <v>32</v>
      </c>
      <c r="AH31" s="135">
        <f ca="1">SUM($R31:T31)/$G31</f>
        <v>0.156</v>
      </c>
      <c r="AI31" s="135">
        <f ca="1">SUM($R31:U31)/$G31</f>
        <v>0.23599999999999999</v>
      </c>
      <c r="AJ31" s="135">
        <f ca="1">SUM($R31:V31)/$G31</f>
        <v>0.316</v>
      </c>
      <c r="AK31" s="135">
        <f ca="1">SUM($R31:W31)/$G31</f>
        <v>0.38</v>
      </c>
      <c r="AL31" s="135">
        <f ca="1">SUM($R31:X31)/$G31</f>
        <v>0.57599999999999996</v>
      </c>
      <c r="AM31" s="135">
        <f ca="1">SUM($R31:Y31)/$G31</f>
        <v>0.60399999999999998</v>
      </c>
      <c r="AN31" s="135">
        <f ca="1">SUM($R31:Z31)/$G31</f>
        <v>0.628</v>
      </c>
      <c r="AO31" s="135">
        <f ca="1">SUM($R31:AA31)/$G31</f>
        <v>0.63600000000000001</v>
      </c>
      <c r="AP31" s="135">
        <f ca="1">SUM($R31:AB31)/$G31</f>
        <v>0.64</v>
      </c>
      <c r="AQ31" s="135">
        <f ca="1">SUM($R31:AC31)/$G31</f>
        <v>0.65200000000000002</v>
      </c>
      <c r="AR31" s="135">
        <f ca="1">SUM($R31:AD31)/$G31</f>
        <v>0.66400000000000003</v>
      </c>
      <c r="AS31" s="135">
        <f ca="1">SUM($R31:AE31)/$G31</f>
        <v>0.67200000000000004</v>
      </c>
      <c r="AU31" s="106" t="s">
        <v>32</v>
      </c>
      <c r="AV31" s="135">
        <f t="shared" ca="1" si="20"/>
        <v>9.9199542595769019E-2</v>
      </c>
      <c r="AW31" s="135">
        <f t="shared" ca="1" si="20"/>
        <v>0.21154945683247572</v>
      </c>
      <c r="AX31" s="135">
        <f t="shared" ca="1" si="20"/>
        <v>0.32318467695826192</v>
      </c>
      <c r="AY31" s="135">
        <f t="shared" ca="1" si="20"/>
        <v>0.45082904516866784</v>
      </c>
      <c r="AZ31" s="135">
        <f t="shared" ca="1" si="20"/>
        <v>0.69168096054888517</v>
      </c>
      <c r="BA31" s="135">
        <f t="shared" ca="1" si="20"/>
        <v>0.80989136649514015</v>
      </c>
      <c r="BB31" s="135">
        <f t="shared" ca="1" si="20"/>
        <v>0.86692395654659815</v>
      </c>
      <c r="BC31" s="135">
        <f t="shared" ca="1" si="20"/>
        <v>0.90666094911377937</v>
      </c>
      <c r="BD31" s="135">
        <f t="shared" ca="1" si="20"/>
        <v>0.93539165237278454</v>
      </c>
      <c r="BE31" s="135">
        <f t="shared" ca="1" si="20"/>
        <v>0.95540308747855929</v>
      </c>
      <c r="BF31" s="135">
        <f t="shared" ca="1" si="20"/>
        <v>0.98141795311606639</v>
      </c>
      <c r="BG31" s="135">
        <f t="shared" ca="1" si="20"/>
        <v>1</v>
      </c>
    </row>
    <row r="32" spans="3:59" x14ac:dyDescent="0.15">
      <c r="C32" s="105">
        <v>170</v>
      </c>
      <c r="D32" s="105" t="s">
        <v>153</v>
      </c>
      <c r="E32" s="106">
        <f t="shared" ca="1" si="8"/>
        <v>0</v>
      </c>
      <c r="F32" s="106">
        <f t="shared" ca="1" si="9"/>
        <v>0</v>
      </c>
      <c r="G32" s="106">
        <f ca="1">VLOOKUP($C$6,パターンマスタ!N:AB,14,0)</f>
        <v>250</v>
      </c>
      <c r="H32" s="107">
        <f t="shared" ca="1" si="10"/>
        <v>181</v>
      </c>
      <c r="I32" s="106">
        <f t="shared" ca="1" si="11"/>
        <v>69</v>
      </c>
      <c r="J32" s="112">
        <f t="shared" ca="1" si="12"/>
        <v>0.72399999999999998</v>
      </c>
      <c r="K32" s="113">
        <f t="shared" ca="1" si="13"/>
        <v>1</v>
      </c>
      <c r="L32" s="113">
        <f t="shared" ca="1" si="14"/>
        <v>-0.27600000000000002</v>
      </c>
      <c r="M32" s="114">
        <f t="shared" ca="1" si="15"/>
        <v>181</v>
      </c>
      <c r="N32" s="106">
        <f t="shared" ca="1" si="16"/>
        <v>69</v>
      </c>
      <c r="O32" s="113">
        <f t="shared" ca="1" si="17"/>
        <v>0.72399999999999998</v>
      </c>
      <c r="P32" s="115"/>
      <c r="Q32" s="126" t="s">
        <v>31</v>
      </c>
      <c r="R32" s="127">
        <f ca="1">IF($C$6="合計",SUMIFS(Pt2売数実績!$L:$L,Pt2売数実績!$C:$C,$C32,Pt2売数実績!$B:$B,R$5),IFERROR(VLOOKUP(R$5&amp;"_"&amp;$C32&amp;"_"&amp;$C$6,Pt2売数実績!$A:$L,12,0),0))</f>
        <v>0</v>
      </c>
      <c r="S32" s="127">
        <f ca="1">IF($C$6="合計",SUMIFS(Pt2売数実績!$L:$L,Pt2売数実績!$C:$C,$C32,Pt2売数実績!$B:$B,S$5),IFERROR(VLOOKUP(S$5&amp;"_"&amp;$C32&amp;"_"&amp;$C$6,Pt2売数実績!$A:$L,12,0),0))</f>
        <v>10</v>
      </c>
      <c r="T32" s="127">
        <f ca="1">IF($C$6="合計",SUMIFS(Pt2売数実績!$L:$L,Pt2売数実績!$C:$C,$C32,Pt2売数実績!$B:$B,T$5),IFERROR(VLOOKUP(T$5&amp;"_"&amp;$C32&amp;"_"&amp;$C$6,Pt2売数実績!$A:$L,12,0),0))</f>
        <v>12</v>
      </c>
      <c r="U32" s="127">
        <f ca="1">IF($C$6="合計",SUMIFS(Pt2売数実績!$L:$L,Pt2売数実績!$C:$C,$C32,Pt2売数実績!$B:$B,U$5),IFERROR(VLOOKUP(U$5&amp;"_"&amp;$C32&amp;"_"&amp;$C$6,Pt2売数実績!$A:$L,12,0),0))</f>
        <v>14</v>
      </c>
      <c r="V32" s="127">
        <f ca="1">IF($C$6="合計",SUMIFS(Pt2売数実績!$L:$L,Pt2売数実績!$C:$C,$C32,Pt2売数実績!$B:$B,V$5),IFERROR(VLOOKUP(V$5&amp;"_"&amp;$C32&amp;"_"&amp;$C$6,Pt2売数実績!$A:$L,12,0),0))</f>
        <v>12</v>
      </c>
      <c r="W32" s="127">
        <f ca="1">IF($C$6="合計",SUMIFS(Pt2売数実績!$L:$L,Pt2売数実績!$C:$C,$C32,Pt2売数実績!$B:$B,W$5),IFERROR(VLOOKUP(W$5&amp;"_"&amp;$C32&amp;"_"&amp;$C$6,Pt2売数実績!$A:$L,12,0),0))</f>
        <v>14</v>
      </c>
      <c r="X32" s="127">
        <f ca="1">IF($C$6="合計",SUMIFS(Pt2売数実績!$L:$L,Pt2売数実績!$C:$C,$C32,Pt2売数実績!$B:$B,X$5),IFERROR(VLOOKUP(X$5&amp;"_"&amp;$C32&amp;"_"&amp;$C$6,Pt2売数実績!$A:$L,12,0),0))</f>
        <v>55</v>
      </c>
      <c r="Y32" s="127">
        <f ca="1">IF($C$6="合計",SUMIFS(Pt2売数実績!$L:$L,Pt2売数実績!$C:$C,$C32,Pt2売数実績!$B:$B,Y$5),IFERROR(VLOOKUP(Y$5&amp;"_"&amp;$C32&amp;"_"&amp;$C$6,Pt2売数実績!$A:$L,12,0),0))</f>
        <v>34</v>
      </c>
      <c r="Z32" s="127">
        <f ca="1">IF($C$6="合計",SUMIFS(Pt2売数実績!$L:$L,Pt2売数実績!$C:$C,$C32,Pt2売数実績!$B:$B,Z$5),IFERROR(VLOOKUP(Z$5&amp;"_"&amp;$C32&amp;"_"&amp;$C$6,Pt2売数実績!$A:$L,12,0),0))</f>
        <v>11</v>
      </c>
      <c r="AA32" s="127">
        <f ca="1">IF($C$6="合計",SUMIFS(Pt2売数実績!$L:$L,Pt2売数実績!$C:$C,$C32,Pt2売数実績!$B:$B,AA$5),IFERROR(VLOOKUP(AA$5&amp;"_"&amp;$C32&amp;"_"&amp;$C$6,Pt2売数実績!$A:$L,12,0),0))</f>
        <v>12</v>
      </c>
      <c r="AB32" s="127">
        <f ca="1">IF($C$6="合計",SUMIFS(Pt2売数実績!$L:$L,Pt2売数実績!$C:$C,$C32,Pt2売数実績!$B:$B,AB$5),IFERROR(VLOOKUP(AB$5&amp;"_"&amp;$C32&amp;"_"&amp;$C$6,Pt2売数実績!$A:$L,12,0),0))</f>
        <v>2</v>
      </c>
      <c r="AC32" s="127">
        <f ca="1">IF($C$6="合計",SUMIFS(Pt2売数実績!$L:$L,Pt2売数実績!$C:$C,$C32,Pt2売数実績!$B:$B,AC$5),IFERROR(VLOOKUP(AC$5&amp;"_"&amp;$C32&amp;"_"&amp;$C$6,Pt2売数実績!$A:$L,12,0),0))</f>
        <v>1</v>
      </c>
      <c r="AD32" s="127">
        <f ca="1">IF($C$6="合計",SUMIFS(Pt2売数実績!$L:$L,Pt2売数実績!$C:$C,$C32,Pt2売数実績!$B:$B,AD$5),IFERROR(VLOOKUP(AD$5&amp;"_"&amp;$C32&amp;"_"&amp;$C$6,Pt2売数実績!$A:$L,12,0),0))</f>
        <v>2</v>
      </c>
      <c r="AE32" s="127">
        <f ca="1">IF($C$6="合計",SUMIFS(Pt2売数実績!$L:$L,Pt2売数実績!$C:$C,$C32,Pt2売数実績!$B:$B,AE$5),IFERROR(VLOOKUP(AE$5&amp;"_"&amp;$C32&amp;"_"&amp;$C$6,Pt2売数実績!$A:$L,12,0),0))</f>
        <v>2</v>
      </c>
      <c r="AG32" s="106" t="s">
        <v>32</v>
      </c>
      <c r="AH32" s="135">
        <f ca="1">SUM($R32:T32)/$G32</f>
        <v>8.7999999999999995E-2</v>
      </c>
      <c r="AI32" s="135">
        <f ca="1">SUM($R32:U32)/$G32</f>
        <v>0.14399999999999999</v>
      </c>
      <c r="AJ32" s="135">
        <f ca="1">SUM($R32:V32)/$G32</f>
        <v>0.192</v>
      </c>
      <c r="AK32" s="135">
        <f ca="1">SUM($R32:W32)/$G32</f>
        <v>0.248</v>
      </c>
      <c r="AL32" s="135">
        <f ca="1">SUM($R32:X32)/$G32</f>
        <v>0.46800000000000003</v>
      </c>
      <c r="AM32" s="135">
        <f ca="1">SUM($R32:Y32)/$G32</f>
        <v>0.60399999999999998</v>
      </c>
      <c r="AN32" s="135">
        <f ca="1">SUM($R32:Z32)/$G32</f>
        <v>0.64800000000000002</v>
      </c>
      <c r="AO32" s="135">
        <f ca="1">SUM($R32:AA32)/$G32</f>
        <v>0.69599999999999995</v>
      </c>
      <c r="AP32" s="135">
        <f ca="1">SUM($R32:AB32)/$G32</f>
        <v>0.70399999999999996</v>
      </c>
      <c r="AQ32" s="135">
        <f ca="1">SUM($R32:AC32)/$G32</f>
        <v>0.70799999999999996</v>
      </c>
      <c r="AR32" s="135">
        <f ca="1">SUM($R32:AD32)/$G32</f>
        <v>0.71599999999999997</v>
      </c>
      <c r="AS32" s="135">
        <f ca="1">SUM($R32:AE32)/$G32</f>
        <v>0.72399999999999998</v>
      </c>
      <c r="AU32" s="106" t="s">
        <v>32</v>
      </c>
      <c r="AV32" s="135">
        <f t="shared" ca="1" si="20"/>
        <v>9.9199542595769019E-2</v>
      </c>
      <c r="AW32" s="135">
        <f t="shared" ca="1" si="20"/>
        <v>0.21154945683247572</v>
      </c>
      <c r="AX32" s="135">
        <f t="shared" ca="1" si="20"/>
        <v>0.32318467695826192</v>
      </c>
      <c r="AY32" s="135">
        <f t="shared" ca="1" si="20"/>
        <v>0.45082904516866784</v>
      </c>
      <c r="AZ32" s="135">
        <f t="shared" ca="1" si="20"/>
        <v>0.69168096054888517</v>
      </c>
      <c r="BA32" s="135">
        <f t="shared" ca="1" si="20"/>
        <v>0.80989136649514015</v>
      </c>
      <c r="BB32" s="135">
        <f t="shared" ca="1" si="20"/>
        <v>0.86692395654659815</v>
      </c>
      <c r="BC32" s="135">
        <f t="shared" ca="1" si="20"/>
        <v>0.90666094911377937</v>
      </c>
      <c r="BD32" s="135">
        <f t="shared" ca="1" si="20"/>
        <v>0.93539165237278454</v>
      </c>
      <c r="BE32" s="135">
        <f t="shared" ca="1" si="20"/>
        <v>0.95540308747855929</v>
      </c>
      <c r="BF32" s="135">
        <f t="shared" ca="1" si="20"/>
        <v>0.98141795311606639</v>
      </c>
      <c r="BG32" s="135">
        <f t="shared" ca="1" si="20"/>
        <v>1</v>
      </c>
    </row>
    <row r="33" spans="3:59" x14ac:dyDescent="0.15">
      <c r="C33" s="105">
        <v>184</v>
      </c>
      <c r="D33" s="105" t="s">
        <v>154</v>
      </c>
      <c r="E33" s="106">
        <f t="shared" ca="1" si="8"/>
        <v>0</v>
      </c>
      <c r="F33" s="106">
        <f t="shared" ca="1" si="9"/>
        <v>0</v>
      </c>
      <c r="G33" s="106">
        <f ca="1">VLOOKUP($C$6,パターンマスタ!N:AB,14,0)</f>
        <v>250</v>
      </c>
      <c r="H33" s="107">
        <f t="shared" ca="1" si="10"/>
        <v>76</v>
      </c>
      <c r="I33" s="106">
        <f t="shared" ca="1" si="11"/>
        <v>174</v>
      </c>
      <c r="J33" s="112">
        <f t="shared" ca="1" si="12"/>
        <v>0.30399999999999999</v>
      </c>
      <c r="K33" s="113">
        <f t="shared" ca="1" si="13"/>
        <v>1</v>
      </c>
      <c r="L33" s="113">
        <f t="shared" ca="1" si="14"/>
        <v>-0.69599999999999995</v>
      </c>
      <c r="M33" s="114">
        <f t="shared" ca="1" si="15"/>
        <v>76</v>
      </c>
      <c r="N33" s="106">
        <f t="shared" ca="1" si="16"/>
        <v>174</v>
      </c>
      <c r="O33" s="113">
        <f t="shared" ca="1" si="17"/>
        <v>0.30399999999999999</v>
      </c>
      <c r="P33" s="115"/>
      <c r="Q33" s="126" t="s">
        <v>31</v>
      </c>
      <c r="R33" s="127">
        <f ca="1">IF($C$6="合計",SUMIFS(Pt2売数実績!$L:$L,Pt2売数実績!$C:$C,$C33,Pt2売数実績!$B:$B,R$5),IFERROR(VLOOKUP(R$5&amp;"_"&amp;$C33&amp;"_"&amp;$C$6,Pt2売数実績!$A:$L,12,0),0))</f>
        <v>0</v>
      </c>
      <c r="S33" s="127">
        <f ca="1">IF($C$6="合計",SUMIFS(Pt2売数実績!$L:$L,Pt2売数実績!$C:$C,$C33,Pt2売数実績!$B:$B,S$5),IFERROR(VLOOKUP(S$5&amp;"_"&amp;$C33&amp;"_"&amp;$C$6,Pt2売数実績!$A:$L,12,0),0))</f>
        <v>0</v>
      </c>
      <c r="T33" s="127">
        <f ca="1">IF($C$6="合計",SUMIFS(Pt2売数実績!$L:$L,Pt2売数実績!$C:$C,$C33,Pt2売数実績!$B:$B,T$5),IFERROR(VLOOKUP(T$5&amp;"_"&amp;$C33&amp;"_"&amp;$C$6,Pt2売数実績!$A:$L,12,0),0))</f>
        <v>5</v>
      </c>
      <c r="U33" s="127">
        <f ca="1">IF($C$6="合計",SUMIFS(Pt2売数実績!$L:$L,Pt2売数実績!$C:$C,$C33,Pt2売数実績!$B:$B,U$5),IFERROR(VLOOKUP(U$5&amp;"_"&amp;$C33&amp;"_"&amp;$C$6,Pt2売数実績!$A:$L,12,0),0))</f>
        <v>10</v>
      </c>
      <c r="V33" s="127">
        <f ca="1">IF($C$6="合計",SUMIFS(Pt2売数実績!$L:$L,Pt2売数実績!$C:$C,$C33,Pt2売数実績!$B:$B,V$5),IFERROR(VLOOKUP(V$5&amp;"_"&amp;$C33&amp;"_"&amp;$C$6,Pt2売数実績!$A:$L,12,0),0))</f>
        <v>5</v>
      </c>
      <c r="W33" s="127">
        <f ca="1">IF($C$6="合計",SUMIFS(Pt2売数実績!$L:$L,Pt2売数実績!$C:$C,$C33,Pt2売数実績!$B:$B,W$5),IFERROR(VLOOKUP(W$5&amp;"_"&amp;$C33&amp;"_"&amp;$C$6,Pt2売数実績!$A:$L,12,0),0))</f>
        <v>5</v>
      </c>
      <c r="X33" s="127">
        <f ca="1">IF($C$6="合計",SUMIFS(Pt2売数実績!$L:$L,Pt2売数実績!$C:$C,$C33,Pt2売数実績!$B:$B,X$5),IFERROR(VLOOKUP(X$5&amp;"_"&amp;$C33&amp;"_"&amp;$C$6,Pt2売数実績!$A:$L,12,0),0))</f>
        <v>11</v>
      </c>
      <c r="Y33" s="127">
        <f ca="1">IF($C$6="合計",SUMIFS(Pt2売数実績!$L:$L,Pt2売数実績!$C:$C,$C33,Pt2売数実績!$B:$B,Y$5),IFERROR(VLOOKUP(Y$5&amp;"_"&amp;$C33&amp;"_"&amp;$C$6,Pt2売数実績!$A:$L,12,0),0))</f>
        <v>8</v>
      </c>
      <c r="Z33" s="127">
        <f ca="1">IF($C$6="合計",SUMIFS(Pt2売数実績!$L:$L,Pt2売数実績!$C:$C,$C33,Pt2売数実績!$B:$B,Z$5),IFERROR(VLOOKUP(Z$5&amp;"_"&amp;$C33&amp;"_"&amp;$C$6,Pt2売数実績!$A:$L,12,0),0))</f>
        <v>6</v>
      </c>
      <c r="AA33" s="127">
        <f ca="1">IF($C$6="合計",SUMIFS(Pt2売数実績!$L:$L,Pt2売数実績!$C:$C,$C33,Pt2売数実績!$B:$B,AA$5),IFERROR(VLOOKUP(AA$5&amp;"_"&amp;$C33&amp;"_"&amp;$C$6,Pt2売数実績!$A:$L,12,0),0))</f>
        <v>5</v>
      </c>
      <c r="AB33" s="127">
        <f ca="1">IF($C$6="合計",SUMIFS(Pt2売数実績!$L:$L,Pt2売数実績!$C:$C,$C33,Pt2売数実績!$B:$B,AB$5),IFERROR(VLOOKUP(AB$5&amp;"_"&amp;$C33&amp;"_"&amp;$C$6,Pt2売数実績!$A:$L,12,0),0))</f>
        <v>3</v>
      </c>
      <c r="AC33" s="127">
        <f ca="1">IF($C$6="合計",SUMIFS(Pt2売数実績!$L:$L,Pt2売数実績!$C:$C,$C33,Pt2売数実績!$B:$B,AC$5),IFERROR(VLOOKUP(AC$5&amp;"_"&amp;$C33&amp;"_"&amp;$C$6,Pt2売数実績!$A:$L,12,0),0))</f>
        <v>7</v>
      </c>
      <c r="AD33" s="127">
        <f ca="1">IF($C$6="合計",SUMIFS(Pt2売数実績!$L:$L,Pt2売数実績!$C:$C,$C33,Pt2売数実績!$B:$B,AD$5),IFERROR(VLOOKUP(AD$5&amp;"_"&amp;$C33&amp;"_"&amp;$C$6,Pt2売数実績!$A:$L,12,0),0))</f>
        <v>5</v>
      </c>
      <c r="AE33" s="127">
        <f ca="1">IF($C$6="合計",SUMIFS(Pt2売数実績!$L:$L,Pt2売数実績!$C:$C,$C33,Pt2売数実績!$B:$B,AE$5),IFERROR(VLOOKUP(AE$5&amp;"_"&amp;$C33&amp;"_"&amp;$C$6,Pt2売数実績!$A:$L,12,0),0))</f>
        <v>6</v>
      </c>
      <c r="AG33" s="106" t="s">
        <v>32</v>
      </c>
      <c r="AH33" s="135">
        <f ca="1">SUM($R33:T33)/$G33</f>
        <v>0.02</v>
      </c>
      <c r="AI33" s="135">
        <f ca="1">SUM($R33:U33)/$G33</f>
        <v>0.06</v>
      </c>
      <c r="AJ33" s="135">
        <f ca="1">SUM($R33:V33)/$G33</f>
        <v>0.08</v>
      </c>
      <c r="AK33" s="135">
        <f ca="1">SUM($R33:W33)/$G33</f>
        <v>0.1</v>
      </c>
      <c r="AL33" s="135">
        <f ca="1">SUM($R33:X33)/$G33</f>
        <v>0.14399999999999999</v>
      </c>
      <c r="AM33" s="135">
        <f ca="1">SUM($R33:Y33)/$G33</f>
        <v>0.17599999999999999</v>
      </c>
      <c r="AN33" s="135">
        <f ca="1">SUM($R33:Z33)/$G33</f>
        <v>0.2</v>
      </c>
      <c r="AO33" s="135">
        <f ca="1">SUM($R33:AA33)/$G33</f>
        <v>0.22</v>
      </c>
      <c r="AP33" s="135">
        <f ca="1">SUM($R33:AB33)/$G33</f>
        <v>0.23200000000000001</v>
      </c>
      <c r="AQ33" s="135">
        <f ca="1">SUM($R33:AC33)/$G33</f>
        <v>0.26</v>
      </c>
      <c r="AR33" s="135">
        <f ca="1">SUM($R33:AD33)/$G33</f>
        <v>0.28000000000000003</v>
      </c>
      <c r="AS33" s="135">
        <f ca="1">SUM($R33:AE33)/$G33</f>
        <v>0.30399999999999999</v>
      </c>
      <c r="AU33" s="106" t="s">
        <v>32</v>
      </c>
      <c r="AV33" s="135">
        <f t="shared" ca="1" si="20"/>
        <v>9.9199542595769019E-2</v>
      </c>
      <c r="AW33" s="135">
        <f t="shared" ca="1" si="20"/>
        <v>0.21154945683247572</v>
      </c>
      <c r="AX33" s="135">
        <f t="shared" ca="1" si="20"/>
        <v>0.32318467695826192</v>
      </c>
      <c r="AY33" s="135">
        <f t="shared" ca="1" si="20"/>
        <v>0.45082904516866784</v>
      </c>
      <c r="AZ33" s="135">
        <f t="shared" ca="1" si="20"/>
        <v>0.69168096054888517</v>
      </c>
      <c r="BA33" s="135">
        <f t="shared" ca="1" si="20"/>
        <v>0.80989136649514015</v>
      </c>
      <c r="BB33" s="135">
        <f t="shared" ca="1" si="20"/>
        <v>0.86692395654659815</v>
      </c>
      <c r="BC33" s="135">
        <f t="shared" ca="1" si="20"/>
        <v>0.90666094911377937</v>
      </c>
      <c r="BD33" s="135">
        <f t="shared" ca="1" si="20"/>
        <v>0.93539165237278454</v>
      </c>
      <c r="BE33" s="135">
        <f t="shared" ca="1" si="20"/>
        <v>0.95540308747855929</v>
      </c>
      <c r="BF33" s="135">
        <f t="shared" ca="1" si="20"/>
        <v>0.98141795311606639</v>
      </c>
      <c r="BG33" s="135">
        <f t="shared" ca="1" si="20"/>
        <v>1</v>
      </c>
    </row>
    <row r="34" spans="3:59" x14ac:dyDescent="0.15">
      <c r="C34" s="105">
        <v>231</v>
      </c>
      <c r="D34" s="105" t="s">
        <v>155</v>
      </c>
      <c r="E34" s="106">
        <f t="shared" ca="1" si="8"/>
        <v>0</v>
      </c>
      <c r="F34" s="106">
        <f t="shared" ca="1" si="9"/>
        <v>0</v>
      </c>
      <c r="G34" s="106">
        <f ca="1">VLOOKUP($C$6,パターンマスタ!N:AB,14,0)</f>
        <v>250</v>
      </c>
      <c r="H34" s="107">
        <f t="shared" ca="1" si="10"/>
        <v>139</v>
      </c>
      <c r="I34" s="106">
        <f t="shared" ca="1" si="11"/>
        <v>111</v>
      </c>
      <c r="J34" s="112">
        <f t="shared" ca="1" si="12"/>
        <v>0.55600000000000005</v>
      </c>
      <c r="K34" s="113">
        <f t="shared" ca="1" si="13"/>
        <v>1</v>
      </c>
      <c r="L34" s="113">
        <f t="shared" ca="1" si="14"/>
        <v>-0.44399999999999995</v>
      </c>
      <c r="M34" s="114">
        <f t="shared" ca="1" si="15"/>
        <v>139</v>
      </c>
      <c r="N34" s="106">
        <f t="shared" ca="1" si="16"/>
        <v>111</v>
      </c>
      <c r="O34" s="113">
        <f t="shared" ca="1" si="17"/>
        <v>0.55600000000000005</v>
      </c>
      <c r="P34" s="115"/>
      <c r="Q34" s="126" t="s">
        <v>31</v>
      </c>
      <c r="R34" s="127">
        <f ca="1">IF($C$6="合計",SUMIFS(Pt2売数実績!$L:$L,Pt2売数実績!$C:$C,$C34,Pt2売数実績!$B:$B,R$5),IFERROR(VLOOKUP(R$5&amp;"_"&amp;$C34&amp;"_"&amp;$C$6,Pt2売数実績!$A:$L,12,0),0))</f>
        <v>0</v>
      </c>
      <c r="S34" s="127">
        <f ca="1">IF($C$6="合計",SUMIFS(Pt2売数実績!$L:$L,Pt2売数実績!$C:$C,$C34,Pt2売数実績!$B:$B,S$5),IFERROR(VLOOKUP(S$5&amp;"_"&amp;$C34&amp;"_"&amp;$C$6,Pt2売数実績!$A:$L,12,0),0))</f>
        <v>11</v>
      </c>
      <c r="T34" s="127">
        <f ca="1">IF($C$6="合計",SUMIFS(Pt2売数実績!$L:$L,Pt2売数実績!$C:$C,$C34,Pt2売数実績!$B:$B,T$5),IFERROR(VLOOKUP(T$5&amp;"_"&amp;$C34&amp;"_"&amp;$C$6,Pt2売数実績!$A:$L,12,0),0))</f>
        <v>22</v>
      </c>
      <c r="U34" s="127">
        <f ca="1">IF($C$6="合計",SUMIFS(Pt2売数実績!$L:$L,Pt2売数実績!$C:$C,$C34,Pt2売数実績!$B:$B,U$5),IFERROR(VLOOKUP(U$5&amp;"_"&amp;$C34&amp;"_"&amp;$C$6,Pt2売数実績!$A:$L,12,0),0))</f>
        <v>16</v>
      </c>
      <c r="V34" s="127">
        <f ca="1">IF($C$6="合計",SUMIFS(Pt2売数実績!$L:$L,Pt2売数実績!$C:$C,$C34,Pt2売数実績!$B:$B,V$5),IFERROR(VLOOKUP(V$5&amp;"_"&amp;$C34&amp;"_"&amp;$C$6,Pt2売数実績!$A:$L,12,0),0))</f>
        <v>10</v>
      </c>
      <c r="W34" s="127">
        <f ca="1">IF($C$6="合計",SUMIFS(Pt2売数実績!$L:$L,Pt2売数実績!$C:$C,$C34,Pt2売数実績!$B:$B,W$5),IFERROR(VLOOKUP(W$5&amp;"_"&amp;$C34&amp;"_"&amp;$C$6,Pt2売数実績!$A:$L,12,0),0))</f>
        <v>16</v>
      </c>
      <c r="X34" s="127">
        <f ca="1">IF($C$6="合計",SUMIFS(Pt2売数実績!$L:$L,Pt2売数実績!$C:$C,$C34,Pt2売数実績!$B:$B,X$5),IFERROR(VLOOKUP(X$5&amp;"_"&amp;$C34&amp;"_"&amp;$C$6,Pt2売数実績!$A:$L,12,0),0))</f>
        <v>25</v>
      </c>
      <c r="Y34" s="127">
        <f ca="1">IF($C$6="合計",SUMIFS(Pt2売数実績!$L:$L,Pt2売数実績!$C:$C,$C34,Pt2売数実績!$B:$B,Y$5),IFERROR(VLOOKUP(Y$5&amp;"_"&amp;$C34&amp;"_"&amp;$C$6,Pt2売数実績!$A:$L,12,0),0))</f>
        <v>12</v>
      </c>
      <c r="Z34" s="127">
        <f ca="1">IF($C$6="合計",SUMIFS(Pt2売数実績!$L:$L,Pt2売数実績!$C:$C,$C34,Pt2売数実績!$B:$B,Z$5),IFERROR(VLOOKUP(Z$5&amp;"_"&amp;$C34&amp;"_"&amp;$C$6,Pt2売数実績!$A:$L,12,0),0))</f>
        <v>8</v>
      </c>
      <c r="AA34" s="127">
        <f ca="1">IF($C$6="合計",SUMIFS(Pt2売数実績!$L:$L,Pt2売数実績!$C:$C,$C34,Pt2売数実績!$B:$B,AA$5),IFERROR(VLOOKUP(AA$5&amp;"_"&amp;$C34&amp;"_"&amp;$C$6,Pt2売数実績!$A:$L,12,0),0))</f>
        <v>10</v>
      </c>
      <c r="AB34" s="127">
        <f ca="1">IF($C$6="合計",SUMIFS(Pt2売数実績!$L:$L,Pt2売数実績!$C:$C,$C34,Pt2売数実績!$B:$B,AB$5),IFERROR(VLOOKUP(AB$5&amp;"_"&amp;$C34&amp;"_"&amp;$C$6,Pt2売数実績!$A:$L,12,0),0))</f>
        <v>2</v>
      </c>
      <c r="AC34" s="127">
        <f ca="1">IF($C$6="合計",SUMIFS(Pt2売数実績!$L:$L,Pt2売数実績!$C:$C,$C34,Pt2売数実績!$B:$B,AC$5),IFERROR(VLOOKUP(AC$5&amp;"_"&amp;$C34&amp;"_"&amp;$C$6,Pt2売数実績!$A:$L,12,0),0))</f>
        <v>2</v>
      </c>
      <c r="AD34" s="127">
        <f ca="1">IF($C$6="合計",SUMIFS(Pt2売数実績!$L:$L,Pt2売数実績!$C:$C,$C34,Pt2売数実績!$B:$B,AD$5),IFERROR(VLOOKUP(AD$5&amp;"_"&amp;$C34&amp;"_"&amp;$C$6,Pt2売数実績!$A:$L,12,0),0))</f>
        <v>2</v>
      </c>
      <c r="AE34" s="127">
        <f ca="1">IF($C$6="合計",SUMIFS(Pt2売数実績!$L:$L,Pt2売数実績!$C:$C,$C34,Pt2売数実績!$B:$B,AE$5),IFERROR(VLOOKUP(AE$5&amp;"_"&amp;$C34&amp;"_"&amp;$C$6,Pt2売数実績!$A:$L,12,0),0))</f>
        <v>3</v>
      </c>
      <c r="AG34" s="106" t="s">
        <v>32</v>
      </c>
      <c r="AH34" s="135">
        <f ca="1">SUM($R34:T34)/$G34</f>
        <v>0.13200000000000001</v>
      </c>
      <c r="AI34" s="135">
        <f ca="1">SUM($R34:U34)/$G34</f>
        <v>0.19600000000000001</v>
      </c>
      <c r="AJ34" s="135">
        <f ca="1">SUM($R34:V34)/$G34</f>
        <v>0.23599999999999999</v>
      </c>
      <c r="AK34" s="135">
        <f ca="1">SUM($R34:W34)/$G34</f>
        <v>0.3</v>
      </c>
      <c r="AL34" s="135">
        <f ca="1">SUM($R34:X34)/$G34</f>
        <v>0.4</v>
      </c>
      <c r="AM34" s="135">
        <f ca="1">SUM($R34:Y34)/$G34</f>
        <v>0.44800000000000001</v>
      </c>
      <c r="AN34" s="135">
        <f ca="1">SUM($R34:Z34)/$G34</f>
        <v>0.48</v>
      </c>
      <c r="AO34" s="135">
        <f ca="1">SUM($R34:AA34)/$G34</f>
        <v>0.52</v>
      </c>
      <c r="AP34" s="135">
        <f ca="1">SUM($R34:AB34)/$G34</f>
        <v>0.52800000000000002</v>
      </c>
      <c r="AQ34" s="135">
        <f ca="1">SUM($R34:AC34)/$G34</f>
        <v>0.53600000000000003</v>
      </c>
      <c r="AR34" s="135">
        <f ca="1">SUM($R34:AD34)/$G34</f>
        <v>0.54400000000000004</v>
      </c>
      <c r="AS34" s="135">
        <f ca="1">SUM($R34:AE34)/$G34</f>
        <v>0.55600000000000005</v>
      </c>
      <c r="AU34" s="106" t="s">
        <v>32</v>
      </c>
      <c r="AV34" s="135">
        <f t="shared" ca="1" si="20"/>
        <v>9.9199542595769019E-2</v>
      </c>
      <c r="AW34" s="135">
        <f t="shared" ca="1" si="20"/>
        <v>0.21154945683247572</v>
      </c>
      <c r="AX34" s="135">
        <f t="shared" ca="1" si="20"/>
        <v>0.32318467695826192</v>
      </c>
      <c r="AY34" s="135">
        <f t="shared" ca="1" si="20"/>
        <v>0.45082904516866784</v>
      </c>
      <c r="AZ34" s="135">
        <f t="shared" ca="1" si="20"/>
        <v>0.69168096054888517</v>
      </c>
      <c r="BA34" s="135">
        <f t="shared" ca="1" si="20"/>
        <v>0.80989136649514015</v>
      </c>
      <c r="BB34" s="135">
        <f t="shared" ca="1" si="20"/>
        <v>0.86692395654659815</v>
      </c>
      <c r="BC34" s="135">
        <f t="shared" ca="1" si="20"/>
        <v>0.90666094911377937</v>
      </c>
      <c r="BD34" s="135">
        <f t="shared" ca="1" si="20"/>
        <v>0.93539165237278454</v>
      </c>
      <c r="BE34" s="135">
        <f t="shared" ca="1" si="20"/>
        <v>0.95540308747855929</v>
      </c>
      <c r="BF34" s="135">
        <f t="shared" ca="1" si="20"/>
        <v>0.98141795311606639</v>
      </c>
      <c r="BG34" s="135">
        <f t="shared" ca="1" si="20"/>
        <v>1</v>
      </c>
    </row>
    <row r="35" spans="3:59" x14ac:dyDescent="0.15">
      <c r="C35" s="105">
        <v>238</v>
      </c>
      <c r="D35" s="105" t="s">
        <v>156</v>
      </c>
      <c r="E35" s="106">
        <f t="shared" ca="1" si="8"/>
        <v>0</v>
      </c>
      <c r="F35" s="106">
        <f t="shared" ca="1" si="9"/>
        <v>0</v>
      </c>
      <c r="G35" s="106">
        <f ca="1">VLOOKUP($C$6,パターンマスタ!N:AB,14,0)</f>
        <v>250</v>
      </c>
      <c r="H35" s="107">
        <f t="shared" ca="1" si="10"/>
        <v>109</v>
      </c>
      <c r="I35" s="106">
        <f t="shared" ca="1" si="11"/>
        <v>141</v>
      </c>
      <c r="J35" s="112">
        <f t="shared" ca="1" si="12"/>
        <v>0.436</v>
      </c>
      <c r="K35" s="113">
        <f t="shared" ca="1" si="13"/>
        <v>1</v>
      </c>
      <c r="L35" s="113">
        <f t="shared" ca="1" si="14"/>
        <v>-0.56400000000000006</v>
      </c>
      <c r="M35" s="114">
        <f t="shared" ca="1" si="15"/>
        <v>109</v>
      </c>
      <c r="N35" s="106">
        <f t="shared" ca="1" si="16"/>
        <v>141</v>
      </c>
      <c r="O35" s="113">
        <f t="shared" ca="1" si="17"/>
        <v>0.436</v>
      </c>
      <c r="P35" s="115"/>
      <c r="Q35" s="126" t="s">
        <v>31</v>
      </c>
      <c r="R35" s="127">
        <f ca="1">IF($C$6="合計",SUMIFS(Pt2売数実績!$L:$L,Pt2売数実績!$C:$C,$C35,Pt2売数実績!$B:$B,R$5),IFERROR(VLOOKUP(R$5&amp;"_"&amp;$C35&amp;"_"&amp;$C$6,Pt2売数実績!$A:$L,12,0),0))</f>
        <v>0</v>
      </c>
      <c r="S35" s="127">
        <f ca="1">IF($C$6="合計",SUMIFS(Pt2売数実績!$L:$L,Pt2売数実績!$C:$C,$C35,Pt2売数実績!$B:$B,S$5),IFERROR(VLOOKUP(S$5&amp;"_"&amp;$C35&amp;"_"&amp;$C$6,Pt2売数実績!$A:$L,12,0),0))</f>
        <v>0</v>
      </c>
      <c r="T35" s="127">
        <f ca="1">IF($C$6="合計",SUMIFS(Pt2売数実績!$L:$L,Pt2売数実績!$C:$C,$C35,Pt2売数実績!$B:$B,T$5),IFERROR(VLOOKUP(T$5&amp;"_"&amp;$C35&amp;"_"&amp;$C$6,Pt2売数実績!$A:$L,12,0),0))</f>
        <v>0</v>
      </c>
      <c r="U35" s="127">
        <f ca="1">IF($C$6="合計",SUMIFS(Pt2売数実績!$L:$L,Pt2売数実績!$C:$C,$C35,Pt2売数実績!$B:$B,U$5),IFERROR(VLOOKUP(U$5&amp;"_"&amp;$C35&amp;"_"&amp;$C$6,Pt2売数実績!$A:$L,12,0),0))</f>
        <v>19</v>
      </c>
      <c r="V35" s="127">
        <f ca="1">IF($C$6="合計",SUMIFS(Pt2売数実績!$L:$L,Pt2売数実績!$C:$C,$C35,Pt2売数実績!$B:$B,V$5),IFERROR(VLOOKUP(V$5&amp;"_"&amp;$C35&amp;"_"&amp;$C$6,Pt2売数実績!$A:$L,12,0),0))</f>
        <v>14</v>
      </c>
      <c r="W35" s="127">
        <f ca="1">IF($C$6="合計",SUMIFS(Pt2売数実績!$L:$L,Pt2売数実績!$C:$C,$C35,Pt2売数実績!$B:$B,W$5),IFERROR(VLOOKUP(W$5&amp;"_"&amp;$C35&amp;"_"&amp;$C$6,Pt2売数実績!$A:$L,12,0),0))</f>
        <v>11</v>
      </c>
      <c r="X35" s="127">
        <f ca="1">IF($C$6="合計",SUMIFS(Pt2売数実績!$L:$L,Pt2売数実績!$C:$C,$C35,Pt2売数実績!$B:$B,X$5),IFERROR(VLOOKUP(X$5&amp;"_"&amp;$C35&amp;"_"&amp;$C$6,Pt2売数実績!$A:$L,12,0),0))</f>
        <v>39</v>
      </c>
      <c r="Y35" s="127">
        <f ca="1">IF($C$6="合計",SUMIFS(Pt2売数実績!$L:$L,Pt2売数実績!$C:$C,$C35,Pt2売数実績!$B:$B,Y$5),IFERROR(VLOOKUP(Y$5&amp;"_"&amp;$C35&amp;"_"&amp;$C$6,Pt2売数実績!$A:$L,12,0),0))</f>
        <v>8</v>
      </c>
      <c r="Z35" s="127">
        <f ca="1">IF($C$6="合計",SUMIFS(Pt2売数実績!$L:$L,Pt2売数実績!$C:$C,$C35,Pt2売数実績!$B:$B,Z$5),IFERROR(VLOOKUP(Z$5&amp;"_"&amp;$C35&amp;"_"&amp;$C$6,Pt2売数実績!$A:$L,12,0),0))</f>
        <v>2</v>
      </c>
      <c r="AA35" s="127">
        <f ca="1">IF($C$6="合計",SUMIFS(Pt2売数実績!$L:$L,Pt2売数実績!$C:$C,$C35,Pt2売数実績!$B:$B,AA$5),IFERROR(VLOOKUP(AA$5&amp;"_"&amp;$C35&amp;"_"&amp;$C$6,Pt2売数実績!$A:$L,12,0),0))</f>
        <v>4</v>
      </c>
      <c r="AB35" s="127">
        <f ca="1">IF($C$6="合計",SUMIFS(Pt2売数実績!$L:$L,Pt2売数実績!$C:$C,$C35,Pt2売数実績!$B:$B,AB$5),IFERROR(VLOOKUP(AB$5&amp;"_"&amp;$C35&amp;"_"&amp;$C$6,Pt2売数実績!$A:$L,12,0),0))</f>
        <v>1</v>
      </c>
      <c r="AC35" s="127">
        <f ca="1">IF($C$6="合計",SUMIFS(Pt2売数実績!$L:$L,Pt2売数実績!$C:$C,$C35,Pt2売数実績!$B:$B,AC$5),IFERROR(VLOOKUP(AC$5&amp;"_"&amp;$C35&amp;"_"&amp;$C$6,Pt2売数実績!$A:$L,12,0),0))</f>
        <v>3</v>
      </c>
      <c r="AD35" s="127">
        <f ca="1">IF($C$6="合計",SUMIFS(Pt2売数実績!$L:$L,Pt2売数実績!$C:$C,$C35,Pt2売数実績!$B:$B,AD$5),IFERROR(VLOOKUP(AD$5&amp;"_"&amp;$C35&amp;"_"&amp;$C$6,Pt2売数実績!$A:$L,12,0),0))</f>
        <v>2</v>
      </c>
      <c r="AE35" s="127">
        <f ca="1">IF($C$6="合計",SUMIFS(Pt2売数実績!$L:$L,Pt2売数実績!$C:$C,$C35,Pt2売数実績!$B:$B,AE$5),IFERROR(VLOOKUP(AE$5&amp;"_"&amp;$C35&amp;"_"&amp;$C$6,Pt2売数実績!$A:$L,12,0),0))</f>
        <v>6</v>
      </c>
      <c r="AG35" s="106" t="s">
        <v>32</v>
      </c>
      <c r="AH35" s="135">
        <f ca="1">SUM($R35:T35)/$G35</f>
        <v>0</v>
      </c>
      <c r="AI35" s="135">
        <f ca="1">SUM($R35:U35)/$G35</f>
        <v>7.5999999999999998E-2</v>
      </c>
      <c r="AJ35" s="135">
        <f ca="1">SUM($R35:V35)/$G35</f>
        <v>0.13200000000000001</v>
      </c>
      <c r="AK35" s="135">
        <f ca="1">SUM($R35:W35)/$G35</f>
        <v>0.17599999999999999</v>
      </c>
      <c r="AL35" s="135">
        <f ca="1">SUM($R35:X35)/$G35</f>
        <v>0.33200000000000002</v>
      </c>
      <c r="AM35" s="135">
        <f ca="1">SUM($R35:Y35)/$G35</f>
        <v>0.36399999999999999</v>
      </c>
      <c r="AN35" s="135">
        <f ca="1">SUM($R35:Z35)/$G35</f>
        <v>0.372</v>
      </c>
      <c r="AO35" s="135">
        <f ca="1">SUM($R35:AA35)/$G35</f>
        <v>0.38800000000000001</v>
      </c>
      <c r="AP35" s="135">
        <f ca="1">SUM($R35:AB35)/$G35</f>
        <v>0.39200000000000002</v>
      </c>
      <c r="AQ35" s="135">
        <f ca="1">SUM($R35:AC35)/$G35</f>
        <v>0.40400000000000003</v>
      </c>
      <c r="AR35" s="135">
        <f ca="1">SUM($R35:AD35)/$G35</f>
        <v>0.41199999999999998</v>
      </c>
      <c r="AS35" s="135">
        <f ca="1">SUM($R35:AE35)/$G35</f>
        <v>0.436</v>
      </c>
      <c r="AU35" s="106" t="s">
        <v>32</v>
      </c>
      <c r="AV35" s="135">
        <f t="shared" ca="1" si="20"/>
        <v>9.9199542595769019E-2</v>
      </c>
      <c r="AW35" s="135">
        <f t="shared" ca="1" si="20"/>
        <v>0.21154945683247572</v>
      </c>
      <c r="AX35" s="135">
        <f t="shared" ca="1" si="20"/>
        <v>0.32318467695826192</v>
      </c>
      <c r="AY35" s="135">
        <f t="shared" ca="1" si="20"/>
        <v>0.45082904516866784</v>
      </c>
      <c r="AZ35" s="135">
        <f t="shared" ca="1" si="20"/>
        <v>0.69168096054888517</v>
      </c>
      <c r="BA35" s="135">
        <f t="shared" ca="1" si="20"/>
        <v>0.80989136649514015</v>
      </c>
      <c r="BB35" s="135">
        <f t="shared" ca="1" si="20"/>
        <v>0.86692395654659815</v>
      </c>
      <c r="BC35" s="135">
        <f t="shared" ca="1" si="20"/>
        <v>0.90666094911377937</v>
      </c>
      <c r="BD35" s="135">
        <f t="shared" ca="1" si="20"/>
        <v>0.93539165237278454</v>
      </c>
      <c r="BE35" s="135">
        <f t="shared" ca="1" si="20"/>
        <v>0.95540308747855929</v>
      </c>
      <c r="BF35" s="135">
        <f t="shared" ca="1" si="20"/>
        <v>0.98141795311606639</v>
      </c>
      <c r="BG35" s="135">
        <f t="shared" ca="1" si="20"/>
        <v>1</v>
      </c>
    </row>
    <row r="36" spans="3:59" x14ac:dyDescent="0.15">
      <c r="C36" s="105">
        <v>250</v>
      </c>
      <c r="D36" s="105" t="s">
        <v>157</v>
      </c>
      <c r="E36" s="106">
        <f t="shared" ca="1" si="8"/>
        <v>0</v>
      </c>
      <c r="F36" s="106">
        <f t="shared" ca="1" si="9"/>
        <v>0</v>
      </c>
      <c r="G36" s="106">
        <f ca="1">VLOOKUP($C$6,パターンマスタ!N:AB,14,0)</f>
        <v>250</v>
      </c>
      <c r="H36" s="107">
        <f t="shared" ca="1" si="10"/>
        <v>159</v>
      </c>
      <c r="I36" s="106">
        <f t="shared" ca="1" si="11"/>
        <v>91</v>
      </c>
      <c r="J36" s="112">
        <f t="shared" ca="1" si="12"/>
        <v>0.63600000000000001</v>
      </c>
      <c r="K36" s="113">
        <f t="shared" ca="1" si="13"/>
        <v>1</v>
      </c>
      <c r="L36" s="113">
        <f t="shared" ca="1" si="14"/>
        <v>-0.36399999999999999</v>
      </c>
      <c r="M36" s="114">
        <f t="shared" ca="1" si="15"/>
        <v>159</v>
      </c>
      <c r="N36" s="106">
        <f t="shared" ca="1" si="16"/>
        <v>91</v>
      </c>
      <c r="O36" s="113">
        <f t="shared" ca="1" si="17"/>
        <v>0.63600000000000001</v>
      </c>
      <c r="P36" s="115"/>
      <c r="Q36" s="126" t="s">
        <v>31</v>
      </c>
      <c r="R36" s="127">
        <f ca="1">IF($C$6="合計",SUMIFS(Pt2売数実績!$L:$L,Pt2売数実績!$C:$C,$C36,Pt2売数実績!$B:$B,R$5),IFERROR(VLOOKUP(R$5&amp;"_"&amp;$C36&amp;"_"&amp;$C$6,Pt2売数実績!$A:$L,12,0),0))</f>
        <v>0</v>
      </c>
      <c r="S36" s="127">
        <f ca="1">IF($C$6="合計",SUMIFS(Pt2売数実績!$L:$L,Pt2売数実績!$C:$C,$C36,Pt2売数実績!$B:$B,S$5),IFERROR(VLOOKUP(S$5&amp;"_"&amp;$C36&amp;"_"&amp;$C$6,Pt2売数実績!$A:$L,12,0),0))</f>
        <v>32</v>
      </c>
      <c r="T36" s="127">
        <f ca="1">IF($C$6="合計",SUMIFS(Pt2売数実績!$L:$L,Pt2売数実績!$C:$C,$C36,Pt2売数実績!$B:$B,T$5),IFERROR(VLOOKUP(T$5&amp;"_"&amp;$C36&amp;"_"&amp;$C$6,Pt2売数実績!$A:$L,12,0),0))</f>
        <v>20</v>
      </c>
      <c r="U36" s="127">
        <f ca="1">IF($C$6="合計",SUMIFS(Pt2売数実績!$L:$L,Pt2売数実績!$C:$C,$C36,Pt2売数実績!$B:$B,U$5),IFERROR(VLOOKUP(U$5&amp;"_"&amp;$C36&amp;"_"&amp;$C$6,Pt2売数実績!$A:$L,12,0),0))</f>
        <v>16</v>
      </c>
      <c r="V36" s="127">
        <f ca="1">IF($C$6="合計",SUMIFS(Pt2売数実績!$L:$L,Pt2売数実績!$C:$C,$C36,Pt2売数実績!$B:$B,V$5),IFERROR(VLOOKUP(V$5&amp;"_"&amp;$C36&amp;"_"&amp;$C$6,Pt2売数実績!$A:$L,12,0),0))</f>
        <v>27</v>
      </c>
      <c r="W36" s="127">
        <f ca="1">IF($C$6="合計",SUMIFS(Pt2売数実績!$L:$L,Pt2売数実績!$C:$C,$C36,Pt2売数実績!$B:$B,W$5),IFERROR(VLOOKUP(W$5&amp;"_"&amp;$C36&amp;"_"&amp;$C$6,Pt2売数実績!$A:$L,12,0),0))</f>
        <v>22</v>
      </c>
      <c r="X36" s="127">
        <f ca="1">IF($C$6="合計",SUMIFS(Pt2売数実績!$L:$L,Pt2売数実績!$C:$C,$C36,Pt2売数実績!$B:$B,X$5),IFERROR(VLOOKUP(X$5&amp;"_"&amp;$C36&amp;"_"&amp;$C$6,Pt2売数実績!$A:$L,12,0),0))</f>
        <v>24</v>
      </c>
      <c r="Y36" s="127">
        <f ca="1">IF($C$6="合計",SUMIFS(Pt2売数実績!$L:$L,Pt2売数実績!$C:$C,$C36,Pt2売数実績!$B:$B,Y$5),IFERROR(VLOOKUP(Y$5&amp;"_"&amp;$C36&amp;"_"&amp;$C$6,Pt2売数実績!$A:$L,12,0),0))</f>
        <v>5</v>
      </c>
      <c r="Z36" s="127">
        <f ca="1">IF($C$6="合計",SUMIFS(Pt2売数実績!$L:$L,Pt2売数実績!$C:$C,$C36,Pt2売数実績!$B:$B,Z$5),IFERROR(VLOOKUP(Z$5&amp;"_"&amp;$C36&amp;"_"&amp;$C$6,Pt2売数実績!$A:$L,12,0),0))</f>
        <v>3</v>
      </c>
      <c r="AA36" s="127">
        <f ca="1">IF($C$6="合計",SUMIFS(Pt2売数実績!$L:$L,Pt2売数実績!$C:$C,$C36,Pt2売数実績!$B:$B,AA$5),IFERROR(VLOOKUP(AA$5&amp;"_"&amp;$C36&amp;"_"&amp;$C$6,Pt2売数実績!$A:$L,12,0),0))</f>
        <v>2</v>
      </c>
      <c r="AB36" s="127">
        <f ca="1">IF($C$6="合計",SUMIFS(Pt2売数実績!$L:$L,Pt2売数実績!$C:$C,$C36,Pt2売数実績!$B:$B,AB$5),IFERROR(VLOOKUP(AB$5&amp;"_"&amp;$C36&amp;"_"&amp;$C$6,Pt2売数実績!$A:$L,12,0),0))</f>
        <v>1</v>
      </c>
      <c r="AC36" s="127">
        <f ca="1">IF($C$6="合計",SUMIFS(Pt2売数実績!$L:$L,Pt2売数実績!$C:$C,$C36,Pt2売数実績!$B:$B,AC$5),IFERROR(VLOOKUP(AC$5&amp;"_"&amp;$C36&amp;"_"&amp;$C$6,Pt2売数実績!$A:$L,12,0),0))</f>
        <v>2</v>
      </c>
      <c r="AD36" s="127">
        <f ca="1">IF($C$6="合計",SUMIFS(Pt2売数実績!$L:$L,Pt2売数実績!$C:$C,$C36,Pt2売数実績!$B:$B,AD$5),IFERROR(VLOOKUP(AD$5&amp;"_"&amp;$C36&amp;"_"&amp;$C$6,Pt2売数実績!$A:$L,12,0),0))</f>
        <v>1</v>
      </c>
      <c r="AE36" s="127">
        <f ca="1">IF($C$6="合計",SUMIFS(Pt2売数実績!$L:$L,Pt2売数実績!$C:$C,$C36,Pt2売数実績!$B:$B,AE$5),IFERROR(VLOOKUP(AE$5&amp;"_"&amp;$C36&amp;"_"&amp;$C$6,Pt2売数実績!$A:$L,12,0),0))</f>
        <v>4</v>
      </c>
      <c r="AG36" s="106" t="s">
        <v>32</v>
      </c>
      <c r="AH36" s="135">
        <f ca="1">SUM($R36:T36)/$G36</f>
        <v>0.20799999999999999</v>
      </c>
      <c r="AI36" s="135">
        <f ca="1">SUM($R36:U36)/$G36</f>
        <v>0.27200000000000002</v>
      </c>
      <c r="AJ36" s="135">
        <f ca="1">SUM($R36:V36)/$G36</f>
        <v>0.38</v>
      </c>
      <c r="AK36" s="135">
        <f ca="1">SUM($R36:W36)/$G36</f>
        <v>0.46800000000000003</v>
      </c>
      <c r="AL36" s="135">
        <f ca="1">SUM($R36:X36)/$G36</f>
        <v>0.56399999999999995</v>
      </c>
      <c r="AM36" s="135">
        <f ca="1">SUM($R36:Y36)/$G36</f>
        <v>0.58399999999999996</v>
      </c>
      <c r="AN36" s="135">
        <f ca="1">SUM($R36:Z36)/$G36</f>
        <v>0.59599999999999997</v>
      </c>
      <c r="AO36" s="135">
        <f ca="1">SUM($R36:AA36)/$G36</f>
        <v>0.60399999999999998</v>
      </c>
      <c r="AP36" s="135">
        <f ca="1">SUM($R36:AB36)/$G36</f>
        <v>0.60799999999999998</v>
      </c>
      <c r="AQ36" s="135">
        <f ca="1">SUM($R36:AC36)/$G36</f>
        <v>0.61599999999999999</v>
      </c>
      <c r="AR36" s="135">
        <f ca="1">SUM($R36:AD36)/$G36</f>
        <v>0.62</v>
      </c>
      <c r="AS36" s="135">
        <f ca="1">SUM($R36:AE36)/$G36</f>
        <v>0.63600000000000001</v>
      </c>
      <c r="AU36" s="106" t="s">
        <v>32</v>
      </c>
      <c r="AV36" s="135">
        <f t="shared" ca="1" si="20"/>
        <v>9.9199542595769019E-2</v>
      </c>
      <c r="AW36" s="135">
        <f t="shared" ca="1" si="20"/>
        <v>0.21154945683247572</v>
      </c>
      <c r="AX36" s="135">
        <f t="shared" ca="1" si="20"/>
        <v>0.32318467695826192</v>
      </c>
      <c r="AY36" s="135">
        <f t="shared" ca="1" si="20"/>
        <v>0.45082904516866784</v>
      </c>
      <c r="AZ36" s="135">
        <f t="shared" ca="1" si="20"/>
        <v>0.69168096054888517</v>
      </c>
      <c r="BA36" s="135">
        <f t="shared" ca="1" si="20"/>
        <v>0.80989136649514015</v>
      </c>
      <c r="BB36" s="135">
        <f t="shared" ca="1" si="20"/>
        <v>0.86692395654659815</v>
      </c>
      <c r="BC36" s="135">
        <f t="shared" ca="1" si="20"/>
        <v>0.90666094911377937</v>
      </c>
      <c r="BD36" s="135">
        <f t="shared" ca="1" si="20"/>
        <v>0.93539165237278454</v>
      </c>
      <c r="BE36" s="135">
        <f t="shared" ca="1" si="20"/>
        <v>0.95540308747855929</v>
      </c>
      <c r="BF36" s="135">
        <f t="shared" ca="1" si="20"/>
        <v>0.98141795311606639</v>
      </c>
      <c r="BG36" s="135">
        <f t="shared" ca="1" si="20"/>
        <v>1</v>
      </c>
    </row>
    <row r="37" spans="3:59" x14ac:dyDescent="0.15">
      <c r="C37" s="105">
        <v>253</v>
      </c>
      <c r="D37" s="105" t="s">
        <v>158</v>
      </c>
      <c r="E37" s="106">
        <f t="shared" ca="1" si="8"/>
        <v>0</v>
      </c>
      <c r="F37" s="106">
        <f t="shared" ca="1" si="9"/>
        <v>0</v>
      </c>
      <c r="G37" s="106">
        <f ca="1">VLOOKUP($C$6,パターンマスタ!N:AB,14,0)</f>
        <v>250</v>
      </c>
      <c r="H37" s="107">
        <f t="shared" ca="1" si="10"/>
        <v>169</v>
      </c>
      <c r="I37" s="106">
        <f t="shared" ca="1" si="11"/>
        <v>81</v>
      </c>
      <c r="J37" s="112">
        <f t="shared" ca="1" si="12"/>
        <v>0.67600000000000005</v>
      </c>
      <c r="K37" s="113">
        <f t="shared" ca="1" si="13"/>
        <v>1</v>
      </c>
      <c r="L37" s="113">
        <f t="shared" ca="1" si="14"/>
        <v>-0.32399999999999995</v>
      </c>
      <c r="M37" s="114">
        <f t="shared" ca="1" si="15"/>
        <v>169</v>
      </c>
      <c r="N37" s="106">
        <f t="shared" ca="1" si="16"/>
        <v>81</v>
      </c>
      <c r="O37" s="113">
        <f t="shared" ca="1" si="17"/>
        <v>0.67600000000000005</v>
      </c>
      <c r="P37" s="115"/>
      <c r="Q37" s="126" t="s">
        <v>31</v>
      </c>
      <c r="R37" s="127">
        <f ca="1">IF($C$6="合計",SUMIFS(Pt2売数実績!$L:$L,Pt2売数実績!$C:$C,$C37,Pt2売数実績!$B:$B,R$5),IFERROR(VLOOKUP(R$5&amp;"_"&amp;$C37&amp;"_"&amp;$C$6,Pt2売数実績!$A:$L,12,0),0))</f>
        <v>0</v>
      </c>
      <c r="S37" s="127">
        <f ca="1">IF($C$6="合計",SUMIFS(Pt2売数実績!$L:$L,Pt2売数実績!$C:$C,$C37,Pt2売数実績!$B:$B,S$5),IFERROR(VLOOKUP(S$5&amp;"_"&amp;$C37&amp;"_"&amp;$C$6,Pt2売数実績!$A:$L,12,0),0))</f>
        <v>0</v>
      </c>
      <c r="T37" s="127">
        <f ca="1">IF($C$6="合計",SUMIFS(Pt2売数実績!$L:$L,Pt2売数実績!$C:$C,$C37,Pt2売数実績!$B:$B,T$5),IFERROR(VLOOKUP(T$5&amp;"_"&amp;$C37&amp;"_"&amp;$C$6,Pt2売数実績!$A:$L,12,0),0))</f>
        <v>0</v>
      </c>
      <c r="U37" s="127">
        <f ca="1">IF($C$6="合計",SUMIFS(Pt2売数実績!$L:$L,Pt2売数実績!$C:$C,$C37,Pt2売数実績!$B:$B,U$5),IFERROR(VLOOKUP(U$5&amp;"_"&amp;$C37&amp;"_"&amp;$C$6,Pt2売数実績!$A:$L,12,0),0))</f>
        <v>19</v>
      </c>
      <c r="V37" s="127">
        <f ca="1">IF($C$6="合計",SUMIFS(Pt2売数実績!$L:$L,Pt2売数実績!$C:$C,$C37,Pt2売数実績!$B:$B,V$5),IFERROR(VLOOKUP(V$5&amp;"_"&amp;$C37&amp;"_"&amp;$C$6,Pt2売数実績!$A:$L,12,0),0))</f>
        <v>19</v>
      </c>
      <c r="W37" s="127">
        <f ca="1">IF($C$6="合計",SUMIFS(Pt2売数実績!$L:$L,Pt2売数実績!$C:$C,$C37,Pt2売数実績!$B:$B,W$5),IFERROR(VLOOKUP(W$5&amp;"_"&amp;$C37&amp;"_"&amp;$C$6,Pt2売数実績!$A:$L,12,0),0))</f>
        <v>20</v>
      </c>
      <c r="X37" s="127">
        <f ca="1">IF($C$6="合計",SUMIFS(Pt2売数実績!$L:$L,Pt2売数実績!$C:$C,$C37,Pt2売数実績!$B:$B,X$5),IFERROR(VLOOKUP(X$5&amp;"_"&amp;$C37&amp;"_"&amp;$C$6,Pt2売数実績!$A:$L,12,0),0))</f>
        <v>50</v>
      </c>
      <c r="Y37" s="127">
        <f ca="1">IF($C$6="合計",SUMIFS(Pt2売数実績!$L:$L,Pt2売数実績!$C:$C,$C37,Pt2売数実績!$B:$B,Y$5),IFERROR(VLOOKUP(Y$5&amp;"_"&amp;$C37&amp;"_"&amp;$C$6,Pt2売数実績!$A:$L,12,0),0))</f>
        <v>33</v>
      </c>
      <c r="Z37" s="127">
        <f ca="1">IF($C$6="合計",SUMIFS(Pt2売数実績!$L:$L,Pt2売数実績!$C:$C,$C37,Pt2売数実績!$B:$B,Z$5),IFERROR(VLOOKUP(Z$5&amp;"_"&amp;$C37&amp;"_"&amp;$C$6,Pt2売数実績!$A:$L,12,0),0))</f>
        <v>12</v>
      </c>
      <c r="AA37" s="127">
        <f ca="1">IF($C$6="合計",SUMIFS(Pt2売数実績!$L:$L,Pt2売数実績!$C:$C,$C37,Pt2売数実績!$B:$B,AA$5),IFERROR(VLOOKUP(AA$5&amp;"_"&amp;$C37&amp;"_"&amp;$C$6,Pt2売数実績!$A:$L,12,0),0))</f>
        <v>2</v>
      </c>
      <c r="AB37" s="127">
        <f ca="1">IF($C$6="合計",SUMIFS(Pt2売数実績!$L:$L,Pt2売数実績!$C:$C,$C37,Pt2売数実績!$B:$B,AB$5),IFERROR(VLOOKUP(AB$5&amp;"_"&amp;$C37&amp;"_"&amp;$C$6,Pt2売数実績!$A:$L,12,0),0))</f>
        <v>2</v>
      </c>
      <c r="AC37" s="127">
        <f ca="1">IF($C$6="合計",SUMIFS(Pt2売数実績!$L:$L,Pt2売数実績!$C:$C,$C37,Pt2売数実績!$B:$B,AC$5),IFERROR(VLOOKUP(AC$5&amp;"_"&amp;$C37&amp;"_"&amp;$C$6,Pt2売数実績!$A:$L,12,0),0))</f>
        <v>5</v>
      </c>
      <c r="AD37" s="127">
        <f ca="1">IF($C$6="合計",SUMIFS(Pt2売数実績!$L:$L,Pt2売数実績!$C:$C,$C37,Pt2売数実績!$B:$B,AD$5),IFERROR(VLOOKUP(AD$5&amp;"_"&amp;$C37&amp;"_"&amp;$C$6,Pt2売数実績!$A:$L,12,0),0))</f>
        <v>3</v>
      </c>
      <c r="AE37" s="127">
        <f ca="1">IF($C$6="合計",SUMIFS(Pt2売数実績!$L:$L,Pt2売数実績!$C:$C,$C37,Pt2売数実績!$B:$B,AE$5),IFERROR(VLOOKUP(AE$5&amp;"_"&amp;$C37&amp;"_"&amp;$C$6,Pt2売数実績!$A:$L,12,0),0))</f>
        <v>4</v>
      </c>
      <c r="AG37" s="106" t="s">
        <v>32</v>
      </c>
      <c r="AH37" s="135">
        <f ca="1">SUM($R37:T37)/$G37</f>
        <v>0</v>
      </c>
      <c r="AI37" s="135">
        <f ca="1">SUM($R37:U37)/$G37</f>
        <v>7.5999999999999998E-2</v>
      </c>
      <c r="AJ37" s="135">
        <f ca="1">SUM($R37:V37)/$G37</f>
        <v>0.152</v>
      </c>
      <c r="AK37" s="135">
        <f ca="1">SUM($R37:W37)/$G37</f>
        <v>0.23200000000000001</v>
      </c>
      <c r="AL37" s="135">
        <f ca="1">SUM($R37:X37)/$G37</f>
        <v>0.432</v>
      </c>
      <c r="AM37" s="135">
        <f ca="1">SUM($R37:Y37)/$G37</f>
        <v>0.56399999999999995</v>
      </c>
      <c r="AN37" s="135">
        <f ca="1">SUM($R37:Z37)/$G37</f>
        <v>0.61199999999999999</v>
      </c>
      <c r="AO37" s="135">
        <f ca="1">SUM($R37:AA37)/$G37</f>
        <v>0.62</v>
      </c>
      <c r="AP37" s="135">
        <f ca="1">SUM($R37:AB37)/$G37</f>
        <v>0.628</v>
      </c>
      <c r="AQ37" s="135">
        <f ca="1">SUM($R37:AC37)/$G37</f>
        <v>0.64800000000000002</v>
      </c>
      <c r="AR37" s="135">
        <f ca="1">SUM($R37:AD37)/$G37</f>
        <v>0.66</v>
      </c>
      <c r="AS37" s="135">
        <f ca="1">SUM($R37:AE37)/$G37</f>
        <v>0.67600000000000005</v>
      </c>
      <c r="AU37" s="106" t="s">
        <v>32</v>
      </c>
      <c r="AV37" s="135">
        <f t="shared" ca="1" si="20"/>
        <v>9.9199542595769019E-2</v>
      </c>
      <c r="AW37" s="135">
        <f t="shared" ca="1" si="20"/>
        <v>0.21154945683247572</v>
      </c>
      <c r="AX37" s="135">
        <f t="shared" ca="1" si="20"/>
        <v>0.32318467695826192</v>
      </c>
      <c r="AY37" s="135">
        <f t="shared" ca="1" si="20"/>
        <v>0.45082904516866784</v>
      </c>
      <c r="AZ37" s="135">
        <f t="shared" ca="1" si="20"/>
        <v>0.69168096054888517</v>
      </c>
      <c r="BA37" s="135">
        <f t="shared" ca="1" si="20"/>
        <v>0.80989136649514015</v>
      </c>
      <c r="BB37" s="135">
        <f t="shared" ca="1" si="20"/>
        <v>0.86692395654659815</v>
      </c>
      <c r="BC37" s="135">
        <f t="shared" ca="1" si="20"/>
        <v>0.90666094911377937</v>
      </c>
      <c r="BD37" s="135">
        <f t="shared" ca="1" si="20"/>
        <v>0.93539165237278454</v>
      </c>
      <c r="BE37" s="135">
        <f t="shared" ca="1" si="20"/>
        <v>0.95540308747855929</v>
      </c>
      <c r="BF37" s="135">
        <f t="shared" ca="1" si="20"/>
        <v>0.98141795311606639</v>
      </c>
      <c r="BG37" s="135">
        <f t="shared" ca="1" si="20"/>
        <v>1</v>
      </c>
    </row>
    <row r="38" spans="3:59" x14ac:dyDescent="0.15">
      <c r="C38" s="105">
        <v>284</v>
      </c>
      <c r="D38" s="105" t="s">
        <v>159</v>
      </c>
      <c r="E38" s="106">
        <f t="shared" ca="1" si="8"/>
        <v>0</v>
      </c>
      <c r="F38" s="106">
        <f t="shared" ca="1" si="9"/>
        <v>0</v>
      </c>
      <c r="G38" s="106">
        <f ca="1">VLOOKUP($C$6,パターンマスタ!N:AB,14,0)</f>
        <v>250</v>
      </c>
      <c r="H38" s="107">
        <f t="shared" ca="1" si="10"/>
        <v>204</v>
      </c>
      <c r="I38" s="106">
        <f t="shared" ca="1" si="11"/>
        <v>46</v>
      </c>
      <c r="J38" s="112">
        <f t="shared" ca="1" si="12"/>
        <v>0.81599999999999995</v>
      </c>
      <c r="K38" s="113">
        <f t="shared" ca="1" si="13"/>
        <v>1</v>
      </c>
      <c r="L38" s="113">
        <f t="shared" ca="1" si="14"/>
        <v>-0.18400000000000005</v>
      </c>
      <c r="M38" s="114">
        <f t="shared" ca="1" si="15"/>
        <v>204</v>
      </c>
      <c r="N38" s="106">
        <f t="shared" ca="1" si="16"/>
        <v>46</v>
      </c>
      <c r="O38" s="113">
        <f t="shared" ca="1" si="17"/>
        <v>0.81599999999999995</v>
      </c>
      <c r="P38" s="115"/>
      <c r="Q38" s="126" t="s">
        <v>31</v>
      </c>
      <c r="R38" s="127">
        <f ca="1">IF($C$6="合計",SUMIFS(Pt2売数実績!$L:$L,Pt2売数実績!$C:$C,$C38,Pt2売数実績!$B:$B,R$5),IFERROR(VLOOKUP(R$5&amp;"_"&amp;$C38&amp;"_"&amp;$C$6,Pt2売数実績!$A:$L,12,0),0))</f>
        <v>0</v>
      </c>
      <c r="S38" s="127">
        <f ca="1">IF($C$6="合計",SUMIFS(Pt2売数実績!$L:$L,Pt2売数実績!$C:$C,$C38,Pt2売数実績!$B:$B,S$5),IFERROR(VLOOKUP(S$5&amp;"_"&amp;$C38&amp;"_"&amp;$C$6,Pt2売数実績!$A:$L,12,0),0))</f>
        <v>0</v>
      </c>
      <c r="T38" s="127">
        <f ca="1">IF($C$6="合計",SUMIFS(Pt2売数実績!$L:$L,Pt2売数実績!$C:$C,$C38,Pt2売数実績!$B:$B,T$5),IFERROR(VLOOKUP(T$5&amp;"_"&amp;$C38&amp;"_"&amp;$C$6,Pt2売数実績!$A:$L,12,0),0))</f>
        <v>18</v>
      </c>
      <c r="U38" s="127">
        <f ca="1">IF($C$6="合計",SUMIFS(Pt2売数実績!$L:$L,Pt2売数実績!$C:$C,$C38,Pt2売数実績!$B:$B,U$5),IFERROR(VLOOKUP(U$5&amp;"_"&amp;$C38&amp;"_"&amp;$C$6,Pt2売数実績!$A:$L,12,0),0))</f>
        <v>37</v>
      </c>
      <c r="V38" s="127">
        <f ca="1">IF($C$6="合計",SUMIFS(Pt2売数実績!$L:$L,Pt2売数実績!$C:$C,$C38,Pt2売数実績!$B:$B,V$5),IFERROR(VLOOKUP(V$5&amp;"_"&amp;$C38&amp;"_"&amp;$C$6,Pt2売数実績!$A:$L,12,0),0))</f>
        <v>25</v>
      </c>
      <c r="W38" s="127">
        <f ca="1">IF($C$6="合計",SUMIFS(Pt2売数実績!$L:$L,Pt2売数実績!$C:$C,$C38,Pt2売数実績!$B:$B,W$5),IFERROR(VLOOKUP(W$5&amp;"_"&amp;$C38&amp;"_"&amp;$C$6,Pt2売数実績!$A:$L,12,0),0))</f>
        <v>20</v>
      </c>
      <c r="X38" s="127">
        <f ca="1">IF($C$6="合計",SUMIFS(Pt2売数実績!$L:$L,Pt2売数実績!$C:$C,$C38,Pt2売数実績!$B:$B,X$5),IFERROR(VLOOKUP(X$5&amp;"_"&amp;$C38&amp;"_"&amp;$C$6,Pt2売数実績!$A:$L,12,0),0))</f>
        <v>77</v>
      </c>
      <c r="Y38" s="127">
        <f ca="1">IF($C$6="合計",SUMIFS(Pt2売数実績!$L:$L,Pt2売数実績!$C:$C,$C38,Pt2売数実績!$B:$B,Y$5),IFERROR(VLOOKUP(Y$5&amp;"_"&amp;$C38&amp;"_"&amp;$C$6,Pt2売数実績!$A:$L,12,0),0))</f>
        <v>15</v>
      </c>
      <c r="Z38" s="127">
        <f ca="1">IF($C$6="合計",SUMIFS(Pt2売数実績!$L:$L,Pt2売数実績!$C:$C,$C38,Pt2売数実績!$B:$B,Z$5),IFERROR(VLOOKUP(Z$5&amp;"_"&amp;$C38&amp;"_"&amp;$C$6,Pt2売数実績!$A:$L,12,0),0))</f>
        <v>4</v>
      </c>
      <c r="AA38" s="127">
        <f ca="1">IF($C$6="合計",SUMIFS(Pt2売数実績!$L:$L,Pt2売数実績!$C:$C,$C38,Pt2売数実績!$B:$B,AA$5),IFERROR(VLOOKUP(AA$5&amp;"_"&amp;$C38&amp;"_"&amp;$C$6,Pt2売数実績!$A:$L,12,0),0))</f>
        <v>5</v>
      </c>
      <c r="AB38" s="127">
        <f ca="1">IF($C$6="合計",SUMIFS(Pt2売数実績!$L:$L,Pt2売数実績!$C:$C,$C38,Pt2売数実績!$B:$B,AB$5),IFERROR(VLOOKUP(AB$5&amp;"_"&amp;$C38&amp;"_"&amp;$C$6,Pt2売数実績!$A:$L,12,0),0))</f>
        <v>0</v>
      </c>
      <c r="AC38" s="127">
        <f ca="1">IF($C$6="合計",SUMIFS(Pt2売数実績!$L:$L,Pt2売数実績!$C:$C,$C38,Pt2売数実績!$B:$B,AC$5),IFERROR(VLOOKUP(AC$5&amp;"_"&amp;$C38&amp;"_"&amp;$C$6,Pt2売数実績!$A:$L,12,0),0))</f>
        <v>0</v>
      </c>
      <c r="AD38" s="127">
        <f ca="1">IF($C$6="合計",SUMIFS(Pt2売数実績!$L:$L,Pt2売数実績!$C:$C,$C38,Pt2売数実績!$B:$B,AD$5),IFERROR(VLOOKUP(AD$5&amp;"_"&amp;$C38&amp;"_"&amp;$C$6,Pt2売数実績!$A:$L,12,0),0))</f>
        <v>2</v>
      </c>
      <c r="AE38" s="127">
        <f ca="1">IF($C$6="合計",SUMIFS(Pt2売数実績!$L:$L,Pt2売数実績!$C:$C,$C38,Pt2売数実績!$B:$B,AE$5),IFERROR(VLOOKUP(AE$5&amp;"_"&amp;$C38&amp;"_"&amp;$C$6,Pt2売数実績!$A:$L,12,0),0))</f>
        <v>1</v>
      </c>
      <c r="AG38" s="106" t="s">
        <v>32</v>
      </c>
      <c r="AH38" s="135">
        <f ca="1">SUM($R38:T38)/$G38</f>
        <v>7.1999999999999995E-2</v>
      </c>
      <c r="AI38" s="135">
        <f ca="1">SUM($R38:U38)/$G38</f>
        <v>0.22</v>
      </c>
      <c r="AJ38" s="135">
        <f ca="1">SUM($R38:V38)/$G38</f>
        <v>0.32</v>
      </c>
      <c r="AK38" s="135">
        <f ca="1">SUM($R38:W38)/$G38</f>
        <v>0.4</v>
      </c>
      <c r="AL38" s="135">
        <f ca="1">SUM($R38:X38)/$G38</f>
        <v>0.70799999999999996</v>
      </c>
      <c r="AM38" s="135">
        <f ca="1">SUM($R38:Y38)/$G38</f>
        <v>0.76800000000000002</v>
      </c>
      <c r="AN38" s="135">
        <f ca="1">SUM($R38:Z38)/$G38</f>
        <v>0.78400000000000003</v>
      </c>
      <c r="AO38" s="135">
        <f ca="1">SUM($R38:AA38)/$G38</f>
        <v>0.80400000000000005</v>
      </c>
      <c r="AP38" s="135">
        <f ca="1">SUM($R38:AB38)/$G38</f>
        <v>0.80400000000000005</v>
      </c>
      <c r="AQ38" s="135">
        <f ca="1">SUM($R38:AC38)/$G38</f>
        <v>0.80400000000000005</v>
      </c>
      <c r="AR38" s="135">
        <f ca="1">SUM($R38:AD38)/$G38</f>
        <v>0.81200000000000006</v>
      </c>
      <c r="AS38" s="135">
        <f ca="1">SUM($R38:AE38)/$G38</f>
        <v>0.81599999999999995</v>
      </c>
      <c r="AU38" s="106" t="s">
        <v>32</v>
      </c>
      <c r="AV38" s="135">
        <f t="shared" ca="1" si="20"/>
        <v>9.9199542595769019E-2</v>
      </c>
      <c r="AW38" s="135">
        <f t="shared" ca="1" si="20"/>
        <v>0.21154945683247572</v>
      </c>
      <c r="AX38" s="135">
        <f t="shared" ca="1" si="20"/>
        <v>0.32318467695826192</v>
      </c>
      <c r="AY38" s="135">
        <f t="shared" ca="1" si="20"/>
        <v>0.45082904516866784</v>
      </c>
      <c r="AZ38" s="135">
        <f t="shared" ca="1" si="20"/>
        <v>0.69168096054888517</v>
      </c>
      <c r="BA38" s="135">
        <f t="shared" ca="1" si="20"/>
        <v>0.80989136649514015</v>
      </c>
      <c r="BB38" s="135">
        <f t="shared" ca="1" si="20"/>
        <v>0.86692395654659815</v>
      </c>
      <c r="BC38" s="135">
        <f t="shared" ca="1" si="20"/>
        <v>0.90666094911377937</v>
      </c>
      <c r="BD38" s="135">
        <f t="shared" ca="1" si="20"/>
        <v>0.93539165237278454</v>
      </c>
      <c r="BE38" s="135">
        <f t="shared" ca="1" si="20"/>
        <v>0.95540308747855929</v>
      </c>
      <c r="BF38" s="135">
        <f t="shared" ca="1" si="20"/>
        <v>0.98141795311606639</v>
      </c>
      <c r="BG38" s="135">
        <f t="shared" ca="1" si="20"/>
        <v>1</v>
      </c>
    </row>
    <row r="39" spans="3:59" x14ac:dyDescent="0.15">
      <c r="C39" s="105">
        <v>298</v>
      </c>
      <c r="D39" s="105" t="s">
        <v>160</v>
      </c>
      <c r="E39" s="106">
        <f t="shared" ca="1" si="8"/>
        <v>0</v>
      </c>
      <c r="F39" s="106">
        <f t="shared" ca="1" si="9"/>
        <v>0</v>
      </c>
      <c r="G39" s="106">
        <f ca="1">VLOOKUP($C$6,パターンマスタ!N:AB,14,0)</f>
        <v>250</v>
      </c>
      <c r="H39" s="107">
        <f t="shared" ca="1" si="10"/>
        <v>171</v>
      </c>
      <c r="I39" s="106">
        <f t="shared" ca="1" si="11"/>
        <v>79</v>
      </c>
      <c r="J39" s="112">
        <f t="shared" ca="1" si="12"/>
        <v>0.68400000000000005</v>
      </c>
      <c r="K39" s="113">
        <f t="shared" ca="1" si="13"/>
        <v>1</v>
      </c>
      <c r="L39" s="113">
        <f t="shared" ca="1" si="14"/>
        <v>-0.31599999999999995</v>
      </c>
      <c r="M39" s="114">
        <f t="shared" ca="1" si="15"/>
        <v>171</v>
      </c>
      <c r="N39" s="106">
        <f t="shared" ca="1" si="16"/>
        <v>79</v>
      </c>
      <c r="O39" s="113">
        <f t="shared" ca="1" si="17"/>
        <v>0.68400000000000005</v>
      </c>
      <c r="P39" s="115"/>
      <c r="Q39" s="126" t="s">
        <v>31</v>
      </c>
      <c r="R39" s="127">
        <f ca="1">IF($C$6="合計",SUMIFS(Pt2売数実績!$L:$L,Pt2売数実績!$C:$C,$C39,Pt2売数実績!$B:$B,R$5),IFERROR(VLOOKUP(R$5&amp;"_"&amp;$C39&amp;"_"&amp;$C$6,Pt2売数実績!$A:$L,12,0),0))</f>
        <v>0</v>
      </c>
      <c r="S39" s="127">
        <f ca="1">IF($C$6="合計",SUMIFS(Pt2売数実績!$L:$L,Pt2売数実績!$C:$C,$C39,Pt2売数実績!$B:$B,S$5),IFERROR(VLOOKUP(S$5&amp;"_"&amp;$C39&amp;"_"&amp;$C$6,Pt2売数実績!$A:$L,12,0),0))</f>
        <v>0</v>
      </c>
      <c r="T39" s="127">
        <f ca="1">IF($C$6="合計",SUMIFS(Pt2売数実績!$L:$L,Pt2売数実績!$C:$C,$C39,Pt2売数実績!$B:$B,T$5),IFERROR(VLOOKUP(T$5&amp;"_"&amp;$C39&amp;"_"&amp;$C$6,Pt2売数実績!$A:$L,12,0),0))</f>
        <v>0</v>
      </c>
      <c r="U39" s="127">
        <f ca="1">IF($C$6="合計",SUMIFS(Pt2売数実績!$L:$L,Pt2売数実績!$C:$C,$C39,Pt2売数実績!$B:$B,U$5),IFERROR(VLOOKUP(U$5&amp;"_"&amp;$C39&amp;"_"&amp;$C$6,Pt2売数実績!$A:$L,12,0),0))</f>
        <v>13</v>
      </c>
      <c r="V39" s="127">
        <f ca="1">IF($C$6="合計",SUMIFS(Pt2売数実績!$L:$L,Pt2売数実績!$C:$C,$C39,Pt2売数実績!$B:$B,V$5),IFERROR(VLOOKUP(V$5&amp;"_"&amp;$C39&amp;"_"&amp;$C$6,Pt2売数実績!$A:$L,12,0),0))</f>
        <v>17</v>
      </c>
      <c r="W39" s="127">
        <f ca="1">IF($C$6="合計",SUMIFS(Pt2売数実績!$L:$L,Pt2売数実績!$C:$C,$C39,Pt2売数実績!$B:$B,W$5),IFERROR(VLOOKUP(W$5&amp;"_"&amp;$C39&amp;"_"&amp;$C$6,Pt2売数実績!$A:$L,12,0),0))</f>
        <v>16</v>
      </c>
      <c r="X39" s="127">
        <f ca="1">IF($C$6="合計",SUMIFS(Pt2売数実績!$L:$L,Pt2売数実績!$C:$C,$C39,Pt2売数実績!$B:$B,X$5),IFERROR(VLOOKUP(X$5&amp;"_"&amp;$C39&amp;"_"&amp;$C$6,Pt2売数実績!$A:$L,12,0),0))</f>
        <v>95</v>
      </c>
      <c r="Y39" s="127">
        <f ca="1">IF($C$6="合計",SUMIFS(Pt2売数実績!$L:$L,Pt2売数実績!$C:$C,$C39,Pt2売数実績!$B:$B,Y$5),IFERROR(VLOOKUP(Y$5&amp;"_"&amp;$C39&amp;"_"&amp;$C$6,Pt2売数実績!$A:$L,12,0),0))</f>
        <v>14</v>
      </c>
      <c r="Z39" s="127">
        <f ca="1">IF($C$6="合計",SUMIFS(Pt2売数実績!$L:$L,Pt2売数実績!$C:$C,$C39,Pt2売数実績!$B:$B,Z$5),IFERROR(VLOOKUP(Z$5&amp;"_"&amp;$C39&amp;"_"&amp;$C$6,Pt2売数実績!$A:$L,12,0),0))</f>
        <v>5</v>
      </c>
      <c r="AA39" s="127">
        <f ca="1">IF($C$6="合計",SUMIFS(Pt2売数実績!$L:$L,Pt2売数実績!$C:$C,$C39,Pt2売数実績!$B:$B,AA$5),IFERROR(VLOOKUP(AA$5&amp;"_"&amp;$C39&amp;"_"&amp;$C$6,Pt2売数実績!$A:$L,12,0),0))</f>
        <v>0</v>
      </c>
      <c r="AB39" s="127">
        <f ca="1">IF($C$6="合計",SUMIFS(Pt2売数実績!$L:$L,Pt2売数実績!$C:$C,$C39,Pt2売数実績!$B:$B,AB$5),IFERROR(VLOOKUP(AB$5&amp;"_"&amp;$C39&amp;"_"&amp;$C$6,Pt2売数実績!$A:$L,12,0),0))</f>
        <v>4</v>
      </c>
      <c r="AC39" s="127">
        <f ca="1">IF($C$6="合計",SUMIFS(Pt2売数実績!$L:$L,Pt2売数実績!$C:$C,$C39,Pt2売数実績!$B:$B,AC$5),IFERROR(VLOOKUP(AC$5&amp;"_"&amp;$C39&amp;"_"&amp;$C$6,Pt2売数実績!$A:$L,12,0),0))</f>
        <v>1</v>
      </c>
      <c r="AD39" s="127">
        <f ca="1">IF($C$6="合計",SUMIFS(Pt2売数実績!$L:$L,Pt2売数実績!$C:$C,$C39,Pt2売数実績!$B:$B,AD$5),IFERROR(VLOOKUP(AD$5&amp;"_"&amp;$C39&amp;"_"&amp;$C$6,Pt2売数実績!$A:$L,12,0),0))</f>
        <v>5</v>
      </c>
      <c r="AE39" s="127">
        <f ca="1">IF($C$6="合計",SUMIFS(Pt2売数実績!$L:$L,Pt2売数実績!$C:$C,$C39,Pt2売数実績!$B:$B,AE$5),IFERROR(VLOOKUP(AE$5&amp;"_"&amp;$C39&amp;"_"&amp;$C$6,Pt2売数実績!$A:$L,12,0),0))</f>
        <v>1</v>
      </c>
      <c r="AG39" s="106" t="s">
        <v>32</v>
      </c>
      <c r="AH39" s="135">
        <f ca="1">SUM($R39:T39)/$G39</f>
        <v>0</v>
      </c>
      <c r="AI39" s="135">
        <f ca="1">SUM($R39:U39)/$G39</f>
        <v>5.1999999999999998E-2</v>
      </c>
      <c r="AJ39" s="135">
        <f ca="1">SUM($R39:V39)/$G39</f>
        <v>0.12</v>
      </c>
      <c r="AK39" s="135">
        <f ca="1">SUM($R39:W39)/$G39</f>
        <v>0.184</v>
      </c>
      <c r="AL39" s="135">
        <f ca="1">SUM($R39:X39)/$G39</f>
        <v>0.56399999999999995</v>
      </c>
      <c r="AM39" s="135">
        <f ca="1">SUM($R39:Y39)/$G39</f>
        <v>0.62</v>
      </c>
      <c r="AN39" s="135">
        <f ca="1">SUM($R39:Z39)/$G39</f>
        <v>0.64</v>
      </c>
      <c r="AO39" s="135">
        <f ca="1">SUM($R39:AA39)/$G39</f>
        <v>0.64</v>
      </c>
      <c r="AP39" s="135">
        <f ca="1">SUM($R39:AB39)/$G39</f>
        <v>0.65600000000000003</v>
      </c>
      <c r="AQ39" s="135">
        <f ca="1">SUM($R39:AC39)/$G39</f>
        <v>0.66</v>
      </c>
      <c r="AR39" s="135">
        <f ca="1">SUM($R39:AD39)/$G39</f>
        <v>0.68</v>
      </c>
      <c r="AS39" s="135">
        <f ca="1">SUM($R39:AE39)/$G39</f>
        <v>0.68400000000000005</v>
      </c>
      <c r="AU39" s="106" t="s">
        <v>32</v>
      </c>
      <c r="AV39" s="135">
        <f t="shared" ref="AV39:BG48" ca="1" si="21">AV$7</f>
        <v>9.9199542595769019E-2</v>
      </c>
      <c r="AW39" s="135">
        <f t="shared" ca="1" si="21"/>
        <v>0.21154945683247572</v>
      </c>
      <c r="AX39" s="135">
        <f t="shared" ca="1" si="21"/>
        <v>0.32318467695826192</v>
      </c>
      <c r="AY39" s="135">
        <f t="shared" ca="1" si="21"/>
        <v>0.45082904516866784</v>
      </c>
      <c r="AZ39" s="135">
        <f t="shared" ca="1" si="21"/>
        <v>0.69168096054888517</v>
      </c>
      <c r="BA39" s="135">
        <f t="shared" ca="1" si="21"/>
        <v>0.80989136649514015</v>
      </c>
      <c r="BB39" s="135">
        <f t="shared" ca="1" si="21"/>
        <v>0.86692395654659815</v>
      </c>
      <c r="BC39" s="135">
        <f t="shared" ca="1" si="21"/>
        <v>0.90666094911377937</v>
      </c>
      <c r="BD39" s="135">
        <f t="shared" ca="1" si="21"/>
        <v>0.93539165237278454</v>
      </c>
      <c r="BE39" s="135">
        <f t="shared" ca="1" si="21"/>
        <v>0.95540308747855929</v>
      </c>
      <c r="BF39" s="135">
        <f t="shared" ca="1" si="21"/>
        <v>0.98141795311606639</v>
      </c>
      <c r="BG39" s="135">
        <f t="shared" ca="1" si="21"/>
        <v>1</v>
      </c>
    </row>
    <row r="40" spans="3:59" x14ac:dyDescent="0.15">
      <c r="C40" s="105">
        <v>319</v>
      </c>
      <c r="D40" s="105" t="s">
        <v>161</v>
      </c>
      <c r="E40" s="106">
        <f t="shared" ca="1" si="8"/>
        <v>0</v>
      </c>
      <c r="F40" s="106">
        <f t="shared" ca="1" si="9"/>
        <v>0</v>
      </c>
      <c r="G40" s="106">
        <f ca="1">VLOOKUP($C$6,パターンマスタ!N:AB,14,0)</f>
        <v>250</v>
      </c>
      <c r="H40" s="107">
        <f t="shared" ca="1" si="10"/>
        <v>170</v>
      </c>
      <c r="I40" s="106">
        <f t="shared" ca="1" si="11"/>
        <v>80</v>
      </c>
      <c r="J40" s="112">
        <f t="shared" ca="1" si="12"/>
        <v>0.68</v>
      </c>
      <c r="K40" s="113">
        <f t="shared" ca="1" si="13"/>
        <v>1</v>
      </c>
      <c r="L40" s="113">
        <f t="shared" ca="1" si="14"/>
        <v>-0.31999999999999995</v>
      </c>
      <c r="M40" s="114">
        <f t="shared" ca="1" si="15"/>
        <v>170</v>
      </c>
      <c r="N40" s="106">
        <f t="shared" ca="1" si="16"/>
        <v>80</v>
      </c>
      <c r="O40" s="113">
        <f t="shared" ca="1" si="17"/>
        <v>0.68</v>
      </c>
      <c r="P40" s="115"/>
      <c r="Q40" s="126" t="s">
        <v>31</v>
      </c>
      <c r="R40" s="127">
        <f ca="1">IF($C$6="合計",SUMIFS(Pt2売数実績!$L:$L,Pt2売数実績!$C:$C,$C40,Pt2売数実績!$B:$B,R$5),IFERROR(VLOOKUP(R$5&amp;"_"&amp;$C40&amp;"_"&amp;$C$6,Pt2売数実績!$A:$L,12,0),0))</f>
        <v>2</v>
      </c>
      <c r="S40" s="127">
        <f ca="1">IF($C$6="合計",SUMIFS(Pt2売数実績!$L:$L,Pt2売数実績!$C:$C,$C40,Pt2売数実績!$B:$B,S$5),IFERROR(VLOOKUP(S$5&amp;"_"&amp;$C40&amp;"_"&amp;$C$6,Pt2売数実績!$A:$L,12,0),0))</f>
        <v>12</v>
      </c>
      <c r="T40" s="127">
        <f ca="1">IF($C$6="合計",SUMIFS(Pt2売数実績!$L:$L,Pt2売数実績!$C:$C,$C40,Pt2売数実績!$B:$B,T$5),IFERROR(VLOOKUP(T$5&amp;"_"&amp;$C40&amp;"_"&amp;$C$6,Pt2売数実績!$A:$L,12,0),0))</f>
        <v>10</v>
      </c>
      <c r="U40" s="127">
        <f ca="1">IF($C$6="合計",SUMIFS(Pt2売数実績!$L:$L,Pt2売数実績!$C:$C,$C40,Pt2売数実績!$B:$B,U$5),IFERROR(VLOOKUP(U$5&amp;"_"&amp;$C40&amp;"_"&amp;$C$6,Pt2売数実績!$A:$L,12,0),0))</f>
        <v>4</v>
      </c>
      <c r="V40" s="127">
        <f ca="1">IF($C$6="合計",SUMIFS(Pt2売数実績!$L:$L,Pt2売数実績!$C:$C,$C40,Pt2売数実績!$B:$B,V$5),IFERROR(VLOOKUP(V$5&amp;"_"&amp;$C40&amp;"_"&amp;$C$6,Pt2売数実績!$A:$L,12,0),0))</f>
        <v>15</v>
      </c>
      <c r="W40" s="127">
        <f ca="1">IF($C$6="合計",SUMIFS(Pt2売数実績!$L:$L,Pt2売数実績!$C:$C,$C40,Pt2売数実績!$B:$B,W$5),IFERROR(VLOOKUP(W$5&amp;"_"&amp;$C40&amp;"_"&amp;$C$6,Pt2売数実績!$A:$L,12,0),0))</f>
        <v>18</v>
      </c>
      <c r="X40" s="127">
        <f ca="1">IF($C$6="合計",SUMIFS(Pt2売数実績!$L:$L,Pt2売数実績!$C:$C,$C40,Pt2売数実績!$B:$B,X$5),IFERROR(VLOOKUP(X$5&amp;"_"&amp;$C40&amp;"_"&amp;$C$6,Pt2売数実績!$A:$L,12,0),0))</f>
        <v>17</v>
      </c>
      <c r="Y40" s="127">
        <f ca="1">IF($C$6="合計",SUMIFS(Pt2売数実績!$L:$L,Pt2売数実績!$C:$C,$C40,Pt2売数実績!$B:$B,Y$5),IFERROR(VLOOKUP(Y$5&amp;"_"&amp;$C40&amp;"_"&amp;$C$6,Pt2売数実績!$A:$L,12,0),0))</f>
        <v>32</v>
      </c>
      <c r="Z40" s="127">
        <f ca="1">IF($C$6="合計",SUMIFS(Pt2売数実績!$L:$L,Pt2売数実績!$C:$C,$C40,Pt2売数実績!$B:$B,Z$5),IFERROR(VLOOKUP(Z$5&amp;"_"&amp;$C40&amp;"_"&amp;$C$6,Pt2売数実績!$A:$L,12,0),0))</f>
        <v>24</v>
      </c>
      <c r="AA40" s="127">
        <f ca="1">IF($C$6="合計",SUMIFS(Pt2売数実績!$L:$L,Pt2売数実績!$C:$C,$C40,Pt2売数実績!$B:$B,AA$5),IFERROR(VLOOKUP(AA$5&amp;"_"&amp;$C40&amp;"_"&amp;$C$6,Pt2売数実績!$A:$L,12,0),0))</f>
        <v>12</v>
      </c>
      <c r="AB40" s="127">
        <f ca="1">IF($C$6="合計",SUMIFS(Pt2売数実績!$L:$L,Pt2売数実績!$C:$C,$C40,Pt2売数実績!$B:$B,AB$5),IFERROR(VLOOKUP(AB$5&amp;"_"&amp;$C40&amp;"_"&amp;$C$6,Pt2売数実績!$A:$L,12,0),0))</f>
        <v>10</v>
      </c>
      <c r="AC40" s="127">
        <f ca="1">IF($C$6="合計",SUMIFS(Pt2売数実績!$L:$L,Pt2売数実績!$C:$C,$C40,Pt2売数実績!$B:$B,AC$5),IFERROR(VLOOKUP(AC$5&amp;"_"&amp;$C40&amp;"_"&amp;$C$6,Pt2売数実績!$A:$L,12,0),0))</f>
        <v>7</v>
      </c>
      <c r="AD40" s="127">
        <f ca="1">IF($C$6="合計",SUMIFS(Pt2売数実績!$L:$L,Pt2売数実績!$C:$C,$C40,Pt2売数実績!$B:$B,AD$5),IFERROR(VLOOKUP(AD$5&amp;"_"&amp;$C40&amp;"_"&amp;$C$6,Pt2売数実績!$A:$L,12,0),0))</f>
        <v>4</v>
      </c>
      <c r="AE40" s="127">
        <f ca="1">IF($C$6="合計",SUMIFS(Pt2売数実績!$L:$L,Pt2売数実績!$C:$C,$C40,Pt2売数実績!$B:$B,AE$5),IFERROR(VLOOKUP(AE$5&amp;"_"&amp;$C40&amp;"_"&amp;$C$6,Pt2売数実績!$A:$L,12,0),0))</f>
        <v>3</v>
      </c>
      <c r="AG40" s="106" t="s">
        <v>32</v>
      </c>
      <c r="AH40" s="135">
        <f ca="1">SUM($R40:T40)/$G40</f>
        <v>9.6000000000000002E-2</v>
      </c>
      <c r="AI40" s="135">
        <f ca="1">SUM($R40:U40)/$G40</f>
        <v>0.112</v>
      </c>
      <c r="AJ40" s="135">
        <f ca="1">SUM($R40:V40)/$G40</f>
        <v>0.17199999999999999</v>
      </c>
      <c r="AK40" s="135">
        <f ca="1">SUM($R40:W40)/$G40</f>
        <v>0.24399999999999999</v>
      </c>
      <c r="AL40" s="135">
        <f ca="1">SUM($R40:X40)/$G40</f>
        <v>0.312</v>
      </c>
      <c r="AM40" s="135">
        <f ca="1">SUM($R40:Y40)/$G40</f>
        <v>0.44</v>
      </c>
      <c r="AN40" s="135">
        <f ca="1">SUM($R40:Z40)/$G40</f>
        <v>0.53600000000000003</v>
      </c>
      <c r="AO40" s="135">
        <f ca="1">SUM($R40:AA40)/$G40</f>
        <v>0.58399999999999996</v>
      </c>
      <c r="AP40" s="135">
        <f ca="1">SUM($R40:AB40)/$G40</f>
        <v>0.624</v>
      </c>
      <c r="AQ40" s="135">
        <f ca="1">SUM($R40:AC40)/$G40</f>
        <v>0.65200000000000002</v>
      </c>
      <c r="AR40" s="135">
        <f ca="1">SUM($R40:AD40)/$G40</f>
        <v>0.66800000000000004</v>
      </c>
      <c r="AS40" s="135">
        <f ca="1">SUM($R40:AE40)/$G40</f>
        <v>0.68</v>
      </c>
      <c r="AU40" s="106" t="s">
        <v>32</v>
      </c>
      <c r="AV40" s="135">
        <f t="shared" ca="1" si="21"/>
        <v>9.9199542595769019E-2</v>
      </c>
      <c r="AW40" s="135">
        <f t="shared" ca="1" si="21"/>
        <v>0.21154945683247572</v>
      </c>
      <c r="AX40" s="135">
        <f t="shared" ca="1" si="21"/>
        <v>0.32318467695826192</v>
      </c>
      <c r="AY40" s="135">
        <f t="shared" ca="1" si="21"/>
        <v>0.45082904516866784</v>
      </c>
      <c r="AZ40" s="135">
        <f t="shared" ca="1" si="21"/>
        <v>0.69168096054888517</v>
      </c>
      <c r="BA40" s="135">
        <f t="shared" ca="1" si="21"/>
        <v>0.80989136649514015</v>
      </c>
      <c r="BB40" s="135">
        <f t="shared" ca="1" si="21"/>
        <v>0.86692395654659815</v>
      </c>
      <c r="BC40" s="135">
        <f t="shared" ca="1" si="21"/>
        <v>0.90666094911377937</v>
      </c>
      <c r="BD40" s="135">
        <f t="shared" ca="1" si="21"/>
        <v>0.93539165237278454</v>
      </c>
      <c r="BE40" s="135">
        <f t="shared" ca="1" si="21"/>
        <v>0.95540308747855929</v>
      </c>
      <c r="BF40" s="135">
        <f t="shared" ca="1" si="21"/>
        <v>0.98141795311606639</v>
      </c>
      <c r="BG40" s="135">
        <f t="shared" ca="1" si="21"/>
        <v>1</v>
      </c>
    </row>
    <row r="41" spans="3:59" x14ac:dyDescent="0.15">
      <c r="C41" s="105">
        <v>325</v>
      </c>
      <c r="D41" s="105" t="s">
        <v>162</v>
      </c>
      <c r="E41" s="106">
        <f t="shared" ref="E41:E58" ca="1" si="22">$E$6</f>
        <v>0</v>
      </c>
      <c r="F41" s="106">
        <f t="shared" ref="F41:F58" ca="1" si="23">$F$6</f>
        <v>0</v>
      </c>
      <c r="G41" s="106">
        <f ca="1">VLOOKUP($C$6,パターンマスタ!N:AB,14,0)</f>
        <v>250</v>
      </c>
      <c r="H41" s="107">
        <f t="shared" ref="H41:H58" ca="1" si="24">SUMIFS(R41:AE41,$R$5:$AE$5,"&lt;="&amp;$H$4)</f>
        <v>116</v>
      </c>
      <c r="I41" s="106">
        <f t="shared" ref="I41:I58" ca="1" si="25">G41-H41</f>
        <v>134</v>
      </c>
      <c r="J41" s="112">
        <f t="shared" ref="J41:J58" ca="1" si="26">IF(G41=0,0,H41/G41)</f>
        <v>0.46400000000000002</v>
      </c>
      <c r="K41" s="113">
        <f t="shared" ref="K41:K58" ca="1" si="27">SUMIFS(AV41:BG41,$AV$5:$BG$5,$H$4)</f>
        <v>1</v>
      </c>
      <c r="L41" s="113">
        <f t="shared" ref="L41:L58" ca="1" si="28">J41-K41</f>
        <v>-0.53600000000000003</v>
      </c>
      <c r="M41" s="114">
        <f t="shared" ref="M41:M58" ca="1" si="29">AS41*G41</f>
        <v>116</v>
      </c>
      <c r="N41" s="106">
        <f t="shared" ref="N41:N58" ca="1" si="30">G41-M41</f>
        <v>134</v>
      </c>
      <c r="O41" s="113">
        <f t="shared" ref="O41:O58" ca="1" si="31">M41/G41</f>
        <v>0.46400000000000002</v>
      </c>
      <c r="P41" s="115"/>
      <c r="Q41" s="126" t="s">
        <v>31</v>
      </c>
      <c r="R41" s="127">
        <f ca="1">IF($C$6="合計",SUMIFS(Pt2売数実績!$L:$L,Pt2売数実績!$C:$C,$C41,Pt2売数実績!$B:$B,R$5),IFERROR(VLOOKUP(R$5&amp;"_"&amp;$C41&amp;"_"&amp;$C$6,Pt2売数実績!$A:$L,12,0),0))</f>
        <v>0</v>
      </c>
      <c r="S41" s="127">
        <f ca="1">IF($C$6="合計",SUMIFS(Pt2売数実績!$L:$L,Pt2売数実績!$C:$C,$C41,Pt2売数実績!$B:$B,S$5),IFERROR(VLOOKUP(S$5&amp;"_"&amp;$C41&amp;"_"&amp;$C$6,Pt2売数実績!$A:$L,12,0),0))</f>
        <v>0</v>
      </c>
      <c r="T41" s="127">
        <f ca="1">IF($C$6="合計",SUMIFS(Pt2売数実績!$L:$L,Pt2売数実績!$C:$C,$C41,Pt2売数実績!$B:$B,T$5),IFERROR(VLOOKUP(T$5&amp;"_"&amp;$C41&amp;"_"&amp;$C$6,Pt2売数実績!$A:$L,12,0),0))</f>
        <v>8</v>
      </c>
      <c r="U41" s="127">
        <f ca="1">IF($C$6="合計",SUMIFS(Pt2売数実績!$L:$L,Pt2売数実績!$C:$C,$C41,Pt2売数実績!$B:$B,U$5),IFERROR(VLOOKUP(U$5&amp;"_"&amp;$C41&amp;"_"&amp;$C$6,Pt2売数実績!$A:$L,12,0),0))</f>
        <v>16</v>
      </c>
      <c r="V41" s="127">
        <f ca="1">IF($C$6="合計",SUMIFS(Pt2売数実績!$L:$L,Pt2売数実績!$C:$C,$C41,Pt2売数実績!$B:$B,V$5),IFERROR(VLOOKUP(V$5&amp;"_"&amp;$C41&amp;"_"&amp;$C$6,Pt2売数実績!$A:$L,12,0),0))</f>
        <v>22</v>
      </c>
      <c r="W41" s="127">
        <f ca="1">IF($C$6="合計",SUMIFS(Pt2売数実績!$L:$L,Pt2売数実績!$C:$C,$C41,Pt2売数実績!$B:$B,W$5),IFERROR(VLOOKUP(W$5&amp;"_"&amp;$C41&amp;"_"&amp;$C$6,Pt2売数実績!$A:$L,12,0),0))</f>
        <v>14</v>
      </c>
      <c r="X41" s="127">
        <f ca="1">IF($C$6="合計",SUMIFS(Pt2売数実績!$L:$L,Pt2売数実績!$C:$C,$C41,Pt2売数実績!$B:$B,X$5),IFERROR(VLOOKUP(X$5&amp;"_"&amp;$C41&amp;"_"&amp;$C$6,Pt2売数実績!$A:$L,12,0),0))</f>
        <v>8</v>
      </c>
      <c r="Y41" s="127">
        <f ca="1">IF($C$6="合計",SUMIFS(Pt2売数実績!$L:$L,Pt2売数実績!$C:$C,$C41,Pt2売数実績!$B:$B,Y$5),IFERROR(VLOOKUP(Y$5&amp;"_"&amp;$C41&amp;"_"&amp;$C$6,Pt2売数実績!$A:$L,12,0),0))</f>
        <v>17</v>
      </c>
      <c r="Z41" s="127">
        <f ca="1">IF($C$6="合計",SUMIFS(Pt2売数実績!$L:$L,Pt2売数実績!$C:$C,$C41,Pt2売数実績!$B:$B,Z$5),IFERROR(VLOOKUP(Z$5&amp;"_"&amp;$C41&amp;"_"&amp;$C$6,Pt2売数実績!$A:$L,12,0),0))</f>
        <v>8</v>
      </c>
      <c r="AA41" s="127">
        <f ca="1">IF($C$6="合計",SUMIFS(Pt2売数実績!$L:$L,Pt2売数実績!$C:$C,$C41,Pt2売数実績!$B:$B,AA$5),IFERROR(VLOOKUP(AA$5&amp;"_"&amp;$C41&amp;"_"&amp;$C$6,Pt2売数実績!$A:$L,12,0),0))</f>
        <v>6</v>
      </c>
      <c r="AB41" s="127">
        <f ca="1">IF($C$6="合計",SUMIFS(Pt2売数実績!$L:$L,Pt2売数実績!$C:$C,$C41,Pt2売数実績!$B:$B,AB$5),IFERROR(VLOOKUP(AB$5&amp;"_"&amp;$C41&amp;"_"&amp;$C$6,Pt2売数実績!$A:$L,12,0),0))</f>
        <v>6</v>
      </c>
      <c r="AC41" s="127">
        <f ca="1">IF($C$6="合計",SUMIFS(Pt2売数実績!$L:$L,Pt2売数実績!$C:$C,$C41,Pt2売数実績!$B:$B,AC$5),IFERROR(VLOOKUP(AC$5&amp;"_"&amp;$C41&amp;"_"&amp;$C$6,Pt2売数実績!$A:$L,12,0),0))</f>
        <v>5</v>
      </c>
      <c r="AD41" s="127">
        <f ca="1">IF($C$6="合計",SUMIFS(Pt2売数実績!$L:$L,Pt2売数実績!$C:$C,$C41,Pt2売数実績!$B:$B,AD$5),IFERROR(VLOOKUP(AD$5&amp;"_"&amp;$C41&amp;"_"&amp;$C$6,Pt2売数実績!$A:$L,12,0),0))</f>
        <v>4</v>
      </c>
      <c r="AE41" s="127">
        <f ca="1">IF($C$6="合計",SUMIFS(Pt2売数実績!$L:$L,Pt2売数実績!$C:$C,$C41,Pt2売数実績!$B:$B,AE$5),IFERROR(VLOOKUP(AE$5&amp;"_"&amp;$C41&amp;"_"&amp;$C$6,Pt2売数実績!$A:$L,12,0),0))</f>
        <v>2</v>
      </c>
      <c r="AG41" s="106" t="s">
        <v>32</v>
      </c>
      <c r="AH41" s="135">
        <f ca="1">SUM($R41:T41)/$G41</f>
        <v>3.2000000000000001E-2</v>
      </c>
      <c r="AI41" s="135">
        <f ca="1">SUM($R41:U41)/$G41</f>
        <v>9.6000000000000002E-2</v>
      </c>
      <c r="AJ41" s="135">
        <f ca="1">SUM($R41:V41)/$G41</f>
        <v>0.184</v>
      </c>
      <c r="AK41" s="135">
        <f ca="1">SUM($R41:W41)/$G41</f>
        <v>0.24</v>
      </c>
      <c r="AL41" s="135">
        <f ca="1">SUM($R41:X41)/$G41</f>
        <v>0.27200000000000002</v>
      </c>
      <c r="AM41" s="135">
        <f ca="1">SUM($R41:Y41)/$G41</f>
        <v>0.34</v>
      </c>
      <c r="AN41" s="135">
        <f ca="1">SUM($R41:Z41)/$G41</f>
        <v>0.372</v>
      </c>
      <c r="AO41" s="135">
        <f ca="1">SUM($R41:AA41)/$G41</f>
        <v>0.39600000000000002</v>
      </c>
      <c r="AP41" s="135">
        <f ca="1">SUM($R41:AB41)/$G41</f>
        <v>0.42</v>
      </c>
      <c r="AQ41" s="135">
        <f ca="1">SUM($R41:AC41)/$G41</f>
        <v>0.44</v>
      </c>
      <c r="AR41" s="135">
        <f ca="1">SUM($R41:AD41)/$G41</f>
        <v>0.45600000000000002</v>
      </c>
      <c r="AS41" s="135">
        <f ca="1">SUM($R41:AE41)/$G41</f>
        <v>0.46400000000000002</v>
      </c>
      <c r="AU41" s="106" t="s">
        <v>32</v>
      </c>
      <c r="AV41" s="135">
        <f t="shared" ca="1" si="21"/>
        <v>9.9199542595769019E-2</v>
      </c>
      <c r="AW41" s="135">
        <f t="shared" ca="1" si="21"/>
        <v>0.21154945683247572</v>
      </c>
      <c r="AX41" s="135">
        <f t="shared" ca="1" si="21"/>
        <v>0.32318467695826192</v>
      </c>
      <c r="AY41" s="135">
        <f t="shared" ca="1" si="21"/>
        <v>0.45082904516866784</v>
      </c>
      <c r="AZ41" s="135">
        <f t="shared" ca="1" si="21"/>
        <v>0.69168096054888517</v>
      </c>
      <c r="BA41" s="135">
        <f t="shared" ca="1" si="21"/>
        <v>0.80989136649514015</v>
      </c>
      <c r="BB41" s="135">
        <f t="shared" ca="1" si="21"/>
        <v>0.86692395654659815</v>
      </c>
      <c r="BC41" s="135">
        <f t="shared" ca="1" si="21"/>
        <v>0.90666094911377937</v>
      </c>
      <c r="BD41" s="135">
        <f t="shared" ca="1" si="21"/>
        <v>0.93539165237278454</v>
      </c>
      <c r="BE41" s="135">
        <f t="shared" ca="1" si="21"/>
        <v>0.95540308747855929</v>
      </c>
      <c r="BF41" s="135">
        <f t="shared" ca="1" si="21"/>
        <v>0.98141795311606639</v>
      </c>
      <c r="BG41" s="135">
        <f t="shared" ca="1" si="21"/>
        <v>1</v>
      </c>
    </row>
    <row r="42" spans="3:59" x14ac:dyDescent="0.15">
      <c r="C42" s="105">
        <v>329</v>
      </c>
      <c r="D42" s="105" t="s">
        <v>163</v>
      </c>
      <c r="E42" s="106">
        <f t="shared" ca="1" si="22"/>
        <v>0</v>
      </c>
      <c r="F42" s="106">
        <f t="shared" ca="1" si="23"/>
        <v>0</v>
      </c>
      <c r="G42" s="106">
        <f ca="1">VLOOKUP($C$6,パターンマスタ!N:AB,14,0)</f>
        <v>250</v>
      </c>
      <c r="H42" s="107">
        <f t="shared" ca="1" si="24"/>
        <v>186</v>
      </c>
      <c r="I42" s="106">
        <f t="shared" ca="1" si="25"/>
        <v>64</v>
      </c>
      <c r="J42" s="112">
        <f t="shared" ca="1" si="26"/>
        <v>0.74399999999999999</v>
      </c>
      <c r="K42" s="113">
        <f t="shared" ca="1" si="27"/>
        <v>1</v>
      </c>
      <c r="L42" s="113">
        <f t="shared" ca="1" si="28"/>
        <v>-0.25600000000000001</v>
      </c>
      <c r="M42" s="114">
        <f t="shared" ca="1" si="29"/>
        <v>186</v>
      </c>
      <c r="N42" s="106">
        <f t="shared" ca="1" si="30"/>
        <v>64</v>
      </c>
      <c r="O42" s="113">
        <f t="shared" ca="1" si="31"/>
        <v>0.74399999999999999</v>
      </c>
      <c r="P42" s="115"/>
      <c r="Q42" s="126" t="s">
        <v>31</v>
      </c>
      <c r="R42" s="127">
        <f ca="1">IF($C$6="合計",SUMIFS(Pt2売数実績!$L:$L,Pt2売数実績!$C:$C,$C42,Pt2売数実績!$B:$B,R$5),IFERROR(VLOOKUP(R$5&amp;"_"&amp;$C42&amp;"_"&amp;$C$6,Pt2売数実績!$A:$L,12,0),0))</f>
        <v>0</v>
      </c>
      <c r="S42" s="127">
        <f ca="1">IF($C$6="合計",SUMIFS(Pt2売数実績!$L:$L,Pt2売数実績!$C:$C,$C42,Pt2売数実績!$B:$B,S$5),IFERROR(VLOOKUP(S$5&amp;"_"&amp;$C42&amp;"_"&amp;$C$6,Pt2売数実績!$A:$L,12,0),0))</f>
        <v>0</v>
      </c>
      <c r="T42" s="127">
        <f ca="1">IF($C$6="合計",SUMIFS(Pt2売数実績!$L:$L,Pt2売数実績!$C:$C,$C42,Pt2売数実績!$B:$B,T$5),IFERROR(VLOOKUP(T$5&amp;"_"&amp;$C42&amp;"_"&amp;$C$6,Pt2売数実績!$A:$L,12,0),0))</f>
        <v>0</v>
      </c>
      <c r="U42" s="127">
        <f ca="1">IF($C$6="合計",SUMIFS(Pt2売数実績!$L:$L,Pt2売数実績!$C:$C,$C42,Pt2売数実績!$B:$B,U$5),IFERROR(VLOOKUP(U$5&amp;"_"&amp;$C42&amp;"_"&amp;$C$6,Pt2売数実績!$A:$L,12,0),0))</f>
        <v>0</v>
      </c>
      <c r="V42" s="127">
        <f ca="1">IF($C$6="合計",SUMIFS(Pt2売数実績!$L:$L,Pt2売数実績!$C:$C,$C42,Pt2売数実績!$B:$B,V$5),IFERROR(VLOOKUP(V$5&amp;"_"&amp;$C42&amp;"_"&amp;$C$6,Pt2売数実績!$A:$L,12,0),0))</f>
        <v>18</v>
      </c>
      <c r="W42" s="127">
        <f ca="1">IF($C$6="合計",SUMIFS(Pt2売数実績!$L:$L,Pt2売数実績!$C:$C,$C42,Pt2売数実績!$B:$B,W$5),IFERROR(VLOOKUP(W$5&amp;"_"&amp;$C42&amp;"_"&amp;$C$6,Pt2売数実績!$A:$L,12,0),0))</f>
        <v>50</v>
      </c>
      <c r="X42" s="127">
        <f ca="1">IF($C$6="合計",SUMIFS(Pt2売数実績!$L:$L,Pt2売数実績!$C:$C,$C42,Pt2売数実績!$B:$B,X$5),IFERROR(VLOOKUP(X$5&amp;"_"&amp;$C42&amp;"_"&amp;$C$6,Pt2売数実績!$A:$L,12,0),0))</f>
        <v>86</v>
      </c>
      <c r="Y42" s="127">
        <f ca="1">IF($C$6="合計",SUMIFS(Pt2売数実績!$L:$L,Pt2売数実績!$C:$C,$C42,Pt2売数実績!$B:$B,Y$5),IFERROR(VLOOKUP(Y$5&amp;"_"&amp;$C42&amp;"_"&amp;$C$6,Pt2売数実績!$A:$L,12,0),0))</f>
        <v>17</v>
      </c>
      <c r="Z42" s="127">
        <f ca="1">IF($C$6="合計",SUMIFS(Pt2売数実績!$L:$L,Pt2売数実績!$C:$C,$C42,Pt2売数実績!$B:$B,Z$5),IFERROR(VLOOKUP(Z$5&amp;"_"&amp;$C42&amp;"_"&amp;$C$6,Pt2売数実績!$A:$L,12,0),0))</f>
        <v>8</v>
      </c>
      <c r="AA42" s="127">
        <f ca="1">IF($C$6="合計",SUMIFS(Pt2売数実績!$L:$L,Pt2売数実績!$C:$C,$C42,Pt2売数実績!$B:$B,AA$5),IFERROR(VLOOKUP(AA$5&amp;"_"&amp;$C42&amp;"_"&amp;$C$6,Pt2売数実績!$A:$L,12,0),0))</f>
        <v>5</v>
      </c>
      <c r="AB42" s="127">
        <f ca="1">IF($C$6="合計",SUMIFS(Pt2売数実績!$L:$L,Pt2売数実績!$C:$C,$C42,Pt2売数実績!$B:$B,AB$5),IFERROR(VLOOKUP(AB$5&amp;"_"&amp;$C42&amp;"_"&amp;$C$6,Pt2売数実績!$A:$L,12,0),0))</f>
        <v>1</v>
      </c>
      <c r="AC42" s="127">
        <f ca="1">IF($C$6="合計",SUMIFS(Pt2売数実績!$L:$L,Pt2売数実績!$C:$C,$C42,Pt2売数実績!$B:$B,AC$5),IFERROR(VLOOKUP(AC$5&amp;"_"&amp;$C42&amp;"_"&amp;$C$6,Pt2売数実績!$A:$L,12,0),0))</f>
        <v>0</v>
      </c>
      <c r="AD42" s="127">
        <f ca="1">IF($C$6="合計",SUMIFS(Pt2売数実績!$L:$L,Pt2売数実績!$C:$C,$C42,Pt2売数実績!$B:$B,AD$5),IFERROR(VLOOKUP(AD$5&amp;"_"&amp;$C42&amp;"_"&amp;$C$6,Pt2売数実績!$A:$L,12,0),0))</f>
        <v>1</v>
      </c>
      <c r="AE42" s="127">
        <f ca="1">IF($C$6="合計",SUMIFS(Pt2売数実績!$L:$L,Pt2売数実績!$C:$C,$C42,Pt2売数実績!$B:$B,AE$5),IFERROR(VLOOKUP(AE$5&amp;"_"&amp;$C42&amp;"_"&amp;$C$6,Pt2売数実績!$A:$L,12,0),0))</f>
        <v>0</v>
      </c>
      <c r="AG42" s="106" t="s">
        <v>32</v>
      </c>
      <c r="AH42" s="135">
        <f ca="1">SUM($R42:T42)/$G42</f>
        <v>0</v>
      </c>
      <c r="AI42" s="135">
        <f ca="1">SUM($R42:U42)/$G42</f>
        <v>0</v>
      </c>
      <c r="AJ42" s="135">
        <f ca="1">SUM($R42:V42)/$G42</f>
        <v>7.1999999999999995E-2</v>
      </c>
      <c r="AK42" s="135">
        <f ca="1">SUM($R42:W42)/$G42</f>
        <v>0.27200000000000002</v>
      </c>
      <c r="AL42" s="135">
        <f ca="1">SUM($R42:X42)/$G42</f>
        <v>0.61599999999999999</v>
      </c>
      <c r="AM42" s="135">
        <f ca="1">SUM($R42:Y42)/$G42</f>
        <v>0.68400000000000005</v>
      </c>
      <c r="AN42" s="135">
        <f ca="1">SUM($R42:Z42)/$G42</f>
        <v>0.71599999999999997</v>
      </c>
      <c r="AO42" s="135">
        <f ca="1">SUM($R42:AA42)/$G42</f>
        <v>0.73599999999999999</v>
      </c>
      <c r="AP42" s="135">
        <f ca="1">SUM($R42:AB42)/$G42</f>
        <v>0.74</v>
      </c>
      <c r="AQ42" s="135">
        <f ca="1">SUM($R42:AC42)/$G42</f>
        <v>0.74</v>
      </c>
      <c r="AR42" s="135">
        <f ca="1">SUM($R42:AD42)/$G42</f>
        <v>0.74399999999999999</v>
      </c>
      <c r="AS42" s="135">
        <f ca="1">SUM($R42:AE42)/$G42</f>
        <v>0.74399999999999999</v>
      </c>
      <c r="AU42" s="106" t="s">
        <v>32</v>
      </c>
      <c r="AV42" s="135">
        <f t="shared" ca="1" si="21"/>
        <v>9.9199542595769019E-2</v>
      </c>
      <c r="AW42" s="135">
        <f t="shared" ca="1" si="21"/>
        <v>0.21154945683247572</v>
      </c>
      <c r="AX42" s="135">
        <f t="shared" ca="1" si="21"/>
        <v>0.32318467695826192</v>
      </c>
      <c r="AY42" s="135">
        <f t="shared" ca="1" si="21"/>
        <v>0.45082904516866784</v>
      </c>
      <c r="AZ42" s="135">
        <f t="shared" ca="1" si="21"/>
        <v>0.69168096054888517</v>
      </c>
      <c r="BA42" s="135">
        <f t="shared" ca="1" si="21"/>
        <v>0.80989136649514015</v>
      </c>
      <c r="BB42" s="135">
        <f t="shared" ca="1" si="21"/>
        <v>0.86692395654659815</v>
      </c>
      <c r="BC42" s="135">
        <f t="shared" ca="1" si="21"/>
        <v>0.90666094911377937</v>
      </c>
      <c r="BD42" s="135">
        <f t="shared" ca="1" si="21"/>
        <v>0.93539165237278454</v>
      </c>
      <c r="BE42" s="135">
        <f t="shared" ca="1" si="21"/>
        <v>0.95540308747855929</v>
      </c>
      <c r="BF42" s="135">
        <f t="shared" ca="1" si="21"/>
        <v>0.98141795311606639</v>
      </c>
      <c r="BG42" s="135">
        <f t="shared" ca="1" si="21"/>
        <v>1</v>
      </c>
    </row>
    <row r="43" spans="3:59" x14ac:dyDescent="0.15">
      <c r="C43" s="105">
        <v>340</v>
      </c>
      <c r="D43" s="105" t="s">
        <v>164</v>
      </c>
      <c r="E43" s="106">
        <f t="shared" ca="1" si="22"/>
        <v>0</v>
      </c>
      <c r="F43" s="106">
        <f t="shared" ca="1" si="23"/>
        <v>0</v>
      </c>
      <c r="G43" s="106">
        <f ca="1">VLOOKUP($C$6,パターンマスタ!N:AB,14,0)</f>
        <v>250</v>
      </c>
      <c r="H43" s="107">
        <f t="shared" ca="1" si="24"/>
        <v>73</v>
      </c>
      <c r="I43" s="106">
        <f t="shared" ca="1" si="25"/>
        <v>177</v>
      </c>
      <c r="J43" s="112">
        <f t="shared" ca="1" si="26"/>
        <v>0.29199999999999998</v>
      </c>
      <c r="K43" s="113">
        <f t="shared" ca="1" si="27"/>
        <v>1</v>
      </c>
      <c r="L43" s="113">
        <f t="shared" ca="1" si="28"/>
        <v>-0.70799999999999996</v>
      </c>
      <c r="M43" s="114">
        <f t="shared" ca="1" si="29"/>
        <v>73</v>
      </c>
      <c r="N43" s="106">
        <f t="shared" ca="1" si="30"/>
        <v>177</v>
      </c>
      <c r="O43" s="113">
        <f t="shared" ca="1" si="31"/>
        <v>0.29199999999999998</v>
      </c>
      <c r="P43" s="115"/>
      <c r="Q43" s="126" t="s">
        <v>31</v>
      </c>
      <c r="R43" s="127">
        <f ca="1">IF($C$6="合計",SUMIFS(Pt2売数実績!$L:$L,Pt2売数実績!$C:$C,$C43,Pt2売数実績!$B:$B,R$5),IFERROR(VLOOKUP(R$5&amp;"_"&amp;$C43&amp;"_"&amp;$C$6,Pt2売数実績!$A:$L,12,0),0))</f>
        <v>0</v>
      </c>
      <c r="S43" s="127">
        <f ca="1">IF($C$6="合計",SUMIFS(Pt2売数実績!$L:$L,Pt2売数実績!$C:$C,$C43,Pt2売数実績!$B:$B,S$5),IFERROR(VLOOKUP(S$5&amp;"_"&amp;$C43&amp;"_"&amp;$C$6,Pt2売数実績!$A:$L,12,0),0))</f>
        <v>0</v>
      </c>
      <c r="T43" s="127">
        <f ca="1">IF($C$6="合計",SUMIFS(Pt2売数実績!$L:$L,Pt2売数実績!$C:$C,$C43,Pt2売数実績!$B:$B,T$5),IFERROR(VLOOKUP(T$5&amp;"_"&amp;$C43&amp;"_"&amp;$C$6,Pt2売数実績!$A:$L,12,0),0))</f>
        <v>0</v>
      </c>
      <c r="U43" s="127">
        <f ca="1">IF($C$6="合計",SUMIFS(Pt2売数実績!$L:$L,Pt2売数実績!$C:$C,$C43,Pt2売数実績!$B:$B,U$5),IFERROR(VLOOKUP(U$5&amp;"_"&amp;$C43&amp;"_"&amp;$C$6,Pt2売数実績!$A:$L,12,0),0))</f>
        <v>13</v>
      </c>
      <c r="V43" s="127">
        <f ca="1">IF($C$6="合計",SUMIFS(Pt2売数実績!$L:$L,Pt2売数実績!$C:$C,$C43,Pt2売数実績!$B:$B,V$5),IFERROR(VLOOKUP(V$5&amp;"_"&amp;$C43&amp;"_"&amp;$C$6,Pt2売数実績!$A:$L,12,0),0))</f>
        <v>14</v>
      </c>
      <c r="W43" s="127">
        <f ca="1">IF($C$6="合計",SUMIFS(Pt2売数実績!$L:$L,Pt2売数実績!$C:$C,$C43,Pt2売数実績!$B:$B,W$5),IFERROR(VLOOKUP(W$5&amp;"_"&amp;$C43&amp;"_"&amp;$C$6,Pt2売数実績!$A:$L,12,0),0))</f>
        <v>8</v>
      </c>
      <c r="X43" s="127">
        <f ca="1">IF($C$6="合計",SUMIFS(Pt2売数実績!$L:$L,Pt2売数実績!$C:$C,$C43,Pt2売数実績!$B:$B,X$5),IFERROR(VLOOKUP(X$5&amp;"_"&amp;$C43&amp;"_"&amp;$C$6,Pt2売数実績!$A:$L,12,0),0))</f>
        <v>9</v>
      </c>
      <c r="Y43" s="127">
        <f ca="1">IF($C$6="合計",SUMIFS(Pt2売数実績!$L:$L,Pt2売数実績!$C:$C,$C43,Pt2売数実績!$B:$B,Y$5),IFERROR(VLOOKUP(Y$5&amp;"_"&amp;$C43&amp;"_"&amp;$C$6,Pt2売数実績!$A:$L,12,0),0))</f>
        <v>6</v>
      </c>
      <c r="Z43" s="127">
        <f ca="1">IF($C$6="合計",SUMIFS(Pt2売数実績!$L:$L,Pt2売数実績!$C:$C,$C43,Pt2売数実績!$B:$B,Z$5),IFERROR(VLOOKUP(Z$5&amp;"_"&amp;$C43&amp;"_"&amp;$C$6,Pt2売数実績!$A:$L,12,0),0))</f>
        <v>4</v>
      </c>
      <c r="AA43" s="127">
        <f ca="1">IF($C$6="合計",SUMIFS(Pt2売数実績!$L:$L,Pt2売数実績!$C:$C,$C43,Pt2売数実績!$B:$B,AA$5),IFERROR(VLOOKUP(AA$5&amp;"_"&amp;$C43&amp;"_"&amp;$C$6,Pt2売数実績!$A:$L,12,0),0))</f>
        <v>7</v>
      </c>
      <c r="AB43" s="127">
        <f ca="1">IF($C$6="合計",SUMIFS(Pt2売数実績!$L:$L,Pt2売数実績!$C:$C,$C43,Pt2売数実績!$B:$B,AB$5),IFERROR(VLOOKUP(AB$5&amp;"_"&amp;$C43&amp;"_"&amp;$C$6,Pt2売数実績!$A:$L,12,0),0))</f>
        <v>4</v>
      </c>
      <c r="AC43" s="127">
        <f ca="1">IF($C$6="合計",SUMIFS(Pt2売数実績!$L:$L,Pt2売数実績!$C:$C,$C43,Pt2売数実績!$B:$B,AC$5),IFERROR(VLOOKUP(AC$5&amp;"_"&amp;$C43&amp;"_"&amp;$C$6,Pt2売数実績!$A:$L,12,0),0))</f>
        <v>4</v>
      </c>
      <c r="AD43" s="127">
        <f ca="1">IF($C$6="合計",SUMIFS(Pt2売数実績!$L:$L,Pt2売数実績!$C:$C,$C43,Pt2売数実績!$B:$B,AD$5),IFERROR(VLOOKUP(AD$5&amp;"_"&amp;$C43&amp;"_"&amp;$C$6,Pt2売数実績!$A:$L,12,0),0))</f>
        <v>3</v>
      </c>
      <c r="AE43" s="127">
        <f ca="1">IF($C$6="合計",SUMIFS(Pt2売数実績!$L:$L,Pt2売数実績!$C:$C,$C43,Pt2売数実績!$B:$B,AE$5),IFERROR(VLOOKUP(AE$5&amp;"_"&amp;$C43&amp;"_"&amp;$C$6,Pt2売数実績!$A:$L,12,0),0))</f>
        <v>1</v>
      </c>
      <c r="AG43" s="106" t="s">
        <v>32</v>
      </c>
      <c r="AH43" s="135">
        <f ca="1">SUM($R43:T43)/$G43</f>
        <v>0</v>
      </c>
      <c r="AI43" s="135">
        <f ca="1">SUM($R43:U43)/$G43</f>
        <v>5.1999999999999998E-2</v>
      </c>
      <c r="AJ43" s="135">
        <f ca="1">SUM($R43:V43)/$G43</f>
        <v>0.108</v>
      </c>
      <c r="AK43" s="135">
        <f ca="1">SUM($R43:W43)/$G43</f>
        <v>0.14000000000000001</v>
      </c>
      <c r="AL43" s="135">
        <f ca="1">SUM($R43:X43)/$G43</f>
        <v>0.17599999999999999</v>
      </c>
      <c r="AM43" s="135">
        <f ca="1">SUM($R43:Y43)/$G43</f>
        <v>0.2</v>
      </c>
      <c r="AN43" s="135">
        <f ca="1">SUM($R43:Z43)/$G43</f>
        <v>0.216</v>
      </c>
      <c r="AO43" s="135">
        <f ca="1">SUM($R43:AA43)/$G43</f>
        <v>0.24399999999999999</v>
      </c>
      <c r="AP43" s="135">
        <f ca="1">SUM($R43:AB43)/$G43</f>
        <v>0.26</v>
      </c>
      <c r="AQ43" s="135">
        <f ca="1">SUM($R43:AC43)/$G43</f>
        <v>0.27600000000000002</v>
      </c>
      <c r="AR43" s="135">
        <f ca="1">SUM($R43:AD43)/$G43</f>
        <v>0.28799999999999998</v>
      </c>
      <c r="AS43" s="135">
        <f ca="1">SUM($R43:AE43)/$G43</f>
        <v>0.29199999999999998</v>
      </c>
      <c r="AU43" s="106" t="s">
        <v>32</v>
      </c>
      <c r="AV43" s="135">
        <f t="shared" ca="1" si="21"/>
        <v>9.9199542595769019E-2</v>
      </c>
      <c r="AW43" s="135">
        <f t="shared" ca="1" si="21"/>
        <v>0.21154945683247572</v>
      </c>
      <c r="AX43" s="135">
        <f t="shared" ca="1" si="21"/>
        <v>0.32318467695826192</v>
      </c>
      <c r="AY43" s="135">
        <f t="shared" ca="1" si="21"/>
        <v>0.45082904516866784</v>
      </c>
      <c r="AZ43" s="135">
        <f t="shared" ca="1" si="21"/>
        <v>0.69168096054888517</v>
      </c>
      <c r="BA43" s="135">
        <f t="shared" ca="1" si="21"/>
        <v>0.80989136649514015</v>
      </c>
      <c r="BB43" s="135">
        <f t="shared" ca="1" si="21"/>
        <v>0.86692395654659815</v>
      </c>
      <c r="BC43" s="135">
        <f t="shared" ca="1" si="21"/>
        <v>0.90666094911377937</v>
      </c>
      <c r="BD43" s="135">
        <f t="shared" ca="1" si="21"/>
        <v>0.93539165237278454</v>
      </c>
      <c r="BE43" s="135">
        <f t="shared" ca="1" si="21"/>
        <v>0.95540308747855929</v>
      </c>
      <c r="BF43" s="135">
        <f t="shared" ca="1" si="21"/>
        <v>0.98141795311606639</v>
      </c>
      <c r="BG43" s="135">
        <f t="shared" ca="1" si="21"/>
        <v>1</v>
      </c>
    </row>
    <row r="44" spans="3:59" x14ac:dyDescent="0.15">
      <c r="C44" s="105">
        <v>344</v>
      </c>
      <c r="D44" s="105" t="s">
        <v>165</v>
      </c>
      <c r="E44" s="106">
        <f t="shared" ca="1" si="22"/>
        <v>0</v>
      </c>
      <c r="F44" s="106">
        <f t="shared" ca="1" si="23"/>
        <v>0</v>
      </c>
      <c r="G44" s="106">
        <f ca="1">VLOOKUP($C$6,パターンマスタ!N:AB,14,0)</f>
        <v>250</v>
      </c>
      <c r="H44" s="107">
        <f t="shared" ca="1" si="24"/>
        <v>100</v>
      </c>
      <c r="I44" s="106">
        <f t="shared" ca="1" si="25"/>
        <v>150</v>
      </c>
      <c r="J44" s="112">
        <f t="shared" ca="1" si="26"/>
        <v>0.4</v>
      </c>
      <c r="K44" s="113">
        <f t="shared" ca="1" si="27"/>
        <v>1</v>
      </c>
      <c r="L44" s="113">
        <f t="shared" ca="1" si="28"/>
        <v>-0.6</v>
      </c>
      <c r="M44" s="114">
        <f t="shared" ca="1" si="29"/>
        <v>100</v>
      </c>
      <c r="N44" s="106">
        <f t="shared" ca="1" si="30"/>
        <v>150</v>
      </c>
      <c r="O44" s="113">
        <f t="shared" ca="1" si="31"/>
        <v>0.4</v>
      </c>
      <c r="P44" s="115"/>
      <c r="Q44" s="126" t="s">
        <v>31</v>
      </c>
      <c r="R44" s="127">
        <f ca="1">IF($C$6="合計",SUMIFS(Pt2売数実績!$L:$L,Pt2売数実績!$C:$C,$C44,Pt2売数実績!$B:$B,R$5),IFERROR(VLOOKUP(R$5&amp;"_"&amp;$C44&amp;"_"&amp;$C$6,Pt2売数実績!$A:$L,12,0),0))</f>
        <v>0</v>
      </c>
      <c r="S44" s="127">
        <f ca="1">IF($C$6="合計",SUMIFS(Pt2売数実績!$L:$L,Pt2売数実績!$C:$C,$C44,Pt2売数実績!$B:$B,S$5),IFERROR(VLOOKUP(S$5&amp;"_"&amp;$C44&amp;"_"&amp;$C$6,Pt2売数実績!$A:$L,12,0),0))</f>
        <v>0</v>
      </c>
      <c r="T44" s="127">
        <f ca="1">IF($C$6="合計",SUMIFS(Pt2売数実績!$L:$L,Pt2売数実績!$C:$C,$C44,Pt2売数実績!$B:$B,T$5),IFERROR(VLOOKUP(T$5&amp;"_"&amp;$C44&amp;"_"&amp;$C$6,Pt2売数実績!$A:$L,12,0),0))</f>
        <v>7</v>
      </c>
      <c r="U44" s="127">
        <f ca="1">IF($C$6="合計",SUMIFS(Pt2売数実績!$L:$L,Pt2売数実績!$C:$C,$C44,Pt2売数実績!$B:$B,U$5),IFERROR(VLOOKUP(U$5&amp;"_"&amp;$C44&amp;"_"&amp;$C$6,Pt2売数実績!$A:$L,12,0),0))</f>
        <v>13</v>
      </c>
      <c r="V44" s="127">
        <f ca="1">IF($C$6="合計",SUMIFS(Pt2売数実績!$L:$L,Pt2売数実績!$C:$C,$C44,Pt2売数実績!$B:$B,V$5),IFERROR(VLOOKUP(V$5&amp;"_"&amp;$C44&amp;"_"&amp;$C$6,Pt2売数実績!$A:$L,12,0),0))</f>
        <v>13</v>
      </c>
      <c r="W44" s="127">
        <f ca="1">IF($C$6="合計",SUMIFS(Pt2売数実績!$L:$L,Pt2売数実績!$C:$C,$C44,Pt2売数実績!$B:$B,W$5),IFERROR(VLOOKUP(W$5&amp;"_"&amp;$C44&amp;"_"&amp;$C$6,Pt2売数実績!$A:$L,12,0),0))</f>
        <v>17</v>
      </c>
      <c r="X44" s="127">
        <f ca="1">IF($C$6="合計",SUMIFS(Pt2売数実績!$L:$L,Pt2売数実績!$C:$C,$C44,Pt2売数実績!$B:$B,X$5),IFERROR(VLOOKUP(X$5&amp;"_"&amp;$C44&amp;"_"&amp;$C$6,Pt2売数実績!$A:$L,12,0),0))</f>
        <v>21</v>
      </c>
      <c r="Y44" s="127">
        <f ca="1">IF($C$6="合計",SUMIFS(Pt2売数実績!$L:$L,Pt2売数実績!$C:$C,$C44,Pt2売数実績!$B:$B,Y$5),IFERROR(VLOOKUP(Y$5&amp;"_"&amp;$C44&amp;"_"&amp;$C$6,Pt2売数実績!$A:$L,12,0),0))</f>
        <v>10</v>
      </c>
      <c r="Z44" s="127">
        <f ca="1">IF($C$6="合計",SUMIFS(Pt2売数実績!$L:$L,Pt2売数実績!$C:$C,$C44,Pt2売数実績!$B:$B,Z$5),IFERROR(VLOOKUP(Z$5&amp;"_"&amp;$C44&amp;"_"&amp;$C$6,Pt2売数実績!$A:$L,12,0),0))</f>
        <v>4</v>
      </c>
      <c r="AA44" s="127">
        <f ca="1">IF($C$6="合計",SUMIFS(Pt2売数実績!$L:$L,Pt2売数実績!$C:$C,$C44,Pt2売数実績!$B:$B,AA$5),IFERROR(VLOOKUP(AA$5&amp;"_"&amp;$C44&amp;"_"&amp;$C$6,Pt2売数実績!$A:$L,12,0),0))</f>
        <v>2</v>
      </c>
      <c r="AB44" s="127">
        <f ca="1">IF($C$6="合計",SUMIFS(Pt2売数実績!$L:$L,Pt2売数実績!$C:$C,$C44,Pt2売数実績!$B:$B,AB$5),IFERROR(VLOOKUP(AB$5&amp;"_"&amp;$C44&amp;"_"&amp;$C$6,Pt2売数実績!$A:$L,12,0),0))</f>
        <v>2</v>
      </c>
      <c r="AC44" s="127">
        <f ca="1">IF($C$6="合計",SUMIFS(Pt2売数実績!$L:$L,Pt2売数実績!$C:$C,$C44,Pt2売数実績!$B:$B,AC$5),IFERROR(VLOOKUP(AC$5&amp;"_"&amp;$C44&amp;"_"&amp;$C$6,Pt2売数実績!$A:$L,12,0),0))</f>
        <v>6</v>
      </c>
      <c r="AD44" s="127">
        <f ca="1">IF($C$6="合計",SUMIFS(Pt2売数実績!$L:$L,Pt2売数実績!$C:$C,$C44,Pt2売数実績!$B:$B,AD$5),IFERROR(VLOOKUP(AD$5&amp;"_"&amp;$C44&amp;"_"&amp;$C$6,Pt2売数実績!$A:$L,12,0),0))</f>
        <v>3</v>
      </c>
      <c r="AE44" s="127">
        <f ca="1">IF($C$6="合計",SUMIFS(Pt2売数実績!$L:$L,Pt2売数実績!$C:$C,$C44,Pt2売数実績!$B:$B,AE$5),IFERROR(VLOOKUP(AE$5&amp;"_"&amp;$C44&amp;"_"&amp;$C$6,Pt2売数実績!$A:$L,12,0),0))</f>
        <v>2</v>
      </c>
      <c r="AG44" s="106" t="s">
        <v>32</v>
      </c>
      <c r="AH44" s="135">
        <f ca="1">SUM($R44:T44)/$G44</f>
        <v>2.8000000000000001E-2</v>
      </c>
      <c r="AI44" s="135">
        <f ca="1">SUM($R44:U44)/$G44</f>
        <v>0.08</v>
      </c>
      <c r="AJ44" s="135">
        <f ca="1">SUM($R44:V44)/$G44</f>
        <v>0.13200000000000001</v>
      </c>
      <c r="AK44" s="135">
        <f ca="1">SUM($R44:W44)/$G44</f>
        <v>0.2</v>
      </c>
      <c r="AL44" s="135">
        <f ca="1">SUM($R44:X44)/$G44</f>
        <v>0.28399999999999997</v>
      </c>
      <c r="AM44" s="135">
        <f ca="1">SUM($R44:Y44)/$G44</f>
        <v>0.32400000000000001</v>
      </c>
      <c r="AN44" s="135">
        <f ca="1">SUM($R44:Z44)/$G44</f>
        <v>0.34</v>
      </c>
      <c r="AO44" s="135">
        <f ca="1">SUM($R44:AA44)/$G44</f>
        <v>0.34799999999999998</v>
      </c>
      <c r="AP44" s="135">
        <f ca="1">SUM($R44:AB44)/$G44</f>
        <v>0.35599999999999998</v>
      </c>
      <c r="AQ44" s="135">
        <f ca="1">SUM($R44:AC44)/$G44</f>
        <v>0.38</v>
      </c>
      <c r="AR44" s="135">
        <f ca="1">SUM($R44:AD44)/$G44</f>
        <v>0.39200000000000002</v>
      </c>
      <c r="AS44" s="135">
        <f ca="1">SUM($R44:AE44)/$G44</f>
        <v>0.4</v>
      </c>
      <c r="AU44" s="106" t="s">
        <v>32</v>
      </c>
      <c r="AV44" s="135">
        <f t="shared" ca="1" si="21"/>
        <v>9.9199542595769019E-2</v>
      </c>
      <c r="AW44" s="135">
        <f t="shared" ca="1" si="21"/>
        <v>0.21154945683247572</v>
      </c>
      <c r="AX44" s="135">
        <f t="shared" ca="1" si="21"/>
        <v>0.32318467695826192</v>
      </c>
      <c r="AY44" s="135">
        <f t="shared" ca="1" si="21"/>
        <v>0.45082904516866784</v>
      </c>
      <c r="AZ44" s="135">
        <f t="shared" ca="1" si="21"/>
        <v>0.69168096054888517</v>
      </c>
      <c r="BA44" s="135">
        <f t="shared" ca="1" si="21"/>
        <v>0.80989136649514015</v>
      </c>
      <c r="BB44" s="135">
        <f t="shared" ca="1" si="21"/>
        <v>0.86692395654659815</v>
      </c>
      <c r="BC44" s="135">
        <f t="shared" ca="1" si="21"/>
        <v>0.90666094911377937</v>
      </c>
      <c r="BD44" s="135">
        <f t="shared" ca="1" si="21"/>
        <v>0.93539165237278454</v>
      </c>
      <c r="BE44" s="135">
        <f t="shared" ca="1" si="21"/>
        <v>0.95540308747855929</v>
      </c>
      <c r="BF44" s="135">
        <f t="shared" ca="1" si="21"/>
        <v>0.98141795311606639</v>
      </c>
      <c r="BG44" s="135">
        <f t="shared" ca="1" si="21"/>
        <v>1</v>
      </c>
    </row>
    <row r="45" spans="3:59" x14ac:dyDescent="0.15">
      <c r="C45" s="105">
        <v>347</v>
      </c>
      <c r="D45" s="105" t="s">
        <v>166</v>
      </c>
      <c r="E45" s="106">
        <f t="shared" ca="1" si="22"/>
        <v>0</v>
      </c>
      <c r="F45" s="106">
        <f t="shared" ca="1" si="23"/>
        <v>0</v>
      </c>
      <c r="G45" s="106">
        <f ca="1">VLOOKUP($C$6,パターンマスタ!N:AB,14,0)</f>
        <v>250</v>
      </c>
      <c r="H45" s="107">
        <f t="shared" ca="1" si="24"/>
        <v>141</v>
      </c>
      <c r="I45" s="106">
        <f t="shared" ca="1" si="25"/>
        <v>109</v>
      </c>
      <c r="J45" s="112">
        <f t="shared" ca="1" si="26"/>
        <v>0.56399999999999995</v>
      </c>
      <c r="K45" s="113">
        <f t="shared" ca="1" si="27"/>
        <v>1</v>
      </c>
      <c r="L45" s="113">
        <f t="shared" ca="1" si="28"/>
        <v>-0.43600000000000005</v>
      </c>
      <c r="M45" s="114">
        <f t="shared" ca="1" si="29"/>
        <v>141</v>
      </c>
      <c r="N45" s="106">
        <f t="shared" ca="1" si="30"/>
        <v>109</v>
      </c>
      <c r="O45" s="113">
        <f t="shared" ca="1" si="31"/>
        <v>0.56399999999999995</v>
      </c>
      <c r="P45" s="115"/>
      <c r="Q45" s="126" t="s">
        <v>31</v>
      </c>
      <c r="R45" s="127">
        <f ca="1">IF($C$6="合計",SUMIFS(Pt2売数実績!$L:$L,Pt2売数実績!$C:$C,$C45,Pt2売数実績!$B:$B,R$5),IFERROR(VLOOKUP(R$5&amp;"_"&amp;$C45&amp;"_"&amp;$C$6,Pt2売数実績!$A:$L,12,0),0))</f>
        <v>0</v>
      </c>
      <c r="S45" s="127">
        <f ca="1">IF($C$6="合計",SUMIFS(Pt2売数実績!$L:$L,Pt2売数実績!$C:$C,$C45,Pt2売数実績!$B:$B,S$5),IFERROR(VLOOKUP(S$5&amp;"_"&amp;$C45&amp;"_"&amp;$C$6,Pt2売数実績!$A:$L,12,0),0))</f>
        <v>0</v>
      </c>
      <c r="T45" s="127">
        <f ca="1">IF($C$6="合計",SUMIFS(Pt2売数実績!$L:$L,Pt2売数実績!$C:$C,$C45,Pt2売数実績!$B:$B,T$5),IFERROR(VLOOKUP(T$5&amp;"_"&amp;$C45&amp;"_"&amp;$C$6,Pt2売数実績!$A:$L,12,0),0))</f>
        <v>12</v>
      </c>
      <c r="U45" s="127">
        <f ca="1">IF($C$6="合計",SUMIFS(Pt2売数実績!$L:$L,Pt2売数実績!$C:$C,$C45,Pt2売数実績!$B:$B,U$5),IFERROR(VLOOKUP(U$5&amp;"_"&amp;$C45&amp;"_"&amp;$C$6,Pt2売数実績!$A:$L,12,0),0))</f>
        <v>31</v>
      </c>
      <c r="V45" s="127">
        <f ca="1">IF($C$6="合計",SUMIFS(Pt2売数実績!$L:$L,Pt2売数実績!$C:$C,$C45,Pt2売数実績!$B:$B,V$5),IFERROR(VLOOKUP(V$5&amp;"_"&amp;$C45&amp;"_"&amp;$C$6,Pt2売数実績!$A:$L,12,0),0))</f>
        <v>11</v>
      </c>
      <c r="W45" s="127">
        <f ca="1">IF($C$6="合計",SUMIFS(Pt2売数実績!$L:$L,Pt2売数実績!$C:$C,$C45,Pt2売数実績!$B:$B,W$5),IFERROR(VLOOKUP(W$5&amp;"_"&amp;$C45&amp;"_"&amp;$C$6,Pt2売数実績!$A:$L,12,0),0))</f>
        <v>19</v>
      </c>
      <c r="X45" s="127">
        <f ca="1">IF($C$6="合計",SUMIFS(Pt2売数実績!$L:$L,Pt2売数実績!$C:$C,$C45,Pt2売数実績!$B:$B,X$5),IFERROR(VLOOKUP(X$5&amp;"_"&amp;$C45&amp;"_"&amp;$C$6,Pt2売数実績!$A:$L,12,0),0))</f>
        <v>20</v>
      </c>
      <c r="Y45" s="127">
        <f ca="1">IF($C$6="合計",SUMIFS(Pt2売数実績!$L:$L,Pt2売数実績!$C:$C,$C45,Pt2売数実績!$B:$B,Y$5),IFERROR(VLOOKUP(Y$5&amp;"_"&amp;$C45&amp;"_"&amp;$C$6,Pt2売数実績!$A:$L,12,0),0))</f>
        <v>17</v>
      </c>
      <c r="Z45" s="127">
        <f ca="1">IF($C$6="合計",SUMIFS(Pt2売数実績!$L:$L,Pt2売数実績!$C:$C,$C45,Pt2売数実績!$B:$B,Z$5),IFERROR(VLOOKUP(Z$5&amp;"_"&amp;$C45&amp;"_"&amp;$C$6,Pt2売数実績!$A:$L,12,0),0))</f>
        <v>8</v>
      </c>
      <c r="AA45" s="127">
        <f ca="1">IF($C$6="合計",SUMIFS(Pt2売数実績!$L:$L,Pt2売数実績!$C:$C,$C45,Pt2売数実績!$B:$B,AA$5),IFERROR(VLOOKUP(AA$5&amp;"_"&amp;$C45&amp;"_"&amp;$C$6,Pt2売数実績!$A:$L,12,0),0))</f>
        <v>9</v>
      </c>
      <c r="AB45" s="127">
        <f ca="1">IF($C$6="合計",SUMIFS(Pt2売数実績!$L:$L,Pt2売数実績!$C:$C,$C45,Pt2売数実績!$B:$B,AB$5),IFERROR(VLOOKUP(AB$5&amp;"_"&amp;$C45&amp;"_"&amp;$C$6,Pt2売数実績!$A:$L,12,0),0))</f>
        <v>9</v>
      </c>
      <c r="AC45" s="127">
        <f ca="1">IF($C$6="合計",SUMIFS(Pt2売数実績!$L:$L,Pt2売数実績!$C:$C,$C45,Pt2売数実績!$B:$B,AC$5),IFERROR(VLOOKUP(AC$5&amp;"_"&amp;$C45&amp;"_"&amp;$C$6,Pt2売数実績!$A:$L,12,0),0))</f>
        <v>2</v>
      </c>
      <c r="AD45" s="127">
        <f ca="1">IF($C$6="合計",SUMIFS(Pt2売数実績!$L:$L,Pt2売数実績!$C:$C,$C45,Pt2売数実績!$B:$B,AD$5),IFERROR(VLOOKUP(AD$5&amp;"_"&amp;$C45&amp;"_"&amp;$C$6,Pt2売数実績!$A:$L,12,0),0))</f>
        <v>2</v>
      </c>
      <c r="AE45" s="127">
        <f ca="1">IF($C$6="合計",SUMIFS(Pt2売数実績!$L:$L,Pt2売数実績!$C:$C,$C45,Pt2売数実績!$B:$B,AE$5),IFERROR(VLOOKUP(AE$5&amp;"_"&amp;$C45&amp;"_"&amp;$C$6,Pt2売数実績!$A:$L,12,0),0))</f>
        <v>1</v>
      </c>
      <c r="AG45" s="106" t="s">
        <v>32</v>
      </c>
      <c r="AH45" s="135">
        <f ca="1">SUM($R45:T45)/$G45</f>
        <v>4.8000000000000001E-2</v>
      </c>
      <c r="AI45" s="135">
        <f ca="1">SUM($R45:U45)/$G45</f>
        <v>0.17199999999999999</v>
      </c>
      <c r="AJ45" s="135">
        <f ca="1">SUM($R45:V45)/$G45</f>
        <v>0.216</v>
      </c>
      <c r="AK45" s="135">
        <f ca="1">SUM($R45:W45)/$G45</f>
        <v>0.29199999999999998</v>
      </c>
      <c r="AL45" s="135">
        <f ca="1">SUM($R45:X45)/$G45</f>
        <v>0.372</v>
      </c>
      <c r="AM45" s="135">
        <f ca="1">SUM($R45:Y45)/$G45</f>
        <v>0.44</v>
      </c>
      <c r="AN45" s="135">
        <f ca="1">SUM($R45:Z45)/$G45</f>
        <v>0.47199999999999998</v>
      </c>
      <c r="AO45" s="135">
        <f ca="1">SUM($R45:AA45)/$G45</f>
        <v>0.50800000000000001</v>
      </c>
      <c r="AP45" s="135">
        <f ca="1">SUM($R45:AB45)/$G45</f>
        <v>0.54400000000000004</v>
      </c>
      <c r="AQ45" s="135">
        <f ca="1">SUM($R45:AC45)/$G45</f>
        <v>0.55200000000000005</v>
      </c>
      <c r="AR45" s="135">
        <f ca="1">SUM($R45:AD45)/$G45</f>
        <v>0.56000000000000005</v>
      </c>
      <c r="AS45" s="135">
        <f ca="1">SUM($R45:AE45)/$G45</f>
        <v>0.56399999999999995</v>
      </c>
      <c r="AU45" s="106" t="s">
        <v>32</v>
      </c>
      <c r="AV45" s="135">
        <f t="shared" ca="1" si="21"/>
        <v>9.9199542595769019E-2</v>
      </c>
      <c r="AW45" s="135">
        <f t="shared" ca="1" si="21"/>
        <v>0.21154945683247572</v>
      </c>
      <c r="AX45" s="135">
        <f t="shared" ca="1" si="21"/>
        <v>0.32318467695826192</v>
      </c>
      <c r="AY45" s="135">
        <f t="shared" ca="1" si="21"/>
        <v>0.45082904516866784</v>
      </c>
      <c r="AZ45" s="135">
        <f t="shared" ca="1" si="21"/>
        <v>0.69168096054888517</v>
      </c>
      <c r="BA45" s="135">
        <f t="shared" ca="1" si="21"/>
        <v>0.80989136649514015</v>
      </c>
      <c r="BB45" s="135">
        <f t="shared" ca="1" si="21"/>
        <v>0.86692395654659815</v>
      </c>
      <c r="BC45" s="135">
        <f t="shared" ca="1" si="21"/>
        <v>0.90666094911377937</v>
      </c>
      <c r="BD45" s="135">
        <f t="shared" ca="1" si="21"/>
        <v>0.93539165237278454</v>
      </c>
      <c r="BE45" s="135">
        <f t="shared" ca="1" si="21"/>
        <v>0.95540308747855929</v>
      </c>
      <c r="BF45" s="135">
        <f t="shared" ca="1" si="21"/>
        <v>0.98141795311606639</v>
      </c>
      <c r="BG45" s="135">
        <f t="shared" ca="1" si="21"/>
        <v>1</v>
      </c>
    </row>
    <row r="46" spans="3:59" x14ac:dyDescent="0.15">
      <c r="C46" s="105">
        <v>354</v>
      </c>
      <c r="D46" s="105" t="s">
        <v>167</v>
      </c>
      <c r="E46" s="106">
        <f t="shared" ca="1" si="22"/>
        <v>0</v>
      </c>
      <c r="F46" s="106">
        <f t="shared" ca="1" si="23"/>
        <v>0</v>
      </c>
      <c r="G46" s="106">
        <f ca="1">VLOOKUP($C$6,パターンマスタ!N:AB,14,0)</f>
        <v>250</v>
      </c>
      <c r="H46" s="107">
        <f t="shared" ca="1" si="24"/>
        <v>132</v>
      </c>
      <c r="I46" s="106">
        <f t="shared" ca="1" si="25"/>
        <v>118</v>
      </c>
      <c r="J46" s="112">
        <f t="shared" ca="1" si="26"/>
        <v>0.52800000000000002</v>
      </c>
      <c r="K46" s="113">
        <f t="shared" ca="1" si="27"/>
        <v>1</v>
      </c>
      <c r="L46" s="113">
        <f t="shared" ca="1" si="28"/>
        <v>-0.47199999999999998</v>
      </c>
      <c r="M46" s="114">
        <f t="shared" ca="1" si="29"/>
        <v>132</v>
      </c>
      <c r="N46" s="106">
        <f t="shared" ca="1" si="30"/>
        <v>118</v>
      </c>
      <c r="O46" s="113">
        <f t="shared" ca="1" si="31"/>
        <v>0.52800000000000002</v>
      </c>
      <c r="P46" s="115"/>
      <c r="Q46" s="126" t="s">
        <v>31</v>
      </c>
      <c r="R46" s="127">
        <f ca="1">IF($C$6="合計",SUMIFS(Pt2売数実績!$L:$L,Pt2売数実績!$C:$C,$C46,Pt2売数実績!$B:$B,R$5),IFERROR(VLOOKUP(R$5&amp;"_"&amp;$C46&amp;"_"&amp;$C$6,Pt2売数実績!$A:$L,12,0),0))</f>
        <v>0</v>
      </c>
      <c r="S46" s="127">
        <f ca="1">IF($C$6="合計",SUMIFS(Pt2売数実績!$L:$L,Pt2売数実績!$C:$C,$C46,Pt2売数実績!$B:$B,S$5),IFERROR(VLOOKUP(S$5&amp;"_"&amp;$C46&amp;"_"&amp;$C$6,Pt2売数実績!$A:$L,12,0),0))</f>
        <v>0</v>
      </c>
      <c r="T46" s="127">
        <f ca="1">IF($C$6="合計",SUMIFS(Pt2売数実績!$L:$L,Pt2売数実績!$C:$C,$C46,Pt2売数実績!$B:$B,T$5),IFERROR(VLOOKUP(T$5&amp;"_"&amp;$C46&amp;"_"&amp;$C$6,Pt2売数実績!$A:$L,12,0),0))</f>
        <v>8</v>
      </c>
      <c r="U46" s="127">
        <f ca="1">IF($C$6="合計",SUMIFS(Pt2売数実績!$L:$L,Pt2売数実績!$C:$C,$C46,Pt2売数実績!$B:$B,U$5),IFERROR(VLOOKUP(U$5&amp;"_"&amp;$C46&amp;"_"&amp;$C$6,Pt2売数実績!$A:$L,12,0),0))</f>
        <v>12</v>
      </c>
      <c r="V46" s="127">
        <f ca="1">IF($C$6="合計",SUMIFS(Pt2売数実績!$L:$L,Pt2売数実績!$C:$C,$C46,Pt2売数実績!$B:$B,V$5),IFERROR(VLOOKUP(V$5&amp;"_"&amp;$C46&amp;"_"&amp;$C$6,Pt2売数実績!$A:$L,12,0),0))</f>
        <v>12</v>
      </c>
      <c r="W46" s="127">
        <f ca="1">IF($C$6="合計",SUMIFS(Pt2売数実績!$L:$L,Pt2売数実績!$C:$C,$C46,Pt2売数実績!$B:$B,W$5),IFERROR(VLOOKUP(W$5&amp;"_"&amp;$C46&amp;"_"&amp;$C$6,Pt2売数実績!$A:$L,12,0),0))</f>
        <v>16</v>
      </c>
      <c r="X46" s="127">
        <f ca="1">IF($C$6="合計",SUMIFS(Pt2売数実績!$L:$L,Pt2売数実績!$C:$C,$C46,Pt2売数実績!$B:$B,X$5),IFERROR(VLOOKUP(X$5&amp;"_"&amp;$C46&amp;"_"&amp;$C$6,Pt2売数実績!$A:$L,12,0),0))</f>
        <v>29</v>
      </c>
      <c r="Y46" s="127">
        <f ca="1">IF($C$6="合計",SUMIFS(Pt2売数実績!$L:$L,Pt2売数実績!$C:$C,$C46,Pt2売数実績!$B:$B,Y$5),IFERROR(VLOOKUP(Y$5&amp;"_"&amp;$C46&amp;"_"&amp;$C$6,Pt2売数実績!$A:$L,12,0),0))</f>
        <v>24</v>
      </c>
      <c r="Z46" s="127">
        <f ca="1">IF($C$6="合計",SUMIFS(Pt2売数実績!$L:$L,Pt2売数実績!$C:$C,$C46,Pt2売数実績!$B:$B,Z$5),IFERROR(VLOOKUP(Z$5&amp;"_"&amp;$C46&amp;"_"&amp;$C$6,Pt2売数実績!$A:$L,12,0),0))</f>
        <v>9</v>
      </c>
      <c r="AA46" s="127">
        <f ca="1">IF($C$6="合計",SUMIFS(Pt2売数実績!$L:$L,Pt2売数実績!$C:$C,$C46,Pt2売数実績!$B:$B,AA$5),IFERROR(VLOOKUP(AA$5&amp;"_"&amp;$C46&amp;"_"&amp;$C$6,Pt2売数実績!$A:$L,12,0),0))</f>
        <v>11</v>
      </c>
      <c r="AB46" s="127">
        <f ca="1">IF($C$6="合計",SUMIFS(Pt2売数実績!$L:$L,Pt2売数実績!$C:$C,$C46,Pt2売数実績!$B:$B,AB$5),IFERROR(VLOOKUP(AB$5&amp;"_"&amp;$C46&amp;"_"&amp;$C$6,Pt2売数実績!$A:$L,12,0),0))</f>
        <v>4</v>
      </c>
      <c r="AC46" s="127">
        <f ca="1">IF($C$6="合計",SUMIFS(Pt2売数実績!$L:$L,Pt2売数実績!$C:$C,$C46,Pt2売数実績!$B:$B,AC$5),IFERROR(VLOOKUP(AC$5&amp;"_"&amp;$C46&amp;"_"&amp;$C$6,Pt2売数実績!$A:$L,12,0),0))</f>
        <v>1</v>
      </c>
      <c r="AD46" s="127">
        <f ca="1">IF($C$6="合計",SUMIFS(Pt2売数実績!$L:$L,Pt2売数実績!$C:$C,$C46,Pt2売数実績!$B:$B,AD$5),IFERROR(VLOOKUP(AD$5&amp;"_"&amp;$C46&amp;"_"&amp;$C$6,Pt2売数実績!$A:$L,12,0),0))</f>
        <v>3</v>
      </c>
      <c r="AE46" s="127">
        <f ca="1">IF($C$6="合計",SUMIFS(Pt2売数実績!$L:$L,Pt2売数実績!$C:$C,$C46,Pt2売数実績!$B:$B,AE$5),IFERROR(VLOOKUP(AE$5&amp;"_"&amp;$C46&amp;"_"&amp;$C$6,Pt2売数実績!$A:$L,12,0),0))</f>
        <v>3</v>
      </c>
      <c r="AG46" s="106" t="s">
        <v>32</v>
      </c>
      <c r="AH46" s="135">
        <f ca="1">SUM($R46:T46)/$G46</f>
        <v>3.2000000000000001E-2</v>
      </c>
      <c r="AI46" s="135">
        <f ca="1">SUM($R46:U46)/$G46</f>
        <v>0.08</v>
      </c>
      <c r="AJ46" s="135">
        <f ca="1">SUM($R46:V46)/$G46</f>
        <v>0.128</v>
      </c>
      <c r="AK46" s="135">
        <f ca="1">SUM($R46:W46)/$G46</f>
        <v>0.192</v>
      </c>
      <c r="AL46" s="135">
        <f ca="1">SUM($R46:X46)/$G46</f>
        <v>0.308</v>
      </c>
      <c r="AM46" s="135">
        <f ca="1">SUM($R46:Y46)/$G46</f>
        <v>0.40400000000000003</v>
      </c>
      <c r="AN46" s="135">
        <f ca="1">SUM($R46:Z46)/$G46</f>
        <v>0.44</v>
      </c>
      <c r="AO46" s="135">
        <f ca="1">SUM($R46:AA46)/$G46</f>
        <v>0.48399999999999999</v>
      </c>
      <c r="AP46" s="135">
        <f ca="1">SUM($R46:AB46)/$G46</f>
        <v>0.5</v>
      </c>
      <c r="AQ46" s="135">
        <f ca="1">SUM($R46:AC46)/$G46</f>
        <v>0.504</v>
      </c>
      <c r="AR46" s="135">
        <f ca="1">SUM($R46:AD46)/$G46</f>
        <v>0.51600000000000001</v>
      </c>
      <c r="AS46" s="135">
        <f ca="1">SUM($R46:AE46)/$G46</f>
        <v>0.52800000000000002</v>
      </c>
      <c r="AU46" s="106" t="s">
        <v>32</v>
      </c>
      <c r="AV46" s="135">
        <f t="shared" ca="1" si="21"/>
        <v>9.9199542595769019E-2</v>
      </c>
      <c r="AW46" s="135">
        <f t="shared" ca="1" si="21"/>
        <v>0.21154945683247572</v>
      </c>
      <c r="AX46" s="135">
        <f t="shared" ca="1" si="21"/>
        <v>0.32318467695826192</v>
      </c>
      <c r="AY46" s="135">
        <f t="shared" ca="1" si="21"/>
        <v>0.45082904516866784</v>
      </c>
      <c r="AZ46" s="135">
        <f t="shared" ca="1" si="21"/>
        <v>0.69168096054888517</v>
      </c>
      <c r="BA46" s="135">
        <f t="shared" ca="1" si="21"/>
        <v>0.80989136649514015</v>
      </c>
      <c r="BB46" s="135">
        <f t="shared" ca="1" si="21"/>
        <v>0.86692395654659815</v>
      </c>
      <c r="BC46" s="135">
        <f t="shared" ca="1" si="21"/>
        <v>0.90666094911377937</v>
      </c>
      <c r="BD46" s="135">
        <f t="shared" ca="1" si="21"/>
        <v>0.93539165237278454</v>
      </c>
      <c r="BE46" s="135">
        <f t="shared" ca="1" si="21"/>
        <v>0.95540308747855929</v>
      </c>
      <c r="BF46" s="135">
        <f t="shared" ca="1" si="21"/>
        <v>0.98141795311606639</v>
      </c>
      <c r="BG46" s="135">
        <f t="shared" ca="1" si="21"/>
        <v>1</v>
      </c>
    </row>
    <row r="47" spans="3:59" x14ac:dyDescent="0.15">
      <c r="C47" s="105">
        <v>363</v>
      </c>
      <c r="D47" s="105" t="s">
        <v>168</v>
      </c>
      <c r="E47" s="106">
        <f t="shared" ca="1" si="22"/>
        <v>0</v>
      </c>
      <c r="F47" s="106">
        <f t="shared" ca="1" si="23"/>
        <v>0</v>
      </c>
      <c r="G47" s="106">
        <f ca="1">VLOOKUP($C$6,パターンマスタ!N:AB,14,0)</f>
        <v>250</v>
      </c>
      <c r="H47" s="107">
        <f t="shared" ca="1" si="24"/>
        <v>118</v>
      </c>
      <c r="I47" s="106">
        <f t="shared" ca="1" si="25"/>
        <v>132</v>
      </c>
      <c r="J47" s="112">
        <f t="shared" ca="1" si="26"/>
        <v>0.47199999999999998</v>
      </c>
      <c r="K47" s="113">
        <f t="shared" ca="1" si="27"/>
        <v>1</v>
      </c>
      <c r="L47" s="113">
        <f t="shared" ca="1" si="28"/>
        <v>-0.52800000000000002</v>
      </c>
      <c r="M47" s="114">
        <f t="shared" ca="1" si="29"/>
        <v>118</v>
      </c>
      <c r="N47" s="106">
        <f t="shared" ca="1" si="30"/>
        <v>132</v>
      </c>
      <c r="O47" s="113">
        <f t="shared" ca="1" si="31"/>
        <v>0.47199999999999998</v>
      </c>
      <c r="P47" s="115"/>
      <c r="Q47" s="126" t="s">
        <v>31</v>
      </c>
      <c r="R47" s="127">
        <f ca="1">IF($C$6="合計",SUMIFS(Pt2売数実績!$L:$L,Pt2売数実績!$C:$C,$C47,Pt2売数実績!$B:$B,R$5),IFERROR(VLOOKUP(R$5&amp;"_"&amp;$C47&amp;"_"&amp;$C$6,Pt2売数実績!$A:$L,12,0),0))</f>
        <v>0</v>
      </c>
      <c r="S47" s="127">
        <f ca="1">IF($C$6="合計",SUMIFS(Pt2売数実績!$L:$L,Pt2売数実績!$C:$C,$C47,Pt2売数実績!$B:$B,S$5),IFERROR(VLOOKUP(S$5&amp;"_"&amp;$C47&amp;"_"&amp;$C$6,Pt2売数実績!$A:$L,12,0),0))</f>
        <v>6</v>
      </c>
      <c r="T47" s="127">
        <f ca="1">IF($C$6="合計",SUMIFS(Pt2売数実績!$L:$L,Pt2売数実績!$C:$C,$C47,Pt2売数実績!$B:$B,T$5),IFERROR(VLOOKUP(T$5&amp;"_"&amp;$C47&amp;"_"&amp;$C$6,Pt2売数実績!$A:$L,12,0),0))</f>
        <v>13</v>
      </c>
      <c r="U47" s="127">
        <f ca="1">IF($C$6="合計",SUMIFS(Pt2売数実績!$L:$L,Pt2売数実績!$C:$C,$C47,Pt2売数実績!$B:$B,U$5),IFERROR(VLOOKUP(U$5&amp;"_"&amp;$C47&amp;"_"&amp;$C$6,Pt2売数実績!$A:$L,12,0),0))</f>
        <v>6</v>
      </c>
      <c r="V47" s="127">
        <f ca="1">IF($C$6="合計",SUMIFS(Pt2売数実績!$L:$L,Pt2売数実績!$C:$C,$C47,Pt2売数実績!$B:$B,V$5),IFERROR(VLOOKUP(V$5&amp;"_"&amp;$C47&amp;"_"&amp;$C$6,Pt2売数実績!$A:$L,12,0),0))</f>
        <v>14</v>
      </c>
      <c r="W47" s="127">
        <f ca="1">IF($C$6="合計",SUMIFS(Pt2売数実績!$L:$L,Pt2売数実績!$C:$C,$C47,Pt2売数実績!$B:$B,W$5),IFERROR(VLOOKUP(W$5&amp;"_"&amp;$C47&amp;"_"&amp;$C$6,Pt2売数実績!$A:$L,12,0),0))</f>
        <v>6</v>
      </c>
      <c r="X47" s="127">
        <f ca="1">IF($C$6="合計",SUMIFS(Pt2売数実績!$L:$L,Pt2売数実績!$C:$C,$C47,Pt2売数実績!$B:$B,X$5),IFERROR(VLOOKUP(X$5&amp;"_"&amp;$C47&amp;"_"&amp;$C$6,Pt2売数実績!$A:$L,12,0),0))</f>
        <v>43</v>
      </c>
      <c r="Y47" s="127">
        <f ca="1">IF($C$6="合計",SUMIFS(Pt2売数実績!$L:$L,Pt2売数実績!$C:$C,$C47,Pt2売数実績!$B:$B,Y$5),IFERROR(VLOOKUP(Y$5&amp;"_"&amp;$C47&amp;"_"&amp;$C$6,Pt2売数実績!$A:$L,12,0),0))</f>
        <v>10</v>
      </c>
      <c r="Z47" s="127">
        <f ca="1">IF($C$6="合計",SUMIFS(Pt2売数実績!$L:$L,Pt2売数実績!$C:$C,$C47,Pt2売数実績!$B:$B,Z$5),IFERROR(VLOOKUP(Z$5&amp;"_"&amp;$C47&amp;"_"&amp;$C$6,Pt2売数実績!$A:$L,12,0),0))</f>
        <v>4</v>
      </c>
      <c r="AA47" s="127">
        <f ca="1">IF($C$6="合計",SUMIFS(Pt2売数実績!$L:$L,Pt2売数実績!$C:$C,$C47,Pt2売数実績!$B:$B,AA$5),IFERROR(VLOOKUP(AA$5&amp;"_"&amp;$C47&amp;"_"&amp;$C$6,Pt2売数実績!$A:$L,12,0),0))</f>
        <v>8</v>
      </c>
      <c r="AB47" s="127">
        <f ca="1">IF($C$6="合計",SUMIFS(Pt2売数実績!$L:$L,Pt2売数実績!$C:$C,$C47,Pt2売数実績!$B:$B,AB$5),IFERROR(VLOOKUP(AB$5&amp;"_"&amp;$C47&amp;"_"&amp;$C$6,Pt2売数実績!$A:$L,12,0),0))</f>
        <v>6</v>
      </c>
      <c r="AC47" s="127">
        <f ca="1">IF($C$6="合計",SUMIFS(Pt2売数実績!$L:$L,Pt2売数実績!$C:$C,$C47,Pt2売数実績!$B:$B,AC$5),IFERROR(VLOOKUP(AC$5&amp;"_"&amp;$C47&amp;"_"&amp;$C$6,Pt2売数実績!$A:$L,12,0),0))</f>
        <v>2</v>
      </c>
      <c r="AD47" s="127">
        <f ca="1">IF($C$6="合計",SUMIFS(Pt2売数実績!$L:$L,Pt2売数実績!$C:$C,$C47,Pt2売数実績!$B:$B,AD$5),IFERROR(VLOOKUP(AD$5&amp;"_"&amp;$C47&amp;"_"&amp;$C$6,Pt2売数実績!$A:$L,12,0),0))</f>
        <v>0</v>
      </c>
      <c r="AE47" s="127">
        <f ca="1">IF($C$6="合計",SUMIFS(Pt2売数実績!$L:$L,Pt2売数実績!$C:$C,$C47,Pt2売数実績!$B:$B,AE$5),IFERROR(VLOOKUP(AE$5&amp;"_"&amp;$C47&amp;"_"&amp;$C$6,Pt2売数実績!$A:$L,12,0),0))</f>
        <v>0</v>
      </c>
      <c r="AG47" s="106" t="s">
        <v>32</v>
      </c>
      <c r="AH47" s="135">
        <f ca="1">SUM($R47:T47)/$G47</f>
        <v>7.5999999999999998E-2</v>
      </c>
      <c r="AI47" s="135">
        <f ca="1">SUM($R47:U47)/$G47</f>
        <v>0.1</v>
      </c>
      <c r="AJ47" s="135">
        <f ca="1">SUM($R47:V47)/$G47</f>
        <v>0.156</v>
      </c>
      <c r="AK47" s="135">
        <f ca="1">SUM($R47:W47)/$G47</f>
        <v>0.18</v>
      </c>
      <c r="AL47" s="135">
        <f ca="1">SUM($R47:X47)/$G47</f>
        <v>0.35199999999999998</v>
      </c>
      <c r="AM47" s="135">
        <f ca="1">SUM($R47:Y47)/$G47</f>
        <v>0.39200000000000002</v>
      </c>
      <c r="AN47" s="135">
        <f ca="1">SUM($R47:Z47)/$G47</f>
        <v>0.40799999999999997</v>
      </c>
      <c r="AO47" s="135">
        <f ca="1">SUM($R47:AA47)/$G47</f>
        <v>0.44</v>
      </c>
      <c r="AP47" s="135">
        <f ca="1">SUM($R47:AB47)/$G47</f>
        <v>0.46400000000000002</v>
      </c>
      <c r="AQ47" s="135">
        <f ca="1">SUM($R47:AC47)/$G47</f>
        <v>0.47199999999999998</v>
      </c>
      <c r="AR47" s="135">
        <f ca="1">SUM($R47:AD47)/$G47</f>
        <v>0.47199999999999998</v>
      </c>
      <c r="AS47" s="135">
        <f ca="1">SUM($R47:AE47)/$G47</f>
        <v>0.47199999999999998</v>
      </c>
      <c r="AU47" s="106" t="s">
        <v>32</v>
      </c>
      <c r="AV47" s="135">
        <f t="shared" ca="1" si="21"/>
        <v>9.9199542595769019E-2</v>
      </c>
      <c r="AW47" s="135">
        <f t="shared" ca="1" si="21"/>
        <v>0.21154945683247572</v>
      </c>
      <c r="AX47" s="135">
        <f t="shared" ca="1" si="21"/>
        <v>0.32318467695826192</v>
      </c>
      <c r="AY47" s="135">
        <f t="shared" ca="1" si="21"/>
        <v>0.45082904516866784</v>
      </c>
      <c r="AZ47" s="135">
        <f t="shared" ca="1" si="21"/>
        <v>0.69168096054888517</v>
      </c>
      <c r="BA47" s="135">
        <f t="shared" ca="1" si="21"/>
        <v>0.80989136649514015</v>
      </c>
      <c r="BB47" s="135">
        <f t="shared" ca="1" si="21"/>
        <v>0.86692395654659815</v>
      </c>
      <c r="BC47" s="135">
        <f t="shared" ca="1" si="21"/>
        <v>0.90666094911377937</v>
      </c>
      <c r="BD47" s="135">
        <f t="shared" ca="1" si="21"/>
        <v>0.93539165237278454</v>
      </c>
      <c r="BE47" s="135">
        <f t="shared" ca="1" si="21"/>
        <v>0.95540308747855929</v>
      </c>
      <c r="BF47" s="135">
        <f t="shared" ca="1" si="21"/>
        <v>0.98141795311606639</v>
      </c>
      <c r="BG47" s="135">
        <f t="shared" ca="1" si="21"/>
        <v>1</v>
      </c>
    </row>
    <row r="48" spans="3:59" x14ac:dyDescent="0.15">
      <c r="C48" s="105">
        <v>375</v>
      </c>
      <c r="D48" s="105" t="s">
        <v>169</v>
      </c>
      <c r="E48" s="106">
        <f t="shared" ca="1" si="22"/>
        <v>0</v>
      </c>
      <c r="F48" s="106">
        <f t="shared" ca="1" si="23"/>
        <v>0</v>
      </c>
      <c r="G48" s="106">
        <f ca="1">VLOOKUP($C$6,パターンマスタ!N:AB,14,0)</f>
        <v>250</v>
      </c>
      <c r="H48" s="107">
        <f t="shared" ca="1" si="24"/>
        <v>154</v>
      </c>
      <c r="I48" s="106">
        <f t="shared" ca="1" si="25"/>
        <v>96</v>
      </c>
      <c r="J48" s="112">
        <f t="shared" ca="1" si="26"/>
        <v>0.61599999999999999</v>
      </c>
      <c r="K48" s="113">
        <f t="shared" ca="1" si="27"/>
        <v>1</v>
      </c>
      <c r="L48" s="113">
        <f t="shared" ca="1" si="28"/>
        <v>-0.38400000000000001</v>
      </c>
      <c r="M48" s="114">
        <f t="shared" ca="1" si="29"/>
        <v>154</v>
      </c>
      <c r="N48" s="106">
        <f t="shared" ca="1" si="30"/>
        <v>96</v>
      </c>
      <c r="O48" s="113">
        <f t="shared" ca="1" si="31"/>
        <v>0.61599999999999999</v>
      </c>
      <c r="P48" s="115"/>
      <c r="Q48" s="126" t="s">
        <v>31</v>
      </c>
      <c r="R48" s="127">
        <f ca="1">IF($C$6="合計",SUMIFS(Pt2売数実績!$L:$L,Pt2売数実績!$C:$C,$C48,Pt2売数実績!$B:$B,R$5),IFERROR(VLOOKUP(R$5&amp;"_"&amp;$C48&amp;"_"&amp;$C$6,Pt2売数実績!$A:$L,12,0),0))</f>
        <v>0</v>
      </c>
      <c r="S48" s="127">
        <f ca="1">IF($C$6="合計",SUMIFS(Pt2売数実績!$L:$L,Pt2売数実績!$C:$C,$C48,Pt2売数実績!$B:$B,S$5),IFERROR(VLOOKUP(S$5&amp;"_"&amp;$C48&amp;"_"&amp;$C$6,Pt2売数実績!$A:$L,12,0),0))</f>
        <v>0</v>
      </c>
      <c r="T48" s="127">
        <f ca="1">IF($C$6="合計",SUMIFS(Pt2売数実績!$L:$L,Pt2売数実績!$C:$C,$C48,Pt2売数実績!$B:$B,T$5),IFERROR(VLOOKUP(T$5&amp;"_"&amp;$C48&amp;"_"&amp;$C$6,Pt2売数実績!$A:$L,12,0),0))</f>
        <v>0</v>
      </c>
      <c r="U48" s="127">
        <f ca="1">IF($C$6="合計",SUMIFS(Pt2売数実績!$L:$L,Pt2売数実績!$C:$C,$C48,Pt2売数実績!$B:$B,U$5),IFERROR(VLOOKUP(U$5&amp;"_"&amp;$C48&amp;"_"&amp;$C$6,Pt2売数実績!$A:$L,12,0),0))</f>
        <v>20</v>
      </c>
      <c r="V48" s="127">
        <f ca="1">IF($C$6="合計",SUMIFS(Pt2売数実績!$L:$L,Pt2売数実績!$C:$C,$C48,Pt2売数実績!$B:$B,V$5),IFERROR(VLOOKUP(V$5&amp;"_"&amp;$C48&amp;"_"&amp;$C$6,Pt2売数実績!$A:$L,12,0),0))</f>
        <v>22</v>
      </c>
      <c r="W48" s="127">
        <f ca="1">IF($C$6="合計",SUMIFS(Pt2売数実績!$L:$L,Pt2売数実績!$C:$C,$C48,Pt2売数実績!$B:$B,W$5),IFERROR(VLOOKUP(W$5&amp;"_"&amp;$C48&amp;"_"&amp;$C$6,Pt2売数実績!$A:$L,12,0),0))</f>
        <v>18</v>
      </c>
      <c r="X48" s="127">
        <f ca="1">IF($C$6="合計",SUMIFS(Pt2売数実績!$L:$L,Pt2売数実績!$C:$C,$C48,Pt2売数実績!$B:$B,X$5),IFERROR(VLOOKUP(X$5&amp;"_"&amp;$C48&amp;"_"&amp;$C$6,Pt2売数実績!$A:$L,12,0),0))</f>
        <v>41</v>
      </c>
      <c r="Y48" s="127">
        <f ca="1">IF($C$6="合計",SUMIFS(Pt2売数実績!$L:$L,Pt2売数実績!$C:$C,$C48,Pt2売数実績!$B:$B,Y$5),IFERROR(VLOOKUP(Y$5&amp;"_"&amp;$C48&amp;"_"&amp;$C$6,Pt2売数実績!$A:$L,12,0),0))</f>
        <v>32</v>
      </c>
      <c r="Z48" s="127">
        <f ca="1">IF($C$6="合計",SUMIFS(Pt2売数実績!$L:$L,Pt2売数実績!$C:$C,$C48,Pt2売数実績!$B:$B,Z$5),IFERROR(VLOOKUP(Z$5&amp;"_"&amp;$C48&amp;"_"&amp;$C$6,Pt2売数実績!$A:$L,12,0),0))</f>
        <v>12</v>
      </c>
      <c r="AA48" s="127">
        <f ca="1">IF($C$6="合計",SUMIFS(Pt2売数実績!$L:$L,Pt2売数実績!$C:$C,$C48,Pt2売数実績!$B:$B,AA$5),IFERROR(VLOOKUP(AA$5&amp;"_"&amp;$C48&amp;"_"&amp;$C$6,Pt2売数実績!$A:$L,12,0),0))</f>
        <v>2</v>
      </c>
      <c r="AB48" s="127">
        <f ca="1">IF($C$6="合計",SUMIFS(Pt2売数実績!$L:$L,Pt2売数実績!$C:$C,$C48,Pt2売数実績!$B:$B,AB$5),IFERROR(VLOOKUP(AB$5&amp;"_"&amp;$C48&amp;"_"&amp;$C$6,Pt2売数実績!$A:$L,12,0),0))</f>
        <v>4</v>
      </c>
      <c r="AC48" s="127">
        <f ca="1">IF($C$6="合計",SUMIFS(Pt2売数実績!$L:$L,Pt2売数実績!$C:$C,$C48,Pt2売数実績!$B:$B,AC$5),IFERROR(VLOOKUP(AC$5&amp;"_"&amp;$C48&amp;"_"&amp;$C$6,Pt2売数実績!$A:$L,12,0),0))</f>
        <v>1</v>
      </c>
      <c r="AD48" s="127">
        <f ca="1">IF($C$6="合計",SUMIFS(Pt2売数実績!$L:$L,Pt2売数実績!$C:$C,$C48,Pt2売数実績!$B:$B,AD$5),IFERROR(VLOOKUP(AD$5&amp;"_"&amp;$C48&amp;"_"&amp;$C$6,Pt2売数実績!$A:$L,12,0),0))</f>
        <v>0</v>
      </c>
      <c r="AE48" s="127">
        <f ca="1">IF($C$6="合計",SUMIFS(Pt2売数実績!$L:$L,Pt2売数実績!$C:$C,$C48,Pt2売数実績!$B:$B,AE$5),IFERROR(VLOOKUP(AE$5&amp;"_"&amp;$C48&amp;"_"&amp;$C$6,Pt2売数実績!$A:$L,12,0),0))</f>
        <v>2</v>
      </c>
      <c r="AG48" s="106" t="s">
        <v>32</v>
      </c>
      <c r="AH48" s="135">
        <f ca="1">SUM($R48:T48)/$G48</f>
        <v>0</v>
      </c>
      <c r="AI48" s="135">
        <f ca="1">SUM($R48:U48)/$G48</f>
        <v>0.08</v>
      </c>
      <c r="AJ48" s="135">
        <f ca="1">SUM($R48:V48)/$G48</f>
        <v>0.16800000000000001</v>
      </c>
      <c r="AK48" s="135">
        <f ca="1">SUM($R48:W48)/$G48</f>
        <v>0.24</v>
      </c>
      <c r="AL48" s="135">
        <f ca="1">SUM($R48:X48)/$G48</f>
        <v>0.40400000000000003</v>
      </c>
      <c r="AM48" s="135">
        <f ca="1">SUM($R48:Y48)/$G48</f>
        <v>0.53200000000000003</v>
      </c>
      <c r="AN48" s="135">
        <f ca="1">SUM($R48:Z48)/$G48</f>
        <v>0.57999999999999996</v>
      </c>
      <c r="AO48" s="135">
        <f ca="1">SUM($R48:AA48)/$G48</f>
        <v>0.58799999999999997</v>
      </c>
      <c r="AP48" s="135">
        <f ca="1">SUM($R48:AB48)/$G48</f>
        <v>0.60399999999999998</v>
      </c>
      <c r="AQ48" s="135">
        <f ca="1">SUM($R48:AC48)/$G48</f>
        <v>0.60799999999999998</v>
      </c>
      <c r="AR48" s="135">
        <f ca="1">SUM($R48:AD48)/$G48</f>
        <v>0.60799999999999998</v>
      </c>
      <c r="AS48" s="135">
        <f ca="1">SUM($R48:AE48)/$G48</f>
        <v>0.61599999999999999</v>
      </c>
      <c r="AU48" s="106" t="s">
        <v>32</v>
      </c>
      <c r="AV48" s="135">
        <f t="shared" ca="1" si="21"/>
        <v>9.9199542595769019E-2</v>
      </c>
      <c r="AW48" s="135">
        <f t="shared" ca="1" si="21"/>
        <v>0.21154945683247572</v>
      </c>
      <c r="AX48" s="135">
        <f t="shared" ca="1" si="21"/>
        <v>0.32318467695826192</v>
      </c>
      <c r="AY48" s="135">
        <f t="shared" ca="1" si="21"/>
        <v>0.45082904516866784</v>
      </c>
      <c r="AZ48" s="135">
        <f t="shared" ca="1" si="21"/>
        <v>0.69168096054888517</v>
      </c>
      <c r="BA48" s="135">
        <f t="shared" ca="1" si="21"/>
        <v>0.80989136649514015</v>
      </c>
      <c r="BB48" s="135">
        <f t="shared" ca="1" si="21"/>
        <v>0.86692395654659815</v>
      </c>
      <c r="BC48" s="135">
        <f t="shared" ca="1" si="21"/>
        <v>0.90666094911377937</v>
      </c>
      <c r="BD48" s="135">
        <f t="shared" ca="1" si="21"/>
        <v>0.93539165237278454</v>
      </c>
      <c r="BE48" s="135">
        <f t="shared" ca="1" si="21"/>
        <v>0.95540308747855929</v>
      </c>
      <c r="BF48" s="135">
        <f t="shared" ca="1" si="21"/>
        <v>0.98141795311606639</v>
      </c>
      <c r="BG48" s="135">
        <f t="shared" ca="1" si="21"/>
        <v>1</v>
      </c>
    </row>
    <row r="49" spans="3:59" x14ac:dyDescent="0.15">
      <c r="C49" s="105">
        <v>377</v>
      </c>
      <c r="D49" s="105" t="s">
        <v>170</v>
      </c>
      <c r="E49" s="106">
        <f t="shared" ca="1" si="22"/>
        <v>0</v>
      </c>
      <c r="F49" s="106">
        <f t="shared" ca="1" si="23"/>
        <v>0</v>
      </c>
      <c r="G49" s="106">
        <f ca="1">VLOOKUP($C$6,パターンマスタ!N:AB,14,0)</f>
        <v>250</v>
      </c>
      <c r="H49" s="107">
        <f t="shared" ca="1" si="24"/>
        <v>185</v>
      </c>
      <c r="I49" s="106">
        <f t="shared" ca="1" si="25"/>
        <v>65</v>
      </c>
      <c r="J49" s="112">
        <f t="shared" ca="1" si="26"/>
        <v>0.74</v>
      </c>
      <c r="K49" s="113">
        <f t="shared" ca="1" si="27"/>
        <v>1</v>
      </c>
      <c r="L49" s="113">
        <f t="shared" ca="1" si="28"/>
        <v>-0.26</v>
      </c>
      <c r="M49" s="114">
        <f t="shared" ca="1" si="29"/>
        <v>185</v>
      </c>
      <c r="N49" s="106">
        <f t="shared" ca="1" si="30"/>
        <v>65</v>
      </c>
      <c r="O49" s="113">
        <f t="shared" ca="1" si="31"/>
        <v>0.74</v>
      </c>
      <c r="P49" s="115"/>
      <c r="Q49" s="126" t="s">
        <v>31</v>
      </c>
      <c r="R49" s="127">
        <f ca="1">IF($C$6="合計",SUMIFS(Pt2売数実績!$L:$L,Pt2売数実績!$C:$C,$C49,Pt2売数実績!$B:$B,R$5),IFERROR(VLOOKUP(R$5&amp;"_"&amp;$C49&amp;"_"&amp;$C$6,Pt2売数実績!$A:$L,12,0),0))</f>
        <v>0</v>
      </c>
      <c r="S49" s="127">
        <f ca="1">IF($C$6="合計",SUMIFS(Pt2売数実績!$L:$L,Pt2売数実績!$C:$C,$C49,Pt2売数実績!$B:$B,S$5),IFERROR(VLOOKUP(S$5&amp;"_"&amp;$C49&amp;"_"&amp;$C$6,Pt2売数実績!$A:$L,12,0),0))</f>
        <v>0</v>
      </c>
      <c r="T49" s="127">
        <f ca="1">IF($C$6="合計",SUMIFS(Pt2売数実績!$L:$L,Pt2売数実績!$C:$C,$C49,Pt2売数実績!$B:$B,T$5),IFERROR(VLOOKUP(T$5&amp;"_"&amp;$C49&amp;"_"&amp;$C$6,Pt2売数実績!$A:$L,12,0),0))</f>
        <v>0</v>
      </c>
      <c r="U49" s="127">
        <f ca="1">IF($C$6="合計",SUMIFS(Pt2売数実績!$L:$L,Pt2売数実績!$C:$C,$C49,Pt2売数実績!$B:$B,U$5),IFERROR(VLOOKUP(U$5&amp;"_"&amp;$C49&amp;"_"&amp;$C$6,Pt2売数実績!$A:$L,12,0),0))</f>
        <v>3</v>
      </c>
      <c r="V49" s="127">
        <f ca="1">IF($C$6="合計",SUMIFS(Pt2売数実績!$L:$L,Pt2売数実績!$C:$C,$C49,Pt2売数実績!$B:$B,V$5),IFERROR(VLOOKUP(V$5&amp;"_"&amp;$C49&amp;"_"&amp;$C$6,Pt2売数実績!$A:$L,12,0),0))</f>
        <v>8</v>
      </c>
      <c r="W49" s="127">
        <f ca="1">IF($C$6="合計",SUMIFS(Pt2売数実績!$L:$L,Pt2売数実績!$C:$C,$C49,Pt2売数実績!$B:$B,W$5),IFERROR(VLOOKUP(W$5&amp;"_"&amp;$C49&amp;"_"&amp;$C$6,Pt2売数実績!$A:$L,12,0),0))</f>
        <v>16</v>
      </c>
      <c r="X49" s="127">
        <f ca="1">IF($C$6="合計",SUMIFS(Pt2売数実績!$L:$L,Pt2売数実績!$C:$C,$C49,Pt2売数実績!$B:$B,X$5),IFERROR(VLOOKUP(X$5&amp;"_"&amp;$C49&amp;"_"&amp;$C$6,Pt2売数実績!$A:$L,12,0),0))</f>
        <v>79</v>
      </c>
      <c r="Y49" s="127">
        <f ca="1">IF($C$6="合計",SUMIFS(Pt2売数実績!$L:$L,Pt2売数実績!$C:$C,$C49,Pt2売数実績!$B:$B,Y$5),IFERROR(VLOOKUP(Y$5&amp;"_"&amp;$C49&amp;"_"&amp;$C$6,Pt2売数実績!$A:$L,12,0),0))</f>
        <v>39</v>
      </c>
      <c r="Z49" s="127">
        <f ca="1">IF($C$6="合計",SUMIFS(Pt2売数実績!$L:$L,Pt2売数実績!$C:$C,$C49,Pt2売数実績!$B:$B,Z$5),IFERROR(VLOOKUP(Z$5&amp;"_"&amp;$C49&amp;"_"&amp;$C$6,Pt2売数実績!$A:$L,12,0),0))</f>
        <v>24</v>
      </c>
      <c r="AA49" s="127">
        <f ca="1">IF($C$6="合計",SUMIFS(Pt2売数実績!$L:$L,Pt2売数実績!$C:$C,$C49,Pt2売数実績!$B:$B,AA$5),IFERROR(VLOOKUP(AA$5&amp;"_"&amp;$C49&amp;"_"&amp;$C$6,Pt2売数実績!$A:$L,12,0),0))</f>
        <v>9</v>
      </c>
      <c r="AB49" s="127">
        <f ca="1">IF($C$6="合計",SUMIFS(Pt2売数実績!$L:$L,Pt2売数実績!$C:$C,$C49,Pt2売数実績!$B:$B,AB$5),IFERROR(VLOOKUP(AB$5&amp;"_"&amp;$C49&amp;"_"&amp;$C$6,Pt2売数実績!$A:$L,12,0),0))</f>
        <v>1</v>
      </c>
      <c r="AC49" s="127">
        <f ca="1">IF($C$6="合計",SUMIFS(Pt2売数実績!$L:$L,Pt2売数実績!$C:$C,$C49,Pt2売数実績!$B:$B,AC$5),IFERROR(VLOOKUP(AC$5&amp;"_"&amp;$C49&amp;"_"&amp;$C$6,Pt2売数実績!$A:$L,12,0),0))</f>
        <v>4</v>
      </c>
      <c r="AD49" s="127">
        <f ca="1">IF($C$6="合計",SUMIFS(Pt2売数実績!$L:$L,Pt2売数実績!$C:$C,$C49,Pt2売数実績!$B:$B,AD$5),IFERROR(VLOOKUP(AD$5&amp;"_"&amp;$C49&amp;"_"&amp;$C$6,Pt2売数実績!$A:$L,12,0),0))</f>
        <v>2</v>
      </c>
      <c r="AE49" s="127">
        <f ca="1">IF($C$6="合計",SUMIFS(Pt2売数実績!$L:$L,Pt2売数実績!$C:$C,$C49,Pt2売数実績!$B:$B,AE$5),IFERROR(VLOOKUP(AE$5&amp;"_"&amp;$C49&amp;"_"&amp;$C$6,Pt2売数実績!$A:$L,12,0),0))</f>
        <v>0</v>
      </c>
      <c r="AG49" s="106" t="s">
        <v>32</v>
      </c>
      <c r="AH49" s="135">
        <f ca="1">SUM($R49:T49)/$G49</f>
        <v>0</v>
      </c>
      <c r="AI49" s="135">
        <f ca="1">SUM($R49:U49)/$G49</f>
        <v>1.2E-2</v>
      </c>
      <c r="AJ49" s="135">
        <f ca="1">SUM($R49:V49)/$G49</f>
        <v>4.3999999999999997E-2</v>
      </c>
      <c r="AK49" s="135">
        <f ca="1">SUM($R49:W49)/$G49</f>
        <v>0.108</v>
      </c>
      <c r="AL49" s="135">
        <f ca="1">SUM($R49:X49)/$G49</f>
        <v>0.42399999999999999</v>
      </c>
      <c r="AM49" s="135">
        <f ca="1">SUM($R49:Y49)/$G49</f>
        <v>0.57999999999999996</v>
      </c>
      <c r="AN49" s="135">
        <f ca="1">SUM($R49:Z49)/$G49</f>
        <v>0.67600000000000005</v>
      </c>
      <c r="AO49" s="135">
        <f ca="1">SUM($R49:AA49)/$G49</f>
        <v>0.71199999999999997</v>
      </c>
      <c r="AP49" s="135">
        <f ca="1">SUM($R49:AB49)/$G49</f>
        <v>0.71599999999999997</v>
      </c>
      <c r="AQ49" s="135">
        <f ca="1">SUM($R49:AC49)/$G49</f>
        <v>0.73199999999999998</v>
      </c>
      <c r="AR49" s="135">
        <f ca="1">SUM($R49:AD49)/$G49</f>
        <v>0.74</v>
      </c>
      <c r="AS49" s="135">
        <f ca="1">SUM($R49:AE49)/$G49</f>
        <v>0.74</v>
      </c>
      <c r="AU49" s="106" t="s">
        <v>32</v>
      </c>
      <c r="AV49" s="135">
        <f t="shared" ref="AV49:BG58" ca="1" si="32">AV$7</f>
        <v>9.9199542595769019E-2</v>
      </c>
      <c r="AW49" s="135">
        <f t="shared" ca="1" si="32"/>
        <v>0.21154945683247572</v>
      </c>
      <c r="AX49" s="135">
        <f t="shared" ca="1" si="32"/>
        <v>0.32318467695826192</v>
      </c>
      <c r="AY49" s="135">
        <f t="shared" ca="1" si="32"/>
        <v>0.45082904516866784</v>
      </c>
      <c r="AZ49" s="135">
        <f t="shared" ca="1" si="32"/>
        <v>0.69168096054888517</v>
      </c>
      <c r="BA49" s="135">
        <f t="shared" ca="1" si="32"/>
        <v>0.80989136649514015</v>
      </c>
      <c r="BB49" s="135">
        <f t="shared" ca="1" si="32"/>
        <v>0.86692395654659815</v>
      </c>
      <c r="BC49" s="135">
        <f t="shared" ca="1" si="32"/>
        <v>0.90666094911377937</v>
      </c>
      <c r="BD49" s="135">
        <f t="shared" ca="1" si="32"/>
        <v>0.93539165237278454</v>
      </c>
      <c r="BE49" s="135">
        <f t="shared" ca="1" si="32"/>
        <v>0.95540308747855929</v>
      </c>
      <c r="BF49" s="135">
        <f t="shared" ca="1" si="32"/>
        <v>0.98141795311606639</v>
      </c>
      <c r="BG49" s="135">
        <f t="shared" ca="1" si="32"/>
        <v>1</v>
      </c>
    </row>
    <row r="50" spans="3:59" x14ac:dyDescent="0.15">
      <c r="C50" s="105">
        <v>380</v>
      </c>
      <c r="D50" s="105" t="s">
        <v>171</v>
      </c>
      <c r="E50" s="106">
        <f t="shared" ca="1" si="22"/>
        <v>0</v>
      </c>
      <c r="F50" s="106">
        <f t="shared" ca="1" si="23"/>
        <v>0</v>
      </c>
      <c r="G50" s="106">
        <f ca="1">VLOOKUP($C$6,パターンマスタ!N:AB,14,0)</f>
        <v>250</v>
      </c>
      <c r="H50" s="107">
        <f t="shared" ca="1" si="24"/>
        <v>182</v>
      </c>
      <c r="I50" s="106">
        <f t="shared" ca="1" si="25"/>
        <v>68</v>
      </c>
      <c r="J50" s="112">
        <f t="shared" ca="1" si="26"/>
        <v>0.72799999999999998</v>
      </c>
      <c r="K50" s="113">
        <f t="shared" ca="1" si="27"/>
        <v>1</v>
      </c>
      <c r="L50" s="113">
        <f t="shared" ca="1" si="28"/>
        <v>-0.27200000000000002</v>
      </c>
      <c r="M50" s="114">
        <f t="shared" ca="1" si="29"/>
        <v>182</v>
      </c>
      <c r="N50" s="106">
        <f t="shared" ca="1" si="30"/>
        <v>68</v>
      </c>
      <c r="O50" s="113">
        <f t="shared" ca="1" si="31"/>
        <v>0.72799999999999998</v>
      </c>
      <c r="P50" s="115"/>
      <c r="Q50" s="126" t="s">
        <v>31</v>
      </c>
      <c r="R50" s="127">
        <f ca="1">IF($C$6="合計",SUMIFS(Pt2売数実績!$L:$L,Pt2売数実績!$C:$C,$C50,Pt2売数実績!$B:$B,R$5),IFERROR(VLOOKUP(R$5&amp;"_"&amp;$C50&amp;"_"&amp;$C$6,Pt2売数実績!$A:$L,12,0),0))</f>
        <v>0</v>
      </c>
      <c r="S50" s="127">
        <f ca="1">IF($C$6="合計",SUMIFS(Pt2売数実績!$L:$L,Pt2売数実績!$C:$C,$C50,Pt2売数実績!$B:$B,S$5),IFERROR(VLOOKUP(S$5&amp;"_"&amp;$C50&amp;"_"&amp;$C$6,Pt2売数実績!$A:$L,12,0),0))</f>
        <v>0</v>
      </c>
      <c r="T50" s="127">
        <f ca="1">IF($C$6="合計",SUMIFS(Pt2売数実績!$L:$L,Pt2売数実績!$C:$C,$C50,Pt2売数実績!$B:$B,T$5),IFERROR(VLOOKUP(T$5&amp;"_"&amp;$C50&amp;"_"&amp;$C$6,Pt2売数実績!$A:$L,12,0),0))</f>
        <v>6</v>
      </c>
      <c r="U50" s="127">
        <f ca="1">IF($C$6="合計",SUMIFS(Pt2売数実績!$L:$L,Pt2売数実績!$C:$C,$C50,Pt2売数実績!$B:$B,U$5),IFERROR(VLOOKUP(U$5&amp;"_"&amp;$C50&amp;"_"&amp;$C$6,Pt2売数実績!$A:$L,12,0),0))</f>
        <v>5</v>
      </c>
      <c r="V50" s="127">
        <f ca="1">IF($C$6="合計",SUMIFS(Pt2売数実績!$L:$L,Pt2売数実績!$C:$C,$C50,Pt2売数実績!$B:$B,V$5),IFERROR(VLOOKUP(V$5&amp;"_"&amp;$C50&amp;"_"&amp;$C$6,Pt2売数実績!$A:$L,12,0),0))</f>
        <v>6</v>
      </c>
      <c r="W50" s="127">
        <f ca="1">IF($C$6="合計",SUMIFS(Pt2売数実績!$L:$L,Pt2売数実績!$C:$C,$C50,Pt2売数実績!$B:$B,W$5),IFERROR(VLOOKUP(W$5&amp;"_"&amp;$C50&amp;"_"&amp;$C$6,Pt2売数実績!$A:$L,12,0),0))</f>
        <v>35</v>
      </c>
      <c r="X50" s="127">
        <f ca="1">IF($C$6="合計",SUMIFS(Pt2売数実績!$L:$L,Pt2売数実績!$C:$C,$C50,Pt2売数実績!$B:$B,X$5),IFERROR(VLOOKUP(X$5&amp;"_"&amp;$C50&amp;"_"&amp;$C$6,Pt2売数実績!$A:$L,12,0),0))</f>
        <v>72</v>
      </c>
      <c r="Y50" s="127">
        <f ca="1">IF($C$6="合計",SUMIFS(Pt2売数実績!$L:$L,Pt2売数実績!$C:$C,$C50,Pt2売数実績!$B:$B,Y$5),IFERROR(VLOOKUP(Y$5&amp;"_"&amp;$C50&amp;"_"&amp;$C$6,Pt2売数実績!$A:$L,12,0),0))</f>
        <v>28</v>
      </c>
      <c r="Z50" s="127">
        <f ca="1">IF($C$6="合計",SUMIFS(Pt2売数実績!$L:$L,Pt2売数実績!$C:$C,$C50,Pt2売数実績!$B:$B,Z$5),IFERROR(VLOOKUP(Z$5&amp;"_"&amp;$C50&amp;"_"&amp;$C$6,Pt2売数実績!$A:$L,12,0),0))</f>
        <v>17</v>
      </c>
      <c r="AA50" s="127">
        <f ca="1">IF($C$6="合計",SUMIFS(Pt2売数実績!$L:$L,Pt2売数実績!$C:$C,$C50,Pt2売数実績!$B:$B,AA$5),IFERROR(VLOOKUP(AA$5&amp;"_"&amp;$C50&amp;"_"&amp;$C$6,Pt2売数実績!$A:$L,12,0),0))</f>
        <v>3</v>
      </c>
      <c r="AB50" s="127">
        <f ca="1">IF($C$6="合計",SUMIFS(Pt2売数実績!$L:$L,Pt2売数実績!$C:$C,$C50,Pt2売数実績!$B:$B,AB$5),IFERROR(VLOOKUP(AB$5&amp;"_"&amp;$C50&amp;"_"&amp;$C$6,Pt2売数実績!$A:$L,12,0),0))</f>
        <v>4</v>
      </c>
      <c r="AC50" s="127">
        <f ca="1">IF($C$6="合計",SUMIFS(Pt2売数実績!$L:$L,Pt2売数実績!$C:$C,$C50,Pt2売数実績!$B:$B,AC$5),IFERROR(VLOOKUP(AC$5&amp;"_"&amp;$C50&amp;"_"&amp;$C$6,Pt2売数実績!$A:$L,12,0),0))</f>
        <v>2</v>
      </c>
      <c r="AD50" s="127">
        <f ca="1">IF($C$6="合計",SUMIFS(Pt2売数実績!$L:$L,Pt2売数実績!$C:$C,$C50,Pt2売数実績!$B:$B,AD$5),IFERROR(VLOOKUP(AD$5&amp;"_"&amp;$C50&amp;"_"&amp;$C$6,Pt2売数実績!$A:$L,12,0),0))</f>
        <v>2</v>
      </c>
      <c r="AE50" s="127">
        <f ca="1">IF($C$6="合計",SUMIFS(Pt2売数実績!$L:$L,Pt2売数実績!$C:$C,$C50,Pt2売数実績!$B:$B,AE$5),IFERROR(VLOOKUP(AE$5&amp;"_"&amp;$C50&amp;"_"&amp;$C$6,Pt2売数実績!$A:$L,12,0),0))</f>
        <v>2</v>
      </c>
      <c r="AG50" s="106" t="s">
        <v>32</v>
      </c>
      <c r="AH50" s="135">
        <f ca="1">SUM($R50:T50)/$G50</f>
        <v>2.4E-2</v>
      </c>
      <c r="AI50" s="135">
        <f ca="1">SUM($R50:U50)/$G50</f>
        <v>4.3999999999999997E-2</v>
      </c>
      <c r="AJ50" s="135">
        <f ca="1">SUM($R50:V50)/$G50</f>
        <v>6.8000000000000005E-2</v>
      </c>
      <c r="AK50" s="135">
        <f ca="1">SUM($R50:W50)/$G50</f>
        <v>0.20799999999999999</v>
      </c>
      <c r="AL50" s="135">
        <f ca="1">SUM($R50:X50)/$G50</f>
        <v>0.496</v>
      </c>
      <c r="AM50" s="135">
        <f ca="1">SUM($R50:Y50)/$G50</f>
        <v>0.60799999999999998</v>
      </c>
      <c r="AN50" s="135">
        <f ca="1">SUM($R50:Z50)/$G50</f>
        <v>0.67600000000000005</v>
      </c>
      <c r="AO50" s="135">
        <f ca="1">SUM($R50:AA50)/$G50</f>
        <v>0.68799999999999994</v>
      </c>
      <c r="AP50" s="135">
        <f ca="1">SUM($R50:AB50)/$G50</f>
        <v>0.70399999999999996</v>
      </c>
      <c r="AQ50" s="135">
        <f ca="1">SUM($R50:AC50)/$G50</f>
        <v>0.71199999999999997</v>
      </c>
      <c r="AR50" s="135">
        <f ca="1">SUM($R50:AD50)/$G50</f>
        <v>0.72</v>
      </c>
      <c r="AS50" s="135">
        <f ca="1">SUM($R50:AE50)/$G50</f>
        <v>0.72799999999999998</v>
      </c>
      <c r="AU50" s="106" t="s">
        <v>32</v>
      </c>
      <c r="AV50" s="135">
        <f t="shared" ca="1" si="32"/>
        <v>9.9199542595769019E-2</v>
      </c>
      <c r="AW50" s="135">
        <f t="shared" ca="1" si="32"/>
        <v>0.21154945683247572</v>
      </c>
      <c r="AX50" s="135">
        <f t="shared" ca="1" si="32"/>
        <v>0.32318467695826192</v>
      </c>
      <c r="AY50" s="135">
        <f t="shared" ca="1" si="32"/>
        <v>0.45082904516866784</v>
      </c>
      <c r="AZ50" s="135">
        <f t="shared" ca="1" si="32"/>
        <v>0.69168096054888517</v>
      </c>
      <c r="BA50" s="135">
        <f t="shared" ca="1" si="32"/>
        <v>0.80989136649514015</v>
      </c>
      <c r="BB50" s="135">
        <f t="shared" ca="1" si="32"/>
        <v>0.86692395654659815</v>
      </c>
      <c r="BC50" s="135">
        <f t="shared" ca="1" si="32"/>
        <v>0.90666094911377937</v>
      </c>
      <c r="BD50" s="135">
        <f t="shared" ca="1" si="32"/>
        <v>0.93539165237278454</v>
      </c>
      <c r="BE50" s="135">
        <f t="shared" ca="1" si="32"/>
        <v>0.95540308747855929</v>
      </c>
      <c r="BF50" s="135">
        <f t="shared" ca="1" si="32"/>
        <v>0.98141795311606639</v>
      </c>
      <c r="BG50" s="135">
        <f t="shared" ca="1" si="32"/>
        <v>1</v>
      </c>
    </row>
    <row r="51" spans="3:59" x14ac:dyDescent="0.15">
      <c r="C51" s="105">
        <v>384</v>
      </c>
      <c r="D51" s="105" t="s">
        <v>172</v>
      </c>
      <c r="E51" s="106">
        <f t="shared" ca="1" si="22"/>
        <v>0</v>
      </c>
      <c r="F51" s="106">
        <f t="shared" ca="1" si="23"/>
        <v>0</v>
      </c>
      <c r="G51" s="106">
        <f ca="1">VLOOKUP($C$6,パターンマスタ!N:AB,14,0)</f>
        <v>250</v>
      </c>
      <c r="H51" s="107">
        <f t="shared" ca="1" si="24"/>
        <v>121</v>
      </c>
      <c r="I51" s="106">
        <f t="shared" ca="1" si="25"/>
        <v>129</v>
      </c>
      <c r="J51" s="112">
        <f t="shared" ca="1" si="26"/>
        <v>0.48399999999999999</v>
      </c>
      <c r="K51" s="113">
        <f t="shared" ca="1" si="27"/>
        <v>1</v>
      </c>
      <c r="L51" s="113">
        <f t="shared" ca="1" si="28"/>
        <v>-0.51600000000000001</v>
      </c>
      <c r="M51" s="114">
        <f t="shared" ca="1" si="29"/>
        <v>121</v>
      </c>
      <c r="N51" s="106">
        <f t="shared" ca="1" si="30"/>
        <v>129</v>
      </c>
      <c r="O51" s="113">
        <f t="shared" ca="1" si="31"/>
        <v>0.48399999999999999</v>
      </c>
      <c r="P51" s="115"/>
      <c r="Q51" s="126" t="s">
        <v>31</v>
      </c>
      <c r="R51" s="127">
        <f ca="1">IF($C$6="合計",SUMIFS(Pt2売数実績!$L:$L,Pt2売数実績!$C:$C,$C51,Pt2売数実績!$B:$B,R$5),IFERROR(VLOOKUP(R$5&amp;"_"&amp;$C51&amp;"_"&amp;$C$6,Pt2売数実績!$A:$L,12,0),0))</f>
        <v>0</v>
      </c>
      <c r="S51" s="127">
        <f ca="1">IF($C$6="合計",SUMIFS(Pt2売数実績!$L:$L,Pt2売数実績!$C:$C,$C51,Pt2売数実績!$B:$B,S$5),IFERROR(VLOOKUP(S$5&amp;"_"&amp;$C51&amp;"_"&amp;$C$6,Pt2売数実績!$A:$L,12,0),0))</f>
        <v>0</v>
      </c>
      <c r="T51" s="127">
        <f ca="1">IF($C$6="合計",SUMIFS(Pt2売数実績!$L:$L,Pt2売数実績!$C:$C,$C51,Pt2売数実績!$B:$B,T$5),IFERROR(VLOOKUP(T$5&amp;"_"&amp;$C51&amp;"_"&amp;$C$6,Pt2売数実績!$A:$L,12,0),0))</f>
        <v>14</v>
      </c>
      <c r="U51" s="127">
        <f ca="1">IF($C$6="合計",SUMIFS(Pt2売数実績!$L:$L,Pt2売数実績!$C:$C,$C51,Pt2売数実績!$B:$B,U$5),IFERROR(VLOOKUP(U$5&amp;"_"&amp;$C51&amp;"_"&amp;$C$6,Pt2売数実績!$A:$L,12,0),0))</f>
        <v>18</v>
      </c>
      <c r="V51" s="127">
        <f ca="1">IF($C$6="合計",SUMIFS(Pt2売数実績!$L:$L,Pt2売数実績!$C:$C,$C51,Pt2売数実績!$B:$B,V$5),IFERROR(VLOOKUP(V$5&amp;"_"&amp;$C51&amp;"_"&amp;$C$6,Pt2売数実績!$A:$L,12,0),0))</f>
        <v>14</v>
      </c>
      <c r="W51" s="127">
        <f ca="1">IF($C$6="合計",SUMIFS(Pt2売数実績!$L:$L,Pt2売数実績!$C:$C,$C51,Pt2売数実績!$B:$B,W$5),IFERROR(VLOOKUP(W$5&amp;"_"&amp;$C51&amp;"_"&amp;$C$6,Pt2売数実績!$A:$L,12,0),0))</f>
        <v>23</v>
      </c>
      <c r="X51" s="127">
        <f ca="1">IF($C$6="合計",SUMIFS(Pt2売数実績!$L:$L,Pt2売数実績!$C:$C,$C51,Pt2売数実績!$B:$B,X$5),IFERROR(VLOOKUP(X$5&amp;"_"&amp;$C51&amp;"_"&amp;$C$6,Pt2売数実績!$A:$L,12,0),0))</f>
        <v>23</v>
      </c>
      <c r="Y51" s="127">
        <f ca="1">IF($C$6="合計",SUMIFS(Pt2売数実績!$L:$L,Pt2売数実績!$C:$C,$C51,Pt2売数実績!$B:$B,Y$5),IFERROR(VLOOKUP(Y$5&amp;"_"&amp;$C51&amp;"_"&amp;$C$6,Pt2売数実績!$A:$L,12,0),0))</f>
        <v>11</v>
      </c>
      <c r="Z51" s="127">
        <f ca="1">IF($C$6="合計",SUMIFS(Pt2売数実績!$L:$L,Pt2売数実績!$C:$C,$C51,Pt2売数実績!$B:$B,Z$5),IFERROR(VLOOKUP(Z$5&amp;"_"&amp;$C51&amp;"_"&amp;$C$6,Pt2売数実績!$A:$L,12,0),0))</f>
        <v>3</v>
      </c>
      <c r="AA51" s="127">
        <f ca="1">IF($C$6="合計",SUMIFS(Pt2売数実績!$L:$L,Pt2売数実績!$C:$C,$C51,Pt2売数実績!$B:$B,AA$5),IFERROR(VLOOKUP(AA$5&amp;"_"&amp;$C51&amp;"_"&amp;$C$6,Pt2売数実績!$A:$L,12,0),0))</f>
        <v>6</v>
      </c>
      <c r="AB51" s="127">
        <f ca="1">IF($C$6="合計",SUMIFS(Pt2売数実績!$L:$L,Pt2売数実績!$C:$C,$C51,Pt2売数実績!$B:$B,AB$5),IFERROR(VLOOKUP(AB$5&amp;"_"&amp;$C51&amp;"_"&amp;$C$6,Pt2売数実績!$A:$L,12,0),0))</f>
        <v>4</v>
      </c>
      <c r="AC51" s="127">
        <f ca="1">IF($C$6="合計",SUMIFS(Pt2売数実績!$L:$L,Pt2売数実績!$C:$C,$C51,Pt2売数実績!$B:$B,AC$5),IFERROR(VLOOKUP(AC$5&amp;"_"&amp;$C51&amp;"_"&amp;$C$6,Pt2売数実績!$A:$L,12,0),0))</f>
        <v>0</v>
      </c>
      <c r="AD51" s="127">
        <f ca="1">IF($C$6="合計",SUMIFS(Pt2売数実績!$L:$L,Pt2売数実績!$C:$C,$C51,Pt2売数実績!$B:$B,AD$5),IFERROR(VLOOKUP(AD$5&amp;"_"&amp;$C51&amp;"_"&amp;$C$6,Pt2売数実績!$A:$L,12,0),0))</f>
        <v>4</v>
      </c>
      <c r="AE51" s="127">
        <f ca="1">IF($C$6="合計",SUMIFS(Pt2売数実績!$L:$L,Pt2売数実績!$C:$C,$C51,Pt2売数実績!$B:$B,AE$5),IFERROR(VLOOKUP(AE$5&amp;"_"&amp;$C51&amp;"_"&amp;$C$6,Pt2売数実績!$A:$L,12,0),0))</f>
        <v>1</v>
      </c>
      <c r="AG51" s="106" t="s">
        <v>32</v>
      </c>
      <c r="AH51" s="135">
        <f ca="1">SUM($R51:T51)/$G51</f>
        <v>5.6000000000000001E-2</v>
      </c>
      <c r="AI51" s="135">
        <f ca="1">SUM($R51:U51)/$G51</f>
        <v>0.128</v>
      </c>
      <c r="AJ51" s="135">
        <f ca="1">SUM($R51:V51)/$G51</f>
        <v>0.184</v>
      </c>
      <c r="AK51" s="135">
        <f ca="1">SUM($R51:W51)/$G51</f>
        <v>0.27600000000000002</v>
      </c>
      <c r="AL51" s="135">
        <f ca="1">SUM($R51:X51)/$G51</f>
        <v>0.36799999999999999</v>
      </c>
      <c r="AM51" s="135">
        <f ca="1">SUM($R51:Y51)/$G51</f>
        <v>0.41199999999999998</v>
      </c>
      <c r="AN51" s="135">
        <f ca="1">SUM($R51:Z51)/$G51</f>
        <v>0.42399999999999999</v>
      </c>
      <c r="AO51" s="135">
        <f ca="1">SUM($R51:AA51)/$G51</f>
        <v>0.44800000000000001</v>
      </c>
      <c r="AP51" s="135">
        <f ca="1">SUM($R51:AB51)/$G51</f>
        <v>0.46400000000000002</v>
      </c>
      <c r="AQ51" s="135">
        <f ca="1">SUM($R51:AC51)/$G51</f>
        <v>0.46400000000000002</v>
      </c>
      <c r="AR51" s="135">
        <f ca="1">SUM($R51:AD51)/$G51</f>
        <v>0.48</v>
      </c>
      <c r="AS51" s="135">
        <f ca="1">SUM($R51:AE51)/$G51</f>
        <v>0.48399999999999999</v>
      </c>
      <c r="AU51" s="106" t="s">
        <v>32</v>
      </c>
      <c r="AV51" s="135">
        <f t="shared" ca="1" si="32"/>
        <v>9.9199542595769019E-2</v>
      </c>
      <c r="AW51" s="135">
        <f t="shared" ca="1" si="32"/>
        <v>0.21154945683247572</v>
      </c>
      <c r="AX51" s="135">
        <f t="shared" ca="1" si="32"/>
        <v>0.32318467695826192</v>
      </c>
      <c r="AY51" s="135">
        <f t="shared" ca="1" si="32"/>
        <v>0.45082904516866784</v>
      </c>
      <c r="AZ51" s="135">
        <f t="shared" ca="1" si="32"/>
        <v>0.69168096054888517</v>
      </c>
      <c r="BA51" s="135">
        <f t="shared" ca="1" si="32"/>
        <v>0.80989136649514015</v>
      </c>
      <c r="BB51" s="135">
        <f t="shared" ca="1" si="32"/>
        <v>0.86692395654659815</v>
      </c>
      <c r="BC51" s="135">
        <f t="shared" ca="1" si="32"/>
        <v>0.90666094911377937</v>
      </c>
      <c r="BD51" s="135">
        <f t="shared" ca="1" si="32"/>
        <v>0.93539165237278454</v>
      </c>
      <c r="BE51" s="135">
        <f t="shared" ca="1" si="32"/>
        <v>0.95540308747855929</v>
      </c>
      <c r="BF51" s="135">
        <f t="shared" ca="1" si="32"/>
        <v>0.98141795311606639</v>
      </c>
      <c r="BG51" s="135">
        <f t="shared" ca="1" si="32"/>
        <v>1</v>
      </c>
    </row>
    <row r="52" spans="3:59" x14ac:dyDescent="0.15">
      <c r="C52" s="105">
        <v>390</v>
      </c>
      <c r="D52" s="105" t="s">
        <v>173</v>
      </c>
      <c r="E52" s="106">
        <f t="shared" ca="1" si="22"/>
        <v>0</v>
      </c>
      <c r="F52" s="106">
        <f t="shared" ca="1" si="23"/>
        <v>0</v>
      </c>
      <c r="G52" s="106">
        <f ca="1">VLOOKUP($C$6,パターンマスタ!N:AB,14,0)</f>
        <v>250</v>
      </c>
      <c r="H52" s="107">
        <f t="shared" ca="1" si="24"/>
        <v>122</v>
      </c>
      <c r="I52" s="106">
        <f t="shared" ca="1" si="25"/>
        <v>128</v>
      </c>
      <c r="J52" s="112">
        <f t="shared" ca="1" si="26"/>
        <v>0.48799999999999999</v>
      </c>
      <c r="K52" s="113">
        <f t="shared" ca="1" si="27"/>
        <v>1</v>
      </c>
      <c r="L52" s="113">
        <f t="shared" ca="1" si="28"/>
        <v>-0.51200000000000001</v>
      </c>
      <c r="M52" s="114">
        <f t="shared" ca="1" si="29"/>
        <v>122</v>
      </c>
      <c r="N52" s="106">
        <f t="shared" ca="1" si="30"/>
        <v>128</v>
      </c>
      <c r="O52" s="113">
        <f t="shared" ca="1" si="31"/>
        <v>0.48799999999999999</v>
      </c>
      <c r="P52" s="115"/>
      <c r="Q52" s="126" t="s">
        <v>31</v>
      </c>
      <c r="R52" s="127">
        <f ca="1">IF($C$6="合計",SUMIFS(Pt2売数実績!$L:$L,Pt2売数実績!$C:$C,$C52,Pt2売数実績!$B:$B,R$5),IFERROR(VLOOKUP(R$5&amp;"_"&amp;$C52&amp;"_"&amp;$C$6,Pt2売数実績!$A:$L,12,0),0))</f>
        <v>0</v>
      </c>
      <c r="S52" s="127">
        <f ca="1">IF($C$6="合計",SUMIFS(Pt2売数実績!$L:$L,Pt2売数実績!$C:$C,$C52,Pt2売数実績!$B:$B,S$5),IFERROR(VLOOKUP(S$5&amp;"_"&amp;$C52&amp;"_"&amp;$C$6,Pt2売数実績!$A:$L,12,0),0))</f>
        <v>0</v>
      </c>
      <c r="T52" s="127">
        <f ca="1">IF($C$6="合計",SUMIFS(Pt2売数実績!$L:$L,Pt2売数実績!$C:$C,$C52,Pt2売数実績!$B:$B,T$5),IFERROR(VLOOKUP(T$5&amp;"_"&amp;$C52&amp;"_"&amp;$C$6,Pt2売数実績!$A:$L,12,0),0))</f>
        <v>0</v>
      </c>
      <c r="U52" s="127">
        <f ca="1">IF($C$6="合計",SUMIFS(Pt2売数実績!$L:$L,Pt2売数実績!$C:$C,$C52,Pt2売数実績!$B:$B,U$5),IFERROR(VLOOKUP(U$5&amp;"_"&amp;$C52&amp;"_"&amp;$C$6,Pt2売数実績!$A:$L,12,0),0))</f>
        <v>0</v>
      </c>
      <c r="V52" s="127">
        <f ca="1">IF($C$6="合計",SUMIFS(Pt2売数実績!$L:$L,Pt2売数実績!$C:$C,$C52,Pt2売数実績!$B:$B,V$5),IFERROR(VLOOKUP(V$5&amp;"_"&amp;$C52&amp;"_"&amp;$C$6,Pt2売数実績!$A:$L,12,0),0))</f>
        <v>10</v>
      </c>
      <c r="W52" s="127">
        <f ca="1">IF($C$6="合計",SUMIFS(Pt2売数実績!$L:$L,Pt2売数実績!$C:$C,$C52,Pt2売数実績!$B:$B,W$5),IFERROR(VLOOKUP(W$5&amp;"_"&amp;$C52&amp;"_"&amp;$C$6,Pt2売数実績!$A:$L,12,0),0))</f>
        <v>22</v>
      </c>
      <c r="X52" s="127">
        <f ca="1">IF($C$6="合計",SUMIFS(Pt2売数実績!$L:$L,Pt2売数実績!$C:$C,$C52,Pt2売数実績!$B:$B,X$5),IFERROR(VLOOKUP(X$5&amp;"_"&amp;$C52&amp;"_"&amp;$C$6,Pt2売数実績!$A:$L,12,0),0))</f>
        <v>69</v>
      </c>
      <c r="Y52" s="127">
        <f ca="1">IF($C$6="合計",SUMIFS(Pt2売数実績!$L:$L,Pt2売数実績!$C:$C,$C52,Pt2売数実績!$B:$B,Y$5),IFERROR(VLOOKUP(Y$5&amp;"_"&amp;$C52&amp;"_"&amp;$C$6,Pt2売数実績!$A:$L,12,0),0))</f>
        <v>5</v>
      </c>
      <c r="Z52" s="127">
        <f ca="1">IF($C$6="合計",SUMIFS(Pt2売数実績!$L:$L,Pt2売数実績!$C:$C,$C52,Pt2売数実績!$B:$B,Z$5),IFERROR(VLOOKUP(Z$5&amp;"_"&amp;$C52&amp;"_"&amp;$C$6,Pt2売数実績!$A:$L,12,0),0))</f>
        <v>3</v>
      </c>
      <c r="AA52" s="127">
        <f ca="1">IF($C$6="合計",SUMIFS(Pt2売数実績!$L:$L,Pt2売数実績!$C:$C,$C52,Pt2売数実績!$B:$B,AA$5),IFERROR(VLOOKUP(AA$5&amp;"_"&amp;$C52&amp;"_"&amp;$C$6,Pt2売数実績!$A:$L,12,0),0))</f>
        <v>3</v>
      </c>
      <c r="AB52" s="127">
        <f ca="1">IF($C$6="合計",SUMIFS(Pt2売数実績!$L:$L,Pt2売数実績!$C:$C,$C52,Pt2売数実績!$B:$B,AB$5),IFERROR(VLOOKUP(AB$5&amp;"_"&amp;$C52&amp;"_"&amp;$C$6,Pt2売数実績!$A:$L,12,0),0))</f>
        <v>1</v>
      </c>
      <c r="AC52" s="127">
        <f ca="1">IF($C$6="合計",SUMIFS(Pt2売数実績!$L:$L,Pt2売数実績!$C:$C,$C52,Pt2売数実績!$B:$B,AC$5),IFERROR(VLOOKUP(AC$5&amp;"_"&amp;$C52&amp;"_"&amp;$C$6,Pt2売数実績!$A:$L,12,0),0))</f>
        <v>1</v>
      </c>
      <c r="AD52" s="127">
        <f ca="1">IF($C$6="合計",SUMIFS(Pt2売数実績!$L:$L,Pt2売数実績!$C:$C,$C52,Pt2売数実績!$B:$B,AD$5),IFERROR(VLOOKUP(AD$5&amp;"_"&amp;$C52&amp;"_"&amp;$C$6,Pt2売数実績!$A:$L,12,0),0))</f>
        <v>4</v>
      </c>
      <c r="AE52" s="127">
        <f ca="1">IF($C$6="合計",SUMIFS(Pt2売数実績!$L:$L,Pt2売数実績!$C:$C,$C52,Pt2売数実績!$B:$B,AE$5),IFERROR(VLOOKUP(AE$5&amp;"_"&amp;$C52&amp;"_"&amp;$C$6,Pt2売数実績!$A:$L,12,0),0))</f>
        <v>4</v>
      </c>
      <c r="AG52" s="106" t="s">
        <v>32</v>
      </c>
      <c r="AH52" s="135">
        <f ca="1">SUM($R52:T52)/$G52</f>
        <v>0</v>
      </c>
      <c r="AI52" s="135">
        <f ca="1">SUM($R52:U52)/$G52</f>
        <v>0</v>
      </c>
      <c r="AJ52" s="135">
        <f ca="1">SUM($R52:V52)/$G52</f>
        <v>0.04</v>
      </c>
      <c r="AK52" s="135">
        <f ca="1">SUM($R52:W52)/$G52</f>
        <v>0.128</v>
      </c>
      <c r="AL52" s="135">
        <f ca="1">SUM($R52:X52)/$G52</f>
        <v>0.40400000000000003</v>
      </c>
      <c r="AM52" s="135">
        <f ca="1">SUM($R52:Y52)/$G52</f>
        <v>0.42399999999999999</v>
      </c>
      <c r="AN52" s="135">
        <f ca="1">SUM($R52:Z52)/$G52</f>
        <v>0.436</v>
      </c>
      <c r="AO52" s="135">
        <f ca="1">SUM($R52:AA52)/$G52</f>
        <v>0.44800000000000001</v>
      </c>
      <c r="AP52" s="135">
        <f ca="1">SUM($R52:AB52)/$G52</f>
        <v>0.45200000000000001</v>
      </c>
      <c r="AQ52" s="135">
        <f ca="1">SUM($R52:AC52)/$G52</f>
        <v>0.45600000000000002</v>
      </c>
      <c r="AR52" s="135">
        <f ca="1">SUM($R52:AD52)/$G52</f>
        <v>0.47199999999999998</v>
      </c>
      <c r="AS52" s="135">
        <f ca="1">SUM($R52:AE52)/$G52</f>
        <v>0.48799999999999999</v>
      </c>
      <c r="AU52" s="106" t="s">
        <v>32</v>
      </c>
      <c r="AV52" s="135">
        <f t="shared" ca="1" si="32"/>
        <v>9.9199542595769019E-2</v>
      </c>
      <c r="AW52" s="135">
        <f t="shared" ca="1" si="32"/>
        <v>0.21154945683247572</v>
      </c>
      <c r="AX52" s="135">
        <f t="shared" ca="1" si="32"/>
        <v>0.32318467695826192</v>
      </c>
      <c r="AY52" s="135">
        <f t="shared" ca="1" si="32"/>
        <v>0.45082904516866784</v>
      </c>
      <c r="AZ52" s="135">
        <f t="shared" ca="1" si="32"/>
        <v>0.69168096054888517</v>
      </c>
      <c r="BA52" s="135">
        <f t="shared" ca="1" si="32"/>
        <v>0.80989136649514015</v>
      </c>
      <c r="BB52" s="135">
        <f t="shared" ca="1" si="32"/>
        <v>0.86692395654659815</v>
      </c>
      <c r="BC52" s="135">
        <f t="shared" ca="1" si="32"/>
        <v>0.90666094911377937</v>
      </c>
      <c r="BD52" s="135">
        <f t="shared" ca="1" si="32"/>
        <v>0.93539165237278454</v>
      </c>
      <c r="BE52" s="135">
        <f t="shared" ca="1" si="32"/>
        <v>0.95540308747855929</v>
      </c>
      <c r="BF52" s="135">
        <f t="shared" ca="1" si="32"/>
        <v>0.98141795311606639</v>
      </c>
      <c r="BG52" s="135">
        <f t="shared" ca="1" si="32"/>
        <v>1</v>
      </c>
    </row>
    <row r="53" spans="3:59" x14ac:dyDescent="0.15">
      <c r="C53" s="105">
        <v>436</v>
      </c>
      <c r="D53" s="105" t="s">
        <v>174</v>
      </c>
      <c r="E53" s="106">
        <f t="shared" ca="1" si="22"/>
        <v>0</v>
      </c>
      <c r="F53" s="106">
        <f t="shared" ca="1" si="23"/>
        <v>0</v>
      </c>
      <c r="G53" s="106">
        <f ca="1">VLOOKUP($C$6,パターンマスタ!N:AB,14,0)</f>
        <v>250</v>
      </c>
      <c r="H53" s="107">
        <f t="shared" ca="1" si="24"/>
        <v>105</v>
      </c>
      <c r="I53" s="106">
        <f t="shared" ca="1" si="25"/>
        <v>145</v>
      </c>
      <c r="J53" s="112">
        <f t="shared" ca="1" si="26"/>
        <v>0.42</v>
      </c>
      <c r="K53" s="113">
        <f t="shared" ca="1" si="27"/>
        <v>1</v>
      </c>
      <c r="L53" s="113">
        <f t="shared" ca="1" si="28"/>
        <v>-0.58000000000000007</v>
      </c>
      <c r="M53" s="114">
        <f t="shared" ca="1" si="29"/>
        <v>105</v>
      </c>
      <c r="N53" s="106">
        <f t="shared" ca="1" si="30"/>
        <v>145</v>
      </c>
      <c r="O53" s="113">
        <f t="shared" ca="1" si="31"/>
        <v>0.42</v>
      </c>
      <c r="P53" s="115"/>
      <c r="Q53" s="126" t="s">
        <v>31</v>
      </c>
      <c r="R53" s="127">
        <f ca="1">IF($C$6="合計",SUMIFS(Pt2売数実績!$L:$L,Pt2売数実績!$C:$C,$C53,Pt2売数実績!$B:$B,R$5),IFERROR(VLOOKUP(R$5&amp;"_"&amp;$C53&amp;"_"&amp;$C$6,Pt2売数実績!$A:$L,12,0),0))</f>
        <v>0</v>
      </c>
      <c r="S53" s="127">
        <f ca="1">IF($C$6="合計",SUMIFS(Pt2売数実績!$L:$L,Pt2売数実績!$C:$C,$C53,Pt2売数実績!$B:$B,S$5),IFERROR(VLOOKUP(S$5&amp;"_"&amp;$C53&amp;"_"&amp;$C$6,Pt2売数実績!$A:$L,12,0),0))</f>
        <v>0</v>
      </c>
      <c r="T53" s="127">
        <f ca="1">IF($C$6="合計",SUMIFS(Pt2売数実績!$L:$L,Pt2売数実績!$C:$C,$C53,Pt2売数実績!$B:$B,T$5),IFERROR(VLOOKUP(T$5&amp;"_"&amp;$C53&amp;"_"&amp;$C$6,Pt2売数実績!$A:$L,12,0),0))</f>
        <v>9</v>
      </c>
      <c r="U53" s="127">
        <f ca="1">IF($C$6="合計",SUMIFS(Pt2売数実績!$L:$L,Pt2売数実績!$C:$C,$C53,Pt2売数実績!$B:$B,U$5),IFERROR(VLOOKUP(U$5&amp;"_"&amp;$C53&amp;"_"&amp;$C$6,Pt2売数実績!$A:$L,12,0),0))</f>
        <v>24</v>
      </c>
      <c r="V53" s="127">
        <f ca="1">IF($C$6="合計",SUMIFS(Pt2売数実績!$L:$L,Pt2売数実績!$C:$C,$C53,Pt2売数実績!$B:$B,V$5),IFERROR(VLOOKUP(V$5&amp;"_"&amp;$C53&amp;"_"&amp;$C$6,Pt2売数実績!$A:$L,12,0),0))</f>
        <v>9</v>
      </c>
      <c r="W53" s="127">
        <f ca="1">IF($C$6="合計",SUMIFS(Pt2売数実績!$L:$L,Pt2売数実績!$C:$C,$C53,Pt2売数実績!$B:$B,W$5),IFERROR(VLOOKUP(W$5&amp;"_"&amp;$C53&amp;"_"&amp;$C$6,Pt2売数実績!$A:$L,12,0),0))</f>
        <v>9</v>
      </c>
      <c r="X53" s="127">
        <f ca="1">IF($C$6="合計",SUMIFS(Pt2売数実績!$L:$L,Pt2売数実績!$C:$C,$C53,Pt2売数実績!$B:$B,X$5),IFERROR(VLOOKUP(X$5&amp;"_"&amp;$C53&amp;"_"&amp;$C$6,Pt2売数実績!$A:$L,12,0),0))</f>
        <v>18</v>
      </c>
      <c r="Y53" s="127">
        <f ca="1">IF($C$6="合計",SUMIFS(Pt2売数実績!$L:$L,Pt2売数実績!$C:$C,$C53,Pt2売数実績!$B:$B,Y$5),IFERROR(VLOOKUP(Y$5&amp;"_"&amp;$C53&amp;"_"&amp;$C$6,Pt2売数実績!$A:$L,12,0),0))</f>
        <v>12</v>
      </c>
      <c r="Z53" s="127">
        <f ca="1">IF($C$6="合計",SUMIFS(Pt2売数実績!$L:$L,Pt2売数実績!$C:$C,$C53,Pt2売数実績!$B:$B,Z$5),IFERROR(VLOOKUP(Z$5&amp;"_"&amp;$C53&amp;"_"&amp;$C$6,Pt2売数実績!$A:$L,12,0),0))</f>
        <v>6</v>
      </c>
      <c r="AA53" s="127">
        <f ca="1">IF($C$6="合計",SUMIFS(Pt2売数実績!$L:$L,Pt2売数実績!$C:$C,$C53,Pt2売数実績!$B:$B,AA$5),IFERROR(VLOOKUP(AA$5&amp;"_"&amp;$C53&amp;"_"&amp;$C$6,Pt2売数実績!$A:$L,12,0),0))</f>
        <v>2</v>
      </c>
      <c r="AB53" s="127">
        <f ca="1">IF($C$6="合計",SUMIFS(Pt2売数実績!$L:$L,Pt2売数実績!$C:$C,$C53,Pt2売数実績!$B:$B,AB$5),IFERROR(VLOOKUP(AB$5&amp;"_"&amp;$C53&amp;"_"&amp;$C$6,Pt2売数実績!$A:$L,12,0),0))</f>
        <v>6</v>
      </c>
      <c r="AC53" s="127">
        <f ca="1">IF($C$6="合計",SUMIFS(Pt2売数実績!$L:$L,Pt2売数実績!$C:$C,$C53,Pt2売数実績!$B:$B,AC$5),IFERROR(VLOOKUP(AC$5&amp;"_"&amp;$C53&amp;"_"&amp;$C$6,Pt2売数実績!$A:$L,12,0),0))</f>
        <v>4</v>
      </c>
      <c r="AD53" s="127">
        <f ca="1">IF($C$6="合計",SUMIFS(Pt2売数実績!$L:$L,Pt2売数実績!$C:$C,$C53,Pt2売数実績!$B:$B,AD$5),IFERROR(VLOOKUP(AD$5&amp;"_"&amp;$C53&amp;"_"&amp;$C$6,Pt2売数実績!$A:$L,12,0),0))</f>
        <v>4</v>
      </c>
      <c r="AE53" s="127">
        <f ca="1">IF($C$6="合計",SUMIFS(Pt2売数実績!$L:$L,Pt2売数実績!$C:$C,$C53,Pt2売数実績!$B:$B,AE$5),IFERROR(VLOOKUP(AE$5&amp;"_"&amp;$C53&amp;"_"&amp;$C$6,Pt2売数実績!$A:$L,12,0),0))</f>
        <v>2</v>
      </c>
      <c r="AG53" s="106" t="s">
        <v>32</v>
      </c>
      <c r="AH53" s="135">
        <f ca="1">SUM($R53:T53)/$G53</f>
        <v>3.5999999999999997E-2</v>
      </c>
      <c r="AI53" s="135">
        <f ca="1">SUM($R53:U53)/$G53</f>
        <v>0.13200000000000001</v>
      </c>
      <c r="AJ53" s="135">
        <f ca="1">SUM($R53:V53)/$G53</f>
        <v>0.16800000000000001</v>
      </c>
      <c r="AK53" s="135">
        <f ca="1">SUM($R53:W53)/$G53</f>
        <v>0.20399999999999999</v>
      </c>
      <c r="AL53" s="135">
        <f ca="1">SUM($R53:X53)/$G53</f>
        <v>0.27600000000000002</v>
      </c>
      <c r="AM53" s="135">
        <f ca="1">SUM($R53:Y53)/$G53</f>
        <v>0.32400000000000001</v>
      </c>
      <c r="AN53" s="135">
        <f ca="1">SUM($R53:Z53)/$G53</f>
        <v>0.34799999999999998</v>
      </c>
      <c r="AO53" s="135">
        <f ca="1">SUM($R53:AA53)/$G53</f>
        <v>0.35599999999999998</v>
      </c>
      <c r="AP53" s="135">
        <f ca="1">SUM($R53:AB53)/$G53</f>
        <v>0.38</v>
      </c>
      <c r="AQ53" s="135">
        <f ca="1">SUM($R53:AC53)/$G53</f>
        <v>0.39600000000000002</v>
      </c>
      <c r="AR53" s="135">
        <f ca="1">SUM($R53:AD53)/$G53</f>
        <v>0.41199999999999998</v>
      </c>
      <c r="AS53" s="135">
        <f ca="1">SUM($R53:AE53)/$G53</f>
        <v>0.42</v>
      </c>
      <c r="AU53" s="106" t="s">
        <v>32</v>
      </c>
      <c r="AV53" s="135">
        <f t="shared" ca="1" si="32"/>
        <v>9.9199542595769019E-2</v>
      </c>
      <c r="AW53" s="135">
        <f t="shared" ca="1" si="32"/>
        <v>0.21154945683247572</v>
      </c>
      <c r="AX53" s="135">
        <f t="shared" ca="1" si="32"/>
        <v>0.32318467695826192</v>
      </c>
      <c r="AY53" s="135">
        <f t="shared" ca="1" si="32"/>
        <v>0.45082904516866784</v>
      </c>
      <c r="AZ53" s="135">
        <f t="shared" ca="1" si="32"/>
        <v>0.69168096054888517</v>
      </c>
      <c r="BA53" s="135">
        <f t="shared" ca="1" si="32"/>
        <v>0.80989136649514015</v>
      </c>
      <c r="BB53" s="135">
        <f t="shared" ca="1" si="32"/>
        <v>0.86692395654659815</v>
      </c>
      <c r="BC53" s="135">
        <f t="shared" ca="1" si="32"/>
        <v>0.90666094911377937</v>
      </c>
      <c r="BD53" s="135">
        <f t="shared" ca="1" si="32"/>
        <v>0.93539165237278454</v>
      </c>
      <c r="BE53" s="135">
        <f t="shared" ca="1" si="32"/>
        <v>0.95540308747855929</v>
      </c>
      <c r="BF53" s="135">
        <f t="shared" ca="1" si="32"/>
        <v>0.98141795311606639</v>
      </c>
      <c r="BG53" s="135">
        <f t="shared" ca="1" si="32"/>
        <v>1</v>
      </c>
    </row>
    <row r="54" spans="3:59" x14ac:dyDescent="0.15">
      <c r="C54" s="105">
        <v>440</v>
      </c>
      <c r="D54" s="105" t="s">
        <v>175</v>
      </c>
      <c r="E54" s="106">
        <f t="shared" ca="1" si="22"/>
        <v>0</v>
      </c>
      <c r="F54" s="106">
        <f t="shared" ca="1" si="23"/>
        <v>0</v>
      </c>
      <c r="G54" s="106">
        <f ca="1">VLOOKUP($C$6,パターンマスタ!N:AB,14,0)</f>
        <v>250</v>
      </c>
      <c r="H54" s="107">
        <f t="shared" ca="1" si="24"/>
        <v>157</v>
      </c>
      <c r="I54" s="106">
        <f t="shared" ca="1" si="25"/>
        <v>93</v>
      </c>
      <c r="J54" s="112">
        <f t="shared" ca="1" si="26"/>
        <v>0.628</v>
      </c>
      <c r="K54" s="113">
        <f t="shared" ca="1" si="27"/>
        <v>1</v>
      </c>
      <c r="L54" s="113">
        <f t="shared" ca="1" si="28"/>
        <v>-0.372</v>
      </c>
      <c r="M54" s="114">
        <f t="shared" ca="1" si="29"/>
        <v>157</v>
      </c>
      <c r="N54" s="106">
        <f t="shared" ca="1" si="30"/>
        <v>93</v>
      </c>
      <c r="O54" s="113">
        <f t="shared" ca="1" si="31"/>
        <v>0.628</v>
      </c>
      <c r="P54" s="115"/>
      <c r="Q54" s="126" t="s">
        <v>31</v>
      </c>
      <c r="R54" s="127">
        <f ca="1">IF($C$6="合計",SUMIFS(Pt2売数実績!$L:$L,Pt2売数実績!$C:$C,$C54,Pt2売数実績!$B:$B,R$5),IFERROR(VLOOKUP(R$5&amp;"_"&amp;$C54&amp;"_"&amp;$C$6,Pt2売数実績!$A:$L,12,0),0))</f>
        <v>0</v>
      </c>
      <c r="S54" s="127">
        <f ca="1">IF($C$6="合計",SUMIFS(Pt2売数実績!$L:$L,Pt2売数実績!$C:$C,$C54,Pt2売数実績!$B:$B,S$5),IFERROR(VLOOKUP(S$5&amp;"_"&amp;$C54&amp;"_"&amp;$C$6,Pt2売数実績!$A:$L,12,0),0))</f>
        <v>0</v>
      </c>
      <c r="T54" s="127">
        <f ca="1">IF($C$6="合計",SUMIFS(Pt2売数実績!$L:$L,Pt2売数実績!$C:$C,$C54,Pt2売数実績!$B:$B,T$5),IFERROR(VLOOKUP(T$5&amp;"_"&amp;$C54&amp;"_"&amp;$C$6,Pt2売数実績!$A:$L,12,0),0))</f>
        <v>0</v>
      </c>
      <c r="U54" s="127">
        <f ca="1">IF($C$6="合計",SUMIFS(Pt2売数実績!$L:$L,Pt2売数実績!$C:$C,$C54,Pt2売数実績!$B:$B,U$5),IFERROR(VLOOKUP(U$5&amp;"_"&amp;$C54&amp;"_"&amp;$C$6,Pt2売数実績!$A:$L,12,0),0))</f>
        <v>8</v>
      </c>
      <c r="V54" s="127">
        <f ca="1">IF($C$6="合計",SUMIFS(Pt2売数実績!$L:$L,Pt2売数実績!$C:$C,$C54,Pt2売数実績!$B:$B,V$5),IFERROR(VLOOKUP(V$5&amp;"_"&amp;$C54&amp;"_"&amp;$C$6,Pt2売数実績!$A:$L,12,0),0))</f>
        <v>11</v>
      </c>
      <c r="W54" s="127">
        <f ca="1">IF($C$6="合計",SUMIFS(Pt2売数実績!$L:$L,Pt2売数実績!$C:$C,$C54,Pt2売数実績!$B:$B,W$5),IFERROR(VLOOKUP(W$5&amp;"_"&amp;$C54&amp;"_"&amp;$C$6,Pt2売数実績!$A:$L,12,0),0))</f>
        <v>26</v>
      </c>
      <c r="X54" s="127">
        <f ca="1">IF($C$6="合計",SUMIFS(Pt2売数実績!$L:$L,Pt2売数実績!$C:$C,$C54,Pt2売数実績!$B:$B,X$5),IFERROR(VLOOKUP(X$5&amp;"_"&amp;$C54&amp;"_"&amp;$C$6,Pt2売数実績!$A:$L,12,0),0))</f>
        <v>63</v>
      </c>
      <c r="Y54" s="127">
        <f ca="1">IF($C$6="合計",SUMIFS(Pt2売数実績!$L:$L,Pt2売数実績!$C:$C,$C54,Pt2売数実績!$B:$B,Y$5),IFERROR(VLOOKUP(Y$5&amp;"_"&amp;$C54&amp;"_"&amp;$C$6,Pt2売数実績!$A:$L,12,0),0))</f>
        <v>23</v>
      </c>
      <c r="Z54" s="127">
        <f ca="1">IF($C$6="合計",SUMIFS(Pt2売数実績!$L:$L,Pt2売数実績!$C:$C,$C54,Pt2売数実績!$B:$B,Z$5),IFERROR(VLOOKUP(Z$5&amp;"_"&amp;$C54&amp;"_"&amp;$C$6,Pt2売数実績!$A:$L,12,0),0))</f>
        <v>6</v>
      </c>
      <c r="AA54" s="127">
        <f ca="1">IF($C$6="合計",SUMIFS(Pt2売数実績!$L:$L,Pt2売数実績!$C:$C,$C54,Pt2売数実績!$B:$B,AA$5),IFERROR(VLOOKUP(AA$5&amp;"_"&amp;$C54&amp;"_"&amp;$C$6,Pt2売数実績!$A:$L,12,0),0))</f>
        <v>9</v>
      </c>
      <c r="AB54" s="127">
        <f ca="1">IF($C$6="合計",SUMIFS(Pt2売数実績!$L:$L,Pt2売数実績!$C:$C,$C54,Pt2売数実績!$B:$B,AB$5),IFERROR(VLOOKUP(AB$5&amp;"_"&amp;$C54&amp;"_"&amp;$C$6,Pt2売数実績!$A:$L,12,0),0))</f>
        <v>4</v>
      </c>
      <c r="AC54" s="127">
        <f ca="1">IF($C$6="合計",SUMIFS(Pt2売数実績!$L:$L,Pt2売数実績!$C:$C,$C54,Pt2売数実績!$B:$B,AC$5),IFERROR(VLOOKUP(AC$5&amp;"_"&amp;$C54&amp;"_"&amp;$C$6,Pt2売数実績!$A:$L,12,0),0))</f>
        <v>3</v>
      </c>
      <c r="AD54" s="127">
        <f ca="1">IF($C$6="合計",SUMIFS(Pt2売数実績!$L:$L,Pt2売数実績!$C:$C,$C54,Pt2売数実績!$B:$B,AD$5),IFERROR(VLOOKUP(AD$5&amp;"_"&amp;$C54&amp;"_"&amp;$C$6,Pt2売数実績!$A:$L,12,0),0))</f>
        <v>3</v>
      </c>
      <c r="AE54" s="127">
        <f ca="1">IF($C$6="合計",SUMIFS(Pt2売数実績!$L:$L,Pt2売数実績!$C:$C,$C54,Pt2売数実績!$B:$B,AE$5),IFERROR(VLOOKUP(AE$5&amp;"_"&amp;$C54&amp;"_"&amp;$C$6,Pt2売数実績!$A:$L,12,0),0))</f>
        <v>1</v>
      </c>
      <c r="AG54" s="106" t="s">
        <v>32</v>
      </c>
      <c r="AH54" s="135">
        <f ca="1">SUM($R54:T54)/$G54</f>
        <v>0</v>
      </c>
      <c r="AI54" s="135">
        <f ca="1">SUM($R54:U54)/$G54</f>
        <v>3.2000000000000001E-2</v>
      </c>
      <c r="AJ54" s="135">
        <f ca="1">SUM($R54:V54)/$G54</f>
        <v>7.5999999999999998E-2</v>
      </c>
      <c r="AK54" s="135">
        <f ca="1">SUM($R54:W54)/$G54</f>
        <v>0.18</v>
      </c>
      <c r="AL54" s="135">
        <f ca="1">SUM($R54:X54)/$G54</f>
        <v>0.432</v>
      </c>
      <c r="AM54" s="135">
        <f ca="1">SUM($R54:Y54)/$G54</f>
        <v>0.52400000000000002</v>
      </c>
      <c r="AN54" s="135">
        <f ca="1">SUM($R54:Z54)/$G54</f>
        <v>0.54800000000000004</v>
      </c>
      <c r="AO54" s="135">
        <f ca="1">SUM($R54:AA54)/$G54</f>
        <v>0.58399999999999996</v>
      </c>
      <c r="AP54" s="135">
        <f ca="1">SUM($R54:AB54)/$G54</f>
        <v>0.6</v>
      </c>
      <c r="AQ54" s="135">
        <f ca="1">SUM($R54:AC54)/$G54</f>
        <v>0.61199999999999999</v>
      </c>
      <c r="AR54" s="135">
        <f ca="1">SUM($R54:AD54)/$G54</f>
        <v>0.624</v>
      </c>
      <c r="AS54" s="135">
        <f ca="1">SUM($R54:AE54)/$G54</f>
        <v>0.628</v>
      </c>
      <c r="AU54" s="106" t="s">
        <v>32</v>
      </c>
      <c r="AV54" s="135">
        <f t="shared" ca="1" si="32"/>
        <v>9.9199542595769019E-2</v>
      </c>
      <c r="AW54" s="135">
        <f t="shared" ca="1" si="32"/>
        <v>0.21154945683247572</v>
      </c>
      <c r="AX54" s="135">
        <f t="shared" ca="1" si="32"/>
        <v>0.32318467695826192</v>
      </c>
      <c r="AY54" s="135">
        <f t="shared" ca="1" si="32"/>
        <v>0.45082904516866784</v>
      </c>
      <c r="AZ54" s="135">
        <f t="shared" ca="1" si="32"/>
        <v>0.69168096054888517</v>
      </c>
      <c r="BA54" s="135">
        <f t="shared" ca="1" si="32"/>
        <v>0.80989136649514015</v>
      </c>
      <c r="BB54" s="135">
        <f t="shared" ca="1" si="32"/>
        <v>0.86692395654659815</v>
      </c>
      <c r="BC54" s="135">
        <f t="shared" ca="1" si="32"/>
        <v>0.90666094911377937</v>
      </c>
      <c r="BD54" s="135">
        <f t="shared" ca="1" si="32"/>
        <v>0.93539165237278454</v>
      </c>
      <c r="BE54" s="135">
        <f t="shared" ca="1" si="32"/>
        <v>0.95540308747855929</v>
      </c>
      <c r="BF54" s="135">
        <f t="shared" ca="1" si="32"/>
        <v>0.98141795311606639</v>
      </c>
      <c r="BG54" s="135">
        <f t="shared" ca="1" si="32"/>
        <v>1</v>
      </c>
    </row>
    <row r="55" spans="3:59" x14ac:dyDescent="0.15">
      <c r="C55" s="105">
        <v>453</v>
      </c>
      <c r="D55" s="105" t="s">
        <v>176</v>
      </c>
      <c r="E55" s="106">
        <f t="shared" ca="1" si="22"/>
        <v>0</v>
      </c>
      <c r="F55" s="106">
        <f t="shared" ca="1" si="23"/>
        <v>0</v>
      </c>
      <c r="G55" s="106">
        <f ca="1">VLOOKUP($C$6,パターンマスタ!N:AB,14,0)</f>
        <v>250</v>
      </c>
      <c r="H55" s="107">
        <f t="shared" ca="1" si="24"/>
        <v>152</v>
      </c>
      <c r="I55" s="106">
        <f t="shared" ca="1" si="25"/>
        <v>98</v>
      </c>
      <c r="J55" s="112">
        <f t="shared" ca="1" si="26"/>
        <v>0.60799999999999998</v>
      </c>
      <c r="K55" s="113">
        <f t="shared" ca="1" si="27"/>
        <v>1</v>
      </c>
      <c r="L55" s="113">
        <f t="shared" ca="1" si="28"/>
        <v>-0.39200000000000002</v>
      </c>
      <c r="M55" s="114">
        <f t="shared" ca="1" si="29"/>
        <v>152</v>
      </c>
      <c r="N55" s="106">
        <f t="shared" ca="1" si="30"/>
        <v>98</v>
      </c>
      <c r="O55" s="113">
        <f t="shared" ca="1" si="31"/>
        <v>0.60799999999999998</v>
      </c>
      <c r="P55" s="115"/>
      <c r="Q55" s="126" t="s">
        <v>31</v>
      </c>
      <c r="R55" s="127">
        <f ca="1">IF($C$6="合計",SUMIFS(Pt2売数実績!$L:$L,Pt2売数実績!$C:$C,$C55,Pt2売数実績!$B:$B,R$5),IFERROR(VLOOKUP(R$5&amp;"_"&amp;$C55&amp;"_"&amp;$C$6,Pt2売数実績!$A:$L,12,0),0))</f>
        <v>0</v>
      </c>
      <c r="S55" s="127">
        <f ca="1">IF($C$6="合計",SUMIFS(Pt2売数実績!$L:$L,Pt2売数実績!$C:$C,$C55,Pt2売数実績!$B:$B,S$5),IFERROR(VLOOKUP(S$5&amp;"_"&amp;$C55&amp;"_"&amp;$C$6,Pt2売数実績!$A:$L,12,0),0))</f>
        <v>0</v>
      </c>
      <c r="T55" s="127">
        <f ca="1">IF($C$6="合計",SUMIFS(Pt2売数実績!$L:$L,Pt2売数実績!$C:$C,$C55,Pt2売数実績!$B:$B,T$5),IFERROR(VLOOKUP(T$5&amp;"_"&amp;$C55&amp;"_"&amp;$C$6,Pt2売数実績!$A:$L,12,0),0))</f>
        <v>20</v>
      </c>
      <c r="U55" s="127">
        <f ca="1">IF($C$6="合計",SUMIFS(Pt2売数実績!$L:$L,Pt2売数実績!$C:$C,$C55,Pt2売数実績!$B:$B,U$5),IFERROR(VLOOKUP(U$5&amp;"_"&amp;$C55&amp;"_"&amp;$C$6,Pt2売数実績!$A:$L,12,0),0))</f>
        <v>26</v>
      </c>
      <c r="V55" s="127">
        <f ca="1">IF($C$6="合計",SUMIFS(Pt2売数実績!$L:$L,Pt2売数実績!$C:$C,$C55,Pt2売数実績!$B:$B,V$5),IFERROR(VLOOKUP(V$5&amp;"_"&amp;$C55&amp;"_"&amp;$C$6,Pt2売数実績!$A:$L,12,0),0))</f>
        <v>24</v>
      </c>
      <c r="W55" s="127">
        <f ca="1">IF($C$6="合計",SUMIFS(Pt2売数実績!$L:$L,Pt2売数実績!$C:$C,$C55,Pt2売数実績!$B:$B,W$5),IFERROR(VLOOKUP(W$5&amp;"_"&amp;$C55&amp;"_"&amp;$C$6,Pt2売数実績!$A:$L,12,0),0))</f>
        <v>17</v>
      </c>
      <c r="X55" s="127">
        <f ca="1">IF($C$6="合計",SUMIFS(Pt2売数実績!$L:$L,Pt2売数実績!$C:$C,$C55,Pt2売数実績!$B:$B,X$5),IFERROR(VLOOKUP(X$5&amp;"_"&amp;$C55&amp;"_"&amp;$C$6,Pt2売数実績!$A:$L,12,0),0))</f>
        <v>34</v>
      </c>
      <c r="Y55" s="127">
        <f ca="1">IF($C$6="合計",SUMIFS(Pt2売数実績!$L:$L,Pt2売数実績!$C:$C,$C55,Pt2売数実績!$B:$B,Y$5),IFERROR(VLOOKUP(Y$5&amp;"_"&amp;$C55&amp;"_"&amp;$C$6,Pt2売数実績!$A:$L,12,0),0))</f>
        <v>13</v>
      </c>
      <c r="Z55" s="127">
        <f ca="1">IF($C$6="合計",SUMIFS(Pt2売数実績!$L:$L,Pt2売数実績!$C:$C,$C55,Pt2売数実績!$B:$B,Z$5),IFERROR(VLOOKUP(Z$5&amp;"_"&amp;$C55&amp;"_"&amp;$C$6,Pt2売数実績!$A:$L,12,0),0))</f>
        <v>5</v>
      </c>
      <c r="AA55" s="127">
        <f ca="1">IF($C$6="合計",SUMIFS(Pt2売数実績!$L:$L,Pt2売数実績!$C:$C,$C55,Pt2売数実績!$B:$B,AA$5),IFERROR(VLOOKUP(AA$5&amp;"_"&amp;$C55&amp;"_"&amp;$C$6,Pt2売数実績!$A:$L,12,0),0))</f>
        <v>3</v>
      </c>
      <c r="AB55" s="127">
        <f ca="1">IF($C$6="合計",SUMIFS(Pt2売数実績!$L:$L,Pt2売数実績!$C:$C,$C55,Pt2売数実績!$B:$B,AB$5),IFERROR(VLOOKUP(AB$5&amp;"_"&amp;$C55&amp;"_"&amp;$C$6,Pt2売数実績!$A:$L,12,0),0))</f>
        <v>2</v>
      </c>
      <c r="AC55" s="127">
        <f ca="1">IF($C$6="合計",SUMIFS(Pt2売数実績!$L:$L,Pt2売数実績!$C:$C,$C55,Pt2売数実績!$B:$B,AC$5),IFERROR(VLOOKUP(AC$5&amp;"_"&amp;$C55&amp;"_"&amp;$C$6,Pt2売数実績!$A:$L,12,0),0))</f>
        <v>3</v>
      </c>
      <c r="AD55" s="127">
        <f ca="1">IF($C$6="合計",SUMIFS(Pt2売数実績!$L:$L,Pt2売数実績!$C:$C,$C55,Pt2売数実績!$B:$B,AD$5),IFERROR(VLOOKUP(AD$5&amp;"_"&amp;$C55&amp;"_"&amp;$C$6,Pt2売数実績!$A:$L,12,0),0))</f>
        <v>4</v>
      </c>
      <c r="AE55" s="127">
        <f ca="1">IF($C$6="合計",SUMIFS(Pt2売数実績!$L:$L,Pt2売数実績!$C:$C,$C55,Pt2売数実績!$B:$B,AE$5),IFERROR(VLOOKUP(AE$5&amp;"_"&amp;$C55&amp;"_"&amp;$C$6,Pt2売数実績!$A:$L,12,0),0))</f>
        <v>1</v>
      </c>
      <c r="AG55" s="106" t="s">
        <v>32</v>
      </c>
      <c r="AH55" s="135">
        <f ca="1">SUM($R55:T55)/$G55</f>
        <v>0.08</v>
      </c>
      <c r="AI55" s="135">
        <f ca="1">SUM($R55:U55)/$G55</f>
        <v>0.184</v>
      </c>
      <c r="AJ55" s="135">
        <f ca="1">SUM($R55:V55)/$G55</f>
        <v>0.28000000000000003</v>
      </c>
      <c r="AK55" s="135">
        <f ca="1">SUM($R55:W55)/$G55</f>
        <v>0.34799999999999998</v>
      </c>
      <c r="AL55" s="135">
        <f ca="1">SUM($R55:X55)/$G55</f>
        <v>0.48399999999999999</v>
      </c>
      <c r="AM55" s="135">
        <f ca="1">SUM($R55:Y55)/$G55</f>
        <v>0.53600000000000003</v>
      </c>
      <c r="AN55" s="135">
        <f ca="1">SUM($R55:Z55)/$G55</f>
        <v>0.55600000000000005</v>
      </c>
      <c r="AO55" s="135">
        <f ca="1">SUM($R55:AA55)/$G55</f>
        <v>0.56799999999999995</v>
      </c>
      <c r="AP55" s="135">
        <f ca="1">SUM($R55:AB55)/$G55</f>
        <v>0.57599999999999996</v>
      </c>
      <c r="AQ55" s="135">
        <f ca="1">SUM($R55:AC55)/$G55</f>
        <v>0.58799999999999997</v>
      </c>
      <c r="AR55" s="135">
        <f ca="1">SUM($R55:AD55)/$G55</f>
        <v>0.60399999999999998</v>
      </c>
      <c r="AS55" s="135">
        <f ca="1">SUM($R55:AE55)/$G55</f>
        <v>0.60799999999999998</v>
      </c>
      <c r="AU55" s="106" t="s">
        <v>32</v>
      </c>
      <c r="AV55" s="135">
        <f t="shared" ca="1" si="32"/>
        <v>9.9199542595769019E-2</v>
      </c>
      <c r="AW55" s="135">
        <f t="shared" ca="1" si="32"/>
        <v>0.21154945683247572</v>
      </c>
      <c r="AX55" s="135">
        <f t="shared" ca="1" si="32"/>
        <v>0.32318467695826192</v>
      </c>
      <c r="AY55" s="135">
        <f t="shared" ca="1" si="32"/>
        <v>0.45082904516866784</v>
      </c>
      <c r="AZ55" s="135">
        <f t="shared" ca="1" si="32"/>
        <v>0.69168096054888517</v>
      </c>
      <c r="BA55" s="135">
        <f t="shared" ca="1" si="32"/>
        <v>0.80989136649514015</v>
      </c>
      <c r="BB55" s="135">
        <f t="shared" ca="1" si="32"/>
        <v>0.86692395654659815</v>
      </c>
      <c r="BC55" s="135">
        <f t="shared" ca="1" si="32"/>
        <v>0.90666094911377937</v>
      </c>
      <c r="BD55" s="135">
        <f t="shared" ca="1" si="32"/>
        <v>0.93539165237278454</v>
      </c>
      <c r="BE55" s="135">
        <f t="shared" ca="1" si="32"/>
        <v>0.95540308747855929</v>
      </c>
      <c r="BF55" s="135">
        <f t="shared" ca="1" si="32"/>
        <v>0.98141795311606639</v>
      </c>
      <c r="BG55" s="135">
        <f t="shared" ca="1" si="32"/>
        <v>1</v>
      </c>
    </row>
    <row r="56" spans="3:59" x14ac:dyDescent="0.15">
      <c r="C56" s="105">
        <v>456</v>
      </c>
      <c r="D56" s="105" t="s">
        <v>177</v>
      </c>
      <c r="E56" s="106">
        <f t="shared" ca="1" si="22"/>
        <v>0</v>
      </c>
      <c r="F56" s="106">
        <f t="shared" ca="1" si="23"/>
        <v>0</v>
      </c>
      <c r="G56" s="106">
        <f ca="1">VLOOKUP($C$6,パターンマスタ!N:AB,14,0)</f>
        <v>250</v>
      </c>
      <c r="H56" s="107">
        <f t="shared" ca="1" si="24"/>
        <v>41</v>
      </c>
      <c r="I56" s="106">
        <f t="shared" ca="1" si="25"/>
        <v>209</v>
      </c>
      <c r="J56" s="112">
        <f t="shared" ca="1" si="26"/>
        <v>0.16400000000000001</v>
      </c>
      <c r="K56" s="113">
        <f t="shared" ca="1" si="27"/>
        <v>1</v>
      </c>
      <c r="L56" s="113">
        <f t="shared" ca="1" si="28"/>
        <v>-0.83599999999999997</v>
      </c>
      <c r="M56" s="114">
        <f t="shared" ca="1" si="29"/>
        <v>41</v>
      </c>
      <c r="N56" s="106">
        <f t="shared" ca="1" si="30"/>
        <v>209</v>
      </c>
      <c r="O56" s="113">
        <f t="shared" ca="1" si="31"/>
        <v>0.16400000000000001</v>
      </c>
      <c r="P56" s="115"/>
      <c r="Q56" s="126" t="s">
        <v>31</v>
      </c>
      <c r="R56" s="127">
        <f ca="1">IF($C$6="合計",SUMIFS(Pt2売数実績!$L:$L,Pt2売数実績!$C:$C,$C56,Pt2売数実績!$B:$B,R$5),IFERROR(VLOOKUP(R$5&amp;"_"&amp;$C56&amp;"_"&amp;$C$6,Pt2売数実績!$A:$L,12,0),0))</f>
        <v>0</v>
      </c>
      <c r="S56" s="127">
        <f ca="1">IF($C$6="合計",SUMIFS(Pt2売数実績!$L:$L,Pt2売数実績!$C:$C,$C56,Pt2売数実績!$B:$B,S$5),IFERROR(VLOOKUP(S$5&amp;"_"&amp;$C56&amp;"_"&amp;$C$6,Pt2売数実績!$A:$L,12,0),0))</f>
        <v>0</v>
      </c>
      <c r="T56" s="127">
        <f ca="1">IF($C$6="合計",SUMIFS(Pt2売数実績!$L:$L,Pt2売数実績!$C:$C,$C56,Pt2売数実績!$B:$B,T$5),IFERROR(VLOOKUP(T$5&amp;"_"&amp;$C56&amp;"_"&amp;$C$6,Pt2売数実績!$A:$L,12,0),0))</f>
        <v>1</v>
      </c>
      <c r="U56" s="127">
        <f ca="1">IF($C$6="合計",SUMIFS(Pt2売数実績!$L:$L,Pt2売数実績!$C:$C,$C56,Pt2売数実績!$B:$B,U$5),IFERROR(VLOOKUP(U$5&amp;"_"&amp;$C56&amp;"_"&amp;$C$6,Pt2売数実績!$A:$L,12,0),0))</f>
        <v>7</v>
      </c>
      <c r="V56" s="127">
        <f ca="1">IF($C$6="合計",SUMIFS(Pt2売数実績!$L:$L,Pt2売数実績!$C:$C,$C56,Pt2売数実績!$B:$B,V$5),IFERROR(VLOOKUP(V$5&amp;"_"&amp;$C56&amp;"_"&amp;$C$6,Pt2売数実績!$A:$L,12,0),0))</f>
        <v>5</v>
      </c>
      <c r="W56" s="127">
        <f ca="1">IF($C$6="合計",SUMIFS(Pt2売数実績!$L:$L,Pt2売数実績!$C:$C,$C56,Pt2売数実績!$B:$B,W$5),IFERROR(VLOOKUP(W$5&amp;"_"&amp;$C56&amp;"_"&amp;$C$6,Pt2売数実績!$A:$L,12,0),0))</f>
        <v>9</v>
      </c>
      <c r="X56" s="127">
        <f ca="1">IF($C$6="合計",SUMIFS(Pt2売数実績!$L:$L,Pt2売数実績!$C:$C,$C56,Pt2売数実績!$B:$B,X$5),IFERROR(VLOOKUP(X$5&amp;"_"&amp;$C56&amp;"_"&amp;$C$6,Pt2売数実績!$A:$L,12,0),0))</f>
        <v>5</v>
      </c>
      <c r="Y56" s="127">
        <f ca="1">IF($C$6="合計",SUMIFS(Pt2売数実績!$L:$L,Pt2売数実績!$C:$C,$C56,Pt2売数実績!$B:$B,Y$5),IFERROR(VLOOKUP(Y$5&amp;"_"&amp;$C56&amp;"_"&amp;$C$6,Pt2売数実績!$A:$L,12,0),0))</f>
        <v>2</v>
      </c>
      <c r="Z56" s="127">
        <f ca="1">IF($C$6="合計",SUMIFS(Pt2売数実績!$L:$L,Pt2売数実績!$C:$C,$C56,Pt2売数実績!$B:$B,Z$5),IFERROR(VLOOKUP(Z$5&amp;"_"&amp;$C56&amp;"_"&amp;$C$6,Pt2売数実績!$A:$L,12,0),0))</f>
        <v>7</v>
      </c>
      <c r="AA56" s="127">
        <f ca="1">IF($C$6="合計",SUMIFS(Pt2売数実績!$L:$L,Pt2売数実績!$C:$C,$C56,Pt2売数実績!$B:$B,AA$5),IFERROR(VLOOKUP(AA$5&amp;"_"&amp;$C56&amp;"_"&amp;$C$6,Pt2売数実績!$A:$L,12,0),0))</f>
        <v>0</v>
      </c>
      <c r="AB56" s="127">
        <f ca="1">IF($C$6="合計",SUMIFS(Pt2売数実績!$L:$L,Pt2売数実績!$C:$C,$C56,Pt2売数実績!$B:$B,AB$5),IFERROR(VLOOKUP(AB$5&amp;"_"&amp;$C56&amp;"_"&amp;$C$6,Pt2売数実績!$A:$L,12,0),0))</f>
        <v>2</v>
      </c>
      <c r="AC56" s="127">
        <f ca="1">IF($C$6="合計",SUMIFS(Pt2売数実績!$L:$L,Pt2売数実績!$C:$C,$C56,Pt2売数実績!$B:$B,AC$5),IFERROR(VLOOKUP(AC$5&amp;"_"&amp;$C56&amp;"_"&amp;$C$6,Pt2売数実績!$A:$L,12,0),0))</f>
        <v>0</v>
      </c>
      <c r="AD56" s="127">
        <f ca="1">IF($C$6="合計",SUMIFS(Pt2売数実績!$L:$L,Pt2売数実績!$C:$C,$C56,Pt2売数実績!$B:$B,AD$5),IFERROR(VLOOKUP(AD$5&amp;"_"&amp;$C56&amp;"_"&amp;$C$6,Pt2売数実績!$A:$L,12,0),0))</f>
        <v>1</v>
      </c>
      <c r="AE56" s="127">
        <f ca="1">IF($C$6="合計",SUMIFS(Pt2売数実績!$L:$L,Pt2売数実績!$C:$C,$C56,Pt2売数実績!$B:$B,AE$5),IFERROR(VLOOKUP(AE$5&amp;"_"&amp;$C56&amp;"_"&amp;$C$6,Pt2売数実績!$A:$L,12,0),0))</f>
        <v>2</v>
      </c>
      <c r="AG56" s="106" t="s">
        <v>32</v>
      </c>
      <c r="AH56" s="135">
        <f ca="1">SUM($R56:T56)/$G56</f>
        <v>4.0000000000000001E-3</v>
      </c>
      <c r="AI56" s="135">
        <f ca="1">SUM($R56:U56)/$G56</f>
        <v>3.2000000000000001E-2</v>
      </c>
      <c r="AJ56" s="135">
        <f ca="1">SUM($R56:V56)/$G56</f>
        <v>5.1999999999999998E-2</v>
      </c>
      <c r="AK56" s="135">
        <f ca="1">SUM($R56:W56)/$G56</f>
        <v>8.7999999999999995E-2</v>
      </c>
      <c r="AL56" s="135">
        <f ca="1">SUM($R56:X56)/$G56</f>
        <v>0.108</v>
      </c>
      <c r="AM56" s="135">
        <f ca="1">SUM($R56:Y56)/$G56</f>
        <v>0.11600000000000001</v>
      </c>
      <c r="AN56" s="135">
        <f ca="1">SUM($R56:Z56)/$G56</f>
        <v>0.14399999999999999</v>
      </c>
      <c r="AO56" s="135">
        <f ca="1">SUM($R56:AA56)/$G56</f>
        <v>0.14399999999999999</v>
      </c>
      <c r="AP56" s="135">
        <f ca="1">SUM($R56:AB56)/$G56</f>
        <v>0.152</v>
      </c>
      <c r="AQ56" s="135">
        <f ca="1">SUM($R56:AC56)/$G56</f>
        <v>0.152</v>
      </c>
      <c r="AR56" s="135">
        <f ca="1">SUM($R56:AD56)/$G56</f>
        <v>0.156</v>
      </c>
      <c r="AS56" s="135">
        <f ca="1">SUM($R56:AE56)/$G56</f>
        <v>0.16400000000000001</v>
      </c>
      <c r="AU56" s="106" t="s">
        <v>32</v>
      </c>
      <c r="AV56" s="135">
        <f t="shared" ca="1" si="32"/>
        <v>9.9199542595769019E-2</v>
      </c>
      <c r="AW56" s="135">
        <f t="shared" ca="1" si="32"/>
        <v>0.21154945683247572</v>
      </c>
      <c r="AX56" s="135">
        <f t="shared" ca="1" si="32"/>
        <v>0.32318467695826192</v>
      </c>
      <c r="AY56" s="135">
        <f t="shared" ca="1" si="32"/>
        <v>0.45082904516866784</v>
      </c>
      <c r="AZ56" s="135">
        <f t="shared" ca="1" si="32"/>
        <v>0.69168096054888517</v>
      </c>
      <c r="BA56" s="135">
        <f t="shared" ca="1" si="32"/>
        <v>0.80989136649514015</v>
      </c>
      <c r="BB56" s="135">
        <f t="shared" ca="1" si="32"/>
        <v>0.86692395654659815</v>
      </c>
      <c r="BC56" s="135">
        <f t="shared" ca="1" si="32"/>
        <v>0.90666094911377937</v>
      </c>
      <c r="BD56" s="135">
        <f t="shared" ca="1" si="32"/>
        <v>0.93539165237278454</v>
      </c>
      <c r="BE56" s="135">
        <f t="shared" ca="1" si="32"/>
        <v>0.95540308747855929</v>
      </c>
      <c r="BF56" s="135">
        <f t="shared" ca="1" si="32"/>
        <v>0.98141795311606639</v>
      </c>
      <c r="BG56" s="135">
        <f t="shared" ca="1" si="32"/>
        <v>1</v>
      </c>
    </row>
    <row r="57" spans="3:59" x14ac:dyDescent="0.15">
      <c r="C57" s="105">
        <v>457</v>
      </c>
      <c r="D57" s="105" t="s">
        <v>178</v>
      </c>
      <c r="E57" s="106">
        <f t="shared" ca="1" si="22"/>
        <v>0</v>
      </c>
      <c r="F57" s="106">
        <f t="shared" ca="1" si="23"/>
        <v>0</v>
      </c>
      <c r="G57" s="106">
        <f ca="1">VLOOKUP($C$6,パターンマスタ!N:AB,14,0)</f>
        <v>250</v>
      </c>
      <c r="H57" s="107">
        <f t="shared" ca="1" si="24"/>
        <v>124</v>
      </c>
      <c r="I57" s="106">
        <f t="shared" ca="1" si="25"/>
        <v>126</v>
      </c>
      <c r="J57" s="112">
        <f t="shared" ca="1" si="26"/>
        <v>0.496</v>
      </c>
      <c r="K57" s="113">
        <f t="shared" ca="1" si="27"/>
        <v>1</v>
      </c>
      <c r="L57" s="113">
        <f t="shared" ca="1" si="28"/>
        <v>-0.504</v>
      </c>
      <c r="M57" s="114">
        <f t="shared" ca="1" si="29"/>
        <v>124</v>
      </c>
      <c r="N57" s="106">
        <f t="shared" ca="1" si="30"/>
        <v>126</v>
      </c>
      <c r="O57" s="113">
        <f t="shared" ca="1" si="31"/>
        <v>0.496</v>
      </c>
      <c r="P57" s="115"/>
      <c r="Q57" s="126" t="s">
        <v>31</v>
      </c>
      <c r="R57" s="127">
        <f ca="1">IF($C$6="合計",SUMIFS(Pt2売数実績!$L:$L,Pt2売数実績!$C:$C,$C57,Pt2売数実績!$B:$B,R$5),IFERROR(VLOOKUP(R$5&amp;"_"&amp;$C57&amp;"_"&amp;$C$6,Pt2売数実績!$A:$L,12,0),0))</f>
        <v>0</v>
      </c>
      <c r="S57" s="127">
        <f ca="1">IF($C$6="合計",SUMIFS(Pt2売数実績!$L:$L,Pt2売数実績!$C:$C,$C57,Pt2売数実績!$B:$B,S$5),IFERROR(VLOOKUP(S$5&amp;"_"&amp;$C57&amp;"_"&amp;$C$6,Pt2売数実績!$A:$L,12,0),0))</f>
        <v>0</v>
      </c>
      <c r="T57" s="127">
        <f ca="1">IF($C$6="合計",SUMIFS(Pt2売数実績!$L:$L,Pt2売数実績!$C:$C,$C57,Pt2売数実績!$B:$B,T$5),IFERROR(VLOOKUP(T$5&amp;"_"&amp;$C57&amp;"_"&amp;$C$6,Pt2売数実績!$A:$L,12,0),0))</f>
        <v>7</v>
      </c>
      <c r="U57" s="127">
        <f ca="1">IF($C$6="合計",SUMIFS(Pt2売数実績!$L:$L,Pt2売数実績!$C:$C,$C57,Pt2売数実績!$B:$B,U$5),IFERROR(VLOOKUP(U$5&amp;"_"&amp;$C57&amp;"_"&amp;$C$6,Pt2売数実績!$A:$L,12,0),0))</f>
        <v>25</v>
      </c>
      <c r="V57" s="127">
        <f ca="1">IF($C$6="合計",SUMIFS(Pt2売数実績!$L:$L,Pt2売数実績!$C:$C,$C57,Pt2売数実績!$B:$B,V$5),IFERROR(VLOOKUP(V$5&amp;"_"&amp;$C57&amp;"_"&amp;$C$6,Pt2売数実績!$A:$L,12,0),0))</f>
        <v>14</v>
      </c>
      <c r="W57" s="127">
        <f ca="1">IF($C$6="合計",SUMIFS(Pt2売数実績!$L:$L,Pt2売数実績!$C:$C,$C57,Pt2売数実績!$B:$B,W$5),IFERROR(VLOOKUP(W$5&amp;"_"&amp;$C57&amp;"_"&amp;$C$6,Pt2売数実績!$A:$L,12,0),0))</f>
        <v>10</v>
      </c>
      <c r="X57" s="127">
        <f ca="1">IF($C$6="合計",SUMIFS(Pt2売数実績!$L:$L,Pt2売数実績!$C:$C,$C57,Pt2売数実績!$B:$B,X$5),IFERROR(VLOOKUP(X$5&amp;"_"&amp;$C57&amp;"_"&amp;$C$6,Pt2売数実績!$A:$L,12,0),0))</f>
        <v>23</v>
      </c>
      <c r="Y57" s="127">
        <f ca="1">IF($C$6="合計",SUMIFS(Pt2売数実績!$L:$L,Pt2売数実績!$C:$C,$C57,Pt2売数実績!$B:$B,Y$5),IFERROR(VLOOKUP(Y$5&amp;"_"&amp;$C57&amp;"_"&amp;$C$6,Pt2売数実績!$A:$L,12,0),0))</f>
        <v>14</v>
      </c>
      <c r="Z57" s="127">
        <f ca="1">IF($C$6="合計",SUMIFS(Pt2売数実績!$L:$L,Pt2売数実績!$C:$C,$C57,Pt2売数実績!$B:$B,Z$5),IFERROR(VLOOKUP(Z$5&amp;"_"&amp;$C57&amp;"_"&amp;$C$6,Pt2売数実績!$A:$L,12,0),0))</f>
        <v>14</v>
      </c>
      <c r="AA57" s="127">
        <f ca="1">IF($C$6="合計",SUMIFS(Pt2売数実績!$L:$L,Pt2売数実績!$C:$C,$C57,Pt2売数実績!$B:$B,AA$5),IFERROR(VLOOKUP(AA$5&amp;"_"&amp;$C57&amp;"_"&amp;$C$6,Pt2売数実績!$A:$L,12,0),0))</f>
        <v>5</v>
      </c>
      <c r="AB57" s="127">
        <f ca="1">IF($C$6="合計",SUMIFS(Pt2売数実績!$L:$L,Pt2売数実績!$C:$C,$C57,Pt2売数実績!$B:$B,AB$5),IFERROR(VLOOKUP(AB$5&amp;"_"&amp;$C57&amp;"_"&amp;$C$6,Pt2売数実績!$A:$L,12,0),0))</f>
        <v>4</v>
      </c>
      <c r="AC57" s="127">
        <f ca="1">IF($C$6="合計",SUMIFS(Pt2売数実績!$L:$L,Pt2売数実績!$C:$C,$C57,Pt2売数実績!$B:$B,AC$5),IFERROR(VLOOKUP(AC$5&amp;"_"&amp;$C57&amp;"_"&amp;$C$6,Pt2売数実績!$A:$L,12,0),0))</f>
        <v>2</v>
      </c>
      <c r="AD57" s="127">
        <f ca="1">IF($C$6="合計",SUMIFS(Pt2売数実績!$L:$L,Pt2売数実績!$C:$C,$C57,Pt2売数実績!$B:$B,AD$5),IFERROR(VLOOKUP(AD$5&amp;"_"&amp;$C57&amp;"_"&amp;$C$6,Pt2売数実績!$A:$L,12,0),0))</f>
        <v>2</v>
      </c>
      <c r="AE57" s="127">
        <f ca="1">IF($C$6="合計",SUMIFS(Pt2売数実績!$L:$L,Pt2売数実績!$C:$C,$C57,Pt2売数実績!$B:$B,AE$5),IFERROR(VLOOKUP(AE$5&amp;"_"&amp;$C57&amp;"_"&amp;$C$6,Pt2売数実績!$A:$L,12,0),0))</f>
        <v>4</v>
      </c>
      <c r="AG57" s="106" t="s">
        <v>32</v>
      </c>
      <c r="AH57" s="135">
        <f ca="1">SUM($R57:T57)/$G57</f>
        <v>2.8000000000000001E-2</v>
      </c>
      <c r="AI57" s="135">
        <f ca="1">SUM($R57:U57)/$G57</f>
        <v>0.128</v>
      </c>
      <c r="AJ57" s="135">
        <f ca="1">SUM($R57:V57)/$G57</f>
        <v>0.184</v>
      </c>
      <c r="AK57" s="135">
        <f ca="1">SUM($R57:W57)/$G57</f>
        <v>0.224</v>
      </c>
      <c r="AL57" s="135">
        <f ca="1">SUM($R57:X57)/$G57</f>
        <v>0.316</v>
      </c>
      <c r="AM57" s="135">
        <f ca="1">SUM($R57:Y57)/$G57</f>
        <v>0.372</v>
      </c>
      <c r="AN57" s="135">
        <f ca="1">SUM($R57:Z57)/$G57</f>
        <v>0.42799999999999999</v>
      </c>
      <c r="AO57" s="135">
        <f ca="1">SUM($R57:AA57)/$G57</f>
        <v>0.44800000000000001</v>
      </c>
      <c r="AP57" s="135">
        <f ca="1">SUM($R57:AB57)/$G57</f>
        <v>0.46400000000000002</v>
      </c>
      <c r="AQ57" s="135">
        <f ca="1">SUM($R57:AC57)/$G57</f>
        <v>0.47199999999999998</v>
      </c>
      <c r="AR57" s="135">
        <f ca="1">SUM($R57:AD57)/$G57</f>
        <v>0.48</v>
      </c>
      <c r="AS57" s="135">
        <f ca="1">SUM($R57:AE57)/$G57</f>
        <v>0.496</v>
      </c>
      <c r="AU57" s="106" t="s">
        <v>32</v>
      </c>
      <c r="AV57" s="135">
        <f t="shared" ca="1" si="32"/>
        <v>9.9199542595769019E-2</v>
      </c>
      <c r="AW57" s="135">
        <f t="shared" ca="1" si="32"/>
        <v>0.21154945683247572</v>
      </c>
      <c r="AX57" s="135">
        <f t="shared" ca="1" si="32"/>
        <v>0.32318467695826192</v>
      </c>
      <c r="AY57" s="135">
        <f t="shared" ca="1" si="32"/>
        <v>0.45082904516866784</v>
      </c>
      <c r="AZ57" s="135">
        <f t="shared" ca="1" si="32"/>
        <v>0.69168096054888517</v>
      </c>
      <c r="BA57" s="135">
        <f t="shared" ca="1" si="32"/>
        <v>0.80989136649514015</v>
      </c>
      <c r="BB57" s="135">
        <f t="shared" ca="1" si="32"/>
        <v>0.86692395654659815</v>
      </c>
      <c r="BC57" s="135">
        <f t="shared" ca="1" si="32"/>
        <v>0.90666094911377937</v>
      </c>
      <c r="BD57" s="135">
        <f t="shared" ca="1" si="32"/>
        <v>0.93539165237278454</v>
      </c>
      <c r="BE57" s="135">
        <f t="shared" ca="1" si="32"/>
        <v>0.95540308747855929</v>
      </c>
      <c r="BF57" s="135">
        <f t="shared" ca="1" si="32"/>
        <v>0.98141795311606639</v>
      </c>
      <c r="BG57" s="135">
        <f t="shared" ca="1" si="32"/>
        <v>1</v>
      </c>
    </row>
    <row r="58" spans="3:59" x14ac:dyDescent="0.15">
      <c r="C58" s="105">
        <v>463</v>
      </c>
      <c r="D58" s="105" t="s">
        <v>179</v>
      </c>
      <c r="E58" s="106">
        <f t="shared" ca="1" si="22"/>
        <v>0</v>
      </c>
      <c r="F58" s="106">
        <f t="shared" ca="1" si="23"/>
        <v>0</v>
      </c>
      <c r="G58" s="106">
        <f ca="1">VLOOKUP($C$6,パターンマスタ!N:AB,14,0)</f>
        <v>250</v>
      </c>
      <c r="H58" s="107">
        <f t="shared" ca="1" si="24"/>
        <v>138</v>
      </c>
      <c r="I58" s="106">
        <f t="shared" ca="1" si="25"/>
        <v>112</v>
      </c>
      <c r="J58" s="112">
        <f t="shared" ca="1" si="26"/>
        <v>0.55200000000000005</v>
      </c>
      <c r="K58" s="113">
        <f t="shared" ca="1" si="27"/>
        <v>1</v>
      </c>
      <c r="L58" s="113">
        <f t="shared" ca="1" si="28"/>
        <v>-0.44799999999999995</v>
      </c>
      <c r="M58" s="114">
        <f t="shared" ca="1" si="29"/>
        <v>138</v>
      </c>
      <c r="N58" s="106">
        <f t="shared" ca="1" si="30"/>
        <v>112</v>
      </c>
      <c r="O58" s="113">
        <f t="shared" ca="1" si="31"/>
        <v>0.55200000000000005</v>
      </c>
      <c r="P58" s="115"/>
      <c r="Q58" s="126" t="s">
        <v>31</v>
      </c>
      <c r="R58" s="127">
        <f ca="1">IF($C$6="合計",SUMIFS(Pt2売数実績!$L:$L,Pt2売数実績!$C:$C,$C58,Pt2売数実績!$B:$B,R$5),IFERROR(VLOOKUP(R$5&amp;"_"&amp;$C58&amp;"_"&amp;$C$6,Pt2売数実績!$A:$L,12,0),0))</f>
        <v>0</v>
      </c>
      <c r="S58" s="127">
        <f ca="1">IF($C$6="合計",SUMIFS(Pt2売数実績!$L:$L,Pt2売数実績!$C:$C,$C58,Pt2売数実績!$B:$B,S$5),IFERROR(VLOOKUP(S$5&amp;"_"&amp;$C58&amp;"_"&amp;$C$6,Pt2売数実績!$A:$L,12,0),0))</f>
        <v>0</v>
      </c>
      <c r="T58" s="127">
        <f ca="1">IF($C$6="合計",SUMIFS(Pt2売数実績!$L:$L,Pt2売数実績!$C:$C,$C58,Pt2売数実績!$B:$B,T$5),IFERROR(VLOOKUP(T$5&amp;"_"&amp;$C58&amp;"_"&amp;$C$6,Pt2売数実績!$A:$L,12,0),0))</f>
        <v>39</v>
      </c>
      <c r="U58" s="127">
        <f ca="1">IF($C$6="合計",SUMIFS(Pt2売数実績!$L:$L,Pt2売数実績!$C:$C,$C58,Pt2売数実績!$B:$B,U$5),IFERROR(VLOOKUP(U$5&amp;"_"&amp;$C58&amp;"_"&amp;$C$6,Pt2売数実績!$A:$L,12,0),0))</f>
        <v>19</v>
      </c>
      <c r="V58" s="127">
        <f ca="1">IF($C$6="合計",SUMIFS(Pt2売数実績!$L:$L,Pt2売数実績!$C:$C,$C58,Pt2売数実績!$B:$B,V$5),IFERROR(VLOOKUP(V$5&amp;"_"&amp;$C58&amp;"_"&amp;$C$6,Pt2売数実績!$A:$L,12,0),0))</f>
        <v>8</v>
      </c>
      <c r="W58" s="127">
        <f ca="1">IF($C$6="合計",SUMIFS(Pt2売数実績!$L:$L,Pt2売数実績!$C:$C,$C58,Pt2売数実績!$B:$B,W$5),IFERROR(VLOOKUP(W$5&amp;"_"&amp;$C58&amp;"_"&amp;$C$6,Pt2売数実績!$A:$L,12,0),0))</f>
        <v>10</v>
      </c>
      <c r="X58" s="127">
        <f ca="1">IF($C$6="合計",SUMIFS(Pt2売数実績!$L:$L,Pt2売数実績!$C:$C,$C58,Pt2売数実績!$B:$B,X$5),IFERROR(VLOOKUP(X$5&amp;"_"&amp;$C58&amp;"_"&amp;$C$6,Pt2売数実績!$A:$L,12,0),0))</f>
        <v>27</v>
      </c>
      <c r="Y58" s="127">
        <f ca="1">IF($C$6="合計",SUMIFS(Pt2売数実績!$L:$L,Pt2売数実績!$C:$C,$C58,Pt2売数実績!$B:$B,Y$5),IFERROR(VLOOKUP(Y$5&amp;"_"&amp;$C58&amp;"_"&amp;$C$6,Pt2売数実績!$A:$L,12,0),0))</f>
        <v>11</v>
      </c>
      <c r="Z58" s="127">
        <f ca="1">IF($C$6="合計",SUMIFS(Pt2売数実績!$L:$L,Pt2売数実績!$C:$C,$C58,Pt2売数実績!$B:$B,Z$5),IFERROR(VLOOKUP(Z$5&amp;"_"&amp;$C58&amp;"_"&amp;$C$6,Pt2売数実績!$A:$L,12,0),0))</f>
        <v>10</v>
      </c>
      <c r="AA58" s="127">
        <f ca="1">IF($C$6="合計",SUMIFS(Pt2売数実績!$L:$L,Pt2売数実績!$C:$C,$C58,Pt2売数実績!$B:$B,AA$5),IFERROR(VLOOKUP(AA$5&amp;"_"&amp;$C58&amp;"_"&amp;$C$6,Pt2売数実績!$A:$L,12,0),0))</f>
        <v>5</v>
      </c>
      <c r="AB58" s="127">
        <f ca="1">IF($C$6="合計",SUMIFS(Pt2売数実績!$L:$L,Pt2売数実績!$C:$C,$C58,Pt2売数実績!$B:$B,AB$5),IFERROR(VLOOKUP(AB$5&amp;"_"&amp;$C58&amp;"_"&amp;$C$6,Pt2売数実績!$A:$L,12,0),0))</f>
        <v>7</v>
      </c>
      <c r="AC58" s="127">
        <f ca="1">IF($C$6="合計",SUMIFS(Pt2売数実績!$L:$L,Pt2売数実績!$C:$C,$C58,Pt2売数実績!$B:$B,AC$5),IFERROR(VLOOKUP(AC$5&amp;"_"&amp;$C58&amp;"_"&amp;$C$6,Pt2売数実績!$A:$L,12,0),0))</f>
        <v>1</v>
      </c>
      <c r="AD58" s="127">
        <f ca="1">IF($C$6="合計",SUMIFS(Pt2売数実績!$L:$L,Pt2売数実績!$C:$C,$C58,Pt2売数実績!$B:$B,AD$5),IFERROR(VLOOKUP(AD$5&amp;"_"&amp;$C58&amp;"_"&amp;$C$6,Pt2売数実績!$A:$L,12,0),0))</f>
        <v>0</v>
      </c>
      <c r="AE58" s="127">
        <f ca="1">IF($C$6="合計",SUMIFS(Pt2売数実績!$L:$L,Pt2売数実績!$C:$C,$C58,Pt2売数実績!$B:$B,AE$5),IFERROR(VLOOKUP(AE$5&amp;"_"&amp;$C58&amp;"_"&amp;$C$6,Pt2売数実績!$A:$L,12,0),0))</f>
        <v>1</v>
      </c>
      <c r="AG58" s="106" t="s">
        <v>32</v>
      </c>
      <c r="AH58" s="135">
        <f ca="1">SUM($R58:T58)/$G58</f>
        <v>0.156</v>
      </c>
      <c r="AI58" s="135">
        <f ca="1">SUM($R58:U58)/$G58</f>
        <v>0.23200000000000001</v>
      </c>
      <c r="AJ58" s="135">
        <f ca="1">SUM($R58:V58)/$G58</f>
        <v>0.26400000000000001</v>
      </c>
      <c r="AK58" s="135">
        <f ca="1">SUM($R58:W58)/$G58</f>
        <v>0.30399999999999999</v>
      </c>
      <c r="AL58" s="135">
        <f ca="1">SUM($R58:X58)/$G58</f>
        <v>0.41199999999999998</v>
      </c>
      <c r="AM58" s="135">
        <f ca="1">SUM($R58:Y58)/$G58</f>
        <v>0.45600000000000002</v>
      </c>
      <c r="AN58" s="135">
        <f ca="1">SUM($R58:Z58)/$G58</f>
        <v>0.496</v>
      </c>
      <c r="AO58" s="135">
        <f ca="1">SUM($R58:AA58)/$G58</f>
        <v>0.51600000000000001</v>
      </c>
      <c r="AP58" s="135">
        <f ca="1">SUM($R58:AB58)/$G58</f>
        <v>0.54400000000000004</v>
      </c>
      <c r="AQ58" s="135">
        <f ca="1">SUM($R58:AC58)/$G58</f>
        <v>0.54800000000000004</v>
      </c>
      <c r="AR58" s="135">
        <f ca="1">SUM($R58:AD58)/$G58</f>
        <v>0.54800000000000004</v>
      </c>
      <c r="AS58" s="135">
        <f ca="1">SUM($R58:AE58)/$G58</f>
        <v>0.55200000000000005</v>
      </c>
      <c r="AU58" s="106" t="s">
        <v>32</v>
      </c>
      <c r="AV58" s="135">
        <f t="shared" ca="1" si="32"/>
        <v>9.9199542595769019E-2</v>
      </c>
      <c r="AW58" s="135">
        <f t="shared" ca="1" si="32"/>
        <v>0.21154945683247572</v>
      </c>
      <c r="AX58" s="135">
        <f t="shared" ca="1" si="32"/>
        <v>0.32318467695826192</v>
      </c>
      <c r="AY58" s="135">
        <f t="shared" ca="1" si="32"/>
        <v>0.45082904516866784</v>
      </c>
      <c r="AZ58" s="135">
        <f t="shared" ca="1" si="32"/>
        <v>0.69168096054888517</v>
      </c>
      <c r="BA58" s="135">
        <f t="shared" ca="1" si="32"/>
        <v>0.80989136649514015</v>
      </c>
      <c r="BB58" s="135">
        <f t="shared" ca="1" si="32"/>
        <v>0.86692395654659815</v>
      </c>
      <c r="BC58" s="135">
        <f t="shared" ca="1" si="32"/>
        <v>0.90666094911377937</v>
      </c>
      <c r="BD58" s="135">
        <f t="shared" ca="1" si="32"/>
        <v>0.93539165237278454</v>
      </c>
      <c r="BE58" s="135">
        <f t="shared" ca="1" si="32"/>
        <v>0.95540308747855929</v>
      </c>
      <c r="BF58" s="135">
        <f t="shared" ca="1" si="32"/>
        <v>0.98141795311606639</v>
      </c>
      <c r="BG58" s="135">
        <f t="shared" ca="1" si="32"/>
        <v>1</v>
      </c>
    </row>
  </sheetData>
  <autoFilter ref="B8:BG58">
    <sortState ref="B8:BG58">
      <sortCondition ref="C8:C58"/>
    </sortState>
  </autoFilter>
  <mergeCells count="19">
    <mergeCell ref="M6:M7"/>
    <mergeCell ref="N6:N7"/>
    <mergeCell ref="O6:O7"/>
    <mergeCell ref="P6:P7"/>
    <mergeCell ref="H6:H7"/>
    <mergeCell ref="I6:I7"/>
    <mergeCell ref="J6:J7"/>
    <mergeCell ref="K6:K7"/>
    <mergeCell ref="L6:L7"/>
    <mergeCell ref="C6:C7"/>
    <mergeCell ref="D6:D7"/>
    <mergeCell ref="E6:E7"/>
    <mergeCell ref="F6:F7"/>
    <mergeCell ref="G6:G7"/>
    <mergeCell ref="H4:L4"/>
    <mergeCell ref="M4:O4"/>
    <mergeCell ref="Q4:AE4"/>
    <mergeCell ref="AG4:AS4"/>
    <mergeCell ref="AU4:BG4"/>
  </mergeCells>
  <phoneticPr fontId="21"/>
  <conditionalFormatting sqref="L6">
    <cfRule type="cellIs" dxfId="15" priority="3" operator="lessThan">
      <formula>0</formula>
    </cfRule>
  </conditionalFormatting>
  <conditionalFormatting sqref="L9:L58">
    <cfRule type="cellIs" dxfId="14" priority="2" operator="lessThan">
      <formula>0</formula>
    </cfRule>
  </conditionalFormatting>
  <conditionalFormatting sqref="O7:O58">
    <cfRule type="colorScale" priority="1">
      <colorScale>
        <cfvo type="num" val="0"/>
        <cfvo type="num" val="1"/>
        <color rgb="FFF8696B"/>
        <color rgb="FFFCFCFF"/>
      </colorScale>
    </cfRule>
  </conditionalFormatting>
  <pageMargins left="0.7" right="0.7" top="0.75" bottom="0.75" header="0.3" footer="0.3"/>
  <pageSetup paperSize="9" orientation="portrait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3" name="Drop Down 1">
              <controlPr defaultSize="0" autoPict="0">
                <anchor moveWithCells="1">
                  <from>
                    <xdr:col>1</xdr:col>
                    <xdr:colOff>152400</xdr:colOff>
                    <xdr:row>1</xdr:row>
                    <xdr:rowOff>38100</xdr:rowOff>
                  </from>
                  <to>
                    <xdr:col>3</xdr:col>
                    <xdr:colOff>933450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2:BG19"/>
  <sheetViews>
    <sheetView topLeftCell="B1" zoomScale="70" zoomScaleNormal="70" workbookViewId="0">
      <selection activeCell="B1" sqref="B1"/>
    </sheetView>
  </sheetViews>
  <sheetFormatPr defaultColWidth="9" defaultRowHeight="13.5" x14ac:dyDescent="0.15"/>
  <cols>
    <col min="1" max="1" width="13.125" style="1" hidden="1" customWidth="1"/>
    <col min="2" max="2" width="1.625" style="1" customWidth="1"/>
    <col min="3" max="3" width="13.75" style="1" customWidth="1"/>
    <col min="4" max="4" width="18.875" style="1" customWidth="1"/>
    <col min="5" max="5" width="7.125" style="1" customWidth="1"/>
    <col min="6" max="6" width="6" style="1" customWidth="1"/>
    <col min="7" max="7" width="6.625" style="1" customWidth="1"/>
    <col min="8" max="9" width="7.75" style="1" customWidth="1"/>
    <col min="10" max="10" width="7.25" style="1" customWidth="1"/>
    <col min="11" max="11" width="7.125" style="1" customWidth="1"/>
    <col min="12" max="12" width="6.5" style="1" customWidth="1"/>
    <col min="13" max="13" width="8" style="1" customWidth="1"/>
    <col min="14" max="14" width="7" style="1" customWidth="1"/>
    <col min="15" max="15" width="7.5" style="1" customWidth="1"/>
    <col min="16" max="16" width="0.75" style="1" customWidth="1"/>
    <col min="17" max="17" width="5.375" style="1" customWidth="1"/>
    <col min="18" max="31" width="6.25" style="1" customWidth="1"/>
    <col min="32" max="32" width="0.625" style="1" customWidth="1"/>
    <col min="33" max="40" width="7.125" style="1" customWidth="1"/>
    <col min="41" max="41" width="7.25" style="1" customWidth="1"/>
    <col min="42" max="43" width="7.375" style="1" customWidth="1"/>
    <col min="44" max="44" width="7" style="1" customWidth="1"/>
    <col min="45" max="45" width="9" style="1"/>
    <col min="46" max="46" width="0.625" style="1" customWidth="1"/>
    <col min="47" max="54" width="7.125" style="1" customWidth="1"/>
    <col min="55" max="55" width="7.25" style="1" customWidth="1"/>
    <col min="56" max="57" width="7.375" style="1" customWidth="1"/>
    <col min="58" max="58" width="7" style="1" customWidth="1"/>
    <col min="59" max="16384" width="9" style="1"/>
  </cols>
  <sheetData>
    <row r="2" spans="1:59" s="100" customFormat="1" ht="14.25" thickBot="1" x14ac:dyDescent="0.2">
      <c r="H2" s="238">
        <f>サマリ!AB4</f>
        <v>202008</v>
      </c>
      <c r="I2" s="239"/>
      <c r="J2" s="239"/>
      <c r="K2" s="239"/>
      <c r="L2" s="240"/>
      <c r="M2" s="241" t="s">
        <v>4</v>
      </c>
      <c r="N2" s="242"/>
      <c r="O2" s="243"/>
      <c r="Q2" s="238" t="s">
        <v>26</v>
      </c>
      <c r="R2" s="239"/>
      <c r="S2" s="239"/>
      <c r="T2" s="239"/>
      <c r="U2" s="239"/>
      <c r="V2" s="239"/>
      <c r="W2" s="239"/>
      <c r="X2" s="239"/>
      <c r="Y2" s="239"/>
      <c r="Z2" s="239"/>
      <c r="AA2" s="239"/>
      <c r="AB2" s="239"/>
      <c r="AC2" s="239"/>
      <c r="AD2" s="239"/>
      <c r="AE2" s="240"/>
      <c r="AG2" s="238" t="s">
        <v>16</v>
      </c>
      <c r="AH2" s="239"/>
      <c r="AI2" s="239"/>
      <c r="AJ2" s="239"/>
      <c r="AK2" s="239"/>
      <c r="AL2" s="239"/>
      <c r="AM2" s="239"/>
      <c r="AN2" s="239"/>
      <c r="AO2" s="239"/>
      <c r="AP2" s="239"/>
      <c r="AQ2" s="239"/>
      <c r="AR2" s="239"/>
      <c r="AS2" s="240"/>
      <c r="AU2" s="238" t="s">
        <v>27</v>
      </c>
      <c r="AV2" s="239"/>
      <c r="AW2" s="239"/>
      <c r="AX2" s="239"/>
      <c r="AY2" s="239"/>
      <c r="AZ2" s="239"/>
      <c r="BA2" s="239"/>
      <c r="BB2" s="239"/>
      <c r="BC2" s="239"/>
      <c r="BD2" s="239"/>
      <c r="BE2" s="239"/>
      <c r="BF2" s="239"/>
      <c r="BG2" s="240"/>
    </row>
    <row r="3" spans="1:59" ht="14.25" thickBot="1" x14ac:dyDescent="0.2">
      <c r="C3" s="101" t="s">
        <v>5</v>
      </c>
      <c r="D3" s="102" t="s">
        <v>6</v>
      </c>
      <c r="E3" s="102" t="s">
        <v>7</v>
      </c>
      <c r="F3" s="103" t="s">
        <v>8</v>
      </c>
      <c r="G3" s="103" t="s">
        <v>3</v>
      </c>
      <c r="H3" s="104" t="s">
        <v>11</v>
      </c>
      <c r="I3" s="108" t="s">
        <v>12</v>
      </c>
      <c r="J3" s="109" t="s">
        <v>17</v>
      </c>
      <c r="K3" s="110" t="s">
        <v>14</v>
      </c>
      <c r="L3" s="111" t="s">
        <v>15</v>
      </c>
      <c r="M3" s="104" t="s">
        <v>11</v>
      </c>
      <c r="N3" s="108" t="s">
        <v>34</v>
      </c>
      <c r="O3" s="109" t="s">
        <v>16</v>
      </c>
      <c r="Q3" s="116" t="s">
        <v>28</v>
      </c>
      <c r="R3" s="117">
        <v>201947</v>
      </c>
      <c r="S3" s="117">
        <v>201948</v>
      </c>
      <c r="T3" s="117">
        <v>201949</v>
      </c>
      <c r="U3" s="117">
        <v>201950</v>
      </c>
      <c r="V3" s="117">
        <v>201951</v>
      </c>
      <c r="W3" s="117">
        <v>201952</v>
      </c>
      <c r="X3" s="117">
        <v>202001</v>
      </c>
      <c r="Y3" s="117">
        <v>202002</v>
      </c>
      <c r="Z3" s="117">
        <v>202003</v>
      </c>
      <c r="AA3" s="117">
        <v>202004</v>
      </c>
      <c r="AB3" s="117">
        <v>202005</v>
      </c>
      <c r="AC3" s="117">
        <v>202006</v>
      </c>
      <c r="AD3" s="117">
        <v>202007</v>
      </c>
      <c r="AE3" s="117">
        <v>202008</v>
      </c>
      <c r="AG3" s="128" t="s">
        <v>28</v>
      </c>
      <c r="AH3" s="129">
        <v>201949</v>
      </c>
      <c r="AI3" s="129">
        <v>201950</v>
      </c>
      <c r="AJ3" s="129">
        <v>201951</v>
      </c>
      <c r="AK3" s="129">
        <v>201952</v>
      </c>
      <c r="AL3" s="129">
        <v>202001</v>
      </c>
      <c r="AM3" s="129">
        <v>202002</v>
      </c>
      <c r="AN3" s="129">
        <v>202003</v>
      </c>
      <c r="AO3" s="129">
        <v>202004</v>
      </c>
      <c r="AP3" s="129">
        <v>202005</v>
      </c>
      <c r="AQ3" s="129">
        <v>202006</v>
      </c>
      <c r="AR3" s="129">
        <v>202007</v>
      </c>
      <c r="AS3" s="129">
        <v>202008</v>
      </c>
      <c r="AU3" s="128" t="s">
        <v>28</v>
      </c>
      <c r="AV3" s="129">
        <v>201949</v>
      </c>
      <c r="AW3" s="129">
        <v>201950</v>
      </c>
      <c r="AX3" s="129">
        <v>201951</v>
      </c>
      <c r="AY3" s="129">
        <v>201952</v>
      </c>
      <c r="AZ3" s="129">
        <v>202001</v>
      </c>
      <c r="BA3" s="129">
        <v>202002</v>
      </c>
      <c r="BB3" s="129">
        <v>202003</v>
      </c>
      <c r="BC3" s="129">
        <v>202004</v>
      </c>
      <c r="BD3" s="129">
        <v>202005</v>
      </c>
      <c r="BE3" s="129">
        <v>202006</v>
      </c>
      <c r="BF3" s="129">
        <v>202007</v>
      </c>
      <c r="BG3" s="129">
        <v>202008</v>
      </c>
    </row>
    <row r="4" spans="1:59" x14ac:dyDescent="0.15">
      <c r="A4" s="98" t="str">
        <f>C4&amp;"_"&amp;D4</f>
        <v>4562342690029_春財布　小銭入</v>
      </c>
      <c r="C4" s="101">
        <v>4562342690029</v>
      </c>
      <c r="D4" s="102" t="s">
        <v>18</v>
      </c>
      <c r="E4" s="136" t="s">
        <v>19</v>
      </c>
      <c r="F4" s="137">
        <f>VLOOKUP(C4,パターンマスタ!N:R,5,0)</f>
        <v>399</v>
      </c>
      <c r="G4" s="246">
        <f>VLOOKUP(C4,パターンマスタ!N:AB,15,0)*18</f>
        <v>900</v>
      </c>
      <c r="H4" s="250">
        <f>SUM(R5:AE5)</f>
        <v>592</v>
      </c>
      <c r="I4" s="244">
        <f>G4-H4</f>
        <v>308</v>
      </c>
      <c r="J4" s="252">
        <f>IF(G4=0,0,H4/G4)</f>
        <v>0.65777777777777779</v>
      </c>
      <c r="K4" s="254">
        <f>J4/SUM(AH4:AS4)</f>
        <v>0.99999999999999978</v>
      </c>
      <c r="L4" s="256">
        <f>J4-K4</f>
        <v>-0.34222222222222198</v>
      </c>
      <c r="M4" s="250">
        <f>AS5*G4</f>
        <v>592.00000000000011</v>
      </c>
      <c r="N4" s="244">
        <f>G4-M4</f>
        <v>307.99999999999989</v>
      </c>
      <c r="O4" s="258">
        <f>M4/G4</f>
        <v>0.65777777777777791</v>
      </c>
      <c r="Q4" s="118" t="s">
        <v>29</v>
      </c>
      <c r="R4" s="150">
        <f>R5</f>
        <v>5</v>
      </c>
      <c r="S4" s="151">
        <f>S5</f>
        <v>54</v>
      </c>
      <c r="T4" s="152">
        <f>IFERROR(SUMIFS(Pt3売数予測!$D:$D,Pt3売数予測!$C:$C,Pt3JAN別消化予測!$C4,Pt3売数予測!$B:$B,Pt3JAN別消化予測!T$3),0)</f>
        <v>59.48</v>
      </c>
      <c r="U4" s="152">
        <f>IFERROR(SUMIFS(Pt3売数予測!$D:$D,Pt3売数予測!$C:$C,Pt3JAN別消化予測!$C4,Pt3売数予測!$B:$B,Pt3JAN別消化予測!U$3),0)</f>
        <v>98.24</v>
      </c>
      <c r="V4" s="152">
        <f>IFERROR(SUMIFS(Pt3売数予測!$D:$D,Pt3売数予測!$C:$C,Pt3JAN別消化予測!$C4,Pt3売数予測!$B:$B,Pt3JAN別消化予測!V$3),0)</f>
        <v>100.12</v>
      </c>
      <c r="W4" s="152">
        <f>IFERROR(SUMIFS(Pt3売数予測!$D:$D,Pt3売数予測!$C:$C,Pt3JAN別消化予測!$C4,Pt3売数予測!$B:$B,Pt3JAN別消化予測!W$3),0)</f>
        <v>117.47</v>
      </c>
      <c r="X4" s="152">
        <f>IFERROR(SUMIFS(Pt3売数予測!$D:$D,Pt3売数予測!$C:$C,Pt3JAN別消化予測!$C4,Pt3売数予測!$B:$B,Pt3JAN別消化予測!X$3),0)</f>
        <v>73.744585459147999</v>
      </c>
      <c r="Y4" s="152">
        <f>IFERROR(SUMIFS(Pt3売数予測!$D:$D,Pt3売数予測!$C:$C,Pt3JAN別消化予測!$C4,Pt3売数予測!$B:$B,Pt3JAN別消化予測!Y$3),0)</f>
        <v>59</v>
      </c>
      <c r="Z4" s="152">
        <f>IFERROR(SUMIFS(Pt3売数予測!$D:$D,Pt3売数予測!$C:$C,Pt3JAN別消化予測!$C4,Pt3売数予測!$B:$B,Pt3JAN別消化予測!Z$3),0)</f>
        <v>46.48</v>
      </c>
      <c r="AA4" s="152">
        <f>IFERROR(SUMIFS(Pt3売数予測!$D:$D,Pt3売数予測!$C:$C,Pt3JAN別消化予測!$C4,Pt3売数予測!$B:$B,Pt3JAN別消化予測!AA$3),0)</f>
        <v>32.72</v>
      </c>
      <c r="AB4" s="152">
        <f>IFERROR(SUMIFS(Pt3売数予測!$D:$D,Pt3売数予測!$C:$C,Pt3JAN別消化予測!$C4,Pt3売数予測!$B:$B,Pt3JAN別消化予測!AB$3),0)</f>
        <v>30.2254166666666</v>
      </c>
      <c r="AC4" s="152">
        <f>IFERROR(SUMIFS(Pt3売数予測!$D:$D,Pt3売数予測!$C:$C,Pt3JAN別消化予測!$C4,Pt3売数予測!$B:$B,Pt3JAN別消化予測!AC$3),0)</f>
        <v>29.8080303030303</v>
      </c>
      <c r="AD4" s="152">
        <f>IFERROR(SUMIFS(Pt3売数予測!$D:$D,Pt3売数予測!$C:$C,Pt3JAN別消化予測!$C4,Pt3売数予測!$B:$B,Pt3JAN別消化予測!AD$3),0)</f>
        <v>19.2783333333333</v>
      </c>
      <c r="AE4" s="152">
        <f>IFERROR(SUMIFS(Pt3売数予測!$D:$D,Pt3売数予測!$C:$C,Pt3JAN別消化予測!$C4,Pt3売数予測!$B:$B,Pt3JAN別消化予測!AE$3),0)</f>
        <v>12.5966666666666</v>
      </c>
      <c r="AG4" s="130" t="s">
        <v>30</v>
      </c>
      <c r="AH4" s="156">
        <f>IF(AH$3&lt;=$H$2,SUM($R5:T5)/$G4,SUM($R4:T4)/$G4)</f>
        <v>0.12777777777777777</v>
      </c>
      <c r="AI4" s="156">
        <f>IF(AI$3&lt;=$H$2,SUM(U5:U5)/$G4,SUM(U4:U4)/$G4)</f>
        <v>9.555555555555556E-2</v>
      </c>
      <c r="AJ4" s="156">
        <f>IF(AJ$3&lt;=$H$2,SUM(V5:V5)/$G4,SUM(V4:V4)/$G4)</f>
        <v>9.8888888888888887E-2</v>
      </c>
      <c r="AK4" s="156">
        <f>IF(AK$3&lt;=$H$2,SUM(W5:W5)/$G4,SUM(W4:W4)/$G4)</f>
        <v>8.666666666666667E-2</v>
      </c>
      <c r="AL4" s="156">
        <f>IF(AL$3&lt;=$H$2,SUM(X5:X5)/$G4,SUM(X4:X4)/$G4)</f>
        <v>6.5555555555555561E-2</v>
      </c>
      <c r="AM4" s="156">
        <f t="shared" ref="AM4:AS4" si="0">IF(AM$3&lt;=$H$2,SUM(Y5:Y5)/$G4,SUM(Y4:Y4)/$G4)</f>
        <v>5.3333333333333337E-2</v>
      </c>
      <c r="AN4" s="156">
        <f t="shared" si="0"/>
        <v>2.2222222222222223E-2</v>
      </c>
      <c r="AO4" s="156">
        <f t="shared" si="0"/>
        <v>2.3333333333333334E-2</v>
      </c>
      <c r="AP4" s="156">
        <f t="shared" si="0"/>
        <v>2.7777777777777776E-2</v>
      </c>
      <c r="AQ4" s="156">
        <f t="shared" si="0"/>
        <v>0.03</v>
      </c>
      <c r="AR4" s="156">
        <f t="shared" si="0"/>
        <v>1.4444444444444444E-2</v>
      </c>
      <c r="AS4" s="156">
        <f t="shared" si="0"/>
        <v>1.2222222222222223E-2</v>
      </c>
      <c r="AU4" s="130" t="s">
        <v>30</v>
      </c>
      <c r="AV4" s="156">
        <f>AH4/SUM($AH4:$AS4)</f>
        <v>0.19425675675675672</v>
      </c>
      <c r="AW4" s="156">
        <f t="shared" ref="AW4:BG4" si="1">AI4/SUM($AH4:$AS4)</f>
        <v>0.14527027027027026</v>
      </c>
      <c r="AX4" s="156">
        <f t="shared" si="1"/>
        <v>0.1503378378378378</v>
      </c>
      <c r="AY4" s="156">
        <f t="shared" si="1"/>
        <v>0.13175675675675674</v>
      </c>
      <c r="AZ4" s="156">
        <f t="shared" si="1"/>
        <v>9.9662162162162157E-2</v>
      </c>
      <c r="BA4" s="156">
        <f t="shared" si="1"/>
        <v>8.1081081081081072E-2</v>
      </c>
      <c r="BB4" s="156">
        <f t="shared" si="1"/>
        <v>3.3783783783783779E-2</v>
      </c>
      <c r="BC4" s="156">
        <f t="shared" si="1"/>
        <v>3.5472972972972965E-2</v>
      </c>
      <c r="BD4" s="156">
        <f t="shared" si="1"/>
        <v>4.2229729729729722E-2</v>
      </c>
      <c r="BE4" s="156">
        <f t="shared" si="1"/>
        <v>4.56081081081081E-2</v>
      </c>
      <c r="BF4" s="156">
        <f t="shared" si="1"/>
        <v>2.1959459459459454E-2</v>
      </c>
      <c r="BG4" s="156">
        <f t="shared" si="1"/>
        <v>1.8581081081081079E-2</v>
      </c>
    </row>
    <row r="5" spans="1:59" ht="14.25" thickBot="1" x14ac:dyDescent="0.2">
      <c r="A5" s="98"/>
      <c r="C5" s="138"/>
      <c r="D5" s="139"/>
      <c r="E5" s="139"/>
      <c r="F5" s="140"/>
      <c r="G5" s="247"/>
      <c r="H5" s="251"/>
      <c r="I5" s="245"/>
      <c r="J5" s="253"/>
      <c r="K5" s="255"/>
      <c r="L5" s="257"/>
      <c r="M5" s="251"/>
      <c r="N5" s="245"/>
      <c r="O5" s="259"/>
      <c r="Q5" s="122" t="s">
        <v>31</v>
      </c>
      <c r="R5" s="123">
        <f>SUMIFS(Pt3売数実績!$L:$L,Pt3売数実績!$E:$E,Pt3JAN別消化予測!$C4,Pt3売数実績!$B:$B,Pt3JAN別消化予測!R$3)</f>
        <v>5</v>
      </c>
      <c r="S5" s="124">
        <f>SUMIFS(Pt3売数実績!$L:$L,Pt3売数実績!$E:$E,Pt3JAN別消化予測!$C4,Pt3売数実績!$B:$B,Pt3JAN別消化予測!S$3)</f>
        <v>54</v>
      </c>
      <c r="T5" s="125">
        <f>SUMIFS(Pt3売数実績!$L:$L,Pt3売数実績!$E:$E,Pt3JAN別消化予測!$C4,Pt3売数実績!$B:$B,Pt3JAN別消化予測!T$3)</f>
        <v>56</v>
      </c>
      <c r="U5" s="125">
        <f>SUMIFS(Pt3売数実績!$L:$L,Pt3売数実績!$E:$E,Pt3JAN別消化予測!$C4,Pt3売数実績!$B:$B,Pt3JAN別消化予測!U$3)</f>
        <v>86</v>
      </c>
      <c r="V5" s="125">
        <f>SUMIFS(Pt3売数実績!$L:$L,Pt3売数実績!$E:$E,Pt3JAN別消化予測!$C4,Pt3売数実績!$B:$B,Pt3JAN別消化予測!V$3)</f>
        <v>89</v>
      </c>
      <c r="W5" s="125">
        <f>SUMIFS(Pt3売数実績!$L:$L,Pt3売数実績!$E:$E,Pt3JAN別消化予測!$C4,Pt3売数実績!$B:$B,Pt3JAN別消化予測!W$3)</f>
        <v>78</v>
      </c>
      <c r="X5" s="125">
        <f>SUMIFS(Pt3売数実績!$L:$L,Pt3売数実績!$E:$E,Pt3JAN別消化予測!$C4,Pt3売数実績!$B:$B,Pt3JAN別消化予測!X$3)</f>
        <v>59</v>
      </c>
      <c r="Y5" s="125">
        <f>SUMIFS(Pt3売数実績!$L:$L,Pt3売数実績!$E:$E,Pt3JAN別消化予測!$C4,Pt3売数実績!$B:$B,Pt3JAN別消化予測!Y$3)</f>
        <v>48</v>
      </c>
      <c r="Z5" s="125">
        <f>SUMIFS(Pt3売数実績!$L:$L,Pt3売数実績!$E:$E,Pt3JAN別消化予測!$C4,Pt3売数実績!$B:$B,Pt3JAN別消化予測!Z$3)</f>
        <v>20</v>
      </c>
      <c r="AA5" s="125">
        <f>SUMIFS(Pt3売数実績!$L:$L,Pt3売数実績!$E:$E,Pt3JAN別消化予測!$C4,Pt3売数実績!$B:$B,Pt3JAN別消化予測!AA$3)</f>
        <v>21</v>
      </c>
      <c r="AB5" s="125">
        <f>SUMIFS(Pt3売数実績!$L:$L,Pt3売数実績!$E:$E,Pt3JAN別消化予測!$C4,Pt3売数実績!$B:$B,Pt3JAN別消化予測!AB$3)</f>
        <v>25</v>
      </c>
      <c r="AC5" s="125">
        <f>SUMIFS(Pt3売数実績!$L:$L,Pt3売数実績!$E:$E,Pt3JAN別消化予測!$C4,Pt3売数実績!$B:$B,Pt3JAN別消化予測!AC$3)</f>
        <v>27</v>
      </c>
      <c r="AD5" s="125">
        <f>SUMIFS(Pt3売数実績!$L:$L,Pt3売数実績!$E:$E,Pt3JAN別消化予測!$C4,Pt3売数実績!$B:$B,Pt3JAN別消化予測!AD$3)</f>
        <v>13</v>
      </c>
      <c r="AE5" s="125">
        <f>SUMIFS(Pt3売数実績!$L:$L,Pt3売数実績!$E:$E,Pt3JAN別消化予測!$C4,Pt3売数実績!$B:$B,Pt3JAN別消化予測!AE$3)</f>
        <v>11</v>
      </c>
      <c r="AG5" s="132" t="s">
        <v>32</v>
      </c>
      <c r="AH5" s="157">
        <f>IF(AH$3&lt;=$H$2,SUM($R5:T5)/$G4,SUM($R4:T4)/$G4)</f>
        <v>0.12777777777777777</v>
      </c>
      <c r="AI5" s="157">
        <f>AH5+AI4</f>
        <v>0.22333333333333333</v>
      </c>
      <c r="AJ5" s="157">
        <f>AI5+AJ4</f>
        <v>0.32222222222222219</v>
      </c>
      <c r="AK5" s="157">
        <f>AJ5+AK4</f>
        <v>0.40888888888888886</v>
      </c>
      <c r="AL5" s="157">
        <f t="shared" ref="AL5:AS5" si="2">AK5+AL4</f>
        <v>0.47444444444444445</v>
      </c>
      <c r="AM5" s="157">
        <f t="shared" si="2"/>
        <v>0.52777777777777779</v>
      </c>
      <c r="AN5" s="157">
        <f t="shared" si="2"/>
        <v>0.55000000000000004</v>
      </c>
      <c r="AO5" s="157">
        <f t="shared" si="2"/>
        <v>0.57333333333333336</v>
      </c>
      <c r="AP5" s="157">
        <f t="shared" si="2"/>
        <v>0.60111111111111115</v>
      </c>
      <c r="AQ5" s="157">
        <f t="shared" si="2"/>
        <v>0.63111111111111118</v>
      </c>
      <c r="AR5" s="157">
        <f t="shared" si="2"/>
        <v>0.64555555555555566</v>
      </c>
      <c r="AS5" s="157">
        <f t="shared" si="2"/>
        <v>0.65777777777777791</v>
      </c>
      <c r="AU5" s="132" t="s">
        <v>32</v>
      </c>
      <c r="AV5" s="157">
        <f>AV4</f>
        <v>0.19425675675675672</v>
      </c>
      <c r="AW5" s="157">
        <f>AV5+AW4</f>
        <v>0.33952702702702697</v>
      </c>
      <c r="AX5" s="157">
        <f t="shared" ref="AX5:BG5" si="3">AW5+AX4</f>
        <v>0.4898648648648648</v>
      </c>
      <c r="AY5" s="157">
        <f t="shared" si="3"/>
        <v>0.62162162162162149</v>
      </c>
      <c r="AZ5" s="157">
        <f t="shared" si="3"/>
        <v>0.72128378378378366</v>
      </c>
      <c r="BA5" s="157">
        <f t="shared" si="3"/>
        <v>0.80236486486486469</v>
      </c>
      <c r="BB5" s="157">
        <f t="shared" si="3"/>
        <v>0.83614864864864846</v>
      </c>
      <c r="BC5" s="157">
        <f t="shared" si="3"/>
        <v>0.87162162162162138</v>
      </c>
      <c r="BD5" s="157">
        <f t="shared" si="3"/>
        <v>0.91385135135135109</v>
      </c>
      <c r="BE5" s="157">
        <f t="shared" si="3"/>
        <v>0.95945945945945921</v>
      </c>
      <c r="BF5" s="157">
        <f t="shared" si="3"/>
        <v>0.98141891891891864</v>
      </c>
      <c r="BG5" s="157">
        <f t="shared" si="3"/>
        <v>0.99999999999999967</v>
      </c>
    </row>
    <row r="6" spans="1:59" x14ac:dyDescent="0.15">
      <c r="A6" s="98" t="str">
        <f t="shared" ref="A6:A16" si="4">C6&amp;"_"&amp;D6</f>
        <v>4562342690036_春財布　紳士長財布</v>
      </c>
      <c r="C6" s="101">
        <v>4562342690036</v>
      </c>
      <c r="D6" s="102" t="s">
        <v>20</v>
      </c>
      <c r="E6" s="136" t="s">
        <v>19</v>
      </c>
      <c r="F6" s="137">
        <f>VLOOKUP(C6,パターンマスタ!N:R,5,0)</f>
        <v>998</v>
      </c>
      <c r="G6" s="246">
        <f>VLOOKUP(C6,パターンマスタ!N:AB,15,0)*18</f>
        <v>540</v>
      </c>
      <c r="H6" s="250">
        <f>SUM(R7:AE7)</f>
        <v>254</v>
      </c>
      <c r="I6" s="244">
        <f>G6-H6</f>
        <v>286</v>
      </c>
      <c r="J6" s="252">
        <f>IF(G6=0,0,H6/G6)</f>
        <v>0.47037037037037038</v>
      </c>
      <c r="K6" s="254">
        <f>J6/SUM(AH6:AS6)</f>
        <v>0.99999999999999989</v>
      </c>
      <c r="L6" s="256">
        <f>J6-K6</f>
        <v>-0.52962962962962945</v>
      </c>
      <c r="M6" s="250">
        <f>AS7*G6</f>
        <v>254.00000000000003</v>
      </c>
      <c r="N6" s="244">
        <f>G6-M6</f>
        <v>286</v>
      </c>
      <c r="O6" s="258">
        <f>M6/G6</f>
        <v>0.47037037037037044</v>
      </c>
      <c r="Q6" s="118" t="s">
        <v>29</v>
      </c>
      <c r="R6" s="150">
        <f>R7</f>
        <v>0</v>
      </c>
      <c r="S6" s="151">
        <f>S7</f>
        <v>15</v>
      </c>
      <c r="T6" s="152">
        <f>IFERROR(SUMIFS(Pt3売数予測!$D:$D,Pt3売数予測!$C:$C,Pt3JAN別消化予測!$C6,Pt3売数予測!$B:$B,Pt3JAN別消化予測!T$3),0)</f>
        <v>11.6387336981304</v>
      </c>
      <c r="U6" s="152">
        <f>IFERROR(SUMIFS(Pt3売数予測!$D:$D,Pt3売数予測!$C:$C,Pt3JAN別消化予測!$C6,Pt3売数予測!$B:$B,Pt3JAN別消化予測!U$3),0)</f>
        <v>30.1</v>
      </c>
      <c r="V6" s="152">
        <f>IFERROR(SUMIFS(Pt3売数予測!$D:$D,Pt3売数予測!$C:$C,Pt3JAN別消化予測!$C6,Pt3売数予測!$B:$B,Pt3JAN別消化予測!V$3),0)</f>
        <v>32.909999999999997</v>
      </c>
      <c r="W6" s="152">
        <f>IFERROR(SUMIFS(Pt3売数予測!$D:$D,Pt3売数予測!$C:$C,Pt3JAN別消化予測!$C6,Pt3売数予測!$B:$B,Pt3JAN別消化予測!W$3),0)</f>
        <v>35.607666666666603</v>
      </c>
      <c r="X6" s="152">
        <f>IFERROR(SUMIFS(Pt3売数予測!$D:$D,Pt3売数予測!$C:$C,Pt3JAN別消化予測!$C6,Pt3売数予測!$B:$B,Pt3JAN別消化予測!X$3),0)</f>
        <v>44.695436297675897</v>
      </c>
      <c r="Y6" s="152">
        <f>IFERROR(SUMIFS(Pt3売数予測!$D:$D,Pt3売数予測!$C:$C,Pt3JAN別消化予測!$C6,Pt3売数予測!$B:$B,Pt3JAN別消化予測!Y$3),0)</f>
        <v>24.373333333333299</v>
      </c>
      <c r="Z6" s="152">
        <f>IFERROR(SUMIFS(Pt3売数予測!$D:$D,Pt3売数予測!$C:$C,Pt3JAN別消化予測!$C6,Pt3売数予測!$B:$B,Pt3JAN別消化予測!Z$3),0)</f>
        <v>21.29</v>
      </c>
      <c r="AA6" s="152">
        <f>IFERROR(SUMIFS(Pt3売数予測!$D:$D,Pt3売数予測!$C:$C,Pt3JAN別消化予測!$C6,Pt3売数予測!$B:$B,Pt3JAN別消化予測!AA$3),0)</f>
        <v>18.737499999999901</v>
      </c>
      <c r="AB6" s="152">
        <f>IFERROR(SUMIFS(Pt3売数予測!$D:$D,Pt3売数予測!$C:$C,Pt3JAN別消化予測!$C6,Pt3売数予測!$B:$B,Pt3JAN別消化予測!AB$3),0)</f>
        <v>16.840571428571401</v>
      </c>
      <c r="AC6" s="152">
        <f>IFERROR(SUMIFS(Pt3売数予測!$D:$D,Pt3売数予測!$C:$C,Pt3JAN別消化予測!$C6,Pt3売数予測!$B:$B,Pt3JAN別消化予測!AC$3),0)</f>
        <v>13.706761904761899</v>
      </c>
      <c r="AD6" s="152">
        <f>IFERROR(SUMIFS(Pt3売数予測!$D:$D,Pt3売数予測!$C:$C,Pt3JAN別消化予測!$C6,Pt3売数予測!$B:$B,Pt3JAN別消化予測!AD$3),0)</f>
        <v>12.982326086956499</v>
      </c>
      <c r="AE6" s="152">
        <f>IFERROR(SUMIFS(Pt3売数予測!$D:$D,Pt3売数予測!$C:$C,Pt3JAN別消化予測!$C6,Pt3売数予測!$B:$B,Pt3JAN別消化予測!AE$3),0)</f>
        <v>10.223333333333301</v>
      </c>
      <c r="AG6" s="130" t="s">
        <v>30</v>
      </c>
      <c r="AH6" s="156">
        <f>IF(AH$3&lt;=$H$2,SUM($R7:T7)/$G6,SUM($R6:T6)/$G6)</f>
        <v>5.185185185185185E-2</v>
      </c>
      <c r="AI6" s="156">
        <f t="shared" ref="AI6:AK6" si="5">IF(AI$3&lt;=$H$2,SUM(U7:U7)/$G6,SUM(U6:U6)/$G6)</f>
        <v>6.1111111111111109E-2</v>
      </c>
      <c r="AJ6" s="156">
        <f t="shared" si="5"/>
        <v>0.05</v>
      </c>
      <c r="AK6" s="156">
        <f t="shared" si="5"/>
        <v>6.851851851851852E-2</v>
      </c>
      <c r="AL6" s="156">
        <f t="shared" ref="AL6:AS6" si="6">IF(AL$3&lt;=$H$2,SUM(X7:X7)/$G6,SUM(X6:X6)/$G6)</f>
        <v>7.0370370370370375E-2</v>
      </c>
      <c r="AM6" s="156">
        <f t="shared" si="6"/>
        <v>3.5185185185185187E-2</v>
      </c>
      <c r="AN6" s="156">
        <f t="shared" si="6"/>
        <v>2.9629629629629631E-2</v>
      </c>
      <c r="AO6" s="156">
        <f t="shared" si="6"/>
        <v>2.4074074074074074E-2</v>
      </c>
      <c r="AP6" s="156">
        <f t="shared" si="6"/>
        <v>2.9629629629629631E-2</v>
      </c>
      <c r="AQ6" s="156">
        <f t="shared" si="6"/>
        <v>2.4074074074074074E-2</v>
      </c>
      <c r="AR6" s="156">
        <f t="shared" si="6"/>
        <v>1.8518518518518517E-2</v>
      </c>
      <c r="AS6" s="156">
        <f t="shared" si="6"/>
        <v>7.4074074074074077E-3</v>
      </c>
      <c r="AU6" s="130" t="s">
        <v>30</v>
      </c>
      <c r="AV6" s="156">
        <f>AH6/SUM($AH6:$AS6)</f>
        <v>0.11023622047244093</v>
      </c>
      <c r="AW6" s="156">
        <f t="shared" ref="AW6" si="7">AI6/SUM($AH6:$AS6)</f>
        <v>0.12992125984251965</v>
      </c>
      <c r="AX6" s="156">
        <f t="shared" ref="AX6" si="8">AJ6/SUM($AH6:$AS6)</f>
        <v>0.10629921259842519</v>
      </c>
      <c r="AY6" s="156">
        <f t="shared" ref="AY6" si="9">AK6/SUM($AH6:$AS6)</f>
        <v>0.14566929133858267</v>
      </c>
      <c r="AZ6" s="156">
        <f t="shared" ref="AZ6" si="10">AL6/SUM($AH6:$AS6)</f>
        <v>0.14960629921259841</v>
      </c>
      <c r="BA6" s="156">
        <f t="shared" ref="BA6" si="11">AM6/SUM($AH6:$AS6)</f>
        <v>7.4803149606299205E-2</v>
      </c>
      <c r="BB6" s="156">
        <f t="shared" ref="BB6" si="12">AN6/SUM($AH6:$AS6)</f>
        <v>6.2992125984251968E-2</v>
      </c>
      <c r="BC6" s="156">
        <f t="shared" ref="BC6" si="13">AO6/SUM($AH6:$AS6)</f>
        <v>5.1181102362204717E-2</v>
      </c>
      <c r="BD6" s="156">
        <f t="shared" ref="BD6" si="14">AP6/SUM($AH6:$AS6)</f>
        <v>6.2992125984251968E-2</v>
      </c>
      <c r="BE6" s="156">
        <f t="shared" ref="BE6" si="15">AQ6/SUM($AH6:$AS6)</f>
        <v>5.1181102362204717E-2</v>
      </c>
      <c r="BF6" s="156">
        <f t="shared" ref="BF6:BG6" si="16">AR6/SUM($AH6:$AS6)</f>
        <v>3.9370078740157473E-2</v>
      </c>
      <c r="BG6" s="156">
        <f t="shared" si="16"/>
        <v>1.5748031496062992E-2</v>
      </c>
    </row>
    <row r="7" spans="1:59" ht="14.25" thickBot="1" x14ac:dyDescent="0.2">
      <c r="A7" s="98"/>
      <c r="C7" s="138"/>
      <c r="D7" s="139"/>
      <c r="E7" s="139"/>
      <c r="F7" s="140"/>
      <c r="G7" s="247"/>
      <c r="H7" s="251"/>
      <c r="I7" s="245"/>
      <c r="J7" s="253"/>
      <c r="K7" s="255"/>
      <c r="L7" s="257"/>
      <c r="M7" s="251"/>
      <c r="N7" s="245"/>
      <c r="O7" s="259"/>
      <c r="Q7" s="122" t="s">
        <v>31</v>
      </c>
      <c r="R7" s="123">
        <f>SUMIFS(Pt3売数実績!$L:$L,Pt3売数実績!$E:$E,Pt3JAN別消化予測!$C6,Pt3売数実績!$B:$B,Pt3JAN別消化予測!R$3)</f>
        <v>0</v>
      </c>
      <c r="S7" s="124">
        <f>SUMIFS(Pt3売数実績!$L:$L,Pt3売数実績!$E:$E,Pt3JAN別消化予測!$C6,Pt3売数実績!$B:$B,Pt3JAN別消化予測!S$3)</f>
        <v>15</v>
      </c>
      <c r="T7" s="125">
        <f>SUMIFS(Pt3売数実績!$L:$L,Pt3売数実績!$E:$E,Pt3JAN別消化予測!$C6,Pt3売数実績!$B:$B,Pt3JAN別消化予測!T$3)</f>
        <v>13</v>
      </c>
      <c r="U7" s="125">
        <f>SUMIFS(Pt3売数実績!$L:$L,Pt3売数実績!$E:$E,Pt3JAN別消化予測!$C6,Pt3売数実績!$B:$B,Pt3JAN別消化予測!U$3)</f>
        <v>33</v>
      </c>
      <c r="V7" s="125">
        <f>SUMIFS(Pt3売数実績!$L:$L,Pt3売数実績!$E:$E,Pt3JAN別消化予測!$C6,Pt3売数実績!$B:$B,Pt3JAN別消化予測!V$3)</f>
        <v>27</v>
      </c>
      <c r="W7" s="125">
        <f>SUMIFS(Pt3売数実績!$L:$L,Pt3売数実績!$E:$E,Pt3JAN別消化予測!$C6,Pt3売数実績!$B:$B,Pt3JAN別消化予測!W$3)</f>
        <v>37</v>
      </c>
      <c r="X7" s="125">
        <f>SUMIFS(Pt3売数実績!$L:$L,Pt3売数実績!$E:$E,Pt3JAN別消化予測!$C6,Pt3売数実績!$B:$B,Pt3JAN別消化予測!X$3)</f>
        <v>38</v>
      </c>
      <c r="Y7" s="125">
        <f>SUMIFS(Pt3売数実績!$L:$L,Pt3売数実績!$E:$E,Pt3JAN別消化予測!$C6,Pt3売数実績!$B:$B,Pt3JAN別消化予測!Y$3)</f>
        <v>19</v>
      </c>
      <c r="Z7" s="125">
        <f>SUMIFS(Pt3売数実績!$L:$L,Pt3売数実績!$E:$E,Pt3JAN別消化予測!$C6,Pt3売数実績!$B:$B,Pt3JAN別消化予測!Z$3)</f>
        <v>16</v>
      </c>
      <c r="AA7" s="125">
        <f>SUMIFS(Pt3売数実績!$L:$L,Pt3売数実績!$E:$E,Pt3JAN別消化予測!$C6,Pt3売数実績!$B:$B,Pt3JAN別消化予測!AA$3)</f>
        <v>13</v>
      </c>
      <c r="AB7" s="125">
        <f>SUMIFS(Pt3売数実績!$L:$L,Pt3売数実績!$E:$E,Pt3JAN別消化予測!$C6,Pt3売数実績!$B:$B,Pt3JAN別消化予測!AB$3)</f>
        <v>16</v>
      </c>
      <c r="AC7" s="125">
        <f>SUMIFS(Pt3売数実績!$L:$L,Pt3売数実績!$E:$E,Pt3JAN別消化予測!$C6,Pt3売数実績!$B:$B,Pt3JAN別消化予測!AC$3)</f>
        <v>13</v>
      </c>
      <c r="AD7" s="125">
        <f>SUMIFS(Pt3売数実績!$L:$L,Pt3売数実績!$E:$E,Pt3JAN別消化予測!$C6,Pt3売数実績!$B:$B,Pt3JAN別消化予測!AD$3)</f>
        <v>10</v>
      </c>
      <c r="AE7" s="125">
        <f>SUMIFS(Pt3売数実績!$L:$L,Pt3売数実績!$E:$E,Pt3JAN別消化予測!$C6,Pt3売数実績!$B:$B,Pt3JAN別消化予測!AE$3)</f>
        <v>4</v>
      </c>
      <c r="AG7" s="132" t="s">
        <v>32</v>
      </c>
      <c r="AH7" s="157">
        <f>IF(AH$3&lt;=$H$2,SUM($R7:T7)/$G6,SUM($R6:T6)/$G6)</f>
        <v>5.185185185185185E-2</v>
      </c>
      <c r="AI7" s="157">
        <f>AH7+AI6</f>
        <v>0.11296296296296296</v>
      </c>
      <c r="AJ7" s="157">
        <f>AI7+AJ6</f>
        <v>0.16296296296296298</v>
      </c>
      <c r="AK7" s="157">
        <f>AJ7+AK6</f>
        <v>0.23148148148148151</v>
      </c>
      <c r="AL7" s="157">
        <f t="shared" ref="AL7:AM7" si="17">AK7+AL6</f>
        <v>0.30185185185185187</v>
      </c>
      <c r="AM7" s="157">
        <f t="shared" si="17"/>
        <v>0.33703703703703708</v>
      </c>
      <c r="AN7" s="157">
        <f t="shared" ref="AN7:AS7" si="18">AM7+AN6</f>
        <v>0.3666666666666667</v>
      </c>
      <c r="AO7" s="157">
        <f t="shared" si="18"/>
        <v>0.39074074074074078</v>
      </c>
      <c r="AP7" s="157">
        <f t="shared" si="18"/>
        <v>0.42037037037037039</v>
      </c>
      <c r="AQ7" s="157">
        <f t="shared" si="18"/>
        <v>0.44444444444444448</v>
      </c>
      <c r="AR7" s="157">
        <f t="shared" si="18"/>
        <v>0.46296296296296302</v>
      </c>
      <c r="AS7" s="157">
        <f t="shared" si="18"/>
        <v>0.47037037037037044</v>
      </c>
      <c r="AU7" s="132" t="s">
        <v>32</v>
      </c>
      <c r="AV7" s="157">
        <f>AV6</f>
        <v>0.11023622047244093</v>
      </c>
      <c r="AW7" s="157">
        <f>AV7+AW6</f>
        <v>0.24015748031496059</v>
      </c>
      <c r="AX7" s="157">
        <f t="shared" ref="AX7" si="19">AW7+AX6</f>
        <v>0.34645669291338577</v>
      </c>
      <c r="AY7" s="157">
        <f t="shared" ref="AY7" si="20">AX7+AY6</f>
        <v>0.49212598425196841</v>
      </c>
      <c r="AZ7" s="157">
        <f t="shared" ref="AZ7" si="21">AY7+AZ6</f>
        <v>0.64173228346456679</v>
      </c>
      <c r="BA7" s="157">
        <f t="shared" ref="BA7" si="22">AZ7+BA6</f>
        <v>0.71653543307086598</v>
      </c>
      <c r="BB7" s="157">
        <f t="shared" ref="BB7" si="23">BA7+BB6</f>
        <v>0.77952755905511795</v>
      </c>
      <c r="BC7" s="157">
        <f t="shared" ref="BC7" si="24">BB7+BC6</f>
        <v>0.83070866141732269</v>
      </c>
      <c r="BD7" s="157">
        <f t="shared" ref="BD7" si="25">BC7+BD6</f>
        <v>0.89370078740157466</v>
      </c>
      <c r="BE7" s="157">
        <f t="shared" ref="BE7" si="26">BD7+BE6</f>
        <v>0.9448818897637794</v>
      </c>
      <c r="BF7" s="157">
        <f t="shared" ref="BF7:BG7" si="27">BE7+BF6</f>
        <v>0.98425196850393692</v>
      </c>
      <c r="BG7" s="157">
        <f t="shared" si="27"/>
        <v>0.99999999999999989</v>
      </c>
    </row>
    <row r="8" spans="1:59" x14ac:dyDescent="0.15">
      <c r="A8" s="98" t="str">
        <f t="shared" si="4"/>
        <v>4562342690043_春財布　紳士折財布</v>
      </c>
      <c r="C8" s="101">
        <v>4562342690043</v>
      </c>
      <c r="D8" s="102" t="s">
        <v>21</v>
      </c>
      <c r="E8" s="136" t="s">
        <v>19</v>
      </c>
      <c r="F8" s="137">
        <f>VLOOKUP(C8,パターンマスタ!N:R,5,0)</f>
        <v>998</v>
      </c>
      <c r="G8" s="246">
        <f>VLOOKUP(C8,パターンマスタ!N:AB,15,0)*18</f>
        <v>1800</v>
      </c>
      <c r="H8" s="250">
        <f>SUM(R9:AE9)</f>
        <v>907</v>
      </c>
      <c r="I8" s="244">
        <f>G8-H8</f>
        <v>893</v>
      </c>
      <c r="J8" s="252">
        <f>IF(G8=0,0,H8/G8)</f>
        <v>0.50388888888888894</v>
      </c>
      <c r="K8" s="254">
        <f>J8/SUM(AH8:AS8)</f>
        <v>1</v>
      </c>
      <c r="L8" s="256">
        <f>J8-K8</f>
        <v>-0.49611111111111106</v>
      </c>
      <c r="M8" s="250">
        <f>AS9*G8</f>
        <v>907.00000000000011</v>
      </c>
      <c r="N8" s="244">
        <f>G8-M8</f>
        <v>892.99999999999989</v>
      </c>
      <c r="O8" s="258">
        <f>M8/G8</f>
        <v>0.50388888888888894</v>
      </c>
      <c r="Q8" s="118" t="s">
        <v>29</v>
      </c>
      <c r="R8" s="150">
        <f>R9</f>
        <v>5</v>
      </c>
      <c r="S8" s="151">
        <f>S9</f>
        <v>47</v>
      </c>
      <c r="T8" s="152">
        <f>IFERROR(SUMIFS(Pt3売数予測!$D:$D,Pt3売数予測!$C:$C,Pt3JAN別消化予測!$C8,Pt3売数予測!$B:$B,Pt3JAN別消化予測!T$3),0)</f>
        <v>59.3</v>
      </c>
      <c r="U8" s="152">
        <f>IFERROR(SUMIFS(Pt3売数予測!$D:$D,Pt3売数予測!$C:$C,Pt3JAN別消化予測!$C8,Pt3売数予測!$B:$B,Pt3JAN別消化予測!U$3),0)</f>
        <v>103.75</v>
      </c>
      <c r="V8" s="152">
        <f>IFERROR(SUMIFS(Pt3売数予測!$D:$D,Pt3売数予測!$C:$C,Pt3JAN別消化予測!$C8,Pt3売数予測!$B:$B,Pt3JAN別消化予測!V$3),0)</f>
        <v>102.67</v>
      </c>
      <c r="W8" s="152">
        <f>IFERROR(SUMIFS(Pt3売数予測!$D:$D,Pt3売数予測!$C:$C,Pt3JAN別消化予測!$C8,Pt3売数予測!$B:$B,Pt3JAN別消化予測!W$3),0)</f>
        <v>116.87</v>
      </c>
      <c r="X8" s="152">
        <f>IFERROR(SUMIFS(Pt3売数予測!$D:$D,Pt3売数予測!$C:$C,Pt3JAN別消化予測!$C8,Pt3売数予測!$B:$B,Pt3JAN別消化予測!X$3),0)</f>
        <v>145.81296562628</v>
      </c>
      <c r="Y8" s="152">
        <f>IFERROR(SUMIFS(Pt3売数予測!$D:$D,Pt3売数予測!$C:$C,Pt3JAN別消化予測!$C8,Pt3売数予測!$B:$B,Pt3JAN別消化予測!Y$3),0)</f>
        <v>95.97</v>
      </c>
      <c r="Z8" s="152">
        <f>IFERROR(SUMIFS(Pt3売数予測!$D:$D,Pt3売数予測!$C:$C,Pt3JAN別消化予測!$C8,Pt3売数予測!$B:$B,Pt3JAN別消化予測!Z$3),0)</f>
        <v>65.72</v>
      </c>
      <c r="AA8" s="152">
        <f>IFERROR(SUMIFS(Pt3売数予測!$D:$D,Pt3売数予測!$C:$C,Pt3JAN別消化予測!$C8,Pt3売数予測!$B:$B,Pt3JAN別消化予測!AA$3),0)</f>
        <v>49.535357142857102</v>
      </c>
      <c r="AB8" s="152">
        <f>IFERROR(SUMIFS(Pt3売数予測!$D:$D,Pt3売数予測!$C:$C,Pt3JAN別消化予測!$C8,Pt3売数予測!$B:$B,Pt3JAN別消化予測!AB$3),0)</f>
        <v>42.01</v>
      </c>
      <c r="AC8" s="152">
        <f>IFERROR(SUMIFS(Pt3売数予測!$D:$D,Pt3売数予測!$C:$C,Pt3JAN別消化予測!$C8,Pt3売数予測!$B:$B,Pt3JAN別消化予測!AC$3),0)</f>
        <v>28.502666666666599</v>
      </c>
      <c r="AD8" s="152">
        <f>IFERROR(SUMIFS(Pt3売数予測!$D:$D,Pt3売数予測!$C:$C,Pt3JAN別消化予測!$C8,Pt3売数予測!$B:$B,Pt3JAN別消化予測!AD$3),0)</f>
        <v>44.8106016483516</v>
      </c>
      <c r="AE8" s="152">
        <f>IFERROR(SUMIFS(Pt3売数予測!$D:$D,Pt3売数予測!$C:$C,Pt3JAN別消化予測!$C8,Pt3売数予測!$B:$B,Pt3JAN別消化予測!AE$3),0)</f>
        <v>42.484690476190401</v>
      </c>
      <c r="AG8" s="130" t="s">
        <v>30</v>
      </c>
      <c r="AH8" s="156">
        <f>IF(AH$3&lt;=$H$2,SUM($R9:T9)/$G8,SUM($R8:T8)/$G8)</f>
        <v>6.1111111111111109E-2</v>
      </c>
      <c r="AI8" s="156">
        <f>IF(AI$3&lt;=$H$2,SUM(U9:U9)/$G8,SUM(U8:U8)/$G8)</f>
        <v>5.5555555555555552E-2</v>
      </c>
      <c r="AJ8" s="156">
        <f>IF(AJ$3&lt;=$H$2,SUM(V9:V9)/$G8,SUM(V8:V8)/$G8)</f>
        <v>5.7222222222222223E-2</v>
      </c>
      <c r="AK8" s="156">
        <f>IF(AK$3&lt;=$H$2,SUM(W9:W9)/$G8,SUM(W8:W8)/$G8)</f>
        <v>5.7777777777777775E-2</v>
      </c>
      <c r="AL8" s="156">
        <f t="shared" ref="AL8:AS8" si="28">IF(AL$3&lt;=$H$2,SUM(X9:X9)/$G8,SUM(X8:X8)/$G8)</f>
        <v>8.8333333333333333E-2</v>
      </c>
      <c r="AM8" s="156">
        <f t="shared" si="28"/>
        <v>4.5555555555555557E-2</v>
      </c>
      <c r="AN8" s="156">
        <f t="shared" si="28"/>
        <v>2.7777777777777776E-2</v>
      </c>
      <c r="AO8" s="156">
        <f t="shared" si="28"/>
        <v>2.2222222222222223E-2</v>
      </c>
      <c r="AP8" s="156">
        <f t="shared" si="28"/>
        <v>1.6111111111111111E-2</v>
      </c>
      <c r="AQ8" s="156">
        <f t="shared" si="28"/>
        <v>2.1666666666666667E-2</v>
      </c>
      <c r="AR8" s="156">
        <f t="shared" si="28"/>
        <v>3.3333333333333333E-2</v>
      </c>
      <c r="AS8" s="156">
        <f t="shared" si="28"/>
        <v>1.7222222222222222E-2</v>
      </c>
      <c r="AU8" s="130" t="s">
        <v>30</v>
      </c>
      <c r="AV8" s="156">
        <f>AH8/SUM($AH8:$AS8)</f>
        <v>0.12127894156560086</v>
      </c>
      <c r="AW8" s="156">
        <f t="shared" ref="AW8" si="29">AI8/SUM($AH8:$AS8)</f>
        <v>0.11025358324145533</v>
      </c>
      <c r="AX8" s="156">
        <f t="shared" ref="AX8" si="30">AJ8/SUM($AH8:$AS8)</f>
        <v>0.113561190738699</v>
      </c>
      <c r="AY8" s="156">
        <f t="shared" ref="AY8" si="31">AK8/SUM($AH8:$AS8)</f>
        <v>0.11466372657111354</v>
      </c>
      <c r="AZ8" s="156">
        <f t="shared" ref="AZ8" si="32">AL8/SUM($AH8:$AS8)</f>
        <v>0.17530319735391398</v>
      </c>
      <c r="BA8" s="156">
        <f t="shared" ref="BA8" si="33">AM8/SUM($AH8:$AS8)</f>
        <v>9.0407938257993384E-2</v>
      </c>
      <c r="BB8" s="156">
        <f t="shared" ref="BB8" si="34">AN8/SUM($AH8:$AS8)</f>
        <v>5.5126791620727665E-2</v>
      </c>
      <c r="BC8" s="156">
        <f t="shared" ref="BC8" si="35">AO8/SUM($AH8:$AS8)</f>
        <v>4.4101433296582136E-2</v>
      </c>
      <c r="BD8" s="156">
        <f t="shared" ref="BD8" si="36">AP8/SUM($AH8:$AS8)</f>
        <v>3.1973539140022045E-2</v>
      </c>
      <c r="BE8" s="156">
        <f t="shared" ref="BE8" si="37">AQ8/SUM($AH8:$AS8)</f>
        <v>4.2998897464167581E-2</v>
      </c>
      <c r="BF8" s="156">
        <f t="shared" ref="BF8:BG8" si="38">AR8/SUM($AH8:$AS8)</f>
        <v>6.6152149944873201E-2</v>
      </c>
      <c r="BG8" s="156">
        <f t="shared" si="38"/>
        <v>3.4178610804851156E-2</v>
      </c>
    </row>
    <row r="9" spans="1:59" ht="14.25" thickBot="1" x14ac:dyDescent="0.2">
      <c r="A9" s="98"/>
      <c r="C9" s="138"/>
      <c r="D9" s="139"/>
      <c r="E9" s="139"/>
      <c r="F9" s="140"/>
      <c r="G9" s="247"/>
      <c r="H9" s="251"/>
      <c r="I9" s="245"/>
      <c r="J9" s="253"/>
      <c r="K9" s="255"/>
      <c r="L9" s="257"/>
      <c r="M9" s="251"/>
      <c r="N9" s="245"/>
      <c r="O9" s="259"/>
      <c r="Q9" s="122" t="s">
        <v>31</v>
      </c>
      <c r="R9" s="123">
        <f>SUMIFS(Pt3売数実績!$L:$L,Pt3売数実績!$E:$E,Pt3JAN別消化予測!$C8,Pt3売数実績!$B:$B,Pt3JAN別消化予測!R$3)</f>
        <v>5</v>
      </c>
      <c r="S9" s="124">
        <f>SUMIFS(Pt3売数実績!$L:$L,Pt3売数実績!$E:$E,Pt3JAN別消化予測!$C8,Pt3売数実績!$B:$B,Pt3JAN別消化予測!S$3)</f>
        <v>47</v>
      </c>
      <c r="T9" s="125">
        <f>SUMIFS(Pt3売数実績!$L:$L,Pt3売数実績!$E:$E,Pt3JAN別消化予測!$C8,Pt3売数実績!$B:$B,Pt3JAN別消化予測!T$3)</f>
        <v>58</v>
      </c>
      <c r="U9" s="125">
        <f>SUMIFS(Pt3売数実績!$L:$L,Pt3売数実績!$E:$E,Pt3JAN別消化予測!$C8,Pt3売数実績!$B:$B,Pt3JAN別消化予測!U$3)</f>
        <v>100</v>
      </c>
      <c r="V9" s="125">
        <f>SUMIFS(Pt3売数実績!$L:$L,Pt3売数実績!$E:$E,Pt3JAN別消化予測!$C8,Pt3売数実績!$B:$B,Pt3JAN別消化予測!V$3)</f>
        <v>103</v>
      </c>
      <c r="W9" s="125">
        <f>SUMIFS(Pt3売数実績!$L:$L,Pt3売数実績!$E:$E,Pt3JAN別消化予測!$C8,Pt3売数実績!$B:$B,Pt3JAN別消化予測!W$3)</f>
        <v>104</v>
      </c>
      <c r="X9" s="125">
        <f>SUMIFS(Pt3売数実績!$L:$L,Pt3売数実績!$E:$E,Pt3JAN別消化予測!$C8,Pt3売数実績!$B:$B,Pt3JAN別消化予測!X$3)</f>
        <v>159</v>
      </c>
      <c r="Y9" s="125">
        <f>SUMIFS(Pt3売数実績!$L:$L,Pt3売数実績!$E:$E,Pt3JAN別消化予測!$C8,Pt3売数実績!$B:$B,Pt3JAN別消化予測!Y$3)</f>
        <v>82</v>
      </c>
      <c r="Z9" s="125">
        <f>SUMIFS(Pt3売数実績!$L:$L,Pt3売数実績!$E:$E,Pt3JAN別消化予測!$C8,Pt3売数実績!$B:$B,Pt3JAN別消化予測!Z$3)</f>
        <v>50</v>
      </c>
      <c r="AA9" s="125">
        <f>SUMIFS(Pt3売数実績!$L:$L,Pt3売数実績!$E:$E,Pt3JAN別消化予測!$C8,Pt3売数実績!$B:$B,Pt3JAN別消化予測!AA$3)</f>
        <v>40</v>
      </c>
      <c r="AB9" s="125">
        <f>SUMIFS(Pt3売数実績!$L:$L,Pt3売数実績!$E:$E,Pt3JAN別消化予測!$C8,Pt3売数実績!$B:$B,Pt3JAN別消化予測!AB$3)</f>
        <v>29</v>
      </c>
      <c r="AC9" s="125">
        <f>SUMIFS(Pt3売数実績!$L:$L,Pt3売数実績!$E:$E,Pt3JAN別消化予測!$C8,Pt3売数実績!$B:$B,Pt3JAN別消化予測!AC$3)</f>
        <v>39</v>
      </c>
      <c r="AD9" s="125">
        <f>SUMIFS(Pt3売数実績!$L:$L,Pt3売数実績!$E:$E,Pt3JAN別消化予測!$C8,Pt3売数実績!$B:$B,Pt3JAN別消化予測!AD$3)</f>
        <v>60</v>
      </c>
      <c r="AE9" s="125">
        <f>SUMIFS(Pt3売数実績!$L:$L,Pt3売数実績!$E:$E,Pt3JAN別消化予測!$C8,Pt3売数実績!$B:$B,Pt3JAN別消化予測!AE$3)</f>
        <v>31</v>
      </c>
      <c r="AG9" s="132" t="s">
        <v>32</v>
      </c>
      <c r="AH9" s="157">
        <f>IF(AH$3&lt;=$H$2,SUM($R9:T9)/$G8,SUM($R8:T8)/$G8)</f>
        <v>6.1111111111111109E-2</v>
      </c>
      <c r="AI9" s="157">
        <f>AH9+AI8</f>
        <v>0.11666666666666667</v>
      </c>
      <c r="AJ9" s="157">
        <f>AI9+AJ8</f>
        <v>0.1738888888888889</v>
      </c>
      <c r="AK9" s="157">
        <f>AJ9+AK8</f>
        <v>0.23166666666666669</v>
      </c>
      <c r="AL9" s="157">
        <f>AK9+AL8</f>
        <v>0.32</v>
      </c>
      <c r="AM9" s="157">
        <f>AL9+AM8</f>
        <v>0.36555555555555558</v>
      </c>
      <c r="AN9" s="157">
        <f t="shared" ref="AN9:AS9" si="39">AM9+AN8</f>
        <v>0.39333333333333337</v>
      </c>
      <c r="AO9" s="157">
        <f t="shared" si="39"/>
        <v>0.41555555555555557</v>
      </c>
      <c r="AP9" s="157">
        <f t="shared" si="39"/>
        <v>0.4316666666666667</v>
      </c>
      <c r="AQ9" s="157">
        <f t="shared" si="39"/>
        <v>0.45333333333333337</v>
      </c>
      <c r="AR9" s="157">
        <f t="shared" si="39"/>
        <v>0.48666666666666669</v>
      </c>
      <c r="AS9" s="157">
        <f t="shared" si="39"/>
        <v>0.50388888888888894</v>
      </c>
      <c r="AU9" s="132" t="s">
        <v>32</v>
      </c>
      <c r="AV9" s="157">
        <f>AV8</f>
        <v>0.12127894156560086</v>
      </c>
      <c r="AW9" s="157">
        <f>AV9+AW8</f>
        <v>0.23153252480705619</v>
      </c>
      <c r="AX9" s="157">
        <f t="shared" ref="AX9" si="40">AW9+AX8</f>
        <v>0.34509371554575519</v>
      </c>
      <c r="AY9" s="157">
        <f t="shared" ref="AY9" si="41">AX9+AY8</f>
        <v>0.45975744211686875</v>
      </c>
      <c r="AZ9" s="157">
        <f t="shared" ref="AZ9" si="42">AY9+AZ8</f>
        <v>0.63506063947078273</v>
      </c>
      <c r="BA9" s="157">
        <f t="shared" ref="BA9" si="43">AZ9+BA8</f>
        <v>0.72546857772877615</v>
      </c>
      <c r="BB9" s="157">
        <f t="shared" ref="BB9" si="44">BA9+BB8</f>
        <v>0.7805953693495038</v>
      </c>
      <c r="BC9" s="157">
        <f t="shared" ref="BC9" si="45">BB9+BC8</f>
        <v>0.82469680264608591</v>
      </c>
      <c r="BD9" s="157">
        <f t="shared" ref="BD9" si="46">BC9+BD8</f>
        <v>0.8566703417861079</v>
      </c>
      <c r="BE9" s="157">
        <f t="shared" ref="BE9" si="47">BD9+BE8</f>
        <v>0.89966923925027553</v>
      </c>
      <c r="BF9" s="157">
        <f t="shared" ref="BF9:BG9" si="48">BE9+BF8</f>
        <v>0.96582138919514871</v>
      </c>
      <c r="BG9" s="157">
        <f t="shared" si="48"/>
        <v>0.99999999999999989</v>
      </c>
    </row>
    <row r="10" spans="1:59" x14ac:dyDescent="0.15">
      <c r="A10" s="98" t="str">
        <f t="shared" si="4"/>
        <v>4562342690050_春財布　紳士ブランド長財布</v>
      </c>
      <c r="C10" s="101">
        <v>4562342690050</v>
      </c>
      <c r="D10" s="102" t="s">
        <v>22</v>
      </c>
      <c r="E10" s="136" t="s">
        <v>19</v>
      </c>
      <c r="F10" s="137">
        <f>VLOOKUP(C10,パターンマスタ!N:R,5,0)</f>
        <v>1990</v>
      </c>
      <c r="G10" s="246">
        <f>VLOOKUP(C10,パターンマスタ!N:AB,15,0)*18</f>
        <v>540</v>
      </c>
      <c r="H10" s="250">
        <f>SUM(R11:AE11)</f>
        <v>258</v>
      </c>
      <c r="I10" s="244">
        <f>G10-H10</f>
        <v>282</v>
      </c>
      <c r="J10" s="252">
        <f t="shared" ref="J10" si="49">IF(G10=0,0,H10/G10)</f>
        <v>0.4777777777777778</v>
      </c>
      <c r="K10" s="254">
        <f>J10/SUM(AH10:AS10)</f>
        <v>1.0000000000000002</v>
      </c>
      <c r="L10" s="256">
        <f>J10-K10</f>
        <v>-0.52222222222222237</v>
      </c>
      <c r="M10" s="250">
        <f>AS11*G10</f>
        <v>258</v>
      </c>
      <c r="N10" s="244">
        <f>G10-M10</f>
        <v>282</v>
      </c>
      <c r="O10" s="258">
        <f>M10/G10</f>
        <v>0.4777777777777778</v>
      </c>
      <c r="Q10" s="118" t="s">
        <v>29</v>
      </c>
      <c r="R10" s="150">
        <f>R11</f>
        <v>0</v>
      </c>
      <c r="S10" s="151">
        <f>S11</f>
        <v>12</v>
      </c>
      <c r="T10" s="152">
        <f>IFERROR(SUMIFS(Pt3売数予測!$D:$D,Pt3売数予測!$C:$C,Pt3JAN別消化予測!$C10,Pt3売数予測!$B:$B,Pt3JAN別消化予測!T$3),0)</f>
        <v>18.047421759429401</v>
      </c>
      <c r="U10" s="152">
        <f>IFERROR(SUMIFS(Pt3売数予測!$D:$D,Pt3売数予測!$C:$C,Pt3JAN別消化予測!$C10,Pt3売数予測!$B:$B,Pt3JAN別消化予測!U$3),0)</f>
        <v>21.55</v>
      </c>
      <c r="V10" s="152">
        <f>IFERROR(SUMIFS(Pt3売数予測!$D:$D,Pt3売数予測!$C:$C,Pt3JAN別消化予測!$C10,Pt3売数予測!$B:$B,Pt3JAN別消化予測!V$3),0)</f>
        <v>30.45</v>
      </c>
      <c r="W10" s="152">
        <f>IFERROR(SUMIFS(Pt3売数予測!$D:$D,Pt3売数予測!$C:$C,Pt3JAN別消化予測!$C10,Pt3売数予測!$B:$B,Pt3JAN別消化予測!W$3),0)</f>
        <v>39.481000000000002</v>
      </c>
      <c r="X10" s="152">
        <f>IFERROR(SUMIFS(Pt3売数予測!$D:$D,Pt3売数予測!$C:$C,Pt3JAN別消化予測!$C10,Pt3売数予測!$B:$B,Pt3JAN別消化予測!X$3),0)</f>
        <v>50.695436297675897</v>
      </c>
      <c r="Y10" s="152">
        <f>IFERROR(SUMIFS(Pt3売数予測!$D:$D,Pt3売数予測!$C:$C,Pt3JAN別消化予測!$C10,Pt3売数予測!$B:$B,Pt3JAN別消化予測!Y$3),0)</f>
        <v>35.176666666666598</v>
      </c>
      <c r="Z10" s="152">
        <f>IFERROR(SUMIFS(Pt3売数予測!$D:$D,Pt3売数予測!$C:$C,Pt3JAN別消化予測!$C10,Pt3売数予測!$B:$B,Pt3JAN別消化予測!Z$3),0)</f>
        <v>22.450357142857101</v>
      </c>
      <c r="AA10" s="152">
        <f>IFERROR(SUMIFS(Pt3売数予測!$D:$D,Pt3売数予測!$C:$C,Pt3JAN別消化予測!$C10,Pt3売数予測!$B:$B,Pt3JAN別消化予測!AA$3),0)</f>
        <v>12.9786666666666</v>
      </c>
      <c r="AB10" s="152">
        <f>IFERROR(SUMIFS(Pt3売数予測!$D:$D,Pt3売数予測!$C:$C,Pt3JAN別消化予測!$C10,Pt3売数予測!$B:$B,Pt3JAN別消化予測!AB$3),0)</f>
        <v>10.3263492063492</v>
      </c>
      <c r="AC10" s="152">
        <f>IFERROR(SUMIFS(Pt3売数予測!$D:$D,Pt3売数予測!$C:$C,Pt3JAN別消化予測!$C10,Pt3売数予測!$B:$B,Pt3JAN別消化予測!AC$3),0)</f>
        <v>10.770909090909001</v>
      </c>
      <c r="AD10" s="152">
        <f>IFERROR(SUMIFS(Pt3売数予測!$D:$D,Pt3売数予測!$C:$C,Pt3JAN別消化予測!$C10,Pt3売数予測!$B:$B,Pt3JAN別消化予測!AD$3),0)</f>
        <v>11.522</v>
      </c>
      <c r="AE10" s="152">
        <f>IFERROR(SUMIFS(Pt3売数予測!$D:$D,Pt3売数予測!$C:$C,Pt3JAN別消化予測!$C10,Pt3売数予測!$B:$B,Pt3JAN別消化予測!AE$3),0)</f>
        <v>10.4922222222222</v>
      </c>
      <c r="AG10" s="130" t="s">
        <v>30</v>
      </c>
      <c r="AH10" s="156">
        <f>IF(AH$3&lt;=$H$2,SUM($R11:T11)/$G10,SUM($R10:T10)/$G10)</f>
        <v>5.185185185185185E-2</v>
      </c>
      <c r="AI10" s="156">
        <f t="shared" ref="AI10:AK10" si="50">IF(AI$3&lt;=$H$2,SUM(U11:U11)/$G10,SUM(U10:U10)/$G10)</f>
        <v>5.3703703703703705E-2</v>
      </c>
      <c r="AJ10" s="156">
        <f t="shared" si="50"/>
        <v>5.5555555555555552E-2</v>
      </c>
      <c r="AK10" s="156">
        <f t="shared" si="50"/>
        <v>6.1111111111111109E-2</v>
      </c>
      <c r="AL10" s="156">
        <f t="shared" ref="AL10:AS10" si="51">IF(AL$3&lt;=$H$2,SUM(X11:X11)/$G10,SUM(X10:X10)/$G10)</f>
        <v>7.9629629629629634E-2</v>
      </c>
      <c r="AM10" s="156">
        <f t="shared" si="51"/>
        <v>5.9259259259259262E-2</v>
      </c>
      <c r="AN10" s="156">
        <f t="shared" si="51"/>
        <v>3.1481481481481478E-2</v>
      </c>
      <c r="AO10" s="156">
        <f t="shared" si="51"/>
        <v>2.0370370370370372E-2</v>
      </c>
      <c r="AP10" s="156">
        <f t="shared" si="51"/>
        <v>1.6666666666666666E-2</v>
      </c>
      <c r="AQ10" s="156">
        <f t="shared" si="51"/>
        <v>1.6666666666666666E-2</v>
      </c>
      <c r="AR10" s="156">
        <f t="shared" si="51"/>
        <v>1.6666666666666666E-2</v>
      </c>
      <c r="AS10" s="156">
        <f t="shared" si="51"/>
        <v>1.4814814814814815E-2</v>
      </c>
      <c r="AU10" s="130" t="s">
        <v>30</v>
      </c>
      <c r="AV10" s="156">
        <f>AH10/SUM($AH10:$AS10)</f>
        <v>0.10852713178294573</v>
      </c>
      <c r="AW10" s="156">
        <f t="shared" ref="AW10" si="52">AI10/SUM($AH10:$AS10)</f>
        <v>0.1124031007751938</v>
      </c>
      <c r="AX10" s="156">
        <f t="shared" ref="AX10" si="53">AJ10/SUM($AH10:$AS10)</f>
        <v>0.11627906976744186</v>
      </c>
      <c r="AY10" s="156">
        <f t="shared" ref="AY10" si="54">AK10/SUM($AH10:$AS10)</f>
        <v>0.12790697674418605</v>
      </c>
      <c r="AZ10" s="156">
        <f t="shared" ref="AZ10" si="55">AL10/SUM($AH10:$AS10)</f>
        <v>0.16666666666666669</v>
      </c>
      <c r="BA10" s="156">
        <f t="shared" ref="BA10" si="56">AM10/SUM($AH10:$AS10)</f>
        <v>0.124031007751938</v>
      </c>
      <c r="BB10" s="156">
        <f t="shared" ref="BB10" si="57">AN10/SUM($AH10:$AS10)</f>
        <v>6.5891472868217046E-2</v>
      </c>
      <c r="BC10" s="156">
        <f t="shared" ref="BC10" si="58">AO10/SUM($AH10:$AS10)</f>
        <v>4.2635658914728689E-2</v>
      </c>
      <c r="BD10" s="156">
        <f t="shared" ref="BD10" si="59">AP10/SUM($AH10:$AS10)</f>
        <v>3.4883720930232558E-2</v>
      </c>
      <c r="BE10" s="156">
        <f t="shared" ref="BE10" si="60">AQ10/SUM($AH10:$AS10)</f>
        <v>3.4883720930232558E-2</v>
      </c>
      <c r="BF10" s="156">
        <f t="shared" ref="BF10:BG10" si="61">AR10/SUM($AH10:$AS10)</f>
        <v>3.4883720930232558E-2</v>
      </c>
      <c r="BG10" s="156">
        <f t="shared" si="61"/>
        <v>3.1007751937984499E-2</v>
      </c>
    </row>
    <row r="11" spans="1:59" ht="14.25" thickBot="1" x14ac:dyDescent="0.2">
      <c r="A11" s="98"/>
      <c r="C11" s="138"/>
      <c r="D11" s="139"/>
      <c r="E11" s="139"/>
      <c r="F11" s="140"/>
      <c r="G11" s="247"/>
      <c r="H11" s="251"/>
      <c r="I11" s="245"/>
      <c r="J11" s="253"/>
      <c r="K11" s="255"/>
      <c r="L11" s="257"/>
      <c r="M11" s="251"/>
      <c r="N11" s="245"/>
      <c r="O11" s="259"/>
      <c r="Q11" s="122" t="s">
        <v>31</v>
      </c>
      <c r="R11" s="123">
        <f>SUMIFS(Pt3売数実績!$L:$L,Pt3売数実績!$E:$E,Pt3JAN別消化予測!$C10,Pt3売数実績!$B:$B,Pt3JAN別消化予測!R$3)</f>
        <v>0</v>
      </c>
      <c r="S11" s="124">
        <f>SUMIFS(Pt3売数実績!$L:$L,Pt3売数実績!$E:$E,Pt3JAN別消化予測!$C10,Pt3売数実績!$B:$B,Pt3JAN別消化予測!S$3)</f>
        <v>12</v>
      </c>
      <c r="T11" s="125">
        <f>SUMIFS(Pt3売数実績!$L:$L,Pt3売数実績!$E:$E,Pt3JAN別消化予測!$C10,Pt3売数実績!$B:$B,Pt3JAN別消化予測!T$3)</f>
        <v>16</v>
      </c>
      <c r="U11" s="125">
        <f>SUMIFS(Pt3売数実績!$L:$L,Pt3売数実績!$E:$E,Pt3JAN別消化予測!$C10,Pt3売数実績!$B:$B,Pt3JAN別消化予測!U$3)</f>
        <v>29</v>
      </c>
      <c r="V11" s="125">
        <f>SUMIFS(Pt3売数実績!$L:$L,Pt3売数実績!$E:$E,Pt3JAN別消化予測!$C10,Pt3売数実績!$B:$B,Pt3JAN別消化予測!V$3)</f>
        <v>30</v>
      </c>
      <c r="W11" s="125">
        <f>SUMIFS(Pt3売数実績!$L:$L,Pt3売数実績!$E:$E,Pt3JAN別消化予測!$C10,Pt3売数実績!$B:$B,Pt3JAN別消化予測!W$3)</f>
        <v>33</v>
      </c>
      <c r="X11" s="125">
        <f>SUMIFS(Pt3売数実績!$L:$L,Pt3売数実績!$E:$E,Pt3JAN別消化予測!$C10,Pt3売数実績!$B:$B,Pt3JAN別消化予測!X$3)</f>
        <v>43</v>
      </c>
      <c r="Y11" s="125">
        <f>SUMIFS(Pt3売数実績!$L:$L,Pt3売数実績!$E:$E,Pt3JAN別消化予測!$C10,Pt3売数実績!$B:$B,Pt3JAN別消化予測!Y$3)</f>
        <v>32</v>
      </c>
      <c r="Z11" s="125">
        <f>SUMIFS(Pt3売数実績!$L:$L,Pt3売数実績!$E:$E,Pt3JAN別消化予測!$C10,Pt3売数実績!$B:$B,Pt3JAN別消化予測!Z$3)</f>
        <v>17</v>
      </c>
      <c r="AA11" s="125">
        <f>SUMIFS(Pt3売数実績!$L:$L,Pt3売数実績!$E:$E,Pt3JAN別消化予測!$C10,Pt3売数実績!$B:$B,Pt3JAN別消化予測!AA$3)</f>
        <v>11</v>
      </c>
      <c r="AB11" s="125">
        <f>SUMIFS(Pt3売数実績!$L:$L,Pt3売数実績!$E:$E,Pt3JAN別消化予測!$C10,Pt3売数実績!$B:$B,Pt3JAN別消化予測!AB$3)</f>
        <v>9</v>
      </c>
      <c r="AC11" s="125">
        <f>SUMIFS(Pt3売数実績!$L:$L,Pt3売数実績!$E:$E,Pt3JAN別消化予測!$C10,Pt3売数実績!$B:$B,Pt3JAN別消化予測!AC$3)</f>
        <v>9</v>
      </c>
      <c r="AD11" s="125">
        <f>SUMIFS(Pt3売数実績!$L:$L,Pt3売数実績!$E:$E,Pt3JAN別消化予測!$C10,Pt3売数実績!$B:$B,Pt3JAN別消化予測!AD$3)</f>
        <v>9</v>
      </c>
      <c r="AE11" s="125">
        <f>SUMIFS(Pt3売数実績!$L:$L,Pt3売数実績!$E:$E,Pt3JAN別消化予測!$C10,Pt3売数実績!$B:$B,Pt3JAN別消化予測!AE$3)</f>
        <v>8</v>
      </c>
      <c r="AG11" s="132" t="s">
        <v>32</v>
      </c>
      <c r="AH11" s="157">
        <f>IF(AH$3&lt;=$H$2,SUM($R11:T11)/$G10,SUM($R10:T10)/$G10)</f>
        <v>5.185185185185185E-2</v>
      </c>
      <c r="AI11" s="157">
        <f>AH11+AI10</f>
        <v>0.10555555555555556</v>
      </c>
      <c r="AJ11" s="157">
        <f>AI11+AJ10</f>
        <v>0.16111111111111109</v>
      </c>
      <c r="AK11" s="157">
        <f>AJ11+AK10</f>
        <v>0.22222222222222221</v>
      </c>
      <c r="AL11" s="157">
        <f t="shared" ref="AL11:AM11" si="62">AK11+AL10</f>
        <v>0.30185185185185182</v>
      </c>
      <c r="AM11" s="157">
        <f t="shared" si="62"/>
        <v>0.36111111111111105</v>
      </c>
      <c r="AN11" s="157">
        <f t="shared" ref="AN11:AS11" si="63">AM11+AN10</f>
        <v>0.39259259259259255</v>
      </c>
      <c r="AO11" s="157">
        <f t="shared" si="63"/>
        <v>0.41296296296296292</v>
      </c>
      <c r="AP11" s="157">
        <f t="shared" si="63"/>
        <v>0.42962962962962958</v>
      </c>
      <c r="AQ11" s="157">
        <f t="shared" si="63"/>
        <v>0.44629629629629625</v>
      </c>
      <c r="AR11" s="157">
        <f t="shared" si="63"/>
        <v>0.46296296296296291</v>
      </c>
      <c r="AS11" s="157">
        <f t="shared" si="63"/>
        <v>0.47777777777777775</v>
      </c>
      <c r="AU11" s="132" t="s">
        <v>32</v>
      </c>
      <c r="AV11" s="157">
        <f>AV10</f>
        <v>0.10852713178294573</v>
      </c>
      <c r="AW11" s="157">
        <f>AV11+AW10</f>
        <v>0.22093023255813954</v>
      </c>
      <c r="AX11" s="157">
        <f t="shared" ref="AX11" si="64">AW11+AX10</f>
        <v>0.33720930232558138</v>
      </c>
      <c r="AY11" s="157">
        <f t="shared" ref="AY11" si="65">AX11+AY10</f>
        <v>0.46511627906976744</v>
      </c>
      <c r="AZ11" s="157">
        <f t="shared" ref="AZ11" si="66">AY11+AZ10</f>
        <v>0.63178294573643412</v>
      </c>
      <c r="BA11" s="157">
        <f t="shared" ref="BA11" si="67">AZ11+BA10</f>
        <v>0.7558139534883721</v>
      </c>
      <c r="BB11" s="157">
        <f t="shared" ref="BB11" si="68">BA11+BB10</f>
        <v>0.82170542635658916</v>
      </c>
      <c r="BC11" s="157">
        <f t="shared" ref="BC11" si="69">BB11+BC10</f>
        <v>0.86434108527131781</v>
      </c>
      <c r="BD11" s="157">
        <f t="shared" ref="BD11" si="70">BC11+BD10</f>
        <v>0.89922480620155032</v>
      </c>
      <c r="BE11" s="157">
        <f t="shared" ref="BE11" si="71">BD11+BE10</f>
        <v>0.93410852713178283</v>
      </c>
      <c r="BF11" s="157">
        <f t="shared" ref="BF11:BG11" si="72">BE11+BF10</f>
        <v>0.96899224806201534</v>
      </c>
      <c r="BG11" s="157">
        <f t="shared" si="72"/>
        <v>0.99999999999999989</v>
      </c>
    </row>
    <row r="12" spans="1:59" x14ac:dyDescent="0.15">
      <c r="A12" s="98" t="str">
        <f t="shared" si="4"/>
        <v>4562342690067_春財布　紳士ブランド折財布</v>
      </c>
      <c r="C12" s="101">
        <v>4562342690067</v>
      </c>
      <c r="D12" s="102" t="s">
        <v>23</v>
      </c>
      <c r="E12" s="102" t="s">
        <v>19</v>
      </c>
      <c r="F12" s="137">
        <f>VLOOKUP(C12,パターンマスタ!N:R,5,0)</f>
        <v>1990</v>
      </c>
      <c r="G12" s="246">
        <f>VLOOKUP(C12,パターンマスタ!N:AB,15,0)*18</f>
        <v>1800</v>
      </c>
      <c r="H12" s="250">
        <f>SUM(R13:AE13)</f>
        <v>573</v>
      </c>
      <c r="I12" s="244">
        <f>G12-H12</f>
        <v>1227</v>
      </c>
      <c r="J12" s="252">
        <f>IF(G12=0,0,H12/G12)</f>
        <v>0.31833333333333336</v>
      </c>
      <c r="K12" s="254">
        <f>J12/SUM(AH12:AS12)</f>
        <v>1</v>
      </c>
      <c r="L12" s="256">
        <f>J12-K12</f>
        <v>-0.68166666666666664</v>
      </c>
      <c r="M12" s="250">
        <f>AS13*G12</f>
        <v>573</v>
      </c>
      <c r="N12" s="244">
        <f>G12-M12</f>
        <v>1227</v>
      </c>
      <c r="O12" s="258">
        <f>M12/G12</f>
        <v>0.31833333333333336</v>
      </c>
      <c r="Q12" s="118" t="s">
        <v>29</v>
      </c>
      <c r="R12" s="150">
        <f>R13</f>
        <v>7</v>
      </c>
      <c r="S12" s="151">
        <f>S13</f>
        <v>20</v>
      </c>
      <c r="T12" s="152">
        <f>IFERROR(SUMIFS(Pt3売数予測!$D:$D,Pt3売数予測!$C:$C,Pt3JAN別消化予測!$C12,Pt3売数予測!$B:$B,Pt3JAN別消化予測!T$3),0)</f>
        <v>14.198348039215601</v>
      </c>
      <c r="U12" s="152">
        <f>IFERROR(SUMIFS(Pt3売数予測!$D:$D,Pt3売数予測!$C:$C,Pt3JAN別消化予測!$C12,Pt3売数予測!$B:$B,Pt3JAN別消化予測!U$3),0)</f>
        <v>35.14</v>
      </c>
      <c r="V12" s="152">
        <f>IFERROR(SUMIFS(Pt3売数予測!$D:$D,Pt3売数予測!$C:$C,Pt3JAN別消化予測!$C12,Pt3売数予測!$B:$B,Pt3JAN別消化予測!V$3),0)</f>
        <v>52.6</v>
      </c>
      <c r="W12" s="152">
        <f>IFERROR(SUMIFS(Pt3売数予測!$D:$D,Pt3売数予測!$C:$C,Pt3JAN別消化予測!$C12,Pt3売数予測!$B:$B,Pt3JAN別消化予測!W$3),0)</f>
        <v>66.806666666666601</v>
      </c>
      <c r="X12" s="152">
        <f>IFERROR(SUMIFS(Pt3売数予測!$D:$D,Pt3売数予測!$C:$C,Pt3JAN別消化予測!$C12,Pt3売数予測!$B:$B,Pt3JAN別消化予測!X$3),0)</f>
        <v>90.137894010471598</v>
      </c>
      <c r="Y12" s="152">
        <f>IFERROR(SUMIFS(Pt3売数予測!$D:$D,Pt3売数予測!$C:$C,Pt3JAN別消化予測!$C12,Pt3売数予測!$B:$B,Pt3JAN別消化予測!Y$3),0)</f>
        <v>49.922291666666602</v>
      </c>
      <c r="Z12" s="152">
        <f>IFERROR(SUMIFS(Pt3売数予測!$D:$D,Pt3売数予測!$C:$C,Pt3JAN別消化予測!$C12,Pt3売数予測!$B:$B,Pt3JAN別消化予測!Z$3),0)</f>
        <v>42.445999999999998</v>
      </c>
      <c r="AA12" s="152">
        <f>IFERROR(SUMIFS(Pt3売数予測!$D:$D,Pt3売数予測!$C:$C,Pt3JAN別消化予測!$C12,Pt3売数予測!$B:$B,Pt3JAN別消化予測!AA$3),0)</f>
        <v>28.3808333333333</v>
      </c>
      <c r="AB12" s="152">
        <f>IFERROR(SUMIFS(Pt3売数予測!$D:$D,Pt3売数予測!$C:$C,Pt3JAN別消化予測!$C12,Pt3売数予測!$B:$B,Pt3JAN別消化予測!AB$3),0)</f>
        <v>19.359166666666599</v>
      </c>
      <c r="AC12" s="152">
        <f>IFERROR(SUMIFS(Pt3売数予測!$D:$D,Pt3売数予測!$C:$C,Pt3JAN別消化予測!$C12,Pt3売数予測!$B:$B,Pt3JAN別消化予測!AC$3),0)</f>
        <v>17.626805555555499</v>
      </c>
      <c r="AD12" s="152">
        <f>IFERROR(SUMIFS(Pt3売数予測!$D:$D,Pt3売数予測!$C:$C,Pt3JAN別消化予測!$C12,Pt3売数予測!$B:$B,Pt3JAN別消化予測!AD$3),0)</f>
        <v>43.24</v>
      </c>
      <c r="AE12" s="152">
        <f>IFERROR(SUMIFS(Pt3売数予測!$D:$D,Pt3売数予測!$C:$C,Pt3JAN別消化予測!$C12,Pt3売数予測!$B:$B,Pt3JAN別消化予測!AE$3),0)</f>
        <v>37.18</v>
      </c>
      <c r="AG12" s="130" t="s">
        <v>30</v>
      </c>
      <c r="AH12" s="156">
        <f>IF(AH$3&lt;=$H$2,SUM($R13:T13)/$G12,SUM($R12:T12)/$G12)</f>
        <v>2.4444444444444446E-2</v>
      </c>
      <c r="AI12" s="156">
        <f t="shared" ref="AI12:AK12" si="73">IF(AI$3&lt;=$H$2,SUM(U13:U13)/$G12,SUM(U12:U12)/$G12)</f>
        <v>3.0555555555555555E-2</v>
      </c>
      <c r="AJ12" s="156">
        <f t="shared" si="73"/>
        <v>3.2222222222222222E-2</v>
      </c>
      <c r="AK12" s="156">
        <f t="shared" si="73"/>
        <v>3.7777777777777778E-2</v>
      </c>
      <c r="AL12" s="156">
        <f t="shared" ref="AL12:AS12" si="74">IF(AL$3&lt;=$H$2,SUM(X13:X13)/$G12,SUM(X12:X12)/$G12)</f>
        <v>5.5E-2</v>
      </c>
      <c r="AM12" s="156">
        <f t="shared" si="74"/>
        <v>3.0555555555555555E-2</v>
      </c>
      <c r="AN12" s="156">
        <f t="shared" si="74"/>
        <v>1.3333333333333334E-2</v>
      </c>
      <c r="AO12" s="156">
        <f t="shared" si="74"/>
        <v>1.1111111111111112E-2</v>
      </c>
      <c r="AP12" s="156">
        <f t="shared" si="74"/>
        <v>1.3333333333333334E-2</v>
      </c>
      <c r="AQ12" s="156">
        <f t="shared" si="74"/>
        <v>0.03</v>
      </c>
      <c r="AR12" s="156">
        <f t="shared" si="74"/>
        <v>0.02</v>
      </c>
      <c r="AS12" s="156">
        <f t="shared" si="74"/>
        <v>0.02</v>
      </c>
      <c r="AU12" s="130" t="s">
        <v>30</v>
      </c>
      <c r="AV12" s="156">
        <f>AH12/SUM($AH12:$AS12)</f>
        <v>7.6788830715532289E-2</v>
      </c>
      <c r="AW12" s="156">
        <f t="shared" ref="AW12" si="75">AI12/SUM($AH12:$AS12)</f>
        <v>9.5986038394415343E-2</v>
      </c>
      <c r="AX12" s="156">
        <f t="shared" ref="AX12" si="76">AJ12/SUM($AH12:$AS12)</f>
        <v>0.10122164048865619</v>
      </c>
      <c r="AY12" s="156">
        <f t="shared" ref="AY12" si="77">AK12/SUM($AH12:$AS12)</f>
        <v>0.11867364746945898</v>
      </c>
      <c r="AZ12" s="156">
        <f t="shared" ref="AZ12" si="78">AL12/SUM($AH12:$AS12)</f>
        <v>0.17277486910994763</v>
      </c>
      <c r="BA12" s="156">
        <f t="shared" ref="BA12" si="79">AM12/SUM($AH12:$AS12)</f>
        <v>9.5986038394415343E-2</v>
      </c>
      <c r="BB12" s="156">
        <f t="shared" ref="BB12" si="80">AN12/SUM($AH12:$AS12)</f>
        <v>4.1884816753926704E-2</v>
      </c>
      <c r="BC12" s="156">
        <f t="shared" ref="BC12" si="81">AO12/SUM($AH12:$AS12)</f>
        <v>3.4904013961605584E-2</v>
      </c>
      <c r="BD12" s="156">
        <f t="shared" ref="BD12" si="82">AP12/SUM($AH12:$AS12)</f>
        <v>4.1884816753926704E-2</v>
      </c>
      <c r="BE12" s="156">
        <f t="shared" ref="BE12" si="83">AQ12/SUM($AH12:$AS12)</f>
        <v>9.4240837696335067E-2</v>
      </c>
      <c r="BF12" s="156">
        <f t="shared" ref="BF12:BG12" si="84">AR12/SUM($AH12:$AS12)</f>
        <v>6.2827225130890049E-2</v>
      </c>
      <c r="BG12" s="156">
        <f t="shared" si="84"/>
        <v>6.2827225130890049E-2</v>
      </c>
    </row>
    <row r="13" spans="1:59" ht="14.25" thickBot="1" x14ac:dyDescent="0.2">
      <c r="A13" s="98"/>
      <c r="C13" s="138"/>
      <c r="D13" s="139"/>
      <c r="E13" s="139"/>
      <c r="F13" s="140"/>
      <c r="G13" s="247"/>
      <c r="H13" s="251"/>
      <c r="I13" s="245"/>
      <c r="J13" s="253"/>
      <c r="K13" s="255"/>
      <c r="L13" s="257"/>
      <c r="M13" s="251"/>
      <c r="N13" s="245"/>
      <c r="O13" s="259"/>
      <c r="Q13" s="122" t="s">
        <v>31</v>
      </c>
      <c r="R13" s="123">
        <f>SUMIFS(Pt3売数実績!$L:$L,Pt3売数実績!$E:$E,Pt3JAN別消化予測!$C12,Pt3売数実績!$B:$B,Pt3JAN別消化予測!R$3)</f>
        <v>7</v>
      </c>
      <c r="S13" s="124">
        <f>SUMIFS(Pt3売数実績!$L:$L,Pt3売数実績!$E:$E,Pt3JAN別消化予測!$C12,Pt3売数実績!$B:$B,Pt3JAN別消化予測!S$3)</f>
        <v>20</v>
      </c>
      <c r="T13" s="125">
        <f>SUMIFS(Pt3売数実績!$L:$L,Pt3売数実績!$E:$E,Pt3JAN別消化予測!$C12,Pt3売数実績!$B:$B,Pt3JAN別消化予測!T$3)</f>
        <v>17</v>
      </c>
      <c r="U13" s="125">
        <f>SUMIFS(Pt3売数実績!$L:$L,Pt3売数実績!$E:$E,Pt3JAN別消化予測!$C12,Pt3売数実績!$B:$B,Pt3JAN別消化予測!U$3)</f>
        <v>55</v>
      </c>
      <c r="V13" s="125">
        <f>SUMIFS(Pt3売数実績!$L:$L,Pt3売数実績!$E:$E,Pt3JAN別消化予測!$C12,Pt3売数実績!$B:$B,Pt3JAN別消化予測!V$3)</f>
        <v>58</v>
      </c>
      <c r="W13" s="125">
        <f>SUMIFS(Pt3売数実績!$L:$L,Pt3売数実績!$E:$E,Pt3JAN別消化予測!$C12,Pt3売数実績!$B:$B,Pt3JAN別消化予測!W$3)</f>
        <v>68</v>
      </c>
      <c r="X13" s="125">
        <f>SUMIFS(Pt3売数実績!$L:$L,Pt3売数実績!$E:$E,Pt3JAN別消化予測!$C12,Pt3売数実績!$B:$B,Pt3JAN別消化予測!X$3)</f>
        <v>99</v>
      </c>
      <c r="Y13" s="125">
        <f>SUMIFS(Pt3売数実績!$L:$L,Pt3売数実績!$E:$E,Pt3JAN別消化予測!$C12,Pt3売数実績!$B:$B,Pt3JAN別消化予測!Y$3)</f>
        <v>55</v>
      </c>
      <c r="Z13" s="125">
        <f>SUMIFS(Pt3売数実績!$L:$L,Pt3売数実績!$E:$E,Pt3JAN別消化予測!$C12,Pt3売数実績!$B:$B,Pt3JAN別消化予測!Z$3)</f>
        <v>24</v>
      </c>
      <c r="AA13" s="125">
        <f>SUMIFS(Pt3売数実績!$L:$L,Pt3売数実績!$E:$E,Pt3JAN別消化予測!$C12,Pt3売数実績!$B:$B,Pt3JAN別消化予測!AA$3)</f>
        <v>20</v>
      </c>
      <c r="AB13" s="125">
        <f>SUMIFS(Pt3売数実績!$L:$L,Pt3売数実績!$E:$E,Pt3JAN別消化予測!$C12,Pt3売数実績!$B:$B,Pt3JAN別消化予測!AB$3)</f>
        <v>24</v>
      </c>
      <c r="AC13" s="125">
        <f>SUMIFS(Pt3売数実績!$L:$L,Pt3売数実績!$E:$E,Pt3JAN別消化予測!$C12,Pt3売数実績!$B:$B,Pt3JAN別消化予測!AC$3)</f>
        <v>54</v>
      </c>
      <c r="AD13" s="125">
        <f>SUMIFS(Pt3売数実績!$L:$L,Pt3売数実績!$E:$E,Pt3JAN別消化予測!$C12,Pt3売数実績!$B:$B,Pt3JAN別消化予測!AD$3)</f>
        <v>36</v>
      </c>
      <c r="AE13" s="125">
        <f>SUMIFS(Pt3売数実績!$L:$L,Pt3売数実績!$E:$E,Pt3JAN別消化予測!$C12,Pt3売数実績!$B:$B,Pt3JAN別消化予測!AE$3)</f>
        <v>36</v>
      </c>
      <c r="AG13" s="132" t="s">
        <v>32</v>
      </c>
      <c r="AH13" s="157">
        <f>IF(AH$3&lt;=$H$2,SUM($R13:T13)/$G12,SUM($R12:T12)/$G12)</f>
        <v>2.4444444444444446E-2</v>
      </c>
      <c r="AI13" s="157">
        <f>AH13+AI12</f>
        <v>5.5E-2</v>
      </c>
      <c r="AJ13" s="157">
        <f>AI13+AJ12</f>
        <v>8.7222222222222229E-2</v>
      </c>
      <c r="AK13" s="157">
        <f>AJ13+AK12</f>
        <v>0.125</v>
      </c>
      <c r="AL13" s="157">
        <f t="shared" ref="AL13:AM13" si="85">AK13+AL12</f>
        <v>0.18</v>
      </c>
      <c r="AM13" s="157">
        <f t="shared" si="85"/>
        <v>0.21055555555555555</v>
      </c>
      <c r="AN13" s="157">
        <f t="shared" ref="AN13:AS13" si="86">AM13+AN12</f>
        <v>0.22388888888888889</v>
      </c>
      <c r="AO13" s="157">
        <f t="shared" si="86"/>
        <v>0.23499999999999999</v>
      </c>
      <c r="AP13" s="157">
        <f t="shared" si="86"/>
        <v>0.24833333333333332</v>
      </c>
      <c r="AQ13" s="157">
        <f t="shared" si="86"/>
        <v>0.27833333333333332</v>
      </c>
      <c r="AR13" s="157">
        <f t="shared" si="86"/>
        <v>0.29833333333333334</v>
      </c>
      <c r="AS13" s="157">
        <f t="shared" si="86"/>
        <v>0.31833333333333336</v>
      </c>
      <c r="AU13" s="132" t="s">
        <v>32</v>
      </c>
      <c r="AV13" s="157">
        <f>AV12</f>
        <v>7.6788830715532289E-2</v>
      </c>
      <c r="AW13" s="157">
        <f>AV13+AW12</f>
        <v>0.17277486910994763</v>
      </c>
      <c r="AX13" s="157">
        <f t="shared" ref="AX13" si="87">AW13+AX12</f>
        <v>0.27399650959860383</v>
      </c>
      <c r="AY13" s="157">
        <f t="shared" ref="AY13" si="88">AX13+AY12</f>
        <v>0.3926701570680628</v>
      </c>
      <c r="AZ13" s="157">
        <f t="shared" ref="AZ13" si="89">AY13+AZ12</f>
        <v>0.5654450261780104</v>
      </c>
      <c r="BA13" s="157">
        <f t="shared" ref="BA13" si="90">AZ13+BA12</f>
        <v>0.66143106457242573</v>
      </c>
      <c r="BB13" s="157">
        <f t="shared" ref="BB13" si="91">BA13+BB12</f>
        <v>0.70331588132635248</v>
      </c>
      <c r="BC13" s="157">
        <f t="shared" ref="BC13" si="92">BB13+BC12</f>
        <v>0.73821989528795806</v>
      </c>
      <c r="BD13" s="157">
        <f t="shared" ref="BD13" si="93">BC13+BD12</f>
        <v>0.78010471204188481</v>
      </c>
      <c r="BE13" s="157">
        <f t="shared" ref="BE13" si="94">BD13+BE12</f>
        <v>0.87434554973821987</v>
      </c>
      <c r="BF13" s="157">
        <f t="shared" ref="BF13:BG13" si="95">BE13+BF12</f>
        <v>0.93717277486910988</v>
      </c>
      <c r="BG13" s="157">
        <f t="shared" si="95"/>
        <v>0.99999999999999989</v>
      </c>
    </row>
    <row r="14" spans="1:59" x14ac:dyDescent="0.15">
      <c r="A14" s="98" t="str">
        <f t="shared" si="4"/>
        <v>4562342690074_春財布　婦人長財布</v>
      </c>
      <c r="C14" s="101">
        <v>4562342690074</v>
      </c>
      <c r="D14" s="102" t="s">
        <v>24</v>
      </c>
      <c r="E14" s="136" t="s">
        <v>19</v>
      </c>
      <c r="F14" s="137">
        <f>VLOOKUP(C14,パターンマスタ!N:R,5,0)</f>
        <v>998</v>
      </c>
      <c r="G14" s="246">
        <f>VLOOKUP(C14,パターンマスタ!N:AB,15,0)*18</f>
        <v>1260</v>
      </c>
      <c r="H14" s="250">
        <f>SUM(R15:AE15)</f>
        <v>783</v>
      </c>
      <c r="I14" s="244">
        <f>G14-H14</f>
        <v>477</v>
      </c>
      <c r="J14" s="252">
        <f>IF(G14=0,0,H14/G14)</f>
        <v>0.62142857142857144</v>
      </c>
      <c r="K14" s="254">
        <f>J14/SUM(AH14:AS14)</f>
        <v>1.0000000000000002</v>
      </c>
      <c r="L14" s="256">
        <f>J14-K14</f>
        <v>-0.37857142857142878</v>
      </c>
      <c r="M14" s="250">
        <f>AS15*G14</f>
        <v>782.99999999999989</v>
      </c>
      <c r="N14" s="244">
        <f>G14-M14</f>
        <v>477.00000000000011</v>
      </c>
      <c r="O14" s="258">
        <f>M14/G14</f>
        <v>0.62142857142857133</v>
      </c>
      <c r="Q14" s="118" t="s">
        <v>29</v>
      </c>
      <c r="R14" s="150">
        <f>R15</f>
        <v>2</v>
      </c>
      <c r="S14" s="151">
        <f>S15</f>
        <v>64</v>
      </c>
      <c r="T14" s="152">
        <f>IFERROR(SUMIFS(Pt3売数予測!$D:$D,Pt3売数予測!$C:$C,Pt3JAN別消化予測!$C14,Pt3売数予測!$B:$B,Pt3JAN別消化予測!T$3),0)</f>
        <v>64.42</v>
      </c>
      <c r="U14" s="152">
        <f>IFERROR(SUMIFS(Pt3売数予測!$D:$D,Pt3売数予測!$C:$C,Pt3JAN別消化予測!$C14,Pt3売数予測!$B:$B,Pt3JAN別消化予測!U$3),0)</f>
        <v>125.33</v>
      </c>
      <c r="V14" s="152">
        <f>IFERROR(SUMIFS(Pt3売数予測!$D:$D,Pt3売数予測!$C:$C,Pt3JAN別消化予測!$C14,Pt3売数予測!$B:$B,Pt3JAN別消化予測!V$3),0)</f>
        <v>119.17</v>
      </c>
      <c r="W14" s="152">
        <f>IFERROR(SUMIFS(Pt3売数予測!$D:$D,Pt3売数予測!$C:$C,Pt3JAN別消化予測!$C14,Pt3売数予測!$B:$B,Pt3JAN別消化予測!W$3),0)</f>
        <v>175.47</v>
      </c>
      <c r="X14" s="152">
        <f>IFERROR(SUMIFS(Pt3売数予測!$D:$D,Pt3売数予測!$C:$C,Pt3JAN別消化予測!$C14,Pt3売数予測!$B:$B,Pt3JAN別消化予測!X$3),0)</f>
        <v>108.10288953056499</v>
      </c>
      <c r="Y14" s="152">
        <f>IFERROR(SUMIFS(Pt3売数予測!$D:$D,Pt3売数予測!$C:$C,Pt3JAN別消化予測!$C14,Pt3売数予測!$B:$B,Pt3JAN別消化予測!Y$3),0)</f>
        <v>67.67</v>
      </c>
      <c r="Z14" s="152">
        <f>IFERROR(SUMIFS(Pt3売数予測!$D:$D,Pt3売数予測!$C:$C,Pt3JAN別消化予測!$C14,Pt3売数予測!$B:$B,Pt3JAN別消化予測!Z$3),0)</f>
        <v>44.5</v>
      </c>
      <c r="AA14" s="152">
        <f>IFERROR(SUMIFS(Pt3売数予測!$D:$D,Pt3売数予測!$C:$C,Pt3JAN別消化予測!$C14,Pt3売数予測!$B:$B,Pt3JAN別消化予測!AA$3),0)</f>
        <v>42.208846153846103</v>
      </c>
      <c r="AB14" s="152">
        <f>IFERROR(SUMIFS(Pt3売数予測!$D:$D,Pt3売数予測!$C:$C,Pt3JAN別消化予測!$C14,Pt3売数予測!$B:$B,Pt3JAN別消化予測!AB$3),0)</f>
        <v>36.15</v>
      </c>
      <c r="AC14" s="152">
        <f>IFERROR(SUMIFS(Pt3売数予測!$D:$D,Pt3売数予測!$C:$C,Pt3JAN別消化予測!$C14,Pt3売数予測!$B:$B,Pt3JAN別消化予測!AC$3),0)</f>
        <v>22.6488636363636</v>
      </c>
      <c r="AD14" s="152">
        <f>IFERROR(SUMIFS(Pt3売数予測!$D:$D,Pt3売数予測!$C:$C,Pt3JAN別消化予測!$C14,Pt3売数予測!$B:$B,Pt3JAN別消化予測!AD$3),0)</f>
        <v>38.299784313725397</v>
      </c>
      <c r="AE14" s="152">
        <f>IFERROR(SUMIFS(Pt3売数予測!$D:$D,Pt3売数予測!$C:$C,Pt3JAN別消化予測!$C14,Pt3売数予測!$B:$B,Pt3JAN別消化予測!AE$3),0)</f>
        <v>42.485523809523798</v>
      </c>
      <c r="AG14" s="130" t="s">
        <v>30</v>
      </c>
      <c r="AH14" s="156">
        <f>IF(AH$3&lt;=$H$2,SUM($R15:T15)/$G14,SUM($R14:T14)/$G14)</f>
        <v>0.10476190476190476</v>
      </c>
      <c r="AI14" s="156">
        <f t="shared" ref="AI14:AK14" si="96">IF(AI$3&lt;=$H$2,SUM(U15:U15)/$G14,SUM(U14:U14)/$G14)</f>
        <v>8.4920634920634924E-2</v>
      </c>
      <c r="AJ14" s="156">
        <f t="shared" si="96"/>
        <v>8.0952380952380956E-2</v>
      </c>
      <c r="AK14" s="156">
        <f t="shared" si="96"/>
        <v>9.6031746031746038E-2</v>
      </c>
      <c r="AL14" s="156">
        <f t="shared" ref="AL14:AS14" si="97">IF(AL$3&lt;=$H$2,SUM(X15:X15)/$G14,SUM(X14:X14)/$G14)</f>
        <v>9.0476190476190474E-2</v>
      </c>
      <c r="AM14" s="156">
        <f t="shared" si="97"/>
        <v>3.7301587301587301E-2</v>
      </c>
      <c r="AN14" s="156">
        <f t="shared" si="97"/>
        <v>2.1428571428571429E-2</v>
      </c>
      <c r="AO14" s="156">
        <f t="shared" si="97"/>
        <v>1.9047619047619049E-2</v>
      </c>
      <c r="AP14" s="156">
        <f t="shared" si="97"/>
        <v>1.3492063492063493E-2</v>
      </c>
      <c r="AQ14" s="156">
        <f t="shared" si="97"/>
        <v>2.6190476190476191E-2</v>
      </c>
      <c r="AR14" s="156">
        <f t="shared" si="97"/>
        <v>3.4920634920634921E-2</v>
      </c>
      <c r="AS14" s="156">
        <f t="shared" si="97"/>
        <v>1.1904761904761904E-2</v>
      </c>
      <c r="AU14" s="130" t="s">
        <v>30</v>
      </c>
      <c r="AV14" s="156">
        <f>AH14/SUM($AH14:$AS14)</f>
        <v>0.16858237547892724</v>
      </c>
      <c r="AW14" s="156">
        <f t="shared" ref="AW14" si="98">AI14/SUM($AH14:$AS14)</f>
        <v>0.13665389527458496</v>
      </c>
      <c r="AX14" s="156">
        <f t="shared" ref="AX14" si="99">AJ14/SUM($AH14:$AS14)</f>
        <v>0.13026819923371649</v>
      </c>
      <c r="AY14" s="156">
        <f t="shared" ref="AY14" si="100">AK14/SUM($AH14:$AS14)</f>
        <v>0.15453384418901664</v>
      </c>
      <c r="AZ14" s="156">
        <f t="shared" ref="AZ14" si="101">AL14/SUM($AH14:$AS14)</f>
        <v>0.14559386973180077</v>
      </c>
      <c r="BA14" s="156">
        <f t="shared" ref="BA14" si="102">AM14/SUM($AH14:$AS14)</f>
        <v>6.0025542784163485E-2</v>
      </c>
      <c r="BB14" s="156">
        <f t="shared" ref="BB14" si="103">AN14/SUM($AH14:$AS14)</f>
        <v>3.4482758620689662E-2</v>
      </c>
      <c r="BC14" s="156">
        <f t="shared" ref="BC14" si="104">AO14/SUM($AH14:$AS14)</f>
        <v>3.0651340996168591E-2</v>
      </c>
      <c r="BD14" s="156">
        <f t="shared" ref="BD14" si="105">AP14/SUM($AH14:$AS14)</f>
        <v>2.171136653895275E-2</v>
      </c>
      <c r="BE14" s="156">
        <f t="shared" ref="BE14" si="106">AQ14/SUM($AH14:$AS14)</f>
        <v>4.2145593869731809E-2</v>
      </c>
      <c r="BF14" s="156">
        <f t="shared" ref="BF14:BG14" si="107">AR14/SUM($AH14:$AS14)</f>
        <v>5.6194125159642408E-2</v>
      </c>
      <c r="BG14" s="156">
        <f t="shared" si="107"/>
        <v>1.9157088122605366E-2</v>
      </c>
    </row>
    <row r="15" spans="1:59" ht="14.25" thickBot="1" x14ac:dyDescent="0.2">
      <c r="A15" s="98"/>
      <c r="C15" s="138"/>
      <c r="D15" s="139"/>
      <c r="E15" s="139"/>
      <c r="F15" s="140"/>
      <c r="G15" s="247"/>
      <c r="H15" s="251"/>
      <c r="I15" s="245"/>
      <c r="J15" s="253"/>
      <c r="K15" s="255"/>
      <c r="L15" s="257"/>
      <c r="M15" s="251"/>
      <c r="N15" s="245"/>
      <c r="O15" s="259"/>
      <c r="Q15" s="122" t="s">
        <v>31</v>
      </c>
      <c r="R15" s="123">
        <f>SUMIFS(Pt3売数実績!$L:$L,Pt3売数実績!$E:$E,Pt3JAN別消化予測!$C14,Pt3売数実績!$B:$B,Pt3JAN別消化予測!R$3)</f>
        <v>2</v>
      </c>
      <c r="S15" s="124">
        <f>SUMIFS(Pt3売数実績!$L:$L,Pt3売数実績!$E:$E,Pt3JAN別消化予測!$C14,Pt3売数実績!$B:$B,Pt3JAN別消化予測!S$3)</f>
        <v>64</v>
      </c>
      <c r="T15" s="125">
        <f>SUMIFS(Pt3売数実績!$L:$L,Pt3売数実績!$E:$E,Pt3JAN別消化予測!$C14,Pt3売数実績!$B:$B,Pt3JAN別消化予測!T$3)</f>
        <v>66</v>
      </c>
      <c r="U15" s="125">
        <f>SUMIFS(Pt3売数実績!$L:$L,Pt3売数実績!$E:$E,Pt3JAN別消化予測!$C14,Pt3売数実績!$B:$B,Pt3JAN別消化予測!U$3)</f>
        <v>107</v>
      </c>
      <c r="V15" s="125">
        <f>SUMIFS(Pt3売数実績!$L:$L,Pt3売数実績!$E:$E,Pt3JAN別消化予測!$C14,Pt3売数実績!$B:$B,Pt3JAN別消化予測!V$3)</f>
        <v>102</v>
      </c>
      <c r="W15" s="125">
        <f>SUMIFS(Pt3売数実績!$L:$L,Pt3売数実績!$E:$E,Pt3JAN別消化予測!$C14,Pt3売数実績!$B:$B,Pt3JAN別消化予測!W$3)</f>
        <v>121</v>
      </c>
      <c r="X15" s="125">
        <f>SUMIFS(Pt3売数実績!$L:$L,Pt3売数実績!$E:$E,Pt3JAN別消化予測!$C14,Pt3売数実績!$B:$B,Pt3JAN別消化予測!X$3)</f>
        <v>114</v>
      </c>
      <c r="Y15" s="125">
        <f>SUMIFS(Pt3売数実績!$L:$L,Pt3売数実績!$E:$E,Pt3JAN別消化予測!$C14,Pt3売数実績!$B:$B,Pt3JAN別消化予測!Y$3)</f>
        <v>47</v>
      </c>
      <c r="Z15" s="125">
        <f>SUMIFS(Pt3売数実績!$L:$L,Pt3売数実績!$E:$E,Pt3JAN別消化予測!$C14,Pt3売数実績!$B:$B,Pt3JAN別消化予測!Z$3)</f>
        <v>27</v>
      </c>
      <c r="AA15" s="125">
        <f>SUMIFS(Pt3売数実績!$L:$L,Pt3売数実績!$E:$E,Pt3JAN別消化予測!$C14,Pt3売数実績!$B:$B,Pt3JAN別消化予測!AA$3)</f>
        <v>24</v>
      </c>
      <c r="AB15" s="125">
        <f>SUMIFS(Pt3売数実績!$L:$L,Pt3売数実績!$E:$E,Pt3JAN別消化予測!$C14,Pt3売数実績!$B:$B,Pt3JAN別消化予測!AB$3)</f>
        <v>17</v>
      </c>
      <c r="AC15" s="125">
        <f>SUMIFS(Pt3売数実績!$L:$L,Pt3売数実績!$E:$E,Pt3JAN別消化予測!$C14,Pt3売数実績!$B:$B,Pt3JAN別消化予測!AC$3)</f>
        <v>33</v>
      </c>
      <c r="AD15" s="125">
        <f>SUMIFS(Pt3売数実績!$L:$L,Pt3売数実績!$E:$E,Pt3JAN別消化予測!$C14,Pt3売数実績!$B:$B,Pt3JAN別消化予測!AD$3)</f>
        <v>44</v>
      </c>
      <c r="AE15" s="125">
        <f>SUMIFS(Pt3売数実績!$L:$L,Pt3売数実績!$E:$E,Pt3JAN別消化予測!$C14,Pt3売数実績!$B:$B,Pt3JAN別消化予測!AE$3)</f>
        <v>15</v>
      </c>
      <c r="AG15" s="132" t="s">
        <v>32</v>
      </c>
      <c r="AH15" s="157">
        <f>IF(AH$3&lt;=$H$2,SUM($R15:T15)/$G14,SUM($R14:T14)/$G14)</f>
        <v>0.10476190476190476</v>
      </c>
      <c r="AI15" s="157">
        <f>AH15+AI14</f>
        <v>0.18968253968253967</v>
      </c>
      <c r="AJ15" s="157">
        <f>AI15+AJ14</f>
        <v>0.27063492063492062</v>
      </c>
      <c r="AK15" s="157">
        <f>AJ15+AK14</f>
        <v>0.36666666666666664</v>
      </c>
      <c r="AL15" s="157">
        <f t="shared" ref="AL15:AM15" si="108">AK15+AL14</f>
        <v>0.45714285714285713</v>
      </c>
      <c r="AM15" s="157">
        <f t="shared" si="108"/>
        <v>0.49444444444444441</v>
      </c>
      <c r="AN15" s="157">
        <f t="shared" ref="AN15:AS15" si="109">AM15+AN14</f>
        <v>0.51587301587301582</v>
      </c>
      <c r="AO15" s="157">
        <f t="shared" si="109"/>
        <v>0.53492063492063491</v>
      </c>
      <c r="AP15" s="157">
        <f t="shared" si="109"/>
        <v>0.54841269841269835</v>
      </c>
      <c r="AQ15" s="157">
        <f t="shared" si="109"/>
        <v>0.57460317460317456</v>
      </c>
      <c r="AR15" s="157">
        <f t="shared" si="109"/>
        <v>0.60952380952380947</v>
      </c>
      <c r="AS15" s="157">
        <f t="shared" si="109"/>
        <v>0.62142857142857133</v>
      </c>
      <c r="AU15" s="132" t="s">
        <v>32</v>
      </c>
      <c r="AV15" s="157">
        <f>AV14</f>
        <v>0.16858237547892724</v>
      </c>
      <c r="AW15" s="157">
        <f>AV15+AW14</f>
        <v>0.30523627075351223</v>
      </c>
      <c r="AX15" s="157">
        <f t="shared" ref="AX15" si="110">AW15+AX14</f>
        <v>0.43550446998722869</v>
      </c>
      <c r="AY15" s="157">
        <f t="shared" ref="AY15" si="111">AX15+AY14</f>
        <v>0.5900383141762453</v>
      </c>
      <c r="AZ15" s="157">
        <f t="shared" ref="AZ15" si="112">AY15+AZ14</f>
        <v>0.73563218390804608</v>
      </c>
      <c r="BA15" s="157">
        <f t="shared" ref="BA15" si="113">AZ15+BA14</f>
        <v>0.79565772669220958</v>
      </c>
      <c r="BB15" s="157">
        <f t="shared" ref="BB15" si="114">BA15+BB14</f>
        <v>0.83014048531289919</v>
      </c>
      <c r="BC15" s="157">
        <f t="shared" ref="BC15" si="115">BB15+BC14</f>
        <v>0.86079182630906781</v>
      </c>
      <c r="BD15" s="157">
        <f t="shared" ref="BD15" si="116">BC15+BD14</f>
        <v>0.88250319284802059</v>
      </c>
      <c r="BE15" s="157">
        <f t="shared" ref="BE15" si="117">BD15+BE14</f>
        <v>0.92464878671775241</v>
      </c>
      <c r="BF15" s="157">
        <f t="shared" ref="BF15:BG15" si="118">BE15+BF14</f>
        <v>0.98084291187739481</v>
      </c>
      <c r="BG15" s="157">
        <f t="shared" si="118"/>
        <v>1.0000000000000002</v>
      </c>
    </row>
    <row r="16" spans="1:59" x14ac:dyDescent="0.15">
      <c r="A16" s="98" t="str">
        <f t="shared" si="4"/>
        <v>4562342690081_春財布　婦人折財布</v>
      </c>
      <c r="C16" s="101">
        <v>4562342690081</v>
      </c>
      <c r="D16" s="102" t="s">
        <v>25</v>
      </c>
      <c r="E16" s="102" t="s">
        <v>19</v>
      </c>
      <c r="F16" s="137">
        <f>VLOOKUP(C16,パターンマスタ!N:R,5,0)</f>
        <v>998</v>
      </c>
      <c r="G16" s="246">
        <f>VLOOKUP(C16,パターンマスタ!N:AB,15,0)*18</f>
        <v>360</v>
      </c>
      <c r="H16" s="250">
        <f>SUM(R17:AE17)</f>
        <v>231</v>
      </c>
      <c r="I16" s="244">
        <f>G16-H16</f>
        <v>129</v>
      </c>
      <c r="J16" s="252">
        <f>IF(G16=0,0,H16/G16)</f>
        <v>0.64166666666666672</v>
      </c>
      <c r="K16" s="254">
        <f>J16/SUM(AH16:AS16)</f>
        <v>1</v>
      </c>
      <c r="L16" s="256">
        <f>J16-K16</f>
        <v>-0.35833333333333328</v>
      </c>
      <c r="M16" s="250">
        <f>AS17*G16</f>
        <v>231.00000000000003</v>
      </c>
      <c r="N16" s="244">
        <f>G16-M16</f>
        <v>128.99999999999997</v>
      </c>
      <c r="O16" s="258">
        <f>M16/G16</f>
        <v>0.64166666666666672</v>
      </c>
      <c r="Q16" s="118" t="s">
        <v>29</v>
      </c>
      <c r="R16" s="150">
        <f>R17</f>
        <v>2</v>
      </c>
      <c r="S16" s="151">
        <f>S17</f>
        <v>29</v>
      </c>
      <c r="T16" s="152">
        <f>IFERROR(SUMIFS(Pt3売数予測!$D:$D,Pt3売数予測!$C:$C,Pt3JAN別消化予測!$C16,Pt3売数予測!$B:$B,Pt3JAN別消化予測!T$3),0)</f>
        <v>27.555</v>
      </c>
      <c r="U16" s="152">
        <f>IFERROR(SUMIFS(Pt3売数予測!$D:$D,Pt3売数予測!$C:$C,Pt3JAN別消化予測!$C16,Pt3売数予測!$B:$B,Pt3JAN別消化予測!U$3),0)</f>
        <v>36.58</v>
      </c>
      <c r="V16" s="152">
        <f>IFERROR(SUMIFS(Pt3売数予測!$D:$D,Pt3売数予測!$C:$C,Pt3JAN別消化予測!$C16,Pt3売数予測!$B:$B,Pt3JAN別消化予測!V$3),0)</f>
        <v>36.26</v>
      </c>
      <c r="W16" s="152">
        <f>IFERROR(SUMIFS(Pt3売数予測!$D:$D,Pt3売数予測!$C:$C,Pt3JAN別消化予測!$C16,Pt3売数予測!$B:$B,Pt3JAN別消化予測!W$3),0)</f>
        <v>34.29</v>
      </c>
      <c r="X16" s="152">
        <f>IFERROR(SUMIFS(Pt3売数予測!$D:$D,Pt3売数予測!$C:$C,Pt3JAN別消化予測!$C16,Pt3売数予測!$B:$B,Pt3JAN別消化予測!X$3),0)</f>
        <v>47.384336861712299</v>
      </c>
      <c r="Y16" s="152">
        <f>IFERROR(SUMIFS(Pt3売数予測!$D:$D,Pt3売数予測!$C:$C,Pt3JAN別消化予測!$C16,Pt3売数予測!$B:$B,Pt3JAN別消化予測!Y$3),0)</f>
        <v>26.83</v>
      </c>
      <c r="Z16" s="152">
        <f>IFERROR(SUMIFS(Pt3売数予測!$D:$D,Pt3売数予測!$C:$C,Pt3JAN別消化予測!$C16,Pt3売数予測!$B:$B,Pt3JAN別消化予測!Z$3),0)</f>
        <v>17.52</v>
      </c>
      <c r="AA16" s="152">
        <f>IFERROR(SUMIFS(Pt3売数予測!$D:$D,Pt3売数予測!$C:$C,Pt3JAN別消化予測!$C16,Pt3売数予測!$B:$B,Pt3JAN別消化予測!AA$3),0)</f>
        <v>12.58</v>
      </c>
      <c r="AB16" s="152">
        <f>IFERROR(SUMIFS(Pt3売数予測!$D:$D,Pt3売数予測!$C:$C,Pt3JAN別消化予測!$C16,Pt3売数予測!$B:$B,Pt3JAN別消化予測!AB$3),0)</f>
        <v>11.998333333333299</v>
      </c>
      <c r="AC16" s="152">
        <f>IFERROR(SUMIFS(Pt3売数予測!$D:$D,Pt3売数予測!$C:$C,Pt3JAN別消化予測!$C16,Pt3売数予測!$B:$B,Pt3JAN別消化予測!AC$3),0)</f>
        <v>9.9709090909090001</v>
      </c>
      <c r="AD16" s="152">
        <f>IFERROR(SUMIFS(Pt3売数予測!$D:$D,Pt3売数予測!$C:$C,Pt3JAN別消化予測!$C16,Pt3売数予測!$B:$B,Pt3JAN別消化予測!AD$3),0)</f>
        <v>8.3291666666666</v>
      </c>
      <c r="AE16" s="152">
        <f>IFERROR(SUMIFS(Pt3売数予測!$D:$D,Pt3売数予測!$C:$C,Pt3JAN別消化予測!$C16,Pt3売数予測!$B:$B,Pt3JAN別消化予測!AE$3),0)</f>
        <v>9.23</v>
      </c>
      <c r="AG16" s="130" t="s">
        <v>30</v>
      </c>
      <c r="AH16" s="156">
        <f>IF(AH$3&lt;=$H$2,SUM($R17:T17)/$G16,SUM($R16:T16)/$G16)</f>
        <v>0.17499999999999999</v>
      </c>
      <c r="AI16" s="156">
        <f>IF(AI$3&lt;=$H$2,SUM(U17:U17)/$G16,SUM(U16:U16)/$G16)</f>
        <v>9.7222222222222224E-2</v>
      </c>
      <c r="AJ16" s="156">
        <f>IF(AJ$3&lt;=$H$2,SUM(V17:V17)/$G16,SUM(V16:V16)/$G16)</f>
        <v>6.6666666666666666E-2</v>
      </c>
      <c r="AK16" s="156">
        <f>IF(AK$3&lt;=$H$2,SUM(W17:W17)/$G16,SUM(W16:W16)/$G16)</f>
        <v>5.2777777777777778E-2</v>
      </c>
      <c r="AL16" s="156">
        <f>IF(AL$3&lt;=$H$2,SUM(X17:X17)/$G16,SUM(X16:X16)/$G16)</f>
        <v>4.7222222222222221E-2</v>
      </c>
      <c r="AM16" s="156">
        <f t="shared" ref="AM16" si="119">IF(AM$3&lt;=$H$2,SUM(Y17:Y17)/$G16,SUM(Y16:Y16)/$G16)</f>
        <v>5.8333333333333334E-2</v>
      </c>
      <c r="AN16" s="156">
        <f t="shared" ref="AN16:AS16" si="120">IF(AN$3&lt;=$H$2,SUM(Z17:Z17)/$G16,SUM(Z16:Z16)/$G16)</f>
        <v>3.6111111111111108E-2</v>
      </c>
      <c r="AO16" s="156">
        <f t="shared" si="120"/>
        <v>3.0555555555555555E-2</v>
      </c>
      <c r="AP16" s="156">
        <f t="shared" si="120"/>
        <v>2.2222222222222223E-2</v>
      </c>
      <c r="AQ16" s="156">
        <f t="shared" si="120"/>
        <v>1.9444444444444445E-2</v>
      </c>
      <c r="AR16" s="156">
        <f t="shared" si="120"/>
        <v>1.3888888888888888E-2</v>
      </c>
      <c r="AS16" s="156">
        <f t="shared" si="120"/>
        <v>2.2222222222222223E-2</v>
      </c>
      <c r="AU16" s="130" t="s">
        <v>30</v>
      </c>
      <c r="AV16" s="156">
        <f>AH16/SUM($AH16:$AS16)</f>
        <v>0.27272727272727271</v>
      </c>
      <c r="AW16" s="156">
        <f t="shared" ref="AW16" si="121">AI16/SUM($AH16:$AS16)</f>
        <v>0.15151515151515149</v>
      </c>
      <c r="AX16" s="156">
        <f t="shared" ref="AX16" si="122">AJ16/SUM($AH16:$AS16)</f>
        <v>0.10389610389610389</v>
      </c>
      <c r="AY16" s="156">
        <f t="shared" ref="AY16" si="123">AK16/SUM($AH16:$AS16)</f>
        <v>8.2251082251082241E-2</v>
      </c>
      <c r="AZ16" s="156">
        <f t="shared" ref="AZ16" si="124">AL16/SUM($AH16:$AS16)</f>
        <v>7.3593073593073585E-2</v>
      </c>
      <c r="BA16" s="156">
        <f t="shared" ref="BA16" si="125">AM16/SUM($AH16:$AS16)</f>
        <v>9.0909090909090898E-2</v>
      </c>
      <c r="BB16" s="156">
        <f t="shared" ref="BB16" si="126">AN16/SUM($AH16:$AS16)</f>
        <v>5.6277056277056266E-2</v>
      </c>
      <c r="BC16" s="156">
        <f t="shared" ref="BC16" si="127">AO16/SUM($AH16:$AS16)</f>
        <v>4.7619047619047616E-2</v>
      </c>
      <c r="BD16" s="156">
        <f t="shared" ref="BD16" si="128">AP16/SUM($AH16:$AS16)</f>
        <v>3.4632034632034632E-2</v>
      </c>
      <c r="BE16" s="156">
        <f t="shared" ref="BE16" si="129">AQ16/SUM($AH16:$AS16)</f>
        <v>3.03030303030303E-2</v>
      </c>
      <c r="BF16" s="156">
        <f t="shared" ref="BF16:BG16" si="130">AR16/SUM($AH16:$AS16)</f>
        <v>2.1645021645021641E-2</v>
      </c>
      <c r="BG16" s="156">
        <f t="shared" si="130"/>
        <v>3.4632034632034632E-2</v>
      </c>
    </row>
    <row r="17" spans="1:59" ht="14.25" thickBot="1" x14ac:dyDescent="0.2">
      <c r="A17" s="98"/>
      <c r="C17" s="138"/>
      <c r="D17" s="139"/>
      <c r="E17" s="139"/>
      <c r="F17" s="140"/>
      <c r="G17" s="247"/>
      <c r="H17" s="251"/>
      <c r="I17" s="245"/>
      <c r="J17" s="253"/>
      <c r="K17" s="255"/>
      <c r="L17" s="257"/>
      <c r="M17" s="251"/>
      <c r="N17" s="245"/>
      <c r="O17" s="259"/>
      <c r="Q17" s="122" t="s">
        <v>31</v>
      </c>
      <c r="R17" s="123">
        <f>SUMIFS(Pt3売数実績!$L:$L,Pt3売数実績!$E:$E,Pt3JAN別消化予測!$C16,Pt3売数実績!$B:$B,Pt3JAN別消化予測!R$3)</f>
        <v>2</v>
      </c>
      <c r="S17" s="124">
        <f>SUMIFS(Pt3売数実績!$L:$L,Pt3売数実績!$E:$E,Pt3JAN別消化予測!$C16,Pt3売数実績!$B:$B,Pt3JAN別消化予測!S$3)</f>
        <v>29</v>
      </c>
      <c r="T17" s="125">
        <f>SUMIFS(Pt3売数実績!$L:$L,Pt3売数実績!$E:$E,Pt3JAN別消化予測!$C16,Pt3売数実績!$B:$B,Pt3JAN別消化予測!T$3)</f>
        <v>32</v>
      </c>
      <c r="U17" s="125">
        <f>SUMIFS(Pt3売数実績!$L:$L,Pt3売数実績!$E:$E,Pt3JAN別消化予測!$C16,Pt3売数実績!$B:$B,Pt3JAN別消化予測!U$3)</f>
        <v>35</v>
      </c>
      <c r="V17" s="125">
        <f>SUMIFS(Pt3売数実績!$L:$L,Pt3売数実績!$E:$E,Pt3JAN別消化予測!$C16,Pt3売数実績!$B:$B,Pt3JAN別消化予測!V$3)</f>
        <v>24</v>
      </c>
      <c r="W17" s="125">
        <f>SUMIFS(Pt3売数実績!$L:$L,Pt3売数実績!$E:$E,Pt3JAN別消化予測!$C16,Pt3売数実績!$B:$B,Pt3JAN別消化予測!W$3)</f>
        <v>19</v>
      </c>
      <c r="X17" s="125">
        <f>SUMIFS(Pt3売数実績!$L:$L,Pt3売数実績!$E:$E,Pt3JAN別消化予測!$C16,Pt3売数実績!$B:$B,Pt3JAN別消化予測!X$3)</f>
        <v>17</v>
      </c>
      <c r="Y17" s="125">
        <f>SUMIFS(Pt3売数実績!$L:$L,Pt3売数実績!$E:$E,Pt3JAN別消化予測!$C16,Pt3売数実績!$B:$B,Pt3JAN別消化予測!Y$3)</f>
        <v>21</v>
      </c>
      <c r="Z17" s="125">
        <f>SUMIFS(Pt3売数実績!$L:$L,Pt3売数実績!$E:$E,Pt3JAN別消化予測!$C16,Pt3売数実績!$B:$B,Pt3JAN別消化予測!Z$3)</f>
        <v>13</v>
      </c>
      <c r="AA17" s="125">
        <f>SUMIFS(Pt3売数実績!$L:$L,Pt3売数実績!$E:$E,Pt3JAN別消化予測!$C16,Pt3売数実績!$B:$B,Pt3JAN別消化予測!AA$3)</f>
        <v>11</v>
      </c>
      <c r="AB17" s="125">
        <f>SUMIFS(Pt3売数実績!$L:$L,Pt3売数実績!$E:$E,Pt3JAN別消化予測!$C16,Pt3売数実績!$B:$B,Pt3JAN別消化予測!AB$3)</f>
        <v>8</v>
      </c>
      <c r="AC17" s="125">
        <f>SUMIFS(Pt3売数実績!$L:$L,Pt3売数実績!$E:$E,Pt3JAN別消化予測!$C16,Pt3売数実績!$B:$B,Pt3JAN別消化予測!AC$3)</f>
        <v>7</v>
      </c>
      <c r="AD17" s="125">
        <f>SUMIFS(Pt3売数実績!$L:$L,Pt3売数実績!$E:$E,Pt3JAN別消化予測!$C16,Pt3売数実績!$B:$B,Pt3JAN別消化予測!AD$3)</f>
        <v>5</v>
      </c>
      <c r="AE17" s="125">
        <f>SUMIFS(Pt3売数実績!$L:$L,Pt3売数実績!$E:$E,Pt3JAN別消化予測!$C16,Pt3売数実績!$B:$B,Pt3JAN別消化予測!AE$3)</f>
        <v>8</v>
      </c>
      <c r="AG17" s="132" t="s">
        <v>32</v>
      </c>
      <c r="AH17" s="157">
        <f>IF(AH$3&lt;=$H$2,SUM($R17:T17)/$G16,SUM($R16:T16)/$G16)</f>
        <v>0.17499999999999999</v>
      </c>
      <c r="AI17" s="157">
        <f>AH17+AI16</f>
        <v>0.2722222222222222</v>
      </c>
      <c r="AJ17" s="157">
        <f>AI17+AJ16</f>
        <v>0.33888888888888885</v>
      </c>
      <c r="AK17" s="157">
        <f>AJ17+AK16</f>
        <v>0.39166666666666661</v>
      </c>
      <c r="AL17" s="157">
        <f t="shared" ref="AL17:AM17" si="131">AK17+AL16</f>
        <v>0.43888888888888883</v>
      </c>
      <c r="AM17" s="157">
        <f t="shared" si="131"/>
        <v>0.49722222222222218</v>
      </c>
      <c r="AN17" s="157">
        <f t="shared" ref="AN17:AS17" si="132">AM17+AN16</f>
        <v>0.53333333333333333</v>
      </c>
      <c r="AO17" s="157">
        <f t="shared" si="132"/>
        <v>0.56388888888888888</v>
      </c>
      <c r="AP17" s="157">
        <f t="shared" si="132"/>
        <v>0.58611111111111114</v>
      </c>
      <c r="AQ17" s="157">
        <f t="shared" si="132"/>
        <v>0.60555555555555562</v>
      </c>
      <c r="AR17" s="157">
        <f t="shared" si="132"/>
        <v>0.61944444444444446</v>
      </c>
      <c r="AS17" s="157">
        <f t="shared" si="132"/>
        <v>0.64166666666666672</v>
      </c>
      <c r="AU17" s="132" t="s">
        <v>32</v>
      </c>
      <c r="AV17" s="157">
        <f>AV16</f>
        <v>0.27272727272727271</v>
      </c>
      <c r="AW17" s="157">
        <f>AV17+AW16</f>
        <v>0.4242424242424242</v>
      </c>
      <c r="AX17" s="157">
        <f t="shared" ref="AX17" si="133">AW17+AX16</f>
        <v>0.52813852813852813</v>
      </c>
      <c r="AY17" s="157">
        <f t="shared" ref="AY17" si="134">AX17+AY16</f>
        <v>0.61038961038961037</v>
      </c>
      <c r="AZ17" s="157">
        <f t="shared" ref="AZ17" si="135">AY17+AZ16</f>
        <v>0.68398268398268391</v>
      </c>
      <c r="BA17" s="157">
        <f t="shared" ref="BA17" si="136">AZ17+BA16</f>
        <v>0.77489177489177485</v>
      </c>
      <c r="BB17" s="157">
        <f t="shared" ref="BB17" si="137">BA17+BB16</f>
        <v>0.83116883116883111</v>
      </c>
      <c r="BC17" s="157">
        <f t="shared" ref="BC17" si="138">BB17+BC16</f>
        <v>0.87878787878787867</v>
      </c>
      <c r="BD17" s="157">
        <f t="shared" ref="BD17" si="139">BC17+BD16</f>
        <v>0.91341991341991335</v>
      </c>
      <c r="BE17" s="157">
        <f t="shared" ref="BE17" si="140">BD17+BE16</f>
        <v>0.94372294372294363</v>
      </c>
      <c r="BF17" s="157">
        <f t="shared" ref="BF17:BG17" si="141">BE17+BF16</f>
        <v>0.96536796536796532</v>
      </c>
      <c r="BG17" s="157">
        <f t="shared" si="141"/>
        <v>1</v>
      </c>
    </row>
    <row r="18" spans="1:59" x14ac:dyDescent="0.15">
      <c r="A18" s="141" t="s">
        <v>33</v>
      </c>
      <c r="C18" s="142" t="s">
        <v>10</v>
      </c>
      <c r="D18" s="143"/>
      <c r="E18" s="144"/>
      <c r="F18" s="145"/>
      <c r="G18" s="279">
        <f>SUM(G4:G17)</f>
        <v>7200</v>
      </c>
      <c r="H18" s="250">
        <f>SUM(R19:AE19)</f>
        <v>3598</v>
      </c>
      <c r="I18" s="244">
        <f>G18-H18</f>
        <v>3602</v>
      </c>
      <c r="J18" s="252">
        <f>IF(G18=0,0,H18/G18)</f>
        <v>0.49972222222222223</v>
      </c>
      <c r="K18" s="254">
        <f>J18/SUM(AH18:AS18)</f>
        <v>1</v>
      </c>
      <c r="L18" s="256">
        <f>J18-K18</f>
        <v>-0.50027777777777782</v>
      </c>
      <c r="M18" s="250">
        <f>AS19*G18</f>
        <v>3598</v>
      </c>
      <c r="N18" s="244">
        <f>G18-M18</f>
        <v>3602</v>
      </c>
      <c r="O18" s="260">
        <f>M18/G18</f>
        <v>0.49972222222222223</v>
      </c>
      <c r="Q18" s="118" t="s">
        <v>29</v>
      </c>
      <c r="R18" s="150">
        <f>R4+R6+R8+R10+R12+R14+R16</f>
        <v>21</v>
      </c>
      <c r="S18" s="151">
        <f t="shared" ref="S18:X18" si="142">S4+S6+S8+S10+S12+S14+S16</f>
        <v>241</v>
      </c>
      <c r="T18" s="152">
        <f t="shared" si="142"/>
        <v>254.63950349677538</v>
      </c>
      <c r="U18" s="152">
        <f t="shared" si="142"/>
        <v>450.69</v>
      </c>
      <c r="V18" s="152">
        <f t="shared" si="142"/>
        <v>474.18</v>
      </c>
      <c r="W18" s="152">
        <f t="shared" si="142"/>
        <v>585.99533333333318</v>
      </c>
      <c r="X18" s="152">
        <f t="shared" si="142"/>
        <v>560.57354408352865</v>
      </c>
      <c r="Y18" s="152">
        <f t="shared" ref="Y18:AC18" si="143">Y4+Y6+Y8+Y10+Y12+Y14+Y16</f>
        <v>358.94229166666651</v>
      </c>
      <c r="Z18" s="152">
        <f t="shared" si="143"/>
        <v>260.40635714285713</v>
      </c>
      <c r="AA18" s="152">
        <f t="shared" si="143"/>
        <v>197.141203296703</v>
      </c>
      <c r="AB18" s="152">
        <f t="shared" si="143"/>
        <v>166.90983730158709</v>
      </c>
      <c r="AC18" s="152">
        <f t="shared" si="143"/>
        <v>133.03494624819589</v>
      </c>
      <c r="AD18" s="152">
        <f t="shared" ref="AD18:AE18" si="144">AD4+AD6+AD8+AD10+AD12+AD14+AD16</f>
        <v>178.46221204903338</v>
      </c>
      <c r="AE18" s="152">
        <f t="shared" si="144"/>
        <v>164.69243650793626</v>
      </c>
      <c r="AG18" s="130" t="s">
        <v>30</v>
      </c>
      <c r="AH18" s="156">
        <f>IF(AH$3&lt;=$H$2,SUM($R19:T19)/$G18,SUM($R18:T18)/$G18)</f>
        <v>7.2222222222222215E-2</v>
      </c>
      <c r="AI18" s="156">
        <f t="shared" ref="AI18:AK18" si="145">IF(AI$3&lt;=$H$2,SUM(U19:U19)/$G18,SUM(U18:U18)/$G18)</f>
        <v>6.1805555555555558E-2</v>
      </c>
      <c r="AJ18" s="156">
        <f t="shared" si="145"/>
        <v>6.0138888888888888E-2</v>
      </c>
      <c r="AK18" s="156">
        <f t="shared" si="145"/>
        <v>6.3888888888888884E-2</v>
      </c>
      <c r="AL18" s="156">
        <f t="shared" ref="AL18:AS18" si="146">IF(AL$3&lt;=$H$2,SUM(X19:X19)/$G18,SUM(X18:X18)/$G18)</f>
        <v>7.3472222222222217E-2</v>
      </c>
      <c r="AM18" s="156">
        <f t="shared" si="146"/>
        <v>4.2222222222222223E-2</v>
      </c>
      <c r="AN18" s="156">
        <f t="shared" si="146"/>
        <v>2.3194444444444445E-2</v>
      </c>
      <c r="AO18" s="156">
        <f t="shared" si="146"/>
        <v>1.9444444444444445E-2</v>
      </c>
      <c r="AP18" s="156">
        <f t="shared" si="146"/>
        <v>1.7777777777777778E-2</v>
      </c>
      <c r="AQ18" s="156">
        <f t="shared" si="146"/>
        <v>2.5277777777777777E-2</v>
      </c>
      <c r="AR18" s="156">
        <f t="shared" si="146"/>
        <v>2.4583333333333332E-2</v>
      </c>
      <c r="AS18" s="156">
        <f t="shared" si="146"/>
        <v>1.5694444444444445E-2</v>
      </c>
      <c r="AU18" s="130" t="s">
        <v>30</v>
      </c>
      <c r="AV18" s="156">
        <f>AH18/SUM($AH18:$AS18)</f>
        <v>0.14452473596442467</v>
      </c>
      <c r="AW18" s="156">
        <f t="shared" ref="AW18" si="147">AI18/SUM($AH18:$AS18)</f>
        <v>0.12367982212340189</v>
      </c>
      <c r="AX18" s="156">
        <f t="shared" ref="AX18" si="148">AJ18/SUM($AH18:$AS18)</f>
        <v>0.12034463590883823</v>
      </c>
      <c r="AY18" s="156">
        <f t="shared" ref="AY18" si="149">AK18/SUM($AH18:$AS18)</f>
        <v>0.12784880489160644</v>
      </c>
      <c r="AZ18" s="156">
        <f t="shared" ref="AZ18" si="150">AL18/SUM($AH18:$AS18)</f>
        <v>0.14702612562534739</v>
      </c>
      <c r="BA18" s="156">
        <f t="shared" ref="BA18" si="151">AM18/SUM($AH18:$AS18)</f>
        <v>8.4491384102279049E-2</v>
      </c>
      <c r="BB18" s="156">
        <f t="shared" ref="BB18" si="152">AN18/SUM($AH18:$AS18)</f>
        <v>4.6414674819344082E-2</v>
      </c>
      <c r="BC18" s="156">
        <f t="shared" ref="BC18" si="153">AO18/SUM($AH18:$AS18)</f>
        <v>3.8910505836575876E-2</v>
      </c>
      <c r="BD18" s="156">
        <f t="shared" ref="BD18" si="154">AP18/SUM($AH18:$AS18)</f>
        <v>3.5575319622012228E-2</v>
      </c>
      <c r="BE18" s="156">
        <f t="shared" ref="BE18" si="155">AQ18/SUM($AH18:$AS18)</f>
        <v>5.0583657587548639E-2</v>
      </c>
      <c r="BF18" s="156">
        <f t="shared" ref="BF18:BG18" si="156">AR18/SUM($AH18:$AS18)</f>
        <v>4.9193996664813784E-2</v>
      </c>
      <c r="BG18" s="156">
        <f t="shared" si="156"/>
        <v>3.140633685380767E-2</v>
      </c>
    </row>
    <row r="19" spans="1:59" ht="14.25" thickBot="1" x14ac:dyDescent="0.2">
      <c r="A19" s="98" t="str">
        <f t="shared" ref="A19" si="157">C19&amp;D19</f>
        <v/>
      </c>
      <c r="C19" s="146"/>
      <c r="D19" s="147"/>
      <c r="E19" s="148"/>
      <c r="F19" s="149"/>
      <c r="G19" s="280"/>
      <c r="H19" s="251"/>
      <c r="I19" s="245"/>
      <c r="J19" s="253"/>
      <c r="K19" s="255"/>
      <c r="L19" s="257"/>
      <c r="M19" s="251"/>
      <c r="N19" s="245"/>
      <c r="O19" s="261"/>
      <c r="Q19" s="122" t="s">
        <v>31</v>
      </c>
      <c r="R19" s="153">
        <f t="shared" ref="R19:X19" si="158">R5+R7+R9+R11+R13+R15+R17</f>
        <v>21</v>
      </c>
      <c r="S19" s="154">
        <f t="shared" si="158"/>
        <v>241</v>
      </c>
      <c r="T19" s="155">
        <f t="shared" si="158"/>
        <v>258</v>
      </c>
      <c r="U19" s="155">
        <f t="shared" si="158"/>
        <v>445</v>
      </c>
      <c r="V19" s="155">
        <f t="shared" si="158"/>
        <v>433</v>
      </c>
      <c r="W19" s="155">
        <f t="shared" si="158"/>
        <v>460</v>
      </c>
      <c r="X19" s="155">
        <f t="shared" si="158"/>
        <v>529</v>
      </c>
      <c r="Y19" s="155">
        <f t="shared" ref="Y19:AC19" si="159">Y5+Y7+Y9+Y11+Y13+Y15+Y17</f>
        <v>304</v>
      </c>
      <c r="Z19" s="155">
        <f t="shared" si="159"/>
        <v>167</v>
      </c>
      <c r="AA19" s="155">
        <f t="shared" si="159"/>
        <v>140</v>
      </c>
      <c r="AB19" s="155">
        <f t="shared" si="159"/>
        <v>128</v>
      </c>
      <c r="AC19" s="155">
        <f t="shared" si="159"/>
        <v>182</v>
      </c>
      <c r="AD19" s="155">
        <f t="shared" ref="AD19:AE19" si="160">AD5+AD7+AD9+AD11+AD13+AD15+AD17</f>
        <v>177</v>
      </c>
      <c r="AE19" s="155">
        <f t="shared" si="160"/>
        <v>113</v>
      </c>
      <c r="AG19" s="132" t="s">
        <v>32</v>
      </c>
      <c r="AH19" s="157">
        <f>IF(AH$3&lt;=$H$2,SUM($R19:T19)/$G18,SUM($R18:T18)/$G18)</f>
        <v>7.2222222222222215E-2</v>
      </c>
      <c r="AI19" s="157">
        <f>AH19+AI18</f>
        <v>0.13402777777777777</v>
      </c>
      <c r="AJ19" s="157">
        <f>AI19+AJ18</f>
        <v>0.19416666666666665</v>
      </c>
      <c r="AK19" s="157">
        <f>AJ19+AK18</f>
        <v>0.25805555555555554</v>
      </c>
      <c r="AL19" s="157">
        <f t="shared" ref="AL19:AM19" si="161">AK19+AL18</f>
        <v>0.33152777777777775</v>
      </c>
      <c r="AM19" s="157">
        <f t="shared" si="161"/>
        <v>0.37374999999999997</v>
      </c>
      <c r="AN19" s="157">
        <f t="shared" ref="AN19:AS19" si="162">AM19+AN18</f>
        <v>0.39694444444444443</v>
      </c>
      <c r="AO19" s="157">
        <f t="shared" si="162"/>
        <v>0.41638888888888886</v>
      </c>
      <c r="AP19" s="157">
        <f t="shared" si="162"/>
        <v>0.43416666666666665</v>
      </c>
      <c r="AQ19" s="157">
        <f t="shared" si="162"/>
        <v>0.45944444444444443</v>
      </c>
      <c r="AR19" s="157">
        <f t="shared" si="162"/>
        <v>0.48402777777777778</v>
      </c>
      <c r="AS19" s="157">
        <f t="shared" si="162"/>
        <v>0.49972222222222223</v>
      </c>
      <c r="AU19" s="132" t="s">
        <v>32</v>
      </c>
      <c r="AV19" s="157">
        <f>AV18</f>
        <v>0.14452473596442467</v>
      </c>
      <c r="AW19" s="157">
        <f>AV19+AW18</f>
        <v>0.26820455808782656</v>
      </c>
      <c r="AX19" s="157">
        <f t="shared" ref="AX19" si="163">AW19+AX18</f>
        <v>0.38854919399666477</v>
      </c>
      <c r="AY19" s="157">
        <f t="shared" ref="AY19" si="164">AX19+AY18</f>
        <v>0.5163979988882712</v>
      </c>
      <c r="AZ19" s="157">
        <f t="shared" ref="AZ19" si="165">AY19+AZ18</f>
        <v>0.66342412451361854</v>
      </c>
      <c r="BA19" s="157">
        <f t="shared" ref="BA19" si="166">AZ19+BA18</f>
        <v>0.74791550861589762</v>
      </c>
      <c r="BB19" s="157">
        <f t="shared" ref="BB19" si="167">BA19+BB18</f>
        <v>0.79433018343524164</v>
      </c>
      <c r="BC19" s="157">
        <f t="shared" ref="BC19" si="168">BB19+BC18</f>
        <v>0.83324068927181749</v>
      </c>
      <c r="BD19" s="157">
        <f t="shared" ref="BD19" si="169">BC19+BD18</f>
        <v>0.86881600889382971</v>
      </c>
      <c r="BE19" s="157">
        <f t="shared" ref="BE19" si="170">BD19+BE18</f>
        <v>0.91939966648137839</v>
      </c>
      <c r="BF19" s="157">
        <f t="shared" ref="BF19:BG19" si="171">BE19+BF18</f>
        <v>0.96859366314619222</v>
      </c>
      <c r="BG19" s="157">
        <f t="shared" si="171"/>
        <v>0.99999999999999989</v>
      </c>
    </row>
  </sheetData>
  <mergeCells count="77">
    <mergeCell ref="O14:O15"/>
    <mergeCell ref="O16:O17"/>
    <mergeCell ref="O18:O19"/>
    <mergeCell ref="O4:O5"/>
    <mergeCell ref="O6:O7"/>
    <mergeCell ref="O8:O9"/>
    <mergeCell ref="O10:O11"/>
    <mergeCell ref="O12:O13"/>
    <mergeCell ref="M14:M15"/>
    <mergeCell ref="M16:M17"/>
    <mergeCell ref="M18:M19"/>
    <mergeCell ref="N4:N5"/>
    <mergeCell ref="N6:N7"/>
    <mergeCell ref="N8:N9"/>
    <mergeCell ref="N10:N11"/>
    <mergeCell ref="N12:N13"/>
    <mergeCell ref="N14:N15"/>
    <mergeCell ref="N16:N17"/>
    <mergeCell ref="N18:N19"/>
    <mergeCell ref="M4:M5"/>
    <mergeCell ref="M6:M7"/>
    <mergeCell ref="M8:M9"/>
    <mergeCell ref="M10:M11"/>
    <mergeCell ref="M12:M13"/>
    <mergeCell ref="K14:K15"/>
    <mergeCell ref="K16:K17"/>
    <mergeCell ref="K18:K19"/>
    <mergeCell ref="L4:L5"/>
    <mergeCell ref="L6:L7"/>
    <mergeCell ref="L8:L9"/>
    <mergeCell ref="L10:L11"/>
    <mergeCell ref="L12:L13"/>
    <mergeCell ref="L14:L15"/>
    <mergeCell ref="L16:L17"/>
    <mergeCell ref="L18:L19"/>
    <mergeCell ref="K4:K5"/>
    <mergeCell ref="K6:K7"/>
    <mergeCell ref="K8:K9"/>
    <mergeCell ref="K10:K11"/>
    <mergeCell ref="K12:K13"/>
    <mergeCell ref="I14:I15"/>
    <mergeCell ref="I16:I17"/>
    <mergeCell ref="I18:I19"/>
    <mergeCell ref="J4:J5"/>
    <mergeCell ref="J6:J7"/>
    <mergeCell ref="J8:J9"/>
    <mergeCell ref="J10:J11"/>
    <mergeCell ref="J12:J13"/>
    <mergeCell ref="J14:J15"/>
    <mergeCell ref="J16:J17"/>
    <mergeCell ref="J18:J19"/>
    <mergeCell ref="I4:I5"/>
    <mergeCell ref="I6:I7"/>
    <mergeCell ref="I8:I9"/>
    <mergeCell ref="I10:I11"/>
    <mergeCell ref="I12:I13"/>
    <mergeCell ref="G14:G15"/>
    <mergeCell ref="G16:G17"/>
    <mergeCell ref="G18:G19"/>
    <mergeCell ref="H4:H5"/>
    <mergeCell ref="H6:H7"/>
    <mergeCell ref="H8:H9"/>
    <mergeCell ref="H10:H11"/>
    <mergeCell ref="H12:H13"/>
    <mergeCell ref="H14:H15"/>
    <mergeCell ref="H16:H17"/>
    <mergeCell ref="H18:H19"/>
    <mergeCell ref="G4:G5"/>
    <mergeCell ref="G6:G7"/>
    <mergeCell ref="G8:G9"/>
    <mergeCell ref="G10:G11"/>
    <mergeCell ref="G12:G13"/>
    <mergeCell ref="H2:L2"/>
    <mergeCell ref="M2:O2"/>
    <mergeCell ref="Q2:AE2"/>
    <mergeCell ref="AG2:AS2"/>
    <mergeCell ref="AU2:BG2"/>
  </mergeCells>
  <phoneticPr fontId="21"/>
  <conditionalFormatting sqref="O4:O19">
    <cfRule type="colorScale" priority="1">
      <colorScale>
        <cfvo type="num" val="0"/>
        <cfvo type="num" val="1"/>
        <color rgb="FFF8696B"/>
        <color rgb="FFFCFCFF"/>
      </colorScale>
    </cfRule>
  </conditionalFormatting>
  <conditionalFormatting sqref="L4 L6 L8 L10 L12 L14 L16 L18">
    <cfRule type="cellIs" dxfId="13" priority="4" operator="lessThan">
      <formula>0</formula>
    </cfRule>
  </conditionalFormatting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0.59999389629810485"/>
  </sheetPr>
  <dimension ref="C2:BG26"/>
  <sheetViews>
    <sheetView zoomScale="70" zoomScaleNormal="70" workbookViewId="0">
      <pane ySplit="8" topLeftCell="A9" activePane="bottomLeft" state="frozen"/>
      <selection pane="bottomLeft" activeCell="A9" sqref="A9"/>
    </sheetView>
  </sheetViews>
  <sheetFormatPr defaultColWidth="9" defaultRowHeight="13.5" x14ac:dyDescent="0.15"/>
  <cols>
    <col min="1" max="1" width="1.375" style="1" customWidth="1"/>
    <col min="2" max="2" width="2.375" style="1" customWidth="1"/>
    <col min="3" max="3" width="17" style="1" customWidth="1"/>
    <col min="4" max="4" width="18.375" style="1" customWidth="1"/>
    <col min="5" max="5" width="8.25" style="1" customWidth="1"/>
    <col min="6" max="6" width="5.875" style="1" customWidth="1"/>
    <col min="7" max="7" width="8.375" style="1" customWidth="1"/>
    <col min="8" max="8" width="8" style="1" customWidth="1"/>
    <col min="9" max="15" width="6.75" style="1" customWidth="1"/>
    <col min="16" max="16" width="1.25" style="1" customWidth="1"/>
    <col min="17" max="17" width="6.75" style="1" customWidth="1"/>
    <col min="18" max="31" width="6.125" style="1" customWidth="1"/>
    <col min="32" max="32" width="1.75" style="1" customWidth="1"/>
    <col min="33" max="45" width="6.125" style="1" customWidth="1"/>
    <col min="46" max="46" width="1.25" style="1" customWidth="1"/>
    <col min="47" max="59" width="6.125" style="1" customWidth="1"/>
    <col min="60" max="16384" width="9" style="1"/>
  </cols>
  <sheetData>
    <row r="2" spans="3:59" x14ac:dyDescent="0.15">
      <c r="C2" s="98">
        <v>8</v>
      </c>
    </row>
    <row r="3" spans="3:59" s="97" customFormat="1" x14ac:dyDescent="0.15">
      <c r="C3" s="99" t="str">
        <f ca="1">OFFSET(Sheet2!C2,Pt3店舗別予測!C2,0)</f>
        <v>合計</v>
      </c>
      <c r="D3" s="97">
        <v>2</v>
      </c>
      <c r="E3" s="97">
        <v>3</v>
      </c>
      <c r="F3" s="97">
        <v>4</v>
      </c>
      <c r="G3" s="97">
        <v>5</v>
      </c>
      <c r="H3" s="97">
        <v>6</v>
      </c>
      <c r="I3" s="97">
        <v>7</v>
      </c>
      <c r="J3" s="97">
        <v>8</v>
      </c>
      <c r="K3" s="97">
        <v>9</v>
      </c>
      <c r="L3" s="97">
        <v>10</v>
      </c>
      <c r="M3" s="97">
        <v>11</v>
      </c>
      <c r="N3" s="97">
        <v>12</v>
      </c>
      <c r="O3" s="97">
        <v>13</v>
      </c>
      <c r="P3" s="97">
        <v>14</v>
      </c>
      <c r="Q3" s="97">
        <v>15</v>
      </c>
      <c r="R3" s="97">
        <v>16</v>
      </c>
      <c r="S3" s="97">
        <v>17</v>
      </c>
      <c r="T3" s="97">
        <v>18</v>
      </c>
      <c r="U3" s="97">
        <v>19</v>
      </c>
      <c r="V3" s="97">
        <v>20</v>
      </c>
      <c r="W3" s="97">
        <v>21</v>
      </c>
      <c r="X3" s="97">
        <v>22</v>
      </c>
      <c r="Y3" s="97">
        <v>23</v>
      </c>
      <c r="Z3" s="97">
        <v>24</v>
      </c>
      <c r="AA3" s="97">
        <v>25</v>
      </c>
      <c r="AB3" s="97">
        <v>26</v>
      </c>
      <c r="AC3" s="97">
        <v>27</v>
      </c>
      <c r="AD3" s="97">
        <v>28</v>
      </c>
      <c r="AE3" s="97">
        <v>29</v>
      </c>
      <c r="AG3" s="97">
        <v>31</v>
      </c>
      <c r="AH3" s="97">
        <v>32</v>
      </c>
      <c r="AI3" s="97">
        <v>33</v>
      </c>
      <c r="AJ3" s="97">
        <v>34</v>
      </c>
      <c r="AK3" s="97">
        <v>35</v>
      </c>
      <c r="AL3" s="97">
        <v>36</v>
      </c>
      <c r="AM3" s="97">
        <v>37</v>
      </c>
      <c r="AN3" s="97">
        <v>38</v>
      </c>
      <c r="AO3" s="97">
        <v>39</v>
      </c>
      <c r="AP3" s="97">
        <v>40</v>
      </c>
      <c r="AQ3" s="97">
        <v>41</v>
      </c>
      <c r="AR3" s="97">
        <v>42</v>
      </c>
      <c r="AS3" s="97">
        <v>43</v>
      </c>
      <c r="AT3" s="97">
        <v>44</v>
      </c>
      <c r="AU3" s="97">
        <v>45</v>
      </c>
      <c r="AV3" s="97">
        <v>46</v>
      </c>
      <c r="AW3" s="97">
        <v>47</v>
      </c>
      <c r="AX3" s="97">
        <v>48</v>
      </c>
      <c r="AY3" s="97">
        <v>49</v>
      </c>
      <c r="AZ3" s="97">
        <v>50</v>
      </c>
      <c r="BA3" s="97">
        <v>51</v>
      </c>
      <c r="BB3" s="97">
        <v>52</v>
      </c>
      <c r="BC3" s="97">
        <v>53</v>
      </c>
      <c r="BD3" s="97">
        <v>54</v>
      </c>
      <c r="BE3" s="97">
        <v>55</v>
      </c>
      <c r="BF3" s="97">
        <v>56</v>
      </c>
      <c r="BG3" s="97">
        <v>57</v>
      </c>
    </row>
    <row r="4" spans="3:59" x14ac:dyDescent="0.15">
      <c r="C4" s="100"/>
      <c r="D4" s="100"/>
      <c r="E4" s="100"/>
      <c r="F4" s="100"/>
      <c r="G4" s="100"/>
      <c r="H4" s="262">
        <f>サマリ!AB4</f>
        <v>202008</v>
      </c>
      <c r="I4" s="263"/>
      <c r="J4" s="263"/>
      <c r="K4" s="263"/>
      <c r="L4" s="264"/>
      <c r="M4" s="241" t="s">
        <v>4</v>
      </c>
      <c r="N4" s="242"/>
      <c r="O4" s="243"/>
      <c r="P4" s="100"/>
      <c r="Q4" s="238" t="s">
        <v>26</v>
      </c>
      <c r="R4" s="239"/>
      <c r="S4" s="239"/>
      <c r="T4" s="239"/>
      <c r="U4" s="239"/>
      <c r="V4" s="239"/>
      <c r="W4" s="239"/>
      <c r="X4" s="239"/>
      <c r="Y4" s="239"/>
      <c r="Z4" s="239"/>
      <c r="AA4" s="239"/>
      <c r="AB4" s="239"/>
      <c r="AC4" s="239"/>
      <c r="AD4" s="239"/>
      <c r="AE4" s="240"/>
      <c r="AF4" s="100"/>
      <c r="AG4" s="238" t="s">
        <v>16</v>
      </c>
      <c r="AH4" s="239"/>
      <c r="AI4" s="239"/>
      <c r="AJ4" s="239"/>
      <c r="AK4" s="239"/>
      <c r="AL4" s="239"/>
      <c r="AM4" s="239"/>
      <c r="AN4" s="239"/>
      <c r="AO4" s="239"/>
      <c r="AP4" s="239"/>
      <c r="AQ4" s="239"/>
      <c r="AR4" s="239"/>
      <c r="AS4" s="240"/>
      <c r="AT4" s="100"/>
      <c r="AU4" s="238" t="s">
        <v>27</v>
      </c>
      <c r="AV4" s="239"/>
      <c r="AW4" s="239"/>
      <c r="AX4" s="239"/>
      <c r="AY4" s="239"/>
      <c r="AZ4" s="239"/>
      <c r="BA4" s="239"/>
      <c r="BB4" s="239"/>
      <c r="BC4" s="239"/>
      <c r="BD4" s="239"/>
      <c r="BE4" s="239"/>
      <c r="BF4" s="239"/>
      <c r="BG4" s="240"/>
    </row>
    <row r="5" spans="3:59" x14ac:dyDescent="0.15">
      <c r="C5" s="101" t="s">
        <v>5</v>
      </c>
      <c r="D5" s="102" t="s">
        <v>6</v>
      </c>
      <c r="E5" s="102" t="s">
        <v>7</v>
      </c>
      <c r="F5" s="103" t="s">
        <v>8</v>
      </c>
      <c r="G5" s="103" t="s">
        <v>3</v>
      </c>
      <c r="H5" s="104" t="s">
        <v>11</v>
      </c>
      <c r="I5" s="108" t="s">
        <v>12</v>
      </c>
      <c r="J5" s="109" t="s">
        <v>17</v>
      </c>
      <c r="K5" s="110" t="s">
        <v>14</v>
      </c>
      <c r="L5" s="111" t="s">
        <v>15</v>
      </c>
      <c r="M5" s="104" t="s">
        <v>11</v>
      </c>
      <c r="N5" s="108" t="s">
        <v>34</v>
      </c>
      <c r="O5" s="109" t="s">
        <v>16</v>
      </c>
      <c r="Q5" s="116" t="s">
        <v>28</v>
      </c>
      <c r="R5" s="117">
        <v>201947</v>
      </c>
      <c r="S5" s="117">
        <v>201948</v>
      </c>
      <c r="T5" s="117">
        <v>201949</v>
      </c>
      <c r="U5" s="117">
        <v>201950</v>
      </c>
      <c r="V5" s="117">
        <v>201951</v>
      </c>
      <c r="W5" s="117">
        <v>201952</v>
      </c>
      <c r="X5" s="117">
        <v>202001</v>
      </c>
      <c r="Y5" s="117">
        <v>202002</v>
      </c>
      <c r="Z5" s="117">
        <v>202003</v>
      </c>
      <c r="AA5" s="117">
        <v>202004</v>
      </c>
      <c r="AB5" s="117">
        <v>202005</v>
      </c>
      <c r="AC5" s="117">
        <v>202006</v>
      </c>
      <c r="AD5" s="117">
        <v>202007</v>
      </c>
      <c r="AE5" s="117">
        <v>202008</v>
      </c>
      <c r="AG5" s="128" t="s">
        <v>28</v>
      </c>
      <c r="AH5" s="129">
        <v>201949</v>
      </c>
      <c r="AI5" s="129">
        <v>201950</v>
      </c>
      <c r="AJ5" s="129">
        <v>201951</v>
      </c>
      <c r="AK5" s="129">
        <v>201952</v>
      </c>
      <c r="AL5" s="129">
        <v>202001</v>
      </c>
      <c r="AM5" s="129">
        <v>202002</v>
      </c>
      <c r="AN5" s="129">
        <v>202003</v>
      </c>
      <c r="AO5" s="129">
        <v>202004</v>
      </c>
      <c r="AP5" s="129">
        <v>202005</v>
      </c>
      <c r="AQ5" s="129">
        <v>202006</v>
      </c>
      <c r="AR5" s="129">
        <v>202007</v>
      </c>
      <c r="AS5" s="129">
        <v>202008</v>
      </c>
      <c r="AU5" s="128" t="s">
        <v>28</v>
      </c>
      <c r="AV5" s="129">
        <v>201949</v>
      </c>
      <c r="AW5" s="129">
        <v>201950</v>
      </c>
      <c r="AX5" s="129">
        <v>201951</v>
      </c>
      <c r="AY5" s="129">
        <v>201952</v>
      </c>
      <c r="AZ5" s="129">
        <v>202001</v>
      </c>
      <c r="BA5" s="129">
        <v>202002</v>
      </c>
      <c r="BB5" s="129">
        <v>202003</v>
      </c>
      <c r="BC5" s="129">
        <v>202004</v>
      </c>
      <c r="BD5" s="129">
        <v>202005</v>
      </c>
      <c r="BE5" s="129">
        <v>202006</v>
      </c>
      <c r="BF5" s="129">
        <v>202007</v>
      </c>
      <c r="BG5" s="129">
        <v>202008</v>
      </c>
    </row>
    <row r="6" spans="3:59" x14ac:dyDescent="0.15">
      <c r="C6" s="265" t="str">
        <f ca="1">$C$3</f>
        <v>合計</v>
      </c>
      <c r="D6" s="267">
        <f ca="1">VLOOKUP($C6,Pt3JAN別消化予測!$C$3:$BG$19,D$3,0)</f>
        <v>0</v>
      </c>
      <c r="E6" s="244">
        <f ca="1">VLOOKUP($C6,Pt3JAN別消化予測!$C$3:$BG$19,E$3,0)</f>
        <v>0</v>
      </c>
      <c r="F6" s="244">
        <f ca="1">VLOOKUP($C6,Pt3JAN別消化予測!$C$3:$BG$19,F$3,0)</f>
        <v>0</v>
      </c>
      <c r="G6" s="269">
        <f ca="1">VLOOKUP($C6,Pt3JAN別消化予測!$C$3:$BG$19,G$3,0)</f>
        <v>7200</v>
      </c>
      <c r="H6" s="250">
        <f ca="1">VLOOKUP($C6,Pt3JAN別消化予測!$C$3:$BG$19,H$3,0)</f>
        <v>3598</v>
      </c>
      <c r="I6" s="244">
        <f ca="1">VLOOKUP($C6,Pt3JAN別消化予測!$C$3:$BG$19,I$3,0)</f>
        <v>3602</v>
      </c>
      <c r="J6" s="273">
        <f ca="1">VLOOKUP($C6,Pt3JAN別消化予測!$C$3:$BG$19,J$3,0)</f>
        <v>0.49972222222222223</v>
      </c>
      <c r="K6" s="254">
        <f ca="1">VLOOKUP($C6,Pt3JAN別消化予測!$C$3:$BG$19,K$3,0)</f>
        <v>1</v>
      </c>
      <c r="L6" s="256">
        <f ca="1">VLOOKUP($C6,Pt3JAN別消化予測!$C$3:$BG$19,L$3,0)</f>
        <v>-0.50027777777777782</v>
      </c>
      <c r="M6" s="250">
        <f ca="1">AS7*G6</f>
        <v>3598</v>
      </c>
      <c r="N6" s="244">
        <f ca="1">G6-M6</f>
        <v>3602</v>
      </c>
      <c r="O6" s="256">
        <f ca="1">M6/G6</f>
        <v>0.49972222222222223</v>
      </c>
      <c r="P6" s="271"/>
      <c r="Q6" s="118" t="s">
        <v>29</v>
      </c>
      <c r="R6" s="119">
        <f ca="1">VLOOKUP($C6,Pt3JAN別消化予測!$C$3:$BG$19,R$3,0)</f>
        <v>21</v>
      </c>
      <c r="S6" s="120">
        <f ca="1">VLOOKUP($C6,Pt3JAN別消化予測!$C$3:$BG$19,S$3,0)</f>
        <v>241</v>
      </c>
      <c r="T6" s="121">
        <f ca="1">VLOOKUP($C6,Pt3JAN別消化予測!$C$3:$BG$19,T$3,0)</f>
        <v>254.63950349677538</v>
      </c>
      <c r="U6" s="121">
        <f ca="1">VLOOKUP($C6,Pt3JAN別消化予測!$C$3:$BG$19,U$3,0)</f>
        <v>450.69</v>
      </c>
      <c r="V6" s="121">
        <f ca="1">VLOOKUP($C6,Pt3JAN別消化予測!$C$3:$BG$19,V$3,0)</f>
        <v>474.18</v>
      </c>
      <c r="W6" s="121">
        <f ca="1">VLOOKUP($C6,Pt3JAN別消化予測!$C$3:$BG$19,W$3,0)</f>
        <v>585.99533333333318</v>
      </c>
      <c r="X6" s="121">
        <f ca="1">VLOOKUP($C6,Pt3JAN別消化予測!$C$3:$BG$19,X$3,0)</f>
        <v>560.57354408352865</v>
      </c>
      <c r="Y6" s="121">
        <f ca="1">VLOOKUP($C6,Pt3JAN別消化予測!$C$3:$BG$19,Y$3,0)</f>
        <v>358.94229166666651</v>
      </c>
      <c r="Z6" s="121">
        <f ca="1">VLOOKUP($C6,Pt3JAN別消化予測!$C$3:$BG$19,Z$3,0)</f>
        <v>260.40635714285713</v>
      </c>
      <c r="AA6" s="121">
        <f ca="1">VLOOKUP($C6,Pt3JAN別消化予測!$C$3:$BG$19,AA$3,0)</f>
        <v>197.141203296703</v>
      </c>
      <c r="AB6" s="121">
        <f ca="1">VLOOKUP($C6,Pt3JAN別消化予測!$C$3:$BG$19,AB$3,0)</f>
        <v>166.90983730158709</v>
      </c>
      <c r="AC6" s="121">
        <f ca="1">VLOOKUP($C6,Pt3JAN別消化予測!$C$3:$BG$19,AC$3,0)</f>
        <v>133.03494624819589</v>
      </c>
      <c r="AD6" s="121">
        <f ca="1">VLOOKUP($C6,Pt3JAN別消化予測!$C$3:$BG$19,AD$3,0)</f>
        <v>178.46221204903338</v>
      </c>
      <c r="AE6" s="121">
        <f ca="1">VLOOKUP($C6,Pt3JAN別消化予測!$C$3:$BG$19,AE$3,0)</f>
        <v>164.69243650793626</v>
      </c>
      <c r="AG6" s="130" t="s">
        <v>30</v>
      </c>
      <c r="AH6" s="131">
        <f ca="1">VLOOKUP($C6,Pt3JAN別消化予測!$C$3:$BG$19,AH$3,0)</f>
        <v>7.2222222222222215E-2</v>
      </c>
      <c r="AI6" s="131">
        <f ca="1">VLOOKUP($C6,Pt3JAN別消化予測!$C$3:$BG$19,AI$3,0)</f>
        <v>6.1805555555555558E-2</v>
      </c>
      <c r="AJ6" s="131">
        <f ca="1">VLOOKUP($C6,Pt3JAN別消化予測!$C$3:$BG$19,AJ$3,0)</f>
        <v>6.0138888888888888E-2</v>
      </c>
      <c r="AK6" s="131">
        <f ca="1">VLOOKUP($C6,Pt3JAN別消化予測!$C$3:$BG$19,AK$3,0)</f>
        <v>6.3888888888888884E-2</v>
      </c>
      <c r="AL6" s="131">
        <f ca="1">VLOOKUP($C6,Pt3JAN別消化予測!$C$3:$BG$19,AL$3,0)</f>
        <v>7.3472222222222217E-2</v>
      </c>
      <c r="AM6" s="131">
        <f ca="1">VLOOKUP($C6,Pt3JAN別消化予測!$C$3:$BG$19,AM$3,0)</f>
        <v>4.2222222222222223E-2</v>
      </c>
      <c r="AN6" s="131">
        <f ca="1">VLOOKUP($C6,Pt3JAN別消化予測!$C$3:$BG$19,AN$3,0)</f>
        <v>2.3194444444444445E-2</v>
      </c>
      <c r="AO6" s="131">
        <f ca="1">VLOOKUP($C6,Pt3JAN別消化予測!$C$3:$BG$19,AO$3,0)</f>
        <v>1.9444444444444445E-2</v>
      </c>
      <c r="AP6" s="131">
        <f ca="1">VLOOKUP($C6,Pt3JAN別消化予測!$C$3:$BG$19,AP$3,0)</f>
        <v>1.7777777777777778E-2</v>
      </c>
      <c r="AQ6" s="131">
        <f ca="1">VLOOKUP($C6,Pt3JAN別消化予測!$C$3:$BG$19,AQ$3,0)</f>
        <v>2.5277777777777777E-2</v>
      </c>
      <c r="AR6" s="131">
        <f ca="1">VLOOKUP($C6,Pt3JAN別消化予測!$C$3:$BG$19,AR$3,0)</f>
        <v>2.4583333333333332E-2</v>
      </c>
      <c r="AS6" s="131">
        <f ca="1">VLOOKUP($C6,Pt3JAN別消化予測!$C$3:$BG$19,AS$3,0)</f>
        <v>1.5694444444444445E-2</v>
      </c>
      <c r="AU6" s="130" t="s">
        <v>30</v>
      </c>
      <c r="AV6" s="131">
        <f t="shared" ref="AV6:BG6" ca="1" si="0">AH6/SUM($AH6:$AS6)</f>
        <v>0.14452473596442467</v>
      </c>
      <c r="AW6" s="131">
        <f t="shared" ca="1" si="0"/>
        <v>0.12367982212340189</v>
      </c>
      <c r="AX6" s="131">
        <f t="shared" ca="1" si="0"/>
        <v>0.12034463590883823</v>
      </c>
      <c r="AY6" s="131">
        <f t="shared" ca="1" si="0"/>
        <v>0.12784880489160644</v>
      </c>
      <c r="AZ6" s="131">
        <f t="shared" ca="1" si="0"/>
        <v>0.14702612562534739</v>
      </c>
      <c r="BA6" s="131">
        <f t="shared" ca="1" si="0"/>
        <v>8.4491384102279049E-2</v>
      </c>
      <c r="BB6" s="131">
        <f t="shared" ca="1" si="0"/>
        <v>4.6414674819344082E-2</v>
      </c>
      <c r="BC6" s="131">
        <f t="shared" ca="1" si="0"/>
        <v>3.8910505836575876E-2</v>
      </c>
      <c r="BD6" s="131">
        <f t="shared" ca="1" si="0"/>
        <v>3.5575319622012228E-2</v>
      </c>
      <c r="BE6" s="131">
        <f t="shared" ca="1" si="0"/>
        <v>5.0583657587548639E-2</v>
      </c>
      <c r="BF6" s="131">
        <f t="shared" ca="1" si="0"/>
        <v>4.9193996664813784E-2</v>
      </c>
      <c r="BG6" s="131">
        <f t="shared" ca="1" si="0"/>
        <v>3.140633685380767E-2</v>
      </c>
    </row>
    <row r="7" spans="3:59" x14ac:dyDescent="0.15">
      <c r="C7" s="266"/>
      <c r="D7" s="268"/>
      <c r="E7" s="245"/>
      <c r="F7" s="245"/>
      <c r="G7" s="270"/>
      <c r="H7" s="251"/>
      <c r="I7" s="245"/>
      <c r="J7" s="274"/>
      <c r="K7" s="255"/>
      <c r="L7" s="257"/>
      <c r="M7" s="251"/>
      <c r="N7" s="245"/>
      <c r="O7" s="257"/>
      <c r="P7" s="272"/>
      <c r="Q7" s="122" t="s">
        <v>31</v>
      </c>
      <c r="R7" s="123">
        <f ca="1">SUM(R9:R26)</f>
        <v>21</v>
      </c>
      <c r="S7" s="124">
        <f t="shared" ref="S7:U7" ca="1" si="1">SUM(S9:S26)</f>
        <v>241</v>
      </c>
      <c r="T7" s="125">
        <f t="shared" ca="1" si="1"/>
        <v>258</v>
      </c>
      <c r="U7" s="125">
        <f t="shared" ca="1" si="1"/>
        <v>445</v>
      </c>
      <c r="V7" s="125">
        <f t="shared" ref="V7:W7" ca="1" si="2">SUM(V9:V26)</f>
        <v>433</v>
      </c>
      <c r="W7" s="125">
        <f t="shared" ca="1" si="2"/>
        <v>460</v>
      </c>
      <c r="X7" s="125">
        <f t="shared" ref="X7:Y7" ca="1" si="3">SUM(X9:X26)</f>
        <v>529</v>
      </c>
      <c r="Y7" s="125">
        <f t="shared" ca="1" si="3"/>
        <v>304</v>
      </c>
      <c r="Z7" s="125">
        <f t="shared" ref="Z7:AA7" ca="1" si="4">SUM(Z9:Z26)</f>
        <v>167</v>
      </c>
      <c r="AA7" s="125">
        <f t="shared" ca="1" si="4"/>
        <v>140</v>
      </c>
      <c r="AB7" s="125">
        <f t="shared" ref="AB7:AC7" ca="1" si="5">SUM(AB9:AB26)</f>
        <v>128</v>
      </c>
      <c r="AC7" s="125">
        <f t="shared" ca="1" si="5"/>
        <v>182</v>
      </c>
      <c r="AD7" s="125">
        <f t="shared" ref="AD7:AE7" ca="1" si="6">SUM(AD9:AD26)</f>
        <v>177</v>
      </c>
      <c r="AE7" s="125">
        <f t="shared" ca="1" si="6"/>
        <v>113</v>
      </c>
      <c r="AG7" s="132" t="s">
        <v>32</v>
      </c>
      <c r="AH7" s="133">
        <f ca="1">AH6</f>
        <v>7.2222222222222215E-2</v>
      </c>
      <c r="AI7" s="133">
        <f t="shared" ref="AI7:AS7" ca="1" si="7">AH7+AI6</f>
        <v>0.13402777777777777</v>
      </c>
      <c r="AJ7" s="133">
        <f t="shared" ca="1" si="7"/>
        <v>0.19416666666666665</v>
      </c>
      <c r="AK7" s="133">
        <f t="shared" ca="1" si="7"/>
        <v>0.25805555555555554</v>
      </c>
      <c r="AL7" s="133">
        <f t="shared" ca="1" si="7"/>
        <v>0.33152777777777775</v>
      </c>
      <c r="AM7" s="133">
        <f t="shared" ca="1" si="7"/>
        <v>0.37374999999999997</v>
      </c>
      <c r="AN7" s="133">
        <f t="shared" ca="1" si="7"/>
        <v>0.39694444444444443</v>
      </c>
      <c r="AO7" s="133">
        <f t="shared" ca="1" si="7"/>
        <v>0.41638888888888886</v>
      </c>
      <c r="AP7" s="133">
        <f t="shared" ca="1" si="7"/>
        <v>0.43416666666666665</v>
      </c>
      <c r="AQ7" s="133">
        <f t="shared" ca="1" si="7"/>
        <v>0.45944444444444443</v>
      </c>
      <c r="AR7" s="133">
        <f t="shared" ca="1" si="7"/>
        <v>0.48402777777777778</v>
      </c>
      <c r="AS7" s="133">
        <f t="shared" ca="1" si="7"/>
        <v>0.49972222222222223</v>
      </c>
      <c r="AU7" s="132" t="s">
        <v>32</v>
      </c>
      <c r="AV7" s="133">
        <f ca="1">AV6</f>
        <v>0.14452473596442467</v>
      </c>
      <c r="AW7" s="133">
        <f t="shared" ref="AW7:BG7" ca="1" si="8">AV7+AW6</f>
        <v>0.26820455808782656</v>
      </c>
      <c r="AX7" s="133">
        <f t="shared" ca="1" si="8"/>
        <v>0.38854919399666477</v>
      </c>
      <c r="AY7" s="133">
        <f t="shared" ca="1" si="8"/>
        <v>0.5163979988882712</v>
      </c>
      <c r="AZ7" s="133">
        <f t="shared" ca="1" si="8"/>
        <v>0.66342412451361854</v>
      </c>
      <c r="BA7" s="133">
        <f t="shared" ca="1" si="8"/>
        <v>0.74791550861589762</v>
      </c>
      <c r="BB7" s="133">
        <f t="shared" ca="1" si="8"/>
        <v>0.79433018343524164</v>
      </c>
      <c r="BC7" s="133">
        <f t="shared" ca="1" si="8"/>
        <v>0.83324068927181749</v>
      </c>
      <c r="BD7" s="133">
        <f t="shared" ca="1" si="8"/>
        <v>0.86881600889382971</v>
      </c>
      <c r="BE7" s="133">
        <f t="shared" ca="1" si="8"/>
        <v>0.91939966648137839</v>
      </c>
      <c r="BF7" s="133">
        <f t="shared" ca="1" si="8"/>
        <v>0.96859366314619222</v>
      </c>
      <c r="BG7" s="133">
        <f t="shared" ca="1" si="8"/>
        <v>0.99999999999999989</v>
      </c>
    </row>
    <row r="8" spans="3:59" x14ac:dyDescent="0.15">
      <c r="AH8" s="134"/>
      <c r="AV8" s="134"/>
      <c r="AW8" s="134"/>
      <c r="AX8" s="134"/>
      <c r="AY8" s="134"/>
      <c r="AZ8" s="134"/>
      <c r="BA8" s="134"/>
      <c r="BB8" s="134"/>
      <c r="BC8" s="134"/>
      <c r="BD8" s="134"/>
      <c r="BE8" s="134"/>
      <c r="BF8" s="134"/>
      <c r="BG8" s="134"/>
    </row>
    <row r="9" spans="3:59" x14ac:dyDescent="0.15">
      <c r="C9" s="105">
        <v>66</v>
      </c>
      <c r="D9" s="105" t="s">
        <v>180</v>
      </c>
      <c r="E9" s="106">
        <f t="shared" ref="E9:E26" ca="1" si="9">$E$6</f>
        <v>0</v>
      </c>
      <c r="F9" s="106">
        <f t="shared" ref="F9:F26" ca="1" si="10">$F$6</f>
        <v>0</v>
      </c>
      <c r="G9" s="106">
        <f ca="1">VLOOKUP($C$6,パターンマスタ!N:AB,15,0)</f>
        <v>400</v>
      </c>
      <c r="H9" s="107">
        <f t="shared" ref="H9:H26" ca="1" si="11">SUMIFS(R9:AE9,$R$5:$AE$5,"&lt;="&amp;$H$4)</f>
        <v>147</v>
      </c>
      <c r="I9" s="106">
        <f t="shared" ref="I9:I26" ca="1" si="12">G9-H9</f>
        <v>253</v>
      </c>
      <c r="J9" s="112">
        <f t="shared" ref="J9:J26" ca="1" si="13">IF(G9=0,0,H9/G9)</f>
        <v>0.36749999999999999</v>
      </c>
      <c r="K9" s="113">
        <f t="shared" ref="K9:K26" ca="1" si="14">SUMIFS(AV9:BG9,$AV$5:$BG$5,$H$4)</f>
        <v>0.99999999999999989</v>
      </c>
      <c r="L9" s="113">
        <f t="shared" ref="L9:L26" ca="1" si="15">J9-K9</f>
        <v>-0.63249999999999984</v>
      </c>
      <c r="M9" s="114">
        <f ca="1">AS9*G9</f>
        <v>147</v>
      </c>
      <c r="N9" s="106">
        <f t="shared" ref="N9:N26" ca="1" si="16">G9-M9</f>
        <v>253</v>
      </c>
      <c r="O9" s="113">
        <f ca="1">M9/G9</f>
        <v>0.36749999999999999</v>
      </c>
      <c r="P9" s="115"/>
      <c r="Q9" s="126" t="s">
        <v>31</v>
      </c>
      <c r="R9" s="127">
        <f ca="1">IF($C$6="合計",SUMIFS(Pt3売数実績!$L:$L,Pt3売数実績!$C:$C,$C9,Pt3売数実績!$B:$B,R$5),IFERROR(VLOOKUP(R$5&amp;"_"&amp;$C9&amp;"_"&amp;$C$6,Pt3売数実績!$A:$L,12,0),0))</f>
        <v>0</v>
      </c>
      <c r="S9" s="127">
        <f ca="1">IF($C$6="合計",SUMIFS(Pt3売数実績!$L:$L,Pt3売数実績!$C:$C,$C9,Pt3売数実績!$B:$B,S$5),IFERROR(VLOOKUP(S$5&amp;"_"&amp;$C9&amp;"_"&amp;$C$6,Pt3売数実績!$A:$L,12,0),0))</f>
        <v>7</v>
      </c>
      <c r="T9" s="127">
        <f ca="1">IF($C$6="合計",SUMIFS(Pt3売数実績!$L:$L,Pt3売数実績!$C:$C,$C9,Pt3売数実績!$B:$B,T$5),IFERROR(VLOOKUP(T$5&amp;"_"&amp;$C9&amp;"_"&amp;$C$6,Pt3売数実績!$A:$L,12,0),0))</f>
        <v>13</v>
      </c>
      <c r="U9" s="127">
        <f ca="1">IF($C$6="合計",SUMIFS(Pt3売数実績!$L:$L,Pt3売数実績!$C:$C,$C9,Pt3売数実績!$B:$B,U$5),IFERROR(VLOOKUP(U$5&amp;"_"&amp;$C9&amp;"_"&amp;$C$6,Pt3売数実績!$A:$L,12,0),0))</f>
        <v>8</v>
      </c>
      <c r="V9" s="127">
        <f ca="1">IF($C$6="合計",SUMIFS(Pt3売数実績!$L:$L,Pt3売数実績!$C:$C,$C9,Pt3売数実績!$B:$B,V$5),IFERROR(VLOOKUP(V$5&amp;"_"&amp;$C9&amp;"_"&amp;$C$6,Pt3売数実績!$A:$L,12,0),0))</f>
        <v>9</v>
      </c>
      <c r="W9" s="127">
        <f ca="1">IF($C$6="合計",SUMIFS(Pt3売数実績!$L:$L,Pt3売数実績!$C:$C,$C9,Pt3売数実績!$B:$B,W$5),IFERROR(VLOOKUP(W$5&amp;"_"&amp;$C9&amp;"_"&amp;$C$6,Pt3売数実績!$A:$L,12,0),0))</f>
        <v>16</v>
      </c>
      <c r="X9" s="127">
        <f ca="1">IF($C$6="合計",SUMIFS(Pt3売数実績!$L:$L,Pt3売数実績!$C:$C,$C9,Pt3売数実績!$B:$B,X$5),IFERROR(VLOOKUP(X$5&amp;"_"&amp;$C9&amp;"_"&amp;$C$6,Pt3売数実績!$A:$L,12,0),0))</f>
        <v>16</v>
      </c>
      <c r="Y9" s="127">
        <f ca="1">IF($C$6="合計",SUMIFS(Pt3売数実績!$L:$L,Pt3売数実績!$C:$C,$C9,Pt3売数実績!$B:$B,Y$5),IFERROR(VLOOKUP(Y$5&amp;"_"&amp;$C9&amp;"_"&amp;$C$6,Pt3売数実績!$A:$L,12,0),0))</f>
        <v>24</v>
      </c>
      <c r="Z9" s="127">
        <f ca="1">IF($C$6="合計",SUMIFS(Pt3売数実績!$L:$L,Pt3売数実績!$C:$C,$C9,Pt3売数実績!$B:$B,Z$5),IFERROR(VLOOKUP(Z$5&amp;"_"&amp;$C9&amp;"_"&amp;$C$6,Pt3売数実績!$A:$L,12,0),0))</f>
        <v>12</v>
      </c>
      <c r="AA9" s="127">
        <f ca="1">IF($C$6="合計",SUMIFS(Pt3売数実績!$L:$L,Pt3売数実績!$C:$C,$C9,Pt3売数実績!$B:$B,AA$5),IFERROR(VLOOKUP(AA$5&amp;"_"&amp;$C9&amp;"_"&amp;$C$6,Pt3売数実績!$A:$L,12,0),0))</f>
        <v>13</v>
      </c>
      <c r="AB9" s="127">
        <f ca="1">IF($C$6="合計",SUMIFS(Pt3売数実績!$L:$L,Pt3売数実績!$C:$C,$C9,Pt3売数実績!$B:$B,AB$5),IFERROR(VLOOKUP(AB$5&amp;"_"&amp;$C9&amp;"_"&amp;$C$6,Pt3売数実績!$A:$L,12,0),0))</f>
        <v>12</v>
      </c>
      <c r="AC9" s="127">
        <f ca="1">IF($C$6="合計",SUMIFS(Pt3売数実績!$L:$L,Pt3売数実績!$C:$C,$C9,Pt3売数実績!$B:$B,AC$5),IFERROR(VLOOKUP(AC$5&amp;"_"&amp;$C9&amp;"_"&amp;$C$6,Pt3売数実績!$A:$L,12,0),0))</f>
        <v>7</v>
      </c>
      <c r="AD9" s="127">
        <f ca="1">IF($C$6="合計",SUMIFS(Pt3売数実績!$L:$L,Pt3売数実績!$C:$C,$C9,Pt3売数実績!$B:$B,AD$5),IFERROR(VLOOKUP(AD$5&amp;"_"&amp;$C9&amp;"_"&amp;$C$6,Pt3売数実績!$A:$L,12,0),0))</f>
        <v>7</v>
      </c>
      <c r="AE9" s="127">
        <f ca="1">IF($C$6="合計",SUMIFS(Pt3売数実績!$L:$L,Pt3売数実績!$C:$C,$C9,Pt3売数実績!$B:$B,AE$5),IFERROR(VLOOKUP(AE$5&amp;"_"&amp;$C9&amp;"_"&amp;$C$6,Pt3売数実績!$A:$L,12,0),0))</f>
        <v>3</v>
      </c>
      <c r="AG9" s="106" t="s">
        <v>32</v>
      </c>
      <c r="AH9" s="135">
        <f ca="1">SUM($R9:T9)/$G9</f>
        <v>0.05</v>
      </c>
      <c r="AI9" s="135">
        <f ca="1">SUM($R9:U9)/$G9</f>
        <v>7.0000000000000007E-2</v>
      </c>
      <c r="AJ9" s="135">
        <f ca="1">SUM($R9:V9)/$G9</f>
        <v>9.2499999999999999E-2</v>
      </c>
      <c r="AK9" s="135">
        <f ca="1">SUM($R9:W9)/$G9</f>
        <v>0.13250000000000001</v>
      </c>
      <c r="AL9" s="135">
        <f ca="1">SUM($R9:X9)/$G9</f>
        <v>0.17249999999999999</v>
      </c>
      <c r="AM9" s="135">
        <f ca="1">SUM($R9:Y9)/$G9</f>
        <v>0.23250000000000001</v>
      </c>
      <c r="AN9" s="135">
        <f ca="1">SUM($R9:Z9)/$G9</f>
        <v>0.26250000000000001</v>
      </c>
      <c r="AO9" s="135">
        <f ca="1">SUM($R9:AA9)/$G9</f>
        <v>0.29499999999999998</v>
      </c>
      <c r="AP9" s="135">
        <f ca="1">SUM($R9:AB9)/$G9</f>
        <v>0.32500000000000001</v>
      </c>
      <c r="AQ9" s="135">
        <f ca="1">SUM($R9:AC9)/$G9</f>
        <v>0.34250000000000003</v>
      </c>
      <c r="AR9" s="135">
        <f ca="1">SUM($R9:AD9)/$G9</f>
        <v>0.36</v>
      </c>
      <c r="AS9" s="135">
        <f ca="1">SUM($R9:AE9)/$G9</f>
        <v>0.36749999999999999</v>
      </c>
      <c r="AU9" s="106" t="s">
        <v>32</v>
      </c>
      <c r="AV9" s="135">
        <f t="shared" ref="AV9:BG18" ca="1" si="17">AV$7</f>
        <v>0.14452473596442467</v>
      </c>
      <c r="AW9" s="135">
        <f t="shared" ca="1" si="17"/>
        <v>0.26820455808782656</v>
      </c>
      <c r="AX9" s="135">
        <f t="shared" ca="1" si="17"/>
        <v>0.38854919399666477</v>
      </c>
      <c r="AY9" s="135">
        <f t="shared" ca="1" si="17"/>
        <v>0.5163979988882712</v>
      </c>
      <c r="AZ9" s="135">
        <f t="shared" ca="1" si="17"/>
        <v>0.66342412451361854</v>
      </c>
      <c r="BA9" s="135">
        <f t="shared" ca="1" si="17"/>
        <v>0.74791550861589762</v>
      </c>
      <c r="BB9" s="135">
        <f t="shared" ca="1" si="17"/>
        <v>0.79433018343524164</v>
      </c>
      <c r="BC9" s="135">
        <f t="shared" ca="1" si="17"/>
        <v>0.83324068927181749</v>
      </c>
      <c r="BD9" s="135">
        <f t="shared" ca="1" si="17"/>
        <v>0.86881600889382971</v>
      </c>
      <c r="BE9" s="135">
        <f t="shared" ca="1" si="17"/>
        <v>0.91939966648137839</v>
      </c>
      <c r="BF9" s="135">
        <f t="shared" ca="1" si="17"/>
        <v>0.96859366314619222</v>
      </c>
      <c r="BG9" s="135">
        <f t="shared" ca="1" si="17"/>
        <v>0.99999999999999989</v>
      </c>
    </row>
    <row r="10" spans="3:59" x14ac:dyDescent="0.15">
      <c r="C10" s="105">
        <v>31</v>
      </c>
      <c r="D10" s="105" t="s">
        <v>181</v>
      </c>
      <c r="E10" s="106">
        <f t="shared" ca="1" si="9"/>
        <v>0</v>
      </c>
      <c r="F10" s="106">
        <f t="shared" ca="1" si="10"/>
        <v>0</v>
      </c>
      <c r="G10" s="106">
        <f ca="1">VLOOKUP($C$6,パターンマスタ!N:AB,15,0)</f>
        <v>400</v>
      </c>
      <c r="H10" s="107">
        <f t="shared" ca="1" si="11"/>
        <v>123</v>
      </c>
      <c r="I10" s="106">
        <f t="shared" ca="1" si="12"/>
        <v>277</v>
      </c>
      <c r="J10" s="112">
        <f t="shared" ca="1" si="13"/>
        <v>0.3075</v>
      </c>
      <c r="K10" s="113">
        <f t="shared" ca="1" si="14"/>
        <v>0.99999999999999989</v>
      </c>
      <c r="L10" s="113">
        <f t="shared" ca="1" si="15"/>
        <v>-0.69249999999999989</v>
      </c>
      <c r="M10" s="114">
        <f t="shared" ref="M10:M26" ca="1" si="18">AS10*G10</f>
        <v>123</v>
      </c>
      <c r="N10" s="106">
        <f t="shared" ca="1" si="16"/>
        <v>277</v>
      </c>
      <c r="O10" s="113">
        <f t="shared" ref="O10:O26" ca="1" si="19">M10/G10</f>
        <v>0.3075</v>
      </c>
      <c r="P10" s="115"/>
      <c r="Q10" s="126" t="s">
        <v>31</v>
      </c>
      <c r="R10" s="127">
        <f ca="1">IF($C$6="合計",SUMIFS(Pt3売数実績!$L:$L,Pt3売数実績!$C:$C,$C10,Pt3売数実績!$B:$B,R$5),IFERROR(VLOOKUP(R$5&amp;"_"&amp;$C10&amp;"_"&amp;$C$6,Pt3売数実績!$A:$L,12,0),0))</f>
        <v>0</v>
      </c>
      <c r="S10" s="127">
        <f ca="1">IF($C$6="合計",SUMIFS(Pt3売数実績!$L:$L,Pt3売数実績!$C:$C,$C10,Pt3売数実績!$B:$B,S$5),IFERROR(VLOOKUP(S$5&amp;"_"&amp;$C10&amp;"_"&amp;$C$6,Pt3売数実績!$A:$L,12,0),0))</f>
        <v>8</v>
      </c>
      <c r="T10" s="127">
        <f ca="1">IF($C$6="合計",SUMIFS(Pt3売数実績!$L:$L,Pt3売数実績!$C:$C,$C10,Pt3売数実績!$B:$B,T$5),IFERROR(VLOOKUP(T$5&amp;"_"&amp;$C10&amp;"_"&amp;$C$6,Pt3売数実績!$A:$L,12,0),0))</f>
        <v>17</v>
      </c>
      <c r="U10" s="127">
        <f ca="1">IF($C$6="合計",SUMIFS(Pt3売数実績!$L:$L,Pt3売数実績!$C:$C,$C10,Pt3売数実績!$B:$B,U$5),IFERROR(VLOOKUP(U$5&amp;"_"&amp;$C10&amp;"_"&amp;$C$6,Pt3売数実績!$A:$L,12,0),0))</f>
        <v>14</v>
      </c>
      <c r="V10" s="127">
        <f ca="1">IF($C$6="合計",SUMIFS(Pt3売数実績!$L:$L,Pt3売数実績!$C:$C,$C10,Pt3売数実績!$B:$B,V$5),IFERROR(VLOOKUP(V$5&amp;"_"&amp;$C10&amp;"_"&amp;$C$6,Pt3売数実績!$A:$L,12,0),0))</f>
        <v>6</v>
      </c>
      <c r="W10" s="127">
        <f ca="1">IF($C$6="合計",SUMIFS(Pt3売数実績!$L:$L,Pt3売数実績!$C:$C,$C10,Pt3売数実績!$B:$B,W$5),IFERROR(VLOOKUP(W$5&amp;"_"&amp;$C10&amp;"_"&amp;$C$6,Pt3売数実績!$A:$L,12,0),0))</f>
        <v>7</v>
      </c>
      <c r="X10" s="127">
        <f ca="1">IF($C$6="合計",SUMIFS(Pt3売数実績!$L:$L,Pt3売数実績!$C:$C,$C10,Pt3売数実績!$B:$B,X$5),IFERROR(VLOOKUP(X$5&amp;"_"&amp;$C10&amp;"_"&amp;$C$6,Pt3売数実績!$A:$L,12,0),0))</f>
        <v>14</v>
      </c>
      <c r="Y10" s="127">
        <f ca="1">IF($C$6="合計",SUMIFS(Pt3売数実績!$L:$L,Pt3売数実績!$C:$C,$C10,Pt3売数実績!$B:$B,Y$5),IFERROR(VLOOKUP(Y$5&amp;"_"&amp;$C10&amp;"_"&amp;$C$6,Pt3売数実績!$A:$L,12,0),0))</f>
        <v>14</v>
      </c>
      <c r="Z10" s="127">
        <f ca="1">IF($C$6="合計",SUMIFS(Pt3売数実績!$L:$L,Pt3売数実績!$C:$C,$C10,Pt3売数実績!$B:$B,Z$5),IFERROR(VLOOKUP(Z$5&amp;"_"&amp;$C10&amp;"_"&amp;$C$6,Pt3売数実績!$A:$L,12,0),0))</f>
        <v>8</v>
      </c>
      <c r="AA10" s="127">
        <f ca="1">IF($C$6="合計",SUMIFS(Pt3売数実績!$L:$L,Pt3売数実績!$C:$C,$C10,Pt3売数実績!$B:$B,AA$5),IFERROR(VLOOKUP(AA$5&amp;"_"&amp;$C10&amp;"_"&amp;$C$6,Pt3売数実績!$A:$L,12,0),0))</f>
        <v>7</v>
      </c>
      <c r="AB10" s="127">
        <f ca="1">IF($C$6="合計",SUMIFS(Pt3売数実績!$L:$L,Pt3売数実績!$C:$C,$C10,Pt3売数実績!$B:$B,AB$5),IFERROR(VLOOKUP(AB$5&amp;"_"&amp;$C10&amp;"_"&amp;$C$6,Pt3売数実績!$A:$L,12,0),0))</f>
        <v>4</v>
      </c>
      <c r="AC10" s="127">
        <f ca="1">IF($C$6="合計",SUMIFS(Pt3売数実績!$L:$L,Pt3売数実績!$C:$C,$C10,Pt3売数実績!$B:$B,AC$5),IFERROR(VLOOKUP(AC$5&amp;"_"&amp;$C10&amp;"_"&amp;$C$6,Pt3売数実績!$A:$L,12,0),0))</f>
        <v>10</v>
      </c>
      <c r="AD10" s="127">
        <f ca="1">IF($C$6="合計",SUMIFS(Pt3売数実績!$L:$L,Pt3売数実績!$C:$C,$C10,Pt3売数実績!$B:$B,AD$5),IFERROR(VLOOKUP(AD$5&amp;"_"&amp;$C10&amp;"_"&amp;$C$6,Pt3売数実績!$A:$L,12,0),0))</f>
        <v>6</v>
      </c>
      <c r="AE10" s="127">
        <f ca="1">IF($C$6="合計",SUMIFS(Pt3売数実績!$L:$L,Pt3売数実績!$C:$C,$C10,Pt3売数実績!$B:$B,AE$5),IFERROR(VLOOKUP(AE$5&amp;"_"&amp;$C10&amp;"_"&amp;$C$6,Pt3売数実績!$A:$L,12,0),0))</f>
        <v>8</v>
      </c>
      <c r="AG10" s="106" t="s">
        <v>32</v>
      </c>
      <c r="AH10" s="135">
        <f ca="1">SUM($R10:T10)/$G10</f>
        <v>6.25E-2</v>
      </c>
      <c r="AI10" s="135">
        <f ca="1">SUM($R10:U10)/$G10</f>
        <v>9.7500000000000003E-2</v>
      </c>
      <c r="AJ10" s="135">
        <f ca="1">SUM($R10:V10)/$G10</f>
        <v>0.1125</v>
      </c>
      <c r="AK10" s="135">
        <f ca="1">SUM($R10:W10)/$G10</f>
        <v>0.13</v>
      </c>
      <c r="AL10" s="135">
        <f ca="1">SUM($R10:X10)/$G10</f>
        <v>0.16500000000000001</v>
      </c>
      <c r="AM10" s="135">
        <f ca="1">SUM($R10:Y10)/$G10</f>
        <v>0.2</v>
      </c>
      <c r="AN10" s="135">
        <f ca="1">SUM($R10:Z10)/$G10</f>
        <v>0.22</v>
      </c>
      <c r="AO10" s="135">
        <f ca="1">SUM($R10:AA10)/$G10</f>
        <v>0.23749999999999999</v>
      </c>
      <c r="AP10" s="135">
        <f ca="1">SUM($R10:AB10)/$G10</f>
        <v>0.2475</v>
      </c>
      <c r="AQ10" s="135">
        <f ca="1">SUM($R10:AC10)/$G10</f>
        <v>0.27250000000000002</v>
      </c>
      <c r="AR10" s="135">
        <f ca="1">SUM($R10:AD10)/$G10</f>
        <v>0.28749999999999998</v>
      </c>
      <c r="AS10" s="135">
        <f ca="1">SUM($R10:AE10)/$G10</f>
        <v>0.3075</v>
      </c>
      <c r="AU10" s="106" t="s">
        <v>32</v>
      </c>
      <c r="AV10" s="135">
        <f t="shared" ca="1" si="17"/>
        <v>0.14452473596442467</v>
      </c>
      <c r="AW10" s="135">
        <f t="shared" ca="1" si="17"/>
        <v>0.26820455808782656</v>
      </c>
      <c r="AX10" s="135">
        <f t="shared" ca="1" si="17"/>
        <v>0.38854919399666477</v>
      </c>
      <c r="AY10" s="135">
        <f t="shared" ca="1" si="17"/>
        <v>0.5163979988882712</v>
      </c>
      <c r="AZ10" s="135">
        <f t="shared" ca="1" si="17"/>
        <v>0.66342412451361854</v>
      </c>
      <c r="BA10" s="135">
        <f t="shared" ca="1" si="17"/>
        <v>0.74791550861589762</v>
      </c>
      <c r="BB10" s="135">
        <f t="shared" ca="1" si="17"/>
        <v>0.79433018343524164</v>
      </c>
      <c r="BC10" s="135">
        <f t="shared" ca="1" si="17"/>
        <v>0.83324068927181749</v>
      </c>
      <c r="BD10" s="135">
        <f t="shared" ca="1" si="17"/>
        <v>0.86881600889382971</v>
      </c>
      <c r="BE10" s="135">
        <f t="shared" ca="1" si="17"/>
        <v>0.91939966648137839</v>
      </c>
      <c r="BF10" s="135">
        <f t="shared" ca="1" si="17"/>
        <v>0.96859366314619222</v>
      </c>
      <c r="BG10" s="135">
        <f t="shared" ca="1" si="17"/>
        <v>0.99999999999999989</v>
      </c>
    </row>
    <row r="11" spans="3:59" x14ac:dyDescent="0.15">
      <c r="C11" s="105">
        <v>113</v>
      </c>
      <c r="D11" s="105" t="s">
        <v>182</v>
      </c>
      <c r="E11" s="106">
        <f t="shared" ca="1" si="9"/>
        <v>0</v>
      </c>
      <c r="F11" s="106">
        <f t="shared" ca="1" si="10"/>
        <v>0</v>
      </c>
      <c r="G11" s="106">
        <f ca="1">VLOOKUP($C$6,パターンマスタ!N:AB,15,0)</f>
        <v>400</v>
      </c>
      <c r="H11" s="107">
        <f t="shared" ca="1" si="11"/>
        <v>160</v>
      </c>
      <c r="I11" s="106">
        <f t="shared" ca="1" si="12"/>
        <v>240</v>
      </c>
      <c r="J11" s="112">
        <f t="shared" ca="1" si="13"/>
        <v>0.4</v>
      </c>
      <c r="K11" s="113">
        <f t="shared" ca="1" si="14"/>
        <v>0.99999999999999989</v>
      </c>
      <c r="L11" s="113">
        <f t="shared" ca="1" si="15"/>
        <v>-0.59999999999999987</v>
      </c>
      <c r="M11" s="114">
        <f t="shared" ca="1" si="18"/>
        <v>160</v>
      </c>
      <c r="N11" s="106">
        <f t="shared" ca="1" si="16"/>
        <v>240</v>
      </c>
      <c r="O11" s="113">
        <f t="shared" ca="1" si="19"/>
        <v>0.4</v>
      </c>
      <c r="P11" s="115"/>
      <c r="Q11" s="126" t="s">
        <v>31</v>
      </c>
      <c r="R11" s="127">
        <f ca="1">IF($C$6="合計",SUMIFS(Pt3売数実績!$L:$L,Pt3売数実績!$C:$C,$C11,Pt3売数実績!$B:$B,R$5),IFERROR(VLOOKUP(R$5&amp;"_"&amp;$C11&amp;"_"&amp;$C$6,Pt3売数実績!$A:$L,12,0),0))</f>
        <v>0</v>
      </c>
      <c r="S11" s="127">
        <f ca="1">IF($C$6="合計",SUMIFS(Pt3売数実績!$L:$L,Pt3売数実績!$C:$C,$C11,Pt3売数実績!$B:$B,S$5),IFERROR(VLOOKUP(S$5&amp;"_"&amp;$C11&amp;"_"&amp;$C$6,Pt3売数実績!$A:$L,12,0),0))</f>
        <v>0</v>
      </c>
      <c r="T11" s="127">
        <f ca="1">IF($C$6="合計",SUMIFS(Pt3売数実績!$L:$L,Pt3売数実績!$C:$C,$C11,Pt3売数実績!$B:$B,T$5),IFERROR(VLOOKUP(T$5&amp;"_"&amp;$C11&amp;"_"&amp;$C$6,Pt3売数実績!$A:$L,12,0),0))</f>
        <v>0</v>
      </c>
      <c r="U11" s="127">
        <f ca="1">IF($C$6="合計",SUMIFS(Pt3売数実績!$L:$L,Pt3売数実績!$C:$C,$C11,Pt3売数実績!$B:$B,U$5),IFERROR(VLOOKUP(U$5&amp;"_"&amp;$C11&amp;"_"&amp;$C$6,Pt3売数実績!$A:$L,12,0),0))</f>
        <v>8</v>
      </c>
      <c r="V11" s="127">
        <f ca="1">IF($C$6="合計",SUMIFS(Pt3売数実績!$L:$L,Pt3売数実績!$C:$C,$C11,Pt3売数実績!$B:$B,V$5),IFERROR(VLOOKUP(V$5&amp;"_"&amp;$C11&amp;"_"&amp;$C$6,Pt3売数実績!$A:$L,12,0),0))</f>
        <v>19</v>
      </c>
      <c r="W11" s="127">
        <f ca="1">IF($C$6="合計",SUMIFS(Pt3売数実績!$L:$L,Pt3売数実績!$C:$C,$C11,Pt3売数実績!$B:$B,W$5),IFERROR(VLOOKUP(W$5&amp;"_"&amp;$C11&amp;"_"&amp;$C$6,Pt3売数実績!$A:$L,12,0),0))</f>
        <v>35</v>
      </c>
      <c r="X11" s="127">
        <f ca="1">IF($C$6="合計",SUMIFS(Pt3売数実績!$L:$L,Pt3売数実績!$C:$C,$C11,Pt3売数実績!$B:$B,X$5),IFERROR(VLOOKUP(X$5&amp;"_"&amp;$C11&amp;"_"&amp;$C$6,Pt3売数実績!$A:$L,12,0),0))</f>
        <v>47</v>
      </c>
      <c r="Y11" s="127">
        <f ca="1">IF($C$6="合計",SUMIFS(Pt3売数実績!$L:$L,Pt3売数実績!$C:$C,$C11,Pt3売数実績!$B:$B,Y$5),IFERROR(VLOOKUP(Y$5&amp;"_"&amp;$C11&amp;"_"&amp;$C$6,Pt3売数実績!$A:$L,12,0),0))</f>
        <v>16</v>
      </c>
      <c r="Z11" s="127">
        <f ca="1">IF($C$6="合計",SUMIFS(Pt3売数実績!$L:$L,Pt3売数実績!$C:$C,$C11,Pt3売数実績!$B:$B,Z$5),IFERROR(VLOOKUP(Z$5&amp;"_"&amp;$C11&amp;"_"&amp;$C$6,Pt3売数実績!$A:$L,12,0),0))</f>
        <v>9</v>
      </c>
      <c r="AA11" s="127">
        <f ca="1">IF($C$6="合計",SUMIFS(Pt3売数実績!$L:$L,Pt3売数実績!$C:$C,$C11,Pt3売数実績!$B:$B,AA$5),IFERROR(VLOOKUP(AA$5&amp;"_"&amp;$C11&amp;"_"&amp;$C$6,Pt3売数実績!$A:$L,12,0),0))</f>
        <v>7</v>
      </c>
      <c r="AB11" s="127">
        <f ca="1">IF($C$6="合計",SUMIFS(Pt3売数実績!$L:$L,Pt3売数実績!$C:$C,$C11,Pt3売数実績!$B:$B,AB$5),IFERROR(VLOOKUP(AB$5&amp;"_"&amp;$C11&amp;"_"&amp;$C$6,Pt3売数実績!$A:$L,12,0),0))</f>
        <v>9</v>
      </c>
      <c r="AC11" s="127">
        <f ca="1">IF($C$6="合計",SUMIFS(Pt3売数実績!$L:$L,Pt3売数実績!$C:$C,$C11,Pt3売数実績!$B:$B,AC$5),IFERROR(VLOOKUP(AC$5&amp;"_"&amp;$C11&amp;"_"&amp;$C$6,Pt3売数実績!$A:$L,12,0),0))</f>
        <v>5</v>
      </c>
      <c r="AD11" s="127">
        <f ca="1">IF($C$6="合計",SUMIFS(Pt3売数実績!$L:$L,Pt3売数実績!$C:$C,$C11,Pt3売数実績!$B:$B,AD$5),IFERROR(VLOOKUP(AD$5&amp;"_"&amp;$C11&amp;"_"&amp;$C$6,Pt3売数実績!$A:$L,12,0),0))</f>
        <v>3</v>
      </c>
      <c r="AE11" s="127">
        <f ca="1">IF($C$6="合計",SUMIFS(Pt3売数実績!$L:$L,Pt3売数実績!$C:$C,$C11,Pt3売数実績!$B:$B,AE$5),IFERROR(VLOOKUP(AE$5&amp;"_"&amp;$C11&amp;"_"&amp;$C$6,Pt3売数実績!$A:$L,12,0),0))</f>
        <v>2</v>
      </c>
      <c r="AG11" s="106" t="s">
        <v>32</v>
      </c>
      <c r="AH11" s="135">
        <f ca="1">SUM($R11:T11)/$G11</f>
        <v>0</v>
      </c>
      <c r="AI11" s="135">
        <f ca="1">SUM($R11:U11)/$G11</f>
        <v>0.02</v>
      </c>
      <c r="AJ11" s="135">
        <f ca="1">SUM($R11:V11)/$G11</f>
        <v>6.7500000000000004E-2</v>
      </c>
      <c r="AK11" s="135">
        <f ca="1">SUM($R11:W11)/$G11</f>
        <v>0.155</v>
      </c>
      <c r="AL11" s="135">
        <f ca="1">SUM($R11:X11)/$G11</f>
        <v>0.27250000000000002</v>
      </c>
      <c r="AM11" s="135">
        <f ca="1">SUM($R11:Y11)/$G11</f>
        <v>0.3125</v>
      </c>
      <c r="AN11" s="135">
        <f ca="1">SUM($R11:Z11)/$G11</f>
        <v>0.33500000000000002</v>
      </c>
      <c r="AO11" s="135">
        <f ca="1">SUM($R11:AA11)/$G11</f>
        <v>0.35249999999999998</v>
      </c>
      <c r="AP11" s="135">
        <f ca="1">SUM($R11:AB11)/$G11</f>
        <v>0.375</v>
      </c>
      <c r="AQ11" s="135">
        <f ca="1">SUM($R11:AC11)/$G11</f>
        <v>0.38750000000000001</v>
      </c>
      <c r="AR11" s="135">
        <f ca="1">SUM($R11:AD11)/$G11</f>
        <v>0.39500000000000002</v>
      </c>
      <c r="AS11" s="135">
        <f ca="1">SUM($R11:AE11)/$G11</f>
        <v>0.4</v>
      </c>
      <c r="AU11" s="106" t="s">
        <v>32</v>
      </c>
      <c r="AV11" s="135">
        <f t="shared" ca="1" si="17"/>
        <v>0.14452473596442467</v>
      </c>
      <c r="AW11" s="135">
        <f t="shared" ca="1" si="17"/>
        <v>0.26820455808782656</v>
      </c>
      <c r="AX11" s="135">
        <f t="shared" ca="1" si="17"/>
        <v>0.38854919399666477</v>
      </c>
      <c r="AY11" s="135">
        <f t="shared" ca="1" si="17"/>
        <v>0.5163979988882712</v>
      </c>
      <c r="AZ11" s="135">
        <f t="shared" ca="1" si="17"/>
        <v>0.66342412451361854</v>
      </c>
      <c r="BA11" s="135">
        <f t="shared" ca="1" si="17"/>
        <v>0.74791550861589762</v>
      </c>
      <c r="BB11" s="135">
        <f t="shared" ca="1" si="17"/>
        <v>0.79433018343524164</v>
      </c>
      <c r="BC11" s="135">
        <f t="shared" ca="1" si="17"/>
        <v>0.83324068927181749</v>
      </c>
      <c r="BD11" s="135">
        <f t="shared" ca="1" si="17"/>
        <v>0.86881600889382971</v>
      </c>
      <c r="BE11" s="135">
        <f t="shared" ca="1" si="17"/>
        <v>0.91939966648137839</v>
      </c>
      <c r="BF11" s="135">
        <f t="shared" ca="1" si="17"/>
        <v>0.96859366314619222</v>
      </c>
      <c r="BG11" s="135">
        <f t="shared" ca="1" si="17"/>
        <v>0.99999999999999989</v>
      </c>
    </row>
    <row r="12" spans="3:59" x14ac:dyDescent="0.15">
      <c r="C12" s="105">
        <v>379</v>
      </c>
      <c r="D12" s="105" t="s">
        <v>183</v>
      </c>
      <c r="E12" s="106">
        <f t="shared" ca="1" si="9"/>
        <v>0</v>
      </c>
      <c r="F12" s="106">
        <f t="shared" ca="1" si="10"/>
        <v>0</v>
      </c>
      <c r="G12" s="106">
        <f ca="1">VLOOKUP($C$6,パターンマスタ!N:AB,15,0)</f>
        <v>400</v>
      </c>
      <c r="H12" s="107">
        <f t="shared" ca="1" si="11"/>
        <v>146</v>
      </c>
      <c r="I12" s="106">
        <f t="shared" ca="1" si="12"/>
        <v>254</v>
      </c>
      <c r="J12" s="112">
        <f t="shared" ca="1" si="13"/>
        <v>0.36499999999999999</v>
      </c>
      <c r="K12" s="113">
        <f t="shared" ca="1" si="14"/>
        <v>0.99999999999999989</v>
      </c>
      <c r="L12" s="113">
        <f t="shared" ca="1" si="15"/>
        <v>-0.6349999999999999</v>
      </c>
      <c r="M12" s="114">
        <f t="shared" ca="1" si="18"/>
        <v>146</v>
      </c>
      <c r="N12" s="106">
        <f t="shared" ca="1" si="16"/>
        <v>254</v>
      </c>
      <c r="O12" s="113">
        <f t="shared" ca="1" si="19"/>
        <v>0.36499999999999999</v>
      </c>
      <c r="P12" s="115"/>
      <c r="Q12" s="126" t="s">
        <v>31</v>
      </c>
      <c r="R12" s="127">
        <f ca="1">IF($C$6="合計",SUMIFS(Pt3売数実績!$L:$L,Pt3売数実績!$C:$C,$C12,Pt3売数実績!$B:$B,R$5),IFERROR(VLOOKUP(R$5&amp;"_"&amp;$C12&amp;"_"&amp;$C$6,Pt3売数実績!$A:$L,12,0),0))</f>
        <v>0</v>
      </c>
      <c r="S12" s="127">
        <f ca="1">IF($C$6="合計",SUMIFS(Pt3売数実績!$L:$L,Pt3売数実績!$C:$C,$C12,Pt3売数実績!$B:$B,S$5),IFERROR(VLOOKUP(S$5&amp;"_"&amp;$C12&amp;"_"&amp;$C$6,Pt3売数実績!$A:$L,12,0),0))</f>
        <v>0</v>
      </c>
      <c r="T12" s="127">
        <f ca="1">IF($C$6="合計",SUMIFS(Pt3売数実績!$L:$L,Pt3売数実績!$C:$C,$C12,Pt3売数実績!$B:$B,T$5),IFERROR(VLOOKUP(T$5&amp;"_"&amp;$C12&amp;"_"&amp;$C$6,Pt3売数実績!$A:$L,12,0),0))</f>
        <v>0</v>
      </c>
      <c r="U12" s="127">
        <f ca="1">IF($C$6="合計",SUMIFS(Pt3売数実績!$L:$L,Pt3売数実績!$C:$C,$C12,Pt3売数実績!$B:$B,U$5),IFERROR(VLOOKUP(U$5&amp;"_"&amp;$C12&amp;"_"&amp;$C$6,Pt3売数実績!$A:$L,12,0),0))</f>
        <v>18</v>
      </c>
      <c r="V12" s="127">
        <f ca="1">IF($C$6="合計",SUMIFS(Pt3売数実績!$L:$L,Pt3売数実績!$C:$C,$C12,Pt3売数実績!$B:$B,V$5),IFERROR(VLOOKUP(V$5&amp;"_"&amp;$C12&amp;"_"&amp;$C$6,Pt3売数実績!$A:$L,12,0),0))</f>
        <v>18</v>
      </c>
      <c r="W12" s="127">
        <f ca="1">IF($C$6="合計",SUMIFS(Pt3売数実績!$L:$L,Pt3売数実績!$C:$C,$C12,Pt3売数実績!$B:$B,W$5),IFERROR(VLOOKUP(W$5&amp;"_"&amp;$C12&amp;"_"&amp;$C$6,Pt3売数実績!$A:$L,12,0),0))</f>
        <v>30</v>
      </c>
      <c r="X12" s="127">
        <f ca="1">IF($C$6="合計",SUMIFS(Pt3売数実績!$L:$L,Pt3売数実績!$C:$C,$C12,Pt3売数実績!$B:$B,X$5),IFERROR(VLOOKUP(X$5&amp;"_"&amp;$C12&amp;"_"&amp;$C$6,Pt3売数実績!$A:$L,12,0),0))</f>
        <v>30</v>
      </c>
      <c r="Y12" s="127">
        <f ca="1">IF($C$6="合計",SUMIFS(Pt3売数実績!$L:$L,Pt3売数実績!$C:$C,$C12,Pt3売数実績!$B:$B,Y$5),IFERROR(VLOOKUP(Y$5&amp;"_"&amp;$C12&amp;"_"&amp;$C$6,Pt3売数実績!$A:$L,12,0),0))</f>
        <v>28</v>
      </c>
      <c r="Z12" s="127">
        <f ca="1">IF($C$6="合計",SUMIFS(Pt3売数実績!$L:$L,Pt3売数実績!$C:$C,$C12,Pt3売数実績!$B:$B,Z$5),IFERROR(VLOOKUP(Z$5&amp;"_"&amp;$C12&amp;"_"&amp;$C$6,Pt3売数実績!$A:$L,12,0),0))</f>
        <v>7</v>
      </c>
      <c r="AA12" s="127">
        <f ca="1">IF($C$6="合計",SUMIFS(Pt3売数実績!$L:$L,Pt3売数実績!$C:$C,$C12,Pt3売数実績!$B:$B,AA$5),IFERROR(VLOOKUP(AA$5&amp;"_"&amp;$C12&amp;"_"&amp;$C$6,Pt3売数実績!$A:$L,12,0),0))</f>
        <v>3</v>
      </c>
      <c r="AB12" s="127">
        <f ca="1">IF($C$6="合計",SUMIFS(Pt3売数実績!$L:$L,Pt3売数実績!$C:$C,$C12,Pt3売数実績!$B:$B,AB$5),IFERROR(VLOOKUP(AB$5&amp;"_"&amp;$C12&amp;"_"&amp;$C$6,Pt3売数実績!$A:$L,12,0),0))</f>
        <v>1</v>
      </c>
      <c r="AC12" s="127">
        <f ca="1">IF($C$6="合計",SUMIFS(Pt3売数実績!$L:$L,Pt3売数実績!$C:$C,$C12,Pt3売数実績!$B:$B,AC$5),IFERROR(VLOOKUP(AC$5&amp;"_"&amp;$C12&amp;"_"&amp;$C$6,Pt3売数実績!$A:$L,12,0),0))</f>
        <v>3</v>
      </c>
      <c r="AD12" s="127">
        <f ca="1">IF($C$6="合計",SUMIFS(Pt3売数実績!$L:$L,Pt3売数実績!$C:$C,$C12,Pt3売数実績!$B:$B,AD$5),IFERROR(VLOOKUP(AD$5&amp;"_"&amp;$C12&amp;"_"&amp;$C$6,Pt3売数実績!$A:$L,12,0),0))</f>
        <v>5</v>
      </c>
      <c r="AE12" s="127">
        <f ca="1">IF($C$6="合計",SUMIFS(Pt3売数実績!$L:$L,Pt3売数実績!$C:$C,$C12,Pt3売数実績!$B:$B,AE$5),IFERROR(VLOOKUP(AE$5&amp;"_"&amp;$C12&amp;"_"&amp;$C$6,Pt3売数実績!$A:$L,12,0),0))</f>
        <v>3</v>
      </c>
      <c r="AG12" s="106" t="s">
        <v>32</v>
      </c>
      <c r="AH12" s="135">
        <f ca="1">SUM($R12:T12)/$G12</f>
        <v>0</v>
      </c>
      <c r="AI12" s="135">
        <f ca="1">SUM($R12:U12)/$G12</f>
        <v>4.4999999999999998E-2</v>
      </c>
      <c r="AJ12" s="135">
        <f ca="1">SUM($R12:V12)/$G12</f>
        <v>0.09</v>
      </c>
      <c r="AK12" s="135">
        <f ca="1">SUM($R12:W12)/$G12</f>
        <v>0.16500000000000001</v>
      </c>
      <c r="AL12" s="135">
        <f ca="1">SUM($R12:X12)/$G12</f>
        <v>0.24</v>
      </c>
      <c r="AM12" s="135">
        <f ca="1">SUM($R12:Y12)/$G12</f>
        <v>0.31</v>
      </c>
      <c r="AN12" s="135">
        <f ca="1">SUM($R12:Z12)/$G12</f>
        <v>0.32750000000000001</v>
      </c>
      <c r="AO12" s="135">
        <f ca="1">SUM($R12:AA12)/$G12</f>
        <v>0.33500000000000002</v>
      </c>
      <c r="AP12" s="135">
        <f ca="1">SUM($R12:AB12)/$G12</f>
        <v>0.33750000000000002</v>
      </c>
      <c r="AQ12" s="135">
        <f ca="1">SUM($R12:AC12)/$G12</f>
        <v>0.34499999999999997</v>
      </c>
      <c r="AR12" s="135">
        <f ca="1">SUM($R12:AD12)/$G12</f>
        <v>0.35749999999999998</v>
      </c>
      <c r="AS12" s="135">
        <f ca="1">SUM($R12:AE12)/$G12</f>
        <v>0.36499999999999999</v>
      </c>
      <c r="AU12" s="106" t="s">
        <v>32</v>
      </c>
      <c r="AV12" s="135">
        <f t="shared" ca="1" si="17"/>
        <v>0.14452473596442467</v>
      </c>
      <c r="AW12" s="135">
        <f t="shared" ca="1" si="17"/>
        <v>0.26820455808782656</v>
      </c>
      <c r="AX12" s="135">
        <f t="shared" ca="1" si="17"/>
        <v>0.38854919399666477</v>
      </c>
      <c r="AY12" s="135">
        <f t="shared" ca="1" si="17"/>
        <v>0.5163979988882712</v>
      </c>
      <c r="AZ12" s="135">
        <f t="shared" ca="1" si="17"/>
        <v>0.66342412451361854</v>
      </c>
      <c r="BA12" s="135">
        <f t="shared" ca="1" si="17"/>
        <v>0.74791550861589762</v>
      </c>
      <c r="BB12" s="135">
        <f t="shared" ca="1" si="17"/>
        <v>0.79433018343524164</v>
      </c>
      <c r="BC12" s="135">
        <f t="shared" ca="1" si="17"/>
        <v>0.83324068927181749</v>
      </c>
      <c r="BD12" s="135">
        <f t="shared" ca="1" si="17"/>
        <v>0.86881600889382971</v>
      </c>
      <c r="BE12" s="135">
        <f t="shared" ca="1" si="17"/>
        <v>0.91939966648137839</v>
      </c>
      <c r="BF12" s="135">
        <f t="shared" ca="1" si="17"/>
        <v>0.96859366314619222</v>
      </c>
      <c r="BG12" s="135">
        <f t="shared" ca="1" si="17"/>
        <v>0.99999999999999989</v>
      </c>
    </row>
    <row r="13" spans="3:59" x14ac:dyDescent="0.15">
      <c r="C13" s="105">
        <v>51</v>
      </c>
      <c r="D13" s="105" t="s">
        <v>184</v>
      </c>
      <c r="E13" s="106">
        <f t="shared" ca="1" si="9"/>
        <v>0</v>
      </c>
      <c r="F13" s="106">
        <f t="shared" ca="1" si="10"/>
        <v>0</v>
      </c>
      <c r="G13" s="106">
        <f ca="1">VLOOKUP($C$6,パターンマスタ!N:AB,15,0)</f>
        <v>400</v>
      </c>
      <c r="H13" s="107">
        <f t="shared" ca="1" si="11"/>
        <v>176</v>
      </c>
      <c r="I13" s="106">
        <f t="shared" ca="1" si="12"/>
        <v>224</v>
      </c>
      <c r="J13" s="112">
        <f t="shared" ca="1" si="13"/>
        <v>0.44</v>
      </c>
      <c r="K13" s="113">
        <f t="shared" ca="1" si="14"/>
        <v>0.99999999999999989</v>
      </c>
      <c r="L13" s="113">
        <f t="shared" ca="1" si="15"/>
        <v>-0.55999999999999983</v>
      </c>
      <c r="M13" s="114">
        <f t="shared" ca="1" si="18"/>
        <v>176</v>
      </c>
      <c r="N13" s="106">
        <f t="shared" ca="1" si="16"/>
        <v>224</v>
      </c>
      <c r="O13" s="113">
        <f t="shared" ca="1" si="19"/>
        <v>0.44</v>
      </c>
      <c r="P13" s="115"/>
      <c r="Q13" s="126" t="s">
        <v>31</v>
      </c>
      <c r="R13" s="127">
        <f ca="1">IF($C$6="合計",SUMIFS(Pt3売数実績!$L:$L,Pt3売数実績!$C:$C,$C13,Pt3売数実績!$B:$B,R$5),IFERROR(VLOOKUP(R$5&amp;"_"&amp;$C13&amp;"_"&amp;$C$6,Pt3売数実績!$A:$L,12,0),0))</f>
        <v>0</v>
      </c>
      <c r="S13" s="127">
        <f ca="1">IF($C$6="合計",SUMIFS(Pt3売数実績!$L:$L,Pt3売数実績!$C:$C,$C13,Pt3売数実績!$B:$B,S$5),IFERROR(VLOOKUP(S$5&amp;"_"&amp;$C13&amp;"_"&amp;$C$6,Pt3売数実績!$A:$L,12,0),0))</f>
        <v>20</v>
      </c>
      <c r="T13" s="127">
        <f ca="1">IF($C$6="合計",SUMIFS(Pt3売数実績!$L:$L,Pt3売数実績!$C:$C,$C13,Pt3売数実績!$B:$B,T$5),IFERROR(VLOOKUP(T$5&amp;"_"&amp;$C13&amp;"_"&amp;$C$6,Pt3売数実績!$A:$L,12,0),0))</f>
        <v>26</v>
      </c>
      <c r="U13" s="127">
        <f ca="1">IF($C$6="合計",SUMIFS(Pt3売数実績!$L:$L,Pt3売数実績!$C:$C,$C13,Pt3売数実績!$B:$B,U$5),IFERROR(VLOOKUP(U$5&amp;"_"&amp;$C13&amp;"_"&amp;$C$6,Pt3売数実績!$A:$L,12,0),0))</f>
        <v>27</v>
      </c>
      <c r="V13" s="127">
        <f ca="1">IF($C$6="合計",SUMIFS(Pt3売数実績!$L:$L,Pt3売数実績!$C:$C,$C13,Pt3売数実績!$B:$B,V$5),IFERROR(VLOOKUP(V$5&amp;"_"&amp;$C13&amp;"_"&amp;$C$6,Pt3売数実績!$A:$L,12,0),0))</f>
        <v>12</v>
      </c>
      <c r="W13" s="127">
        <f ca="1">IF($C$6="合計",SUMIFS(Pt3売数実績!$L:$L,Pt3売数実績!$C:$C,$C13,Pt3売数実績!$B:$B,W$5),IFERROR(VLOOKUP(W$5&amp;"_"&amp;$C13&amp;"_"&amp;$C$6,Pt3売数実績!$A:$L,12,0),0))</f>
        <v>30</v>
      </c>
      <c r="X13" s="127">
        <f ca="1">IF($C$6="合計",SUMIFS(Pt3売数実績!$L:$L,Pt3売数実績!$C:$C,$C13,Pt3売数実績!$B:$B,X$5),IFERROR(VLOOKUP(X$5&amp;"_"&amp;$C13&amp;"_"&amp;$C$6,Pt3売数実績!$A:$L,12,0),0))</f>
        <v>29</v>
      </c>
      <c r="Y13" s="127">
        <f ca="1">IF($C$6="合計",SUMIFS(Pt3売数実績!$L:$L,Pt3売数実績!$C:$C,$C13,Pt3売数実績!$B:$B,Y$5),IFERROR(VLOOKUP(Y$5&amp;"_"&amp;$C13&amp;"_"&amp;$C$6,Pt3売数実績!$A:$L,12,0),0))</f>
        <v>6</v>
      </c>
      <c r="Z13" s="127">
        <f ca="1">IF($C$6="合計",SUMIFS(Pt3売数実績!$L:$L,Pt3売数実績!$C:$C,$C13,Pt3売数実績!$B:$B,Z$5),IFERROR(VLOOKUP(Z$5&amp;"_"&amp;$C13&amp;"_"&amp;$C$6,Pt3売数実績!$A:$L,12,0),0))</f>
        <v>6</v>
      </c>
      <c r="AA13" s="127">
        <f ca="1">IF($C$6="合計",SUMIFS(Pt3売数実績!$L:$L,Pt3売数実績!$C:$C,$C13,Pt3売数実績!$B:$B,AA$5),IFERROR(VLOOKUP(AA$5&amp;"_"&amp;$C13&amp;"_"&amp;$C$6,Pt3売数実績!$A:$L,12,0),0))</f>
        <v>2</v>
      </c>
      <c r="AB13" s="127">
        <f ca="1">IF($C$6="合計",SUMIFS(Pt3売数実績!$L:$L,Pt3売数実績!$C:$C,$C13,Pt3売数実績!$B:$B,AB$5),IFERROR(VLOOKUP(AB$5&amp;"_"&amp;$C13&amp;"_"&amp;$C$6,Pt3売数実績!$A:$L,12,0),0))</f>
        <v>4</v>
      </c>
      <c r="AC13" s="127">
        <f ca="1">IF($C$6="合計",SUMIFS(Pt3売数実績!$L:$L,Pt3売数実績!$C:$C,$C13,Pt3売数実績!$B:$B,AC$5),IFERROR(VLOOKUP(AC$5&amp;"_"&amp;$C13&amp;"_"&amp;$C$6,Pt3売数実績!$A:$L,12,0),0))</f>
        <v>4</v>
      </c>
      <c r="AD13" s="127">
        <f ca="1">IF($C$6="合計",SUMIFS(Pt3売数実績!$L:$L,Pt3売数実績!$C:$C,$C13,Pt3売数実績!$B:$B,AD$5),IFERROR(VLOOKUP(AD$5&amp;"_"&amp;$C13&amp;"_"&amp;$C$6,Pt3売数実績!$A:$L,12,0),0))</f>
        <v>7</v>
      </c>
      <c r="AE13" s="127">
        <f ca="1">IF($C$6="合計",SUMIFS(Pt3売数実績!$L:$L,Pt3売数実績!$C:$C,$C13,Pt3売数実績!$B:$B,AE$5),IFERROR(VLOOKUP(AE$5&amp;"_"&amp;$C13&amp;"_"&amp;$C$6,Pt3売数実績!$A:$L,12,0),0))</f>
        <v>3</v>
      </c>
      <c r="AG13" s="106" t="s">
        <v>32</v>
      </c>
      <c r="AH13" s="135">
        <f ca="1">SUM($R13:T13)/$G13</f>
        <v>0.115</v>
      </c>
      <c r="AI13" s="135">
        <f ca="1">SUM($R13:U13)/$G13</f>
        <v>0.1825</v>
      </c>
      <c r="AJ13" s="135">
        <f ca="1">SUM($R13:V13)/$G13</f>
        <v>0.21249999999999999</v>
      </c>
      <c r="AK13" s="135">
        <f ca="1">SUM($R13:W13)/$G13</f>
        <v>0.28749999999999998</v>
      </c>
      <c r="AL13" s="135">
        <f ca="1">SUM($R13:X13)/$G13</f>
        <v>0.36</v>
      </c>
      <c r="AM13" s="135">
        <f ca="1">SUM($R13:Y13)/$G13</f>
        <v>0.375</v>
      </c>
      <c r="AN13" s="135">
        <f ca="1">SUM($R13:Z13)/$G13</f>
        <v>0.39</v>
      </c>
      <c r="AO13" s="135">
        <f ca="1">SUM($R13:AA13)/$G13</f>
        <v>0.39500000000000002</v>
      </c>
      <c r="AP13" s="135">
        <f ca="1">SUM($R13:AB13)/$G13</f>
        <v>0.40500000000000003</v>
      </c>
      <c r="AQ13" s="135">
        <f ca="1">SUM($R13:AC13)/$G13</f>
        <v>0.41499999999999998</v>
      </c>
      <c r="AR13" s="135">
        <f ca="1">SUM($R13:AD13)/$G13</f>
        <v>0.4325</v>
      </c>
      <c r="AS13" s="135">
        <f ca="1">SUM($R13:AE13)/$G13</f>
        <v>0.44</v>
      </c>
      <c r="AU13" s="106" t="s">
        <v>32</v>
      </c>
      <c r="AV13" s="135">
        <f t="shared" ca="1" si="17"/>
        <v>0.14452473596442467</v>
      </c>
      <c r="AW13" s="135">
        <f t="shared" ca="1" si="17"/>
        <v>0.26820455808782656</v>
      </c>
      <c r="AX13" s="135">
        <f t="shared" ca="1" si="17"/>
        <v>0.38854919399666477</v>
      </c>
      <c r="AY13" s="135">
        <f t="shared" ca="1" si="17"/>
        <v>0.5163979988882712</v>
      </c>
      <c r="AZ13" s="135">
        <f t="shared" ca="1" si="17"/>
        <v>0.66342412451361854</v>
      </c>
      <c r="BA13" s="135">
        <f t="shared" ca="1" si="17"/>
        <v>0.74791550861589762</v>
      </c>
      <c r="BB13" s="135">
        <f t="shared" ca="1" si="17"/>
        <v>0.79433018343524164</v>
      </c>
      <c r="BC13" s="135">
        <f t="shared" ca="1" si="17"/>
        <v>0.83324068927181749</v>
      </c>
      <c r="BD13" s="135">
        <f t="shared" ca="1" si="17"/>
        <v>0.86881600889382971</v>
      </c>
      <c r="BE13" s="135">
        <f t="shared" ca="1" si="17"/>
        <v>0.91939966648137839</v>
      </c>
      <c r="BF13" s="135">
        <f t="shared" ca="1" si="17"/>
        <v>0.96859366314619222</v>
      </c>
      <c r="BG13" s="135">
        <f t="shared" ca="1" si="17"/>
        <v>0.99999999999999989</v>
      </c>
    </row>
    <row r="14" spans="3:59" x14ac:dyDescent="0.15">
      <c r="C14" s="105">
        <v>155</v>
      </c>
      <c r="D14" s="105" t="s">
        <v>185</v>
      </c>
      <c r="E14" s="106">
        <f t="shared" ca="1" si="9"/>
        <v>0</v>
      </c>
      <c r="F14" s="106">
        <f t="shared" ca="1" si="10"/>
        <v>0</v>
      </c>
      <c r="G14" s="106">
        <f ca="1">VLOOKUP($C$6,パターンマスタ!N:AB,15,0)</f>
        <v>400</v>
      </c>
      <c r="H14" s="107">
        <f t="shared" ca="1" si="11"/>
        <v>171</v>
      </c>
      <c r="I14" s="106">
        <f t="shared" ca="1" si="12"/>
        <v>229</v>
      </c>
      <c r="J14" s="112">
        <f t="shared" ca="1" si="13"/>
        <v>0.42749999999999999</v>
      </c>
      <c r="K14" s="113">
        <f t="shared" ca="1" si="14"/>
        <v>0.99999999999999989</v>
      </c>
      <c r="L14" s="113">
        <f t="shared" ca="1" si="15"/>
        <v>-0.5724999999999999</v>
      </c>
      <c r="M14" s="114">
        <f t="shared" ca="1" si="18"/>
        <v>171</v>
      </c>
      <c r="N14" s="106">
        <f t="shared" ca="1" si="16"/>
        <v>229</v>
      </c>
      <c r="O14" s="113">
        <f t="shared" ca="1" si="19"/>
        <v>0.42749999999999999</v>
      </c>
      <c r="P14" s="115"/>
      <c r="Q14" s="126" t="s">
        <v>31</v>
      </c>
      <c r="R14" s="127">
        <f ca="1">IF($C$6="合計",SUMIFS(Pt3売数実績!$L:$L,Pt3売数実績!$C:$C,$C14,Pt3売数実績!$B:$B,R$5),IFERROR(VLOOKUP(R$5&amp;"_"&amp;$C14&amp;"_"&amp;$C$6,Pt3売数実績!$A:$L,12,0),0))</f>
        <v>0</v>
      </c>
      <c r="S14" s="127">
        <f ca="1">IF($C$6="合計",SUMIFS(Pt3売数実績!$L:$L,Pt3売数実績!$C:$C,$C14,Pt3売数実績!$B:$B,S$5),IFERROR(VLOOKUP(S$5&amp;"_"&amp;$C14&amp;"_"&amp;$C$6,Pt3売数実績!$A:$L,12,0),0))</f>
        <v>21</v>
      </c>
      <c r="T14" s="127">
        <f ca="1">IF($C$6="合計",SUMIFS(Pt3売数実績!$L:$L,Pt3売数実績!$C:$C,$C14,Pt3売数実績!$B:$B,T$5),IFERROR(VLOOKUP(T$5&amp;"_"&amp;$C14&amp;"_"&amp;$C$6,Pt3売数実績!$A:$L,12,0),0))</f>
        <v>10</v>
      </c>
      <c r="U14" s="127">
        <f ca="1">IF($C$6="合計",SUMIFS(Pt3売数実績!$L:$L,Pt3売数実績!$C:$C,$C14,Pt3売数実績!$B:$B,U$5),IFERROR(VLOOKUP(U$5&amp;"_"&amp;$C14&amp;"_"&amp;$C$6,Pt3売数実績!$A:$L,12,0),0))</f>
        <v>16</v>
      </c>
      <c r="V14" s="127">
        <f ca="1">IF($C$6="合計",SUMIFS(Pt3売数実績!$L:$L,Pt3売数実績!$C:$C,$C14,Pt3売数実績!$B:$B,V$5),IFERROR(VLOOKUP(V$5&amp;"_"&amp;$C14&amp;"_"&amp;$C$6,Pt3売数実績!$A:$L,12,0),0))</f>
        <v>18</v>
      </c>
      <c r="W14" s="127">
        <f ca="1">IF($C$6="合計",SUMIFS(Pt3売数実績!$L:$L,Pt3売数実績!$C:$C,$C14,Pt3売数実績!$B:$B,W$5),IFERROR(VLOOKUP(W$5&amp;"_"&amp;$C14&amp;"_"&amp;$C$6,Pt3売数実績!$A:$L,12,0),0))</f>
        <v>23</v>
      </c>
      <c r="X14" s="127">
        <f ca="1">IF($C$6="合計",SUMIFS(Pt3売数実績!$L:$L,Pt3売数実績!$C:$C,$C14,Pt3売数実績!$B:$B,X$5),IFERROR(VLOOKUP(X$5&amp;"_"&amp;$C14&amp;"_"&amp;$C$6,Pt3売数実績!$A:$L,12,0),0))</f>
        <v>23</v>
      </c>
      <c r="Y14" s="127">
        <f ca="1">IF($C$6="合計",SUMIFS(Pt3売数実績!$L:$L,Pt3売数実績!$C:$C,$C14,Pt3売数実績!$B:$B,Y$5),IFERROR(VLOOKUP(Y$5&amp;"_"&amp;$C14&amp;"_"&amp;$C$6,Pt3売数実績!$A:$L,12,0),0))</f>
        <v>17</v>
      </c>
      <c r="Z14" s="127">
        <f ca="1">IF($C$6="合計",SUMIFS(Pt3売数実績!$L:$L,Pt3売数実績!$C:$C,$C14,Pt3売数実績!$B:$B,Z$5),IFERROR(VLOOKUP(Z$5&amp;"_"&amp;$C14&amp;"_"&amp;$C$6,Pt3売数実績!$A:$L,12,0),0))</f>
        <v>4</v>
      </c>
      <c r="AA14" s="127">
        <f ca="1">IF($C$6="合計",SUMIFS(Pt3売数実績!$L:$L,Pt3売数実績!$C:$C,$C14,Pt3売数実績!$B:$B,AA$5),IFERROR(VLOOKUP(AA$5&amp;"_"&amp;$C14&amp;"_"&amp;$C$6,Pt3売数実績!$A:$L,12,0),0))</f>
        <v>12</v>
      </c>
      <c r="AB14" s="127">
        <f ca="1">IF($C$6="合計",SUMIFS(Pt3売数実績!$L:$L,Pt3売数実績!$C:$C,$C14,Pt3売数実績!$B:$B,AB$5),IFERROR(VLOOKUP(AB$5&amp;"_"&amp;$C14&amp;"_"&amp;$C$6,Pt3売数実績!$A:$L,12,0),0))</f>
        <v>10</v>
      </c>
      <c r="AC14" s="127">
        <f ca="1">IF($C$6="合計",SUMIFS(Pt3売数実績!$L:$L,Pt3売数実績!$C:$C,$C14,Pt3売数実績!$B:$B,AC$5),IFERROR(VLOOKUP(AC$5&amp;"_"&amp;$C14&amp;"_"&amp;$C$6,Pt3売数実績!$A:$L,12,0),0))</f>
        <v>6</v>
      </c>
      <c r="AD14" s="127">
        <f ca="1">IF($C$6="合計",SUMIFS(Pt3売数実績!$L:$L,Pt3売数実績!$C:$C,$C14,Pt3売数実績!$B:$B,AD$5),IFERROR(VLOOKUP(AD$5&amp;"_"&amp;$C14&amp;"_"&amp;$C$6,Pt3売数実績!$A:$L,12,0),0))</f>
        <v>7</v>
      </c>
      <c r="AE14" s="127">
        <f ca="1">IF($C$6="合計",SUMIFS(Pt3売数実績!$L:$L,Pt3売数実績!$C:$C,$C14,Pt3売数実績!$B:$B,AE$5),IFERROR(VLOOKUP(AE$5&amp;"_"&amp;$C14&amp;"_"&amp;$C$6,Pt3売数実績!$A:$L,12,0),0))</f>
        <v>4</v>
      </c>
      <c r="AG14" s="106" t="s">
        <v>32</v>
      </c>
      <c r="AH14" s="135">
        <f ca="1">SUM($R14:T14)/$G14</f>
        <v>7.7499999999999999E-2</v>
      </c>
      <c r="AI14" s="135">
        <f ca="1">SUM($R14:U14)/$G14</f>
        <v>0.11749999999999999</v>
      </c>
      <c r="AJ14" s="135">
        <f ca="1">SUM($R14:V14)/$G14</f>
        <v>0.16250000000000001</v>
      </c>
      <c r="AK14" s="135">
        <f ca="1">SUM($R14:W14)/$G14</f>
        <v>0.22</v>
      </c>
      <c r="AL14" s="135">
        <f ca="1">SUM($R14:X14)/$G14</f>
        <v>0.27750000000000002</v>
      </c>
      <c r="AM14" s="135">
        <f ca="1">SUM($R14:Y14)/$G14</f>
        <v>0.32</v>
      </c>
      <c r="AN14" s="135">
        <f ca="1">SUM($R14:Z14)/$G14</f>
        <v>0.33</v>
      </c>
      <c r="AO14" s="135">
        <f ca="1">SUM($R14:AA14)/$G14</f>
        <v>0.36</v>
      </c>
      <c r="AP14" s="135">
        <f ca="1">SUM($R14:AB14)/$G14</f>
        <v>0.38500000000000001</v>
      </c>
      <c r="AQ14" s="135">
        <f ca="1">SUM($R14:AC14)/$G14</f>
        <v>0.4</v>
      </c>
      <c r="AR14" s="135">
        <f ca="1">SUM($R14:AD14)/$G14</f>
        <v>0.41749999999999998</v>
      </c>
      <c r="AS14" s="135">
        <f ca="1">SUM($R14:AE14)/$G14</f>
        <v>0.42749999999999999</v>
      </c>
      <c r="AU14" s="106" t="s">
        <v>32</v>
      </c>
      <c r="AV14" s="135">
        <f t="shared" ca="1" si="17"/>
        <v>0.14452473596442467</v>
      </c>
      <c r="AW14" s="135">
        <f t="shared" ca="1" si="17"/>
        <v>0.26820455808782656</v>
      </c>
      <c r="AX14" s="135">
        <f t="shared" ca="1" si="17"/>
        <v>0.38854919399666477</v>
      </c>
      <c r="AY14" s="135">
        <f t="shared" ca="1" si="17"/>
        <v>0.5163979988882712</v>
      </c>
      <c r="AZ14" s="135">
        <f t="shared" ca="1" si="17"/>
        <v>0.66342412451361854</v>
      </c>
      <c r="BA14" s="135">
        <f t="shared" ca="1" si="17"/>
        <v>0.74791550861589762</v>
      </c>
      <c r="BB14" s="135">
        <f t="shared" ca="1" si="17"/>
        <v>0.79433018343524164</v>
      </c>
      <c r="BC14" s="135">
        <f t="shared" ca="1" si="17"/>
        <v>0.83324068927181749</v>
      </c>
      <c r="BD14" s="135">
        <f t="shared" ca="1" si="17"/>
        <v>0.86881600889382971</v>
      </c>
      <c r="BE14" s="135">
        <f t="shared" ca="1" si="17"/>
        <v>0.91939966648137839</v>
      </c>
      <c r="BF14" s="135">
        <f t="shared" ca="1" si="17"/>
        <v>0.96859366314619222</v>
      </c>
      <c r="BG14" s="135">
        <f t="shared" ca="1" si="17"/>
        <v>0.99999999999999989</v>
      </c>
    </row>
    <row r="15" spans="3:59" x14ac:dyDescent="0.15">
      <c r="C15" s="105">
        <v>49</v>
      </c>
      <c r="D15" s="105" t="s">
        <v>186</v>
      </c>
      <c r="E15" s="106">
        <f t="shared" ca="1" si="9"/>
        <v>0</v>
      </c>
      <c r="F15" s="106">
        <f t="shared" ca="1" si="10"/>
        <v>0</v>
      </c>
      <c r="G15" s="106">
        <f ca="1">VLOOKUP($C$6,パターンマスタ!N:AB,15,0)</f>
        <v>400</v>
      </c>
      <c r="H15" s="107">
        <f t="shared" ca="1" si="11"/>
        <v>262</v>
      </c>
      <c r="I15" s="106">
        <f t="shared" ca="1" si="12"/>
        <v>138</v>
      </c>
      <c r="J15" s="112">
        <f t="shared" ca="1" si="13"/>
        <v>0.65500000000000003</v>
      </c>
      <c r="K15" s="113">
        <f t="shared" ca="1" si="14"/>
        <v>0.99999999999999989</v>
      </c>
      <c r="L15" s="113">
        <f t="shared" ca="1" si="15"/>
        <v>-0.34499999999999986</v>
      </c>
      <c r="M15" s="114">
        <f t="shared" ca="1" si="18"/>
        <v>262</v>
      </c>
      <c r="N15" s="106">
        <f t="shared" ca="1" si="16"/>
        <v>138</v>
      </c>
      <c r="O15" s="113">
        <f t="shared" ca="1" si="19"/>
        <v>0.65500000000000003</v>
      </c>
      <c r="P15" s="115"/>
      <c r="Q15" s="126" t="s">
        <v>31</v>
      </c>
      <c r="R15" s="127">
        <f ca="1">IF($C$6="合計",SUMIFS(Pt3売数実績!$L:$L,Pt3売数実績!$C:$C,$C15,Pt3売数実績!$B:$B,R$5),IFERROR(VLOOKUP(R$5&amp;"_"&amp;$C15&amp;"_"&amp;$C$6,Pt3売数実績!$A:$L,12,0),0))</f>
        <v>0</v>
      </c>
      <c r="S15" s="127">
        <f ca="1">IF($C$6="合計",SUMIFS(Pt3売数実績!$L:$L,Pt3売数実績!$C:$C,$C15,Pt3売数実績!$B:$B,S$5),IFERROR(VLOOKUP(S$5&amp;"_"&amp;$C15&amp;"_"&amp;$C$6,Pt3売数実績!$A:$L,12,0),0))</f>
        <v>3</v>
      </c>
      <c r="T15" s="127">
        <f ca="1">IF($C$6="合計",SUMIFS(Pt3売数実績!$L:$L,Pt3売数実績!$C:$C,$C15,Pt3売数実績!$B:$B,T$5),IFERROR(VLOOKUP(T$5&amp;"_"&amp;$C15&amp;"_"&amp;$C$6,Pt3売数実績!$A:$L,12,0),0))</f>
        <v>4</v>
      </c>
      <c r="U15" s="127">
        <f ca="1">IF($C$6="合計",SUMIFS(Pt3売数実績!$L:$L,Pt3売数実績!$C:$C,$C15,Pt3売数実績!$B:$B,U$5),IFERROR(VLOOKUP(U$5&amp;"_"&amp;$C15&amp;"_"&amp;$C$6,Pt3売数実績!$A:$L,12,0),0))</f>
        <v>30</v>
      </c>
      <c r="V15" s="127">
        <f ca="1">IF($C$6="合計",SUMIFS(Pt3売数実績!$L:$L,Pt3売数実績!$C:$C,$C15,Pt3売数実績!$B:$B,V$5),IFERROR(VLOOKUP(V$5&amp;"_"&amp;$C15&amp;"_"&amp;$C$6,Pt3売数実績!$A:$L,12,0),0))</f>
        <v>88</v>
      </c>
      <c r="W15" s="127">
        <f ca="1">IF($C$6="合計",SUMIFS(Pt3売数実績!$L:$L,Pt3売数実績!$C:$C,$C15,Pt3売数実績!$B:$B,W$5),IFERROR(VLOOKUP(W$5&amp;"_"&amp;$C15&amp;"_"&amp;$C$6,Pt3売数実績!$A:$L,12,0),0))</f>
        <v>51</v>
      </c>
      <c r="X15" s="127">
        <f ca="1">IF($C$6="合計",SUMIFS(Pt3売数実績!$L:$L,Pt3売数実績!$C:$C,$C15,Pt3売数実績!$B:$B,X$5),IFERROR(VLOOKUP(X$5&amp;"_"&amp;$C15&amp;"_"&amp;$C$6,Pt3売数実績!$A:$L,12,0),0))</f>
        <v>56</v>
      </c>
      <c r="Y15" s="127">
        <f ca="1">IF($C$6="合計",SUMIFS(Pt3売数実績!$L:$L,Pt3売数実績!$C:$C,$C15,Pt3売数実績!$B:$B,Y$5),IFERROR(VLOOKUP(Y$5&amp;"_"&amp;$C15&amp;"_"&amp;$C$6,Pt3売数実績!$A:$L,12,0),0))</f>
        <v>13</v>
      </c>
      <c r="Z15" s="127">
        <f ca="1">IF($C$6="合計",SUMIFS(Pt3売数実績!$L:$L,Pt3売数実績!$C:$C,$C15,Pt3売数実績!$B:$B,Z$5),IFERROR(VLOOKUP(Z$5&amp;"_"&amp;$C15&amp;"_"&amp;$C$6,Pt3売数実績!$A:$L,12,0),0))</f>
        <v>5</v>
      </c>
      <c r="AA15" s="127">
        <f ca="1">IF($C$6="合計",SUMIFS(Pt3売数実績!$L:$L,Pt3売数実績!$C:$C,$C15,Pt3売数実績!$B:$B,AA$5),IFERROR(VLOOKUP(AA$5&amp;"_"&amp;$C15&amp;"_"&amp;$C$6,Pt3売数実績!$A:$L,12,0),0))</f>
        <v>5</v>
      </c>
      <c r="AB15" s="127">
        <f ca="1">IF($C$6="合計",SUMIFS(Pt3売数実績!$L:$L,Pt3売数実績!$C:$C,$C15,Pt3売数実績!$B:$B,AB$5),IFERROR(VLOOKUP(AB$5&amp;"_"&amp;$C15&amp;"_"&amp;$C$6,Pt3売数実績!$A:$L,12,0),0))</f>
        <v>2</v>
      </c>
      <c r="AC15" s="127">
        <f ca="1">IF($C$6="合計",SUMIFS(Pt3売数実績!$L:$L,Pt3売数実績!$C:$C,$C15,Pt3売数実績!$B:$B,AC$5),IFERROR(VLOOKUP(AC$5&amp;"_"&amp;$C15&amp;"_"&amp;$C$6,Pt3売数実績!$A:$L,12,0),0))</f>
        <v>1</v>
      </c>
      <c r="AD15" s="127">
        <f ca="1">IF($C$6="合計",SUMIFS(Pt3売数実績!$L:$L,Pt3売数実績!$C:$C,$C15,Pt3売数実績!$B:$B,AD$5),IFERROR(VLOOKUP(AD$5&amp;"_"&amp;$C15&amp;"_"&amp;$C$6,Pt3売数実績!$A:$L,12,0),0))</f>
        <v>4</v>
      </c>
      <c r="AE15" s="127">
        <f ca="1">IF($C$6="合計",SUMIFS(Pt3売数実績!$L:$L,Pt3売数実績!$C:$C,$C15,Pt3売数実績!$B:$B,AE$5),IFERROR(VLOOKUP(AE$5&amp;"_"&amp;$C15&amp;"_"&amp;$C$6,Pt3売数実績!$A:$L,12,0),0))</f>
        <v>0</v>
      </c>
      <c r="AG15" s="106" t="s">
        <v>32</v>
      </c>
      <c r="AH15" s="135">
        <f ca="1">SUM($R15:T15)/$G15</f>
        <v>1.7500000000000002E-2</v>
      </c>
      <c r="AI15" s="135">
        <f ca="1">SUM($R15:U15)/$G15</f>
        <v>9.2499999999999999E-2</v>
      </c>
      <c r="AJ15" s="135">
        <f ca="1">SUM($R15:V15)/$G15</f>
        <v>0.3125</v>
      </c>
      <c r="AK15" s="135">
        <f ca="1">SUM($R15:W15)/$G15</f>
        <v>0.44</v>
      </c>
      <c r="AL15" s="135">
        <f ca="1">SUM($R15:X15)/$G15</f>
        <v>0.57999999999999996</v>
      </c>
      <c r="AM15" s="135">
        <f ca="1">SUM($R15:Y15)/$G15</f>
        <v>0.61250000000000004</v>
      </c>
      <c r="AN15" s="135">
        <f ca="1">SUM($R15:Z15)/$G15</f>
        <v>0.625</v>
      </c>
      <c r="AO15" s="135">
        <f ca="1">SUM($R15:AA15)/$G15</f>
        <v>0.63749999999999996</v>
      </c>
      <c r="AP15" s="135">
        <f ca="1">SUM($R15:AB15)/$G15</f>
        <v>0.64249999999999996</v>
      </c>
      <c r="AQ15" s="135">
        <f ca="1">SUM($R15:AC15)/$G15</f>
        <v>0.64500000000000002</v>
      </c>
      <c r="AR15" s="135">
        <f ca="1">SUM($R15:AD15)/$G15</f>
        <v>0.65500000000000003</v>
      </c>
      <c r="AS15" s="135">
        <f ca="1">SUM($R15:AE15)/$G15</f>
        <v>0.65500000000000003</v>
      </c>
      <c r="AU15" s="106" t="s">
        <v>32</v>
      </c>
      <c r="AV15" s="135">
        <f t="shared" ca="1" si="17"/>
        <v>0.14452473596442467</v>
      </c>
      <c r="AW15" s="135">
        <f t="shared" ca="1" si="17"/>
        <v>0.26820455808782656</v>
      </c>
      <c r="AX15" s="135">
        <f t="shared" ca="1" si="17"/>
        <v>0.38854919399666477</v>
      </c>
      <c r="AY15" s="135">
        <f t="shared" ca="1" si="17"/>
        <v>0.5163979988882712</v>
      </c>
      <c r="AZ15" s="135">
        <f t="shared" ca="1" si="17"/>
        <v>0.66342412451361854</v>
      </c>
      <c r="BA15" s="135">
        <f t="shared" ca="1" si="17"/>
        <v>0.74791550861589762</v>
      </c>
      <c r="BB15" s="135">
        <f t="shared" ca="1" si="17"/>
        <v>0.79433018343524164</v>
      </c>
      <c r="BC15" s="135">
        <f t="shared" ca="1" si="17"/>
        <v>0.83324068927181749</v>
      </c>
      <c r="BD15" s="135">
        <f t="shared" ca="1" si="17"/>
        <v>0.86881600889382971</v>
      </c>
      <c r="BE15" s="135">
        <f t="shared" ca="1" si="17"/>
        <v>0.91939966648137839</v>
      </c>
      <c r="BF15" s="135">
        <f t="shared" ca="1" si="17"/>
        <v>0.96859366314619222</v>
      </c>
      <c r="BG15" s="135">
        <f t="shared" ca="1" si="17"/>
        <v>0.99999999999999989</v>
      </c>
    </row>
    <row r="16" spans="3:59" x14ac:dyDescent="0.15">
      <c r="C16" s="105">
        <v>67</v>
      </c>
      <c r="D16" s="105" t="s">
        <v>187</v>
      </c>
      <c r="E16" s="106">
        <f t="shared" ca="1" si="9"/>
        <v>0</v>
      </c>
      <c r="F16" s="106">
        <f t="shared" ca="1" si="10"/>
        <v>0</v>
      </c>
      <c r="G16" s="106">
        <f ca="1">VLOOKUP($C$6,パターンマスタ!N:AB,15,0)</f>
        <v>400</v>
      </c>
      <c r="H16" s="107">
        <f t="shared" ca="1" si="11"/>
        <v>191</v>
      </c>
      <c r="I16" s="106">
        <f t="shared" ca="1" si="12"/>
        <v>209</v>
      </c>
      <c r="J16" s="112">
        <f t="shared" ca="1" si="13"/>
        <v>0.47749999999999998</v>
      </c>
      <c r="K16" s="113">
        <f t="shared" ca="1" si="14"/>
        <v>0.99999999999999989</v>
      </c>
      <c r="L16" s="113">
        <f t="shared" ca="1" si="15"/>
        <v>-0.52249999999999996</v>
      </c>
      <c r="M16" s="114">
        <f t="shared" ca="1" si="18"/>
        <v>191</v>
      </c>
      <c r="N16" s="106">
        <f t="shared" ca="1" si="16"/>
        <v>209</v>
      </c>
      <c r="O16" s="113">
        <f t="shared" ca="1" si="19"/>
        <v>0.47749999999999998</v>
      </c>
      <c r="P16" s="115"/>
      <c r="Q16" s="126" t="s">
        <v>31</v>
      </c>
      <c r="R16" s="127">
        <f ca="1">IF($C$6="合計",SUMIFS(Pt3売数実績!$L:$L,Pt3売数実績!$C:$C,$C16,Pt3売数実績!$B:$B,R$5),IFERROR(VLOOKUP(R$5&amp;"_"&amp;$C16&amp;"_"&amp;$C$6,Pt3売数実績!$A:$L,12,0),0))</f>
        <v>0</v>
      </c>
      <c r="S16" s="127">
        <f ca="1">IF($C$6="合計",SUMIFS(Pt3売数実績!$L:$L,Pt3売数実績!$C:$C,$C16,Pt3売数実績!$B:$B,S$5),IFERROR(VLOOKUP(S$5&amp;"_"&amp;$C16&amp;"_"&amp;$C$6,Pt3売数実績!$A:$L,12,0),0))</f>
        <v>10</v>
      </c>
      <c r="T16" s="127">
        <f ca="1">IF($C$6="合計",SUMIFS(Pt3売数実績!$L:$L,Pt3売数実績!$C:$C,$C16,Pt3売数実績!$B:$B,T$5),IFERROR(VLOOKUP(T$5&amp;"_"&amp;$C16&amp;"_"&amp;$C$6,Pt3売数実績!$A:$L,12,0),0))</f>
        <v>13</v>
      </c>
      <c r="U16" s="127">
        <f ca="1">IF($C$6="合計",SUMIFS(Pt3売数実績!$L:$L,Pt3売数実績!$C:$C,$C16,Pt3売数実績!$B:$B,U$5),IFERROR(VLOOKUP(U$5&amp;"_"&amp;$C16&amp;"_"&amp;$C$6,Pt3売数実績!$A:$L,12,0),0))</f>
        <v>19</v>
      </c>
      <c r="V16" s="127">
        <f ca="1">IF($C$6="合計",SUMIFS(Pt3売数実績!$L:$L,Pt3売数実績!$C:$C,$C16,Pt3売数実績!$B:$B,V$5),IFERROR(VLOOKUP(V$5&amp;"_"&amp;$C16&amp;"_"&amp;$C$6,Pt3売数実績!$A:$L,12,0),0))</f>
        <v>20</v>
      </c>
      <c r="W16" s="127">
        <f ca="1">IF($C$6="合計",SUMIFS(Pt3売数実績!$L:$L,Pt3売数実績!$C:$C,$C16,Pt3売数実績!$B:$B,W$5),IFERROR(VLOOKUP(W$5&amp;"_"&amp;$C16&amp;"_"&amp;$C$6,Pt3売数実績!$A:$L,12,0),0))</f>
        <v>15</v>
      </c>
      <c r="X16" s="127">
        <f ca="1">IF($C$6="合計",SUMIFS(Pt3売数実績!$L:$L,Pt3売数実績!$C:$C,$C16,Pt3売数実績!$B:$B,X$5),IFERROR(VLOOKUP(X$5&amp;"_"&amp;$C16&amp;"_"&amp;$C$6,Pt3売数実績!$A:$L,12,0),0))</f>
        <v>34</v>
      </c>
      <c r="Y16" s="127">
        <f ca="1">IF($C$6="合計",SUMIFS(Pt3売数実績!$L:$L,Pt3売数実績!$C:$C,$C16,Pt3売数実績!$B:$B,Y$5),IFERROR(VLOOKUP(Y$5&amp;"_"&amp;$C16&amp;"_"&amp;$C$6,Pt3売数実績!$A:$L,12,0),0))</f>
        <v>22</v>
      </c>
      <c r="Z16" s="127">
        <f ca="1">IF($C$6="合計",SUMIFS(Pt3売数実績!$L:$L,Pt3売数実績!$C:$C,$C16,Pt3売数実績!$B:$B,Z$5),IFERROR(VLOOKUP(Z$5&amp;"_"&amp;$C16&amp;"_"&amp;$C$6,Pt3売数実績!$A:$L,12,0),0))</f>
        <v>11</v>
      </c>
      <c r="AA16" s="127">
        <f ca="1">IF($C$6="合計",SUMIFS(Pt3売数実績!$L:$L,Pt3売数実績!$C:$C,$C16,Pt3売数実績!$B:$B,AA$5),IFERROR(VLOOKUP(AA$5&amp;"_"&amp;$C16&amp;"_"&amp;$C$6,Pt3売数実績!$A:$L,12,0),0))</f>
        <v>7</v>
      </c>
      <c r="AB16" s="127">
        <f ca="1">IF($C$6="合計",SUMIFS(Pt3売数実績!$L:$L,Pt3売数実績!$C:$C,$C16,Pt3売数実績!$B:$B,AB$5),IFERROR(VLOOKUP(AB$5&amp;"_"&amp;$C16&amp;"_"&amp;$C$6,Pt3売数実績!$A:$L,12,0),0))</f>
        <v>11</v>
      </c>
      <c r="AC16" s="127">
        <f ca="1">IF($C$6="合計",SUMIFS(Pt3売数実績!$L:$L,Pt3売数実績!$C:$C,$C16,Pt3売数実績!$B:$B,AC$5),IFERROR(VLOOKUP(AC$5&amp;"_"&amp;$C16&amp;"_"&amp;$C$6,Pt3売数実績!$A:$L,12,0),0))</f>
        <v>15</v>
      </c>
      <c r="AD16" s="127">
        <f ca="1">IF($C$6="合計",SUMIFS(Pt3売数実績!$L:$L,Pt3売数実績!$C:$C,$C16,Pt3売数実績!$B:$B,AD$5),IFERROR(VLOOKUP(AD$5&amp;"_"&amp;$C16&amp;"_"&amp;$C$6,Pt3売数実績!$A:$L,12,0),0))</f>
        <v>11</v>
      </c>
      <c r="AE16" s="127">
        <f ca="1">IF($C$6="合計",SUMIFS(Pt3売数実績!$L:$L,Pt3売数実績!$C:$C,$C16,Pt3売数実績!$B:$B,AE$5),IFERROR(VLOOKUP(AE$5&amp;"_"&amp;$C16&amp;"_"&amp;$C$6,Pt3売数実績!$A:$L,12,0),0))</f>
        <v>3</v>
      </c>
      <c r="AG16" s="106" t="s">
        <v>32</v>
      </c>
      <c r="AH16" s="135">
        <f ca="1">SUM($R16:T16)/$G16</f>
        <v>5.7500000000000002E-2</v>
      </c>
      <c r="AI16" s="135">
        <f ca="1">SUM($R16:U16)/$G16</f>
        <v>0.105</v>
      </c>
      <c r="AJ16" s="135">
        <f ca="1">SUM($R16:V16)/$G16</f>
        <v>0.155</v>
      </c>
      <c r="AK16" s="135">
        <f ca="1">SUM($R16:W16)/$G16</f>
        <v>0.1925</v>
      </c>
      <c r="AL16" s="135">
        <f ca="1">SUM($R16:X16)/$G16</f>
        <v>0.27750000000000002</v>
      </c>
      <c r="AM16" s="135">
        <f ca="1">SUM($R16:Y16)/$G16</f>
        <v>0.33250000000000002</v>
      </c>
      <c r="AN16" s="135">
        <f ca="1">SUM($R16:Z16)/$G16</f>
        <v>0.36</v>
      </c>
      <c r="AO16" s="135">
        <f ca="1">SUM($R16:AA16)/$G16</f>
        <v>0.3775</v>
      </c>
      <c r="AP16" s="135">
        <f ca="1">SUM($R16:AB16)/$G16</f>
        <v>0.40500000000000003</v>
      </c>
      <c r="AQ16" s="135">
        <f ca="1">SUM($R16:AC16)/$G16</f>
        <v>0.4425</v>
      </c>
      <c r="AR16" s="135">
        <f ca="1">SUM($R16:AD16)/$G16</f>
        <v>0.47</v>
      </c>
      <c r="AS16" s="135">
        <f ca="1">SUM($R16:AE16)/$G16</f>
        <v>0.47749999999999998</v>
      </c>
      <c r="AU16" s="106" t="s">
        <v>32</v>
      </c>
      <c r="AV16" s="135">
        <f t="shared" ca="1" si="17"/>
        <v>0.14452473596442467</v>
      </c>
      <c r="AW16" s="135">
        <f t="shared" ca="1" si="17"/>
        <v>0.26820455808782656</v>
      </c>
      <c r="AX16" s="135">
        <f t="shared" ca="1" si="17"/>
        <v>0.38854919399666477</v>
      </c>
      <c r="AY16" s="135">
        <f t="shared" ca="1" si="17"/>
        <v>0.5163979988882712</v>
      </c>
      <c r="AZ16" s="135">
        <f t="shared" ca="1" si="17"/>
        <v>0.66342412451361854</v>
      </c>
      <c r="BA16" s="135">
        <f t="shared" ca="1" si="17"/>
        <v>0.74791550861589762</v>
      </c>
      <c r="BB16" s="135">
        <f t="shared" ca="1" si="17"/>
        <v>0.79433018343524164</v>
      </c>
      <c r="BC16" s="135">
        <f t="shared" ca="1" si="17"/>
        <v>0.83324068927181749</v>
      </c>
      <c r="BD16" s="135">
        <f t="shared" ca="1" si="17"/>
        <v>0.86881600889382971</v>
      </c>
      <c r="BE16" s="135">
        <f t="shared" ca="1" si="17"/>
        <v>0.91939966648137839</v>
      </c>
      <c r="BF16" s="135">
        <f t="shared" ca="1" si="17"/>
        <v>0.96859366314619222</v>
      </c>
      <c r="BG16" s="135">
        <f t="shared" ca="1" si="17"/>
        <v>0.99999999999999989</v>
      </c>
    </row>
    <row r="17" spans="3:59" x14ac:dyDescent="0.15">
      <c r="C17" s="105">
        <v>237</v>
      </c>
      <c r="D17" s="105" t="s">
        <v>188</v>
      </c>
      <c r="E17" s="106">
        <f t="shared" ca="1" si="9"/>
        <v>0</v>
      </c>
      <c r="F17" s="106">
        <f t="shared" ca="1" si="10"/>
        <v>0</v>
      </c>
      <c r="G17" s="106">
        <f ca="1">VLOOKUP($C$6,パターンマスタ!N:AB,15,0)</f>
        <v>400</v>
      </c>
      <c r="H17" s="107">
        <f t="shared" ca="1" si="11"/>
        <v>141</v>
      </c>
      <c r="I17" s="106">
        <f t="shared" ca="1" si="12"/>
        <v>259</v>
      </c>
      <c r="J17" s="112">
        <f t="shared" ca="1" si="13"/>
        <v>0.35249999999999998</v>
      </c>
      <c r="K17" s="113">
        <f t="shared" ca="1" si="14"/>
        <v>0.99999999999999989</v>
      </c>
      <c r="L17" s="113">
        <f t="shared" ca="1" si="15"/>
        <v>-0.64749999999999996</v>
      </c>
      <c r="M17" s="114">
        <f t="shared" ca="1" si="18"/>
        <v>141</v>
      </c>
      <c r="N17" s="106">
        <f t="shared" ca="1" si="16"/>
        <v>259</v>
      </c>
      <c r="O17" s="113">
        <f t="shared" ca="1" si="19"/>
        <v>0.35249999999999998</v>
      </c>
      <c r="P17" s="115"/>
      <c r="Q17" s="126" t="s">
        <v>31</v>
      </c>
      <c r="R17" s="127">
        <f ca="1">IF($C$6="合計",SUMIFS(Pt3売数実績!$L:$L,Pt3売数実績!$C:$C,$C17,Pt3売数実績!$B:$B,R$5),IFERROR(VLOOKUP(R$5&amp;"_"&amp;$C17&amp;"_"&amp;$C$6,Pt3売数実績!$A:$L,12,0),0))</f>
        <v>0</v>
      </c>
      <c r="S17" s="127">
        <f ca="1">IF($C$6="合計",SUMIFS(Pt3売数実績!$L:$L,Pt3売数実績!$C:$C,$C17,Pt3売数実績!$B:$B,S$5),IFERROR(VLOOKUP(S$5&amp;"_"&amp;$C17&amp;"_"&amp;$C$6,Pt3売数実績!$A:$L,12,0),0))</f>
        <v>0</v>
      </c>
      <c r="T17" s="127">
        <f ca="1">IF($C$6="合計",SUMIFS(Pt3売数実績!$L:$L,Pt3売数実績!$C:$C,$C17,Pt3売数実績!$B:$B,T$5),IFERROR(VLOOKUP(T$5&amp;"_"&amp;$C17&amp;"_"&amp;$C$6,Pt3売数実績!$A:$L,12,0),0))</f>
        <v>4</v>
      </c>
      <c r="U17" s="127">
        <f ca="1">IF($C$6="合計",SUMIFS(Pt3売数実績!$L:$L,Pt3売数実績!$C:$C,$C17,Pt3売数実績!$B:$B,U$5),IFERROR(VLOOKUP(U$5&amp;"_"&amp;$C17&amp;"_"&amp;$C$6,Pt3売数実績!$A:$L,12,0),0))</f>
        <v>18</v>
      </c>
      <c r="V17" s="127">
        <f ca="1">IF($C$6="合計",SUMIFS(Pt3売数実績!$L:$L,Pt3売数実績!$C:$C,$C17,Pt3売数実績!$B:$B,V$5),IFERROR(VLOOKUP(V$5&amp;"_"&amp;$C17&amp;"_"&amp;$C$6,Pt3売数実績!$A:$L,12,0),0))</f>
        <v>16</v>
      </c>
      <c r="W17" s="127">
        <f ca="1">IF($C$6="合計",SUMIFS(Pt3売数実績!$L:$L,Pt3売数実績!$C:$C,$C17,Pt3売数実績!$B:$B,W$5),IFERROR(VLOOKUP(W$5&amp;"_"&amp;$C17&amp;"_"&amp;$C$6,Pt3売数実績!$A:$L,12,0),0))</f>
        <v>19</v>
      </c>
      <c r="X17" s="127">
        <f ca="1">IF($C$6="合計",SUMIFS(Pt3売数実績!$L:$L,Pt3売数実績!$C:$C,$C17,Pt3売数実績!$B:$B,X$5),IFERROR(VLOOKUP(X$5&amp;"_"&amp;$C17&amp;"_"&amp;$C$6,Pt3売数実績!$A:$L,12,0),0))</f>
        <v>20</v>
      </c>
      <c r="Y17" s="127">
        <f ca="1">IF($C$6="合計",SUMIFS(Pt3売数実績!$L:$L,Pt3売数実績!$C:$C,$C17,Pt3売数実績!$B:$B,Y$5),IFERROR(VLOOKUP(Y$5&amp;"_"&amp;$C17&amp;"_"&amp;$C$6,Pt3売数実績!$A:$L,12,0),0))</f>
        <v>16</v>
      </c>
      <c r="Z17" s="127">
        <f ca="1">IF($C$6="合計",SUMIFS(Pt3売数実績!$L:$L,Pt3売数実績!$C:$C,$C17,Pt3売数実績!$B:$B,Z$5),IFERROR(VLOOKUP(Z$5&amp;"_"&amp;$C17&amp;"_"&amp;$C$6,Pt3売数実績!$A:$L,12,0),0))</f>
        <v>12</v>
      </c>
      <c r="AA17" s="127">
        <f ca="1">IF($C$6="合計",SUMIFS(Pt3売数実績!$L:$L,Pt3売数実績!$C:$C,$C17,Pt3売数実績!$B:$B,AA$5),IFERROR(VLOOKUP(AA$5&amp;"_"&amp;$C17&amp;"_"&amp;$C$6,Pt3売数実績!$A:$L,12,0),0))</f>
        <v>10</v>
      </c>
      <c r="AB17" s="127">
        <f ca="1">IF($C$6="合計",SUMIFS(Pt3売数実績!$L:$L,Pt3売数実績!$C:$C,$C17,Pt3売数実績!$B:$B,AB$5),IFERROR(VLOOKUP(AB$5&amp;"_"&amp;$C17&amp;"_"&amp;$C$6,Pt3売数実績!$A:$L,12,0),0))</f>
        <v>6</v>
      </c>
      <c r="AC17" s="127">
        <f ca="1">IF($C$6="合計",SUMIFS(Pt3売数実績!$L:$L,Pt3売数実績!$C:$C,$C17,Pt3売数実績!$B:$B,AC$5),IFERROR(VLOOKUP(AC$5&amp;"_"&amp;$C17&amp;"_"&amp;$C$6,Pt3売数実績!$A:$L,12,0),0))</f>
        <v>9</v>
      </c>
      <c r="AD17" s="127">
        <f ca="1">IF($C$6="合計",SUMIFS(Pt3売数実績!$L:$L,Pt3売数実績!$C:$C,$C17,Pt3売数実績!$B:$B,AD$5),IFERROR(VLOOKUP(AD$5&amp;"_"&amp;$C17&amp;"_"&amp;$C$6,Pt3売数実績!$A:$L,12,0),0))</f>
        <v>7</v>
      </c>
      <c r="AE17" s="127">
        <f ca="1">IF($C$6="合計",SUMIFS(Pt3売数実績!$L:$L,Pt3売数実績!$C:$C,$C17,Pt3売数実績!$B:$B,AE$5),IFERROR(VLOOKUP(AE$5&amp;"_"&amp;$C17&amp;"_"&amp;$C$6,Pt3売数実績!$A:$L,12,0),0))</f>
        <v>4</v>
      </c>
      <c r="AG17" s="106" t="s">
        <v>32</v>
      </c>
      <c r="AH17" s="135">
        <f ca="1">SUM($R17:T17)/$G17</f>
        <v>0.01</v>
      </c>
      <c r="AI17" s="135">
        <f ca="1">SUM($R17:U17)/$G17</f>
        <v>5.5E-2</v>
      </c>
      <c r="AJ17" s="135">
        <f ca="1">SUM($R17:V17)/$G17</f>
        <v>9.5000000000000001E-2</v>
      </c>
      <c r="AK17" s="135">
        <f ca="1">SUM($R17:W17)/$G17</f>
        <v>0.14249999999999999</v>
      </c>
      <c r="AL17" s="135">
        <f ca="1">SUM($R17:X17)/$G17</f>
        <v>0.1925</v>
      </c>
      <c r="AM17" s="135">
        <f ca="1">SUM($R17:Y17)/$G17</f>
        <v>0.23250000000000001</v>
      </c>
      <c r="AN17" s="135">
        <f ca="1">SUM($R17:Z17)/$G17</f>
        <v>0.26250000000000001</v>
      </c>
      <c r="AO17" s="135">
        <f ca="1">SUM($R17:AA17)/$G17</f>
        <v>0.28749999999999998</v>
      </c>
      <c r="AP17" s="135">
        <f ca="1">SUM($R17:AB17)/$G17</f>
        <v>0.30249999999999999</v>
      </c>
      <c r="AQ17" s="135">
        <f ca="1">SUM($R17:AC17)/$G17</f>
        <v>0.32500000000000001</v>
      </c>
      <c r="AR17" s="135">
        <f ca="1">SUM($R17:AD17)/$G17</f>
        <v>0.34250000000000003</v>
      </c>
      <c r="AS17" s="135">
        <f ca="1">SUM($R17:AE17)/$G17</f>
        <v>0.35249999999999998</v>
      </c>
      <c r="AU17" s="106" t="s">
        <v>32</v>
      </c>
      <c r="AV17" s="135">
        <f t="shared" ca="1" si="17"/>
        <v>0.14452473596442467</v>
      </c>
      <c r="AW17" s="135">
        <f t="shared" ca="1" si="17"/>
        <v>0.26820455808782656</v>
      </c>
      <c r="AX17" s="135">
        <f t="shared" ca="1" si="17"/>
        <v>0.38854919399666477</v>
      </c>
      <c r="AY17" s="135">
        <f t="shared" ca="1" si="17"/>
        <v>0.5163979988882712</v>
      </c>
      <c r="AZ17" s="135">
        <f t="shared" ca="1" si="17"/>
        <v>0.66342412451361854</v>
      </c>
      <c r="BA17" s="135">
        <f t="shared" ca="1" si="17"/>
        <v>0.74791550861589762</v>
      </c>
      <c r="BB17" s="135">
        <f t="shared" ca="1" si="17"/>
        <v>0.79433018343524164</v>
      </c>
      <c r="BC17" s="135">
        <f t="shared" ca="1" si="17"/>
        <v>0.83324068927181749</v>
      </c>
      <c r="BD17" s="135">
        <f t="shared" ca="1" si="17"/>
        <v>0.86881600889382971</v>
      </c>
      <c r="BE17" s="135">
        <f t="shared" ca="1" si="17"/>
        <v>0.91939966648137839</v>
      </c>
      <c r="BF17" s="135">
        <f t="shared" ca="1" si="17"/>
        <v>0.96859366314619222</v>
      </c>
      <c r="BG17" s="135">
        <f t="shared" ca="1" si="17"/>
        <v>0.99999999999999989</v>
      </c>
    </row>
    <row r="18" spans="3:59" x14ac:dyDescent="0.15">
      <c r="C18" s="105">
        <v>331</v>
      </c>
      <c r="D18" s="105" t="s">
        <v>189</v>
      </c>
      <c r="E18" s="106">
        <f t="shared" ca="1" si="9"/>
        <v>0</v>
      </c>
      <c r="F18" s="106">
        <f t="shared" ca="1" si="10"/>
        <v>0</v>
      </c>
      <c r="G18" s="106">
        <f ca="1">VLOOKUP($C$6,パターンマスタ!N:AB,15,0)</f>
        <v>400</v>
      </c>
      <c r="H18" s="107">
        <f t="shared" ca="1" si="11"/>
        <v>199</v>
      </c>
      <c r="I18" s="106">
        <f t="shared" ca="1" si="12"/>
        <v>201</v>
      </c>
      <c r="J18" s="112">
        <f t="shared" ca="1" si="13"/>
        <v>0.4975</v>
      </c>
      <c r="K18" s="113">
        <f t="shared" ca="1" si="14"/>
        <v>0.99999999999999989</v>
      </c>
      <c r="L18" s="113">
        <f t="shared" ca="1" si="15"/>
        <v>-0.50249999999999995</v>
      </c>
      <c r="M18" s="114">
        <f t="shared" ca="1" si="18"/>
        <v>199</v>
      </c>
      <c r="N18" s="106">
        <f t="shared" ca="1" si="16"/>
        <v>201</v>
      </c>
      <c r="O18" s="113">
        <f t="shared" ca="1" si="19"/>
        <v>0.4975</v>
      </c>
      <c r="P18" s="115"/>
      <c r="Q18" s="126" t="s">
        <v>31</v>
      </c>
      <c r="R18" s="127">
        <f ca="1">IF($C$6="合計",SUMIFS(Pt3売数実績!$L:$L,Pt3売数実績!$C:$C,$C18,Pt3売数実績!$B:$B,R$5),IFERROR(VLOOKUP(R$5&amp;"_"&amp;$C18&amp;"_"&amp;$C$6,Pt3売数実績!$A:$L,12,0),0))</f>
        <v>0</v>
      </c>
      <c r="S18" s="127">
        <f ca="1">IF($C$6="合計",SUMIFS(Pt3売数実績!$L:$L,Pt3売数実績!$C:$C,$C18,Pt3売数実績!$B:$B,S$5),IFERROR(VLOOKUP(S$5&amp;"_"&amp;$C18&amp;"_"&amp;$C$6,Pt3売数実績!$A:$L,12,0),0))</f>
        <v>0</v>
      </c>
      <c r="T18" s="127">
        <f ca="1">IF($C$6="合計",SUMIFS(Pt3売数実績!$L:$L,Pt3売数実績!$C:$C,$C18,Pt3売数実績!$B:$B,T$5),IFERROR(VLOOKUP(T$5&amp;"_"&amp;$C18&amp;"_"&amp;$C$6,Pt3売数実績!$A:$L,12,0),0))</f>
        <v>27</v>
      </c>
      <c r="U18" s="127">
        <f ca="1">IF($C$6="合計",SUMIFS(Pt3売数実績!$L:$L,Pt3売数実績!$C:$C,$C18,Pt3売数実績!$B:$B,U$5),IFERROR(VLOOKUP(U$5&amp;"_"&amp;$C18&amp;"_"&amp;$C$6,Pt3売数実績!$A:$L,12,0),0))</f>
        <v>28</v>
      </c>
      <c r="V18" s="127">
        <f ca="1">IF($C$6="合計",SUMIFS(Pt3売数実績!$L:$L,Pt3売数実績!$C:$C,$C18,Pt3売数実績!$B:$B,V$5),IFERROR(VLOOKUP(V$5&amp;"_"&amp;$C18&amp;"_"&amp;$C$6,Pt3売数実績!$A:$L,12,0),0))</f>
        <v>27</v>
      </c>
      <c r="W18" s="127">
        <f ca="1">IF($C$6="合計",SUMIFS(Pt3売数実績!$L:$L,Pt3売数実績!$C:$C,$C18,Pt3売数実績!$B:$B,W$5),IFERROR(VLOOKUP(W$5&amp;"_"&amp;$C18&amp;"_"&amp;$C$6,Pt3売数実績!$A:$L,12,0),0))</f>
        <v>22</v>
      </c>
      <c r="X18" s="127">
        <f ca="1">IF($C$6="合計",SUMIFS(Pt3売数実績!$L:$L,Pt3売数実績!$C:$C,$C18,Pt3売数実績!$B:$B,X$5),IFERROR(VLOOKUP(X$5&amp;"_"&amp;$C18&amp;"_"&amp;$C$6,Pt3売数実績!$A:$L,12,0),0))</f>
        <v>33</v>
      </c>
      <c r="Y18" s="127">
        <f ca="1">IF($C$6="合計",SUMIFS(Pt3売数実績!$L:$L,Pt3売数実績!$C:$C,$C18,Pt3売数実績!$B:$B,Y$5),IFERROR(VLOOKUP(Y$5&amp;"_"&amp;$C18&amp;"_"&amp;$C$6,Pt3売数実績!$A:$L,12,0),0))</f>
        <v>22</v>
      </c>
      <c r="Z18" s="127">
        <f ca="1">IF($C$6="合計",SUMIFS(Pt3売数実績!$L:$L,Pt3売数実績!$C:$C,$C18,Pt3売数実績!$B:$B,Z$5),IFERROR(VLOOKUP(Z$5&amp;"_"&amp;$C18&amp;"_"&amp;$C$6,Pt3売数実績!$A:$L,12,0),0))</f>
        <v>16</v>
      </c>
      <c r="AA18" s="127">
        <f ca="1">IF($C$6="合計",SUMIFS(Pt3売数実績!$L:$L,Pt3売数実績!$C:$C,$C18,Pt3売数実績!$B:$B,AA$5),IFERROR(VLOOKUP(AA$5&amp;"_"&amp;$C18&amp;"_"&amp;$C$6,Pt3売数実績!$A:$L,12,0),0))</f>
        <v>11</v>
      </c>
      <c r="AB18" s="127">
        <f ca="1">IF($C$6="合計",SUMIFS(Pt3売数実績!$L:$L,Pt3売数実績!$C:$C,$C18,Pt3売数実績!$B:$B,AB$5),IFERROR(VLOOKUP(AB$5&amp;"_"&amp;$C18&amp;"_"&amp;$C$6,Pt3売数実績!$A:$L,12,0),0))</f>
        <v>3</v>
      </c>
      <c r="AC18" s="127">
        <f ca="1">IF($C$6="合計",SUMIFS(Pt3売数実績!$L:$L,Pt3売数実績!$C:$C,$C18,Pt3売数実績!$B:$B,AC$5),IFERROR(VLOOKUP(AC$5&amp;"_"&amp;$C18&amp;"_"&amp;$C$6,Pt3売数実績!$A:$L,12,0),0))</f>
        <v>5</v>
      </c>
      <c r="AD18" s="127">
        <f ca="1">IF($C$6="合計",SUMIFS(Pt3売数実績!$L:$L,Pt3売数実績!$C:$C,$C18,Pt3売数実績!$B:$B,AD$5),IFERROR(VLOOKUP(AD$5&amp;"_"&amp;$C18&amp;"_"&amp;$C$6,Pt3売数実績!$A:$L,12,0),0))</f>
        <v>3</v>
      </c>
      <c r="AE18" s="127">
        <f ca="1">IF($C$6="合計",SUMIFS(Pt3売数実績!$L:$L,Pt3売数実績!$C:$C,$C18,Pt3売数実績!$B:$B,AE$5),IFERROR(VLOOKUP(AE$5&amp;"_"&amp;$C18&amp;"_"&amp;$C$6,Pt3売数実績!$A:$L,12,0),0))</f>
        <v>2</v>
      </c>
      <c r="AG18" s="106" t="s">
        <v>32</v>
      </c>
      <c r="AH18" s="135">
        <f ca="1">SUM($R18:T18)/$G18</f>
        <v>6.7500000000000004E-2</v>
      </c>
      <c r="AI18" s="135">
        <f ca="1">SUM($R18:U18)/$G18</f>
        <v>0.13750000000000001</v>
      </c>
      <c r="AJ18" s="135">
        <f ca="1">SUM($R18:V18)/$G18</f>
        <v>0.20499999999999999</v>
      </c>
      <c r="AK18" s="135">
        <f ca="1">SUM($R18:W18)/$G18</f>
        <v>0.26</v>
      </c>
      <c r="AL18" s="135">
        <f ca="1">SUM($R18:X18)/$G18</f>
        <v>0.34250000000000003</v>
      </c>
      <c r="AM18" s="135">
        <f ca="1">SUM($R18:Y18)/$G18</f>
        <v>0.39750000000000002</v>
      </c>
      <c r="AN18" s="135">
        <f ca="1">SUM($R18:Z18)/$G18</f>
        <v>0.4375</v>
      </c>
      <c r="AO18" s="135">
        <f ca="1">SUM($R18:AA18)/$G18</f>
        <v>0.46500000000000002</v>
      </c>
      <c r="AP18" s="135">
        <f ca="1">SUM($R18:AB18)/$G18</f>
        <v>0.47249999999999998</v>
      </c>
      <c r="AQ18" s="135">
        <f ca="1">SUM($R18:AC18)/$G18</f>
        <v>0.48499999999999999</v>
      </c>
      <c r="AR18" s="135">
        <f ca="1">SUM($R18:AD18)/$G18</f>
        <v>0.49249999999999999</v>
      </c>
      <c r="AS18" s="135">
        <f ca="1">SUM($R18:AE18)/$G18</f>
        <v>0.4975</v>
      </c>
      <c r="AU18" s="106" t="s">
        <v>32</v>
      </c>
      <c r="AV18" s="135">
        <f t="shared" ca="1" si="17"/>
        <v>0.14452473596442467</v>
      </c>
      <c r="AW18" s="135">
        <f t="shared" ca="1" si="17"/>
        <v>0.26820455808782656</v>
      </c>
      <c r="AX18" s="135">
        <f t="shared" ca="1" si="17"/>
        <v>0.38854919399666477</v>
      </c>
      <c r="AY18" s="135">
        <f t="shared" ca="1" si="17"/>
        <v>0.5163979988882712</v>
      </c>
      <c r="AZ18" s="135">
        <f t="shared" ca="1" si="17"/>
        <v>0.66342412451361854</v>
      </c>
      <c r="BA18" s="135">
        <f t="shared" ca="1" si="17"/>
        <v>0.74791550861589762</v>
      </c>
      <c r="BB18" s="135">
        <f t="shared" ca="1" si="17"/>
        <v>0.79433018343524164</v>
      </c>
      <c r="BC18" s="135">
        <f t="shared" ca="1" si="17"/>
        <v>0.83324068927181749</v>
      </c>
      <c r="BD18" s="135">
        <f t="shared" ca="1" si="17"/>
        <v>0.86881600889382971</v>
      </c>
      <c r="BE18" s="135">
        <f t="shared" ca="1" si="17"/>
        <v>0.91939966648137839</v>
      </c>
      <c r="BF18" s="135">
        <f t="shared" ca="1" si="17"/>
        <v>0.96859366314619222</v>
      </c>
      <c r="BG18" s="135">
        <f t="shared" ca="1" si="17"/>
        <v>0.99999999999999989</v>
      </c>
    </row>
    <row r="19" spans="3:59" x14ac:dyDescent="0.15">
      <c r="C19" s="105">
        <v>19</v>
      </c>
      <c r="D19" s="105" t="s">
        <v>190</v>
      </c>
      <c r="E19" s="106">
        <f t="shared" ca="1" si="9"/>
        <v>0</v>
      </c>
      <c r="F19" s="106">
        <f t="shared" ca="1" si="10"/>
        <v>0</v>
      </c>
      <c r="G19" s="106">
        <f ca="1">VLOOKUP($C$6,パターンマスタ!N:AB,15,0)</f>
        <v>400</v>
      </c>
      <c r="H19" s="107">
        <f t="shared" ca="1" si="11"/>
        <v>149</v>
      </c>
      <c r="I19" s="106">
        <f t="shared" ca="1" si="12"/>
        <v>251</v>
      </c>
      <c r="J19" s="112">
        <f t="shared" ca="1" si="13"/>
        <v>0.3725</v>
      </c>
      <c r="K19" s="113">
        <f t="shared" ca="1" si="14"/>
        <v>0.99999999999999989</v>
      </c>
      <c r="L19" s="113">
        <f t="shared" ca="1" si="15"/>
        <v>-0.62749999999999995</v>
      </c>
      <c r="M19" s="114">
        <f t="shared" ca="1" si="18"/>
        <v>149</v>
      </c>
      <c r="N19" s="106">
        <f t="shared" ca="1" si="16"/>
        <v>251</v>
      </c>
      <c r="O19" s="113">
        <f t="shared" ca="1" si="19"/>
        <v>0.3725</v>
      </c>
      <c r="P19" s="115"/>
      <c r="Q19" s="126" t="s">
        <v>31</v>
      </c>
      <c r="R19" s="127">
        <f ca="1">IF($C$6="合計",SUMIFS(Pt3売数実績!$L:$L,Pt3売数実績!$C:$C,$C19,Pt3売数実績!$B:$B,R$5),IFERROR(VLOOKUP(R$5&amp;"_"&amp;$C19&amp;"_"&amp;$C$6,Pt3売数実績!$A:$L,12,0),0))</f>
        <v>0</v>
      </c>
      <c r="S19" s="127">
        <f ca="1">IF($C$6="合計",SUMIFS(Pt3売数実績!$L:$L,Pt3売数実績!$C:$C,$C19,Pt3売数実績!$B:$B,S$5),IFERROR(VLOOKUP(S$5&amp;"_"&amp;$C19&amp;"_"&amp;$C$6,Pt3売数実績!$A:$L,12,0),0))</f>
        <v>0</v>
      </c>
      <c r="T19" s="127">
        <f ca="1">IF($C$6="合計",SUMIFS(Pt3売数実績!$L:$L,Pt3売数実績!$C:$C,$C19,Pt3売数実績!$B:$B,T$5),IFERROR(VLOOKUP(T$5&amp;"_"&amp;$C19&amp;"_"&amp;$C$6,Pt3売数実績!$A:$L,12,0),0))</f>
        <v>21</v>
      </c>
      <c r="U19" s="127">
        <f ca="1">IF($C$6="合計",SUMIFS(Pt3売数実績!$L:$L,Pt3売数実績!$C:$C,$C19,Pt3売数実績!$B:$B,U$5),IFERROR(VLOOKUP(U$5&amp;"_"&amp;$C19&amp;"_"&amp;$C$6,Pt3売数実績!$A:$L,12,0),0))</f>
        <v>19</v>
      </c>
      <c r="V19" s="127">
        <f ca="1">IF($C$6="合計",SUMIFS(Pt3売数実績!$L:$L,Pt3売数実績!$C:$C,$C19,Pt3売数実績!$B:$B,V$5),IFERROR(VLOOKUP(V$5&amp;"_"&amp;$C19&amp;"_"&amp;$C$6,Pt3売数実績!$A:$L,12,0),0))</f>
        <v>21</v>
      </c>
      <c r="W19" s="127">
        <f ca="1">IF($C$6="合計",SUMIFS(Pt3売数実績!$L:$L,Pt3売数実績!$C:$C,$C19,Pt3売数実績!$B:$B,W$5),IFERROR(VLOOKUP(W$5&amp;"_"&amp;$C19&amp;"_"&amp;$C$6,Pt3売数実績!$A:$L,12,0),0))</f>
        <v>11</v>
      </c>
      <c r="X19" s="127">
        <f ca="1">IF($C$6="合計",SUMIFS(Pt3売数実績!$L:$L,Pt3売数実績!$C:$C,$C19,Pt3売数実績!$B:$B,X$5),IFERROR(VLOOKUP(X$5&amp;"_"&amp;$C19&amp;"_"&amp;$C$6,Pt3売数実績!$A:$L,12,0),0))</f>
        <v>11</v>
      </c>
      <c r="Y19" s="127">
        <f ca="1">IF($C$6="合計",SUMIFS(Pt3売数実績!$L:$L,Pt3売数実績!$C:$C,$C19,Pt3売数実績!$B:$B,Y$5),IFERROR(VLOOKUP(Y$5&amp;"_"&amp;$C19&amp;"_"&amp;$C$6,Pt3売数実績!$A:$L,12,0),0))</f>
        <v>16</v>
      </c>
      <c r="Z19" s="127">
        <f ca="1">IF($C$6="合計",SUMIFS(Pt3売数実績!$L:$L,Pt3売数実績!$C:$C,$C19,Pt3売数実績!$B:$B,Z$5),IFERROR(VLOOKUP(Z$5&amp;"_"&amp;$C19&amp;"_"&amp;$C$6,Pt3売数実績!$A:$L,12,0),0))</f>
        <v>12</v>
      </c>
      <c r="AA19" s="127">
        <f ca="1">IF($C$6="合計",SUMIFS(Pt3売数実績!$L:$L,Pt3売数実績!$C:$C,$C19,Pt3売数実績!$B:$B,AA$5),IFERROR(VLOOKUP(AA$5&amp;"_"&amp;$C19&amp;"_"&amp;$C$6,Pt3売数実績!$A:$L,12,0),0))</f>
        <v>8</v>
      </c>
      <c r="AB19" s="127">
        <f ca="1">IF($C$6="合計",SUMIFS(Pt3売数実績!$L:$L,Pt3売数実績!$C:$C,$C19,Pt3売数実績!$B:$B,AB$5),IFERROR(VLOOKUP(AB$5&amp;"_"&amp;$C19&amp;"_"&amp;$C$6,Pt3売数実績!$A:$L,12,0),0))</f>
        <v>7</v>
      </c>
      <c r="AC19" s="127">
        <f ca="1">IF($C$6="合計",SUMIFS(Pt3売数実績!$L:$L,Pt3売数実績!$C:$C,$C19,Pt3売数実績!$B:$B,AC$5),IFERROR(VLOOKUP(AC$5&amp;"_"&amp;$C19&amp;"_"&amp;$C$6,Pt3売数実績!$A:$L,12,0),0))</f>
        <v>4</v>
      </c>
      <c r="AD19" s="127">
        <f ca="1">IF($C$6="合計",SUMIFS(Pt3売数実績!$L:$L,Pt3売数実績!$C:$C,$C19,Pt3売数実績!$B:$B,AD$5),IFERROR(VLOOKUP(AD$5&amp;"_"&amp;$C19&amp;"_"&amp;$C$6,Pt3売数実績!$A:$L,12,0),0))</f>
        <v>7</v>
      </c>
      <c r="AE19" s="127">
        <f ca="1">IF($C$6="合計",SUMIFS(Pt3売数実績!$L:$L,Pt3売数実績!$C:$C,$C19,Pt3売数実績!$B:$B,AE$5),IFERROR(VLOOKUP(AE$5&amp;"_"&amp;$C19&amp;"_"&amp;$C$6,Pt3売数実績!$A:$L,12,0),0))</f>
        <v>12</v>
      </c>
      <c r="AG19" s="106" t="s">
        <v>32</v>
      </c>
      <c r="AH19" s="135">
        <f ca="1">SUM($R19:T19)/$G19</f>
        <v>5.2499999999999998E-2</v>
      </c>
      <c r="AI19" s="135">
        <f ca="1">SUM($R19:U19)/$G19</f>
        <v>0.1</v>
      </c>
      <c r="AJ19" s="135">
        <f ca="1">SUM($R19:V19)/$G19</f>
        <v>0.1525</v>
      </c>
      <c r="AK19" s="135">
        <f ca="1">SUM($R19:W19)/$G19</f>
        <v>0.18</v>
      </c>
      <c r="AL19" s="135">
        <f ca="1">SUM($R19:X19)/$G19</f>
        <v>0.20749999999999999</v>
      </c>
      <c r="AM19" s="135">
        <f ca="1">SUM($R19:Y19)/$G19</f>
        <v>0.2475</v>
      </c>
      <c r="AN19" s="135">
        <f ca="1">SUM($R19:Z19)/$G19</f>
        <v>0.27750000000000002</v>
      </c>
      <c r="AO19" s="135">
        <f ca="1">SUM($R19:AA19)/$G19</f>
        <v>0.29749999999999999</v>
      </c>
      <c r="AP19" s="135">
        <f ca="1">SUM($R19:AB19)/$G19</f>
        <v>0.315</v>
      </c>
      <c r="AQ19" s="135">
        <f ca="1">SUM($R19:AC19)/$G19</f>
        <v>0.32500000000000001</v>
      </c>
      <c r="AR19" s="135">
        <f ca="1">SUM($R19:AD19)/$G19</f>
        <v>0.34250000000000003</v>
      </c>
      <c r="AS19" s="135">
        <f ca="1">SUM($R19:AE19)/$G19</f>
        <v>0.3725</v>
      </c>
      <c r="AU19" s="106" t="s">
        <v>32</v>
      </c>
      <c r="AV19" s="135">
        <f t="shared" ref="AV19:BG26" ca="1" si="20">AV$7</f>
        <v>0.14452473596442467</v>
      </c>
      <c r="AW19" s="135">
        <f t="shared" ca="1" si="20"/>
        <v>0.26820455808782656</v>
      </c>
      <c r="AX19" s="135">
        <f t="shared" ca="1" si="20"/>
        <v>0.38854919399666477</v>
      </c>
      <c r="AY19" s="135">
        <f t="shared" ca="1" si="20"/>
        <v>0.5163979988882712</v>
      </c>
      <c r="AZ19" s="135">
        <f t="shared" ca="1" si="20"/>
        <v>0.66342412451361854</v>
      </c>
      <c r="BA19" s="135">
        <f t="shared" ca="1" si="20"/>
        <v>0.74791550861589762</v>
      </c>
      <c r="BB19" s="135">
        <f t="shared" ca="1" si="20"/>
        <v>0.79433018343524164</v>
      </c>
      <c r="BC19" s="135">
        <f t="shared" ca="1" si="20"/>
        <v>0.83324068927181749</v>
      </c>
      <c r="BD19" s="135">
        <f t="shared" ca="1" si="20"/>
        <v>0.86881600889382971</v>
      </c>
      <c r="BE19" s="135">
        <f t="shared" ca="1" si="20"/>
        <v>0.91939966648137839</v>
      </c>
      <c r="BF19" s="135">
        <f t="shared" ca="1" si="20"/>
        <v>0.96859366314619222</v>
      </c>
      <c r="BG19" s="135">
        <f t="shared" ca="1" si="20"/>
        <v>0.99999999999999989</v>
      </c>
    </row>
    <row r="20" spans="3:59" x14ac:dyDescent="0.15">
      <c r="C20" s="105">
        <v>151</v>
      </c>
      <c r="D20" s="105" t="s">
        <v>191</v>
      </c>
      <c r="E20" s="106">
        <f t="shared" ca="1" si="9"/>
        <v>0</v>
      </c>
      <c r="F20" s="106">
        <f t="shared" ca="1" si="10"/>
        <v>0</v>
      </c>
      <c r="G20" s="106">
        <f ca="1">VLOOKUP($C$6,パターンマスタ!N:AB,15,0)</f>
        <v>400</v>
      </c>
      <c r="H20" s="107">
        <f t="shared" ca="1" si="11"/>
        <v>158</v>
      </c>
      <c r="I20" s="106">
        <f t="shared" ca="1" si="12"/>
        <v>242</v>
      </c>
      <c r="J20" s="112">
        <f t="shared" ca="1" si="13"/>
        <v>0.39500000000000002</v>
      </c>
      <c r="K20" s="113">
        <f t="shared" ca="1" si="14"/>
        <v>0.99999999999999989</v>
      </c>
      <c r="L20" s="113">
        <f t="shared" ca="1" si="15"/>
        <v>-0.60499999999999987</v>
      </c>
      <c r="M20" s="114">
        <f t="shared" ca="1" si="18"/>
        <v>158</v>
      </c>
      <c r="N20" s="106">
        <f t="shared" ca="1" si="16"/>
        <v>242</v>
      </c>
      <c r="O20" s="113">
        <f t="shared" ca="1" si="19"/>
        <v>0.39500000000000002</v>
      </c>
      <c r="P20" s="115"/>
      <c r="Q20" s="126" t="s">
        <v>31</v>
      </c>
      <c r="R20" s="127">
        <f ca="1">IF($C$6="合計",SUMIFS(Pt3売数実績!$L:$L,Pt3売数実績!$C:$C,$C20,Pt3売数実績!$B:$B,R$5),IFERROR(VLOOKUP(R$5&amp;"_"&amp;$C20&amp;"_"&amp;$C$6,Pt3売数実績!$A:$L,12,0),0))</f>
        <v>3</v>
      </c>
      <c r="S20" s="127">
        <f ca="1">IF($C$6="合計",SUMIFS(Pt3売数実績!$L:$L,Pt3売数実績!$C:$C,$C20,Pt3売数実績!$B:$B,S$5),IFERROR(VLOOKUP(S$5&amp;"_"&amp;$C20&amp;"_"&amp;$C$6,Pt3売数実績!$A:$L,12,0),0))</f>
        <v>16</v>
      </c>
      <c r="T20" s="127">
        <f ca="1">IF($C$6="合計",SUMIFS(Pt3売数実績!$L:$L,Pt3売数実績!$C:$C,$C20,Pt3売数実績!$B:$B,T$5),IFERROR(VLOOKUP(T$5&amp;"_"&amp;$C20&amp;"_"&amp;$C$6,Pt3売数実績!$A:$L,12,0),0))</f>
        <v>11</v>
      </c>
      <c r="U20" s="127">
        <f ca="1">IF($C$6="合計",SUMIFS(Pt3売数実績!$L:$L,Pt3売数実績!$C:$C,$C20,Pt3売数実績!$B:$B,U$5),IFERROR(VLOOKUP(U$5&amp;"_"&amp;$C20&amp;"_"&amp;$C$6,Pt3売数実績!$A:$L,12,0),0))</f>
        <v>35</v>
      </c>
      <c r="V20" s="127">
        <f ca="1">IF($C$6="合計",SUMIFS(Pt3売数実績!$L:$L,Pt3売数実績!$C:$C,$C20,Pt3売数実績!$B:$B,V$5),IFERROR(VLOOKUP(V$5&amp;"_"&amp;$C20&amp;"_"&amp;$C$6,Pt3売数実績!$A:$L,12,0),0))</f>
        <v>18</v>
      </c>
      <c r="W20" s="127">
        <f ca="1">IF($C$6="合計",SUMIFS(Pt3売数実績!$L:$L,Pt3売数実績!$C:$C,$C20,Pt3売数実績!$B:$B,W$5),IFERROR(VLOOKUP(W$5&amp;"_"&amp;$C20&amp;"_"&amp;$C$6,Pt3売数実績!$A:$L,12,0),0))</f>
        <v>22</v>
      </c>
      <c r="X20" s="127">
        <f ca="1">IF($C$6="合計",SUMIFS(Pt3売数実績!$L:$L,Pt3売数実績!$C:$C,$C20,Pt3売数実績!$B:$B,X$5),IFERROR(VLOOKUP(X$5&amp;"_"&amp;$C20&amp;"_"&amp;$C$6,Pt3売数実績!$A:$L,12,0),0))</f>
        <v>11</v>
      </c>
      <c r="Y20" s="127">
        <f ca="1">IF($C$6="合計",SUMIFS(Pt3売数実績!$L:$L,Pt3売数実績!$C:$C,$C20,Pt3売数実績!$B:$B,Y$5),IFERROR(VLOOKUP(Y$5&amp;"_"&amp;$C20&amp;"_"&amp;$C$6,Pt3売数実績!$A:$L,12,0),0))</f>
        <v>6</v>
      </c>
      <c r="Z20" s="127">
        <f ca="1">IF($C$6="合計",SUMIFS(Pt3売数実績!$L:$L,Pt3売数実績!$C:$C,$C20,Pt3売数実績!$B:$B,Z$5),IFERROR(VLOOKUP(Z$5&amp;"_"&amp;$C20&amp;"_"&amp;$C$6,Pt3売数実績!$A:$L,12,0),0))</f>
        <v>5</v>
      </c>
      <c r="AA20" s="127">
        <f ca="1">IF($C$6="合計",SUMIFS(Pt3売数実績!$L:$L,Pt3売数実績!$C:$C,$C20,Pt3売数実績!$B:$B,AA$5),IFERROR(VLOOKUP(AA$5&amp;"_"&amp;$C20&amp;"_"&amp;$C$6,Pt3売数実績!$A:$L,12,0),0))</f>
        <v>3</v>
      </c>
      <c r="AB20" s="127">
        <f ca="1">IF($C$6="合計",SUMIFS(Pt3売数実績!$L:$L,Pt3売数実績!$C:$C,$C20,Pt3売数実績!$B:$B,AB$5),IFERROR(VLOOKUP(AB$5&amp;"_"&amp;$C20&amp;"_"&amp;$C$6,Pt3売数実績!$A:$L,12,0),0))</f>
        <v>10</v>
      </c>
      <c r="AC20" s="127">
        <f ca="1">IF($C$6="合計",SUMIFS(Pt3売数実績!$L:$L,Pt3売数実績!$C:$C,$C20,Pt3売数実績!$B:$B,AC$5),IFERROR(VLOOKUP(AC$5&amp;"_"&amp;$C20&amp;"_"&amp;$C$6,Pt3売数実績!$A:$L,12,0),0))</f>
        <v>6</v>
      </c>
      <c r="AD20" s="127">
        <f ca="1">IF($C$6="合計",SUMIFS(Pt3売数実績!$L:$L,Pt3売数実績!$C:$C,$C20,Pt3売数実績!$B:$B,AD$5),IFERROR(VLOOKUP(AD$5&amp;"_"&amp;$C20&amp;"_"&amp;$C$6,Pt3売数実績!$A:$L,12,0),0))</f>
        <v>9</v>
      </c>
      <c r="AE20" s="127">
        <f ca="1">IF($C$6="合計",SUMIFS(Pt3売数実績!$L:$L,Pt3売数実績!$C:$C,$C20,Pt3売数実績!$B:$B,AE$5),IFERROR(VLOOKUP(AE$5&amp;"_"&amp;$C20&amp;"_"&amp;$C$6,Pt3売数実績!$A:$L,12,0),0))</f>
        <v>3</v>
      </c>
      <c r="AG20" s="106" t="s">
        <v>32</v>
      </c>
      <c r="AH20" s="135">
        <f ca="1">SUM($R20:T20)/$G20</f>
        <v>7.4999999999999997E-2</v>
      </c>
      <c r="AI20" s="135">
        <f ca="1">SUM($R20:U20)/$G20</f>
        <v>0.16250000000000001</v>
      </c>
      <c r="AJ20" s="135">
        <f ca="1">SUM($R20:V20)/$G20</f>
        <v>0.20749999999999999</v>
      </c>
      <c r="AK20" s="135">
        <f ca="1">SUM($R20:W20)/$G20</f>
        <v>0.26250000000000001</v>
      </c>
      <c r="AL20" s="135">
        <f ca="1">SUM($R20:X20)/$G20</f>
        <v>0.28999999999999998</v>
      </c>
      <c r="AM20" s="135">
        <f ca="1">SUM($R20:Y20)/$G20</f>
        <v>0.30499999999999999</v>
      </c>
      <c r="AN20" s="135">
        <f ca="1">SUM($R20:Z20)/$G20</f>
        <v>0.3175</v>
      </c>
      <c r="AO20" s="135">
        <f ca="1">SUM($R20:AA20)/$G20</f>
        <v>0.32500000000000001</v>
      </c>
      <c r="AP20" s="135">
        <f ca="1">SUM($R20:AB20)/$G20</f>
        <v>0.35</v>
      </c>
      <c r="AQ20" s="135">
        <f ca="1">SUM($R20:AC20)/$G20</f>
        <v>0.36499999999999999</v>
      </c>
      <c r="AR20" s="135">
        <f ca="1">SUM($R20:AD20)/$G20</f>
        <v>0.38750000000000001</v>
      </c>
      <c r="AS20" s="135">
        <f ca="1">SUM($R20:AE20)/$G20</f>
        <v>0.39500000000000002</v>
      </c>
      <c r="AU20" s="106" t="s">
        <v>32</v>
      </c>
      <c r="AV20" s="135">
        <f t="shared" ca="1" si="20"/>
        <v>0.14452473596442467</v>
      </c>
      <c r="AW20" s="135">
        <f t="shared" ca="1" si="20"/>
        <v>0.26820455808782656</v>
      </c>
      <c r="AX20" s="135">
        <f t="shared" ca="1" si="20"/>
        <v>0.38854919399666477</v>
      </c>
      <c r="AY20" s="135">
        <f t="shared" ca="1" si="20"/>
        <v>0.5163979988882712</v>
      </c>
      <c r="AZ20" s="135">
        <f t="shared" ca="1" si="20"/>
        <v>0.66342412451361854</v>
      </c>
      <c r="BA20" s="135">
        <f t="shared" ca="1" si="20"/>
        <v>0.74791550861589762</v>
      </c>
      <c r="BB20" s="135">
        <f t="shared" ca="1" si="20"/>
        <v>0.79433018343524164</v>
      </c>
      <c r="BC20" s="135">
        <f t="shared" ca="1" si="20"/>
        <v>0.83324068927181749</v>
      </c>
      <c r="BD20" s="135">
        <f t="shared" ca="1" si="20"/>
        <v>0.86881600889382971</v>
      </c>
      <c r="BE20" s="135">
        <f t="shared" ca="1" si="20"/>
        <v>0.91939966648137839</v>
      </c>
      <c r="BF20" s="135">
        <f t="shared" ca="1" si="20"/>
        <v>0.96859366314619222</v>
      </c>
      <c r="BG20" s="135">
        <f t="shared" ca="1" si="20"/>
        <v>0.99999999999999989</v>
      </c>
    </row>
    <row r="21" spans="3:59" x14ac:dyDescent="0.15">
      <c r="C21" s="105">
        <v>96</v>
      </c>
      <c r="D21" s="105" t="s">
        <v>192</v>
      </c>
      <c r="E21" s="106">
        <f t="shared" ca="1" si="9"/>
        <v>0</v>
      </c>
      <c r="F21" s="106">
        <f t="shared" ca="1" si="10"/>
        <v>0</v>
      </c>
      <c r="G21" s="106">
        <f ca="1">VLOOKUP($C$6,パターンマスタ!N:AB,15,0)</f>
        <v>400</v>
      </c>
      <c r="H21" s="107">
        <f t="shared" ca="1" si="11"/>
        <v>208</v>
      </c>
      <c r="I21" s="106">
        <f t="shared" ca="1" si="12"/>
        <v>192</v>
      </c>
      <c r="J21" s="112">
        <f t="shared" ca="1" si="13"/>
        <v>0.52</v>
      </c>
      <c r="K21" s="113">
        <f t="shared" ca="1" si="14"/>
        <v>0.99999999999999989</v>
      </c>
      <c r="L21" s="113">
        <f t="shared" ca="1" si="15"/>
        <v>-0.47999999999999987</v>
      </c>
      <c r="M21" s="114">
        <f t="shared" ca="1" si="18"/>
        <v>208</v>
      </c>
      <c r="N21" s="106">
        <f t="shared" ca="1" si="16"/>
        <v>192</v>
      </c>
      <c r="O21" s="113">
        <f t="shared" ca="1" si="19"/>
        <v>0.52</v>
      </c>
      <c r="P21" s="115"/>
      <c r="Q21" s="126" t="s">
        <v>31</v>
      </c>
      <c r="R21" s="127">
        <f ca="1">IF($C$6="合計",SUMIFS(Pt3売数実績!$L:$L,Pt3売数実績!$C:$C,$C21,Pt3売数実績!$B:$B,R$5),IFERROR(VLOOKUP(R$5&amp;"_"&amp;$C21&amp;"_"&amp;$C$6,Pt3売数実績!$A:$L,12,0),0))</f>
        <v>4</v>
      </c>
      <c r="S21" s="127">
        <f ca="1">IF($C$6="合計",SUMIFS(Pt3売数実績!$L:$L,Pt3売数実績!$C:$C,$C21,Pt3売数実績!$B:$B,S$5),IFERROR(VLOOKUP(S$5&amp;"_"&amp;$C21&amp;"_"&amp;$C$6,Pt3売数実績!$A:$L,12,0),0))</f>
        <v>31</v>
      </c>
      <c r="T21" s="127">
        <f ca="1">IF($C$6="合計",SUMIFS(Pt3売数実績!$L:$L,Pt3売数実績!$C:$C,$C21,Pt3売数実績!$B:$B,T$5),IFERROR(VLOOKUP(T$5&amp;"_"&amp;$C21&amp;"_"&amp;$C$6,Pt3売数実績!$A:$L,12,0),0))</f>
        <v>25</v>
      </c>
      <c r="U21" s="127">
        <f ca="1">IF($C$6="合計",SUMIFS(Pt3売数実績!$L:$L,Pt3売数実績!$C:$C,$C21,Pt3売数実績!$B:$B,U$5),IFERROR(VLOOKUP(U$5&amp;"_"&amp;$C21&amp;"_"&amp;$C$6,Pt3売数実績!$A:$L,12,0),0))</f>
        <v>29</v>
      </c>
      <c r="V21" s="127">
        <f ca="1">IF($C$6="合計",SUMIFS(Pt3売数実績!$L:$L,Pt3売数実績!$C:$C,$C21,Pt3売数実績!$B:$B,V$5),IFERROR(VLOOKUP(V$5&amp;"_"&amp;$C21&amp;"_"&amp;$C$6,Pt3売数実績!$A:$L,12,0),0))</f>
        <v>25</v>
      </c>
      <c r="W21" s="127">
        <f ca="1">IF($C$6="合計",SUMIFS(Pt3売数実績!$L:$L,Pt3売数実績!$C:$C,$C21,Pt3売数実績!$B:$B,W$5),IFERROR(VLOOKUP(W$5&amp;"_"&amp;$C21&amp;"_"&amp;$C$6,Pt3売数実績!$A:$L,12,0),0))</f>
        <v>30</v>
      </c>
      <c r="X21" s="127">
        <f ca="1">IF($C$6="合計",SUMIFS(Pt3売数実績!$L:$L,Pt3売数実績!$C:$C,$C21,Pt3売数実績!$B:$B,X$5),IFERROR(VLOOKUP(X$5&amp;"_"&amp;$C21&amp;"_"&amp;$C$6,Pt3売数実績!$A:$L,12,0),0))</f>
        <v>34</v>
      </c>
      <c r="Y21" s="127">
        <f ca="1">IF($C$6="合計",SUMIFS(Pt3売数実績!$L:$L,Pt3売数実績!$C:$C,$C21,Pt3売数実績!$B:$B,Y$5),IFERROR(VLOOKUP(Y$5&amp;"_"&amp;$C21&amp;"_"&amp;$C$6,Pt3売数実績!$A:$L,12,0),0))</f>
        <v>5</v>
      </c>
      <c r="Z21" s="127">
        <f ca="1">IF($C$6="合計",SUMIFS(Pt3売数実績!$L:$L,Pt3売数実績!$C:$C,$C21,Pt3売数実績!$B:$B,Z$5),IFERROR(VLOOKUP(Z$5&amp;"_"&amp;$C21&amp;"_"&amp;$C$6,Pt3売数実績!$A:$L,12,0),0))</f>
        <v>5</v>
      </c>
      <c r="AA21" s="127">
        <f ca="1">IF($C$6="合計",SUMIFS(Pt3売数実績!$L:$L,Pt3売数実績!$C:$C,$C21,Pt3売数実績!$B:$B,AA$5),IFERROR(VLOOKUP(AA$5&amp;"_"&amp;$C21&amp;"_"&amp;$C$6,Pt3売数実績!$A:$L,12,0),0))</f>
        <v>4</v>
      </c>
      <c r="AB21" s="127">
        <f ca="1">IF($C$6="合計",SUMIFS(Pt3売数実績!$L:$L,Pt3売数実績!$C:$C,$C21,Pt3売数実績!$B:$B,AB$5),IFERROR(VLOOKUP(AB$5&amp;"_"&amp;$C21&amp;"_"&amp;$C$6,Pt3売数実績!$A:$L,12,0),0))</f>
        <v>1</v>
      </c>
      <c r="AC21" s="127">
        <f ca="1">IF($C$6="合計",SUMIFS(Pt3売数実績!$L:$L,Pt3売数実績!$C:$C,$C21,Pt3売数実績!$B:$B,AC$5),IFERROR(VLOOKUP(AC$5&amp;"_"&amp;$C21&amp;"_"&amp;$C$6,Pt3売数実績!$A:$L,12,0),0))</f>
        <v>6</v>
      </c>
      <c r="AD21" s="127">
        <f ca="1">IF($C$6="合計",SUMIFS(Pt3売数実績!$L:$L,Pt3売数実績!$C:$C,$C21,Pt3売数実績!$B:$B,AD$5),IFERROR(VLOOKUP(AD$5&amp;"_"&amp;$C21&amp;"_"&amp;$C$6,Pt3売数実績!$A:$L,12,0),0))</f>
        <v>7</v>
      </c>
      <c r="AE21" s="127">
        <f ca="1">IF($C$6="合計",SUMIFS(Pt3売数実績!$L:$L,Pt3売数実績!$C:$C,$C21,Pt3売数実績!$B:$B,AE$5),IFERROR(VLOOKUP(AE$5&amp;"_"&amp;$C21&amp;"_"&amp;$C$6,Pt3売数実績!$A:$L,12,0),0))</f>
        <v>2</v>
      </c>
      <c r="AG21" s="106" t="s">
        <v>32</v>
      </c>
      <c r="AH21" s="135">
        <f ca="1">SUM($R21:T21)/$G21</f>
        <v>0.15</v>
      </c>
      <c r="AI21" s="135">
        <f ca="1">SUM($R21:U21)/$G21</f>
        <v>0.2225</v>
      </c>
      <c r="AJ21" s="135">
        <f ca="1">SUM($R21:V21)/$G21</f>
        <v>0.28499999999999998</v>
      </c>
      <c r="AK21" s="135">
        <f ca="1">SUM($R21:W21)/$G21</f>
        <v>0.36</v>
      </c>
      <c r="AL21" s="135">
        <f ca="1">SUM($R21:X21)/$G21</f>
        <v>0.44500000000000001</v>
      </c>
      <c r="AM21" s="135">
        <f ca="1">SUM($R21:Y21)/$G21</f>
        <v>0.45750000000000002</v>
      </c>
      <c r="AN21" s="135">
        <f ca="1">SUM($R21:Z21)/$G21</f>
        <v>0.47</v>
      </c>
      <c r="AO21" s="135">
        <f ca="1">SUM($R21:AA21)/$G21</f>
        <v>0.48</v>
      </c>
      <c r="AP21" s="135">
        <f ca="1">SUM($R21:AB21)/$G21</f>
        <v>0.48249999999999998</v>
      </c>
      <c r="AQ21" s="135">
        <f ca="1">SUM($R21:AC21)/$G21</f>
        <v>0.4975</v>
      </c>
      <c r="AR21" s="135">
        <f ca="1">SUM($R21:AD21)/$G21</f>
        <v>0.51500000000000001</v>
      </c>
      <c r="AS21" s="135">
        <f ca="1">SUM($R21:AE21)/$G21</f>
        <v>0.52</v>
      </c>
      <c r="AU21" s="106" t="s">
        <v>32</v>
      </c>
      <c r="AV21" s="135">
        <f t="shared" ca="1" si="20"/>
        <v>0.14452473596442467</v>
      </c>
      <c r="AW21" s="135">
        <f t="shared" ca="1" si="20"/>
        <v>0.26820455808782656</v>
      </c>
      <c r="AX21" s="135">
        <f t="shared" ca="1" si="20"/>
        <v>0.38854919399666477</v>
      </c>
      <c r="AY21" s="135">
        <f t="shared" ca="1" si="20"/>
        <v>0.5163979988882712</v>
      </c>
      <c r="AZ21" s="135">
        <f t="shared" ca="1" si="20"/>
        <v>0.66342412451361854</v>
      </c>
      <c r="BA21" s="135">
        <f t="shared" ca="1" si="20"/>
        <v>0.74791550861589762</v>
      </c>
      <c r="BB21" s="135">
        <f t="shared" ca="1" si="20"/>
        <v>0.79433018343524164</v>
      </c>
      <c r="BC21" s="135">
        <f t="shared" ca="1" si="20"/>
        <v>0.83324068927181749</v>
      </c>
      <c r="BD21" s="135">
        <f t="shared" ca="1" si="20"/>
        <v>0.86881600889382971</v>
      </c>
      <c r="BE21" s="135">
        <f t="shared" ca="1" si="20"/>
        <v>0.91939966648137839</v>
      </c>
      <c r="BF21" s="135">
        <f t="shared" ca="1" si="20"/>
        <v>0.96859366314619222</v>
      </c>
      <c r="BG21" s="135">
        <f t="shared" ca="1" si="20"/>
        <v>0.99999999999999989</v>
      </c>
    </row>
    <row r="22" spans="3:59" x14ac:dyDescent="0.15">
      <c r="C22" s="105">
        <v>56</v>
      </c>
      <c r="D22" s="105" t="s">
        <v>193</v>
      </c>
      <c r="E22" s="106">
        <f t="shared" ca="1" si="9"/>
        <v>0</v>
      </c>
      <c r="F22" s="106">
        <f t="shared" ca="1" si="10"/>
        <v>0</v>
      </c>
      <c r="G22" s="106">
        <f ca="1">VLOOKUP($C$6,パターンマスタ!N:AB,15,0)</f>
        <v>400</v>
      </c>
      <c r="H22" s="107">
        <f t="shared" ca="1" si="11"/>
        <v>390</v>
      </c>
      <c r="I22" s="106">
        <f t="shared" ca="1" si="12"/>
        <v>10</v>
      </c>
      <c r="J22" s="112">
        <f t="shared" ca="1" si="13"/>
        <v>0.97499999999999998</v>
      </c>
      <c r="K22" s="113">
        <f t="shared" ca="1" si="14"/>
        <v>0.99999999999999989</v>
      </c>
      <c r="L22" s="113">
        <f t="shared" ca="1" si="15"/>
        <v>-2.4999999999999911E-2</v>
      </c>
      <c r="M22" s="114">
        <f t="shared" ca="1" si="18"/>
        <v>390</v>
      </c>
      <c r="N22" s="106">
        <f t="shared" ca="1" si="16"/>
        <v>10</v>
      </c>
      <c r="O22" s="113">
        <f t="shared" ca="1" si="19"/>
        <v>0.97499999999999998</v>
      </c>
      <c r="P22" s="115"/>
      <c r="Q22" s="126" t="s">
        <v>31</v>
      </c>
      <c r="R22" s="127">
        <f ca="1">IF($C$6="合計",SUMIFS(Pt3売数実績!$L:$L,Pt3売数実績!$C:$C,$C22,Pt3売数実績!$B:$B,R$5),IFERROR(VLOOKUP(R$5&amp;"_"&amp;$C22&amp;"_"&amp;$C$6,Pt3売数実績!$A:$L,12,0),0))</f>
        <v>0</v>
      </c>
      <c r="S22" s="127">
        <f ca="1">IF($C$6="合計",SUMIFS(Pt3売数実績!$L:$L,Pt3売数実績!$C:$C,$C22,Pt3売数実績!$B:$B,S$5),IFERROR(VLOOKUP(S$5&amp;"_"&amp;$C22&amp;"_"&amp;$C$6,Pt3売数実績!$A:$L,12,0),0))</f>
        <v>25</v>
      </c>
      <c r="T22" s="127">
        <f ca="1">IF($C$6="合計",SUMIFS(Pt3売数実績!$L:$L,Pt3売数実績!$C:$C,$C22,Pt3売数実績!$B:$B,T$5),IFERROR(VLOOKUP(T$5&amp;"_"&amp;$C22&amp;"_"&amp;$C$6,Pt3売数実績!$A:$L,12,0),0))</f>
        <v>11</v>
      </c>
      <c r="U22" s="127">
        <f ca="1">IF($C$6="合計",SUMIFS(Pt3売数実績!$L:$L,Pt3売数実績!$C:$C,$C22,Pt3売数実績!$B:$B,U$5),IFERROR(VLOOKUP(U$5&amp;"_"&amp;$C22&amp;"_"&amp;$C$6,Pt3売数実績!$A:$L,12,0),0))</f>
        <v>16</v>
      </c>
      <c r="V22" s="127">
        <f ca="1">IF($C$6="合計",SUMIFS(Pt3売数実績!$L:$L,Pt3売数実績!$C:$C,$C22,Pt3売数実績!$B:$B,V$5),IFERROR(VLOOKUP(V$5&amp;"_"&amp;$C22&amp;"_"&amp;$C$6,Pt3売数実績!$A:$L,12,0),0))</f>
        <v>21</v>
      </c>
      <c r="W22" s="127">
        <f ca="1">IF($C$6="合計",SUMIFS(Pt3売数実績!$L:$L,Pt3売数実績!$C:$C,$C22,Pt3売数実績!$B:$B,W$5),IFERROR(VLOOKUP(W$5&amp;"_"&amp;$C22&amp;"_"&amp;$C$6,Pt3売数実績!$A:$L,12,0),0))</f>
        <v>43</v>
      </c>
      <c r="X22" s="127">
        <f ca="1">IF($C$6="合計",SUMIFS(Pt3売数実績!$L:$L,Pt3売数実績!$C:$C,$C22,Pt3売数実績!$B:$B,X$5),IFERROR(VLOOKUP(X$5&amp;"_"&amp;$C22&amp;"_"&amp;$C$6,Pt3売数実績!$A:$L,12,0),0))</f>
        <v>37</v>
      </c>
      <c r="Y22" s="127">
        <f ca="1">IF($C$6="合計",SUMIFS(Pt3売数実績!$L:$L,Pt3売数実績!$C:$C,$C22,Pt3売数実績!$B:$B,Y$5),IFERROR(VLOOKUP(Y$5&amp;"_"&amp;$C22&amp;"_"&amp;$C$6,Pt3売数実績!$A:$L,12,0),0))</f>
        <v>16</v>
      </c>
      <c r="Z22" s="127">
        <f ca="1">IF($C$6="合計",SUMIFS(Pt3売数実績!$L:$L,Pt3売数実績!$C:$C,$C22,Pt3売数実績!$B:$B,Z$5),IFERROR(VLOOKUP(Z$5&amp;"_"&amp;$C22&amp;"_"&amp;$C$6,Pt3売数実績!$A:$L,12,0),0))</f>
        <v>9</v>
      </c>
      <c r="AA22" s="127">
        <f ca="1">IF($C$6="合計",SUMIFS(Pt3売数実績!$L:$L,Pt3売数実績!$C:$C,$C22,Pt3売数実績!$B:$B,AA$5),IFERROR(VLOOKUP(AA$5&amp;"_"&amp;$C22&amp;"_"&amp;$C$6,Pt3売数実績!$A:$L,12,0),0))</f>
        <v>8</v>
      </c>
      <c r="AB22" s="127">
        <f ca="1">IF($C$6="合計",SUMIFS(Pt3売数実績!$L:$L,Pt3売数実績!$C:$C,$C22,Pt3売数実績!$B:$B,AB$5),IFERROR(VLOOKUP(AB$5&amp;"_"&amp;$C22&amp;"_"&amp;$C$6,Pt3売数実績!$A:$L,12,0),0))</f>
        <v>12</v>
      </c>
      <c r="AC22" s="127">
        <f ca="1">IF($C$6="合計",SUMIFS(Pt3売数実績!$L:$L,Pt3売数実績!$C:$C,$C22,Pt3売数実績!$B:$B,AC$5),IFERROR(VLOOKUP(AC$5&amp;"_"&amp;$C22&amp;"_"&amp;$C$6,Pt3売数実績!$A:$L,12,0),0))</f>
        <v>76</v>
      </c>
      <c r="AD22" s="127">
        <f ca="1">IF($C$6="合計",SUMIFS(Pt3売数実績!$L:$L,Pt3売数実績!$C:$C,$C22,Pt3売数実績!$B:$B,AD$5),IFERROR(VLOOKUP(AD$5&amp;"_"&amp;$C22&amp;"_"&amp;$C$6,Pt3売数実績!$A:$L,12,0),0))</f>
        <v>72</v>
      </c>
      <c r="AE22" s="127">
        <f ca="1">IF($C$6="合計",SUMIFS(Pt3売数実績!$L:$L,Pt3売数実績!$C:$C,$C22,Pt3売数実績!$B:$B,AE$5),IFERROR(VLOOKUP(AE$5&amp;"_"&amp;$C22&amp;"_"&amp;$C$6,Pt3売数実績!$A:$L,12,0),0))</f>
        <v>44</v>
      </c>
      <c r="AG22" s="106" t="s">
        <v>32</v>
      </c>
      <c r="AH22" s="135">
        <f ca="1">SUM($R22:T22)/$G22</f>
        <v>0.09</v>
      </c>
      <c r="AI22" s="135">
        <f ca="1">SUM($R22:U22)/$G22</f>
        <v>0.13</v>
      </c>
      <c r="AJ22" s="135">
        <f ca="1">SUM($R22:V22)/$G22</f>
        <v>0.1825</v>
      </c>
      <c r="AK22" s="135">
        <f ca="1">SUM($R22:W22)/$G22</f>
        <v>0.28999999999999998</v>
      </c>
      <c r="AL22" s="135">
        <f ca="1">SUM($R22:X22)/$G22</f>
        <v>0.38250000000000001</v>
      </c>
      <c r="AM22" s="135">
        <f ca="1">SUM($R22:Y22)/$G22</f>
        <v>0.42249999999999999</v>
      </c>
      <c r="AN22" s="135">
        <f ca="1">SUM($R22:Z22)/$G22</f>
        <v>0.44500000000000001</v>
      </c>
      <c r="AO22" s="135">
        <f ca="1">SUM($R22:AA22)/$G22</f>
        <v>0.46500000000000002</v>
      </c>
      <c r="AP22" s="135">
        <f ca="1">SUM($R22:AB22)/$G22</f>
        <v>0.495</v>
      </c>
      <c r="AQ22" s="135">
        <f ca="1">SUM($R22:AC22)/$G22</f>
        <v>0.68500000000000005</v>
      </c>
      <c r="AR22" s="135">
        <f ca="1">SUM($R22:AD22)/$G22</f>
        <v>0.86499999999999999</v>
      </c>
      <c r="AS22" s="135">
        <f ca="1">SUM($R22:AE22)/$G22</f>
        <v>0.97499999999999998</v>
      </c>
      <c r="AU22" s="106" t="s">
        <v>32</v>
      </c>
      <c r="AV22" s="135">
        <f t="shared" ca="1" si="20"/>
        <v>0.14452473596442467</v>
      </c>
      <c r="AW22" s="135">
        <f t="shared" ca="1" si="20"/>
        <v>0.26820455808782656</v>
      </c>
      <c r="AX22" s="135">
        <f t="shared" ca="1" si="20"/>
        <v>0.38854919399666477</v>
      </c>
      <c r="AY22" s="135">
        <f t="shared" ca="1" si="20"/>
        <v>0.5163979988882712</v>
      </c>
      <c r="AZ22" s="135">
        <f t="shared" ca="1" si="20"/>
        <v>0.66342412451361854</v>
      </c>
      <c r="BA22" s="135">
        <f t="shared" ca="1" si="20"/>
        <v>0.74791550861589762</v>
      </c>
      <c r="BB22" s="135">
        <f t="shared" ca="1" si="20"/>
        <v>0.79433018343524164</v>
      </c>
      <c r="BC22" s="135">
        <f t="shared" ca="1" si="20"/>
        <v>0.83324068927181749</v>
      </c>
      <c r="BD22" s="135">
        <f t="shared" ca="1" si="20"/>
        <v>0.86881600889382971</v>
      </c>
      <c r="BE22" s="135">
        <f t="shared" ca="1" si="20"/>
        <v>0.91939966648137839</v>
      </c>
      <c r="BF22" s="135">
        <f t="shared" ca="1" si="20"/>
        <v>0.96859366314619222</v>
      </c>
      <c r="BG22" s="135">
        <f t="shared" ca="1" si="20"/>
        <v>0.99999999999999989</v>
      </c>
    </row>
    <row r="23" spans="3:59" x14ac:dyDescent="0.15">
      <c r="C23" s="105">
        <v>270</v>
      </c>
      <c r="D23" s="105" t="s">
        <v>194</v>
      </c>
      <c r="E23" s="106">
        <f t="shared" ca="1" si="9"/>
        <v>0</v>
      </c>
      <c r="F23" s="106">
        <f t="shared" ca="1" si="10"/>
        <v>0</v>
      </c>
      <c r="G23" s="106">
        <f ca="1">VLOOKUP($C$6,パターンマスタ!N:AB,15,0)</f>
        <v>400</v>
      </c>
      <c r="H23" s="107">
        <f t="shared" ca="1" si="11"/>
        <v>246</v>
      </c>
      <c r="I23" s="106">
        <f t="shared" ca="1" si="12"/>
        <v>154</v>
      </c>
      <c r="J23" s="112">
        <f t="shared" ca="1" si="13"/>
        <v>0.61499999999999999</v>
      </c>
      <c r="K23" s="113">
        <f t="shared" ca="1" si="14"/>
        <v>0.99999999999999989</v>
      </c>
      <c r="L23" s="113">
        <f t="shared" ca="1" si="15"/>
        <v>-0.3849999999999999</v>
      </c>
      <c r="M23" s="114">
        <f t="shared" ca="1" si="18"/>
        <v>246</v>
      </c>
      <c r="N23" s="106">
        <f t="shared" ca="1" si="16"/>
        <v>154</v>
      </c>
      <c r="O23" s="113">
        <f t="shared" ca="1" si="19"/>
        <v>0.61499999999999999</v>
      </c>
      <c r="P23" s="115"/>
      <c r="Q23" s="126" t="s">
        <v>31</v>
      </c>
      <c r="R23" s="127">
        <f ca="1">IF($C$6="合計",SUMIFS(Pt3売数実績!$L:$L,Pt3売数実績!$C:$C,$C23,Pt3売数実績!$B:$B,R$5),IFERROR(VLOOKUP(R$5&amp;"_"&amp;$C23&amp;"_"&amp;$C$6,Pt3売数実績!$A:$L,12,0),0))</f>
        <v>0</v>
      </c>
      <c r="S23" s="127">
        <f ca="1">IF($C$6="合計",SUMIFS(Pt3売数実績!$L:$L,Pt3売数実績!$C:$C,$C23,Pt3売数実績!$B:$B,S$5),IFERROR(VLOOKUP(S$5&amp;"_"&amp;$C23&amp;"_"&amp;$C$6,Pt3売数実績!$A:$L,12,0),0))</f>
        <v>31</v>
      </c>
      <c r="T23" s="127">
        <f ca="1">IF($C$6="合計",SUMIFS(Pt3売数実績!$L:$L,Pt3売数実績!$C:$C,$C23,Pt3売数実績!$B:$B,T$5),IFERROR(VLOOKUP(T$5&amp;"_"&amp;$C23&amp;"_"&amp;$C$6,Pt3売数実績!$A:$L,12,0),0))</f>
        <v>20</v>
      </c>
      <c r="U23" s="127">
        <f ca="1">IF($C$6="合計",SUMIFS(Pt3売数実績!$L:$L,Pt3売数実績!$C:$C,$C23,Pt3売数実績!$B:$B,U$5),IFERROR(VLOOKUP(U$5&amp;"_"&amp;$C23&amp;"_"&amp;$C$6,Pt3売数実績!$A:$L,12,0),0))</f>
        <v>25</v>
      </c>
      <c r="V23" s="127">
        <f ca="1">IF($C$6="合計",SUMIFS(Pt3売数実績!$L:$L,Pt3売数実績!$C:$C,$C23,Pt3売数実績!$B:$B,V$5),IFERROR(VLOOKUP(V$5&amp;"_"&amp;$C23&amp;"_"&amp;$C$6,Pt3売数実績!$A:$L,12,0),0))</f>
        <v>24</v>
      </c>
      <c r="W23" s="127">
        <f ca="1">IF($C$6="合計",SUMIFS(Pt3売数実績!$L:$L,Pt3売数実績!$C:$C,$C23,Pt3売数実績!$B:$B,W$5),IFERROR(VLOOKUP(W$5&amp;"_"&amp;$C23&amp;"_"&amp;$C$6,Pt3売数実績!$A:$L,12,0),0))</f>
        <v>23</v>
      </c>
      <c r="X23" s="127">
        <f ca="1">IF($C$6="合計",SUMIFS(Pt3売数実績!$L:$L,Pt3売数実績!$C:$C,$C23,Pt3売数実績!$B:$B,X$5),IFERROR(VLOOKUP(X$5&amp;"_"&amp;$C23&amp;"_"&amp;$C$6,Pt3売数実績!$A:$L,12,0),0))</f>
        <v>34</v>
      </c>
      <c r="Y23" s="127">
        <f ca="1">IF($C$6="合計",SUMIFS(Pt3売数実績!$L:$L,Pt3売数実績!$C:$C,$C23,Pt3売数実績!$B:$B,Y$5),IFERROR(VLOOKUP(Y$5&amp;"_"&amp;$C23&amp;"_"&amp;$C$6,Pt3売数実績!$A:$L,12,0),0))</f>
        <v>28</v>
      </c>
      <c r="Z23" s="127">
        <f ca="1">IF($C$6="合計",SUMIFS(Pt3売数実績!$L:$L,Pt3売数実績!$C:$C,$C23,Pt3売数実績!$B:$B,Z$5),IFERROR(VLOOKUP(Z$5&amp;"_"&amp;$C23&amp;"_"&amp;$C$6,Pt3売数実績!$A:$L,12,0),0))</f>
        <v>18</v>
      </c>
      <c r="AA23" s="127">
        <f ca="1">IF($C$6="合計",SUMIFS(Pt3売数実績!$L:$L,Pt3売数実績!$C:$C,$C23,Pt3売数実績!$B:$B,AA$5),IFERROR(VLOOKUP(AA$5&amp;"_"&amp;$C23&amp;"_"&amp;$C$6,Pt3売数実績!$A:$L,12,0),0))</f>
        <v>13</v>
      </c>
      <c r="AB23" s="127">
        <f ca="1">IF($C$6="合計",SUMIFS(Pt3売数実績!$L:$L,Pt3売数実績!$C:$C,$C23,Pt3売数実績!$B:$B,AB$5),IFERROR(VLOOKUP(AB$5&amp;"_"&amp;$C23&amp;"_"&amp;$C$6,Pt3売数実績!$A:$L,12,0),0))</f>
        <v>8</v>
      </c>
      <c r="AC23" s="127">
        <f ca="1">IF($C$6="合計",SUMIFS(Pt3売数実績!$L:$L,Pt3売数実績!$C:$C,$C23,Pt3売数実績!$B:$B,AC$5),IFERROR(VLOOKUP(AC$5&amp;"_"&amp;$C23&amp;"_"&amp;$C$6,Pt3売数実績!$A:$L,12,0),0))</f>
        <v>6</v>
      </c>
      <c r="AD23" s="127">
        <f ca="1">IF($C$6="合計",SUMIFS(Pt3売数実績!$L:$L,Pt3売数実績!$C:$C,$C23,Pt3売数実績!$B:$B,AD$5),IFERROR(VLOOKUP(AD$5&amp;"_"&amp;$C23&amp;"_"&amp;$C$6,Pt3売数実績!$A:$L,12,0),0))</f>
        <v>9</v>
      </c>
      <c r="AE23" s="127">
        <f ca="1">IF($C$6="合計",SUMIFS(Pt3売数実績!$L:$L,Pt3売数実績!$C:$C,$C23,Pt3売数実績!$B:$B,AE$5),IFERROR(VLOOKUP(AE$5&amp;"_"&amp;$C23&amp;"_"&amp;$C$6,Pt3売数実績!$A:$L,12,0),0))</f>
        <v>7</v>
      </c>
      <c r="AG23" s="106" t="s">
        <v>32</v>
      </c>
      <c r="AH23" s="135">
        <f ca="1">SUM($R23:T23)/$G23</f>
        <v>0.1275</v>
      </c>
      <c r="AI23" s="135">
        <f ca="1">SUM($R23:U23)/$G23</f>
        <v>0.19</v>
      </c>
      <c r="AJ23" s="135">
        <f ca="1">SUM($R23:V23)/$G23</f>
        <v>0.25</v>
      </c>
      <c r="AK23" s="135">
        <f ca="1">SUM($R23:W23)/$G23</f>
        <v>0.3075</v>
      </c>
      <c r="AL23" s="135">
        <f ca="1">SUM($R23:X23)/$G23</f>
        <v>0.39250000000000002</v>
      </c>
      <c r="AM23" s="135">
        <f ca="1">SUM($R23:Y23)/$G23</f>
        <v>0.46250000000000002</v>
      </c>
      <c r="AN23" s="135">
        <f ca="1">SUM($R23:Z23)/$G23</f>
        <v>0.50749999999999995</v>
      </c>
      <c r="AO23" s="135">
        <f ca="1">SUM($R23:AA23)/$G23</f>
        <v>0.54</v>
      </c>
      <c r="AP23" s="135">
        <f ca="1">SUM($R23:AB23)/$G23</f>
        <v>0.56000000000000005</v>
      </c>
      <c r="AQ23" s="135">
        <f ca="1">SUM($R23:AC23)/$G23</f>
        <v>0.57499999999999996</v>
      </c>
      <c r="AR23" s="135">
        <f ca="1">SUM($R23:AD23)/$G23</f>
        <v>0.59750000000000003</v>
      </c>
      <c r="AS23" s="135">
        <f ca="1">SUM($R23:AE23)/$G23</f>
        <v>0.61499999999999999</v>
      </c>
      <c r="AU23" s="106" t="s">
        <v>32</v>
      </c>
      <c r="AV23" s="135">
        <f t="shared" ca="1" si="20"/>
        <v>0.14452473596442467</v>
      </c>
      <c r="AW23" s="135">
        <f t="shared" ca="1" si="20"/>
        <v>0.26820455808782656</v>
      </c>
      <c r="AX23" s="135">
        <f t="shared" ca="1" si="20"/>
        <v>0.38854919399666477</v>
      </c>
      <c r="AY23" s="135">
        <f t="shared" ca="1" si="20"/>
        <v>0.5163979988882712</v>
      </c>
      <c r="AZ23" s="135">
        <f t="shared" ca="1" si="20"/>
        <v>0.66342412451361854</v>
      </c>
      <c r="BA23" s="135">
        <f t="shared" ca="1" si="20"/>
        <v>0.74791550861589762</v>
      </c>
      <c r="BB23" s="135">
        <f t="shared" ca="1" si="20"/>
        <v>0.79433018343524164</v>
      </c>
      <c r="BC23" s="135">
        <f t="shared" ca="1" si="20"/>
        <v>0.83324068927181749</v>
      </c>
      <c r="BD23" s="135">
        <f t="shared" ca="1" si="20"/>
        <v>0.86881600889382971</v>
      </c>
      <c r="BE23" s="135">
        <f t="shared" ca="1" si="20"/>
        <v>0.91939966648137839</v>
      </c>
      <c r="BF23" s="135">
        <f t="shared" ca="1" si="20"/>
        <v>0.96859366314619222</v>
      </c>
      <c r="BG23" s="135">
        <f t="shared" ca="1" si="20"/>
        <v>0.99999999999999989</v>
      </c>
    </row>
    <row r="24" spans="3:59" x14ac:dyDescent="0.15">
      <c r="C24" s="105">
        <v>412</v>
      </c>
      <c r="D24" s="105" t="s">
        <v>195</v>
      </c>
      <c r="E24" s="106">
        <f t="shared" ca="1" si="9"/>
        <v>0</v>
      </c>
      <c r="F24" s="106">
        <f t="shared" ca="1" si="10"/>
        <v>0</v>
      </c>
      <c r="G24" s="106">
        <f ca="1">VLOOKUP($C$6,パターンマスタ!N:AB,15,0)</f>
        <v>400</v>
      </c>
      <c r="H24" s="107">
        <f t="shared" ca="1" si="11"/>
        <v>263</v>
      </c>
      <c r="I24" s="106">
        <f t="shared" ca="1" si="12"/>
        <v>137</v>
      </c>
      <c r="J24" s="112">
        <f t="shared" ca="1" si="13"/>
        <v>0.65749999999999997</v>
      </c>
      <c r="K24" s="113">
        <f t="shared" ca="1" si="14"/>
        <v>0.99999999999999989</v>
      </c>
      <c r="L24" s="113">
        <f t="shared" ca="1" si="15"/>
        <v>-0.34249999999999992</v>
      </c>
      <c r="M24" s="114">
        <f t="shared" ca="1" si="18"/>
        <v>263</v>
      </c>
      <c r="N24" s="106">
        <f t="shared" ca="1" si="16"/>
        <v>137</v>
      </c>
      <c r="O24" s="113">
        <f t="shared" ca="1" si="19"/>
        <v>0.65749999999999997</v>
      </c>
      <c r="P24" s="115"/>
      <c r="Q24" s="126" t="s">
        <v>31</v>
      </c>
      <c r="R24" s="127">
        <f ca="1">IF($C$6="合計",SUMIFS(Pt3売数実績!$L:$L,Pt3売数実績!$C:$C,$C24,Pt3売数実績!$B:$B,R$5),IFERROR(VLOOKUP(R$5&amp;"_"&amp;$C24&amp;"_"&amp;$C$6,Pt3売数実績!$A:$L,12,0),0))</f>
        <v>0</v>
      </c>
      <c r="S24" s="127">
        <f ca="1">IF($C$6="合計",SUMIFS(Pt3売数実績!$L:$L,Pt3売数実績!$C:$C,$C24,Pt3売数実績!$B:$B,S$5),IFERROR(VLOOKUP(S$5&amp;"_"&amp;$C24&amp;"_"&amp;$C$6,Pt3売数実績!$A:$L,12,0),0))</f>
        <v>0</v>
      </c>
      <c r="T24" s="127">
        <f ca="1">IF($C$6="合計",SUMIFS(Pt3売数実績!$L:$L,Pt3売数実績!$C:$C,$C24,Pt3売数実績!$B:$B,T$5),IFERROR(VLOOKUP(T$5&amp;"_"&amp;$C24&amp;"_"&amp;$C$6,Pt3売数実績!$A:$L,12,0),0))</f>
        <v>5</v>
      </c>
      <c r="U24" s="127">
        <f ca="1">IF($C$6="合計",SUMIFS(Pt3売数実績!$L:$L,Pt3売数実績!$C:$C,$C24,Pt3売数実績!$B:$B,U$5),IFERROR(VLOOKUP(U$5&amp;"_"&amp;$C24&amp;"_"&amp;$C$6,Pt3売数実績!$A:$L,12,0),0))</f>
        <v>81</v>
      </c>
      <c r="V24" s="127">
        <f ca="1">IF($C$6="合計",SUMIFS(Pt3売数実績!$L:$L,Pt3売数実績!$C:$C,$C24,Pt3売数実績!$B:$B,V$5),IFERROR(VLOOKUP(V$5&amp;"_"&amp;$C24&amp;"_"&amp;$C$6,Pt3売数実績!$A:$L,12,0),0))</f>
        <v>49</v>
      </c>
      <c r="W24" s="127">
        <f ca="1">IF($C$6="合計",SUMIFS(Pt3売数実績!$L:$L,Pt3売数実績!$C:$C,$C24,Pt3売数実績!$B:$B,W$5),IFERROR(VLOOKUP(W$5&amp;"_"&amp;$C24&amp;"_"&amp;$C$6,Pt3売数実績!$A:$L,12,0),0))</f>
        <v>42</v>
      </c>
      <c r="X24" s="127">
        <f ca="1">IF($C$6="合計",SUMIFS(Pt3売数実績!$L:$L,Pt3売数実績!$C:$C,$C24,Pt3売数実績!$B:$B,X$5),IFERROR(VLOOKUP(X$5&amp;"_"&amp;$C24&amp;"_"&amp;$C$6,Pt3売数実績!$A:$L,12,0),0))</f>
        <v>33</v>
      </c>
      <c r="Y24" s="127">
        <f ca="1">IF($C$6="合計",SUMIFS(Pt3売数実績!$L:$L,Pt3売数実績!$C:$C,$C24,Pt3売数実績!$B:$B,Y$5),IFERROR(VLOOKUP(Y$5&amp;"_"&amp;$C24&amp;"_"&amp;$C$6,Pt3売数実績!$A:$L,12,0),0))</f>
        <v>19</v>
      </c>
      <c r="Z24" s="127">
        <f ca="1">IF($C$6="合計",SUMIFS(Pt3売数実績!$L:$L,Pt3売数実績!$C:$C,$C24,Pt3売数実績!$B:$B,Z$5),IFERROR(VLOOKUP(Z$5&amp;"_"&amp;$C24&amp;"_"&amp;$C$6,Pt3売数実績!$A:$L,12,0),0))</f>
        <v>8</v>
      </c>
      <c r="AA24" s="127">
        <f ca="1">IF($C$6="合計",SUMIFS(Pt3売数実績!$L:$L,Pt3売数実績!$C:$C,$C24,Pt3売数実績!$B:$B,AA$5),IFERROR(VLOOKUP(AA$5&amp;"_"&amp;$C24&amp;"_"&amp;$C$6,Pt3売数実績!$A:$L,12,0),0))</f>
        <v>8</v>
      </c>
      <c r="AB24" s="127">
        <f ca="1">IF($C$6="合計",SUMIFS(Pt3売数実績!$L:$L,Pt3売数実績!$C:$C,$C24,Pt3売数実績!$B:$B,AB$5),IFERROR(VLOOKUP(AB$5&amp;"_"&amp;$C24&amp;"_"&amp;$C$6,Pt3売数実績!$A:$L,12,0),0))</f>
        <v>5</v>
      </c>
      <c r="AC24" s="127">
        <f ca="1">IF($C$6="合計",SUMIFS(Pt3売数実績!$L:$L,Pt3売数実績!$C:$C,$C24,Pt3売数実績!$B:$B,AC$5),IFERROR(VLOOKUP(AC$5&amp;"_"&amp;$C24&amp;"_"&amp;$C$6,Pt3売数実績!$A:$L,12,0),0))</f>
        <v>5</v>
      </c>
      <c r="AD24" s="127">
        <f ca="1">IF($C$6="合計",SUMIFS(Pt3売数実績!$L:$L,Pt3売数実績!$C:$C,$C24,Pt3売数実績!$B:$B,AD$5),IFERROR(VLOOKUP(AD$5&amp;"_"&amp;$C24&amp;"_"&amp;$C$6,Pt3売数実績!$A:$L,12,0),0))</f>
        <v>6</v>
      </c>
      <c r="AE24" s="127">
        <f ca="1">IF($C$6="合計",SUMIFS(Pt3売数実績!$L:$L,Pt3売数実績!$C:$C,$C24,Pt3売数実績!$B:$B,AE$5),IFERROR(VLOOKUP(AE$5&amp;"_"&amp;$C24&amp;"_"&amp;$C$6,Pt3売数実績!$A:$L,12,0),0))</f>
        <v>2</v>
      </c>
      <c r="AG24" s="106" t="s">
        <v>32</v>
      </c>
      <c r="AH24" s="135">
        <f ca="1">SUM($R24:T24)/$G24</f>
        <v>1.2500000000000001E-2</v>
      </c>
      <c r="AI24" s="135">
        <f ca="1">SUM($R24:U24)/$G24</f>
        <v>0.215</v>
      </c>
      <c r="AJ24" s="135">
        <f ca="1">SUM($R24:V24)/$G24</f>
        <v>0.33750000000000002</v>
      </c>
      <c r="AK24" s="135">
        <f ca="1">SUM($R24:W24)/$G24</f>
        <v>0.4425</v>
      </c>
      <c r="AL24" s="135">
        <f ca="1">SUM($R24:X24)/$G24</f>
        <v>0.52500000000000002</v>
      </c>
      <c r="AM24" s="135">
        <f ca="1">SUM($R24:Y24)/$G24</f>
        <v>0.57250000000000001</v>
      </c>
      <c r="AN24" s="135">
        <f ca="1">SUM($R24:Z24)/$G24</f>
        <v>0.59250000000000003</v>
      </c>
      <c r="AO24" s="135">
        <f ca="1">SUM($R24:AA24)/$G24</f>
        <v>0.61250000000000004</v>
      </c>
      <c r="AP24" s="135">
        <f ca="1">SUM($R24:AB24)/$G24</f>
        <v>0.625</v>
      </c>
      <c r="AQ24" s="135">
        <f ca="1">SUM($R24:AC24)/$G24</f>
        <v>0.63749999999999996</v>
      </c>
      <c r="AR24" s="135">
        <f ca="1">SUM($R24:AD24)/$G24</f>
        <v>0.65249999999999997</v>
      </c>
      <c r="AS24" s="135">
        <f ca="1">SUM($R24:AE24)/$G24</f>
        <v>0.65749999999999997</v>
      </c>
      <c r="AU24" s="106" t="s">
        <v>32</v>
      </c>
      <c r="AV24" s="135">
        <f t="shared" ca="1" si="20"/>
        <v>0.14452473596442467</v>
      </c>
      <c r="AW24" s="135">
        <f t="shared" ca="1" si="20"/>
        <v>0.26820455808782656</v>
      </c>
      <c r="AX24" s="135">
        <f t="shared" ca="1" si="20"/>
        <v>0.38854919399666477</v>
      </c>
      <c r="AY24" s="135">
        <f t="shared" ca="1" si="20"/>
        <v>0.5163979988882712</v>
      </c>
      <c r="AZ24" s="135">
        <f t="shared" ca="1" si="20"/>
        <v>0.66342412451361854</v>
      </c>
      <c r="BA24" s="135">
        <f t="shared" ca="1" si="20"/>
        <v>0.74791550861589762</v>
      </c>
      <c r="BB24" s="135">
        <f t="shared" ca="1" si="20"/>
        <v>0.79433018343524164</v>
      </c>
      <c r="BC24" s="135">
        <f t="shared" ca="1" si="20"/>
        <v>0.83324068927181749</v>
      </c>
      <c r="BD24" s="135">
        <f t="shared" ca="1" si="20"/>
        <v>0.86881600889382971</v>
      </c>
      <c r="BE24" s="135">
        <f t="shared" ca="1" si="20"/>
        <v>0.91939966648137839</v>
      </c>
      <c r="BF24" s="135">
        <f t="shared" ca="1" si="20"/>
        <v>0.96859366314619222</v>
      </c>
      <c r="BG24" s="135">
        <f t="shared" ca="1" si="20"/>
        <v>0.99999999999999989</v>
      </c>
    </row>
    <row r="25" spans="3:59" x14ac:dyDescent="0.15">
      <c r="C25" s="105">
        <v>23</v>
      </c>
      <c r="D25" s="105" t="s">
        <v>196</v>
      </c>
      <c r="E25" s="106">
        <f t="shared" ca="1" si="9"/>
        <v>0</v>
      </c>
      <c r="F25" s="106">
        <f t="shared" ca="1" si="10"/>
        <v>0</v>
      </c>
      <c r="G25" s="106">
        <f ca="1">VLOOKUP($C$6,パターンマスタ!N:AB,15,0)</f>
        <v>400</v>
      </c>
      <c r="H25" s="107">
        <f t="shared" ca="1" si="11"/>
        <v>220</v>
      </c>
      <c r="I25" s="106">
        <f t="shared" ca="1" si="12"/>
        <v>180</v>
      </c>
      <c r="J25" s="112">
        <f t="shared" ca="1" si="13"/>
        <v>0.55000000000000004</v>
      </c>
      <c r="K25" s="113">
        <f t="shared" ca="1" si="14"/>
        <v>0.99999999999999989</v>
      </c>
      <c r="L25" s="113">
        <f t="shared" ca="1" si="15"/>
        <v>-0.44999999999999984</v>
      </c>
      <c r="M25" s="114">
        <f t="shared" ca="1" si="18"/>
        <v>220.00000000000003</v>
      </c>
      <c r="N25" s="106">
        <f t="shared" ca="1" si="16"/>
        <v>179.99999999999997</v>
      </c>
      <c r="O25" s="113">
        <f t="shared" ca="1" si="19"/>
        <v>0.55000000000000004</v>
      </c>
      <c r="P25" s="115"/>
      <c r="Q25" s="126" t="s">
        <v>31</v>
      </c>
      <c r="R25" s="127">
        <f ca="1">IF($C$6="合計",SUMIFS(Pt3売数実績!$L:$L,Pt3売数実績!$C:$C,$C25,Pt3売数実績!$B:$B,R$5),IFERROR(VLOOKUP(R$5&amp;"_"&amp;$C25&amp;"_"&amp;$C$6,Pt3売数実績!$A:$L,12,0),0))</f>
        <v>14</v>
      </c>
      <c r="S25" s="127">
        <f ca="1">IF($C$6="合計",SUMIFS(Pt3売数実績!$L:$L,Pt3売数実績!$C:$C,$C25,Pt3売数実績!$B:$B,S$5),IFERROR(VLOOKUP(S$5&amp;"_"&amp;$C25&amp;"_"&amp;$C$6,Pt3売数実績!$A:$L,12,0),0))</f>
        <v>41</v>
      </c>
      <c r="T25" s="127">
        <f ca="1">IF($C$6="合計",SUMIFS(Pt3売数実績!$L:$L,Pt3売数実績!$C:$C,$C25,Pt3売数実績!$B:$B,T$5),IFERROR(VLOOKUP(T$5&amp;"_"&amp;$C25&amp;"_"&amp;$C$6,Pt3売数実績!$A:$L,12,0),0))</f>
        <v>24</v>
      </c>
      <c r="U25" s="127">
        <f ca="1">IF($C$6="合計",SUMIFS(Pt3売数実績!$L:$L,Pt3売数実績!$C:$C,$C25,Pt3売数実績!$B:$B,U$5),IFERROR(VLOOKUP(U$5&amp;"_"&amp;$C25&amp;"_"&amp;$C$6,Pt3売数実績!$A:$L,12,0),0))</f>
        <v>22</v>
      </c>
      <c r="V25" s="127">
        <f ca="1">IF($C$6="合計",SUMIFS(Pt3売数実績!$L:$L,Pt3売数実績!$C:$C,$C25,Pt3売数実績!$B:$B,V$5),IFERROR(VLOOKUP(V$5&amp;"_"&amp;$C25&amp;"_"&amp;$C$6,Pt3売数実績!$A:$L,12,0),0))</f>
        <v>23</v>
      </c>
      <c r="W25" s="127">
        <f ca="1">IF($C$6="合計",SUMIFS(Pt3売数実績!$L:$L,Pt3売数実績!$C:$C,$C25,Pt3売数実績!$B:$B,W$5),IFERROR(VLOOKUP(W$5&amp;"_"&amp;$C25&amp;"_"&amp;$C$6,Pt3売数実績!$A:$L,12,0),0))</f>
        <v>19</v>
      </c>
      <c r="X25" s="127">
        <f ca="1">IF($C$6="合計",SUMIFS(Pt3売数実績!$L:$L,Pt3売数実績!$C:$C,$C25,Pt3売数実績!$B:$B,X$5),IFERROR(VLOOKUP(X$5&amp;"_"&amp;$C25&amp;"_"&amp;$C$6,Pt3売数実績!$A:$L,12,0),0))</f>
        <v>32</v>
      </c>
      <c r="Y25" s="127">
        <f ca="1">IF($C$6="合計",SUMIFS(Pt3売数実績!$L:$L,Pt3売数実績!$C:$C,$C25,Pt3売数実績!$B:$B,Y$5),IFERROR(VLOOKUP(Y$5&amp;"_"&amp;$C25&amp;"_"&amp;$C$6,Pt3売数実績!$A:$L,12,0),0))</f>
        <v>16</v>
      </c>
      <c r="Z25" s="127">
        <f ca="1">IF($C$6="合計",SUMIFS(Pt3売数実績!$L:$L,Pt3売数実績!$C:$C,$C25,Pt3売数実績!$B:$B,Z$5),IFERROR(VLOOKUP(Z$5&amp;"_"&amp;$C25&amp;"_"&amp;$C$6,Pt3売数実績!$A:$L,12,0),0))</f>
        <v>7</v>
      </c>
      <c r="AA25" s="127">
        <f ca="1">IF($C$6="合計",SUMIFS(Pt3売数実績!$L:$L,Pt3売数実績!$C:$C,$C25,Pt3売数実績!$B:$B,AA$5),IFERROR(VLOOKUP(AA$5&amp;"_"&amp;$C25&amp;"_"&amp;$C$6,Pt3売数実績!$A:$L,12,0),0))</f>
        <v>5</v>
      </c>
      <c r="AB25" s="127">
        <f ca="1">IF($C$6="合計",SUMIFS(Pt3売数実績!$L:$L,Pt3売数実績!$C:$C,$C25,Pt3売数実績!$B:$B,AB$5),IFERROR(VLOOKUP(AB$5&amp;"_"&amp;$C25&amp;"_"&amp;$C$6,Pt3売数実績!$A:$L,12,0),0))</f>
        <v>9</v>
      </c>
      <c r="AC25" s="127">
        <f ca="1">IF($C$6="合計",SUMIFS(Pt3売数実績!$L:$L,Pt3売数実績!$C:$C,$C25,Pt3売数実績!$B:$B,AC$5),IFERROR(VLOOKUP(AC$5&amp;"_"&amp;$C25&amp;"_"&amp;$C$6,Pt3売数実績!$A:$L,12,0),0))</f>
        <v>5</v>
      </c>
      <c r="AD25" s="127">
        <f ca="1">IF($C$6="合計",SUMIFS(Pt3売数実績!$L:$L,Pt3売数実績!$C:$C,$C25,Pt3売数実績!$B:$B,AD$5),IFERROR(VLOOKUP(AD$5&amp;"_"&amp;$C25&amp;"_"&amp;$C$6,Pt3売数実績!$A:$L,12,0),0))</f>
        <v>1</v>
      </c>
      <c r="AE25" s="127">
        <f ca="1">IF($C$6="合計",SUMIFS(Pt3売数実績!$L:$L,Pt3売数実績!$C:$C,$C25,Pt3売数実績!$B:$B,AE$5),IFERROR(VLOOKUP(AE$5&amp;"_"&amp;$C25&amp;"_"&amp;$C$6,Pt3売数実績!$A:$L,12,0),0))</f>
        <v>2</v>
      </c>
      <c r="AG25" s="106" t="s">
        <v>32</v>
      </c>
      <c r="AH25" s="135">
        <f ca="1">SUM($R25:T25)/$G25</f>
        <v>0.19750000000000001</v>
      </c>
      <c r="AI25" s="135">
        <f ca="1">SUM($R25:U25)/$G25</f>
        <v>0.2525</v>
      </c>
      <c r="AJ25" s="135">
        <f ca="1">SUM($R25:V25)/$G25</f>
        <v>0.31</v>
      </c>
      <c r="AK25" s="135">
        <f ca="1">SUM($R25:W25)/$G25</f>
        <v>0.35749999999999998</v>
      </c>
      <c r="AL25" s="135">
        <f ca="1">SUM($R25:X25)/$G25</f>
        <v>0.4375</v>
      </c>
      <c r="AM25" s="135">
        <f ca="1">SUM($R25:Y25)/$G25</f>
        <v>0.47749999999999998</v>
      </c>
      <c r="AN25" s="135">
        <f ca="1">SUM($R25:Z25)/$G25</f>
        <v>0.495</v>
      </c>
      <c r="AO25" s="135">
        <f ca="1">SUM($R25:AA25)/$G25</f>
        <v>0.50749999999999995</v>
      </c>
      <c r="AP25" s="135">
        <f ca="1">SUM($R25:AB25)/$G25</f>
        <v>0.53</v>
      </c>
      <c r="AQ25" s="135">
        <f ca="1">SUM($R25:AC25)/$G25</f>
        <v>0.54249999999999998</v>
      </c>
      <c r="AR25" s="135">
        <f ca="1">SUM($R25:AD25)/$G25</f>
        <v>0.54500000000000004</v>
      </c>
      <c r="AS25" s="135">
        <f ca="1">SUM($R25:AE25)/$G25</f>
        <v>0.55000000000000004</v>
      </c>
      <c r="AU25" s="106" t="s">
        <v>32</v>
      </c>
      <c r="AV25" s="135">
        <f t="shared" ca="1" si="20"/>
        <v>0.14452473596442467</v>
      </c>
      <c r="AW25" s="135">
        <f t="shared" ca="1" si="20"/>
        <v>0.26820455808782656</v>
      </c>
      <c r="AX25" s="135">
        <f t="shared" ca="1" si="20"/>
        <v>0.38854919399666477</v>
      </c>
      <c r="AY25" s="135">
        <f t="shared" ca="1" si="20"/>
        <v>0.5163979988882712</v>
      </c>
      <c r="AZ25" s="135">
        <f t="shared" ca="1" si="20"/>
        <v>0.66342412451361854</v>
      </c>
      <c r="BA25" s="135">
        <f t="shared" ca="1" si="20"/>
        <v>0.74791550861589762</v>
      </c>
      <c r="BB25" s="135">
        <f t="shared" ca="1" si="20"/>
        <v>0.79433018343524164</v>
      </c>
      <c r="BC25" s="135">
        <f t="shared" ca="1" si="20"/>
        <v>0.83324068927181749</v>
      </c>
      <c r="BD25" s="135">
        <f t="shared" ca="1" si="20"/>
        <v>0.86881600889382971</v>
      </c>
      <c r="BE25" s="135">
        <f t="shared" ca="1" si="20"/>
        <v>0.91939966648137839</v>
      </c>
      <c r="BF25" s="135">
        <f t="shared" ca="1" si="20"/>
        <v>0.96859366314619222</v>
      </c>
      <c r="BG25" s="135">
        <f t="shared" ca="1" si="20"/>
        <v>0.99999999999999989</v>
      </c>
    </row>
    <row r="26" spans="3:59" x14ac:dyDescent="0.15">
      <c r="C26" s="105">
        <v>27</v>
      </c>
      <c r="D26" s="105" t="s">
        <v>197</v>
      </c>
      <c r="E26" s="106">
        <f t="shared" ca="1" si="9"/>
        <v>0</v>
      </c>
      <c r="F26" s="106">
        <f t="shared" ca="1" si="10"/>
        <v>0</v>
      </c>
      <c r="G26" s="106">
        <f ca="1">VLOOKUP($C$6,パターンマスタ!N:AB,15,0)</f>
        <v>400</v>
      </c>
      <c r="H26" s="107">
        <f t="shared" ca="1" si="11"/>
        <v>248</v>
      </c>
      <c r="I26" s="106">
        <f t="shared" ca="1" si="12"/>
        <v>152</v>
      </c>
      <c r="J26" s="112">
        <f t="shared" ca="1" si="13"/>
        <v>0.62</v>
      </c>
      <c r="K26" s="113">
        <f t="shared" ca="1" si="14"/>
        <v>0.99999999999999989</v>
      </c>
      <c r="L26" s="113">
        <f t="shared" ca="1" si="15"/>
        <v>-0.37999999999999989</v>
      </c>
      <c r="M26" s="114">
        <f t="shared" ca="1" si="18"/>
        <v>248</v>
      </c>
      <c r="N26" s="106">
        <f t="shared" ca="1" si="16"/>
        <v>152</v>
      </c>
      <c r="O26" s="113">
        <f t="shared" ca="1" si="19"/>
        <v>0.62</v>
      </c>
      <c r="P26" s="115"/>
      <c r="Q26" s="126" t="s">
        <v>31</v>
      </c>
      <c r="R26" s="127">
        <f ca="1">IF($C$6="合計",SUMIFS(Pt3売数実績!$L:$L,Pt3売数実績!$C:$C,$C26,Pt3売数実績!$B:$B,R$5),IFERROR(VLOOKUP(R$5&amp;"_"&amp;$C26&amp;"_"&amp;$C$6,Pt3売数実績!$A:$L,12,0),0))</f>
        <v>0</v>
      </c>
      <c r="S26" s="127">
        <f ca="1">IF($C$6="合計",SUMIFS(Pt3売数実績!$L:$L,Pt3売数実績!$C:$C,$C26,Pt3売数実績!$B:$B,S$5),IFERROR(VLOOKUP(S$5&amp;"_"&amp;$C26&amp;"_"&amp;$C$6,Pt3売数実績!$A:$L,12,0),0))</f>
        <v>28</v>
      </c>
      <c r="T26" s="127">
        <f ca="1">IF($C$6="合計",SUMIFS(Pt3売数実績!$L:$L,Pt3売数実績!$C:$C,$C26,Pt3売数実績!$B:$B,T$5),IFERROR(VLOOKUP(T$5&amp;"_"&amp;$C26&amp;"_"&amp;$C$6,Pt3売数実績!$A:$L,12,0),0))</f>
        <v>27</v>
      </c>
      <c r="U26" s="127">
        <f ca="1">IF($C$6="合計",SUMIFS(Pt3売数実績!$L:$L,Pt3売数実績!$C:$C,$C26,Pt3売数実績!$B:$B,U$5),IFERROR(VLOOKUP(U$5&amp;"_"&amp;$C26&amp;"_"&amp;$C$6,Pt3売数実績!$A:$L,12,0),0))</f>
        <v>32</v>
      </c>
      <c r="V26" s="127">
        <f ca="1">IF($C$6="合計",SUMIFS(Pt3売数実績!$L:$L,Pt3売数実績!$C:$C,$C26,Pt3売数実績!$B:$B,V$5),IFERROR(VLOOKUP(V$5&amp;"_"&amp;$C26&amp;"_"&amp;$C$6,Pt3売数実績!$A:$L,12,0),0))</f>
        <v>19</v>
      </c>
      <c r="W26" s="127">
        <f ca="1">IF($C$6="合計",SUMIFS(Pt3売数実績!$L:$L,Pt3売数実績!$C:$C,$C26,Pt3売数実績!$B:$B,W$5),IFERROR(VLOOKUP(W$5&amp;"_"&amp;$C26&amp;"_"&amp;$C$6,Pt3売数実績!$A:$L,12,0),0))</f>
        <v>22</v>
      </c>
      <c r="X26" s="127">
        <f ca="1">IF($C$6="合計",SUMIFS(Pt3売数実績!$L:$L,Pt3売数実績!$C:$C,$C26,Pt3売数実績!$B:$B,X$5),IFERROR(VLOOKUP(X$5&amp;"_"&amp;$C26&amp;"_"&amp;$C$6,Pt3売数実績!$A:$L,12,0),0))</f>
        <v>35</v>
      </c>
      <c r="Y26" s="127">
        <f ca="1">IF($C$6="合計",SUMIFS(Pt3売数実績!$L:$L,Pt3売数実績!$C:$C,$C26,Pt3売数実績!$B:$B,Y$5),IFERROR(VLOOKUP(Y$5&amp;"_"&amp;$C26&amp;"_"&amp;$C$6,Pt3売数実績!$A:$L,12,0),0))</f>
        <v>20</v>
      </c>
      <c r="Z26" s="127">
        <f ca="1">IF($C$6="合計",SUMIFS(Pt3売数実績!$L:$L,Pt3売数実績!$C:$C,$C26,Pt3売数実績!$B:$B,Z$5),IFERROR(VLOOKUP(Z$5&amp;"_"&amp;$C26&amp;"_"&amp;$C$6,Pt3売数実績!$A:$L,12,0),0))</f>
        <v>13</v>
      </c>
      <c r="AA26" s="127">
        <f ca="1">IF($C$6="合計",SUMIFS(Pt3売数実績!$L:$L,Pt3売数実績!$C:$C,$C26,Pt3売数実績!$B:$B,AA$5),IFERROR(VLOOKUP(AA$5&amp;"_"&amp;$C26&amp;"_"&amp;$C$6,Pt3売数実績!$A:$L,12,0),0))</f>
        <v>14</v>
      </c>
      <c r="AB26" s="127">
        <f ca="1">IF($C$6="合計",SUMIFS(Pt3売数実績!$L:$L,Pt3売数実績!$C:$C,$C26,Pt3売数実績!$B:$B,AB$5),IFERROR(VLOOKUP(AB$5&amp;"_"&amp;$C26&amp;"_"&amp;$C$6,Pt3売数実績!$A:$L,12,0),0))</f>
        <v>14</v>
      </c>
      <c r="AC26" s="127">
        <f ca="1">IF($C$6="合計",SUMIFS(Pt3売数実績!$L:$L,Pt3売数実績!$C:$C,$C26,Pt3売数実績!$B:$B,AC$5),IFERROR(VLOOKUP(AC$5&amp;"_"&amp;$C26&amp;"_"&amp;$C$6,Pt3売数実績!$A:$L,12,0),0))</f>
        <v>9</v>
      </c>
      <c r="AD26" s="127">
        <f ca="1">IF($C$6="合計",SUMIFS(Pt3売数実績!$L:$L,Pt3売数実績!$C:$C,$C26,Pt3売数実績!$B:$B,AD$5),IFERROR(VLOOKUP(AD$5&amp;"_"&amp;$C26&amp;"_"&amp;$C$6,Pt3売数実績!$A:$L,12,0),0))</f>
        <v>6</v>
      </c>
      <c r="AE26" s="127">
        <f ca="1">IF($C$6="合計",SUMIFS(Pt3売数実績!$L:$L,Pt3売数実績!$C:$C,$C26,Pt3売数実績!$B:$B,AE$5),IFERROR(VLOOKUP(AE$5&amp;"_"&amp;$C26&amp;"_"&amp;$C$6,Pt3売数実績!$A:$L,12,0),0))</f>
        <v>9</v>
      </c>
      <c r="AG26" s="106" t="s">
        <v>32</v>
      </c>
      <c r="AH26" s="135">
        <f ca="1">SUM($R26:T26)/$G26</f>
        <v>0.13750000000000001</v>
      </c>
      <c r="AI26" s="135">
        <f ca="1">SUM($R26:U26)/$G26</f>
        <v>0.2175</v>
      </c>
      <c r="AJ26" s="135">
        <f ca="1">SUM($R26:V26)/$G26</f>
        <v>0.26500000000000001</v>
      </c>
      <c r="AK26" s="135">
        <f ca="1">SUM($R26:W26)/$G26</f>
        <v>0.32</v>
      </c>
      <c r="AL26" s="135">
        <f ca="1">SUM($R26:X26)/$G26</f>
        <v>0.40749999999999997</v>
      </c>
      <c r="AM26" s="135">
        <f ca="1">SUM($R26:Y26)/$G26</f>
        <v>0.45750000000000002</v>
      </c>
      <c r="AN26" s="135">
        <f ca="1">SUM($R26:Z26)/$G26</f>
        <v>0.49</v>
      </c>
      <c r="AO26" s="135">
        <f ca="1">SUM($R26:AA26)/$G26</f>
        <v>0.52500000000000002</v>
      </c>
      <c r="AP26" s="135">
        <f ca="1">SUM($R26:AB26)/$G26</f>
        <v>0.56000000000000005</v>
      </c>
      <c r="AQ26" s="135">
        <f ca="1">SUM($R26:AC26)/$G26</f>
        <v>0.58250000000000002</v>
      </c>
      <c r="AR26" s="135">
        <f ca="1">SUM($R26:AD26)/$G26</f>
        <v>0.59750000000000003</v>
      </c>
      <c r="AS26" s="135">
        <f ca="1">SUM($R26:AE26)/$G26</f>
        <v>0.62</v>
      </c>
      <c r="AU26" s="106" t="s">
        <v>32</v>
      </c>
      <c r="AV26" s="135">
        <f t="shared" ca="1" si="20"/>
        <v>0.14452473596442467</v>
      </c>
      <c r="AW26" s="135">
        <f t="shared" ca="1" si="20"/>
        <v>0.26820455808782656</v>
      </c>
      <c r="AX26" s="135">
        <f t="shared" ca="1" si="20"/>
        <v>0.38854919399666477</v>
      </c>
      <c r="AY26" s="135">
        <f t="shared" ca="1" si="20"/>
        <v>0.5163979988882712</v>
      </c>
      <c r="AZ26" s="135">
        <f t="shared" ca="1" si="20"/>
        <v>0.66342412451361854</v>
      </c>
      <c r="BA26" s="135">
        <f t="shared" ca="1" si="20"/>
        <v>0.74791550861589762</v>
      </c>
      <c r="BB26" s="135">
        <f t="shared" ca="1" si="20"/>
        <v>0.79433018343524164</v>
      </c>
      <c r="BC26" s="135">
        <f t="shared" ca="1" si="20"/>
        <v>0.83324068927181749</v>
      </c>
      <c r="BD26" s="135">
        <f t="shared" ca="1" si="20"/>
        <v>0.86881600889382971</v>
      </c>
      <c r="BE26" s="135">
        <f t="shared" ca="1" si="20"/>
        <v>0.91939966648137839</v>
      </c>
      <c r="BF26" s="135">
        <f t="shared" ca="1" si="20"/>
        <v>0.96859366314619222</v>
      </c>
      <c r="BG26" s="135">
        <f t="shared" ca="1" si="20"/>
        <v>0.99999999999999989</v>
      </c>
    </row>
  </sheetData>
  <autoFilter ref="B8:BG26">
    <sortState ref="B8:BG26">
      <sortCondition ref="J8"/>
    </sortState>
  </autoFilter>
  <mergeCells count="19">
    <mergeCell ref="M6:M7"/>
    <mergeCell ref="N6:N7"/>
    <mergeCell ref="O6:O7"/>
    <mergeCell ref="P6:P7"/>
    <mergeCell ref="H6:H7"/>
    <mergeCell ref="I6:I7"/>
    <mergeCell ref="J6:J7"/>
    <mergeCell ref="K6:K7"/>
    <mergeCell ref="L6:L7"/>
    <mergeCell ref="C6:C7"/>
    <mergeCell ref="D6:D7"/>
    <mergeCell ref="E6:E7"/>
    <mergeCell ref="F6:F7"/>
    <mergeCell ref="G6:G7"/>
    <mergeCell ref="H4:L4"/>
    <mergeCell ref="M4:O4"/>
    <mergeCell ref="Q4:AE4"/>
    <mergeCell ref="AG4:AS4"/>
    <mergeCell ref="AU4:BG4"/>
  </mergeCells>
  <phoneticPr fontId="21"/>
  <conditionalFormatting sqref="L6">
    <cfRule type="cellIs" dxfId="12" priority="3" operator="lessThan">
      <formula>0</formula>
    </cfRule>
  </conditionalFormatting>
  <conditionalFormatting sqref="L9:L26">
    <cfRule type="cellIs" dxfId="11" priority="2" operator="lessThan">
      <formula>0</formula>
    </cfRule>
  </conditionalFormatting>
  <conditionalFormatting sqref="O7:O26">
    <cfRule type="colorScale" priority="1">
      <colorScale>
        <cfvo type="num" val="0"/>
        <cfvo type="num" val="1"/>
        <color rgb="FFF8696B"/>
        <color rgb="FFFCFCFF"/>
      </colorScale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5841" r:id="rId4" name="Drop Down 1">
              <controlPr defaultSize="0" autoPict="0">
                <anchor moveWithCells="1">
                  <from>
                    <xdr:col>1</xdr:col>
                    <xdr:colOff>152400</xdr:colOff>
                    <xdr:row>1</xdr:row>
                    <xdr:rowOff>38100</xdr:rowOff>
                  </from>
                  <to>
                    <xdr:col>3</xdr:col>
                    <xdr:colOff>933450</xdr:colOff>
                    <xdr:row>3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495"/>
  <sheetViews>
    <sheetView zoomScale="85" zoomScaleNormal="85" workbookViewId="0">
      <selection activeCell="E9" sqref="E9"/>
    </sheetView>
  </sheetViews>
  <sheetFormatPr defaultColWidth="9" defaultRowHeight="15.75" outlineLevelCol="1" x14ac:dyDescent="0.25"/>
  <cols>
    <col min="1" max="1" width="1" style="23" customWidth="1"/>
    <col min="2" max="2" width="5" style="23" customWidth="1"/>
    <col min="3" max="3" width="10.375" style="23" customWidth="1"/>
    <col min="4" max="5" width="6.75" style="23" customWidth="1"/>
    <col min="6" max="6" width="12.125" style="23" customWidth="1"/>
    <col min="7" max="8" width="10.375" style="23" customWidth="1" outlineLevel="1"/>
    <col min="9" max="9" width="10.375" style="24" customWidth="1" outlineLevel="1"/>
    <col min="10" max="12" width="7.375" style="25" customWidth="1"/>
    <col min="13" max="13" width="10.125" style="23" customWidth="1"/>
    <col min="14" max="14" width="15.25" style="26" customWidth="1"/>
    <col min="15" max="15" width="25.25" style="27" customWidth="1"/>
    <col min="16" max="16" width="5.5" style="27" customWidth="1"/>
    <col min="17" max="17" width="5.125" style="27" customWidth="1"/>
    <col min="18" max="18" width="6.875" style="28" customWidth="1"/>
    <col min="19" max="19" width="5.5" style="27" customWidth="1"/>
    <col min="20" max="23" width="7.375" style="25" customWidth="1"/>
    <col min="24" max="24" width="8.875" style="23" customWidth="1"/>
    <col min="25" max="25" width="6.875" style="23" customWidth="1"/>
    <col min="26" max="26" width="9.25" style="23" customWidth="1"/>
    <col min="27" max="27" width="11.5" style="23" customWidth="1"/>
    <col min="28" max="28" width="11.125" style="23" customWidth="1"/>
    <col min="29" max="40" width="6.875" style="23" customWidth="1"/>
    <col min="41" max="41" width="10.875" style="24" customWidth="1"/>
    <col min="42" max="56" width="6.875" style="23" customWidth="1"/>
    <col min="57" max="16384" width="9" style="23"/>
  </cols>
  <sheetData>
    <row r="1" spans="1:56" s="21" customFormat="1" x14ac:dyDescent="0.25">
      <c r="B1" s="21" t="s">
        <v>198</v>
      </c>
      <c r="I1" s="42"/>
      <c r="J1" s="43"/>
      <c r="K1" s="43"/>
      <c r="L1" s="43"/>
      <c r="N1" s="21" t="s">
        <v>199</v>
      </c>
      <c r="O1" s="44"/>
      <c r="P1" s="44"/>
      <c r="Q1" s="44"/>
      <c r="R1" s="68"/>
      <c r="S1" s="44"/>
      <c r="T1" s="43"/>
      <c r="U1" s="43"/>
      <c r="V1" s="43"/>
      <c r="W1" s="43"/>
      <c r="AO1" s="42"/>
    </row>
    <row r="2" spans="1:56" s="21" customFormat="1" x14ac:dyDescent="0.25">
      <c r="B2" s="21" t="s">
        <v>200</v>
      </c>
      <c r="I2" s="42"/>
      <c r="J2" s="43"/>
      <c r="K2" s="43"/>
      <c r="L2" s="43"/>
      <c r="N2" s="45"/>
      <c r="O2" s="44"/>
      <c r="P2" s="44"/>
      <c r="Q2" s="44"/>
      <c r="R2" s="68"/>
      <c r="S2" s="44"/>
      <c r="T2" s="43"/>
      <c r="U2" s="43"/>
      <c r="V2" s="43"/>
      <c r="W2" s="43"/>
      <c r="Z2" s="86">
        <f>SUM(Z6:Z12)*87</f>
        <v>13050</v>
      </c>
      <c r="AA2" s="87">
        <f>SUM(AA6:AA12)*50</f>
        <v>12500</v>
      </c>
      <c r="AB2" s="87">
        <f>SUM(AB6:AB12)*18</f>
        <v>7200</v>
      </c>
      <c r="AO2" s="42"/>
    </row>
    <row r="3" spans="1:56" x14ac:dyDescent="0.25">
      <c r="J3" s="43"/>
      <c r="K3" s="43"/>
      <c r="L3" s="43"/>
      <c r="Y3" s="23">
        <f t="shared" ref="Y3:AN3" si="0">COUNTIF($D:$D,Y5)</f>
        <v>0</v>
      </c>
      <c r="Z3" s="23">
        <f t="shared" si="0"/>
        <v>87</v>
      </c>
      <c r="AA3" s="23">
        <f t="shared" si="0"/>
        <v>50</v>
      </c>
      <c r="AB3" s="23">
        <f t="shared" si="0"/>
        <v>18</v>
      </c>
      <c r="AC3" s="23">
        <f t="shared" si="0"/>
        <v>0</v>
      </c>
      <c r="AD3" s="23">
        <f t="shared" si="0"/>
        <v>0</v>
      </c>
      <c r="AE3" s="23">
        <f t="shared" si="0"/>
        <v>0</v>
      </c>
      <c r="AF3" s="23">
        <f t="shared" si="0"/>
        <v>0</v>
      </c>
      <c r="AG3" s="23">
        <f t="shared" si="0"/>
        <v>0</v>
      </c>
      <c r="AH3" s="23">
        <f t="shared" si="0"/>
        <v>0</v>
      </c>
      <c r="AI3" s="23">
        <f t="shared" si="0"/>
        <v>0</v>
      </c>
      <c r="AJ3" s="23">
        <f t="shared" si="0"/>
        <v>0</v>
      </c>
      <c r="AK3" s="23">
        <f t="shared" si="0"/>
        <v>0</v>
      </c>
      <c r="AL3" s="23">
        <f t="shared" si="0"/>
        <v>0</v>
      </c>
      <c r="AM3" s="23">
        <f t="shared" si="0"/>
        <v>0</v>
      </c>
      <c r="AN3" s="23">
        <f t="shared" si="0"/>
        <v>0</v>
      </c>
    </row>
    <row r="4" spans="1:56" s="22" customFormat="1" ht="19.5" x14ac:dyDescent="0.3">
      <c r="A4" s="23"/>
      <c r="B4" s="22" t="s">
        <v>201</v>
      </c>
      <c r="I4" s="46"/>
      <c r="J4" s="43"/>
      <c r="K4" s="43"/>
      <c r="L4" s="43"/>
      <c r="M4" s="23"/>
      <c r="N4" s="47" t="s">
        <v>202</v>
      </c>
      <c r="O4" s="48"/>
      <c r="P4" s="48"/>
      <c r="Q4" s="48"/>
      <c r="R4" s="69" t="s">
        <v>203</v>
      </c>
      <c r="T4" s="70">
        <f>SUM(T6:T205)</f>
        <v>0</v>
      </c>
      <c r="U4" s="71">
        <f>SUM(U6:U205)</f>
        <v>0</v>
      </c>
      <c r="V4" s="72">
        <f>SUM(V6:V205)</f>
        <v>32750</v>
      </c>
      <c r="W4" s="73">
        <f>SUM(W6:W205)</f>
        <v>-4100</v>
      </c>
      <c r="Y4" s="281" t="s">
        <v>204</v>
      </c>
      <c r="Z4" s="282"/>
      <c r="AA4" s="282"/>
      <c r="AB4" s="282"/>
      <c r="AC4" s="282"/>
      <c r="AD4" s="282"/>
      <c r="AE4" s="282"/>
      <c r="AF4" s="282"/>
      <c r="AG4" s="282"/>
      <c r="AH4" s="282"/>
      <c r="AI4" s="282"/>
      <c r="AJ4" s="282"/>
      <c r="AK4" s="282"/>
      <c r="AL4" s="282"/>
      <c r="AM4" s="282"/>
      <c r="AN4" s="282"/>
      <c r="AO4" s="46"/>
      <c r="AP4" s="47" t="s">
        <v>205</v>
      </c>
    </row>
    <row r="5" spans="1:56" ht="30.75" customHeight="1" x14ac:dyDescent="0.25">
      <c r="B5" s="29" t="s">
        <v>206</v>
      </c>
      <c r="C5" s="30" t="s">
        <v>207</v>
      </c>
      <c r="D5" s="31" t="s">
        <v>204</v>
      </c>
      <c r="E5" s="32" t="s">
        <v>208</v>
      </c>
      <c r="F5" s="33" t="s">
        <v>209</v>
      </c>
      <c r="G5" s="30" t="s">
        <v>210</v>
      </c>
      <c r="H5" s="30" t="s">
        <v>211</v>
      </c>
      <c r="I5" s="49" t="s">
        <v>212</v>
      </c>
      <c r="J5" s="50" t="s">
        <v>213</v>
      </c>
      <c r="K5" s="51" t="s">
        <v>214</v>
      </c>
      <c r="L5" s="52" t="s">
        <v>215</v>
      </c>
      <c r="N5" s="53" t="s">
        <v>122</v>
      </c>
      <c r="O5" s="54" t="s">
        <v>6</v>
      </c>
      <c r="P5" s="54" t="s">
        <v>216</v>
      </c>
      <c r="Q5" s="54" t="s">
        <v>217</v>
      </c>
      <c r="R5" s="74" t="s">
        <v>8</v>
      </c>
      <c r="S5" s="54" t="s">
        <v>218</v>
      </c>
      <c r="T5" s="75" t="s">
        <v>219</v>
      </c>
      <c r="U5" s="75" t="s">
        <v>220</v>
      </c>
      <c r="V5" s="75" t="s">
        <v>221</v>
      </c>
      <c r="W5" s="75" t="s">
        <v>222</v>
      </c>
      <c r="X5" s="51" t="s">
        <v>223</v>
      </c>
      <c r="Y5" s="88">
        <v>0</v>
      </c>
      <c r="Z5" s="88">
        <v>1</v>
      </c>
      <c r="AA5" s="88">
        <v>2</v>
      </c>
      <c r="AB5" s="88">
        <v>3</v>
      </c>
      <c r="AC5" s="88"/>
      <c r="AD5" s="88"/>
      <c r="AE5" s="88"/>
      <c r="AF5" s="88">
        <v>7</v>
      </c>
      <c r="AG5" s="88">
        <v>8</v>
      </c>
      <c r="AH5" s="88">
        <v>9</v>
      </c>
      <c r="AI5" s="88">
        <v>10</v>
      </c>
      <c r="AJ5" s="88">
        <v>11</v>
      </c>
      <c r="AK5" s="88">
        <v>12</v>
      </c>
      <c r="AL5" s="88">
        <v>13</v>
      </c>
      <c r="AM5" s="88">
        <v>14</v>
      </c>
      <c r="AN5" s="88">
        <v>15</v>
      </c>
      <c r="AP5" s="92">
        <f>Z5</f>
        <v>1</v>
      </c>
      <c r="AQ5" s="92">
        <f t="shared" ref="AQ5:BD5" si="1">AA5</f>
        <v>2</v>
      </c>
      <c r="AR5" s="92">
        <f t="shared" si="1"/>
        <v>3</v>
      </c>
      <c r="AS5" s="92">
        <f t="shared" si="1"/>
        <v>0</v>
      </c>
      <c r="AT5" s="92">
        <f t="shared" si="1"/>
        <v>0</v>
      </c>
      <c r="AU5" s="92">
        <f t="shared" si="1"/>
        <v>0</v>
      </c>
      <c r="AV5" s="92">
        <f t="shared" si="1"/>
        <v>7</v>
      </c>
      <c r="AW5" s="92">
        <f t="shared" si="1"/>
        <v>8</v>
      </c>
      <c r="AX5" s="92">
        <f t="shared" si="1"/>
        <v>9</v>
      </c>
      <c r="AY5" s="92">
        <f t="shared" si="1"/>
        <v>10</v>
      </c>
      <c r="AZ5" s="92">
        <f t="shared" si="1"/>
        <v>11</v>
      </c>
      <c r="BA5" s="92">
        <f t="shared" si="1"/>
        <v>12</v>
      </c>
      <c r="BB5" s="92">
        <f t="shared" si="1"/>
        <v>13</v>
      </c>
      <c r="BC5" s="92">
        <f t="shared" si="1"/>
        <v>14</v>
      </c>
      <c r="BD5" s="92">
        <f t="shared" si="1"/>
        <v>15</v>
      </c>
    </row>
    <row r="6" spans="1:56" ht="15.75" hidden="1" customHeight="1" x14ac:dyDescent="0.25">
      <c r="B6" s="34">
        <v>5</v>
      </c>
      <c r="C6" s="35" t="s">
        <v>130</v>
      </c>
      <c r="D6" s="36">
        <v>2</v>
      </c>
      <c r="E6" s="37">
        <v>2</v>
      </c>
      <c r="F6" s="38"/>
      <c r="G6" s="35" t="s">
        <v>224</v>
      </c>
      <c r="H6" s="35" t="s">
        <v>225</v>
      </c>
      <c r="I6" s="55">
        <v>93117</v>
      </c>
      <c r="J6" s="56" t="e">
        <f>SUMIF([1]貼付け!$B:$B,$B6,[1]貼付け!$I:$I)</f>
        <v>#VALUE!</v>
      </c>
      <c r="K6" s="57" t="e">
        <f>SUMIF([1]貼付け!$B:$B,$B6,[1]貼付け!$J:$J)</f>
        <v>#VALUE!</v>
      </c>
      <c r="L6" s="58" t="e">
        <f t="shared" ref="L6:L69" si="2">K6/J6*7</f>
        <v>#VALUE!</v>
      </c>
      <c r="N6" s="59">
        <v>4562342690029</v>
      </c>
      <c r="O6" s="60" t="s">
        <v>123</v>
      </c>
      <c r="P6" s="60"/>
      <c r="Q6" s="60">
        <v>250</v>
      </c>
      <c r="R6" s="76">
        <v>399</v>
      </c>
      <c r="S6" s="60">
        <v>10</v>
      </c>
      <c r="T6" s="70">
        <f>[1]①九州!H11+[1]②関西!H11+[1]③関東・北海道!H11</f>
        <v>0</v>
      </c>
      <c r="U6" s="71">
        <f>[1]①九州!I11+[1]②関西!I11+[1]③関東・北海道!I11</f>
        <v>0</v>
      </c>
      <c r="V6" s="72">
        <f>[1]①九州!J11+[1]②関西!J11+[1]③関東・北海道!J11</f>
        <v>5510</v>
      </c>
      <c r="W6" s="73">
        <f>X6-V6</f>
        <v>-640</v>
      </c>
      <c r="X6" s="77">
        <v>4870</v>
      </c>
      <c r="Y6" s="89"/>
      <c r="Z6" s="89">
        <v>30</v>
      </c>
      <c r="AA6" s="90">
        <v>40</v>
      </c>
      <c r="AB6" s="89">
        <v>50</v>
      </c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24">
        <f>SUMPRODUCT($Y$3:$AN$3,$Y6:$AN6)*$R6/1.1</f>
        <v>1998627.2727272725</v>
      </c>
      <c r="AP6" s="93">
        <f>$R6*Z6/1.1</f>
        <v>10881.81818181818</v>
      </c>
      <c r="AQ6" s="93">
        <f t="shared" ref="AQ6:AU21" si="3">$R6*AA6/1.1</f>
        <v>14509.090909090908</v>
      </c>
      <c r="AR6" s="93">
        <f t="shared" si="3"/>
        <v>18136.363636363636</v>
      </c>
      <c r="AS6" s="93">
        <f t="shared" si="3"/>
        <v>0</v>
      </c>
      <c r="AT6" s="93">
        <f t="shared" si="3"/>
        <v>0</v>
      </c>
      <c r="AU6" s="93">
        <f t="shared" si="3"/>
        <v>0</v>
      </c>
      <c r="AV6" s="89"/>
      <c r="AW6" s="89"/>
      <c r="AX6" s="89"/>
      <c r="AY6" s="89"/>
      <c r="AZ6" s="89"/>
      <c r="BA6" s="89"/>
      <c r="BB6" s="89"/>
      <c r="BC6" s="89"/>
      <c r="BD6" s="89"/>
    </row>
    <row r="7" spans="1:56" x14ac:dyDescent="0.25">
      <c r="B7" s="39">
        <v>6</v>
      </c>
      <c r="C7" s="40" t="s">
        <v>35</v>
      </c>
      <c r="D7" s="36">
        <v>1</v>
      </c>
      <c r="E7" s="37">
        <v>1</v>
      </c>
      <c r="F7" s="38"/>
      <c r="G7" s="40" t="s">
        <v>226</v>
      </c>
      <c r="H7" s="40" t="s">
        <v>227</v>
      </c>
      <c r="I7" s="55">
        <v>34667</v>
      </c>
      <c r="J7" s="61" t="e">
        <f>SUMIF([1]貼付け!$B:$B,$B7,[1]貼付け!$I:$I)</f>
        <v>#VALUE!</v>
      </c>
      <c r="K7" s="62" t="e">
        <f>SUMIF([1]貼付け!$B:$B,$B7,[1]貼付け!$J:$J)</f>
        <v>#VALUE!</v>
      </c>
      <c r="L7" s="63" t="e">
        <f t="shared" si="2"/>
        <v>#VALUE!</v>
      </c>
      <c r="N7" s="64">
        <v>4562342690036</v>
      </c>
      <c r="O7" s="65" t="s">
        <v>124</v>
      </c>
      <c r="P7" s="65"/>
      <c r="Q7" s="65">
        <v>580</v>
      </c>
      <c r="R7" s="78">
        <v>998</v>
      </c>
      <c r="S7" s="65">
        <v>10</v>
      </c>
      <c r="T7" s="79">
        <f>[1]①九州!H12+[1]②関西!H12+[1]③関東・北海道!H12</f>
        <v>0</v>
      </c>
      <c r="U7" s="80">
        <f>[1]①九州!I12+[1]②関西!I12+[1]③関東・北海道!I12</f>
        <v>0</v>
      </c>
      <c r="V7" s="81">
        <f>[1]①九州!J12+[1]②関西!J12+[1]③関東・北海道!J12</f>
        <v>2410</v>
      </c>
      <c r="W7" s="82">
        <f t="shared" ref="W7:W70" si="4">X7-V7</f>
        <v>-320</v>
      </c>
      <c r="X7" s="39">
        <v>2090</v>
      </c>
      <c r="Y7" s="90"/>
      <c r="Z7" s="90">
        <v>10</v>
      </c>
      <c r="AA7" s="90">
        <v>20</v>
      </c>
      <c r="AB7" s="90">
        <v>30</v>
      </c>
      <c r="AC7" s="90"/>
      <c r="AD7" s="90"/>
      <c r="AE7" s="90"/>
      <c r="AF7" s="90"/>
      <c r="AG7" s="90"/>
      <c r="AH7" s="90"/>
      <c r="AI7" s="90"/>
      <c r="AJ7" s="90"/>
      <c r="AK7" s="90"/>
      <c r="AL7" s="90"/>
      <c r="AM7" s="90"/>
      <c r="AN7" s="90"/>
      <c r="AO7" s="24">
        <f t="shared" ref="AO7:AO35" si="5">SUMPRODUCT($Y$3:$AN$3,$Y7:$AN7)*$R7/1.1</f>
        <v>2186527.2727272725</v>
      </c>
      <c r="AP7" s="94">
        <f t="shared" ref="AP7:AU26" si="6">$R7*Z7/1.1</f>
        <v>9072.7272727272721</v>
      </c>
      <c r="AQ7" s="94">
        <f t="shared" si="3"/>
        <v>18145.454545454544</v>
      </c>
      <c r="AR7" s="94">
        <f t="shared" si="3"/>
        <v>27218.181818181816</v>
      </c>
      <c r="AS7" s="94">
        <f t="shared" si="3"/>
        <v>0</v>
      </c>
      <c r="AT7" s="94">
        <f t="shared" si="3"/>
        <v>0</v>
      </c>
      <c r="AU7" s="94">
        <f t="shared" si="3"/>
        <v>0</v>
      </c>
      <c r="AV7" s="90"/>
      <c r="AW7" s="90"/>
      <c r="AX7" s="90"/>
      <c r="AY7" s="90"/>
      <c r="AZ7" s="90"/>
      <c r="BA7" s="90"/>
      <c r="BB7" s="90"/>
      <c r="BC7" s="90"/>
      <c r="BD7" s="90"/>
    </row>
    <row r="8" spans="1:56" x14ac:dyDescent="0.25">
      <c r="B8" s="39">
        <v>8</v>
      </c>
      <c r="C8" s="40" t="s">
        <v>36</v>
      </c>
      <c r="D8" s="36">
        <v>1</v>
      </c>
      <c r="E8" s="37">
        <v>1</v>
      </c>
      <c r="F8" s="38"/>
      <c r="G8" s="40" t="s">
        <v>224</v>
      </c>
      <c r="H8" s="40" t="s">
        <v>225</v>
      </c>
      <c r="I8" s="55">
        <v>44365</v>
      </c>
      <c r="J8" s="61" t="e">
        <f>SUMIF([1]貼付け!$B:$B,$B8,[1]貼付け!$I:$I)</f>
        <v>#VALUE!</v>
      </c>
      <c r="K8" s="62" t="e">
        <f>SUMIF([1]貼付け!$B:$B,$B8,[1]貼付け!$J:$J)</f>
        <v>#VALUE!</v>
      </c>
      <c r="L8" s="63" t="e">
        <f t="shared" si="2"/>
        <v>#VALUE!</v>
      </c>
      <c r="N8" s="64">
        <v>4562342690043</v>
      </c>
      <c r="O8" s="65" t="s">
        <v>125</v>
      </c>
      <c r="P8" s="65"/>
      <c r="Q8" s="65">
        <v>580</v>
      </c>
      <c r="R8" s="78">
        <v>998</v>
      </c>
      <c r="S8" s="65">
        <v>10</v>
      </c>
      <c r="T8" s="79">
        <f>[1]①九州!H13+[1]②関西!H13+[1]③関東・北海道!H13</f>
        <v>0</v>
      </c>
      <c r="U8" s="80">
        <f>[1]①九州!I13+[1]②関西!I13+[1]③関東・北海道!I13</f>
        <v>0</v>
      </c>
      <c r="V8" s="81">
        <f>[1]①九州!J13+[1]②関西!J13+[1]③関東・北海道!J13</f>
        <v>6910</v>
      </c>
      <c r="W8" s="82">
        <f t="shared" si="4"/>
        <v>-860</v>
      </c>
      <c r="X8" s="39">
        <v>6050</v>
      </c>
      <c r="Y8" s="90"/>
      <c r="Z8" s="90">
        <v>30</v>
      </c>
      <c r="AA8" s="90">
        <v>50</v>
      </c>
      <c r="AB8" s="90">
        <v>100</v>
      </c>
      <c r="AC8" s="90"/>
      <c r="AD8" s="90"/>
      <c r="AE8" s="90"/>
      <c r="AF8" s="90"/>
      <c r="AG8" s="90"/>
      <c r="AH8" s="90"/>
      <c r="AI8" s="90"/>
      <c r="AJ8" s="90"/>
      <c r="AK8" s="90"/>
      <c r="AL8" s="90"/>
      <c r="AM8" s="90"/>
      <c r="AN8" s="90"/>
      <c r="AO8" s="24">
        <f t="shared" si="5"/>
        <v>6269254.5454545449</v>
      </c>
      <c r="AP8" s="94">
        <f t="shared" si="6"/>
        <v>27218.181818181816</v>
      </c>
      <c r="AQ8" s="94">
        <f t="shared" si="3"/>
        <v>45363.63636363636</v>
      </c>
      <c r="AR8" s="94">
        <f t="shared" si="3"/>
        <v>90727.272727272721</v>
      </c>
      <c r="AS8" s="94">
        <f t="shared" si="3"/>
        <v>0</v>
      </c>
      <c r="AT8" s="94">
        <f t="shared" si="3"/>
        <v>0</v>
      </c>
      <c r="AU8" s="94">
        <f t="shared" si="3"/>
        <v>0</v>
      </c>
      <c r="AV8" s="90"/>
      <c r="AW8" s="90"/>
      <c r="AX8" s="90"/>
      <c r="AY8" s="90"/>
      <c r="AZ8" s="90"/>
      <c r="BA8" s="90"/>
      <c r="BB8" s="90"/>
      <c r="BC8" s="90"/>
      <c r="BD8" s="90"/>
    </row>
    <row r="9" spans="1:56" x14ac:dyDescent="0.25">
      <c r="B9" s="39">
        <v>9</v>
      </c>
      <c r="C9" s="40" t="s">
        <v>37</v>
      </c>
      <c r="D9" s="36">
        <v>1</v>
      </c>
      <c r="E9" s="37">
        <v>1</v>
      </c>
      <c r="F9" s="38"/>
      <c r="G9" s="40" t="s">
        <v>224</v>
      </c>
      <c r="H9" s="40" t="s">
        <v>228</v>
      </c>
      <c r="I9" s="55">
        <v>49501</v>
      </c>
      <c r="J9" s="61" t="e">
        <f>SUMIF([1]貼付け!$B:$B,$B9,[1]貼付け!$I:$I)</f>
        <v>#VALUE!</v>
      </c>
      <c r="K9" s="62" t="e">
        <f>SUMIF([1]貼付け!$B:$B,$B9,[1]貼付け!$J:$J)</f>
        <v>#VALUE!</v>
      </c>
      <c r="L9" s="63" t="e">
        <f t="shared" si="2"/>
        <v>#VALUE!</v>
      </c>
      <c r="N9" s="64">
        <v>4562342690050</v>
      </c>
      <c r="O9" s="65" t="s">
        <v>126</v>
      </c>
      <c r="P9" s="65"/>
      <c r="Q9" s="65">
        <v>1150</v>
      </c>
      <c r="R9" s="78">
        <v>1990</v>
      </c>
      <c r="S9" s="65">
        <v>10</v>
      </c>
      <c r="T9" s="79">
        <f>[1]①九州!H14+[1]②関西!H14+[1]③関東・北海道!H14</f>
        <v>0</v>
      </c>
      <c r="U9" s="80">
        <f>[1]①九州!I14+[1]②関西!I14+[1]③関東・北海道!I14</f>
        <v>0</v>
      </c>
      <c r="V9" s="81">
        <f>[1]①九州!J14+[1]②関西!J14+[1]③関東・北海道!J14</f>
        <v>2410</v>
      </c>
      <c r="W9" s="82">
        <f t="shared" si="4"/>
        <v>-320</v>
      </c>
      <c r="X9" s="39">
        <v>2090</v>
      </c>
      <c r="Y9" s="90"/>
      <c r="Z9" s="90">
        <v>10</v>
      </c>
      <c r="AA9" s="90">
        <v>20</v>
      </c>
      <c r="AB9" s="90">
        <v>30</v>
      </c>
      <c r="AC9" s="90"/>
      <c r="AD9" s="90"/>
      <c r="AE9" s="90"/>
      <c r="AF9" s="90"/>
      <c r="AG9" s="90"/>
      <c r="AH9" s="90"/>
      <c r="AI9" s="90"/>
      <c r="AJ9" s="90"/>
      <c r="AK9" s="90"/>
      <c r="AL9" s="90"/>
      <c r="AM9" s="90"/>
      <c r="AN9" s="90"/>
      <c r="AO9" s="24">
        <f t="shared" si="5"/>
        <v>4359909.0909090908</v>
      </c>
      <c r="AP9" s="94">
        <f t="shared" si="6"/>
        <v>18090.909090909088</v>
      </c>
      <c r="AQ9" s="94">
        <f t="shared" si="3"/>
        <v>36181.818181818177</v>
      </c>
      <c r="AR9" s="94">
        <f t="shared" si="3"/>
        <v>54272.727272727265</v>
      </c>
      <c r="AS9" s="94">
        <f t="shared" si="3"/>
        <v>0</v>
      </c>
      <c r="AT9" s="94">
        <f t="shared" si="3"/>
        <v>0</v>
      </c>
      <c r="AU9" s="94">
        <f t="shared" si="3"/>
        <v>0</v>
      </c>
      <c r="AV9" s="90"/>
      <c r="AW9" s="90"/>
      <c r="AX9" s="90"/>
      <c r="AY9" s="90"/>
      <c r="AZ9" s="90"/>
      <c r="BA9" s="90"/>
      <c r="BB9" s="90"/>
      <c r="BC9" s="90"/>
      <c r="BD9" s="90"/>
    </row>
    <row r="10" spans="1:56" hidden="1" x14ac:dyDescent="0.25">
      <c r="B10" s="39">
        <v>10</v>
      </c>
      <c r="C10" s="40" t="s">
        <v>229</v>
      </c>
      <c r="D10" s="36"/>
      <c r="E10" s="37"/>
      <c r="F10" s="38"/>
      <c r="G10" s="40" t="s">
        <v>224</v>
      </c>
      <c r="H10" s="40" t="s">
        <v>230</v>
      </c>
      <c r="I10" s="55">
        <v>20549</v>
      </c>
      <c r="J10" s="61" t="e">
        <f>SUMIF([1]貼付け!$B:$B,$B10,[1]貼付け!$I:$I)</f>
        <v>#VALUE!</v>
      </c>
      <c r="K10" s="62" t="e">
        <f>SUMIF([1]貼付け!$B:$B,$B10,[1]貼付け!$J:$J)</f>
        <v>#VALUE!</v>
      </c>
      <c r="L10" s="63" t="e">
        <f t="shared" si="2"/>
        <v>#VALUE!</v>
      </c>
      <c r="N10" s="66">
        <v>4562342690067</v>
      </c>
      <c r="O10" s="67" t="s">
        <v>127</v>
      </c>
      <c r="P10" s="67"/>
      <c r="Q10" s="67">
        <v>1150</v>
      </c>
      <c r="R10" s="83">
        <v>1990</v>
      </c>
      <c r="S10" s="67">
        <v>10</v>
      </c>
      <c r="T10" s="84">
        <f>[1]①九州!H15+[1]②関西!H15+[1]③関東・北海道!H15</f>
        <v>0</v>
      </c>
      <c r="U10" s="84">
        <f>[1]①九州!I15+[1]②関西!I15+[1]③関東・北海道!I15</f>
        <v>0</v>
      </c>
      <c r="V10" s="84">
        <f>[1]①九州!J15+[1]②関西!J15+[1]③関東・北海道!J15</f>
        <v>6910</v>
      </c>
      <c r="W10" s="84">
        <f t="shared" si="4"/>
        <v>-860</v>
      </c>
      <c r="X10" s="85">
        <v>6050</v>
      </c>
      <c r="Y10" s="91"/>
      <c r="Z10" s="91">
        <v>30</v>
      </c>
      <c r="AA10" s="91">
        <v>50</v>
      </c>
      <c r="AB10" s="91">
        <v>100</v>
      </c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24">
        <f t="shared" si="5"/>
        <v>12500818.181818182</v>
      </c>
      <c r="AP10" s="94">
        <f t="shared" si="6"/>
        <v>54272.727272727265</v>
      </c>
      <c r="AQ10" s="94">
        <f t="shared" si="3"/>
        <v>90454.545454545441</v>
      </c>
      <c r="AR10" s="94">
        <f t="shared" si="3"/>
        <v>180909.09090909088</v>
      </c>
      <c r="AS10" s="94">
        <f t="shared" si="3"/>
        <v>0</v>
      </c>
      <c r="AT10" s="94">
        <f t="shared" si="3"/>
        <v>0</v>
      </c>
      <c r="AU10" s="94">
        <f t="shared" si="3"/>
        <v>0</v>
      </c>
      <c r="AV10" s="90"/>
      <c r="AW10" s="90"/>
      <c r="AX10" s="90"/>
      <c r="AY10" s="90"/>
      <c r="AZ10" s="90"/>
      <c r="BA10" s="90"/>
      <c r="BB10" s="90"/>
      <c r="BC10" s="90"/>
      <c r="BD10" s="90"/>
    </row>
    <row r="11" spans="1:56" hidden="1" x14ac:dyDescent="0.25">
      <c r="B11" s="39">
        <v>11</v>
      </c>
      <c r="C11" s="40" t="s">
        <v>131</v>
      </c>
      <c r="D11" s="36">
        <v>2</v>
      </c>
      <c r="E11" s="37">
        <v>2</v>
      </c>
      <c r="F11" s="38" t="s">
        <v>231</v>
      </c>
      <c r="G11" s="40" t="s">
        <v>226</v>
      </c>
      <c r="H11" s="40" t="s">
        <v>225</v>
      </c>
      <c r="I11" s="55">
        <v>30983</v>
      </c>
      <c r="J11" s="61" t="e">
        <f>SUMIF([1]貼付け!$B:$B,$B11,[1]貼付け!$I:$I)</f>
        <v>#VALUE!</v>
      </c>
      <c r="K11" s="62" t="e">
        <f>SUMIF([1]貼付け!$B:$B,$B11,[1]貼付け!$J:$J)</f>
        <v>#VALUE!</v>
      </c>
      <c r="L11" s="63" t="e">
        <f t="shared" si="2"/>
        <v>#VALUE!</v>
      </c>
      <c r="N11" s="64">
        <v>4562342690074</v>
      </c>
      <c r="O11" s="65" t="s">
        <v>128</v>
      </c>
      <c r="P11" s="65"/>
      <c r="Q11" s="65">
        <v>580</v>
      </c>
      <c r="R11" s="78">
        <v>998</v>
      </c>
      <c r="S11" s="65">
        <v>10</v>
      </c>
      <c r="T11" s="79">
        <f>[1]①九州!H16+[1]②関西!H16+[1]③関東・北海道!H16</f>
        <v>0</v>
      </c>
      <c r="U11" s="80">
        <f>[1]①九州!I16+[1]②関西!I16+[1]③関東・北海道!I16</f>
        <v>0</v>
      </c>
      <c r="V11" s="81">
        <f>[1]①九州!J16+[1]②関西!J16+[1]③関東・北海道!J16</f>
        <v>6370</v>
      </c>
      <c r="W11" s="82">
        <f t="shared" si="4"/>
        <v>-800</v>
      </c>
      <c r="X11" s="39">
        <v>5570</v>
      </c>
      <c r="Y11" s="90"/>
      <c r="Z11" s="90">
        <v>30</v>
      </c>
      <c r="AA11" s="90">
        <v>50</v>
      </c>
      <c r="AB11" s="90">
        <v>70</v>
      </c>
      <c r="AC11" s="90"/>
      <c r="AD11" s="90"/>
      <c r="AE11" s="90"/>
      <c r="AF11" s="90"/>
      <c r="AG11" s="90"/>
      <c r="AH11" s="90"/>
      <c r="AI11" s="90"/>
      <c r="AJ11" s="90"/>
      <c r="AK11" s="90"/>
      <c r="AL11" s="90"/>
      <c r="AM11" s="90"/>
      <c r="AN11" s="90"/>
      <c r="AO11" s="24">
        <f t="shared" si="5"/>
        <v>5779327.2727272725</v>
      </c>
      <c r="AP11" s="94">
        <f t="shared" si="6"/>
        <v>27218.181818181816</v>
      </c>
      <c r="AQ11" s="94">
        <f t="shared" si="3"/>
        <v>45363.63636363636</v>
      </c>
      <c r="AR11" s="94">
        <f t="shared" si="3"/>
        <v>63509.090909090904</v>
      </c>
      <c r="AS11" s="94">
        <f t="shared" si="3"/>
        <v>0</v>
      </c>
      <c r="AT11" s="94">
        <f t="shared" si="3"/>
        <v>0</v>
      </c>
      <c r="AU11" s="94">
        <f t="shared" si="3"/>
        <v>0</v>
      </c>
      <c r="AV11" s="90"/>
      <c r="AW11" s="90"/>
      <c r="AX11" s="90"/>
      <c r="AY11" s="90"/>
      <c r="AZ11" s="90"/>
      <c r="BA11" s="90"/>
      <c r="BB11" s="90"/>
      <c r="BC11" s="90"/>
      <c r="BD11" s="90"/>
    </row>
    <row r="12" spans="1:56" hidden="1" x14ac:dyDescent="0.25">
      <c r="B12" s="39">
        <v>12</v>
      </c>
      <c r="C12" s="40" t="s">
        <v>132</v>
      </c>
      <c r="D12" s="36">
        <v>2</v>
      </c>
      <c r="E12" s="37">
        <v>2</v>
      </c>
      <c r="F12" s="38"/>
      <c r="G12" s="40" t="s">
        <v>226</v>
      </c>
      <c r="H12" s="40" t="s">
        <v>225</v>
      </c>
      <c r="I12" s="55">
        <v>63159</v>
      </c>
      <c r="J12" s="61" t="e">
        <f>SUMIF([1]貼付け!$B:$B,$B12,[1]貼付け!$I:$I)</f>
        <v>#VALUE!</v>
      </c>
      <c r="K12" s="62" t="e">
        <f>SUMIF([1]貼付け!$B:$B,$B12,[1]貼付け!$J:$J)</f>
        <v>#VALUE!</v>
      </c>
      <c r="L12" s="63" t="e">
        <f t="shared" si="2"/>
        <v>#VALUE!</v>
      </c>
      <c r="N12" s="64">
        <v>4562342690081</v>
      </c>
      <c r="O12" s="65" t="s">
        <v>129</v>
      </c>
      <c r="P12" s="65"/>
      <c r="Q12" s="65">
        <v>580</v>
      </c>
      <c r="R12" s="78">
        <v>998</v>
      </c>
      <c r="S12" s="65">
        <v>10</v>
      </c>
      <c r="T12" s="79">
        <f>[1]①九州!H17+[1]②関西!H17+[1]③関東・北海道!H17</f>
        <v>0</v>
      </c>
      <c r="U12" s="80">
        <f>[1]①九州!I17+[1]②関西!I17+[1]③関東・北海道!I17</f>
        <v>0</v>
      </c>
      <c r="V12" s="81">
        <f>[1]①九州!J17+[1]②関西!J17+[1]③関東・北海道!J17</f>
        <v>2230</v>
      </c>
      <c r="W12" s="82">
        <f t="shared" si="4"/>
        <v>-300</v>
      </c>
      <c r="X12" s="39">
        <v>1930</v>
      </c>
      <c r="Y12" s="90"/>
      <c r="Z12" s="90">
        <v>10</v>
      </c>
      <c r="AA12" s="90">
        <v>20</v>
      </c>
      <c r="AB12" s="90">
        <v>20</v>
      </c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24">
        <f t="shared" si="5"/>
        <v>2023218.1818181816</v>
      </c>
      <c r="AP12" s="94">
        <f t="shared" si="6"/>
        <v>9072.7272727272721</v>
      </c>
      <c r="AQ12" s="94">
        <f t="shared" si="3"/>
        <v>18145.454545454544</v>
      </c>
      <c r="AR12" s="94">
        <f t="shared" si="3"/>
        <v>18145.454545454544</v>
      </c>
      <c r="AS12" s="94">
        <f t="shared" si="3"/>
        <v>0</v>
      </c>
      <c r="AT12" s="94">
        <f t="shared" si="3"/>
        <v>0</v>
      </c>
      <c r="AU12" s="94">
        <f t="shared" si="3"/>
        <v>0</v>
      </c>
      <c r="AV12" s="90"/>
      <c r="AW12" s="90"/>
      <c r="AX12" s="90"/>
      <c r="AY12" s="90"/>
      <c r="AZ12" s="90"/>
      <c r="BA12" s="90"/>
      <c r="BB12" s="90"/>
      <c r="BC12" s="90"/>
      <c r="BD12" s="90"/>
    </row>
    <row r="13" spans="1:56" x14ac:dyDescent="0.25">
      <c r="B13" s="39">
        <v>13</v>
      </c>
      <c r="C13" s="40" t="s">
        <v>38</v>
      </c>
      <c r="D13" s="36">
        <v>1</v>
      </c>
      <c r="E13" s="37">
        <v>1</v>
      </c>
      <c r="F13" s="38"/>
      <c r="G13" s="40" t="s">
        <v>232</v>
      </c>
      <c r="H13" s="40" t="s">
        <v>233</v>
      </c>
      <c r="I13" s="55">
        <v>22789</v>
      </c>
      <c r="J13" s="61" t="e">
        <f>SUMIF([1]貼付け!$B:$B,$B13,[1]貼付け!$I:$I)</f>
        <v>#VALUE!</v>
      </c>
      <c r="K13" s="62" t="e">
        <f>SUMIF([1]貼付け!$B:$B,$B13,[1]貼付け!$J:$J)</f>
        <v>#VALUE!</v>
      </c>
      <c r="L13" s="63" t="e">
        <f t="shared" si="2"/>
        <v>#VALUE!</v>
      </c>
      <c r="N13" s="64" t="s">
        <v>10</v>
      </c>
      <c r="O13" s="65"/>
      <c r="P13" s="65"/>
      <c r="Q13" s="65"/>
      <c r="R13" s="78"/>
      <c r="S13" s="65"/>
      <c r="T13" s="79">
        <f>[1]①九州!H18+[1]②関西!H18+[1]③関東・北海道!H18</f>
        <v>0</v>
      </c>
      <c r="U13" s="80">
        <f>[1]①九州!I18+[1]②関西!I18+[1]③関東・北海道!I18</f>
        <v>0</v>
      </c>
      <c r="V13" s="81">
        <f>[1]①九州!J18+[1]②関西!J18+[1]③関東・北海道!J18</f>
        <v>0</v>
      </c>
      <c r="W13" s="82">
        <f t="shared" si="4"/>
        <v>0</v>
      </c>
      <c r="X13" s="39"/>
      <c r="Y13" s="90"/>
      <c r="Z13" s="90">
        <f>SUM(Z6:Z12)</f>
        <v>150</v>
      </c>
      <c r="AA13" s="90">
        <f t="shared" ref="AA13:AB13" si="7">SUM(AA6:AA12)</f>
        <v>250</v>
      </c>
      <c r="AB13" s="90">
        <f t="shared" si="7"/>
        <v>400</v>
      </c>
      <c r="AC13" s="90"/>
      <c r="AD13" s="90"/>
      <c r="AE13" s="90"/>
      <c r="AF13" s="90"/>
      <c r="AG13" s="90"/>
      <c r="AH13" s="90"/>
      <c r="AI13" s="90"/>
      <c r="AJ13" s="90"/>
      <c r="AK13" s="90"/>
      <c r="AL13" s="90"/>
      <c r="AM13" s="90"/>
      <c r="AN13" s="90"/>
      <c r="AO13" s="24">
        <f t="shared" si="5"/>
        <v>0</v>
      </c>
      <c r="AP13" s="94">
        <f t="shared" si="6"/>
        <v>0</v>
      </c>
      <c r="AQ13" s="94">
        <f t="shared" si="3"/>
        <v>0</v>
      </c>
      <c r="AR13" s="94">
        <f t="shared" si="3"/>
        <v>0</v>
      </c>
      <c r="AS13" s="94">
        <f t="shared" si="3"/>
        <v>0</v>
      </c>
      <c r="AT13" s="94">
        <f t="shared" si="3"/>
        <v>0</v>
      </c>
      <c r="AU13" s="94">
        <f t="shared" si="3"/>
        <v>0</v>
      </c>
      <c r="AV13" s="90"/>
      <c r="AW13" s="90"/>
      <c r="AX13" s="90"/>
      <c r="AY13" s="90"/>
      <c r="AZ13" s="90"/>
      <c r="BA13" s="90"/>
      <c r="BB13" s="90"/>
      <c r="BC13" s="90"/>
      <c r="BD13" s="90"/>
    </row>
    <row r="14" spans="1:56" hidden="1" x14ac:dyDescent="0.25">
      <c r="B14" s="39">
        <v>14</v>
      </c>
      <c r="C14" s="40" t="s">
        <v>234</v>
      </c>
      <c r="D14" s="36"/>
      <c r="E14" s="37"/>
      <c r="F14" s="38"/>
      <c r="G14" s="40" t="s">
        <v>232</v>
      </c>
      <c r="H14" s="40" t="s">
        <v>233</v>
      </c>
      <c r="I14" s="55"/>
      <c r="J14" s="61" t="e">
        <f>SUMIF([1]貼付け!$B:$B,$B14,[1]貼付け!$I:$I)</f>
        <v>#VALUE!</v>
      </c>
      <c r="K14" s="62" t="e">
        <f>SUMIF([1]貼付け!$B:$B,$B14,[1]貼付け!$J:$J)</f>
        <v>#VALUE!</v>
      </c>
      <c r="L14" s="63" t="e">
        <f t="shared" si="2"/>
        <v>#VALUE!</v>
      </c>
      <c r="N14" s="64"/>
      <c r="O14" s="65"/>
      <c r="P14" s="65"/>
      <c r="Q14" s="65"/>
      <c r="R14" s="78"/>
      <c r="S14" s="65"/>
      <c r="T14" s="79">
        <f>[1]①九州!H19+[1]②関西!H19+[1]③関東・北海道!H19</f>
        <v>0</v>
      </c>
      <c r="U14" s="80">
        <f>[1]①九州!I19+[1]②関西!I19+[1]③関東・北海道!I19</f>
        <v>0</v>
      </c>
      <c r="V14" s="81">
        <f>[1]①九州!J19+[1]②関西!J19+[1]③関東・北海道!J19</f>
        <v>0</v>
      </c>
      <c r="W14" s="82">
        <f t="shared" si="4"/>
        <v>0</v>
      </c>
      <c r="X14" s="39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24">
        <f t="shared" si="5"/>
        <v>0</v>
      </c>
      <c r="AP14" s="94">
        <f t="shared" si="6"/>
        <v>0</v>
      </c>
      <c r="AQ14" s="94">
        <f t="shared" si="3"/>
        <v>0</v>
      </c>
      <c r="AR14" s="94">
        <f t="shared" si="3"/>
        <v>0</v>
      </c>
      <c r="AS14" s="94">
        <f t="shared" si="3"/>
        <v>0</v>
      </c>
      <c r="AT14" s="94">
        <f t="shared" si="3"/>
        <v>0</v>
      </c>
      <c r="AU14" s="94">
        <f t="shared" si="3"/>
        <v>0</v>
      </c>
      <c r="AV14" s="90"/>
      <c r="AW14" s="90"/>
      <c r="AX14" s="90"/>
      <c r="AY14" s="90"/>
      <c r="AZ14" s="90"/>
      <c r="BA14" s="90"/>
      <c r="BB14" s="90"/>
      <c r="BC14" s="90"/>
      <c r="BD14" s="90"/>
    </row>
    <row r="15" spans="1:56" hidden="1" x14ac:dyDescent="0.25">
      <c r="B15" s="39">
        <v>16</v>
      </c>
      <c r="C15" s="40" t="s">
        <v>133</v>
      </c>
      <c r="D15" s="36">
        <v>2</v>
      </c>
      <c r="E15" s="37">
        <v>2</v>
      </c>
      <c r="F15" s="38"/>
      <c r="G15" s="40" t="s">
        <v>232</v>
      </c>
      <c r="H15" s="40" t="s">
        <v>233</v>
      </c>
      <c r="I15" s="55">
        <v>117920</v>
      </c>
      <c r="J15" s="61" t="e">
        <f>SUMIF([1]貼付け!$B:$B,$B15,[1]貼付け!$I:$I)</f>
        <v>#VALUE!</v>
      </c>
      <c r="K15" s="62" t="e">
        <f>SUMIF([1]貼付け!$B:$B,$B15,[1]貼付け!$J:$J)</f>
        <v>#VALUE!</v>
      </c>
      <c r="L15" s="63" t="e">
        <f t="shared" si="2"/>
        <v>#VALUE!</v>
      </c>
      <c r="N15" s="64"/>
      <c r="O15" s="65"/>
      <c r="P15" s="65"/>
      <c r="Q15" s="65"/>
      <c r="R15" s="78"/>
      <c r="S15" s="65"/>
      <c r="T15" s="79">
        <f>[1]①九州!H20+[1]②関西!H20+[1]③関東・北海道!H20</f>
        <v>0</v>
      </c>
      <c r="U15" s="80">
        <f>[1]①九州!I20+[1]②関西!I20+[1]③関東・北海道!I20</f>
        <v>0</v>
      </c>
      <c r="V15" s="81">
        <f>[1]①九州!J20+[1]②関西!J20+[1]③関東・北海道!J20</f>
        <v>0</v>
      </c>
      <c r="W15" s="82">
        <f t="shared" si="4"/>
        <v>0</v>
      </c>
      <c r="X15" s="39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24">
        <f t="shared" si="5"/>
        <v>0</v>
      </c>
      <c r="AP15" s="94">
        <f t="shared" si="6"/>
        <v>0</v>
      </c>
      <c r="AQ15" s="94">
        <f t="shared" si="3"/>
        <v>0</v>
      </c>
      <c r="AR15" s="94">
        <f t="shared" si="3"/>
        <v>0</v>
      </c>
      <c r="AS15" s="94">
        <f t="shared" si="3"/>
        <v>0</v>
      </c>
      <c r="AT15" s="94">
        <f t="shared" si="3"/>
        <v>0</v>
      </c>
      <c r="AU15" s="94">
        <f t="shared" si="3"/>
        <v>0</v>
      </c>
      <c r="AV15" s="90"/>
      <c r="AW15" s="90"/>
      <c r="AX15" s="90"/>
      <c r="AY15" s="90"/>
      <c r="AZ15" s="90"/>
      <c r="BA15" s="90"/>
      <c r="BB15" s="90"/>
      <c r="BC15" s="90"/>
      <c r="BD15" s="90"/>
    </row>
    <row r="16" spans="1:56" hidden="1" x14ac:dyDescent="0.25">
      <c r="B16" s="39">
        <v>17</v>
      </c>
      <c r="C16" s="40" t="s">
        <v>134</v>
      </c>
      <c r="D16" s="36">
        <v>2</v>
      </c>
      <c r="E16" s="37">
        <v>2</v>
      </c>
      <c r="F16" s="38"/>
      <c r="G16" s="40" t="s">
        <v>232</v>
      </c>
      <c r="H16" s="40" t="s">
        <v>233</v>
      </c>
      <c r="I16" s="55">
        <v>51420</v>
      </c>
      <c r="J16" s="61" t="e">
        <f>SUMIF([1]貼付け!$B:$B,$B16,[1]貼付け!$I:$I)</f>
        <v>#VALUE!</v>
      </c>
      <c r="K16" s="62" t="e">
        <f>SUMIF([1]貼付け!$B:$B,$B16,[1]貼付け!$J:$J)</f>
        <v>#VALUE!</v>
      </c>
      <c r="L16" s="63" t="e">
        <f t="shared" si="2"/>
        <v>#VALUE!</v>
      </c>
      <c r="N16" s="64"/>
      <c r="O16" s="65"/>
      <c r="P16" s="65"/>
      <c r="Q16" s="65"/>
      <c r="R16" s="78"/>
      <c r="S16" s="65"/>
      <c r="T16" s="79">
        <f>[1]①九州!H21+[1]②関西!H21+[1]③関東・北海道!H21</f>
        <v>0</v>
      </c>
      <c r="U16" s="80">
        <f>[1]①九州!I21+[1]②関西!I21+[1]③関東・北海道!I21</f>
        <v>0</v>
      </c>
      <c r="V16" s="81">
        <f>[1]①九州!J21+[1]②関西!J21+[1]③関東・北海道!J21</f>
        <v>0</v>
      </c>
      <c r="W16" s="82">
        <f t="shared" si="4"/>
        <v>0</v>
      </c>
      <c r="X16" s="39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24">
        <f t="shared" si="5"/>
        <v>0</v>
      </c>
      <c r="AP16" s="94">
        <f t="shared" si="6"/>
        <v>0</v>
      </c>
      <c r="AQ16" s="94">
        <f t="shared" si="3"/>
        <v>0</v>
      </c>
      <c r="AR16" s="94">
        <f t="shared" si="3"/>
        <v>0</v>
      </c>
      <c r="AS16" s="94">
        <f t="shared" si="3"/>
        <v>0</v>
      </c>
      <c r="AT16" s="94">
        <f t="shared" si="3"/>
        <v>0</v>
      </c>
      <c r="AU16" s="94">
        <f t="shared" si="3"/>
        <v>0</v>
      </c>
      <c r="AV16" s="90"/>
      <c r="AW16" s="90"/>
      <c r="AX16" s="90"/>
      <c r="AY16" s="90"/>
      <c r="AZ16" s="90"/>
      <c r="BA16" s="90"/>
      <c r="BB16" s="90"/>
      <c r="BC16" s="90"/>
      <c r="BD16" s="90"/>
    </row>
    <row r="17" spans="2:56" hidden="1" x14ac:dyDescent="0.25">
      <c r="B17" s="39">
        <v>19</v>
      </c>
      <c r="C17" s="40" t="s">
        <v>190</v>
      </c>
      <c r="D17" s="36">
        <v>3</v>
      </c>
      <c r="E17" s="37">
        <v>3</v>
      </c>
      <c r="F17" s="38"/>
      <c r="G17" s="40" t="s">
        <v>232</v>
      </c>
      <c r="H17" s="40" t="s">
        <v>233</v>
      </c>
      <c r="I17" s="55">
        <v>154120</v>
      </c>
      <c r="J17" s="61" t="e">
        <f>SUMIF([1]貼付け!$B:$B,$B17,[1]貼付け!$I:$I)</f>
        <v>#VALUE!</v>
      </c>
      <c r="K17" s="62" t="e">
        <f>SUMIF([1]貼付け!$B:$B,$B17,[1]貼付け!$J:$J)</f>
        <v>#VALUE!</v>
      </c>
      <c r="L17" s="63" t="e">
        <f t="shared" si="2"/>
        <v>#VALUE!</v>
      </c>
      <c r="N17" s="64"/>
      <c r="O17" s="65"/>
      <c r="P17" s="65"/>
      <c r="Q17" s="65"/>
      <c r="R17" s="78"/>
      <c r="S17" s="65"/>
      <c r="T17" s="79">
        <f>[1]①九州!H22+[1]②関西!H22+[1]③関東・北海道!H22</f>
        <v>0</v>
      </c>
      <c r="U17" s="80">
        <f>[1]①九州!I22+[1]②関西!I22+[1]③関東・北海道!I22</f>
        <v>0</v>
      </c>
      <c r="V17" s="81">
        <f>[1]①九州!J22+[1]②関西!J22+[1]③関東・北海道!J22</f>
        <v>0</v>
      </c>
      <c r="W17" s="82">
        <f t="shared" si="4"/>
        <v>0</v>
      </c>
      <c r="X17" s="39"/>
      <c r="Y17" s="90"/>
      <c r="Z17" s="90"/>
      <c r="AA17" s="90"/>
      <c r="AB17" s="90"/>
      <c r="AC17" s="90"/>
      <c r="AD17" s="90"/>
      <c r="AE17" s="90"/>
      <c r="AF17" s="90"/>
      <c r="AG17" s="90"/>
      <c r="AH17" s="90"/>
      <c r="AI17" s="90"/>
      <c r="AJ17" s="90"/>
      <c r="AK17" s="90"/>
      <c r="AL17" s="90"/>
      <c r="AM17" s="90"/>
      <c r="AN17" s="90"/>
      <c r="AO17" s="24">
        <f t="shared" si="5"/>
        <v>0</v>
      </c>
      <c r="AP17" s="94">
        <f t="shared" si="6"/>
        <v>0</v>
      </c>
      <c r="AQ17" s="94">
        <f t="shared" si="3"/>
        <v>0</v>
      </c>
      <c r="AR17" s="94">
        <f t="shared" si="3"/>
        <v>0</v>
      </c>
      <c r="AS17" s="94">
        <f t="shared" si="3"/>
        <v>0</v>
      </c>
      <c r="AT17" s="94">
        <f t="shared" si="3"/>
        <v>0</v>
      </c>
      <c r="AU17" s="94">
        <f t="shared" si="3"/>
        <v>0</v>
      </c>
      <c r="AV17" s="90"/>
      <c r="AW17" s="90"/>
      <c r="AX17" s="90"/>
      <c r="AY17" s="90"/>
      <c r="AZ17" s="90"/>
      <c r="BA17" s="90"/>
      <c r="BB17" s="90"/>
      <c r="BC17" s="90"/>
      <c r="BD17" s="90"/>
    </row>
    <row r="18" spans="2:56" hidden="1" x14ac:dyDescent="0.25">
      <c r="B18" s="39">
        <v>21</v>
      </c>
      <c r="C18" s="40" t="s">
        <v>135</v>
      </c>
      <c r="D18" s="36">
        <v>2</v>
      </c>
      <c r="E18" s="37">
        <v>2</v>
      </c>
      <c r="F18" s="38"/>
      <c r="G18" s="40" t="s">
        <v>235</v>
      </c>
      <c r="H18" s="40" t="s">
        <v>236</v>
      </c>
      <c r="I18" s="55">
        <v>104342</v>
      </c>
      <c r="J18" s="61" t="e">
        <f>SUMIF([1]貼付け!$B:$B,$B18,[1]貼付け!$I:$I)</f>
        <v>#VALUE!</v>
      </c>
      <c r="K18" s="62" t="e">
        <f>SUMIF([1]貼付け!$B:$B,$B18,[1]貼付け!$J:$J)</f>
        <v>#VALUE!</v>
      </c>
      <c r="L18" s="63" t="e">
        <f t="shared" si="2"/>
        <v>#VALUE!</v>
      </c>
      <c r="N18" s="64"/>
      <c r="O18" s="65"/>
      <c r="P18" s="65"/>
      <c r="Q18" s="65"/>
      <c r="R18" s="78"/>
      <c r="S18" s="65"/>
      <c r="T18" s="79">
        <f>[1]①九州!H23+[1]②関西!H23+[1]③関東・北海道!H23</f>
        <v>0</v>
      </c>
      <c r="U18" s="80">
        <f>[1]①九州!I23+[1]②関西!I23+[1]③関東・北海道!I23</f>
        <v>0</v>
      </c>
      <c r="V18" s="81">
        <f>[1]①九州!J23+[1]②関西!J23+[1]③関東・北海道!J23</f>
        <v>0</v>
      </c>
      <c r="W18" s="82">
        <f t="shared" si="4"/>
        <v>0</v>
      </c>
      <c r="X18" s="39"/>
      <c r="Y18" s="90"/>
      <c r="Z18" s="90">
        <f>Z10*87</f>
        <v>2610</v>
      </c>
      <c r="AA18" s="90">
        <f>AA10*50</f>
        <v>2500</v>
      </c>
      <c r="AB18" s="90">
        <f>AB10*18</f>
        <v>1800</v>
      </c>
      <c r="AC18" s="90"/>
      <c r="AD18" s="90"/>
      <c r="AE18" s="90"/>
      <c r="AF18" s="90"/>
      <c r="AG18" s="90"/>
      <c r="AH18" s="90"/>
      <c r="AI18" s="90"/>
      <c r="AJ18" s="90"/>
      <c r="AK18" s="90"/>
      <c r="AL18" s="90"/>
      <c r="AM18" s="90"/>
      <c r="AN18" s="90"/>
      <c r="AO18" s="24">
        <f t="shared" si="5"/>
        <v>0</v>
      </c>
      <c r="AP18" s="94">
        <f t="shared" si="6"/>
        <v>0</v>
      </c>
      <c r="AQ18" s="94">
        <f t="shared" si="3"/>
        <v>0</v>
      </c>
      <c r="AR18" s="94">
        <f t="shared" si="3"/>
        <v>0</v>
      </c>
      <c r="AS18" s="94">
        <f t="shared" si="3"/>
        <v>0</v>
      </c>
      <c r="AT18" s="94">
        <f t="shared" si="3"/>
        <v>0</v>
      </c>
      <c r="AU18" s="94">
        <f t="shared" si="3"/>
        <v>0</v>
      </c>
      <c r="AV18" s="90"/>
      <c r="AW18" s="90"/>
      <c r="AX18" s="90"/>
      <c r="AY18" s="90"/>
      <c r="AZ18" s="90"/>
      <c r="BA18" s="90"/>
      <c r="BB18" s="90"/>
      <c r="BC18" s="90"/>
      <c r="BD18" s="90"/>
    </row>
    <row r="19" spans="2:56" hidden="1" x14ac:dyDescent="0.25">
      <c r="B19" s="39">
        <v>23</v>
      </c>
      <c r="C19" s="40" t="s">
        <v>196</v>
      </c>
      <c r="D19" s="36">
        <v>3</v>
      </c>
      <c r="E19" s="37">
        <v>3</v>
      </c>
      <c r="F19" s="38"/>
      <c r="G19" s="40" t="s">
        <v>237</v>
      </c>
      <c r="H19" s="40" t="s">
        <v>236</v>
      </c>
      <c r="I19" s="55">
        <v>162911</v>
      </c>
      <c r="J19" s="61" t="e">
        <f>SUMIF([1]貼付け!$B:$B,$B19,[1]貼付け!$I:$I)</f>
        <v>#VALUE!</v>
      </c>
      <c r="K19" s="62" t="e">
        <f>SUMIF([1]貼付け!$B:$B,$B19,[1]貼付け!$J:$J)</f>
        <v>#VALUE!</v>
      </c>
      <c r="L19" s="63" t="e">
        <f t="shared" si="2"/>
        <v>#VALUE!</v>
      </c>
      <c r="N19" s="64"/>
      <c r="O19" s="65"/>
      <c r="P19" s="65"/>
      <c r="Q19" s="65"/>
      <c r="R19" s="78"/>
      <c r="S19" s="65"/>
      <c r="T19" s="79">
        <f>[1]①九州!H24+[1]②関西!H24+[1]③関東・北海道!H24</f>
        <v>0</v>
      </c>
      <c r="U19" s="80">
        <f>[1]①九州!I24+[1]②関西!I24+[1]③関東・北海道!I24</f>
        <v>0</v>
      </c>
      <c r="V19" s="81">
        <f>[1]①九州!J24+[1]②関西!J24+[1]③関東・北海道!J24</f>
        <v>0</v>
      </c>
      <c r="W19" s="82">
        <f t="shared" si="4"/>
        <v>0</v>
      </c>
      <c r="X19" s="39"/>
      <c r="Y19" s="90"/>
      <c r="Z19" s="90"/>
      <c r="AA19" s="90"/>
      <c r="AB19" s="90"/>
      <c r="AC19" s="90"/>
      <c r="AD19" s="90"/>
      <c r="AE19" s="90"/>
      <c r="AF19" s="90"/>
      <c r="AG19" s="90"/>
      <c r="AH19" s="90"/>
      <c r="AI19" s="90"/>
      <c r="AJ19" s="90"/>
      <c r="AK19" s="90"/>
      <c r="AL19" s="90"/>
      <c r="AM19" s="90"/>
      <c r="AN19" s="90"/>
      <c r="AO19" s="24">
        <f t="shared" si="5"/>
        <v>0</v>
      </c>
      <c r="AP19" s="94">
        <f t="shared" si="6"/>
        <v>0</v>
      </c>
      <c r="AQ19" s="94">
        <f t="shared" si="3"/>
        <v>0</v>
      </c>
      <c r="AR19" s="94">
        <f t="shared" si="3"/>
        <v>0</v>
      </c>
      <c r="AS19" s="94">
        <f t="shared" si="3"/>
        <v>0</v>
      </c>
      <c r="AT19" s="94">
        <f t="shared" si="3"/>
        <v>0</v>
      </c>
      <c r="AU19" s="94">
        <f t="shared" si="3"/>
        <v>0</v>
      </c>
      <c r="AV19" s="90"/>
      <c r="AW19" s="90"/>
      <c r="AX19" s="90"/>
      <c r="AY19" s="90"/>
      <c r="AZ19" s="90"/>
      <c r="BA19" s="90"/>
      <c r="BB19" s="90"/>
      <c r="BC19" s="90"/>
      <c r="BD19" s="90"/>
    </row>
    <row r="20" spans="2:56" hidden="1" x14ac:dyDescent="0.25">
      <c r="B20" s="39">
        <v>26</v>
      </c>
      <c r="C20" s="40" t="s">
        <v>136</v>
      </c>
      <c r="D20" s="36">
        <v>2</v>
      </c>
      <c r="E20" s="37">
        <v>2</v>
      </c>
      <c r="F20" s="38"/>
      <c r="G20" s="40" t="s">
        <v>235</v>
      </c>
      <c r="H20" s="40" t="s">
        <v>236</v>
      </c>
      <c r="I20" s="55">
        <v>58802</v>
      </c>
      <c r="J20" s="61" t="e">
        <f>SUMIF([1]貼付け!$B:$B,$B20,[1]貼付け!$I:$I)</f>
        <v>#VALUE!</v>
      </c>
      <c r="K20" s="62" t="e">
        <f>SUMIF([1]貼付け!$B:$B,$B20,[1]貼付け!$J:$J)</f>
        <v>#VALUE!</v>
      </c>
      <c r="L20" s="63" t="e">
        <f t="shared" si="2"/>
        <v>#VALUE!</v>
      </c>
      <c r="N20" s="64"/>
      <c r="O20" s="65"/>
      <c r="P20" s="65"/>
      <c r="Q20" s="65"/>
      <c r="R20" s="78"/>
      <c r="S20" s="65"/>
      <c r="T20" s="79">
        <f>[1]①九州!H25+[1]②関西!H25+[1]③関東・北海道!H25</f>
        <v>0</v>
      </c>
      <c r="U20" s="80">
        <f>[1]①九州!I25+[1]②関西!I25+[1]③関東・北海道!I25</f>
        <v>0</v>
      </c>
      <c r="V20" s="81">
        <f>[1]①九州!J25+[1]②関西!J25+[1]③関東・北海道!J25</f>
        <v>0</v>
      </c>
      <c r="W20" s="82">
        <f t="shared" si="4"/>
        <v>0</v>
      </c>
      <c r="X20" s="39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24">
        <f t="shared" si="5"/>
        <v>0</v>
      </c>
      <c r="AP20" s="94">
        <f t="shared" si="6"/>
        <v>0</v>
      </c>
      <c r="AQ20" s="94">
        <f t="shared" si="3"/>
        <v>0</v>
      </c>
      <c r="AR20" s="94">
        <f t="shared" si="3"/>
        <v>0</v>
      </c>
      <c r="AS20" s="94">
        <f t="shared" si="3"/>
        <v>0</v>
      </c>
      <c r="AT20" s="94">
        <f t="shared" si="3"/>
        <v>0</v>
      </c>
      <c r="AU20" s="94">
        <f t="shared" si="3"/>
        <v>0</v>
      </c>
      <c r="AV20" s="90"/>
      <c r="AW20" s="90"/>
      <c r="AX20" s="90"/>
      <c r="AY20" s="90"/>
      <c r="AZ20" s="90"/>
      <c r="BA20" s="90"/>
      <c r="BB20" s="90"/>
      <c r="BC20" s="90"/>
      <c r="BD20" s="90"/>
    </row>
    <row r="21" spans="2:56" hidden="1" x14ac:dyDescent="0.25">
      <c r="B21" s="39">
        <v>27</v>
      </c>
      <c r="C21" s="40" t="s">
        <v>197</v>
      </c>
      <c r="D21" s="36">
        <v>3</v>
      </c>
      <c r="E21" s="37">
        <v>3</v>
      </c>
      <c r="F21" s="38"/>
      <c r="G21" s="40" t="s">
        <v>226</v>
      </c>
      <c r="H21" s="40" t="s">
        <v>236</v>
      </c>
      <c r="I21" s="55">
        <v>127095</v>
      </c>
      <c r="J21" s="61" t="e">
        <f>SUMIF([1]貼付け!$B:$B,$B21,[1]貼付け!$I:$I)</f>
        <v>#VALUE!</v>
      </c>
      <c r="K21" s="62" t="e">
        <f>SUMIF([1]貼付け!$B:$B,$B21,[1]貼付け!$J:$J)</f>
        <v>#VALUE!</v>
      </c>
      <c r="L21" s="63" t="e">
        <f t="shared" si="2"/>
        <v>#VALUE!</v>
      </c>
      <c r="N21" s="64"/>
      <c r="O21" s="65"/>
      <c r="P21" s="65"/>
      <c r="Q21" s="65"/>
      <c r="R21" s="78"/>
      <c r="S21" s="65"/>
      <c r="T21" s="79">
        <f>[1]①九州!H26+[1]②関西!H26+[1]③関東・北海道!H26</f>
        <v>0</v>
      </c>
      <c r="U21" s="80">
        <f>[1]①九州!I26+[1]②関西!I26+[1]③関東・北海道!I26</f>
        <v>0</v>
      </c>
      <c r="V21" s="81">
        <f>[1]①九州!J26+[1]②関西!J26+[1]③関東・北海道!J26</f>
        <v>0</v>
      </c>
      <c r="W21" s="82">
        <f t="shared" si="4"/>
        <v>0</v>
      </c>
      <c r="X21" s="39"/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/>
      <c r="AJ21" s="90"/>
      <c r="AK21" s="90"/>
      <c r="AL21" s="90"/>
      <c r="AM21" s="90"/>
      <c r="AN21" s="90"/>
      <c r="AO21" s="24">
        <f t="shared" si="5"/>
        <v>0</v>
      </c>
      <c r="AP21" s="94">
        <f t="shared" si="6"/>
        <v>0</v>
      </c>
      <c r="AQ21" s="94">
        <f t="shared" si="3"/>
        <v>0</v>
      </c>
      <c r="AR21" s="94">
        <f t="shared" si="3"/>
        <v>0</v>
      </c>
      <c r="AS21" s="94">
        <f t="shared" si="3"/>
        <v>0</v>
      </c>
      <c r="AT21" s="94">
        <f t="shared" si="3"/>
        <v>0</v>
      </c>
      <c r="AU21" s="94">
        <f t="shared" si="3"/>
        <v>0</v>
      </c>
      <c r="AV21" s="90"/>
      <c r="AW21" s="90"/>
      <c r="AX21" s="90"/>
      <c r="AY21" s="90"/>
      <c r="AZ21" s="90"/>
      <c r="BA21" s="90"/>
      <c r="BB21" s="90"/>
      <c r="BC21" s="90"/>
      <c r="BD21" s="90"/>
    </row>
    <row r="22" spans="2:56" hidden="1" x14ac:dyDescent="0.25">
      <c r="B22" s="39">
        <v>30</v>
      </c>
      <c r="C22" s="40" t="s">
        <v>137</v>
      </c>
      <c r="D22" s="36">
        <v>2</v>
      </c>
      <c r="E22" s="37">
        <v>2</v>
      </c>
      <c r="F22" s="38"/>
      <c r="G22" s="40" t="s">
        <v>238</v>
      </c>
      <c r="H22" s="40" t="s">
        <v>236</v>
      </c>
      <c r="I22" s="55">
        <v>92997</v>
      </c>
      <c r="J22" s="61" t="e">
        <f>SUMIF([1]貼付け!$B:$B,$B22,[1]貼付け!$I:$I)</f>
        <v>#VALUE!</v>
      </c>
      <c r="K22" s="62" t="e">
        <f>SUMIF([1]貼付け!$B:$B,$B22,[1]貼付け!$J:$J)</f>
        <v>#VALUE!</v>
      </c>
      <c r="L22" s="63" t="e">
        <f t="shared" si="2"/>
        <v>#VALUE!</v>
      </c>
      <c r="N22" s="64"/>
      <c r="O22" s="65"/>
      <c r="P22" s="65"/>
      <c r="Q22" s="65"/>
      <c r="R22" s="78"/>
      <c r="S22" s="65"/>
      <c r="T22" s="79">
        <f>[1]①九州!H27+[1]②関西!H27+[1]③関東・北海道!H27</f>
        <v>0</v>
      </c>
      <c r="U22" s="80">
        <f>[1]①九州!I27+[1]②関西!I27+[1]③関東・北海道!I27</f>
        <v>0</v>
      </c>
      <c r="V22" s="81">
        <f>[1]①九州!J27+[1]②関西!J27+[1]③関東・北海道!J27</f>
        <v>0</v>
      </c>
      <c r="W22" s="82">
        <f t="shared" si="4"/>
        <v>0</v>
      </c>
      <c r="X22" s="39"/>
      <c r="Y22" s="90"/>
      <c r="Z22" s="90"/>
      <c r="AA22" s="90"/>
      <c r="AB22" s="90"/>
      <c r="AC22" s="90"/>
      <c r="AD22" s="90"/>
      <c r="AE22" s="90"/>
      <c r="AF22" s="90"/>
      <c r="AG22" s="90"/>
      <c r="AH22" s="90"/>
      <c r="AI22" s="90"/>
      <c r="AJ22" s="90"/>
      <c r="AK22" s="90"/>
      <c r="AL22" s="90"/>
      <c r="AM22" s="90"/>
      <c r="AN22" s="90"/>
      <c r="AO22" s="24">
        <f t="shared" si="5"/>
        <v>0</v>
      </c>
      <c r="AP22" s="94">
        <f t="shared" si="6"/>
        <v>0</v>
      </c>
      <c r="AQ22" s="94">
        <f t="shared" si="6"/>
        <v>0</v>
      </c>
      <c r="AR22" s="94">
        <f t="shared" si="6"/>
        <v>0</v>
      </c>
      <c r="AS22" s="94">
        <f t="shared" si="6"/>
        <v>0</v>
      </c>
      <c r="AT22" s="94">
        <f t="shared" si="6"/>
        <v>0</v>
      </c>
      <c r="AU22" s="94">
        <f t="shared" si="6"/>
        <v>0</v>
      </c>
      <c r="AV22" s="90"/>
      <c r="AW22" s="90"/>
      <c r="AX22" s="90"/>
      <c r="AY22" s="90"/>
      <c r="AZ22" s="90"/>
      <c r="BA22" s="90"/>
      <c r="BB22" s="90"/>
      <c r="BC22" s="90"/>
      <c r="BD22" s="90"/>
    </row>
    <row r="23" spans="2:56" hidden="1" x14ac:dyDescent="0.25">
      <c r="B23" s="39">
        <v>31</v>
      </c>
      <c r="C23" s="40" t="s">
        <v>181</v>
      </c>
      <c r="D23" s="36">
        <v>3</v>
      </c>
      <c r="E23" s="37">
        <v>3</v>
      </c>
      <c r="F23" s="38"/>
      <c r="G23" s="40" t="s">
        <v>232</v>
      </c>
      <c r="H23" s="40" t="s">
        <v>233</v>
      </c>
      <c r="I23" s="55">
        <v>95151</v>
      </c>
      <c r="J23" s="61" t="e">
        <f>SUMIF([1]貼付け!$B:$B,$B23,[1]貼付け!$I:$I)</f>
        <v>#VALUE!</v>
      </c>
      <c r="K23" s="62" t="e">
        <f>SUMIF([1]貼付け!$B:$B,$B23,[1]貼付け!$J:$J)</f>
        <v>#VALUE!</v>
      </c>
      <c r="L23" s="63" t="e">
        <f t="shared" si="2"/>
        <v>#VALUE!</v>
      </c>
      <c r="N23" s="64"/>
      <c r="O23" s="65"/>
      <c r="P23" s="65"/>
      <c r="Q23" s="65"/>
      <c r="R23" s="78"/>
      <c r="S23" s="65"/>
      <c r="T23" s="79">
        <f>[1]①九州!H28+[1]②関西!H28+[1]③関東・北海道!H28</f>
        <v>0</v>
      </c>
      <c r="U23" s="80">
        <f>[1]①九州!I28+[1]②関西!I28+[1]③関東・北海道!I28</f>
        <v>0</v>
      </c>
      <c r="V23" s="81">
        <f>[1]①九州!J28+[1]②関西!J28+[1]③関東・北海道!J28</f>
        <v>0</v>
      </c>
      <c r="W23" s="82">
        <f t="shared" si="4"/>
        <v>0</v>
      </c>
      <c r="X23" s="39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24">
        <f t="shared" si="5"/>
        <v>0</v>
      </c>
      <c r="AP23" s="94">
        <f t="shared" si="6"/>
        <v>0</v>
      </c>
      <c r="AQ23" s="94">
        <f t="shared" si="6"/>
        <v>0</v>
      </c>
      <c r="AR23" s="94">
        <f t="shared" si="6"/>
        <v>0</v>
      </c>
      <c r="AS23" s="94">
        <f t="shared" si="6"/>
        <v>0</v>
      </c>
      <c r="AT23" s="94">
        <f t="shared" si="6"/>
        <v>0</v>
      </c>
      <c r="AU23" s="94">
        <f t="shared" si="6"/>
        <v>0</v>
      </c>
      <c r="AV23" s="90"/>
      <c r="AW23" s="90"/>
      <c r="AX23" s="90"/>
      <c r="AY23" s="90"/>
      <c r="AZ23" s="90"/>
      <c r="BA23" s="90"/>
      <c r="BB23" s="90"/>
      <c r="BC23" s="90"/>
      <c r="BD23" s="90"/>
    </row>
    <row r="24" spans="2:56" hidden="1" x14ac:dyDescent="0.25">
      <c r="B24" s="39">
        <v>34</v>
      </c>
      <c r="C24" s="40" t="s">
        <v>239</v>
      </c>
      <c r="D24" s="36"/>
      <c r="E24" s="37"/>
      <c r="F24" s="38"/>
      <c r="G24" s="40" t="s">
        <v>240</v>
      </c>
      <c r="H24" s="40" t="s">
        <v>225</v>
      </c>
      <c r="I24" s="55"/>
      <c r="J24" s="61" t="e">
        <f>SUMIF([1]貼付け!$B:$B,$B24,[1]貼付け!$I:$I)</f>
        <v>#VALUE!</v>
      </c>
      <c r="K24" s="62" t="e">
        <f>SUMIF([1]貼付け!$B:$B,$B24,[1]貼付け!$J:$J)</f>
        <v>#VALUE!</v>
      </c>
      <c r="L24" s="63" t="e">
        <f t="shared" si="2"/>
        <v>#VALUE!</v>
      </c>
      <c r="N24" s="64"/>
      <c r="O24" s="65"/>
      <c r="P24" s="65"/>
      <c r="Q24" s="65"/>
      <c r="R24" s="78"/>
      <c r="S24" s="65"/>
      <c r="T24" s="79">
        <f>[1]①九州!H29+[1]②関西!H29+[1]③関東・北海道!H29</f>
        <v>0</v>
      </c>
      <c r="U24" s="80">
        <f>[1]①九州!I29+[1]②関西!I29+[1]③関東・北海道!I29</f>
        <v>0</v>
      </c>
      <c r="V24" s="81">
        <f>[1]①九州!J29+[1]②関西!J29+[1]③関東・北海道!J29</f>
        <v>0</v>
      </c>
      <c r="W24" s="82">
        <f t="shared" si="4"/>
        <v>0</v>
      </c>
      <c r="X24" s="39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0"/>
      <c r="AJ24" s="90"/>
      <c r="AK24" s="90"/>
      <c r="AL24" s="90"/>
      <c r="AM24" s="90"/>
      <c r="AN24" s="90"/>
      <c r="AO24" s="24">
        <f t="shared" si="5"/>
        <v>0</v>
      </c>
      <c r="AP24" s="94">
        <f t="shared" si="6"/>
        <v>0</v>
      </c>
      <c r="AQ24" s="94">
        <f t="shared" si="6"/>
        <v>0</v>
      </c>
      <c r="AR24" s="94">
        <f t="shared" si="6"/>
        <v>0</v>
      </c>
      <c r="AS24" s="94">
        <f t="shared" si="6"/>
        <v>0</v>
      </c>
      <c r="AT24" s="94">
        <f t="shared" si="6"/>
        <v>0</v>
      </c>
      <c r="AU24" s="94">
        <f t="shared" si="6"/>
        <v>0</v>
      </c>
      <c r="AV24" s="90"/>
      <c r="AW24" s="90"/>
      <c r="AX24" s="90"/>
      <c r="AY24" s="90"/>
      <c r="AZ24" s="90"/>
      <c r="BA24" s="90"/>
      <c r="BB24" s="90"/>
      <c r="BC24" s="90"/>
      <c r="BD24" s="90"/>
    </row>
    <row r="25" spans="2:56" x14ac:dyDescent="0.25">
      <c r="B25" s="39">
        <v>37</v>
      </c>
      <c r="C25" s="40" t="s">
        <v>39</v>
      </c>
      <c r="D25" s="36">
        <v>1</v>
      </c>
      <c r="E25" s="37">
        <v>1</v>
      </c>
      <c r="F25" s="38"/>
      <c r="G25" s="40" t="s">
        <v>241</v>
      </c>
      <c r="H25" s="40" t="s">
        <v>242</v>
      </c>
      <c r="I25" s="55">
        <v>39292</v>
      </c>
      <c r="J25" s="61" t="e">
        <f>SUMIF([1]貼付け!$B:$B,$B25,[1]貼付け!$I:$I)</f>
        <v>#VALUE!</v>
      </c>
      <c r="K25" s="62" t="e">
        <f>SUMIF([1]貼付け!$B:$B,$B25,[1]貼付け!$J:$J)</f>
        <v>#VALUE!</v>
      </c>
      <c r="L25" s="63" t="e">
        <f t="shared" si="2"/>
        <v>#VALUE!</v>
      </c>
      <c r="N25" s="64"/>
      <c r="O25" s="65"/>
      <c r="P25" s="65"/>
      <c r="Q25" s="65"/>
      <c r="R25" s="78"/>
      <c r="S25" s="65"/>
      <c r="T25" s="79">
        <f>[1]①九州!H30+[1]②関西!H30+[1]③関東・北海道!H30</f>
        <v>0</v>
      </c>
      <c r="U25" s="80">
        <f>[1]①九州!I30+[1]②関西!I30+[1]③関東・北海道!I30</f>
        <v>0</v>
      </c>
      <c r="V25" s="81">
        <f>[1]①九州!J30+[1]②関西!J30+[1]③関東・北海道!J30</f>
        <v>0</v>
      </c>
      <c r="W25" s="82">
        <f t="shared" si="4"/>
        <v>0</v>
      </c>
      <c r="X25" s="39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0"/>
      <c r="AJ25" s="90"/>
      <c r="AK25" s="90"/>
      <c r="AL25" s="90"/>
      <c r="AM25" s="90"/>
      <c r="AN25" s="90"/>
      <c r="AO25" s="24">
        <f t="shared" si="5"/>
        <v>0</v>
      </c>
      <c r="AP25" s="94">
        <f t="shared" si="6"/>
        <v>0</v>
      </c>
      <c r="AQ25" s="94">
        <f t="shared" si="6"/>
        <v>0</v>
      </c>
      <c r="AR25" s="94">
        <f t="shared" si="6"/>
        <v>0</v>
      </c>
      <c r="AS25" s="94">
        <f t="shared" si="6"/>
        <v>0</v>
      </c>
      <c r="AT25" s="94">
        <f t="shared" si="6"/>
        <v>0</v>
      </c>
      <c r="AU25" s="94">
        <f t="shared" si="6"/>
        <v>0</v>
      </c>
      <c r="AV25" s="90"/>
      <c r="AW25" s="90"/>
      <c r="AX25" s="90"/>
      <c r="AY25" s="90"/>
      <c r="AZ25" s="90"/>
      <c r="BA25" s="90"/>
      <c r="BB25" s="90"/>
      <c r="BC25" s="90"/>
      <c r="BD25" s="90"/>
    </row>
    <row r="26" spans="2:56" hidden="1" x14ac:dyDescent="0.25">
      <c r="B26" s="39">
        <v>38</v>
      </c>
      <c r="C26" s="40" t="s">
        <v>138</v>
      </c>
      <c r="D26" s="36">
        <v>2</v>
      </c>
      <c r="E26" s="37">
        <v>2</v>
      </c>
      <c r="F26" s="38"/>
      <c r="G26" s="40" t="s">
        <v>238</v>
      </c>
      <c r="H26" s="40" t="s">
        <v>236</v>
      </c>
      <c r="I26" s="55">
        <v>100807</v>
      </c>
      <c r="J26" s="61" t="e">
        <f>SUMIF([1]貼付け!$B:$B,$B26,[1]貼付け!$I:$I)</f>
        <v>#VALUE!</v>
      </c>
      <c r="K26" s="62" t="e">
        <f>SUMIF([1]貼付け!$B:$B,$B26,[1]貼付け!$J:$J)</f>
        <v>#VALUE!</v>
      </c>
      <c r="L26" s="63" t="e">
        <f t="shared" si="2"/>
        <v>#VALUE!</v>
      </c>
      <c r="N26" s="64"/>
      <c r="O26" s="65"/>
      <c r="P26" s="65"/>
      <c r="Q26" s="65"/>
      <c r="R26" s="78"/>
      <c r="S26" s="65"/>
      <c r="T26" s="79">
        <f>[1]①九州!H31+[1]②関西!H31+[1]③関東・北海道!H31</f>
        <v>0</v>
      </c>
      <c r="U26" s="80">
        <f>[1]①九州!I31+[1]②関西!I31+[1]③関東・北海道!I31</f>
        <v>0</v>
      </c>
      <c r="V26" s="81">
        <f>[1]①九州!J31+[1]②関西!J31+[1]③関東・北海道!J31</f>
        <v>0</v>
      </c>
      <c r="W26" s="82">
        <f t="shared" si="4"/>
        <v>0</v>
      </c>
      <c r="X26" s="39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0"/>
      <c r="AJ26" s="90"/>
      <c r="AK26" s="90"/>
      <c r="AL26" s="90"/>
      <c r="AM26" s="90"/>
      <c r="AN26" s="90"/>
      <c r="AO26" s="24">
        <f t="shared" si="5"/>
        <v>0</v>
      </c>
      <c r="AP26" s="94">
        <f t="shared" si="6"/>
        <v>0</v>
      </c>
      <c r="AQ26" s="94">
        <f t="shared" si="6"/>
        <v>0</v>
      </c>
      <c r="AR26" s="94">
        <f t="shared" si="6"/>
        <v>0</v>
      </c>
      <c r="AS26" s="94">
        <f t="shared" si="6"/>
        <v>0</v>
      </c>
      <c r="AT26" s="94">
        <f t="shared" si="6"/>
        <v>0</v>
      </c>
      <c r="AU26" s="94">
        <f t="shared" si="6"/>
        <v>0</v>
      </c>
      <c r="AV26" s="90"/>
      <c r="AW26" s="90"/>
      <c r="AX26" s="90"/>
      <c r="AY26" s="90"/>
      <c r="AZ26" s="90"/>
      <c r="BA26" s="90"/>
      <c r="BB26" s="90"/>
      <c r="BC26" s="90"/>
      <c r="BD26" s="90"/>
    </row>
    <row r="27" spans="2:56" x14ac:dyDescent="0.25">
      <c r="B27" s="39">
        <v>39</v>
      </c>
      <c r="C27" s="40" t="s">
        <v>40</v>
      </c>
      <c r="D27" s="36">
        <v>1</v>
      </c>
      <c r="E27" s="37">
        <v>1</v>
      </c>
      <c r="F27" s="38"/>
      <c r="G27" s="40" t="s">
        <v>224</v>
      </c>
      <c r="H27" s="40" t="s">
        <v>225</v>
      </c>
      <c r="I27" s="55">
        <v>46741</v>
      </c>
      <c r="J27" s="61" t="e">
        <f>SUMIF([1]貼付け!$B:$B,$B27,[1]貼付け!$I:$I)</f>
        <v>#VALUE!</v>
      </c>
      <c r="K27" s="62" t="e">
        <f>SUMIF([1]貼付け!$B:$B,$B27,[1]貼付け!$J:$J)</f>
        <v>#VALUE!</v>
      </c>
      <c r="L27" s="63" t="e">
        <f t="shared" si="2"/>
        <v>#VALUE!</v>
      </c>
      <c r="N27" s="64"/>
      <c r="O27" s="65"/>
      <c r="P27" s="65"/>
      <c r="Q27" s="65"/>
      <c r="R27" s="78"/>
      <c r="S27" s="65"/>
      <c r="T27" s="79">
        <f>[1]①九州!H32+[1]②関西!H32+[1]③関東・北海道!H32</f>
        <v>0</v>
      </c>
      <c r="U27" s="80">
        <f>[1]①九州!I32+[1]②関西!I32+[1]③関東・北海道!I32</f>
        <v>0</v>
      </c>
      <c r="V27" s="81">
        <f>[1]①九州!J32+[1]②関西!J32+[1]③関東・北海道!J32</f>
        <v>0</v>
      </c>
      <c r="W27" s="82">
        <f t="shared" si="4"/>
        <v>0</v>
      </c>
      <c r="X27" s="39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0"/>
      <c r="AJ27" s="90"/>
      <c r="AK27" s="90"/>
      <c r="AL27" s="90"/>
      <c r="AM27" s="90"/>
      <c r="AN27" s="90"/>
      <c r="AO27" s="24">
        <f t="shared" si="5"/>
        <v>0</v>
      </c>
      <c r="AP27" s="94">
        <f t="shared" ref="AP27:AR35" si="8">$R27*Z27/1.1</f>
        <v>0</v>
      </c>
      <c r="AQ27" s="94">
        <f t="shared" si="8"/>
        <v>0</v>
      </c>
      <c r="AR27" s="94">
        <f t="shared" si="8"/>
        <v>0</v>
      </c>
      <c r="AS27" s="94"/>
      <c r="AT27" s="90"/>
      <c r="AU27" s="90"/>
      <c r="AV27" s="90"/>
      <c r="AW27" s="90"/>
      <c r="AX27" s="90"/>
      <c r="AY27" s="90"/>
      <c r="AZ27" s="90"/>
      <c r="BA27" s="90"/>
      <c r="BB27" s="90"/>
      <c r="BC27" s="90"/>
      <c r="BD27" s="90"/>
    </row>
    <row r="28" spans="2:56" hidden="1" x14ac:dyDescent="0.25">
      <c r="B28" s="39">
        <v>40</v>
      </c>
      <c r="C28" s="40" t="s">
        <v>139</v>
      </c>
      <c r="D28" s="36">
        <v>2</v>
      </c>
      <c r="E28" s="37">
        <v>2</v>
      </c>
      <c r="F28" s="38"/>
      <c r="G28" s="40" t="s">
        <v>240</v>
      </c>
      <c r="H28" s="40" t="s">
        <v>242</v>
      </c>
      <c r="I28" s="55">
        <v>70283</v>
      </c>
      <c r="J28" s="61" t="e">
        <f>SUMIF([1]貼付け!$B:$B,$B28,[1]貼付け!$I:$I)</f>
        <v>#VALUE!</v>
      </c>
      <c r="K28" s="62" t="e">
        <f>SUMIF([1]貼付け!$B:$B,$B28,[1]貼付け!$J:$J)</f>
        <v>#VALUE!</v>
      </c>
      <c r="L28" s="63" t="e">
        <f t="shared" si="2"/>
        <v>#VALUE!</v>
      </c>
      <c r="N28" s="64"/>
      <c r="O28" s="65"/>
      <c r="P28" s="65"/>
      <c r="Q28" s="65"/>
      <c r="R28" s="78"/>
      <c r="S28" s="65"/>
      <c r="T28" s="79">
        <f>[1]①九州!H33+[1]②関西!H33+[1]③関東・北海道!H33</f>
        <v>0</v>
      </c>
      <c r="U28" s="80">
        <f>[1]①九州!I33+[1]②関西!I33+[1]③関東・北海道!I33</f>
        <v>0</v>
      </c>
      <c r="V28" s="81">
        <f>[1]①九州!J33+[1]②関西!J33+[1]③関東・北海道!J33</f>
        <v>0</v>
      </c>
      <c r="W28" s="82">
        <f t="shared" si="4"/>
        <v>0</v>
      </c>
      <c r="X28" s="39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24">
        <f t="shared" si="5"/>
        <v>0</v>
      </c>
      <c r="AP28" s="94">
        <f t="shared" si="8"/>
        <v>0</v>
      </c>
      <c r="AQ28" s="94">
        <f t="shared" si="8"/>
        <v>0</v>
      </c>
      <c r="AR28" s="94">
        <f t="shared" si="8"/>
        <v>0</v>
      </c>
      <c r="AS28" s="94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</row>
    <row r="29" spans="2:56" x14ac:dyDescent="0.25">
      <c r="B29" s="39">
        <v>41</v>
      </c>
      <c r="C29" s="40" t="s">
        <v>41</v>
      </c>
      <c r="D29" s="36">
        <v>1</v>
      </c>
      <c r="E29" s="41">
        <v>1</v>
      </c>
      <c r="F29" s="38" t="s">
        <v>243</v>
      </c>
      <c r="G29" s="40" t="s">
        <v>240</v>
      </c>
      <c r="H29" s="40" t="s">
        <v>227</v>
      </c>
      <c r="I29" s="55"/>
      <c r="J29" s="61" t="e">
        <f>SUMIF([1]貼付け!$B:$B,$B29,[1]貼付け!$I:$I)</f>
        <v>#VALUE!</v>
      </c>
      <c r="K29" s="62" t="e">
        <f>SUMIF([1]貼付け!$B:$B,$B29,[1]貼付け!$J:$J)</f>
        <v>#VALUE!</v>
      </c>
      <c r="L29" s="63" t="e">
        <f t="shared" si="2"/>
        <v>#VALUE!</v>
      </c>
      <c r="N29" s="64"/>
      <c r="O29" s="65"/>
      <c r="P29" s="65"/>
      <c r="Q29" s="65"/>
      <c r="R29" s="78"/>
      <c r="S29" s="65"/>
      <c r="T29" s="79">
        <f>[1]①九州!H34+[1]②関西!H34+[1]③関東・北海道!H34</f>
        <v>0</v>
      </c>
      <c r="U29" s="80">
        <f>[1]①九州!I34+[1]②関西!I34+[1]③関東・北海道!I34</f>
        <v>0</v>
      </c>
      <c r="V29" s="81">
        <f>[1]①九州!J34+[1]②関西!J34+[1]③関東・北海道!J34</f>
        <v>0</v>
      </c>
      <c r="W29" s="82">
        <f t="shared" si="4"/>
        <v>0</v>
      </c>
      <c r="X29" s="39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0"/>
      <c r="AJ29" s="90"/>
      <c r="AK29" s="90"/>
      <c r="AL29" s="90"/>
      <c r="AM29" s="90"/>
      <c r="AN29" s="90"/>
      <c r="AO29" s="24">
        <f t="shared" si="5"/>
        <v>0</v>
      </c>
      <c r="AP29" s="94">
        <f t="shared" si="8"/>
        <v>0</v>
      </c>
      <c r="AQ29" s="94">
        <f t="shared" si="8"/>
        <v>0</v>
      </c>
      <c r="AR29" s="94">
        <f t="shared" si="8"/>
        <v>0</v>
      </c>
      <c r="AS29" s="94"/>
      <c r="AT29" s="90"/>
      <c r="AU29" s="90"/>
      <c r="AV29" s="90"/>
      <c r="AW29" s="90"/>
      <c r="AX29" s="90"/>
      <c r="AY29" s="90"/>
      <c r="AZ29" s="90"/>
      <c r="BA29" s="90"/>
      <c r="BB29" s="90"/>
      <c r="BC29" s="90"/>
      <c r="BD29" s="90"/>
    </row>
    <row r="30" spans="2:56" hidden="1" x14ac:dyDescent="0.25">
      <c r="B30" s="39">
        <v>42</v>
      </c>
      <c r="C30" s="40" t="s">
        <v>244</v>
      </c>
      <c r="D30" s="36"/>
      <c r="E30" s="37"/>
      <c r="F30" s="38"/>
      <c r="G30" s="40" t="s">
        <v>232</v>
      </c>
      <c r="H30" s="40" t="s">
        <v>245</v>
      </c>
      <c r="I30" s="55"/>
      <c r="J30" s="61" t="e">
        <f>SUMIF([1]貼付け!$B:$B,$B30,[1]貼付け!$I:$I)</f>
        <v>#VALUE!</v>
      </c>
      <c r="K30" s="62" t="e">
        <f>SUMIF([1]貼付け!$B:$B,$B30,[1]貼付け!$J:$J)</f>
        <v>#VALUE!</v>
      </c>
      <c r="L30" s="63" t="e">
        <f t="shared" si="2"/>
        <v>#VALUE!</v>
      </c>
      <c r="N30" s="64"/>
      <c r="O30" s="65"/>
      <c r="P30" s="65"/>
      <c r="Q30" s="65"/>
      <c r="R30" s="78"/>
      <c r="S30" s="65"/>
      <c r="T30" s="79">
        <f>[1]①九州!H35+[1]②関西!H35+[1]③関東・北海道!H35</f>
        <v>0</v>
      </c>
      <c r="U30" s="80">
        <f>[1]①九州!I35+[1]②関西!I35+[1]③関東・北海道!I35</f>
        <v>0</v>
      </c>
      <c r="V30" s="81">
        <f>[1]①九州!J35+[1]②関西!J35+[1]③関東・北海道!J35</f>
        <v>0</v>
      </c>
      <c r="W30" s="82">
        <f t="shared" si="4"/>
        <v>0</v>
      </c>
      <c r="X30" s="39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24">
        <f t="shared" si="5"/>
        <v>0</v>
      </c>
      <c r="AP30" s="94">
        <f t="shared" si="8"/>
        <v>0</v>
      </c>
      <c r="AQ30" s="94">
        <f t="shared" si="8"/>
        <v>0</v>
      </c>
      <c r="AR30" s="94">
        <f t="shared" si="8"/>
        <v>0</v>
      </c>
      <c r="AS30" s="94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</row>
    <row r="31" spans="2:56" x14ac:dyDescent="0.25">
      <c r="B31" s="39">
        <v>44</v>
      </c>
      <c r="C31" s="40" t="s">
        <v>42</v>
      </c>
      <c r="D31" s="36">
        <v>1</v>
      </c>
      <c r="E31" s="37">
        <v>1</v>
      </c>
      <c r="F31" s="38"/>
      <c r="G31" s="40" t="s">
        <v>224</v>
      </c>
      <c r="H31" s="40" t="s">
        <v>225</v>
      </c>
      <c r="I31" s="55">
        <v>29878</v>
      </c>
      <c r="J31" s="61" t="e">
        <f>SUMIF([1]貼付け!$B:$B,$B31,[1]貼付け!$I:$I)</f>
        <v>#VALUE!</v>
      </c>
      <c r="K31" s="62" t="e">
        <f>SUMIF([1]貼付け!$B:$B,$B31,[1]貼付け!$J:$J)</f>
        <v>#VALUE!</v>
      </c>
      <c r="L31" s="63" t="e">
        <f t="shared" si="2"/>
        <v>#VALUE!</v>
      </c>
      <c r="N31" s="64"/>
      <c r="O31" s="65"/>
      <c r="P31" s="65"/>
      <c r="Q31" s="65"/>
      <c r="R31" s="78"/>
      <c r="S31" s="65"/>
      <c r="T31" s="79">
        <f>[1]①九州!H36+[1]②関西!H36+[1]③関東・北海道!H36</f>
        <v>0</v>
      </c>
      <c r="U31" s="80">
        <f>[1]①九州!I36+[1]②関西!I36+[1]③関東・北海道!I36</f>
        <v>0</v>
      </c>
      <c r="V31" s="81">
        <f>[1]①九州!J36+[1]②関西!J36+[1]③関東・北海道!J36</f>
        <v>0</v>
      </c>
      <c r="W31" s="82">
        <f t="shared" si="4"/>
        <v>0</v>
      </c>
      <c r="X31" s="39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24">
        <f t="shared" si="5"/>
        <v>0</v>
      </c>
      <c r="AP31" s="94">
        <f t="shared" si="8"/>
        <v>0</v>
      </c>
      <c r="AQ31" s="94">
        <f t="shared" si="8"/>
        <v>0</v>
      </c>
      <c r="AR31" s="94">
        <f t="shared" si="8"/>
        <v>0</v>
      </c>
      <c r="AS31" s="94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</row>
    <row r="32" spans="2:56" hidden="1" x14ac:dyDescent="0.25">
      <c r="B32" s="39">
        <v>45</v>
      </c>
      <c r="C32" s="40" t="s">
        <v>246</v>
      </c>
      <c r="D32" s="36"/>
      <c r="E32" s="37"/>
      <c r="F32" s="38"/>
      <c r="G32" s="40" t="s">
        <v>232</v>
      </c>
      <c r="H32" s="40" t="s">
        <v>233</v>
      </c>
      <c r="I32" s="55"/>
      <c r="J32" s="61" t="e">
        <f>SUMIF([1]貼付け!$B:$B,$B32,[1]貼付け!$I:$I)</f>
        <v>#VALUE!</v>
      </c>
      <c r="K32" s="62" t="e">
        <f>SUMIF([1]貼付け!$B:$B,$B32,[1]貼付け!$J:$J)</f>
        <v>#VALUE!</v>
      </c>
      <c r="L32" s="63" t="e">
        <f t="shared" si="2"/>
        <v>#VALUE!</v>
      </c>
      <c r="N32" s="64"/>
      <c r="O32" s="65"/>
      <c r="P32" s="65"/>
      <c r="Q32" s="65"/>
      <c r="R32" s="78"/>
      <c r="S32" s="65"/>
      <c r="T32" s="79">
        <f>[1]①九州!H37+[1]②関西!H37+[1]③関東・北海道!H37</f>
        <v>0</v>
      </c>
      <c r="U32" s="80">
        <f>[1]①九州!I37+[1]②関西!I37+[1]③関東・北海道!I37</f>
        <v>0</v>
      </c>
      <c r="V32" s="81">
        <f>[1]①九州!J37+[1]②関西!J37+[1]③関東・北海道!J37</f>
        <v>0</v>
      </c>
      <c r="W32" s="82">
        <f t="shared" si="4"/>
        <v>0</v>
      </c>
      <c r="X32" s="39"/>
      <c r="Y32" s="90"/>
      <c r="Z32" s="90"/>
      <c r="AA32" s="90"/>
      <c r="AB32" s="90"/>
      <c r="AC32" s="90"/>
      <c r="AD32" s="90"/>
      <c r="AE32" s="90"/>
      <c r="AF32" s="90"/>
      <c r="AG32" s="90"/>
      <c r="AH32" s="90"/>
      <c r="AI32" s="90"/>
      <c r="AJ32" s="90"/>
      <c r="AK32" s="90"/>
      <c r="AL32" s="90"/>
      <c r="AM32" s="90"/>
      <c r="AN32" s="90"/>
      <c r="AO32" s="24">
        <f t="shared" si="5"/>
        <v>0</v>
      </c>
      <c r="AP32" s="94">
        <f t="shared" si="8"/>
        <v>0</v>
      </c>
      <c r="AQ32" s="94">
        <f t="shared" si="8"/>
        <v>0</v>
      </c>
      <c r="AR32" s="94">
        <f t="shared" si="8"/>
        <v>0</v>
      </c>
      <c r="AS32" s="94"/>
      <c r="AT32" s="90"/>
      <c r="AU32" s="90"/>
      <c r="AV32" s="90"/>
      <c r="AW32" s="90"/>
      <c r="AX32" s="90"/>
      <c r="AY32" s="90"/>
      <c r="AZ32" s="90"/>
      <c r="BA32" s="90"/>
      <c r="BB32" s="90"/>
      <c r="BC32" s="90"/>
      <c r="BD32" s="90"/>
    </row>
    <row r="33" spans="2:56" hidden="1" x14ac:dyDescent="0.25">
      <c r="B33" s="39">
        <v>49</v>
      </c>
      <c r="C33" s="40" t="s">
        <v>186</v>
      </c>
      <c r="D33" s="36">
        <v>3</v>
      </c>
      <c r="E33" s="37">
        <v>3</v>
      </c>
      <c r="F33" s="38"/>
      <c r="G33" s="40" t="s">
        <v>226</v>
      </c>
      <c r="H33" s="40" t="s">
        <v>228</v>
      </c>
      <c r="I33" s="55">
        <v>107398</v>
      </c>
      <c r="J33" s="61" t="e">
        <f>SUMIF([1]貼付け!$B:$B,$B33,[1]貼付け!$I:$I)</f>
        <v>#VALUE!</v>
      </c>
      <c r="K33" s="62" t="e">
        <f>SUMIF([1]貼付け!$B:$B,$B33,[1]貼付け!$J:$J)</f>
        <v>#VALUE!</v>
      </c>
      <c r="L33" s="63" t="e">
        <f t="shared" si="2"/>
        <v>#VALUE!</v>
      </c>
      <c r="N33" s="64"/>
      <c r="O33" s="65"/>
      <c r="P33" s="65"/>
      <c r="Q33" s="65"/>
      <c r="R33" s="78"/>
      <c r="S33" s="65"/>
      <c r="T33" s="79">
        <f>[1]①九州!H38+[1]②関西!H38+[1]③関東・北海道!H38</f>
        <v>0</v>
      </c>
      <c r="U33" s="80">
        <f>[1]①九州!I38+[1]②関西!I38+[1]③関東・北海道!I38</f>
        <v>0</v>
      </c>
      <c r="V33" s="81">
        <f>[1]①九州!J38+[1]②関西!J38+[1]③関東・北海道!J38</f>
        <v>0</v>
      </c>
      <c r="W33" s="82">
        <f t="shared" si="4"/>
        <v>0</v>
      </c>
      <c r="X33" s="39"/>
      <c r="Y33" s="90"/>
      <c r="Z33" s="90"/>
      <c r="AA33" s="90"/>
      <c r="AB33" s="90"/>
      <c r="AC33" s="90"/>
      <c r="AD33" s="90"/>
      <c r="AE33" s="90"/>
      <c r="AF33" s="90"/>
      <c r="AG33" s="90"/>
      <c r="AH33" s="90"/>
      <c r="AI33" s="90"/>
      <c r="AJ33" s="90"/>
      <c r="AK33" s="90"/>
      <c r="AL33" s="90"/>
      <c r="AM33" s="90"/>
      <c r="AN33" s="90"/>
      <c r="AO33" s="24">
        <f t="shared" si="5"/>
        <v>0</v>
      </c>
      <c r="AP33" s="94">
        <f t="shared" si="8"/>
        <v>0</v>
      </c>
      <c r="AQ33" s="94">
        <f t="shared" si="8"/>
        <v>0</v>
      </c>
      <c r="AR33" s="94">
        <f t="shared" si="8"/>
        <v>0</v>
      </c>
      <c r="AS33" s="94"/>
      <c r="AT33" s="90"/>
      <c r="AU33" s="90"/>
      <c r="AV33" s="90"/>
      <c r="AW33" s="90"/>
      <c r="AX33" s="90"/>
      <c r="AY33" s="90"/>
      <c r="AZ33" s="90"/>
      <c r="BA33" s="90"/>
      <c r="BB33" s="90"/>
      <c r="BC33" s="90"/>
      <c r="BD33" s="90"/>
    </row>
    <row r="34" spans="2:56" x14ac:dyDescent="0.25">
      <c r="B34" s="39">
        <v>50</v>
      </c>
      <c r="C34" s="40" t="s">
        <v>43</v>
      </c>
      <c r="D34" s="36">
        <v>1</v>
      </c>
      <c r="E34" s="37">
        <v>1</v>
      </c>
      <c r="F34" s="38"/>
      <c r="G34" s="40" t="s">
        <v>226</v>
      </c>
      <c r="H34" s="40" t="s">
        <v>228</v>
      </c>
      <c r="I34" s="55">
        <v>48493</v>
      </c>
      <c r="J34" s="61" t="e">
        <f>SUMIF([1]貼付け!$B:$B,$B34,[1]貼付け!$I:$I)</f>
        <v>#VALUE!</v>
      </c>
      <c r="K34" s="62" t="e">
        <f>SUMIF([1]貼付け!$B:$B,$B34,[1]貼付け!$J:$J)</f>
        <v>#VALUE!</v>
      </c>
      <c r="L34" s="63" t="e">
        <f t="shared" si="2"/>
        <v>#VALUE!</v>
      </c>
      <c r="N34" s="64"/>
      <c r="O34" s="65"/>
      <c r="P34" s="65"/>
      <c r="Q34" s="65"/>
      <c r="R34" s="78"/>
      <c r="S34" s="65"/>
      <c r="T34" s="79">
        <f>[1]①九州!H39+[1]②関西!H39+[1]③関東・北海道!H39</f>
        <v>0</v>
      </c>
      <c r="U34" s="80">
        <f>[1]①九州!I39+[1]②関西!I39+[1]③関東・北海道!I39</f>
        <v>0</v>
      </c>
      <c r="V34" s="81">
        <f>[1]①九州!J39+[1]②関西!J39+[1]③関東・北海道!J39</f>
        <v>0</v>
      </c>
      <c r="W34" s="82">
        <f t="shared" si="4"/>
        <v>0</v>
      </c>
      <c r="X34" s="39"/>
      <c r="Y34" s="90"/>
      <c r="Z34" s="90"/>
      <c r="AA34" s="90"/>
      <c r="AB34" s="90"/>
      <c r="AC34" s="90"/>
      <c r="AD34" s="90"/>
      <c r="AE34" s="90"/>
      <c r="AF34" s="90"/>
      <c r="AG34" s="90"/>
      <c r="AH34" s="90"/>
      <c r="AI34" s="90"/>
      <c r="AJ34" s="90"/>
      <c r="AK34" s="90"/>
      <c r="AL34" s="90"/>
      <c r="AM34" s="90"/>
      <c r="AN34" s="90"/>
      <c r="AO34" s="24">
        <f t="shared" si="5"/>
        <v>0</v>
      </c>
      <c r="AP34" s="94">
        <f t="shared" si="8"/>
        <v>0</v>
      </c>
      <c r="AQ34" s="94">
        <f t="shared" si="8"/>
        <v>0</v>
      </c>
      <c r="AR34" s="94">
        <f t="shared" si="8"/>
        <v>0</v>
      </c>
      <c r="AS34" s="94"/>
      <c r="AT34" s="90"/>
      <c r="AU34" s="90"/>
      <c r="AV34" s="90"/>
      <c r="AW34" s="90"/>
      <c r="AX34" s="90"/>
      <c r="AY34" s="90"/>
      <c r="AZ34" s="90"/>
      <c r="BA34" s="90"/>
      <c r="BB34" s="90"/>
      <c r="BC34" s="90"/>
      <c r="BD34" s="90"/>
    </row>
    <row r="35" spans="2:56" hidden="1" x14ac:dyDescent="0.25">
      <c r="B35" s="39">
        <v>51</v>
      </c>
      <c r="C35" s="40" t="s">
        <v>184</v>
      </c>
      <c r="D35" s="36">
        <v>3</v>
      </c>
      <c r="E35" s="37">
        <v>3</v>
      </c>
      <c r="F35" s="38"/>
      <c r="G35" s="40" t="s">
        <v>247</v>
      </c>
      <c r="H35" s="40" t="s">
        <v>242</v>
      </c>
      <c r="I35" s="55">
        <v>124030</v>
      </c>
      <c r="J35" s="61" t="e">
        <f>SUMIF([1]貼付け!$B:$B,$B35,[1]貼付け!$I:$I)</f>
        <v>#VALUE!</v>
      </c>
      <c r="K35" s="62" t="e">
        <f>SUMIF([1]貼付け!$B:$B,$B35,[1]貼付け!$J:$J)</f>
        <v>#VALUE!</v>
      </c>
      <c r="L35" s="63" t="e">
        <f t="shared" si="2"/>
        <v>#VALUE!</v>
      </c>
      <c r="N35" s="64"/>
      <c r="O35" s="65"/>
      <c r="P35" s="65"/>
      <c r="Q35" s="65"/>
      <c r="R35" s="78"/>
      <c r="S35" s="65"/>
      <c r="T35" s="79">
        <f>[1]①九州!H40+[1]②関西!H40+[1]③関東・北海道!H40</f>
        <v>0</v>
      </c>
      <c r="U35" s="80">
        <f>[1]①九州!I40+[1]②関西!I40+[1]③関東・北海道!I40</f>
        <v>0</v>
      </c>
      <c r="V35" s="81">
        <f>[1]①九州!J40+[1]②関西!J40+[1]③関東・北海道!J40</f>
        <v>0</v>
      </c>
      <c r="W35" s="82">
        <f t="shared" si="4"/>
        <v>0</v>
      </c>
      <c r="X35" s="39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24">
        <f t="shared" si="5"/>
        <v>0</v>
      </c>
      <c r="AP35" s="94">
        <f t="shared" si="8"/>
        <v>0</v>
      </c>
      <c r="AQ35" s="94">
        <f t="shared" si="8"/>
        <v>0</v>
      </c>
      <c r="AR35" s="94">
        <f t="shared" si="8"/>
        <v>0</v>
      </c>
      <c r="AS35" s="94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</row>
    <row r="36" spans="2:56" hidden="1" x14ac:dyDescent="0.25">
      <c r="B36" s="39">
        <v>56</v>
      </c>
      <c r="C36" s="40" t="s">
        <v>193</v>
      </c>
      <c r="D36" s="36">
        <v>3</v>
      </c>
      <c r="E36" s="37">
        <v>3</v>
      </c>
      <c r="F36" s="38"/>
      <c r="G36" s="40" t="s">
        <v>238</v>
      </c>
      <c r="H36" s="40" t="s">
        <v>228</v>
      </c>
      <c r="I36" s="55">
        <v>86083</v>
      </c>
      <c r="J36" s="61" t="e">
        <f>SUMIF([1]貼付け!$B:$B,$B36,[1]貼付け!$I:$I)</f>
        <v>#VALUE!</v>
      </c>
      <c r="K36" s="62" t="e">
        <f>SUMIF([1]貼付け!$B:$B,$B36,[1]貼付け!$J:$J)</f>
        <v>#VALUE!</v>
      </c>
      <c r="L36" s="63" t="e">
        <f t="shared" si="2"/>
        <v>#VALUE!</v>
      </c>
      <c r="N36" s="64"/>
      <c r="O36" s="65"/>
      <c r="P36" s="65"/>
      <c r="Q36" s="65"/>
      <c r="R36" s="78"/>
      <c r="S36" s="65"/>
      <c r="T36" s="79">
        <f>[1]①九州!H41+[1]②関西!H41+[1]③関東・北海道!H41</f>
        <v>0</v>
      </c>
      <c r="U36" s="80">
        <f>[1]①九州!I41+[1]②関西!I41+[1]③関東・北海道!I41</f>
        <v>0</v>
      </c>
      <c r="V36" s="81">
        <f>[1]①九州!J41+[1]②関西!J41+[1]③関東・北海道!J41</f>
        <v>0</v>
      </c>
      <c r="W36" s="82">
        <f t="shared" si="4"/>
        <v>0</v>
      </c>
      <c r="X36" s="39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</row>
    <row r="37" spans="2:56" hidden="1" x14ac:dyDescent="0.25">
      <c r="B37" s="39">
        <v>57</v>
      </c>
      <c r="C37" s="40" t="s">
        <v>248</v>
      </c>
      <c r="D37" s="36"/>
      <c r="E37" s="37"/>
      <c r="F37" s="38"/>
      <c r="G37" s="40" t="s">
        <v>226</v>
      </c>
      <c r="H37" s="40" t="s">
        <v>227</v>
      </c>
      <c r="I37" s="55"/>
      <c r="J37" s="61" t="e">
        <f>SUMIF([1]貼付け!$B:$B,$B37,[1]貼付け!$I:$I)</f>
        <v>#VALUE!</v>
      </c>
      <c r="K37" s="62" t="e">
        <f>SUMIF([1]貼付け!$B:$B,$B37,[1]貼付け!$J:$J)</f>
        <v>#VALUE!</v>
      </c>
      <c r="L37" s="63" t="e">
        <f t="shared" si="2"/>
        <v>#VALUE!</v>
      </c>
      <c r="N37" s="64"/>
      <c r="O37" s="65"/>
      <c r="P37" s="65"/>
      <c r="Q37" s="65"/>
      <c r="R37" s="78"/>
      <c r="S37" s="65"/>
      <c r="T37" s="79">
        <f>[1]①九州!H42+[1]②関西!H42+[1]③関東・北海道!H42</f>
        <v>0</v>
      </c>
      <c r="U37" s="80">
        <f>[1]①九州!I42+[1]②関西!I42+[1]③関東・北海道!I42</f>
        <v>0</v>
      </c>
      <c r="V37" s="81">
        <f>[1]①九州!J42+[1]②関西!J42+[1]③関東・北海道!J42</f>
        <v>0</v>
      </c>
      <c r="W37" s="82">
        <f t="shared" si="4"/>
        <v>0</v>
      </c>
      <c r="X37" s="39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</row>
    <row r="38" spans="2:56" x14ac:dyDescent="0.25">
      <c r="B38" s="39">
        <v>60</v>
      </c>
      <c r="C38" s="40" t="s">
        <v>44</v>
      </c>
      <c r="D38" s="36">
        <v>1</v>
      </c>
      <c r="E38" s="37">
        <v>1</v>
      </c>
      <c r="F38" s="38"/>
      <c r="G38" s="40" t="s">
        <v>237</v>
      </c>
      <c r="H38" s="40" t="s">
        <v>230</v>
      </c>
      <c r="I38" s="55">
        <v>56707</v>
      </c>
      <c r="J38" s="61" t="e">
        <f>SUMIF([1]貼付け!$B:$B,$B38,[1]貼付け!$I:$I)</f>
        <v>#VALUE!</v>
      </c>
      <c r="K38" s="62" t="e">
        <f>SUMIF([1]貼付け!$B:$B,$B38,[1]貼付け!$J:$J)</f>
        <v>#VALUE!</v>
      </c>
      <c r="L38" s="63" t="e">
        <f t="shared" si="2"/>
        <v>#VALUE!</v>
      </c>
      <c r="N38" s="64"/>
      <c r="O38" s="65"/>
      <c r="P38" s="65"/>
      <c r="Q38" s="65"/>
      <c r="R38" s="78"/>
      <c r="S38" s="65"/>
      <c r="T38" s="79">
        <f>[1]①九州!H43+[1]②関西!H43+[1]③関東・北海道!H43</f>
        <v>0</v>
      </c>
      <c r="U38" s="80">
        <f>[1]①九州!I43+[1]②関西!I43+[1]③関東・北海道!I43</f>
        <v>0</v>
      </c>
      <c r="V38" s="81">
        <f>[1]①九州!J43+[1]②関西!J43+[1]③関東・北海道!J43</f>
        <v>0</v>
      </c>
      <c r="W38" s="82">
        <f t="shared" si="4"/>
        <v>0</v>
      </c>
      <c r="X38" s="39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</row>
    <row r="39" spans="2:56" hidden="1" x14ac:dyDescent="0.25">
      <c r="B39" s="39">
        <v>62</v>
      </c>
      <c r="C39" s="40" t="s">
        <v>140</v>
      </c>
      <c r="D39" s="36">
        <v>2</v>
      </c>
      <c r="E39" s="37">
        <v>2</v>
      </c>
      <c r="F39" s="38"/>
      <c r="G39" s="40" t="s">
        <v>224</v>
      </c>
      <c r="H39" s="40" t="s">
        <v>228</v>
      </c>
      <c r="I39" s="55">
        <v>42957</v>
      </c>
      <c r="J39" s="61" t="e">
        <f>SUMIF([1]貼付け!$B:$B,$B39,[1]貼付け!$I:$I)</f>
        <v>#VALUE!</v>
      </c>
      <c r="K39" s="62" t="e">
        <f>SUMIF([1]貼付け!$B:$B,$B39,[1]貼付け!$J:$J)</f>
        <v>#VALUE!</v>
      </c>
      <c r="L39" s="63" t="e">
        <f t="shared" si="2"/>
        <v>#VALUE!</v>
      </c>
      <c r="N39" s="64"/>
      <c r="O39" s="65"/>
      <c r="P39" s="65"/>
      <c r="Q39" s="65"/>
      <c r="R39" s="78"/>
      <c r="S39" s="65"/>
      <c r="T39" s="79">
        <f>[1]①九州!H44+[1]②関西!H44+[1]③関東・北海道!H44</f>
        <v>0</v>
      </c>
      <c r="U39" s="80">
        <f>[1]①九州!I44+[1]②関西!I44+[1]③関東・北海道!I44</f>
        <v>0</v>
      </c>
      <c r="V39" s="81">
        <f>[1]①九州!J44+[1]②関西!J44+[1]③関東・北海道!J44</f>
        <v>0</v>
      </c>
      <c r="W39" s="82">
        <f t="shared" si="4"/>
        <v>0</v>
      </c>
      <c r="X39" s="39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</row>
    <row r="40" spans="2:56" hidden="1" x14ac:dyDescent="0.25">
      <c r="B40" s="39">
        <v>66</v>
      </c>
      <c r="C40" s="40" t="s">
        <v>180</v>
      </c>
      <c r="D40" s="36">
        <v>3</v>
      </c>
      <c r="E40" s="37">
        <v>3</v>
      </c>
      <c r="F40" s="38" t="s">
        <v>243</v>
      </c>
      <c r="G40" s="40" t="s">
        <v>226</v>
      </c>
      <c r="H40" s="40" t="s">
        <v>228</v>
      </c>
      <c r="I40" s="55">
        <v>42685</v>
      </c>
      <c r="J40" s="61" t="e">
        <f>SUMIF([1]貼付け!$B:$B,$B40,[1]貼付け!$I:$I)</f>
        <v>#VALUE!</v>
      </c>
      <c r="K40" s="62" t="e">
        <f>SUMIF([1]貼付け!$B:$B,$B40,[1]貼付け!$J:$J)</f>
        <v>#VALUE!</v>
      </c>
      <c r="L40" s="63" t="e">
        <f t="shared" si="2"/>
        <v>#VALUE!</v>
      </c>
      <c r="N40" s="64"/>
      <c r="O40" s="65"/>
      <c r="P40" s="65"/>
      <c r="Q40" s="65"/>
      <c r="R40" s="78"/>
      <c r="S40" s="65"/>
      <c r="T40" s="79">
        <f>[1]①九州!H45+[1]②関西!H45+[1]③関東・北海道!H45</f>
        <v>0</v>
      </c>
      <c r="U40" s="80">
        <f>[1]①九州!I45+[1]②関西!I45+[1]③関東・北海道!I45</f>
        <v>0</v>
      </c>
      <c r="V40" s="81">
        <f>[1]①九州!J45+[1]②関西!J45+[1]③関東・北海道!J45</f>
        <v>0</v>
      </c>
      <c r="W40" s="82">
        <f t="shared" si="4"/>
        <v>0</v>
      </c>
      <c r="X40" s="39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</row>
    <row r="41" spans="2:56" hidden="1" x14ac:dyDescent="0.25">
      <c r="B41" s="39">
        <v>67</v>
      </c>
      <c r="C41" s="40" t="s">
        <v>187</v>
      </c>
      <c r="D41" s="36">
        <v>3</v>
      </c>
      <c r="E41" s="37">
        <v>3</v>
      </c>
      <c r="F41" s="38" t="s">
        <v>231</v>
      </c>
      <c r="G41" s="40" t="s">
        <v>226</v>
      </c>
      <c r="H41" s="40" t="s">
        <v>236</v>
      </c>
      <c r="I41" s="55">
        <v>52636</v>
      </c>
      <c r="J41" s="61" t="e">
        <f>SUMIF([1]貼付け!$B:$B,$B41,[1]貼付け!$I:$I)</f>
        <v>#VALUE!</v>
      </c>
      <c r="K41" s="62" t="e">
        <f>SUMIF([1]貼付け!$B:$B,$B41,[1]貼付け!$J:$J)</f>
        <v>#VALUE!</v>
      </c>
      <c r="L41" s="63" t="e">
        <f t="shared" si="2"/>
        <v>#VALUE!</v>
      </c>
      <c r="N41" s="64"/>
      <c r="O41" s="65"/>
      <c r="P41" s="65"/>
      <c r="Q41" s="65"/>
      <c r="R41" s="78"/>
      <c r="S41" s="65"/>
      <c r="T41" s="79">
        <f>[1]①九州!H46+[1]②関西!H46+[1]③関東・北海道!H46</f>
        <v>0</v>
      </c>
      <c r="U41" s="80">
        <f>[1]①九州!I46+[1]②関西!I46+[1]③関東・北海道!I46</f>
        <v>0</v>
      </c>
      <c r="V41" s="81">
        <f>[1]①九州!J46+[1]②関西!J46+[1]③関東・北海道!J46</f>
        <v>0</v>
      </c>
      <c r="W41" s="82">
        <f t="shared" si="4"/>
        <v>0</v>
      </c>
      <c r="X41" s="39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</row>
    <row r="42" spans="2:56" hidden="1" x14ac:dyDescent="0.25">
      <c r="B42" s="39">
        <v>68</v>
      </c>
      <c r="C42" s="40" t="s">
        <v>141</v>
      </c>
      <c r="D42" s="36">
        <v>2</v>
      </c>
      <c r="E42" s="37">
        <v>2</v>
      </c>
      <c r="F42" s="38"/>
      <c r="G42" s="40" t="s">
        <v>247</v>
      </c>
      <c r="H42" s="40" t="s">
        <v>227</v>
      </c>
      <c r="I42" s="55">
        <v>37751</v>
      </c>
      <c r="J42" s="61" t="e">
        <f>SUMIF([1]貼付け!$B:$B,$B42,[1]貼付け!$I:$I)</f>
        <v>#VALUE!</v>
      </c>
      <c r="K42" s="62" t="e">
        <f>SUMIF([1]貼付け!$B:$B,$B42,[1]貼付け!$J:$J)</f>
        <v>#VALUE!</v>
      </c>
      <c r="L42" s="63" t="e">
        <f t="shared" si="2"/>
        <v>#VALUE!</v>
      </c>
      <c r="N42" s="64"/>
      <c r="O42" s="65"/>
      <c r="P42" s="65"/>
      <c r="Q42" s="65"/>
      <c r="R42" s="78"/>
      <c r="S42" s="65"/>
      <c r="T42" s="79">
        <f>[1]①九州!H47+[1]②関西!H47+[1]③関東・北海道!H47</f>
        <v>0</v>
      </c>
      <c r="U42" s="80">
        <f>[1]①九州!I47+[1]②関西!I47+[1]③関東・北海道!I47</f>
        <v>0</v>
      </c>
      <c r="V42" s="81">
        <f>[1]①九州!J47+[1]②関西!J47+[1]③関東・北海道!J47</f>
        <v>0</v>
      </c>
      <c r="W42" s="82">
        <f t="shared" si="4"/>
        <v>0</v>
      </c>
      <c r="X42" s="39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</row>
    <row r="43" spans="2:56" hidden="1" x14ac:dyDescent="0.25">
      <c r="B43" s="39">
        <v>72</v>
      </c>
      <c r="C43" s="40" t="s">
        <v>142</v>
      </c>
      <c r="D43" s="36">
        <v>2</v>
      </c>
      <c r="E43" s="37">
        <v>2</v>
      </c>
      <c r="F43" s="38"/>
      <c r="G43" s="40" t="s">
        <v>247</v>
      </c>
      <c r="H43" s="40" t="s">
        <v>230</v>
      </c>
      <c r="I43" s="55">
        <v>106528</v>
      </c>
      <c r="J43" s="61" t="e">
        <f>SUMIF([1]貼付け!$B:$B,$B43,[1]貼付け!$I:$I)</f>
        <v>#VALUE!</v>
      </c>
      <c r="K43" s="62" t="e">
        <f>SUMIF([1]貼付け!$B:$B,$B43,[1]貼付け!$J:$J)</f>
        <v>#VALUE!</v>
      </c>
      <c r="L43" s="63" t="e">
        <f t="shared" si="2"/>
        <v>#VALUE!</v>
      </c>
      <c r="N43" s="64"/>
      <c r="O43" s="65"/>
      <c r="P43" s="65"/>
      <c r="Q43" s="65"/>
      <c r="R43" s="78"/>
      <c r="S43" s="65"/>
      <c r="T43" s="79">
        <f>[1]①九州!H48+[1]②関西!H48+[1]③関東・北海道!H48</f>
        <v>0</v>
      </c>
      <c r="U43" s="80">
        <f>[1]①九州!I48+[1]②関西!I48+[1]③関東・北海道!I48</f>
        <v>0</v>
      </c>
      <c r="V43" s="81">
        <f>[1]①九州!J48+[1]②関西!J48+[1]③関東・北海道!J48</f>
        <v>0</v>
      </c>
      <c r="W43" s="82">
        <f t="shared" si="4"/>
        <v>0</v>
      </c>
      <c r="X43" s="39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</row>
    <row r="44" spans="2:56" hidden="1" x14ac:dyDescent="0.25">
      <c r="B44" s="39">
        <v>74</v>
      </c>
      <c r="C44" s="40" t="s">
        <v>143</v>
      </c>
      <c r="D44" s="36">
        <v>2</v>
      </c>
      <c r="E44" s="37">
        <v>2</v>
      </c>
      <c r="F44" s="38" t="s">
        <v>231</v>
      </c>
      <c r="G44" s="40" t="s">
        <v>240</v>
      </c>
      <c r="H44" s="40" t="s">
        <v>225</v>
      </c>
      <c r="I44" s="55">
        <v>50056</v>
      </c>
      <c r="J44" s="61" t="e">
        <f>SUMIF([1]貼付け!$B:$B,$B44,[1]貼付け!$I:$I)</f>
        <v>#VALUE!</v>
      </c>
      <c r="K44" s="62" t="e">
        <f>SUMIF([1]貼付け!$B:$B,$B44,[1]貼付け!$J:$J)</f>
        <v>#VALUE!</v>
      </c>
      <c r="L44" s="63" t="e">
        <f t="shared" si="2"/>
        <v>#VALUE!</v>
      </c>
      <c r="N44" s="64"/>
      <c r="O44" s="65"/>
      <c r="P44" s="65"/>
      <c r="Q44" s="65"/>
      <c r="R44" s="78"/>
      <c r="S44" s="65"/>
      <c r="T44" s="79">
        <f>[1]①九州!H49+[1]②関西!H49+[1]③関東・北海道!H49</f>
        <v>0</v>
      </c>
      <c r="U44" s="80">
        <f>[1]①九州!I49+[1]②関西!I49+[1]③関東・北海道!I49</f>
        <v>0</v>
      </c>
      <c r="V44" s="81">
        <f>[1]①九州!J49+[1]②関西!J49+[1]③関東・北海道!J49</f>
        <v>0</v>
      </c>
      <c r="W44" s="82">
        <f t="shared" si="4"/>
        <v>0</v>
      </c>
      <c r="X44" s="39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</row>
    <row r="45" spans="2:56" x14ac:dyDescent="0.25">
      <c r="B45" s="39">
        <v>78</v>
      </c>
      <c r="C45" s="40" t="s">
        <v>45</v>
      </c>
      <c r="D45" s="36">
        <v>1</v>
      </c>
      <c r="E45" s="37">
        <v>1</v>
      </c>
      <c r="F45" s="38"/>
      <c r="G45" s="40" t="s">
        <v>224</v>
      </c>
      <c r="H45" s="40" t="s">
        <v>225</v>
      </c>
      <c r="I45" s="55">
        <v>39453</v>
      </c>
      <c r="J45" s="61" t="e">
        <f>SUMIF([1]貼付け!$B:$B,$B45,[1]貼付け!$I:$I)</f>
        <v>#VALUE!</v>
      </c>
      <c r="K45" s="62" t="e">
        <f>SUMIF([1]貼付け!$B:$B,$B45,[1]貼付け!$J:$J)</f>
        <v>#VALUE!</v>
      </c>
      <c r="L45" s="63" t="e">
        <f t="shared" si="2"/>
        <v>#VALUE!</v>
      </c>
      <c r="N45" s="64"/>
      <c r="O45" s="65"/>
      <c r="P45" s="65"/>
      <c r="Q45" s="65"/>
      <c r="R45" s="78"/>
      <c r="S45" s="65"/>
      <c r="T45" s="79">
        <f>[1]①九州!H50+[1]②関西!H50+[1]③関東・北海道!H50</f>
        <v>0</v>
      </c>
      <c r="U45" s="80">
        <f>[1]①九州!I50+[1]②関西!I50+[1]③関東・北海道!I50</f>
        <v>0</v>
      </c>
      <c r="V45" s="81">
        <f>[1]①九州!J50+[1]②関西!J50+[1]③関東・北海道!J50</f>
        <v>0</v>
      </c>
      <c r="W45" s="82">
        <f t="shared" si="4"/>
        <v>0</v>
      </c>
      <c r="X45" s="39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</row>
    <row r="46" spans="2:56" x14ac:dyDescent="0.25">
      <c r="B46" s="39">
        <v>83</v>
      </c>
      <c r="C46" s="40" t="s">
        <v>46</v>
      </c>
      <c r="D46" s="36">
        <v>1</v>
      </c>
      <c r="E46" s="37">
        <v>1</v>
      </c>
      <c r="F46" s="38"/>
      <c r="G46" s="40" t="s">
        <v>241</v>
      </c>
      <c r="H46" s="40" t="s">
        <v>227</v>
      </c>
      <c r="I46" s="55">
        <v>38984</v>
      </c>
      <c r="J46" s="61" t="e">
        <f>SUMIF([1]貼付け!$B:$B,$B46,[1]貼付け!$I:$I)</f>
        <v>#VALUE!</v>
      </c>
      <c r="K46" s="62" t="e">
        <f>SUMIF([1]貼付け!$B:$B,$B46,[1]貼付け!$J:$J)</f>
        <v>#VALUE!</v>
      </c>
      <c r="L46" s="63" t="e">
        <f t="shared" si="2"/>
        <v>#VALUE!</v>
      </c>
      <c r="N46" s="64"/>
      <c r="O46" s="65"/>
      <c r="P46" s="65"/>
      <c r="Q46" s="65"/>
      <c r="R46" s="78"/>
      <c r="S46" s="65"/>
      <c r="T46" s="79">
        <f>[1]①九州!H51+[1]②関西!H51+[1]③関東・北海道!H51</f>
        <v>0</v>
      </c>
      <c r="U46" s="80">
        <f>[1]①九州!I51+[1]②関西!I51+[1]③関東・北海道!I51</f>
        <v>0</v>
      </c>
      <c r="V46" s="81">
        <f>[1]①九州!J51+[1]②関西!J51+[1]③関東・北海道!J51</f>
        <v>0</v>
      </c>
      <c r="W46" s="82">
        <f t="shared" si="4"/>
        <v>0</v>
      </c>
      <c r="X46" s="39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</row>
    <row r="47" spans="2:56" hidden="1" x14ac:dyDescent="0.25">
      <c r="B47" s="39">
        <v>85</v>
      </c>
      <c r="C47" s="40" t="s">
        <v>144</v>
      </c>
      <c r="D47" s="36">
        <v>2</v>
      </c>
      <c r="E47" s="37">
        <v>2</v>
      </c>
      <c r="F47" s="38"/>
      <c r="G47" s="40" t="s">
        <v>240</v>
      </c>
      <c r="H47" s="40" t="s">
        <v>227</v>
      </c>
      <c r="I47" s="55">
        <v>40832</v>
      </c>
      <c r="J47" s="61" t="e">
        <f>SUMIF([1]貼付け!$B:$B,$B47,[1]貼付け!$I:$I)</f>
        <v>#VALUE!</v>
      </c>
      <c r="K47" s="62" t="e">
        <f>SUMIF([1]貼付け!$B:$B,$B47,[1]貼付け!$J:$J)</f>
        <v>#VALUE!</v>
      </c>
      <c r="L47" s="63" t="e">
        <f t="shared" si="2"/>
        <v>#VALUE!</v>
      </c>
      <c r="N47" s="64"/>
      <c r="O47" s="65"/>
      <c r="P47" s="65"/>
      <c r="Q47" s="65"/>
      <c r="R47" s="78"/>
      <c r="S47" s="65"/>
      <c r="T47" s="79">
        <f>[1]①九州!H52+[1]②関西!H52+[1]③関東・北海道!H52</f>
        <v>0</v>
      </c>
      <c r="U47" s="80">
        <f>[1]①九州!I52+[1]②関西!I52+[1]③関東・北海道!I52</f>
        <v>0</v>
      </c>
      <c r="V47" s="81">
        <f>[1]①九州!J52+[1]②関西!J52+[1]③関東・北海道!J52</f>
        <v>0</v>
      </c>
      <c r="W47" s="82">
        <f t="shared" si="4"/>
        <v>0</v>
      </c>
      <c r="X47" s="39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</row>
    <row r="48" spans="2:56" x14ac:dyDescent="0.25">
      <c r="B48" s="39">
        <v>87</v>
      </c>
      <c r="C48" s="40" t="s">
        <v>47</v>
      </c>
      <c r="D48" s="36">
        <v>1</v>
      </c>
      <c r="E48" s="37">
        <v>1</v>
      </c>
      <c r="F48" s="38"/>
      <c r="G48" s="40" t="s">
        <v>241</v>
      </c>
      <c r="H48" s="40" t="s">
        <v>228</v>
      </c>
      <c r="I48" s="55">
        <v>59160</v>
      </c>
      <c r="J48" s="61" t="e">
        <f>SUMIF([1]貼付け!$B:$B,$B48,[1]貼付け!$I:$I)</f>
        <v>#VALUE!</v>
      </c>
      <c r="K48" s="62" t="e">
        <f>SUMIF([1]貼付け!$B:$B,$B48,[1]貼付け!$J:$J)</f>
        <v>#VALUE!</v>
      </c>
      <c r="L48" s="63" t="e">
        <f t="shared" si="2"/>
        <v>#VALUE!</v>
      </c>
      <c r="N48" s="64"/>
      <c r="O48" s="65"/>
      <c r="P48" s="65"/>
      <c r="Q48" s="65"/>
      <c r="R48" s="78"/>
      <c r="S48" s="65"/>
      <c r="T48" s="79">
        <f>[1]①九州!H53+[1]②関西!H53+[1]③関東・北海道!H53</f>
        <v>0</v>
      </c>
      <c r="U48" s="80">
        <f>[1]①九州!I53+[1]②関西!I53+[1]③関東・北海道!I53</f>
        <v>0</v>
      </c>
      <c r="V48" s="81">
        <f>[1]①九州!J53+[1]②関西!J53+[1]③関東・北海道!J53</f>
        <v>0</v>
      </c>
      <c r="W48" s="82">
        <f t="shared" si="4"/>
        <v>0</v>
      </c>
      <c r="X48" s="39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</row>
    <row r="49" spans="2:56" x14ac:dyDescent="0.25">
      <c r="B49" s="39">
        <v>90</v>
      </c>
      <c r="C49" s="40" t="s">
        <v>48</v>
      </c>
      <c r="D49" s="36">
        <v>1</v>
      </c>
      <c r="E49" s="37">
        <v>1</v>
      </c>
      <c r="F49" s="38"/>
      <c r="G49" s="40" t="s">
        <v>247</v>
      </c>
      <c r="H49" s="40" t="s">
        <v>225</v>
      </c>
      <c r="I49" s="55">
        <v>62319</v>
      </c>
      <c r="J49" s="61" t="e">
        <f>SUMIF([1]貼付け!$B:$B,$B49,[1]貼付け!$I:$I)</f>
        <v>#VALUE!</v>
      </c>
      <c r="K49" s="62" t="e">
        <f>SUMIF([1]貼付け!$B:$B,$B49,[1]貼付け!$J:$J)</f>
        <v>#VALUE!</v>
      </c>
      <c r="L49" s="63" t="e">
        <f t="shared" si="2"/>
        <v>#VALUE!</v>
      </c>
      <c r="N49" s="64"/>
      <c r="O49" s="65"/>
      <c r="P49" s="65"/>
      <c r="Q49" s="65"/>
      <c r="R49" s="78"/>
      <c r="S49" s="65"/>
      <c r="T49" s="79">
        <f>[1]①九州!H54+[1]②関西!H54+[1]③関東・北海道!H54</f>
        <v>0</v>
      </c>
      <c r="U49" s="80">
        <f>[1]①九州!I54+[1]②関西!I54+[1]③関東・北海道!I54</f>
        <v>0</v>
      </c>
      <c r="V49" s="81">
        <f>[1]①九州!J54+[1]②関西!J54+[1]③関東・北海道!J54</f>
        <v>0</v>
      </c>
      <c r="W49" s="82">
        <f t="shared" si="4"/>
        <v>0</v>
      </c>
      <c r="X49" s="39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</row>
    <row r="50" spans="2:56" x14ac:dyDescent="0.25">
      <c r="B50" s="39">
        <v>91</v>
      </c>
      <c r="C50" s="40" t="s">
        <v>49</v>
      </c>
      <c r="D50" s="36">
        <v>1</v>
      </c>
      <c r="E50" s="37">
        <v>1</v>
      </c>
      <c r="F50" s="38"/>
      <c r="G50" s="40" t="s">
        <v>247</v>
      </c>
      <c r="H50" s="40" t="s">
        <v>227</v>
      </c>
      <c r="I50" s="55">
        <v>26175</v>
      </c>
      <c r="J50" s="61" t="e">
        <f>SUMIF([1]貼付け!$B:$B,$B50,[1]貼付け!$I:$I)</f>
        <v>#VALUE!</v>
      </c>
      <c r="K50" s="62" t="e">
        <f>SUMIF([1]貼付け!$B:$B,$B50,[1]貼付け!$J:$J)</f>
        <v>#VALUE!</v>
      </c>
      <c r="L50" s="63" t="e">
        <f t="shared" si="2"/>
        <v>#VALUE!</v>
      </c>
      <c r="N50" s="64"/>
      <c r="O50" s="65"/>
      <c r="P50" s="65"/>
      <c r="Q50" s="65"/>
      <c r="R50" s="78"/>
      <c r="S50" s="65"/>
      <c r="T50" s="79">
        <f>[1]①九州!H55+[1]②関西!H55+[1]③関東・北海道!H55</f>
        <v>0</v>
      </c>
      <c r="U50" s="80">
        <f>[1]①九州!I55+[1]②関西!I55+[1]③関東・北海道!I55</f>
        <v>0</v>
      </c>
      <c r="V50" s="81">
        <f>[1]①九州!J55+[1]②関西!J55+[1]③関東・北海道!J55</f>
        <v>0</v>
      </c>
      <c r="W50" s="82">
        <f t="shared" si="4"/>
        <v>0</v>
      </c>
      <c r="X50" s="39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</row>
    <row r="51" spans="2:56" hidden="1" x14ac:dyDescent="0.25">
      <c r="B51" s="39">
        <v>92</v>
      </c>
      <c r="C51" s="40" t="s">
        <v>249</v>
      </c>
      <c r="D51" s="36"/>
      <c r="E51" s="37"/>
      <c r="F51" s="38"/>
      <c r="G51" s="40" t="s">
        <v>232</v>
      </c>
      <c r="H51" s="40" t="s">
        <v>233</v>
      </c>
      <c r="I51" s="55"/>
      <c r="J51" s="61" t="e">
        <f>SUMIF([1]貼付け!$B:$B,$B51,[1]貼付け!$I:$I)</f>
        <v>#VALUE!</v>
      </c>
      <c r="K51" s="62" t="e">
        <f>SUMIF([1]貼付け!$B:$B,$B51,[1]貼付け!$J:$J)</f>
        <v>#VALUE!</v>
      </c>
      <c r="L51" s="63" t="e">
        <f t="shared" si="2"/>
        <v>#VALUE!</v>
      </c>
      <c r="N51" s="64"/>
      <c r="O51" s="65"/>
      <c r="P51" s="65"/>
      <c r="Q51" s="65"/>
      <c r="R51" s="78"/>
      <c r="S51" s="65"/>
      <c r="T51" s="79">
        <f>[1]①九州!H56+[1]②関西!H56+[1]③関東・北海道!H56</f>
        <v>0</v>
      </c>
      <c r="U51" s="80">
        <f>[1]①九州!I56+[1]②関西!I56+[1]③関東・北海道!I56</f>
        <v>0</v>
      </c>
      <c r="V51" s="81">
        <f>[1]①九州!J56+[1]②関西!J56+[1]③関東・北海道!J56</f>
        <v>0</v>
      </c>
      <c r="W51" s="82">
        <f t="shared" si="4"/>
        <v>0</v>
      </c>
      <c r="X51" s="39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</row>
    <row r="52" spans="2:56" hidden="1" x14ac:dyDescent="0.25">
      <c r="B52" s="39">
        <v>94</v>
      </c>
      <c r="C52" s="40" t="s">
        <v>145</v>
      </c>
      <c r="D52" s="36">
        <v>2</v>
      </c>
      <c r="E52" s="37">
        <v>2</v>
      </c>
      <c r="F52" s="38"/>
      <c r="G52" s="40" t="s">
        <v>238</v>
      </c>
      <c r="H52" s="40" t="s">
        <v>230</v>
      </c>
      <c r="I52" s="55">
        <v>54662</v>
      </c>
      <c r="J52" s="61" t="e">
        <f>SUMIF([1]貼付け!$B:$B,$B52,[1]貼付け!$I:$I)</f>
        <v>#VALUE!</v>
      </c>
      <c r="K52" s="62" t="e">
        <f>SUMIF([1]貼付け!$B:$B,$B52,[1]貼付け!$J:$J)</f>
        <v>#VALUE!</v>
      </c>
      <c r="L52" s="63" t="e">
        <f t="shared" si="2"/>
        <v>#VALUE!</v>
      </c>
      <c r="N52" s="64"/>
      <c r="O52" s="65"/>
      <c r="P52" s="65"/>
      <c r="Q52" s="65"/>
      <c r="R52" s="78"/>
      <c r="S52" s="65"/>
      <c r="T52" s="79">
        <f>[1]①九州!H57+[1]②関西!H57+[1]③関東・北海道!H57</f>
        <v>0</v>
      </c>
      <c r="U52" s="80">
        <f>[1]①九州!I57+[1]②関西!I57+[1]③関東・北海道!I57</f>
        <v>0</v>
      </c>
      <c r="V52" s="81">
        <f>[1]①九州!J57+[1]②関西!J57+[1]③関東・北海道!J57</f>
        <v>0</v>
      </c>
      <c r="W52" s="82">
        <f t="shared" si="4"/>
        <v>0</v>
      </c>
      <c r="X52" s="39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</row>
    <row r="53" spans="2:56" hidden="1" x14ac:dyDescent="0.25">
      <c r="B53" s="39">
        <v>96</v>
      </c>
      <c r="C53" s="40" t="s">
        <v>192</v>
      </c>
      <c r="D53" s="36">
        <v>3</v>
      </c>
      <c r="E53" s="37">
        <v>3</v>
      </c>
      <c r="F53" s="38"/>
      <c r="G53" s="40" t="s">
        <v>241</v>
      </c>
      <c r="H53" s="40" t="s">
        <v>228</v>
      </c>
      <c r="I53" s="55">
        <v>137269</v>
      </c>
      <c r="J53" s="61" t="e">
        <f>SUMIF([1]貼付け!$B:$B,$B53,[1]貼付け!$I:$I)</f>
        <v>#VALUE!</v>
      </c>
      <c r="K53" s="62" t="e">
        <f>SUMIF([1]貼付け!$B:$B,$B53,[1]貼付け!$J:$J)</f>
        <v>#VALUE!</v>
      </c>
      <c r="L53" s="63" t="e">
        <f t="shared" si="2"/>
        <v>#VALUE!</v>
      </c>
      <c r="N53" s="64"/>
      <c r="O53" s="65"/>
      <c r="P53" s="65"/>
      <c r="Q53" s="65"/>
      <c r="R53" s="78"/>
      <c r="S53" s="65"/>
      <c r="T53" s="79">
        <f>[1]①九州!H58+[1]②関西!H58+[1]③関東・北海道!H58</f>
        <v>0</v>
      </c>
      <c r="U53" s="80">
        <f>[1]①九州!I58+[1]②関西!I58+[1]③関東・北海道!I58</f>
        <v>0</v>
      </c>
      <c r="V53" s="81">
        <f>[1]①九州!J58+[1]②関西!J58+[1]③関東・北海道!J58</f>
        <v>0</v>
      </c>
      <c r="W53" s="82">
        <f t="shared" si="4"/>
        <v>0</v>
      </c>
      <c r="X53" s="39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</row>
    <row r="54" spans="2:56" hidden="1" x14ac:dyDescent="0.25">
      <c r="B54" s="39">
        <v>100</v>
      </c>
      <c r="C54" s="40" t="s">
        <v>146</v>
      </c>
      <c r="D54" s="36">
        <v>2</v>
      </c>
      <c r="E54" s="37">
        <v>2</v>
      </c>
      <c r="F54" s="38" t="s">
        <v>231</v>
      </c>
      <c r="G54" s="40" t="s">
        <v>226</v>
      </c>
      <c r="H54" s="40" t="s">
        <v>225</v>
      </c>
      <c r="I54" s="55">
        <v>39448</v>
      </c>
      <c r="J54" s="61" t="e">
        <f>SUMIF([1]貼付け!$B:$B,$B54,[1]貼付け!$I:$I)</f>
        <v>#VALUE!</v>
      </c>
      <c r="K54" s="62" t="e">
        <f>SUMIF([1]貼付け!$B:$B,$B54,[1]貼付け!$J:$J)</f>
        <v>#VALUE!</v>
      </c>
      <c r="L54" s="63" t="e">
        <f t="shared" si="2"/>
        <v>#VALUE!</v>
      </c>
      <c r="N54" s="64"/>
      <c r="O54" s="65"/>
      <c r="P54" s="65"/>
      <c r="Q54" s="65"/>
      <c r="R54" s="78"/>
      <c r="S54" s="65"/>
      <c r="T54" s="79">
        <f>[1]①九州!H59+[1]②関西!H59+[1]③関東・北海道!H59</f>
        <v>0</v>
      </c>
      <c r="U54" s="80">
        <f>[1]①九州!I59+[1]②関西!I59+[1]③関東・北海道!I59</f>
        <v>0</v>
      </c>
      <c r="V54" s="81">
        <f>[1]①九州!J59+[1]②関西!J59+[1]③関東・北海道!J59</f>
        <v>0</v>
      </c>
      <c r="W54" s="82">
        <f t="shared" si="4"/>
        <v>0</v>
      </c>
      <c r="X54" s="39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</row>
    <row r="55" spans="2:56" x14ac:dyDescent="0.25">
      <c r="B55" s="39">
        <v>101</v>
      </c>
      <c r="C55" s="40" t="s">
        <v>50</v>
      </c>
      <c r="D55" s="36">
        <v>1</v>
      </c>
      <c r="E55" s="37">
        <v>1</v>
      </c>
      <c r="F55" s="38"/>
      <c r="G55" s="40" t="s">
        <v>241</v>
      </c>
      <c r="H55" s="40" t="s">
        <v>228</v>
      </c>
      <c r="I55" s="55">
        <v>48419</v>
      </c>
      <c r="J55" s="61" t="e">
        <f>SUMIF([1]貼付け!$B:$B,$B55,[1]貼付け!$I:$I)</f>
        <v>#VALUE!</v>
      </c>
      <c r="K55" s="62" t="e">
        <f>SUMIF([1]貼付け!$B:$B,$B55,[1]貼付け!$J:$J)</f>
        <v>#VALUE!</v>
      </c>
      <c r="L55" s="63" t="e">
        <f t="shared" si="2"/>
        <v>#VALUE!</v>
      </c>
      <c r="N55" s="64"/>
      <c r="O55" s="65"/>
      <c r="P55" s="65"/>
      <c r="Q55" s="65"/>
      <c r="R55" s="78"/>
      <c r="S55" s="65"/>
      <c r="T55" s="79">
        <f>[1]①九州!H60+[1]②関西!H60+[1]③関東・北海道!H60</f>
        <v>0</v>
      </c>
      <c r="U55" s="80">
        <f>[1]①九州!I60+[1]②関西!I60+[1]③関東・北海道!I60</f>
        <v>0</v>
      </c>
      <c r="V55" s="81">
        <f>[1]①九州!J60+[1]②関西!J60+[1]③関東・北海道!J60</f>
        <v>0</v>
      </c>
      <c r="W55" s="82">
        <f t="shared" si="4"/>
        <v>0</v>
      </c>
      <c r="X55" s="39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</row>
    <row r="56" spans="2:56" hidden="1" x14ac:dyDescent="0.25">
      <c r="B56" s="39">
        <v>102</v>
      </c>
      <c r="C56" s="40" t="s">
        <v>147</v>
      </c>
      <c r="D56" s="36">
        <v>2</v>
      </c>
      <c r="E56" s="37">
        <v>2</v>
      </c>
      <c r="F56" s="38"/>
      <c r="G56" s="40" t="s">
        <v>238</v>
      </c>
      <c r="H56" s="40" t="s">
        <v>236</v>
      </c>
      <c r="I56" s="55">
        <v>90150</v>
      </c>
      <c r="J56" s="61" t="e">
        <f>SUMIF([1]貼付け!$B:$B,$B56,[1]貼付け!$I:$I)</f>
        <v>#VALUE!</v>
      </c>
      <c r="K56" s="62" t="e">
        <f>SUMIF([1]貼付け!$B:$B,$B56,[1]貼付け!$J:$J)</f>
        <v>#VALUE!</v>
      </c>
      <c r="L56" s="63" t="e">
        <f t="shared" si="2"/>
        <v>#VALUE!</v>
      </c>
      <c r="N56" s="64"/>
      <c r="O56" s="65"/>
      <c r="P56" s="65"/>
      <c r="Q56" s="65"/>
      <c r="R56" s="78"/>
      <c r="S56" s="65"/>
      <c r="T56" s="79">
        <f>[1]①九州!H61+[1]②関西!H61+[1]③関東・北海道!H61</f>
        <v>0</v>
      </c>
      <c r="U56" s="80">
        <f>[1]①九州!I61+[1]②関西!I61+[1]③関東・北海道!I61</f>
        <v>0</v>
      </c>
      <c r="V56" s="81">
        <f>[1]①九州!J61+[1]②関西!J61+[1]③関東・北海道!J61</f>
        <v>0</v>
      </c>
      <c r="W56" s="82">
        <f t="shared" si="4"/>
        <v>0</v>
      </c>
      <c r="X56" s="39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</row>
    <row r="57" spans="2:56" hidden="1" x14ac:dyDescent="0.25">
      <c r="B57" s="39">
        <v>108</v>
      </c>
      <c r="C57" s="40" t="s">
        <v>250</v>
      </c>
      <c r="D57" s="36"/>
      <c r="E57" s="37"/>
      <c r="F57" s="38"/>
      <c r="G57" s="40" t="s">
        <v>251</v>
      </c>
      <c r="H57" s="40" t="s">
        <v>227</v>
      </c>
      <c r="I57" s="55"/>
      <c r="J57" s="61" t="e">
        <f>SUMIF([1]貼付け!$B:$B,$B57,[1]貼付け!$I:$I)</f>
        <v>#VALUE!</v>
      </c>
      <c r="K57" s="62" t="e">
        <f>SUMIF([1]貼付け!$B:$B,$B57,[1]貼付け!$J:$J)</f>
        <v>#VALUE!</v>
      </c>
      <c r="L57" s="63" t="e">
        <f t="shared" si="2"/>
        <v>#VALUE!</v>
      </c>
      <c r="N57" s="64"/>
      <c r="O57" s="65"/>
      <c r="P57" s="65"/>
      <c r="Q57" s="65"/>
      <c r="R57" s="78"/>
      <c r="S57" s="65"/>
      <c r="T57" s="79">
        <f>[1]①九州!H62+[1]②関西!H62+[1]③関東・北海道!H62</f>
        <v>0</v>
      </c>
      <c r="U57" s="80">
        <f>[1]①九州!I62+[1]②関西!I62+[1]③関東・北海道!I62</f>
        <v>0</v>
      </c>
      <c r="V57" s="81">
        <f>[1]①九州!J62+[1]②関西!J62+[1]③関東・北海道!J62</f>
        <v>0</v>
      </c>
      <c r="W57" s="82">
        <f t="shared" si="4"/>
        <v>0</v>
      </c>
      <c r="X57" s="39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</row>
    <row r="58" spans="2:56" hidden="1" x14ac:dyDescent="0.25">
      <c r="B58" s="39">
        <v>110</v>
      </c>
      <c r="C58" s="40" t="s">
        <v>252</v>
      </c>
      <c r="D58" s="36"/>
      <c r="E58" s="37"/>
      <c r="F58" s="38"/>
      <c r="G58" s="40" t="s">
        <v>251</v>
      </c>
      <c r="H58" s="40" t="s">
        <v>230</v>
      </c>
      <c r="I58" s="55">
        <v>32775</v>
      </c>
      <c r="J58" s="61" t="e">
        <f>SUMIF([1]貼付け!$B:$B,$B58,[1]貼付け!$I:$I)</f>
        <v>#VALUE!</v>
      </c>
      <c r="K58" s="62" t="e">
        <f>SUMIF([1]貼付け!$B:$B,$B58,[1]貼付け!$J:$J)</f>
        <v>#VALUE!</v>
      </c>
      <c r="L58" s="63" t="e">
        <f t="shared" si="2"/>
        <v>#VALUE!</v>
      </c>
      <c r="N58" s="64"/>
      <c r="O58" s="65"/>
      <c r="P58" s="65"/>
      <c r="Q58" s="65"/>
      <c r="R58" s="78"/>
      <c r="S58" s="65"/>
      <c r="T58" s="79">
        <f>[1]①九州!H63+[1]②関西!H63+[1]③関東・北海道!H63</f>
        <v>0</v>
      </c>
      <c r="U58" s="80">
        <f>[1]①九州!I63+[1]②関西!I63+[1]③関東・北海道!I63</f>
        <v>0</v>
      </c>
      <c r="V58" s="81">
        <f>[1]①九州!J63+[1]②関西!J63+[1]③関東・北海道!J63</f>
        <v>0</v>
      </c>
      <c r="W58" s="82">
        <f t="shared" si="4"/>
        <v>0</v>
      </c>
      <c r="X58" s="39"/>
      <c r="Y58" s="90"/>
      <c r="Z58" s="90"/>
      <c r="AA58" s="90"/>
      <c r="AB58" s="90"/>
      <c r="AC58" s="90"/>
      <c r="AD58" s="90"/>
      <c r="AE58" s="90"/>
      <c r="AF58" s="90"/>
      <c r="AG58" s="90"/>
      <c r="AH58" s="90"/>
      <c r="AI58" s="90"/>
      <c r="AJ58" s="90"/>
      <c r="AK58" s="90"/>
      <c r="AL58" s="90"/>
      <c r="AM58" s="90"/>
      <c r="AN58" s="90"/>
      <c r="AP58" s="90"/>
      <c r="AQ58" s="90"/>
      <c r="AR58" s="90"/>
      <c r="AS58" s="90"/>
      <c r="AT58" s="90"/>
      <c r="AU58" s="90"/>
      <c r="AV58" s="90"/>
      <c r="AW58" s="90"/>
      <c r="AX58" s="90"/>
      <c r="AY58" s="90"/>
      <c r="AZ58" s="90"/>
      <c r="BA58" s="90"/>
      <c r="BB58" s="90"/>
      <c r="BC58" s="90"/>
      <c r="BD58" s="90"/>
    </row>
    <row r="59" spans="2:56" hidden="1" x14ac:dyDescent="0.25">
      <c r="B59" s="39">
        <v>111</v>
      </c>
      <c r="C59" s="40" t="s">
        <v>253</v>
      </c>
      <c r="D59" s="36"/>
      <c r="E59" s="37"/>
      <c r="F59" s="38"/>
      <c r="G59" s="40" t="s">
        <v>251</v>
      </c>
      <c r="H59" s="40" t="s">
        <v>227</v>
      </c>
      <c r="I59" s="55"/>
      <c r="J59" s="61" t="e">
        <f>SUMIF([1]貼付け!$B:$B,$B59,[1]貼付け!$I:$I)</f>
        <v>#VALUE!</v>
      </c>
      <c r="K59" s="62" t="e">
        <f>SUMIF([1]貼付け!$B:$B,$B59,[1]貼付け!$J:$J)</f>
        <v>#VALUE!</v>
      </c>
      <c r="L59" s="63" t="e">
        <f t="shared" si="2"/>
        <v>#VALUE!</v>
      </c>
      <c r="N59" s="64"/>
      <c r="O59" s="65"/>
      <c r="P59" s="65"/>
      <c r="Q59" s="65"/>
      <c r="R59" s="78"/>
      <c r="S59" s="65"/>
      <c r="T59" s="79">
        <f>[1]①九州!H64+[1]②関西!H64+[1]③関東・北海道!H64</f>
        <v>0</v>
      </c>
      <c r="U59" s="80">
        <f>[1]①九州!I64+[1]②関西!I64+[1]③関東・北海道!I64</f>
        <v>0</v>
      </c>
      <c r="V59" s="81">
        <f>[1]①九州!J64+[1]②関西!J64+[1]③関東・北海道!J64</f>
        <v>0</v>
      </c>
      <c r="W59" s="82">
        <f t="shared" si="4"/>
        <v>0</v>
      </c>
      <c r="X59" s="39"/>
      <c r="Y59" s="90"/>
      <c r="Z59" s="90"/>
      <c r="AA59" s="90"/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P59" s="90"/>
      <c r="AQ59" s="90"/>
      <c r="AR59" s="90"/>
      <c r="AS59" s="90"/>
      <c r="AT59" s="90"/>
      <c r="AU59" s="90"/>
      <c r="AV59" s="90"/>
      <c r="AW59" s="90"/>
      <c r="AX59" s="90"/>
      <c r="AY59" s="90"/>
      <c r="AZ59" s="90"/>
      <c r="BA59" s="90"/>
      <c r="BB59" s="90"/>
      <c r="BC59" s="90"/>
      <c r="BD59" s="90"/>
    </row>
    <row r="60" spans="2:56" hidden="1" x14ac:dyDescent="0.25">
      <c r="B60" s="39">
        <v>112</v>
      </c>
      <c r="C60" s="40" t="s">
        <v>254</v>
      </c>
      <c r="D60" s="36"/>
      <c r="E60" s="37"/>
      <c r="F60" s="38"/>
      <c r="G60" s="40" t="s">
        <v>251</v>
      </c>
      <c r="H60" s="40" t="s">
        <v>230</v>
      </c>
      <c r="I60" s="55">
        <v>52092</v>
      </c>
      <c r="J60" s="61" t="e">
        <f>SUMIF([1]貼付け!$B:$B,$B60,[1]貼付け!$I:$I)</f>
        <v>#VALUE!</v>
      </c>
      <c r="K60" s="62" t="e">
        <f>SUMIF([1]貼付け!$B:$B,$B60,[1]貼付け!$J:$J)</f>
        <v>#VALUE!</v>
      </c>
      <c r="L60" s="63" t="e">
        <f t="shared" si="2"/>
        <v>#VALUE!</v>
      </c>
      <c r="N60" s="64"/>
      <c r="O60" s="65"/>
      <c r="P60" s="65"/>
      <c r="Q60" s="65"/>
      <c r="R60" s="78"/>
      <c r="S60" s="65"/>
      <c r="T60" s="79">
        <f>[1]①九州!H65+[1]②関西!H65+[1]③関東・北海道!H65</f>
        <v>0</v>
      </c>
      <c r="U60" s="80">
        <f>[1]①九州!I65+[1]②関西!I65+[1]③関東・北海道!I65</f>
        <v>0</v>
      </c>
      <c r="V60" s="81">
        <f>[1]①九州!J65+[1]②関西!J65+[1]③関東・北海道!J65</f>
        <v>0</v>
      </c>
      <c r="W60" s="82">
        <f t="shared" si="4"/>
        <v>0</v>
      </c>
      <c r="X60" s="39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</row>
    <row r="61" spans="2:56" hidden="1" x14ac:dyDescent="0.25">
      <c r="B61" s="39">
        <v>113</v>
      </c>
      <c r="C61" s="40" t="s">
        <v>182</v>
      </c>
      <c r="D61" s="36">
        <v>3</v>
      </c>
      <c r="E61" s="37">
        <v>3</v>
      </c>
      <c r="F61" s="38"/>
      <c r="G61" s="40" t="s">
        <v>251</v>
      </c>
      <c r="H61" s="40" t="s">
        <v>236</v>
      </c>
      <c r="I61" s="55">
        <v>112682</v>
      </c>
      <c r="J61" s="61" t="e">
        <f>SUMIF([1]貼付け!$B:$B,$B61,[1]貼付け!$I:$I)</f>
        <v>#VALUE!</v>
      </c>
      <c r="K61" s="62" t="e">
        <f>SUMIF([1]貼付け!$B:$B,$B61,[1]貼付け!$J:$J)</f>
        <v>#VALUE!</v>
      </c>
      <c r="L61" s="63" t="e">
        <f t="shared" si="2"/>
        <v>#VALUE!</v>
      </c>
      <c r="N61" s="64"/>
      <c r="O61" s="65"/>
      <c r="P61" s="65"/>
      <c r="Q61" s="65"/>
      <c r="R61" s="78"/>
      <c r="S61" s="65"/>
      <c r="T61" s="79">
        <f>[1]①九州!H66+[1]②関西!H66+[1]③関東・北海道!H66</f>
        <v>0</v>
      </c>
      <c r="U61" s="80">
        <f>[1]①九州!I66+[1]②関西!I66+[1]③関東・北海道!I66</f>
        <v>0</v>
      </c>
      <c r="V61" s="81">
        <f>[1]①九州!J66+[1]②関西!J66+[1]③関東・北海道!J66</f>
        <v>0</v>
      </c>
      <c r="W61" s="82">
        <f t="shared" si="4"/>
        <v>0</v>
      </c>
      <c r="X61" s="39"/>
      <c r="Y61" s="90"/>
      <c r="Z61" s="90"/>
      <c r="AA61" s="90"/>
      <c r="AB61" s="90"/>
      <c r="AC61" s="90"/>
      <c r="AD61" s="90"/>
      <c r="AE61" s="90"/>
      <c r="AF61" s="90"/>
      <c r="AG61" s="90"/>
      <c r="AH61" s="90"/>
      <c r="AI61" s="90"/>
      <c r="AJ61" s="90"/>
      <c r="AK61" s="90"/>
      <c r="AL61" s="90"/>
      <c r="AM61" s="90"/>
      <c r="AN61" s="90"/>
      <c r="AP61" s="90"/>
      <c r="AQ61" s="90"/>
      <c r="AR61" s="90"/>
      <c r="AS61" s="90"/>
      <c r="AT61" s="90"/>
      <c r="AU61" s="90"/>
      <c r="AV61" s="90"/>
      <c r="AW61" s="90"/>
      <c r="AX61" s="90"/>
      <c r="AY61" s="90"/>
      <c r="AZ61" s="90"/>
      <c r="BA61" s="90"/>
      <c r="BB61" s="90"/>
      <c r="BC61" s="90"/>
      <c r="BD61" s="90"/>
    </row>
    <row r="62" spans="2:56" x14ac:dyDescent="0.25">
      <c r="B62" s="39">
        <v>116</v>
      </c>
      <c r="C62" s="40" t="s">
        <v>51</v>
      </c>
      <c r="D62" s="36">
        <v>1</v>
      </c>
      <c r="E62" s="37">
        <v>1</v>
      </c>
      <c r="F62" s="38"/>
      <c r="G62" s="40" t="s">
        <v>226</v>
      </c>
      <c r="H62" s="40" t="s">
        <v>230</v>
      </c>
      <c r="I62" s="55">
        <v>45548</v>
      </c>
      <c r="J62" s="61" t="e">
        <f>SUMIF([1]貼付け!$B:$B,$B62,[1]貼付け!$I:$I)</f>
        <v>#VALUE!</v>
      </c>
      <c r="K62" s="62" t="e">
        <f>SUMIF([1]貼付け!$B:$B,$B62,[1]貼付け!$J:$J)</f>
        <v>#VALUE!</v>
      </c>
      <c r="L62" s="63" t="e">
        <f t="shared" si="2"/>
        <v>#VALUE!</v>
      </c>
      <c r="N62" s="64"/>
      <c r="O62" s="65"/>
      <c r="P62" s="65"/>
      <c r="Q62" s="65"/>
      <c r="R62" s="78"/>
      <c r="S62" s="65"/>
      <c r="T62" s="79">
        <f>[1]①九州!H67+[1]②関西!H67+[1]③関東・北海道!H67</f>
        <v>0</v>
      </c>
      <c r="U62" s="80">
        <f>[1]①九州!I67+[1]②関西!I67+[1]③関東・北海道!I67</f>
        <v>0</v>
      </c>
      <c r="V62" s="81">
        <f>[1]①九州!J67+[1]②関西!J67+[1]③関東・北海道!J67</f>
        <v>0</v>
      </c>
      <c r="W62" s="82">
        <f t="shared" si="4"/>
        <v>0</v>
      </c>
      <c r="X62" s="39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</row>
    <row r="63" spans="2:56" hidden="1" x14ac:dyDescent="0.25">
      <c r="B63" s="39">
        <v>120</v>
      </c>
      <c r="C63" s="40" t="s">
        <v>148</v>
      </c>
      <c r="D63" s="36">
        <v>2</v>
      </c>
      <c r="E63" s="37">
        <v>2</v>
      </c>
      <c r="F63" s="38"/>
      <c r="G63" s="40" t="s">
        <v>235</v>
      </c>
      <c r="H63" s="40" t="s">
        <v>228</v>
      </c>
      <c r="I63" s="55">
        <v>68785</v>
      </c>
      <c r="J63" s="61" t="e">
        <f>SUMIF([1]貼付け!$B:$B,$B63,[1]貼付け!$I:$I)</f>
        <v>#VALUE!</v>
      </c>
      <c r="K63" s="62" t="e">
        <f>SUMIF([1]貼付け!$B:$B,$B63,[1]貼付け!$J:$J)</f>
        <v>#VALUE!</v>
      </c>
      <c r="L63" s="63" t="e">
        <f t="shared" si="2"/>
        <v>#VALUE!</v>
      </c>
      <c r="N63" s="64"/>
      <c r="O63" s="65"/>
      <c r="P63" s="65"/>
      <c r="Q63" s="65"/>
      <c r="R63" s="78"/>
      <c r="S63" s="65"/>
      <c r="T63" s="79">
        <f>[1]①九州!H68+[1]②関西!H68+[1]③関東・北海道!H68</f>
        <v>0</v>
      </c>
      <c r="U63" s="80">
        <f>[1]①九州!I68+[1]②関西!I68+[1]③関東・北海道!I68</f>
        <v>0</v>
      </c>
      <c r="V63" s="81">
        <f>[1]①九州!J68+[1]②関西!J68+[1]③関東・北海道!J68</f>
        <v>0</v>
      </c>
      <c r="W63" s="82">
        <f t="shared" si="4"/>
        <v>0</v>
      </c>
      <c r="X63" s="39"/>
      <c r="Y63" s="90"/>
      <c r="Z63" s="90"/>
      <c r="AA63" s="90"/>
      <c r="AB63" s="90"/>
      <c r="AC63" s="90"/>
      <c r="AD63" s="90"/>
      <c r="AE63" s="90"/>
      <c r="AF63" s="90"/>
      <c r="AG63" s="90"/>
      <c r="AH63" s="90"/>
      <c r="AI63" s="90"/>
      <c r="AJ63" s="90"/>
      <c r="AK63" s="90"/>
      <c r="AL63" s="90"/>
      <c r="AM63" s="90"/>
      <c r="AN63" s="90"/>
      <c r="AP63" s="90"/>
      <c r="AQ63" s="90"/>
      <c r="AR63" s="90"/>
      <c r="AS63" s="90"/>
      <c r="AT63" s="90"/>
      <c r="AU63" s="90"/>
      <c r="AV63" s="90"/>
      <c r="AW63" s="90"/>
      <c r="AX63" s="90"/>
      <c r="AY63" s="90"/>
      <c r="AZ63" s="90"/>
      <c r="BA63" s="90"/>
      <c r="BB63" s="90"/>
      <c r="BC63" s="90"/>
      <c r="BD63" s="90"/>
    </row>
    <row r="64" spans="2:56" x14ac:dyDescent="0.25">
      <c r="B64" s="39">
        <v>121</v>
      </c>
      <c r="C64" s="40" t="s">
        <v>52</v>
      </c>
      <c r="D64" s="36">
        <v>1</v>
      </c>
      <c r="E64" s="37">
        <v>1</v>
      </c>
      <c r="F64" s="38"/>
      <c r="G64" s="40" t="s">
        <v>232</v>
      </c>
      <c r="H64" s="40" t="s">
        <v>233</v>
      </c>
      <c r="I64" s="55">
        <v>35866</v>
      </c>
      <c r="J64" s="61" t="e">
        <f>SUMIF([1]貼付け!$B:$B,$B64,[1]貼付け!$I:$I)</f>
        <v>#VALUE!</v>
      </c>
      <c r="K64" s="62" t="e">
        <f>SUMIF([1]貼付け!$B:$B,$B64,[1]貼付け!$J:$J)</f>
        <v>#VALUE!</v>
      </c>
      <c r="L64" s="63" t="e">
        <f t="shared" si="2"/>
        <v>#VALUE!</v>
      </c>
      <c r="N64" s="64"/>
      <c r="O64" s="65"/>
      <c r="P64" s="65"/>
      <c r="Q64" s="65"/>
      <c r="R64" s="78"/>
      <c r="S64" s="65"/>
      <c r="T64" s="79">
        <f>[1]①九州!H69+[1]②関西!H69+[1]③関東・北海道!H69</f>
        <v>0</v>
      </c>
      <c r="U64" s="80">
        <f>[1]①九州!I69+[1]②関西!I69+[1]③関東・北海道!I69</f>
        <v>0</v>
      </c>
      <c r="V64" s="81">
        <f>[1]①九州!J69+[1]②関西!J69+[1]③関東・北海道!J69</f>
        <v>0</v>
      </c>
      <c r="W64" s="82">
        <f t="shared" si="4"/>
        <v>0</v>
      </c>
      <c r="X64" s="39"/>
      <c r="Y64" s="90"/>
      <c r="Z64" s="39"/>
      <c r="AA64" s="39"/>
      <c r="AB64" s="39"/>
      <c r="AC64" s="39"/>
      <c r="AD64" s="39"/>
      <c r="AE64" s="39"/>
      <c r="AF64" s="39"/>
      <c r="AG64" s="39"/>
      <c r="AH64" s="90"/>
      <c r="AI64" s="39"/>
      <c r="AJ64" s="39"/>
      <c r="AK64" s="39"/>
      <c r="AL64" s="39"/>
      <c r="AM64" s="39"/>
      <c r="AN64" s="39"/>
      <c r="AP64" s="39"/>
      <c r="AQ64" s="39"/>
      <c r="AR64" s="39"/>
      <c r="AS64" s="39"/>
      <c r="AT64" s="39"/>
      <c r="AU64" s="39"/>
      <c r="AV64" s="39"/>
      <c r="AW64" s="39"/>
      <c r="AX64" s="90"/>
      <c r="AY64" s="39"/>
      <c r="AZ64" s="39"/>
      <c r="BA64" s="39"/>
      <c r="BB64" s="39"/>
      <c r="BC64" s="39"/>
      <c r="BD64" s="39"/>
    </row>
    <row r="65" spans="2:56" hidden="1" x14ac:dyDescent="0.25">
      <c r="B65" s="39">
        <v>122</v>
      </c>
      <c r="C65" s="40" t="s">
        <v>149</v>
      </c>
      <c r="D65" s="36">
        <v>2</v>
      </c>
      <c r="E65" s="37">
        <v>2</v>
      </c>
      <c r="F65" s="38"/>
      <c r="G65" s="40" t="s">
        <v>232</v>
      </c>
      <c r="H65" s="40" t="s">
        <v>233</v>
      </c>
      <c r="I65" s="55">
        <v>56509</v>
      </c>
      <c r="J65" s="61" t="e">
        <f>SUMIF([1]貼付け!$B:$B,$B65,[1]貼付け!$I:$I)</f>
        <v>#VALUE!</v>
      </c>
      <c r="K65" s="62" t="e">
        <f>SUMIF([1]貼付け!$B:$B,$B65,[1]貼付け!$J:$J)</f>
        <v>#VALUE!</v>
      </c>
      <c r="L65" s="63" t="e">
        <f t="shared" si="2"/>
        <v>#VALUE!</v>
      </c>
      <c r="N65" s="64"/>
      <c r="O65" s="65"/>
      <c r="P65" s="65"/>
      <c r="Q65" s="65"/>
      <c r="R65" s="78"/>
      <c r="S65" s="65"/>
      <c r="T65" s="79">
        <f>[1]①九州!H70+[1]②関西!H70+[1]③関東・北海道!H70</f>
        <v>0</v>
      </c>
      <c r="U65" s="80">
        <f>[1]①九州!I70+[1]②関西!I70+[1]③関東・北海道!I70</f>
        <v>0</v>
      </c>
      <c r="V65" s="81">
        <f>[1]①九州!J70+[1]②関西!J70+[1]③関東・北海道!J70</f>
        <v>0</v>
      </c>
      <c r="W65" s="82">
        <f t="shared" si="4"/>
        <v>0</v>
      </c>
      <c r="X65" s="39"/>
      <c r="Y65" s="90"/>
      <c r="Z65" s="39"/>
      <c r="AA65" s="39"/>
      <c r="AB65" s="39"/>
      <c r="AC65" s="39"/>
      <c r="AD65" s="39"/>
      <c r="AE65" s="39"/>
      <c r="AF65" s="39"/>
      <c r="AG65" s="39"/>
      <c r="AH65" s="90"/>
      <c r="AI65" s="39"/>
      <c r="AJ65" s="39"/>
      <c r="AK65" s="39"/>
      <c r="AL65" s="39"/>
      <c r="AM65" s="39"/>
      <c r="AN65" s="39"/>
      <c r="AP65" s="39"/>
      <c r="AQ65" s="39"/>
      <c r="AR65" s="39"/>
      <c r="AS65" s="39"/>
      <c r="AT65" s="39"/>
      <c r="AU65" s="39"/>
      <c r="AV65" s="39"/>
      <c r="AW65" s="39"/>
      <c r="AX65" s="90"/>
      <c r="AY65" s="39"/>
      <c r="AZ65" s="39"/>
      <c r="BA65" s="39"/>
      <c r="BB65" s="39"/>
      <c r="BC65" s="39"/>
      <c r="BD65" s="39"/>
    </row>
    <row r="66" spans="2:56" x14ac:dyDescent="0.25">
      <c r="B66" s="39">
        <v>123</v>
      </c>
      <c r="C66" s="40" t="s">
        <v>53</v>
      </c>
      <c r="D66" s="36">
        <v>1</v>
      </c>
      <c r="E66" s="37">
        <v>1</v>
      </c>
      <c r="F66" s="38"/>
      <c r="G66" s="40" t="s">
        <v>240</v>
      </c>
      <c r="H66" s="40" t="s">
        <v>225</v>
      </c>
      <c r="I66" s="55">
        <v>45192</v>
      </c>
      <c r="J66" s="61" t="e">
        <f>SUMIF([1]貼付け!$B:$B,$B66,[1]貼付け!$I:$I)</f>
        <v>#VALUE!</v>
      </c>
      <c r="K66" s="62" t="e">
        <f>SUMIF([1]貼付け!$B:$B,$B66,[1]貼付け!$J:$J)</f>
        <v>#VALUE!</v>
      </c>
      <c r="L66" s="63" t="e">
        <f t="shared" si="2"/>
        <v>#VALUE!</v>
      </c>
      <c r="N66" s="64"/>
      <c r="O66" s="65"/>
      <c r="P66" s="65"/>
      <c r="Q66" s="65"/>
      <c r="R66" s="78"/>
      <c r="S66" s="65"/>
      <c r="T66" s="79">
        <f>[1]①九州!H71+[1]②関西!H71+[1]③関東・北海道!H71</f>
        <v>0</v>
      </c>
      <c r="U66" s="80">
        <f>[1]①九州!I71+[1]②関西!I71+[1]③関東・北海道!I71</f>
        <v>0</v>
      </c>
      <c r="V66" s="81">
        <f>[1]①九州!J71+[1]②関西!J71+[1]③関東・北海道!J71</f>
        <v>0</v>
      </c>
      <c r="W66" s="82">
        <f t="shared" si="4"/>
        <v>0</v>
      </c>
      <c r="X66" s="39"/>
      <c r="Y66" s="90"/>
      <c r="Z66" s="39"/>
      <c r="AA66" s="39"/>
      <c r="AB66" s="39"/>
      <c r="AC66" s="39"/>
      <c r="AD66" s="39"/>
      <c r="AE66" s="39"/>
      <c r="AF66" s="39"/>
      <c r="AG66" s="39"/>
      <c r="AH66" s="90"/>
      <c r="AI66" s="39"/>
      <c r="AJ66" s="39"/>
      <c r="AK66" s="39"/>
      <c r="AL66" s="39"/>
      <c r="AM66" s="39"/>
      <c r="AN66" s="39"/>
      <c r="AP66" s="39"/>
      <c r="AQ66" s="39"/>
      <c r="AR66" s="39"/>
      <c r="AS66" s="39"/>
      <c r="AT66" s="39"/>
      <c r="AU66" s="39"/>
      <c r="AV66" s="39"/>
      <c r="AW66" s="39"/>
      <c r="AX66" s="90"/>
      <c r="AY66" s="39"/>
      <c r="AZ66" s="39"/>
      <c r="BA66" s="39"/>
      <c r="BB66" s="39"/>
      <c r="BC66" s="39"/>
      <c r="BD66" s="39"/>
    </row>
    <row r="67" spans="2:56" hidden="1" x14ac:dyDescent="0.25">
      <c r="B67" s="39">
        <v>126</v>
      </c>
      <c r="C67" s="40" t="s">
        <v>150</v>
      </c>
      <c r="D67" s="36">
        <v>2</v>
      </c>
      <c r="E67" s="37">
        <v>2</v>
      </c>
      <c r="F67" s="38"/>
      <c r="G67" s="40" t="s">
        <v>235</v>
      </c>
      <c r="H67" s="40" t="s">
        <v>236</v>
      </c>
      <c r="I67" s="55">
        <v>70820</v>
      </c>
      <c r="J67" s="61" t="e">
        <f>SUMIF([1]貼付け!$B:$B,$B67,[1]貼付け!$I:$I)</f>
        <v>#VALUE!</v>
      </c>
      <c r="K67" s="62" t="e">
        <f>SUMIF([1]貼付け!$B:$B,$B67,[1]貼付け!$J:$J)</f>
        <v>#VALUE!</v>
      </c>
      <c r="L67" s="63" t="e">
        <f t="shared" si="2"/>
        <v>#VALUE!</v>
      </c>
      <c r="N67" s="64"/>
      <c r="O67" s="65"/>
      <c r="P67" s="65"/>
      <c r="Q67" s="65"/>
      <c r="R67" s="78"/>
      <c r="S67" s="65"/>
      <c r="T67" s="79">
        <f>[1]①九州!H72+[1]②関西!H72+[1]③関東・北海道!H72</f>
        <v>0</v>
      </c>
      <c r="U67" s="80">
        <f>[1]①九州!I72+[1]②関西!I72+[1]③関東・北海道!I72</f>
        <v>0</v>
      </c>
      <c r="V67" s="81">
        <f>[1]①九州!J72+[1]②関西!J72+[1]③関東・北海道!J72</f>
        <v>0</v>
      </c>
      <c r="W67" s="82">
        <f t="shared" si="4"/>
        <v>0</v>
      </c>
      <c r="X67" s="39"/>
      <c r="Y67" s="90"/>
      <c r="Z67" s="39"/>
      <c r="AA67" s="39"/>
      <c r="AB67" s="39"/>
      <c r="AC67" s="39"/>
      <c r="AD67" s="39"/>
      <c r="AE67" s="39"/>
      <c r="AF67" s="39"/>
      <c r="AG67" s="39"/>
      <c r="AH67" s="90"/>
      <c r="AI67" s="39"/>
      <c r="AJ67" s="39"/>
      <c r="AK67" s="39"/>
      <c r="AL67" s="39"/>
      <c r="AM67" s="39"/>
      <c r="AN67" s="39"/>
      <c r="AP67" s="39"/>
      <c r="AQ67" s="39"/>
      <c r="AR67" s="39"/>
      <c r="AS67" s="39"/>
      <c r="AT67" s="39"/>
      <c r="AU67" s="39"/>
      <c r="AV67" s="39"/>
      <c r="AW67" s="39"/>
      <c r="AX67" s="90"/>
      <c r="AY67" s="39"/>
      <c r="AZ67" s="39"/>
      <c r="BA67" s="39"/>
      <c r="BB67" s="39"/>
      <c r="BC67" s="39"/>
      <c r="BD67" s="39"/>
    </row>
    <row r="68" spans="2:56" hidden="1" x14ac:dyDescent="0.25">
      <c r="B68" s="39">
        <v>128</v>
      </c>
      <c r="C68" s="40" t="s">
        <v>151</v>
      </c>
      <c r="D68" s="36">
        <v>2</v>
      </c>
      <c r="E68" s="37">
        <v>2</v>
      </c>
      <c r="F68" s="38"/>
      <c r="G68" s="40" t="s">
        <v>224</v>
      </c>
      <c r="H68" s="40" t="s">
        <v>225</v>
      </c>
      <c r="I68" s="55">
        <v>45165</v>
      </c>
      <c r="J68" s="61" t="e">
        <f>SUMIF([1]貼付け!$B:$B,$B68,[1]貼付け!$I:$I)</f>
        <v>#VALUE!</v>
      </c>
      <c r="K68" s="62" t="e">
        <f>SUMIF([1]貼付け!$B:$B,$B68,[1]貼付け!$J:$J)</f>
        <v>#VALUE!</v>
      </c>
      <c r="L68" s="63" t="e">
        <f t="shared" si="2"/>
        <v>#VALUE!</v>
      </c>
      <c r="N68" s="64"/>
      <c r="O68" s="65"/>
      <c r="P68" s="65"/>
      <c r="Q68" s="65"/>
      <c r="R68" s="78"/>
      <c r="S68" s="65"/>
      <c r="T68" s="79">
        <f>[1]①九州!H73+[1]②関西!H73+[1]③関東・北海道!H73</f>
        <v>0</v>
      </c>
      <c r="U68" s="80">
        <f>[1]①九州!I73+[1]②関西!I73+[1]③関東・北海道!I73</f>
        <v>0</v>
      </c>
      <c r="V68" s="81">
        <f>[1]①九州!J73+[1]②関西!J73+[1]③関東・北海道!J73</f>
        <v>0</v>
      </c>
      <c r="W68" s="82">
        <f t="shared" si="4"/>
        <v>0</v>
      </c>
      <c r="X68" s="39"/>
      <c r="Y68" s="90"/>
      <c r="Z68" s="39"/>
      <c r="AA68" s="39"/>
      <c r="AB68" s="39"/>
      <c r="AC68" s="39"/>
      <c r="AD68" s="39"/>
      <c r="AE68" s="39"/>
      <c r="AF68" s="39"/>
      <c r="AG68" s="39"/>
      <c r="AH68" s="90"/>
      <c r="AI68" s="39"/>
      <c r="AJ68" s="39"/>
      <c r="AK68" s="39"/>
      <c r="AL68" s="39"/>
      <c r="AM68" s="39"/>
      <c r="AN68" s="39"/>
      <c r="AP68" s="39"/>
      <c r="AQ68" s="39"/>
      <c r="AR68" s="39"/>
      <c r="AS68" s="39"/>
      <c r="AT68" s="39"/>
      <c r="AU68" s="39"/>
      <c r="AV68" s="39"/>
      <c r="AW68" s="39"/>
      <c r="AX68" s="90"/>
      <c r="AY68" s="39"/>
      <c r="AZ68" s="39"/>
      <c r="BA68" s="39"/>
      <c r="BB68" s="39"/>
      <c r="BC68" s="39"/>
      <c r="BD68" s="39"/>
    </row>
    <row r="69" spans="2:56" x14ac:dyDescent="0.25">
      <c r="B69" s="39">
        <v>130</v>
      </c>
      <c r="C69" s="40" t="s">
        <v>54</v>
      </c>
      <c r="D69" s="36">
        <v>1</v>
      </c>
      <c r="E69" s="37">
        <v>1</v>
      </c>
      <c r="F69" s="38"/>
      <c r="G69" s="40" t="s">
        <v>241</v>
      </c>
      <c r="H69" s="40" t="s">
        <v>228</v>
      </c>
      <c r="I69" s="55">
        <v>30801</v>
      </c>
      <c r="J69" s="61" t="e">
        <f>SUMIF([1]貼付け!$B:$B,$B69,[1]貼付け!$I:$I)</f>
        <v>#VALUE!</v>
      </c>
      <c r="K69" s="62" t="e">
        <f>SUMIF([1]貼付け!$B:$B,$B69,[1]貼付け!$J:$J)</f>
        <v>#VALUE!</v>
      </c>
      <c r="L69" s="63" t="e">
        <f t="shared" si="2"/>
        <v>#VALUE!</v>
      </c>
      <c r="N69" s="64"/>
      <c r="O69" s="65"/>
      <c r="P69" s="65"/>
      <c r="Q69" s="65"/>
      <c r="R69" s="78"/>
      <c r="S69" s="65"/>
      <c r="T69" s="79">
        <f>[1]①九州!H74+[1]②関西!H74+[1]③関東・北海道!H74</f>
        <v>0</v>
      </c>
      <c r="U69" s="80">
        <f>[1]①九州!I74+[1]②関西!I74+[1]③関東・北海道!I74</f>
        <v>0</v>
      </c>
      <c r="V69" s="81">
        <f>[1]①九州!J74+[1]②関西!J74+[1]③関東・北海道!J74</f>
        <v>0</v>
      </c>
      <c r="W69" s="82">
        <f t="shared" si="4"/>
        <v>0</v>
      </c>
      <c r="X69" s="39"/>
      <c r="Y69" s="90"/>
      <c r="Z69" s="39"/>
      <c r="AA69" s="39"/>
      <c r="AB69" s="39"/>
      <c r="AC69" s="39"/>
      <c r="AD69" s="39"/>
      <c r="AE69" s="39"/>
      <c r="AF69" s="39"/>
      <c r="AG69" s="39"/>
      <c r="AH69" s="90"/>
      <c r="AI69" s="39"/>
      <c r="AJ69" s="39"/>
      <c r="AK69" s="39"/>
      <c r="AL69" s="39"/>
      <c r="AM69" s="39"/>
      <c r="AN69" s="39"/>
      <c r="AP69" s="39"/>
      <c r="AQ69" s="39"/>
      <c r="AR69" s="39"/>
      <c r="AS69" s="39"/>
      <c r="AT69" s="39"/>
      <c r="AU69" s="39"/>
      <c r="AV69" s="39"/>
      <c r="AW69" s="39"/>
      <c r="AX69" s="90"/>
      <c r="AY69" s="39"/>
      <c r="AZ69" s="39"/>
      <c r="BA69" s="39"/>
      <c r="BB69" s="39"/>
      <c r="BC69" s="39"/>
      <c r="BD69" s="39"/>
    </row>
    <row r="70" spans="2:56" hidden="1" x14ac:dyDescent="0.25">
      <c r="B70" s="39">
        <v>131</v>
      </c>
      <c r="C70" s="40" t="s">
        <v>255</v>
      </c>
      <c r="D70" s="36"/>
      <c r="E70" s="37"/>
      <c r="F70" s="38"/>
      <c r="G70" s="40" t="s">
        <v>241</v>
      </c>
      <c r="H70" s="40" t="s">
        <v>230</v>
      </c>
      <c r="I70" s="55">
        <v>46097</v>
      </c>
      <c r="J70" s="61" t="e">
        <f>SUMIF([1]貼付け!$B:$B,$B70,[1]貼付け!$I:$I)</f>
        <v>#VALUE!</v>
      </c>
      <c r="K70" s="62" t="e">
        <f>SUMIF([1]貼付け!$B:$B,$B70,[1]貼付け!$J:$J)</f>
        <v>#VALUE!</v>
      </c>
      <c r="L70" s="63" t="e">
        <f t="shared" ref="L70:L133" si="9">K70/J70*7</f>
        <v>#VALUE!</v>
      </c>
      <c r="N70" s="64"/>
      <c r="O70" s="65"/>
      <c r="P70" s="65"/>
      <c r="Q70" s="65"/>
      <c r="R70" s="78"/>
      <c r="S70" s="65"/>
      <c r="T70" s="79">
        <f>[1]①九州!H75+[1]②関西!H75+[1]③関東・北海道!H75</f>
        <v>0</v>
      </c>
      <c r="U70" s="80">
        <f>[1]①九州!I75+[1]②関西!I75+[1]③関東・北海道!I75</f>
        <v>0</v>
      </c>
      <c r="V70" s="81">
        <f>[1]①九州!J75+[1]②関西!J75+[1]③関東・北海道!J75</f>
        <v>0</v>
      </c>
      <c r="W70" s="82">
        <f t="shared" si="4"/>
        <v>0</v>
      </c>
      <c r="X70" s="39"/>
      <c r="Y70" s="90"/>
      <c r="Z70" s="39"/>
      <c r="AA70" s="39"/>
      <c r="AB70" s="39"/>
      <c r="AC70" s="39"/>
      <c r="AD70" s="39"/>
      <c r="AE70" s="39"/>
      <c r="AF70" s="39"/>
      <c r="AG70" s="39"/>
      <c r="AH70" s="90"/>
      <c r="AI70" s="39"/>
      <c r="AJ70" s="39"/>
      <c r="AK70" s="39"/>
      <c r="AL70" s="39"/>
      <c r="AM70" s="39"/>
      <c r="AN70" s="39"/>
      <c r="AP70" s="39"/>
      <c r="AQ70" s="39"/>
      <c r="AR70" s="39"/>
      <c r="AS70" s="39"/>
      <c r="AT70" s="39"/>
      <c r="AU70" s="39"/>
      <c r="AV70" s="39"/>
      <c r="AW70" s="39"/>
      <c r="AX70" s="90"/>
      <c r="AY70" s="39"/>
      <c r="AZ70" s="39"/>
      <c r="BA70" s="39"/>
      <c r="BB70" s="39"/>
      <c r="BC70" s="39"/>
      <c r="BD70" s="39"/>
    </row>
    <row r="71" spans="2:56" hidden="1" x14ac:dyDescent="0.25">
      <c r="B71" s="39">
        <v>132</v>
      </c>
      <c r="C71" s="40" t="s">
        <v>256</v>
      </c>
      <c r="D71" s="36"/>
      <c r="E71" s="37"/>
      <c r="F71" s="38"/>
      <c r="G71" s="40" t="s">
        <v>232</v>
      </c>
      <c r="H71" s="40" t="s">
        <v>233</v>
      </c>
      <c r="I71" s="55"/>
      <c r="J71" s="61" t="e">
        <f>SUMIF([1]貼付け!$B:$B,$B71,[1]貼付け!$I:$I)</f>
        <v>#VALUE!</v>
      </c>
      <c r="K71" s="62" t="e">
        <f>SUMIF([1]貼付け!$B:$B,$B71,[1]貼付け!$J:$J)</f>
        <v>#VALUE!</v>
      </c>
      <c r="L71" s="63" t="e">
        <f t="shared" si="9"/>
        <v>#VALUE!</v>
      </c>
      <c r="N71" s="64"/>
      <c r="O71" s="65"/>
      <c r="P71" s="65"/>
      <c r="Q71" s="65"/>
      <c r="R71" s="78"/>
      <c r="S71" s="65"/>
      <c r="T71" s="79">
        <f>[1]①九州!H76+[1]②関西!H76+[1]③関東・北海道!H76</f>
        <v>0</v>
      </c>
      <c r="U71" s="80">
        <f>[1]①九州!I76+[1]②関西!I76+[1]③関東・北海道!I76</f>
        <v>0</v>
      </c>
      <c r="V71" s="81">
        <f>[1]①九州!J76+[1]②関西!J76+[1]③関東・北海道!J76</f>
        <v>0</v>
      </c>
      <c r="W71" s="82">
        <f t="shared" ref="W71:W134" si="10">X71-V71</f>
        <v>0</v>
      </c>
      <c r="X71" s="39"/>
      <c r="Y71" s="90"/>
      <c r="Z71" s="39"/>
      <c r="AA71" s="39"/>
      <c r="AB71" s="39"/>
      <c r="AC71" s="39"/>
      <c r="AD71" s="39"/>
      <c r="AE71" s="39"/>
      <c r="AF71" s="39"/>
      <c r="AG71" s="39"/>
      <c r="AH71" s="90"/>
      <c r="AI71" s="39"/>
      <c r="AJ71" s="39"/>
      <c r="AK71" s="39"/>
      <c r="AL71" s="39"/>
      <c r="AM71" s="39"/>
      <c r="AN71" s="39"/>
      <c r="AP71" s="39"/>
      <c r="AQ71" s="39"/>
      <c r="AR71" s="39"/>
      <c r="AS71" s="39"/>
      <c r="AT71" s="39"/>
      <c r="AU71" s="39"/>
      <c r="AV71" s="39"/>
      <c r="AW71" s="39"/>
      <c r="AX71" s="90"/>
      <c r="AY71" s="39"/>
      <c r="AZ71" s="39"/>
      <c r="BA71" s="39"/>
      <c r="BB71" s="39"/>
      <c r="BC71" s="39"/>
      <c r="BD71" s="39"/>
    </row>
    <row r="72" spans="2:56" hidden="1" x14ac:dyDescent="0.25">
      <c r="B72" s="39">
        <v>134</v>
      </c>
      <c r="C72" s="40" t="s">
        <v>257</v>
      </c>
      <c r="D72" s="36"/>
      <c r="E72" s="37"/>
      <c r="F72" s="38"/>
      <c r="G72" s="40" t="s">
        <v>251</v>
      </c>
      <c r="H72" s="40" t="s">
        <v>227</v>
      </c>
      <c r="I72" s="55">
        <v>20649</v>
      </c>
      <c r="J72" s="61" t="e">
        <f>SUMIF([1]貼付け!$B:$B,$B72,[1]貼付け!$I:$I)</f>
        <v>#VALUE!</v>
      </c>
      <c r="K72" s="62" t="e">
        <f>SUMIF([1]貼付け!$B:$B,$B72,[1]貼付け!$J:$J)</f>
        <v>#VALUE!</v>
      </c>
      <c r="L72" s="63" t="e">
        <f t="shared" si="9"/>
        <v>#VALUE!</v>
      </c>
      <c r="N72" s="64"/>
      <c r="O72" s="65"/>
      <c r="P72" s="65"/>
      <c r="Q72" s="65"/>
      <c r="R72" s="78"/>
      <c r="S72" s="65"/>
      <c r="T72" s="79">
        <f>[1]①九州!H77+[1]②関西!H77+[1]③関東・北海道!H77</f>
        <v>0</v>
      </c>
      <c r="U72" s="80">
        <f>[1]①九州!I77+[1]②関西!I77+[1]③関東・北海道!I77</f>
        <v>0</v>
      </c>
      <c r="V72" s="81">
        <f>[1]①九州!J77+[1]②関西!J77+[1]③関東・北海道!J77</f>
        <v>0</v>
      </c>
      <c r="W72" s="82">
        <f t="shared" si="10"/>
        <v>0</v>
      </c>
      <c r="X72" s="39"/>
      <c r="Y72" s="90"/>
      <c r="Z72" s="39"/>
      <c r="AA72" s="39"/>
      <c r="AB72" s="39"/>
      <c r="AC72" s="39"/>
      <c r="AD72" s="39"/>
      <c r="AE72" s="39"/>
      <c r="AF72" s="39"/>
      <c r="AG72" s="39"/>
      <c r="AH72" s="90"/>
      <c r="AI72" s="39"/>
      <c r="AJ72" s="39"/>
      <c r="AK72" s="39"/>
      <c r="AL72" s="39"/>
      <c r="AM72" s="39"/>
      <c r="AN72" s="39"/>
      <c r="AP72" s="39"/>
      <c r="AQ72" s="39"/>
      <c r="AR72" s="39"/>
      <c r="AS72" s="39"/>
      <c r="AT72" s="39"/>
      <c r="AU72" s="39"/>
      <c r="AV72" s="39"/>
      <c r="AW72" s="39"/>
      <c r="AX72" s="90"/>
      <c r="AY72" s="39"/>
      <c r="AZ72" s="39"/>
      <c r="BA72" s="39"/>
      <c r="BB72" s="39"/>
      <c r="BC72" s="39"/>
      <c r="BD72" s="39"/>
    </row>
    <row r="73" spans="2:56" x14ac:dyDescent="0.25">
      <c r="B73" s="39">
        <v>135</v>
      </c>
      <c r="C73" s="40" t="s">
        <v>55</v>
      </c>
      <c r="D73" s="36">
        <v>1</v>
      </c>
      <c r="E73" s="37">
        <v>1</v>
      </c>
      <c r="F73" s="38"/>
      <c r="G73" s="40" t="s">
        <v>224</v>
      </c>
      <c r="H73" s="40" t="s">
        <v>225</v>
      </c>
      <c r="I73" s="55">
        <v>45726</v>
      </c>
      <c r="J73" s="61" t="e">
        <f>SUMIF([1]貼付け!$B:$B,$B73,[1]貼付け!$I:$I)</f>
        <v>#VALUE!</v>
      </c>
      <c r="K73" s="62" t="e">
        <f>SUMIF([1]貼付け!$B:$B,$B73,[1]貼付け!$J:$J)</f>
        <v>#VALUE!</v>
      </c>
      <c r="L73" s="63" t="e">
        <f t="shared" si="9"/>
        <v>#VALUE!</v>
      </c>
      <c r="N73" s="64"/>
      <c r="O73" s="65"/>
      <c r="P73" s="65"/>
      <c r="Q73" s="65"/>
      <c r="R73" s="78"/>
      <c r="S73" s="65"/>
      <c r="T73" s="79">
        <f>[1]①九州!H78+[1]②関西!H78+[1]③関東・北海道!H78</f>
        <v>0</v>
      </c>
      <c r="U73" s="80">
        <f>[1]①九州!I78+[1]②関西!I78+[1]③関東・北海道!I78</f>
        <v>0</v>
      </c>
      <c r="V73" s="81">
        <f>[1]①九州!J78+[1]②関西!J78+[1]③関東・北海道!J78</f>
        <v>0</v>
      </c>
      <c r="W73" s="82">
        <f t="shared" si="10"/>
        <v>0</v>
      </c>
      <c r="X73" s="39"/>
      <c r="Y73" s="90"/>
      <c r="Z73" s="39"/>
      <c r="AA73" s="39"/>
      <c r="AB73" s="39"/>
      <c r="AC73" s="39"/>
      <c r="AD73" s="39"/>
      <c r="AE73" s="39"/>
      <c r="AF73" s="39"/>
      <c r="AG73" s="39"/>
      <c r="AH73" s="90"/>
      <c r="AI73" s="39"/>
      <c r="AJ73" s="39"/>
      <c r="AK73" s="39"/>
      <c r="AL73" s="39"/>
      <c r="AM73" s="39"/>
      <c r="AN73" s="39"/>
      <c r="AP73" s="39"/>
      <c r="AQ73" s="39"/>
      <c r="AR73" s="39"/>
      <c r="AS73" s="39"/>
      <c r="AT73" s="39"/>
      <c r="AU73" s="39"/>
      <c r="AV73" s="39"/>
      <c r="AW73" s="39"/>
      <c r="AX73" s="90"/>
      <c r="AY73" s="39"/>
      <c r="AZ73" s="39"/>
      <c r="BA73" s="39"/>
      <c r="BB73" s="39"/>
      <c r="BC73" s="39"/>
      <c r="BD73" s="39"/>
    </row>
    <row r="74" spans="2:56" hidden="1" x14ac:dyDescent="0.25">
      <c r="B74" s="39">
        <v>141</v>
      </c>
      <c r="C74" s="40" t="s">
        <v>258</v>
      </c>
      <c r="D74" s="36"/>
      <c r="E74" s="37"/>
      <c r="F74" s="38"/>
      <c r="G74" s="40" t="s">
        <v>232</v>
      </c>
      <c r="H74" s="40" t="s">
        <v>233</v>
      </c>
      <c r="I74" s="55"/>
      <c r="J74" s="61" t="e">
        <f>SUMIF([1]貼付け!$B:$B,$B74,[1]貼付け!$I:$I)</f>
        <v>#VALUE!</v>
      </c>
      <c r="K74" s="62" t="e">
        <f>SUMIF([1]貼付け!$B:$B,$B74,[1]貼付け!$J:$J)</f>
        <v>#VALUE!</v>
      </c>
      <c r="L74" s="63" t="e">
        <f t="shared" si="9"/>
        <v>#VALUE!</v>
      </c>
      <c r="N74" s="64"/>
      <c r="O74" s="65"/>
      <c r="P74" s="65"/>
      <c r="Q74" s="65"/>
      <c r="R74" s="78"/>
      <c r="S74" s="65"/>
      <c r="T74" s="79">
        <f>[1]①九州!H79+[1]②関西!H79+[1]③関東・北海道!H79</f>
        <v>0</v>
      </c>
      <c r="U74" s="80">
        <f>[1]①九州!I79+[1]②関西!I79+[1]③関東・北海道!I79</f>
        <v>0</v>
      </c>
      <c r="V74" s="81">
        <f>[1]①九州!J79+[1]②関西!J79+[1]③関東・北海道!J79</f>
        <v>0</v>
      </c>
      <c r="W74" s="82">
        <f t="shared" si="10"/>
        <v>0</v>
      </c>
      <c r="X74" s="39"/>
      <c r="Y74" s="90"/>
      <c r="Z74" s="39"/>
      <c r="AA74" s="39"/>
      <c r="AB74" s="39"/>
      <c r="AC74" s="39"/>
      <c r="AD74" s="39"/>
      <c r="AE74" s="39"/>
      <c r="AF74" s="39"/>
      <c r="AG74" s="39"/>
      <c r="AH74" s="90"/>
      <c r="AI74" s="39"/>
      <c r="AJ74" s="39"/>
      <c r="AK74" s="39"/>
      <c r="AL74" s="39"/>
      <c r="AM74" s="39"/>
      <c r="AN74" s="39"/>
      <c r="AP74" s="39"/>
      <c r="AQ74" s="39"/>
      <c r="AR74" s="39"/>
      <c r="AS74" s="39"/>
      <c r="AT74" s="39"/>
      <c r="AU74" s="39"/>
      <c r="AV74" s="39"/>
      <c r="AW74" s="39"/>
      <c r="AX74" s="90"/>
      <c r="AY74" s="39"/>
      <c r="AZ74" s="39"/>
      <c r="BA74" s="39"/>
      <c r="BB74" s="39"/>
      <c r="BC74" s="39"/>
      <c r="BD74" s="39"/>
    </row>
    <row r="75" spans="2:56" hidden="1" x14ac:dyDescent="0.25">
      <c r="B75" s="39">
        <v>143</v>
      </c>
      <c r="C75" s="40" t="s">
        <v>259</v>
      </c>
      <c r="D75" s="36"/>
      <c r="E75" s="37"/>
      <c r="F75" s="38"/>
      <c r="G75" s="40" t="s">
        <v>238</v>
      </c>
      <c r="H75" s="40" t="s">
        <v>230</v>
      </c>
      <c r="I75" s="55"/>
      <c r="J75" s="61" t="e">
        <f>SUMIF([1]貼付け!$B:$B,$B75,[1]貼付け!$I:$I)</f>
        <v>#VALUE!</v>
      </c>
      <c r="K75" s="62" t="e">
        <f>SUMIF([1]貼付け!$B:$B,$B75,[1]貼付け!$J:$J)</f>
        <v>#VALUE!</v>
      </c>
      <c r="L75" s="63" t="e">
        <f t="shared" si="9"/>
        <v>#VALUE!</v>
      </c>
      <c r="N75" s="64"/>
      <c r="O75" s="65"/>
      <c r="P75" s="65"/>
      <c r="Q75" s="65"/>
      <c r="R75" s="78"/>
      <c r="S75" s="65"/>
      <c r="T75" s="79">
        <f>[1]①九州!H80+[1]②関西!H80+[1]③関東・北海道!H80</f>
        <v>0</v>
      </c>
      <c r="U75" s="80">
        <f>[1]①九州!I80+[1]②関西!I80+[1]③関東・北海道!I80</f>
        <v>0</v>
      </c>
      <c r="V75" s="81">
        <f>[1]①九州!J80+[1]②関西!J80+[1]③関東・北海道!J80</f>
        <v>0</v>
      </c>
      <c r="W75" s="82">
        <f t="shared" si="10"/>
        <v>0</v>
      </c>
      <c r="X75" s="39"/>
      <c r="Y75" s="90"/>
      <c r="Z75" s="39"/>
      <c r="AA75" s="39"/>
      <c r="AB75" s="39"/>
      <c r="AC75" s="39"/>
      <c r="AD75" s="39"/>
      <c r="AE75" s="39"/>
      <c r="AF75" s="39"/>
      <c r="AG75" s="39"/>
      <c r="AH75" s="90"/>
      <c r="AI75" s="39"/>
      <c r="AJ75" s="39"/>
      <c r="AK75" s="39"/>
      <c r="AL75" s="39"/>
      <c r="AM75" s="39"/>
      <c r="AN75" s="39"/>
      <c r="AP75" s="39"/>
      <c r="AQ75" s="39"/>
      <c r="AR75" s="39"/>
      <c r="AS75" s="39"/>
      <c r="AT75" s="39"/>
      <c r="AU75" s="39"/>
      <c r="AV75" s="39"/>
      <c r="AW75" s="39"/>
      <c r="AX75" s="90"/>
      <c r="AY75" s="39"/>
      <c r="AZ75" s="39"/>
      <c r="BA75" s="39"/>
      <c r="BB75" s="39"/>
      <c r="BC75" s="39"/>
      <c r="BD75" s="39"/>
    </row>
    <row r="76" spans="2:56" x14ac:dyDescent="0.25">
      <c r="B76" s="39">
        <v>145</v>
      </c>
      <c r="C76" s="40" t="s">
        <v>56</v>
      </c>
      <c r="D76" s="36">
        <v>1</v>
      </c>
      <c r="E76" s="37">
        <v>1</v>
      </c>
      <c r="F76" s="38"/>
      <c r="G76" s="40" t="s">
        <v>251</v>
      </c>
      <c r="H76" s="40" t="s">
        <v>227</v>
      </c>
      <c r="I76" s="55">
        <v>44292</v>
      </c>
      <c r="J76" s="61" t="e">
        <f>SUMIF([1]貼付け!$B:$B,$B76,[1]貼付け!$I:$I)</f>
        <v>#VALUE!</v>
      </c>
      <c r="K76" s="62" t="e">
        <f>SUMIF([1]貼付け!$B:$B,$B76,[1]貼付け!$J:$J)</f>
        <v>#VALUE!</v>
      </c>
      <c r="L76" s="63" t="e">
        <f t="shared" si="9"/>
        <v>#VALUE!</v>
      </c>
      <c r="N76" s="64"/>
      <c r="O76" s="65"/>
      <c r="P76" s="65"/>
      <c r="Q76" s="65"/>
      <c r="R76" s="78"/>
      <c r="S76" s="65"/>
      <c r="T76" s="79">
        <f>[1]①九州!H81+[1]②関西!H81+[1]③関東・北海道!H81</f>
        <v>0</v>
      </c>
      <c r="U76" s="80">
        <f>[1]①九州!I81+[1]②関西!I81+[1]③関東・北海道!I81</f>
        <v>0</v>
      </c>
      <c r="V76" s="81">
        <f>[1]①九州!J81+[1]②関西!J81+[1]③関東・北海道!J81</f>
        <v>0</v>
      </c>
      <c r="W76" s="82">
        <f t="shared" si="10"/>
        <v>0</v>
      </c>
      <c r="X76" s="39"/>
      <c r="Y76" s="90"/>
      <c r="Z76" s="39"/>
      <c r="AA76" s="39"/>
      <c r="AB76" s="39"/>
      <c r="AC76" s="39"/>
      <c r="AD76" s="39"/>
      <c r="AE76" s="39"/>
      <c r="AF76" s="39"/>
      <c r="AG76" s="39"/>
      <c r="AH76" s="90"/>
      <c r="AI76" s="39"/>
      <c r="AJ76" s="39"/>
      <c r="AK76" s="39"/>
      <c r="AL76" s="39"/>
      <c r="AM76" s="39"/>
      <c r="AN76" s="39"/>
      <c r="AP76" s="39"/>
      <c r="AQ76" s="39"/>
      <c r="AR76" s="39"/>
      <c r="AS76" s="39"/>
      <c r="AT76" s="39"/>
      <c r="AU76" s="39"/>
      <c r="AV76" s="39"/>
      <c r="AW76" s="39"/>
      <c r="AX76" s="90"/>
      <c r="AY76" s="39"/>
      <c r="AZ76" s="39"/>
      <c r="BA76" s="39"/>
      <c r="BB76" s="39"/>
      <c r="BC76" s="39"/>
      <c r="BD76" s="39"/>
    </row>
    <row r="77" spans="2:56" hidden="1" x14ac:dyDescent="0.25">
      <c r="B77" s="39">
        <v>149</v>
      </c>
      <c r="C77" s="40" t="s">
        <v>260</v>
      </c>
      <c r="D77" s="36"/>
      <c r="E77" s="37"/>
      <c r="F77" s="38"/>
      <c r="G77" s="40" t="s">
        <v>232</v>
      </c>
      <c r="H77" s="40" t="s">
        <v>233</v>
      </c>
      <c r="I77" s="55"/>
      <c r="J77" s="61" t="e">
        <f>SUMIF([1]貼付け!$B:$B,$B77,[1]貼付け!$I:$I)</f>
        <v>#VALUE!</v>
      </c>
      <c r="K77" s="62" t="e">
        <f>SUMIF([1]貼付け!$B:$B,$B77,[1]貼付け!$J:$J)</f>
        <v>#VALUE!</v>
      </c>
      <c r="L77" s="63" t="e">
        <f t="shared" si="9"/>
        <v>#VALUE!</v>
      </c>
      <c r="N77" s="64"/>
      <c r="O77" s="65"/>
      <c r="P77" s="65"/>
      <c r="Q77" s="65"/>
      <c r="R77" s="78"/>
      <c r="S77" s="65"/>
      <c r="T77" s="79">
        <f>[1]①九州!H82+[1]②関西!H82+[1]③関東・北海道!H82</f>
        <v>0</v>
      </c>
      <c r="U77" s="80">
        <f>[1]①九州!I82+[1]②関西!I82+[1]③関東・北海道!I82</f>
        <v>0</v>
      </c>
      <c r="V77" s="81">
        <f>[1]①九州!J82+[1]②関西!J82+[1]③関東・北海道!J82</f>
        <v>0</v>
      </c>
      <c r="W77" s="82">
        <f t="shared" si="10"/>
        <v>0</v>
      </c>
      <c r="X77" s="39"/>
      <c r="Y77" s="90"/>
      <c r="Z77" s="39"/>
      <c r="AA77" s="39"/>
      <c r="AB77" s="39"/>
      <c r="AC77" s="39"/>
      <c r="AD77" s="39"/>
      <c r="AE77" s="39"/>
      <c r="AF77" s="39"/>
      <c r="AG77" s="39"/>
      <c r="AH77" s="90"/>
      <c r="AI77" s="39"/>
      <c r="AJ77" s="39"/>
      <c r="AK77" s="39"/>
      <c r="AL77" s="39"/>
      <c r="AM77" s="39"/>
      <c r="AN77" s="39"/>
      <c r="AP77" s="39"/>
      <c r="AQ77" s="39"/>
      <c r="AR77" s="39"/>
      <c r="AS77" s="39"/>
      <c r="AT77" s="39"/>
      <c r="AU77" s="39"/>
      <c r="AV77" s="39"/>
      <c r="AW77" s="39"/>
      <c r="AX77" s="90"/>
      <c r="AY77" s="39"/>
      <c r="AZ77" s="39"/>
      <c r="BA77" s="39"/>
      <c r="BB77" s="39"/>
      <c r="BC77" s="39"/>
      <c r="BD77" s="39"/>
    </row>
    <row r="78" spans="2:56" hidden="1" x14ac:dyDescent="0.25">
      <c r="B78" s="39">
        <v>151</v>
      </c>
      <c r="C78" s="40" t="s">
        <v>191</v>
      </c>
      <c r="D78" s="36">
        <v>3</v>
      </c>
      <c r="E78" s="37">
        <v>3</v>
      </c>
      <c r="F78" s="38"/>
      <c r="G78" s="40" t="s">
        <v>238</v>
      </c>
      <c r="H78" s="40" t="s">
        <v>230</v>
      </c>
      <c r="I78" s="55">
        <v>84058</v>
      </c>
      <c r="J78" s="61" t="e">
        <f>SUMIF([1]貼付け!$B:$B,$B78,[1]貼付け!$I:$I)</f>
        <v>#VALUE!</v>
      </c>
      <c r="K78" s="62" t="e">
        <f>SUMIF([1]貼付け!$B:$B,$B78,[1]貼付け!$J:$J)</f>
        <v>#VALUE!</v>
      </c>
      <c r="L78" s="63" t="e">
        <f t="shared" si="9"/>
        <v>#VALUE!</v>
      </c>
      <c r="N78" s="64"/>
      <c r="O78" s="65"/>
      <c r="P78" s="65"/>
      <c r="Q78" s="65"/>
      <c r="R78" s="78"/>
      <c r="S78" s="65"/>
      <c r="T78" s="79">
        <f>[1]①九州!H83+[1]②関西!H83+[1]③関東・北海道!H83</f>
        <v>0</v>
      </c>
      <c r="U78" s="80">
        <f>[1]①九州!I83+[1]②関西!I83+[1]③関東・北海道!I83</f>
        <v>0</v>
      </c>
      <c r="V78" s="81">
        <f>[1]①九州!J83+[1]②関西!J83+[1]③関東・北海道!J83</f>
        <v>0</v>
      </c>
      <c r="W78" s="82">
        <f t="shared" si="10"/>
        <v>0</v>
      </c>
      <c r="X78" s="39"/>
      <c r="Y78" s="90"/>
      <c r="Z78" s="39"/>
      <c r="AA78" s="39"/>
      <c r="AB78" s="39"/>
      <c r="AC78" s="39"/>
      <c r="AD78" s="39"/>
      <c r="AE78" s="39"/>
      <c r="AF78" s="39"/>
      <c r="AG78" s="39"/>
      <c r="AH78" s="90"/>
      <c r="AI78" s="39"/>
      <c r="AJ78" s="39"/>
      <c r="AK78" s="39"/>
      <c r="AL78" s="39"/>
      <c r="AM78" s="39"/>
      <c r="AN78" s="39"/>
      <c r="AP78" s="39"/>
      <c r="AQ78" s="39"/>
      <c r="AR78" s="39"/>
      <c r="AS78" s="39"/>
      <c r="AT78" s="39"/>
      <c r="AU78" s="39"/>
      <c r="AV78" s="39"/>
      <c r="AW78" s="39"/>
      <c r="AX78" s="90"/>
      <c r="AY78" s="39"/>
      <c r="AZ78" s="39"/>
      <c r="BA78" s="39"/>
      <c r="BB78" s="39"/>
      <c r="BC78" s="39"/>
      <c r="BD78" s="39"/>
    </row>
    <row r="79" spans="2:56" x14ac:dyDescent="0.25">
      <c r="B79" s="39">
        <v>154</v>
      </c>
      <c r="C79" s="40" t="s">
        <v>57</v>
      </c>
      <c r="D79" s="36">
        <v>1</v>
      </c>
      <c r="E79" s="37">
        <v>1</v>
      </c>
      <c r="F79" s="38"/>
      <c r="G79" s="40" t="s">
        <v>241</v>
      </c>
      <c r="H79" s="40" t="s">
        <v>225</v>
      </c>
      <c r="I79" s="55">
        <v>52097</v>
      </c>
      <c r="J79" s="61" t="e">
        <f>SUMIF([1]貼付け!$B:$B,$B79,[1]貼付け!$I:$I)</f>
        <v>#VALUE!</v>
      </c>
      <c r="K79" s="62" t="e">
        <f>SUMIF([1]貼付け!$B:$B,$B79,[1]貼付け!$J:$J)</f>
        <v>#VALUE!</v>
      </c>
      <c r="L79" s="63" t="e">
        <f t="shared" si="9"/>
        <v>#VALUE!</v>
      </c>
      <c r="N79" s="64"/>
      <c r="O79" s="65"/>
      <c r="P79" s="65"/>
      <c r="Q79" s="65"/>
      <c r="R79" s="78"/>
      <c r="S79" s="65"/>
      <c r="T79" s="79">
        <f>[1]①九州!H84+[1]②関西!H84+[1]③関東・北海道!H84</f>
        <v>0</v>
      </c>
      <c r="U79" s="80">
        <f>[1]①九州!I84+[1]②関西!I84+[1]③関東・北海道!I84</f>
        <v>0</v>
      </c>
      <c r="V79" s="81">
        <f>[1]①九州!J84+[1]②関西!J84+[1]③関東・北海道!J84</f>
        <v>0</v>
      </c>
      <c r="W79" s="82">
        <f t="shared" si="10"/>
        <v>0</v>
      </c>
      <c r="X79" s="39"/>
      <c r="Y79" s="90"/>
      <c r="Z79" s="39"/>
      <c r="AA79" s="39"/>
      <c r="AB79" s="39"/>
      <c r="AC79" s="39"/>
      <c r="AD79" s="39"/>
      <c r="AE79" s="39"/>
      <c r="AF79" s="39"/>
      <c r="AG79" s="39"/>
      <c r="AH79" s="90"/>
      <c r="AI79" s="39"/>
      <c r="AJ79" s="39"/>
      <c r="AK79" s="39"/>
      <c r="AL79" s="39"/>
      <c r="AM79" s="39"/>
      <c r="AN79" s="39"/>
      <c r="AP79" s="39"/>
      <c r="AQ79" s="39"/>
      <c r="AR79" s="39"/>
      <c r="AS79" s="39"/>
      <c r="AT79" s="39"/>
      <c r="AU79" s="39"/>
      <c r="AV79" s="39"/>
      <c r="AW79" s="39"/>
      <c r="AX79" s="90"/>
      <c r="AY79" s="39"/>
      <c r="AZ79" s="39"/>
      <c r="BA79" s="39"/>
      <c r="BB79" s="39"/>
      <c r="BC79" s="39"/>
      <c r="BD79" s="39"/>
    </row>
    <row r="80" spans="2:56" hidden="1" x14ac:dyDescent="0.25">
      <c r="B80" s="39">
        <v>155</v>
      </c>
      <c r="C80" s="40" t="s">
        <v>185</v>
      </c>
      <c r="D80" s="36">
        <v>3</v>
      </c>
      <c r="E80" s="37">
        <v>3</v>
      </c>
      <c r="F80" s="38"/>
      <c r="G80" s="40" t="s">
        <v>238</v>
      </c>
      <c r="H80" s="40" t="s">
        <v>225</v>
      </c>
      <c r="I80" s="55">
        <v>114054</v>
      </c>
      <c r="J80" s="61" t="e">
        <f>SUMIF([1]貼付け!$B:$B,$B80,[1]貼付け!$I:$I)</f>
        <v>#VALUE!</v>
      </c>
      <c r="K80" s="62" t="e">
        <f>SUMIF([1]貼付け!$B:$B,$B80,[1]貼付け!$J:$J)</f>
        <v>#VALUE!</v>
      </c>
      <c r="L80" s="63" t="e">
        <f t="shared" si="9"/>
        <v>#VALUE!</v>
      </c>
      <c r="N80" s="64"/>
      <c r="O80" s="65"/>
      <c r="P80" s="65"/>
      <c r="Q80" s="65"/>
      <c r="R80" s="78"/>
      <c r="S80" s="65"/>
      <c r="T80" s="79">
        <f>[1]①九州!H85+[1]②関西!H85+[1]③関東・北海道!H85</f>
        <v>0</v>
      </c>
      <c r="U80" s="80">
        <f>[1]①九州!I85+[1]②関西!I85+[1]③関東・北海道!I85</f>
        <v>0</v>
      </c>
      <c r="V80" s="81">
        <f>[1]①九州!J85+[1]②関西!J85+[1]③関東・北海道!J85</f>
        <v>0</v>
      </c>
      <c r="W80" s="82">
        <f t="shared" si="10"/>
        <v>0</v>
      </c>
      <c r="X80" s="39"/>
      <c r="Y80" s="90"/>
      <c r="Z80" s="39"/>
      <c r="AA80" s="39"/>
      <c r="AB80" s="39"/>
      <c r="AC80" s="39"/>
      <c r="AD80" s="39"/>
      <c r="AE80" s="39"/>
      <c r="AF80" s="39"/>
      <c r="AG80" s="39"/>
      <c r="AH80" s="90"/>
      <c r="AI80" s="39"/>
      <c r="AJ80" s="39"/>
      <c r="AK80" s="39"/>
      <c r="AL80" s="39"/>
      <c r="AM80" s="39"/>
      <c r="AN80" s="39"/>
      <c r="AP80" s="39"/>
      <c r="AQ80" s="39"/>
      <c r="AR80" s="39"/>
      <c r="AS80" s="39"/>
      <c r="AT80" s="39"/>
      <c r="AU80" s="39"/>
      <c r="AV80" s="39"/>
      <c r="AW80" s="39"/>
      <c r="AX80" s="90"/>
      <c r="AY80" s="39"/>
      <c r="AZ80" s="39"/>
      <c r="BA80" s="39"/>
      <c r="BB80" s="39"/>
      <c r="BC80" s="39"/>
      <c r="BD80" s="39"/>
    </row>
    <row r="81" spans="2:56" hidden="1" x14ac:dyDescent="0.25">
      <c r="B81" s="39">
        <v>156</v>
      </c>
      <c r="C81" s="40" t="s">
        <v>261</v>
      </c>
      <c r="D81" s="36"/>
      <c r="E81" s="37"/>
      <c r="F81" s="38"/>
      <c r="G81" s="40" t="s">
        <v>232</v>
      </c>
      <c r="H81" s="40" t="s">
        <v>233</v>
      </c>
      <c r="I81" s="55"/>
      <c r="J81" s="61" t="e">
        <f>SUMIF([1]貼付け!$B:$B,$B81,[1]貼付け!$I:$I)</f>
        <v>#VALUE!</v>
      </c>
      <c r="K81" s="62" t="e">
        <f>SUMIF([1]貼付け!$B:$B,$B81,[1]貼付け!$J:$J)</f>
        <v>#VALUE!</v>
      </c>
      <c r="L81" s="63" t="e">
        <f t="shared" si="9"/>
        <v>#VALUE!</v>
      </c>
      <c r="N81" s="64"/>
      <c r="O81" s="65"/>
      <c r="P81" s="65"/>
      <c r="Q81" s="65"/>
      <c r="R81" s="78"/>
      <c r="S81" s="65"/>
      <c r="T81" s="79">
        <f>[1]①九州!H86+[1]②関西!H86+[1]③関東・北海道!H86</f>
        <v>0</v>
      </c>
      <c r="U81" s="80">
        <f>[1]①九州!I86+[1]②関西!I86+[1]③関東・北海道!I86</f>
        <v>0</v>
      </c>
      <c r="V81" s="81">
        <f>[1]①九州!J86+[1]②関西!J86+[1]③関東・北海道!J86</f>
        <v>0</v>
      </c>
      <c r="W81" s="82">
        <f t="shared" si="10"/>
        <v>0</v>
      </c>
      <c r="X81" s="39"/>
      <c r="Y81" s="90"/>
      <c r="Z81" s="39"/>
      <c r="AA81" s="39"/>
      <c r="AB81" s="39"/>
      <c r="AC81" s="39"/>
      <c r="AD81" s="39"/>
      <c r="AE81" s="39"/>
      <c r="AF81" s="39"/>
      <c r="AG81" s="39"/>
      <c r="AH81" s="90"/>
      <c r="AI81" s="39"/>
      <c r="AJ81" s="39"/>
      <c r="AK81" s="39"/>
      <c r="AL81" s="39"/>
      <c r="AM81" s="39"/>
      <c r="AN81" s="39"/>
      <c r="AP81" s="39"/>
      <c r="AQ81" s="39"/>
      <c r="AR81" s="39"/>
      <c r="AS81" s="39"/>
      <c r="AT81" s="39"/>
      <c r="AU81" s="39"/>
      <c r="AV81" s="39"/>
      <c r="AW81" s="39"/>
      <c r="AX81" s="90"/>
      <c r="AY81" s="39"/>
      <c r="AZ81" s="39"/>
      <c r="BA81" s="39"/>
      <c r="BB81" s="39"/>
      <c r="BC81" s="39"/>
      <c r="BD81" s="39"/>
    </row>
    <row r="82" spans="2:56" hidden="1" x14ac:dyDescent="0.25">
      <c r="B82" s="39">
        <v>157</v>
      </c>
      <c r="C82" s="40" t="s">
        <v>152</v>
      </c>
      <c r="D82" s="36">
        <v>2</v>
      </c>
      <c r="E82" s="37">
        <v>2</v>
      </c>
      <c r="F82" s="38"/>
      <c r="G82" s="40" t="s">
        <v>224</v>
      </c>
      <c r="H82" s="40" t="s">
        <v>225</v>
      </c>
      <c r="I82" s="55">
        <v>110884</v>
      </c>
      <c r="J82" s="61" t="e">
        <f>SUMIF([1]貼付け!$B:$B,$B82,[1]貼付け!$I:$I)</f>
        <v>#VALUE!</v>
      </c>
      <c r="K82" s="62" t="e">
        <f>SUMIF([1]貼付け!$B:$B,$B82,[1]貼付け!$J:$J)</f>
        <v>#VALUE!</v>
      </c>
      <c r="L82" s="63" t="e">
        <f t="shared" si="9"/>
        <v>#VALUE!</v>
      </c>
      <c r="N82" s="64"/>
      <c r="O82" s="65"/>
      <c r="P82" s="65"/>
      <c r="Q82" s="65"/>
      <c r="R82" s="78"/>
      <c r="S82" s="65"/>
      <c r="T82" s="79">
        <f>[1]①九州!H87+[1]②関西!H87+[1]③関東・北海道!H87</f>
        <v>0</v>
      </c>
      <c r="U82" s="80">
        <f>[1]①九州!I87+[1]②関西!I87+[1]③関東・北海道!I87</f>
        <v>0</v>
      </c>
      <c r="V82" s="81">
        <f>[1]①九州!J87+[1]②関西!J87+[1]③関東・北海道!J87</f>
        <v>0</v>
      </c>
      <c r="W82" s="82">
        <f t="shared" si="10"/>
        <v>0</v>
      </c>
      <c r="X82" s="39"/>
      <c r="Y82" s="90"/>
      <c r="Z82" s="39"/>
      <c r="AA82" s="39"/>
      <c r="AB82" s="39"/>
      <c r="AC82" s="39"/>
      <c r="AD82" s="39"/>
      <c r="AE82" s="39"/>
      <c r="AF82" s="39"/>
      <c r="AG82" s="39"/>
      <c r="AH82" s="90"/>
      <c r="AI82" s="39"/>
      <c r="AJ82" s="39"/>
      <c r="AK82" s="39"/>
      <c r="AL82" s="39"/>
      <c r="AM82" s="39"/>
      <c r="AN82" s="39"/>
      <c r="AP82" s="39"/>
      <c r="AQ82" s="39"/>
      <c r="AR82" s="39"/>
      <c r="AS82" s="39"/>
      <c r="AT82" s="39"/>
      <c r="AU82" s="39"/>
      <c r="AV82" s="39"/>
      <c r="AW82" s="39"/>
      <c r="AX82" s="90"/>
      <c r="AY82" s="39"/>
      <c r="AZ82" s="39"/>
      <c r="BA82" s="39"/>
      <c r="BB82" s="39"/>
      <c r="BC82" s="39"/>
      <c r="BD82" s="39"/>
    </row>
    <row r="83" spans="2:56" x14ac:dyDescent="0.25">
      <c r="B83" s="39">
        <v>158</v>
      </c>
      <c r="C83" s="40" t="s">
        <v>58</v>
      </c>
      <c r="D83" s="36">
        <v>1</v>
      </c>
      <c r="E83" s="37">
        <v>1</v>
      </c>
      <c r="F83" s="38"/>
      <c r="G83" s="40" t="s">
        <v>224</v>
      </c>
      <c r="H83" s="40" t="s">
        <v>228</v>
      </c>
      <c r="I83" s="55">
        <v>42051</v>
      </c>
      <c r="J83" s="61" t="e">
        <f>SUMIF([1]貼付け!$B:$B,$B83,[1]貼付け!$I:$I)</f>
        <v>#VALUE!</v>
      </c>
      <c r="K83" s="62" t="e">
        <f>SUMIF([1]貼付け!$B:$B,$B83,[1]貼付け!$J:$J)</f>
        <v>#VALUE!</v>
      </c>
      <c r="L83" s="63" t="e">
        <f t="shared" si="9"/>
        <v>#VALUE!</v>
      </c>
      <c r="N83" s="64"/>
      <c r="O83" s="65"/>
      <c r="P83" s="65"/>
      <c r="Q83" s="65"/>
      <c r="R83" s="78"/>
      <c r="S83" s="65"/>
      <c r="T83" s="79">
        <f>[1]①九州!H88+[1]②関西!H88+[1]③関東・北海道!H88</f>
        <v>0</v>
      </c>
      <c r="U83" s="80">
        <f>[1]①九州!I88+[1]②関西!I88+[1]③関東・北海道!I88</f>
        <v>0</v>
      </c>
      <c r="V83" s="81">
        <f>[1]①九州!J88+[1]②関西!J88+[1]③関東・北海道!J88</f>
        <v>0</v>
      </c>
      <c r="W83" s="82">
        <f t="shared" si="10"/>
        <v>0</v>
      </c>
      <c r="X83" s="39"/>
      <c r="Y83" s="90"/>
      <c r="Z83" s="39"/>
      <c r="AA83" s="39"/>
      <c r="AB83" s="39"/>
      <c r="AC83" s="39"/>
      <c r="AD83" s="39"/>
      <c r="AE83" s="39"/>
      <c r="AF83" s="39"/>
      <c r="AG83" s="39"/>
      <c r="AH83" s="90"/>
      <c r="AI83" s="39"/>
      <c r="AJ83" s="39"/>
      <c r="AK83" s="39"/>
      <c r="AL83" s="39"/>
      <c r="AM83" s="39"/>
      <c r="AN83" s="39"/>
      <c r="AP83" s="39"/>
      <c r="AQ83" s="39"/>
      <c r="AR83" s="39"/>
      <c r="AS83" s="39"/>
      <c r="AT83" s="39"/>
      <c r="AU83" s="39"/>
      <c r="AV83" s="39"/>
      <c r="AW83" s="39"/>
      <c r="AX83" s="90"/>
      <c r="AY83" s="39"/>
      <c r="AZ83" s="39"/>
      <c r="BA83" s="39"/>
      <c r="BB83" s="39"/>
      <c r="BC83" s="39"/>
      <c r="BD83" s="39"/>
    </row>
    <row r="84" spans="2:56" x14ac:dyDescent="0.25">
      <c r="B84" s="39">
        <v>160</v>
      </c>
      <c r="C84" s="40" t="s">
        <v>59</v>
      </c>
      <c r="D84" s="36">
        <v>1</v>
      </c>
      <c r="E84" s="37">
        <v>1</v>
      </c>
      <c r="F84" s="38"/>
      <c r="G84" s="40" t="s">
        <v>237</v>
      </c>
      <c r="H84" s="40" t="s">
        <v>225</v>
      </c>
      <c r="I84" s="55">
        <v>25537</v>
      </c>
      <c r="J84" s="61" t="e">
        <f>SUMIF([1]貼付け!$B:$B,$B84,[1]貼付け!$I:$I)</f>
        <v>#VALUE!</v>
      </c>
      <c r="K84" s="62" t="e">
        <f>SUMIF([1]貼付け!$B:$B,$B84,[1]貼付け!$J:$J)</f>
        <v>#VALUE!</v>
      </c>
      <c r="L84" s="63" t="e">
        <f t="shared" si="9"/>
        <v>#VALUE!</v>
      </c>
      <c r="N84" s="64"/>
      <c r="O84" s="65"/>
      <c r="P84" s="65"/>
      <c r="Q84" s="65"/>
      <c r="R84" s="78"/>
      <c r="S84" s="65"/>
      <c r="T84" s="79">
        <f>[1]①九州!H89+[1]②関西!H89+[1]③関東・北海道!H89</f>
        <v>0</v>
      </c>
      <c r="U84" s="80">
        <f>[1]①九州!I89+[1]②関西!I89+[1]③関東・北海道!I89</f>
        <v>0</v>
      </c>
      <c r="V84" s="81">
        <f>[1]①九州!J89+[1]②関西!J89+[1]③関東・北海道!J89</f>
        <v>0</v>
      </c>
      <c r="W84" s="82">
        <f t="shared" si="10"/>
        <v>0</v>
      </c>
      <c r="X84" s="39"/>
      <c r="Y84" s="90"/>
      <c r="Z84" s="39"/>
      <c r="AA84" s="39"/>
      <c r="AB84" s="39"/>
      <c r="AC84" s="39"/>
      <c r="AD84" s="39"/>
      <c r="AE84" s="39"/>
      <c r="AF84" s="39"/>
      <c r="AG84" s="39"/>
      <c r="AH84" s="90"/>
      <c r="AI84" s="39"/>
      <c r="AJ84" s="39"/>
      <c r="AK84" s="39"/>
      <c r="AL84" s="39"/>
      <c r="AM84" s="39"/>
      <c r="AN84" s="39"/>
      <c r="AP84" s="39"/>
      <c r="AQ84" s="39"/>
      <c r="AR84" s="39"/>
      <c r="AS84" s="39"/>
      <c r="AT84" s="39"/>
      <c r="AU84" s="39"/>
      <c r="AV84" s="39"/>
      <c r="AW84" s="39"/>
      <c r="AX84" s="90"/>
      <c r="AY84" s="39"/>
      <c r="AZ84" s="39"/>
      <c r="BA84" s="39"/>
      <c r="BB84" s="39"/>
      <c r="BC84" s="39"/>
      <c r="BD84" s="39"/>
    </row>
    <row r="85" spans="2:56" x14ac:dyDescent="0.25">
      <c r="B85" s="39">
        <v>162</v>
      </c>
      <c r="C85" s="40" t="s">
        <v>60</v>
      </c>
      <c r="D85" s="36">
        <v>1</v>
      </c>
      <c r="E85" s="37">
        <v>1</v>
      </c>
      <c r="F85" s="38"/>
      <c r="G85" s="40" t="s">
        <v>238</v>
      </c>
      <c r="H85" s="40" t="s">
        <v>230</v>
      </c>
      <c r="I85" s="55">
        <v>30321</v>
      </c>
      <c r="J85" s="61" t="e">
        <f>SUMIF([1]貼付け!$B:$B,$B85,[1]貼付け!$I:$I)</f>
        <v>#VALUE!</v>
      </c>
      <c r="K85" s="62" t="e">
        <f>SUMIF([1]貼付け!$B:$B,$B85,[1]貼付け!$J:$J)</f>
        <v>#VALUE!</v>
      </c>
      <c r="L85" s="63" t="e">
        <f t="shared" si="9"/>
        <v>#VALUE!</v>
      </c>
      <c r="N85" s="64"/>
      <c r="O85" s="65"/>
      <c r="P85" s="65"/>
      <c r="Q85" s="65"/>
      <c r="R85" s="78"/>
      <c r="S85" s="65"/>
      <c r="T85" s="79">
        <f>[1]①九州!H90+[1]②関西!H90+[1]③関東・北海道!H90</f>
        <v>0</v>
      </c>
      <c r="U85" s="80">
        <f>[1]①九州!I90+[1]②関西!I90+[1]③関東・北海道!I90</f>
        <v>0</v>
      </c>
      <c r="V85" s="81">
        <f>[1]①九州!J90+[1]②関西!J90+[1]③関東・北海道!J90</f>
        <v>0</v>
      </c>
      <c r="W85" s="82">
        <f t="shared" si="10"/>
        <v>0</v>
      </c>
      <c r="X85" s="39"/>
      <c r="Y85" s="90"/>
      <c r="Z85" s="39"/>
      <c r="AA85" s="39"/>
      <c r="AB85" s="39"/>
      <c r="AC85" s="39"/>
      <c r="AD85" s="39"/>
      <c r="AE85" s="39"/>
      <c r="AF85" s="39"/>
      <c r="AG85" s="39"/>
      <c r="AH85" s="90"/>
      <c r="AI85" s="39"/>
      <c r="AJ85" s="39"/>
      <c r="AK85" s="39"/>
      <c r="AL85" s="39"/>
      <c r="AM85" s="39"/>
      <c r="AN85" s="39"/>
      <c r="AP85" s="39"/>
      <c r="AQ85" s="39"/>
      <c r="AR85" s="39"/>
      <c r="AS85" s="39"/>
      <c r="AT85" s="39"/>
      <c r="AU85" s="39"/>
      <c r="AV85" s="39"/>
      <c r="AW85" s="39"/>
      <c r="AX85" s="90"/>
      <c r="AY85" s="39"/>
      <c r="AZ85" s="39"/>
      <c r="BA85" s="39"/>
      <c r="BB85" s="39"/>
      <c r="BC85" s="39"/>
      <c r="BD85" s="39"/>
    </row>
    <row r="86" spans="2:56" x14ac:dyDescent="0.25">
      <c r="B86" s="39">
        <v>164</v>
      </c>
      <c r="C86" s="40" t="s">
        <v>61</v>
      </c>
      <c r="D86" s="36">
        <v>1</v>
      </c>
      <c r="E86" s="37">
        <v>1</v>
      </c>
      <c r="F86" s="38"/>
      <c r="G86" s="40" t="s">
        <v>247</v>
      </c>
      <c r="H86" s="40" t="s">
        <v>227</v>
      </c>
      <c r="I86" s="55">
        <v>48032</v>
      </c>
      <c r="J86" s="61" t="e">
        <f>SUMIF([1]貼付け!$B:$B,$B86,[1]貼付け!$I:$I)</f>
        <v>#VALUE!</v>
      </c>
      <c r="K86" s="62" t="e">
        <f>SUMIF([1]貼付け!$B:$B,$B86,[1]貼付け!$J:$J)</f>
        <v>#VALUE!</v>
      </c>
      <c r="L86" s="63" t="e">
        <f t="shared" si="9"/>
        <v>#VALUE!</v>
      </c>
      <c r="N86" s="64"/>
      <c r="O86" s="65"/>
      <c r="P86" s="65"/>
      <c r="Q86" s="65"/>
      <c r="R86" s="78"/>
      <c r="S86" s="65"/>
      <c r="T86" s="79">
        <f>[1]①九州!H91+[1]②関西!H91+[1]③関東・北海道!H91</f>
        <v>0</v>
      </c>
      <c r="U86" s="80">
        <f>[1]①九州!I91+[1]②関西!I91+[1]③関東・北海道!I91</f>
        <v>0</v>
      </c>
      <c r="V86" s="81">
        <f>[1]①九州!J91+[1]②関西!J91+[1]③関東・北海道!J91</f>
        <v>0</v>
      </c>
      <c r="W86" s="82">
        <f t="shared" si="10"/>
        <v>0</v>
      </c>
      <c r="X86" s="39"/>
      <c r="Y86" s="90"/>
      <c r="Z86" s="39"/>
      <c r="AA86" s="39"/>
      <c r="AB86" s="39"/>
      <c r="AC86" s="39"/>
      <c r="AD86" s="39"/>
      <c r="AE86" s="39"/>
      <c r="AF86" s="39"/>
      <c r="AG86" s="39"/>
      <c r="AH86" s="90"/>
      <c r="AI86" s="39"/>
      <c r="AJ86" s="39"/>
      <c r="AK86" s="39"/>
      <c r="AL86" s="39"/>
      <c r="AM86" s="39"/>
      <c r="AN86" s="39"/>
      <c r="AP86" s="39"/>
      <c r="AQ86" s="39"/>
      <c r="AR86" s="39"/>
      <c r="AS86" s="39"/>
      <c r="AT86" s="39"/>
      <c r="AU86" s="39"/>
      <c r="AV86" s="39"/>
      <c r="AW86" s="39"/>
      <c r="AX86" s="90"/>
      <c r="AY86" s="39"/>
      <c r="AZ86" s="39"/>
      <c r="BA86" s="39"/>
      <c r="BB86" s="39"/>
      <c r="BC86" s="39"/>
      <c r="BD86" s="39"/>
    </row>
    <row r="87" spans="2:56" hidden="1" x14ac:dyDescent="0.25">
      <c r="B87" s="39">
        <v>170</v>
      </c>
      <c r="C87" s="40" t="s">
        <v>153</v>
      </c>
      <c r="D87" s="36">
        <v>2</v>
      </c>
      <c r="E87" s="37">
        <v>2</v>
      </c>
      <c r="F87" s="38"/>
      <c r="G87" s="40" t="s">
        <v>235</v>
      </c>
      <c r="H87" s="40" t="s">
        <v>228</v>
      </c>
      <c r="I87" s="55">
        <v>103632</v>
      </c>
      <c r="J87" s="61" t="e">
        <f>SUMIF([1]貼付け!$B:$B,$B87,[1]貼付け!$I:$I)</f>
        <v>#VALUE!</v>
      </c>
      <c r="K87" s="62" t="e">
        <f>SUMIF([1]貼付け!$B:$B,$B87,[1]貼付け!$J:$J)</f>
        <v>#VALUE!</v>
      </c>
      <c r="L87" s="63" t="e">
        <f t="shared" si="9"/>
        <v>#VALUE!</v>
      </c>
      <c r="N87" s="64"/>
      <c r="O87" s="65"/>
      <c r="P87" s="65"/>
      <c r="Q87" s="65"/>
      <c r="R87" s="78"/>
      <c r="S87" s="65"/>
      <c r="T87" s="79">
        <f>[1]①九州!H92+[1]②関西!H92+[1]③関東・北海道!H92</f>
        <v>0</v>
      </c>
      <c r="U87" s="80">
        <f>[1]①九州!I92+[1]②関西!I92+[1]③関東・北海道!I92</f>
        <v>0</v>
      </c>
      <c r="V87" s="81">
        <f>[1]①九州!J92+[1]②関西!J92+[1]③関東・北海道!J92</f>
        <v>0</v>
      </c>
      <c r="W87" s="82">
        <f t="shared" si="10"/>
        <v>0</v>
      </c>
      <c r="X87" s="39"/>
      <c r="Y87" s="90"/>
      <c r="Z87" s="39"/>
      <c r="AA87" s="39"/>
      <c r="AB87" s="39"/>
      <c r="AC87" s="39"/>
      <c r="AD87" s="39"/>
      <c r="AE87" s="39"/>
      <c r="AF87" s="39"/>
      <c r="AG87" s="39"/>
      <c r="AH87" s="90"/>
      <c r="AI87" s="39"/>
      <c r="AJ87" s="39"/>
      <c r="AK87" s="39"/>
      <c r="AL87" s="39"/>
      <c r="AM87" s="39"/>
      <c r="AN87" s="39"/>
      <c r="AP87" s="39"/>
      <c r="AQ87" s="39"/>
      <c r="AR87" s="39"/>
      <c r="AS87" s="39"/>
      <c r="AT87" s="39"/>
      <c r="AU87" s="39"/>
      <c r="AV87" s="39"/>
      <c r="AW87" s="39"/>
      <c r="AX87" s="90"/>
      <c r="AY87" s="39"/>
      <c r="AZ87" s="39"/>
      <c r="BA87" s="39"/>
      <c r="BB87" s="39"/>
      <c r="BC87" s="39"/>
      <c r="BD87" s="39"/>
    </row>
    <row r="88" spans="2:56" hidden="1" x14ac:dyDescent="0.25">
      <c r="B88" s="39">
        <v>172</v>
      </c>
      <c r="C88" s="40" t="s">
        <v>262</v>
      </c>
      <c r="D88" s="36"/>
      <c r="E88" s="37"/>
      <c r="F88" s="38"/>
      <c r="G88" s="40" t="s">
        <v>251</v>
      </c>
      <c r="H88" s="40" t="s">
        <v>227</v>
      </c>
      <c r="I88" s="55"/>
      <c r="J88" s="61" t="e">
        <f>SUMIF([1]貼付け!$B:$B,$B88,[1]貼付け!$I:$I)</f>
        <v>#VALUE!</v>
      </c>
      <c r="K88" s="62" t="e">
        <f>SUMIF([1]貼付け!$B:$B,$B88,[1]貼付け!$J:$J)</f>
        <v>#VALUE!</v>
      </c>
      <c r="L88" s="63" t="e">
        <f t="shared" si="9"/>
        <v>#VALUE!</v>
      </c>
      <c r="N88" s="64"/>
      <c r="O88" s="65"/>
      <c r="P88" s="65"/>
      <c r="Q88" s="65"/>
      <c r="R88" s="78"/>
      <c r="S88" s="65"/>
      <c r="T88" s="79">
        <f>[1]①九州!H93+[1]②関西!H93+[1]③関東・北海道!H93</f>
        <v>0</v>
      </c>
      <c r="U88" s="80">
        <f>[1]①九州!I93+[1]②関西!I93+[1]③関東・北海道!I93</f>
        <v>0</v>
      </c>
      <c r="V88" s="81">
        <f>[1]①九州!J93+[1]②関西!J93+[1]③関東・北海道!J93</f>
        <v>0</v>
      </c>
      <c r="W88" s="82">
        <f t="shared" si="10"/>
        <v>0</v>
      </c>
      <c r="X88" s="39"/>
      <c r="Y88" s="90"/>
      <c r="Z88" s="39"/>
      <c r="AA88" s="39"/>
      <c r="AB88" s="39"/>
      <c r="AC88" s="39"/>
      <c r="AD88" s="39"/>
      <c r="AE88" s="39"/>
      <c r="AF88" s="39"/>
      <c r="AG88" s="39"/>
      <c r="AH88" s="90"/>
      <c r="AI88" s="39"/>
      <c r="AJ88" s="39"/>
      <c r="AK88" s="39"/>
      <c r="AL88" s="39"/>
      <c r="AM88" s="39"/>
      <c r="AN88" s="39"/>
      <c r="AP88" s="39"/>
      <c r="AQ88" s="39"/>
      <c r="AR88" s="39"/>
      <c r="AS88" s="39"/>
      <c r="AT88" s="39"/>
      <c r="AU88" s="39"/>
      <c r="AV88" s="39"/>
      <c r="AW88" s="39"/>
      <c r="AX88" s="90"/>
      <c r="AY88" s="39"/>
      <c r="AZ88" s="39"/>
      <c r="BA88" s="39"/>
      <c r="BB88" s="39"/>
      <c r="BC88" s="39"/>
      <c r="BD88" s="39"/>
    </row>
    <row r="89" spans="2:56" hidden="1" x14ac:dyDescent="0.25">
      <c r="B89" s="39">
        <v>175</v>
      </c>
      <c r="C89" s="40" t="s">
        <v>263</v>
      </c>
      <c r="D89" s="36"/>
      <c r="E89" s="37"/>
      <c r="F89" s="38"/>
      <c r="G89" s="40" t="s">
        <v>238</v>
      </c>
      <c r="H89" s="40" t="s">
        <v>227</v>
      </c>
      <c r="I89" s="55"/>
      <c r="J89" s="61" t="e">
        <f>SUMIF([1]貼付け!$B:$B,$B89,[1]貼付け!$I:$I)</f>
        <v>#VALUE!</v>
      </c>
      <c r="K89" s="62" t="e">
        <f>SUMIF([1]貼付け!$B:$B,$B89,[1]貼付け!$J:$J)</f>
        <v>#VALUE!</v>
      </c>
      <c r="L89" s="63" t="e">
        <f t="shared" si="9"/>
        <v>#VALUE!</v>
      </c>
      <c r="N89" s="64"/>
      <c r="O89" s="65"/>
      <c r="P89" s="65"/>
      <c r="Q89" s="65"/>
      <c r="R89" s="78"/>
      <c r="S89" s="65"/>
      <c r="T89" s="79">
        <f>[1]①九州!H94+[1]②関西!H94+[1]③関東・北海道!H94</f>
        <v>0</v>
      </c>
      <c r="U89" s="80">
        <f>[1]①九州!I94+[1]②関西!I94+[1]③関東・北海道!I94</f>
        <v>0</v>
      </c>
      <c r="V89" s="81">
        <f>[1]①九州!J94+[1]②関西!J94+[1]③関東・北海道!J94</f>
        <v>0</v>
      </c>
      <c r="W89" s="82">
        <f t="shared" si="10"/>
        <v>0</v>
      </c>
      <c r="X89" s="39"/>
      <c r="Y89" s="90"/>
      <c r="Z89" s="39"/>
      <c r="AA89" s="39"/>
      <c r="AB89" s="39"/>
      <c r="AC89" s="39"/>
      <c r="AD89" s="39"/>
      <c r="AE89" s="39"/>
      <c r="AF89" s="39"/>
      <c r="AG89" s="39"/>
      <c r="AH89" s="90"/>
      <c r="AI89" s="39"/>
      <c r="AJ89" s="39"/>
      <c r="AK89" s="39"/>
      <c r="AL89" s="39"/>
      <c r="AM89" s="39"/>
      <c r="AN89" s="39"/>
      <c r="AP89" s="39"/>
      <c r="AQ89" s="39"/>
      <c r="AR89" s="39"/>
      <c r="AS89" s="39"/>
      <c r="AT89" s="39"/>
      <c r="AU89" s="39"/>
      <c r="AV89" s="39"/>
      <c r="AW89" s="39"/>
      <c r="AX89" s="90"/>
      <c r="AY89" s="39"/>
      <c r="AZ89" s="39"/>
      <c r="BA89" s="39"/>
      <c r="BB89" s="39"/>
      <c r="BC89" s="39"/>
      <c r="BD89" s="39"/>
    </row>
    <row r="90" spans="2:56" hidden="1" x14ac:dyDescent="0.25">
      <c r="B90" s="39">
        <v>176</v>
      </c>
      <c r="C90" s="40" t="s">
        <v>264</v>
      </c>
      <c r="D90" s="36"/>
      <c r="E90" s="37"/>
      <c r="F90" s="38"/>
      <c r="G90" s="40" t="s">
        <v>240</v>
      </c>
      <c r="H90" s="40" t="s">
        <v>225</v>
      </c>
      <c r="I90" s="55"/>
      <c r="J90" s="61" t="e">
        <f>SUMIF([1]貼付け!$B:$B,$B90,[1]貼付け!$I:$I)</f>
        <v>#VALUE!</v>
      </c>
      <c r="K90" s="62" t="e">
        <f>SUMIF([1]貼付け!$B:$B,$B90,[1]貼付け!$J:$J)</f>
        <v>#VALUE!</v>
      </c>
      <c r="L90" s="63" t="e">
        <f t="shared" si="9"/>
        <v>#VALUE!</v>
      </c>
      <c r="N90" s="64"/>
      <c r="O90" s="65"/>
      <c r="P90" s="65"/>
      <c r="Q90" s="65"/>
      <c r="R90" s="78"/>
      <c r="S90" s="65"/>
      <c r="T90" s="79">
        <f>[1]①九州!H95+[1]②関西!H95+[1]③関東・北海道!H95</f>
        <v>0</v>
      </c>
      <c r="U90" s="80">
        <f>[1]①九州!I95+[1]②関西!I95+[1]③関東・北海道!I95</f>
        <v>0</v>
      </c>
      <c r="V90" s="81">
        <f>[1]①九州!J95+[1]②関西!J95+[1]③関東・北海道!J95</f>
        <v>0</v>
      </c>
      <c r="W90" s="82">
        <f t="shared" si="10"/>
        <v>0</v>
      </c>
      <c r="X90" s="39"/>
      <c r="Y90" s="90"/>
      <c r="Z90" s="39"/>
      <c r="AA90" s="39"/>
      <c r="AB90" s="39"/>
      <c r="AC90" s="39"/>
      <c r="AD90" s="39"/>
      <c r="AE90" s="39"/>
      <c r="AF90" s="39"/>
      <c r="AG90" s="39"/>
      <c r="AH90" s="90"/>
      <c r="AI90" s="39"/>
      <c r="AJ90" s="39"/>
      <c r="AK90" s="39"/>
      <c r="AL90" s="39"/>
      <c r="AM90" s="39"/>
      <c r="AN90" s="39"/>
      <c r="AP90" s="39"/>
      <c r="AQ90" s="39"/>
      <c r="AR90" s="39"/>
      <c r="AS90" s="39"/>
      <c r="AT90" s="39"/>
      <c r="AU90" s="39"/>
      <c r="AV90" s="39"/>
      <c r="AW90" s="39"/>
      <c r="AX90" s="90"/>
      <c r="AY90" s="39"/>
      <c r="AZ90" s="39"/>
      <c r="BA90" s="39"/>
      <c r="BB90" s="39"/>
      <c r="BC90" s="39"/>
      <c r="BD90" s="39"/>
    </row>
    <row r="91" spans="2:56" x14ac:dyDescent="0.25">
      <c r="B91" s="39">
        <v>178</v>
      </c>
      <c r="C91" s="40" t="s">
        <v>62</v>
      </c>
      <c r="D91" s="36">
        <v>1</v>
      </c>
      <c r="E91" s="37">
        <v>1</v>
      </c>
      <c r="F91" s="38"/>
      <c r="G91" s="40" t="s">
        <v>224</v>
      </c>
      <c r="H91" s="40" t="s">
        <v>227</v>
      </c>
      <c r="I91" s="55">
        <v>28578</v>
      </c>
      <c r="J91" s="61" t="e">
        <f>SUMIF([1]貼付け!$B:$B,$B91,[1]貼付け!$I:$I)</f>
        <v>#VALUE!</v>
      </c>
      <c r="K91" s="62" t="e">
        <f>SUMIF([1]貼付け!$B:$B,$B91,[1]貼付け!$J:$J)</f>
        <v>#VALUE!</v>
      </c>
      <c r="L91" s="63" t="e">
        <f t="shared" si="9"/>
        <v>#VALUE!</v>
      </c>
      <c r="N91" s="64"/>
      <c r="O91" s="65"/>
      <c r="P91" s="65"/>
      <c r="Q91" s="65"/>
      <c r="R91" s="78"/>
      <c r="S91" s="65"/>
      <c r="T91" s="79">
        <f>[1]①九州!H96+[1]②関西!H96+[1]③関東・北海道!H96</f>
        <v>0</v>
      </c>
      <c r="U91" s="80">
        <f>[1]①九州!I96+[1]②関西!I96+[1]③関東・北海道!I96</f>
        <v>0</v>
      </c>
      <c r="V91" s="81">
        <f>[1]①九州!J96+[1]②関西!J96+[1]③関東・北海道!J96</f>
        <v>0</v>
      </c>
      <c r="W91" s="82">
        <f t="shared" si="10"/>
        <v>0</v>
      </c>
      <c r="X91" s="39"/>
      <c r="Y91" s="90"/>
      <c r="Z91" s="39"/>
      <c r="AA91" s="39"/>
      <c r="AB91" s="39"/>
      <c r="AC91" s="39"/>
      <c r="AD91" s="39"/>
      <c r="AE91" s="39"/>
      <c r="AF91" s="39"/>
      <c r="AG91" s="39"/>
      <c r="AH91" s="90"/>
      <c r="AI91" s="39"/>
      <c r="AJ91" s="39"/>
      <c r="AK91" s="39"/>
      <c r="AL91" s="39"/>
      <c r="AM91" s="39"/>
      <c r="AN91" s="39"/>
      <c r="AP91" s="39"/>
      <c r="AQ91" s="39"/>
      <c r="AR91" s="39"/>
      <c r="AS91" s="39"/>
      <c r="AT91" s="39"/>
      <c r="AU91" s="39"/>
      <c r="AV91" s="39"/>
      <c r="AW91" s="39"/>
      <c r="AX91" s="90"/>
      <c r="AY91" s="39"/>
      <c r="AZ91" s="39"/>
      <c r="BA91" s="39"/>
      <c r="BB91" s="39"/>
      <c r="BC91" s="39"/>
      <c r="BD91" s="39"/>
    </row>
    <row r="92" spans="2:56" hidden="1" x14ac:dyDescent="0.25">
      <c r="B92" s="39">
        <v>180</v>
      </c>
      <c r="C92" s="40" t="s">
        <v>265</v>
      </c>
      <c r="D92" s="36"/>
      <c r="E92" s="37"/>
      <c r="F92" s="38"/>
      <c r="G92" s="40" t="s">
        <v>251</v>
      </c>
      <c r="H92" s="40" t="s">
        <v>227</v>
      </c>
      <c r="I92" s="55"/>
      <c r="J92" s="61" t="e">
        <f>SUMIF([1]貼付け!$B:$B,$B92,[1]貼付け!$I:$I)</f>
        <v>#VALUE!</v>
      </c>
      <c r="K92" s="62" t="e">
        <f>SUMIF([1]貼付け!$B:$B,$B92,[1]貼付け!$J:$J)</f>
        <v>#VALUE!</v>
      </c>
      <c r="L92" s="63" t="e">
        <f t="shared" si="9"/>
        <v>#VALUE!</v>
      </c>
      <c r="N92" s="64"/>
      <c r="O92" s="65"/>
      <c r="P92" s="65"/>
      <c r="Q92" s="65"/>
      <c r="R92" s="78"/>
      <c r="S92" s="65"/>
      <c r="T92" s="79">
        <f>[1]①九州!H97+[1]②関西!H97+[1]③関東・北海道!H97</f>
        <v>0</v>
      </c>
      <c r="U92" s="80">
        <f>[1]①九州!I97+[1]②関西!I97+[1]③関東・北海道!I97</f>
        <v>0</v>
      </c>
      <c r="V92" s="81">
        <f>[1]①九州!J97+[1]②関西!J97+[1]③関東・北海道!J97</f>
        <v>0</v>
      </c>
      <c r="W92" s="82">
        <f t="shared" si="10"/>
        <v>0</v>
      </c>
      <c r="X92" s="39"/>
      <c r="Y92" s="90"/>
      <c r="Z92" s="39"/>
      <c r="AA92" s="39"/>
      <c r="AB92" s="39"/>
      <c r="AC92" s="39"/>
      <c r="AD92" s="39"/>
      <c r="AE92" s="39"/>
      <c r="AF92" s="39"/>
      <c r="AG92" s="39"/>
      <c r="AH92" s="90"/>
      <c r="AI92" s="39"/>
      <c r="AJ92" s="39"/>
      <c r="AK92" s="39"/>
      <c r="AL92" s="39"/>
      <c r="AM92" s="39"/>
      <c r="AN92" s="39"/>
      <c r="AP92" s="39"/>
      <c r="AQ92" s="39"/>
      <c r="AR92" s="39"/>
      <c r="AS92" s="39"/>
      <c r="AT92" s="39"/>
      <c r="AU92" s="39"/>
      <c r="AV92" s="39"/>
      <c r="AW92" s="39"/>
      <c r="AX92" s="90"/>
      <c r="AY92" s="39"/>
      <c r="AZ92" s="39"/>
      <c r="BA92" s="39"/>
      <c r="BB92" s="39"/>
      <c r="BC92" s="39"/>
      <c r="BD92" s="39"/>
    </row>
    <row r="93" spans="2:56" hidden="1" x14ac:dyDescent="0.25">
      <c r="B93" s="39">
        <v>184</v>
      </c>
      <c r="C93" s="40" t="s">
        <v>154</v>
      </c>
      <c r="D93" s="36">
        <v>2</v>
      </c>
      <c r="E93" s="37">
        <v>2</v>
      </c>
      <c r="F93" s="38"/>
      <c r="G93" s="40" t="s">
        <v>241</v>
      </c>
      <c r="H93" s="40" t="s">
        <v>230</v>
      </c>
      <c r="I93" s="55">
        <v>71073</v>
      </c>
      <c r="J93" s="61" t="e">
        <f>SUMIF([1]貼付け!$B:$B,$B93,[1]貼付け!$I:$I)</f>
        <v>#VALUE!</v>
      </c>
      <c r="K93" s="62" t="e">
        <f>SUMIF([1]貼付け!$B:$B,$B93,[1]貼付け!$J:$J)</f>
        <v>#VALUE!</v>
      </c>
      <c r="L93" s="63" t="e">
        <f t="shared" si="9"/>
        <v>#VALUE!</v>
      </c>
      <c r="N93" s="64"/>
      <c r="O93" s="65"/>
      <c r="P93" s="65"/>
      <c r="Q93" s="65"/>
      <c r="R93" s="78"/>
      <c r="S93" s="65"/>
      <c r="T93" s="79">
        <f>[1]①九州!H98+[1]②関西!H98+[1]③関東・北海道!H98</f>
        <v>0</v>
      </c>
      <c r="U93" s="80">
        <f>[1]①九州!I98+[1]②関西!I98+[1]③関東・北海道!I98</f>
        <v>0</v>
      </c>
      <c r="V93" s="81">
        <f>[1]①九州!J98+[1]②関西!J98+[1]③関東・北海道!J98</f>
        <v>0</v>
      </c>
      <c r="W93" s="82">
        <f t="shared" si="10"/>
        <v>0</v>
      </c>
      <c r="X93" s="39"/>
      <c r="Y93" s="90"/>
      <c r="Z93" s="39"/>
      <c r="AA93" s="39"/>
      <c r="AB93" s="39"/>
      <c r="AC93" s="39"/>
      <c r="AD93" s="39"/>
      <c r="AE93" s="39"/>
      <c r="AF93" s="39"/>
      <c r="AG93" s="39"/>
      <c r="AH93" s="90"/>
      <c r="AI93" s="39"/>
      <c r="AJ93" s="39"/>
      <c r="AK93" s="39"/>
      <c r="AL93" s="39"/>
      <c r="AM93" s="39"/>
      <c r="AN93" s="39"/>
      <c r="AP93" s="39"/>
      <c r="AQ93" s="39"/>
      <c r="AR93" s="39"/>
      <c r="AS93" s="39"/>
      <c r="AT93" s="39"/>
      <c r="AU93" s="39"/>
      <c r="AV93" s="39"/>
      <c r="AW93" s="39"/>
      <c r="AX93" s="90"/>
      <c r="AY93" s="39"/>
      <c r="AZ93" s="39"/>
      <c r="BA93" s="39"/>
      <c r="BB93" s="39"/>
      <c r="BC93" s="39"/>
      <c r="BD93" s="39"/>
    </row>
    <row r="94" spans="2:56" hidden="1" x14ac:dyDescent="0.25">
      <c r="B94" s="39">
        <v>194</v>
      </c>
      <c r="C94" s="40" t="s">
        <v>266</v>
      </c>
      <c r="D94" s="36"/>
      <c r="E94" s="37"/>
      <c r="F94" s="38"/>
      <c r="G94" s="40" t="s">
        <v>238</v>
      </c>
      <c r="H94" s="40" t="s">
        <v>227</v>
      </c>
      <c r="I94" s="55"/>
      <c r="J94" s="61" t="e">
        <f>SUMIF([1]貼付け!$B:$B,$B94,[1]貼付け!$I:$I)</f>
        <v>#VALUE!</v>
      </c>
      <c r="K94" s="62" t="e">
        <f>SUMIF([1]貼付け!$B:$B,$B94,[1]貼付け!$J:$J)</f>
        <v>#VALUE!</v>
      </c>
      <c r="L94" s="63" t="e">
        <f t="shared" si="9"/>
        <v>#VALUE!</v>
      </c>
      <c r="N94" s="64"/>
      <c r="O94" s="65"/>
      <c r="P94" s="65"/>
      <c r="Q94" s="65"/>
      <c r="R94" s="78"/>
      <c r="S94" s="65"/>
      <c r="T94" s="79">
        <f>[1]①九州!H99+[1]②関西!H99+[1]③関東・北海道!H99</f>
        <v>0</v>
      </c>
      <c r="U94" s="80">
        <f>[1]①九州!I99+[1]②関西!I99+[1]③関東・北海道!I99</f>
        <v>0</v>
      </c>
      <c r="V94" s="81">
        <f>[1]①九州!J99+[1]②関西!J99+[1]③関東・北海道!J99</f>
        <v>0</v>
      </c>
      <c r="W94" s="82">
        <f t="shared" si="10"/>
        <v>0</v>
      </c>
      <c r="X94" s="39"/>
      <c r="Y94" s="90"/>
      <c r="Z94" s="39"/>
      <c r="AA94" s="39"/>
      <c r="AB94" s="39"/>
      <c r="AC94" s="39"/>
      <c r="AD94" s="39"/>
      <c r="AE94" s="39"/>
      <c r="AF94" s="39"/>
      <c r="AG94" s="39"/>
      <c r="AH94" s="90"/>
      <c r="AI94" s="39"/>
      <c r="AJ94" s="39"/>
      <c r="AK94" s="39"/>
      <c r="AL94" s="39"/>
      <c r="AM94" s="39"/>
      <c r="AN94" s="39"/>
      <c r="AP94" s="39"/>
      <c r="AQ94" s="39"/>
      <c r="AR94" s="39"/>
      <c r="AS94" s="39"/>
      <c r="AT94" s="39"/>
      <c r="AU94" s="39"/>
      <c r="AV94" s="39"/>
      <c r="AW94" s="39"/>
      <c r="AX94" s="90"/>
      <c r="AY94" s="39"/>
      <c r="AZ94" s="39"/>
      <c r="BA94" s="39"/>
      <c r="BB94" s="39"/>
      <c r="BC94" s="39"/>
      <c r="BD94" s="39"/>
    </row>
    <row r="95" spans="2:56" hidden="1" x14ac:dyDescent="0.25">
      <c r="B95" s="39">
        <v>195</v>
      </c>
      <c r="C95" s="40" t="s">
        <v>267</v>
      </c>
      <c r="D95" s="36"/>
      <c r="E95" s="37"/>
      <c r="F95" s="38"/>
      <c r="G95" s="40" t="s">
        <v>268</v>
      </c>
      <c r="H95" s="40" t="s">
        <v>233</v>
      </c>
      <c r="I95" s="55">
        <v>56015</v>
      </c>
      <c r="J95" s="61" t="e">
        <f>SUMIF([1]貼付け!$B:$B,$B95,[1]貼付け!$I:$I)</f>
        <v>#VALUE!</v>
      </c>
      <c r="K95" s="62" t="e">
        <f>SUMIF([1]貼付け!$B:$B,$B95,[1]貼付け!$J:$J)</f>
        <v>#VALUE!</v>
      </c>
      <c r="L95" s="63" t="e">
        <f t="shared" si="9"/>
        <v>#VALUE!</v>
      </c>
      <c r="N95" s="64"/>
      <c r="O95" s="65"/>
      <c r="P95" s="65"/>
      <c r="Q95" s="65"/>
      <c r="R95" s="78"/>
      <c r="S95" s="65"/>
      <c r="T95" s="79">
        <f>[1]①九州!H100+[1]②関西!H100+[1]③関東・北海道!H100</f>
        <v>0</v>
      </c>
      <c r="U95" s="80">
        <f>[1]①九州!I100+[1]②関西!I100+[1]③関東・北海道!I100</f>
        <v>0</v>
      </c>
      <c r="V95" s="81">
        <f>[1]①九州!J100+[1]②関西!J100+[1]③関東・北海道!J100</f>
        <v>0</v>
      </c>
      <c r="W95" s="82">
        <f t="shared" si="10"/>
        <v>0</v>
      </c>
      <c r="X95" s="39"/>
      <c r="Y95" s="90"/>
      <c r="Z95" s="39"/>
      <c r="AA95" s="39"/>
      <c r="AB95" s="39"/>
      <c r="AC95" s="39"/>
      <c r="AD95" s="39"/>
      <c r="AE95" s="39"/>
      <c r="AF95" s="39"/>
      <c r="AG95" s="39"/>
      <c r="AH95" s="90"/>
      <c r="AI95" s="39"/>
      <c r="AJ95" s="39"/>
      <c r="AK95" s="39"/>
      <c r="AL95" s="39"/>
      <c r="AM95" s="39"/>
      <c r="AN95" s="39"/>
      <c r="AP95" s="39"/>
      <c r="AQ95" s="39"/>
      <c r="AR95" s="39"/>
      <c r="AS95" s="39"/>
      <c r="AT95" s="39"/>
      <c r="AU95" s="39"/>
      <c r="AV95" s="39"/>
      <c r="AW95" s="39"/>
      <c r="AX95" s="90"/>
      <c r="AY95" s="39"/>
      <c r="AZ95" s="39"/>
      <c r="BA95" s="39"/>
      <c r="BB95" s="39"/>
      <c r="BC95" s="39"/>
      <c r="BD95" s="39"/>
    </row>
    <row r="96" spans="2:56" hidden="1" x14ac:dyDescent="0.25">
      <c r="B96" s="39">
        <v>198</v>
      </c>
      <c r="C96" s="40" t="s">
        <v>269</v>
      </c>
      <c r="D96" s="36"/>
      <c r="E96" s="37"/>
      <c r="F96" s="38"/>
      <c r="G96" s="40" t="s">
        <v>251</v>
      </c>
      <c r="H96" s="40" t="s">
        <v>228</v>
      </c>
      <c r="I96" s="55">
        <v>24041</v>
      </c>
      <c r="J96" s="61" t="e">
        <f>SUMIF([1]貼付け!$B:$B,$B96,[1]貼付け!$I:$I)</f>
        <v>#VALUE!</v>
      </c>
      <c r="K96" s="62" t="e">
        <f>SUMIF([1]貼付け!$B:$B,$B96,[1]貼付け!$J:$J)</f>
        <v>#VALUE!</v>
      </c>
      <c r="L96" s="63" t="e">
        <f t="shared" si="9"/>
        <v>#VALUE!</v>
      </c>
      <c r="N96" s="64"/>
      <c r="O96" s="65"/>
      <c r="P96" s="65"/>
      <c r="Q96" s="65"/>
      <c r="R96" s="78"/>
      <c r="S96" s="65"/>
      <c r="T96" s="79">
        <f>[1]①九州!H101+[1]②関西!H101+[1]③関東・北海道!H101</f>
        <v>0</v>
      </c>
      <c r="U96" s="80">
        <f>[1]①九州!I101+[1]②関西!I101+[1]③関東・北海道!I101</f>
        <v>0</v>
      </c>
      <c r="V96" s="81">
        <f>[1]①九州!J101+[1]②関西!J101+[1]③関東・北海道!J101</f>
        <v>0</v>
      </c>
      <c r="W96" s="82">
        <f t="shared" si="10"/>
        <v>0</v>
      </c>
      <c r="X96" s="39"/>
      <c r="Y96" s="90"/>
      <c r="Z96" s="39"/>
      <c r="AA96" s="39"/>
      <c r="AB96" s="39"/>
      <c r="AC96" s="39"/>
      <c r="AD96" s="39"/>
      <c r="AE96" s="39"/>
      <c r="AF96" s="39"/>
      <c r="AG96" s="39"/>
      <c r="AH96" s="90"/>
      <c r="AI96" s="39"/>
      <c r="AJ96" s="39"/>
      <c r="AK96" s="39"/>
      <c r="AL96" s="39"/>
      <c r="AM96" s="39"/>
      <c r="AN96" s="39"/>
      <c r="AP96" s="39"/>
      <c r="AQ96" s="39"/>
      <c r="AR96" s="39"/>
      <c r="AS96" s="39"/>
      <c r="AT96" s="39"/>
      <c r="AU96" s="39"/>
      <c r="AV96" s="39"/>
      <c r="AW96" s="39"/>
      <c r="AX96" s="90"/>
      <c r="AY96" s="39"/>
      <c r="AZ96" s="39"/>
      <c r="BA96" s="39"/>
      <c r="BB96" s="39"/>
      <c r="BC96" s="39"/>
      <c r="BD96" s="39"/>
    </row>
    <row r="97" spans="2:56" x14ac:dyDescent="0.25">
      <c r="B97" s="39">
        <v>199</v>
      </c>
      <c r="C97" s="40" t="s">
        <v>63</v>
      </c>
      <c r="D97" s="36">
        <v>1</v>
      </c>
      <c r="E97" s="37">
        <v>1</v>
      </c>
      <c r="F97" s="38"/>
      <c r="G97" s="40" t="s">
        <v>251</v>
      </c>
      <c r="H97" s="40" t="s">
        <v>225</v>
      </c>
      <c r="I97" s="55">
        <v>31828</v>
      </c>
      <c r="J97" s="61" t="e">
        <f>SUMIF([1]貼付け!$B:$B,$B97,[1]貼付け!$I:$I)</f>
        <v>#VALUE!</v>
      </c>
      <c r="K97" s="62" t="e">
        <f>SUMIF([1]貼付け!$B:$B,$B97,[1]貼付け!$J:$J)</f>
        <v>#VALUE!</v>
      </c>
      <c r="L97" s="63" t="e">
        <f t="shared" si="9"/>
        <v>#VALUE!</v>
      </c>
      <c r="N97" s="64"/>
      <c r="O97" s="65"/>
      <c r="P97" s="65"/>
      <c r="Q97" s="65"/>
      <c r="R97" s="78"/>
      <c r="S97" s="65"/>
      <c r="T97" s="79">
        <f>[1]①九州!H102+[1]②関西!H102+[1]③関東・北海道!H102</f>
        <v>0</v>
      </c>
      <c r="U97" s="80">
        <f>[1]①九州!I102+[1]②関西!I102+[1]③関東・北海道!I102</f>
        <v>0</v>
      </c>
      <c r="V97" s="81">
        <f>[1]①九州!J102+[1]②関西!J102+[1]③関東・北海道!J102</f>
        <v>0</v>
      </c>
      <c r="W97" s="82">
        <f t="shared" si="10"/>
        <v>0</v>
      </c>
      <c r="X97" s="39"/>
      <c r="Y97" s="90"/>
      <c r="Z97" s="39"/>
      <c r="AA97" s="39"/>
      <c r="AB97" s="39"/>
      <c r="AC97" s="39"/>
      <c r="AD97" s="39"/>
      <c r="AE97" s="39"/>
      <c r="AF97" s="39"/>
      <c r="AG97" s="39"/>
      <c r="AH97" s="90"/>
      <c r="AI97" s="39"/>
      <c r="AJ97" s="39"/>
      <c r="AK97" s="39"/>
      <c r="AL97" s="39"/>
      <c r="AM97" s="39"/>
      <c r="AN97" s="39"/>
      <c r="AP97" s="39"/>
      <c r="AQ97" s="39"/>
      <c r="AR97" s="39"/>
      <c r="AS97" s="39"/>
      <c r="AT97" s="39"/>
      <c r="AU97" s="39"/>
      <c r="AV97" s="39"/>
      <c r="AW97" s="39"/>
      <c r="AX97" s="90"/>
      <c r="AY97" s="39"/>
      <c r="AZ97" s="39"/>
      <c r="BA97" s="39"/>
      <c r="BB97" s="39"/>
      <c r="BC97" s="39"/>
      <c r="BD97" s="39"/>
    </row>
    <row r="98" spans="2:56" hidden="1" x14ac:dyDescent="0.25">
      <c r="B98" s="39">
        <v>203</v>
      </c>
      <c r="C98" s="40" t="s">
        <v>270</v>
      </c>
      <c r="D98" s="36"/>
      <c r="E98" s="37"/>
      <c r="F98" s="38"/>
      <c r="G98" s="40" t="s">
        <v>232</v>
      </c>
      <c r="H98" s="40" t="s">
        <v>233</v>
      </c>
      <c r="I98" s="55">
        <v>13750</v>
      </c>
      <c r="J98" s="61" t="e">
        <f>SUMIF([1]貼付け!$B:$B,$B98,[1]貼付け!$I:$I)</f>
        <v>#VALUE!</v>
      </c>
      <c r="K98" s="62" t="e">
        <f>SUMIF([1]貼付け!$B:$B,$B98,[1]貼付け!$J:$J)</f>
        <v>#VALUE!</v>
      </c>
      <c r="L98" s="63" t="e">
        <f t="shared" si="9"/>
        <v>#VALUE!</v>
      </c>
      <c r="N98" s="64"/>
      <c r="O98" s="65"/>
      <c r="P98" s="65"/>
      <c r="Q98" s="65"/>
      <c r="R98" s="78"/>
      <c r="S98" s="65"/>
      <c r="T98" s="79">
        <f>[1]①九州!H103+[1]②関西!H103+[1]③関東・北海道!H103</f>
        <v>0</v>
      </c>
      <c r="U98" s="80">
        <f>[1]①九州!I103+[1]②関西!I103+[1]③関東・北海道!I103</f>
        <v>0</v>
      </c>
      <c r="V98" s="81">
        <f>[1]①九州!J103+[1]②関西!J103+[1]③関東・北海道!J103</f>
        <v>0</v>
      </c>
      <c r="W98" s="82">
        <f t="shared" si="10"/>
        <v>0</v>
      </c>
      <c r="X98" s="39"/>
      <c r="Y98" s="90"/>
      <c r="Z98" s="39"/>
      <c r="AA98" s="39"/>
      <c r="AB98" s="39"/>
      <c r="AC98" s="39"/>
      <c r="AD98" s="39"/>
      <c r="AE98" s="39"/>
      <c r="AF98" s="39"/>
      <c r="AG98" s="39"/>
      <c r="AH98" s="90"/>
      <c r="AI98" s="39"/>
      <c r="AJ98" s="39"/>
      <c r="AK98" s="39"/>
      <c r="AL98" s="39"/>
      <c r="AM98" s="39"/>
      <c r="AN98" s="39"/>
      <c r="AP98" s="39"/>
      <c r="AQ98" s="39"/>
      <c r="AR98" s="39"/>
      <c r="AS98" s="39"/>
      <c r="AT98" s="39"/>
      <c r="AU98" s="39"/>
      <c r="AV98" s="39"/>
      <c r="AW98" s="39"/>
      <c r="AX98" s="90"/>
      <c r="AY98" s="39"/>
      <c r="AZ98" s="39"/>
      <c r="BA98" s="39"/>
      <c r="BB98" s="39"/>
      <c r="BC98" s="39"/>
      <c r="BD98" s="39"/>
    </row>
    <row r="99" spans="2:56" x14ac:dyDescent="0.25">
      <c r="B99" s="39">
        <v>210</v>
      </c>
      <c r="C99" s="40" t="s">
        <v>64</v>
      </c>
      <c r="D99" s="36">
        <v>1</v>
      </c>
      <c r="E99" s="37">
        <v>1</v>
      </c>
      <c r="F99" s="38"/>
      <c r="G99" s="40" t="s">
        <v>224</v>
      </c>
      <c r="H99" s="40" t="s">
        <v>225</v>
      </c>
      <c r="I99" s="55">
        <v>35129</v>
      </c>
      <c r="J99" s="61" t="e">
        <f>SUMIF([1]貼付け!$B:$B,$B99,[1]貼付け!$I:$I)</f>
        <v>#VALUE!</v>
      </c>
      <c r="K99" s="62" t="e">
        <f>SUMIF([1]貼付け!$B:$B,$B99,[1]貼付け!$J:$J)</f>
        <v>#VALUE!</v>
      </c>
      <c r="L99" s="63" t="e">
        <f t="shared" si="9"/>
        <v>#VALUE!</v>
      </c>
      <c r="N99" s="64"/>
      <c r="O99" s="65"/>
      <c r="P99" s="65"/>
      <c r="Q99" s="65"/>
      <c r="R99" s="78"/>
      <c r="S99" s="65"/>
      <c r="T99" s="79">
        <f>[1]①九州!H104+[1]②関西!H104+[1]③関東・北海道!H104</f>
        <v>0</v>
      </c>
      <c r="U99" s="80">
        <f>[1]①九州!I104+[1]②関西!I104+[1]③関東・北海道!I104</f>
        <v>0</v>
      </c>
      <c r="V99" s="81">
        <f>[1]①九州!J104+[1]②関西!J104+[1]③関東・北海道!J104</f>
        <v>0</v>
      </c>
      <c r="W99" s="82">
        <f t="shared" si="10"/>
        <v>0</v>
      </c>
      <c r="X99" s="39"/>
      <c r="Y99" s="90"/>
      <c r="Z99" s="39"/>
      <c r="AA99" s="39"/>
      <c r="AB99" s="39"/>
      <c r="AC99" s="39"/>
      <c r="AD99" s="39"/>
      <c r="AE99" s="39"/>
      <c r="AF99" s="39"/>
      <c r="AG99" s="39"/>
      <c r="AH99" s="90"/>
      <c r="AI99" s="39"/>
      <c r="AJ99" s="39"/>
      <c r="AK99" s="39"/>
      <c r="AL99" s="39"/>
      <c r="AM99" s="39"/>
      <c r="AN99" s="39"/>
      <c r="AP99" s="39"/>
      <c r="AQ99" s="39"/>
      <c r="AR99" s="39"/>
      <c r="AS99" s="39"/>
      <c r="AT99" s="39"/>
      <c r="AU99" s="39"/>
      <c r="AV99" s="39"/>
      <c r="AW99" s="39"/>
      <c r="AX99" s="90"/>
      <c r="AY99" s="39"/>
      <c r="AZ99" s="39"/>
      <c r="BA99" s="39"/>
      <c r="BB99" s="39"/>
      <c r="BC99" s="39"/>
      <c r="BD99" s="39"/>
    </row>
    <row r="100" spans="2:56" x14ac:dyDescent="0.25">
      <c r="B100" s="39">
        <v>211</v>
      </c>
      <c r="C100" s="40" t="s">
        <v>65</v>
      </c>
      <c r="D100" s="36">
        <v>1</v>
      </c>
      <c r="E100" s="37">
        <v>1</v>
      </c>
      <c r="F100" s="38"/>
      <c r="G100" s="40" t="s">
        <v>232</v>
      </c>
      <c r="H100" s="40" t="s">
        <v>233</v>
      </c>
      <c r="I100" s="55">
        <v>29582</v>
      </c>
      <c r="J100" s="61" t="e">
        <f>SUMIF([1]貼付け!$B:$B,$B100,[1]貼付け!$I:$I)</f>
        <v>#VALUE!</v>
      </c>
      <c r="K100" s="62" t="e">
        <f>SUMIF([1]貼付け!$B:$B,$B100,[1]貼付け!$J:$J)</f>
        <v>#VALUE!</v>
      </c>
      <c r="L100" s="63" t="e">
        <f t="shared" si="9"/>
        <v>#VALUE!</v>
      </c>
      <c r="N100" s="64"/>
      <c r="O100" s="65"/>
      <c r="P100" s="65"/>
      <c r="Q100" s="65"/>
      <c r="R100" s="78"/>
      <c r="S100" s="65"/>
      <c r="T100" s="79">
        <f>[1]①九州!H105+[1]②関西!H105+[1]③関東・北海道!H105</f>
        <v>0</v>
      </c>
      <c r="U100" s="80">
        <f>[1]①九州!I105+[1]②関西!I105+[1]③関東・北海道!I105</f>
        <v>0</v>
      </c>
      <c r="V100" s="81">
        <f>[1]①九州!J105+[1]②関西!J105+[1]③関東・北海道!J105</f>
        <v>0</v>
      </c>
      <c r="W100" s="82">
        <f t="shared" si="10"/>
        <v>0</v>
      </c>
      <c r="X100" s="39"/>
      <c r="Y100" s="90"/>
      <c r="Z100" s="39"/>
      <c r="AA100" s="39"/>
      <c r="AB100" s="39"/>
      <c r="AC100" s="39"/>
      <c r="AD100" s="39"/>
      <c r="AE100" s="39"/>
      <c r="AF100" s="39"/>
      <c r="AG100" s="39"/>
      <c r="AH100" s="90"/>
      <c r="AI100" s="39"/>
      <c r="AJ100" s="39"/>
      <c r="AK100" s="39"/>
      <c r="AL100" s="39"/>
      <c r="AM100" s="39"/>
      <c r="AN100" s="39"/>
      <c r="AP100" s="39"/>
      <c r="AQ100" s="39"/>
      <c r="AR100" s="39"/>
      <c r="AS100" s="39"/>
      <c r="AT100" s="39"/>
      <c r="AU100" s="39"/>
      <c r="AV100" s="39"/>
      <c r="AW100" s="39"/>
      <c r="AX100" s="90"/>
      <c r="AY100" s="39"/>
      <c r="AZ100" s="39"/>
      <c r="BA100" s="39"/>
      <c r="BB100" s="39"/>
      <c r="BC100" s="39"/>
      <c r="BD100" s="39"/>
    </row>
    <row r="101" spans="2:56" hidden="1" x14ac:dyDescent="0.25">
      <c r="B101" s="39">
        <v>213</v>
      </c>
      <c r="C101" s="40" t="s">
        <v>271</v>
      </c>
      <c r="D101" s="36"/>
      <c r="E101" s="37"/>
      <c r="F101" s="38"/>
      <c r="G101" s="40" t="s">
        <v>272</v>
      </c>
      <c r="H101" s="40" t="s">
        <v>273</v>
      </c>
      <c r="I101" s="55"/>
      <c r="J101" s="61" t="e">
        <f>SUMIF([1]貼付け!$B:$B,$B101,[1]貼付け!$I:$I)</f>
        <v>#VALUE!</v>
      </c>
      <c r="K101" s="62" t="e">
        <f>SUMIF([1]貼付け!$B:$B,$B101,[1]貼付け!$J:$J)</f>
        <v>#VALUE!</v>
      </c>
      <c r="L101" s="63" t="e">
        <f t="shared" si="9"/>
        <v>#VALUE!</v>
      </c>
      <c r="N101" s="64"/>
      <c r="O101" s="65"/>
      <c r="P101" s="65"/>
      <c r="Q101" s="65"/>
      <c r="R101" s="78"/>
      <c r="S101" s="65"/>
      <c r="T101" s="79">
        <f>[1]①九州!H106+[1]②関西!H106+[1]③関東・北海道!H106</f>
        <v>0</v>
      </c>
      <c r="U101" s="80">
        <f>[1]①九州!I106+[1]②関西!I106+[1]③関東・北海道!I106</f>
        <v>0</v>
      </c>
      <c r="V101" s="81">
        <f>[1]①九州!J106+[1]②関西!J106+[1]③関東・北海道!J106</f>
        <v>0</v>
      </c>
      <c r="W101" s="82">
        <f t="shared" si="10"/>
        <v>0</v>
      </c>
      <c r="X101" s="39"/>
      <c r="Y101" s="90"/>
      <c r="Z101" s="39"/>
      <c r="AA101" s="39"/>
      <c r="AB101" s="39"/>
      <c r="AC101" s="39"/>
      <c r="AD101" s="39"/>
      <c r="AE101" s="39"/>
      <c r="AF101" s="39"/>
      <c r="AG101" s="39"/>
      <c r="AH101" s="90"/>
      <c r="AI101" s="39"/>
      <c r="AJ101" s="39"/>
      <c r="AK101" s="39"/>
      <c r="AL101" s="39"/>
      <c r="AM101" s="39"/>
      <c r="AN101" s="39"/>
      <c r="AP101" s="39"/>
      <c r="AQ101" s="39"/>
      <c r="AR101" s="39"/>
      <c r="AS101" s="39"/>
      <c r="AT101" s="39"/>
      <c r="AU101" s="39"/>
      <c r="AV101" s="39"/>
      <c r="AW101" s="39"/>
      <c r="AX101" s="90"/>
      <c r="AY101" s="39"/>
      <c r="AZ101" s="39"/>
      <c r="BA101" s="39"/>
      <c r="BB101" s="39"/>
      <c r="BC101" s="39"/>
      <c r="BD101" s="39"/>
    </row>
    <row r="102" spans="2:56" hidden="1" x14ac:dyDescent="0.25">
      <c r="B102" s="39">
        <v>226</v>
      </c>
      <c r="C102" s="40" t="s">
        <v>274</v>
      </c>
      <c r="D102" s="36"/>
      <c r="E102" s="37"/>
      <c r="F102" s="38"/>
      <c r="G102" s="40" t="s">
        <v>238</v>
      </c>
      <c r="H102" s="40" t="s">
        <v>227</v>
      </c>
      <c r="I102" s="55"/>
      <c r="J102" s="61" t="e">
        <f>SUMIF([1]貼付け!$B:$B,$B102,[1]貼付け!$I:$I)</f>
        <v>#VALUE!</v>
      </c>
      <c r="K102" s="62" t="e">
        <f>SUMIF([1]貼付け!$B:$B,$B102,[1]貼付け!$J:$J)</f>
        <v>#VALUE!</v>
      </c>
      <c r="L102" s="63" t="e">
        <f t="shared" si="9"/>
        <v>#VALUE!</v>
      </c>
      <c r="N102" s="64"/>
      <c r="O102" s="65"/>
      <c r="P102" s="65"/>
      <c r="Q102" s="65"/>
      <c r="R102" s="78"/>
      <c r="S102" s="65"/>
      <c r="T102" s="79">
        <f>[1]①九州!H107+[1]②関西!H107+[1]③関東・北海道!H107</f>
        <v>0</v>
      </c>
      <c r="U102" s="80">
        <f>[1]①九州!I107+[1]②関西!I107+[1]③関東・北海道!I107</f>
        <v>0</v>
      </c>
      <c r="V102" s="81">
        <f>[1]①九州!J107+[1]②関西!J107+[1]③関東・北海道!J107</f>
        <v>0</v>
      </c>
      <c r="W102" s="82">
        <f t="shared" si="10"/>
        <v>0</v>
      </c>
      <c r="X102" s="39"/>
      <c r="Y102" s="90"/>
      <c r="Z102" s="39"/>
      <c r="AA102" s="39"/>
      <c r="AB102" s="39"/>
      <c r="AC102" s="39"/>
      <c r="AD102" s="39"/>
      <c r="AE102" s="39"/>
      <c r="AF102" s="39"/>
      <c r="AG102" s="39"/>
      <c r="AH102" s="90"/>
      <c r="AI102" s="39"/>
      <c r="AJ102" s="39"/>
      <c r="AK102" s="39"/>
      <c r="AL102" s="39"/>
      <c r="AM102" s="39"/>
      <c r="AN102" s="39"/>
      <c r="AP102" s="39"/>
      <c r="AQ102" s="39"/>
      <c r="AR102" s="39"/>
      <c r="AS102" s="39"/>
      <c r="AT102" s="39"/>
      <c r="AU102" s="39"/>
      <c r="AV102" s="39"/>
      <c r="AW102" s="39"/>
      <c r="AX102" s="90"/>
      <c r="AY102" s="39"/>
      <c r="AZ102" s="39"/>
      <c r="BA102" s="39"/>
      <c r="BB102" s="39"/>
      <c r="BC102" s="39"/>
      <c r="BD102" s="39"/>
    </row>
    <row r="103" spans="2:56" x14ac:dyDescent="0.25">
      <c r="B103" s="39">
        <v>227</v>
      </c>
      <c r="C103" s="40" t="s">
        <v>66</v>
      </c>
      <c r="D103" s="36">
        <v>1</v>
      </c>
      <c r="E103" s="37">
        <v>1</v>
      </c>
      <c r="F103" s="38" t="s">
        <v>243</v>
      </c>
      <c r="G103" s="40" t="s">
        <v>240</v>
      </c>
      <c r="H103" s="40" t="s">
        <v>230</v>
      </c>
      <c r="I103" s="55"/>
      <c r="J103" s="61" t="e">
        <f>SUMIF([1]貼付け!$B:$B,$B103,[1]貼付け!$I:$I)</f>
        <v>#VALUE!</v>
      </c>
      <c r="K103" s="62" t="e">
        <f>SUMIF([1]貼付け!$B:$B,$B103,[1]貼付け!$J:$J)</f>
        <v>#VALUE!</v>
      </c>
      <c r="L103" s="63" t="e">
        <f t="shared" si="9"/>
        <v>#VALUE!</v>
      </c>
      <c r="N103" s="64"/>
      <c r="O103" s="65"/>
      <c r="P103" s="65"/>
      <c r="Q103" s="65"/>
      <c r="R103" s="78"/>
      <c r="S103" s="65"/>
      <c r="T103" s="79">
        <f>[1]①九州!H108+[1]②関西!H108+[1]③関東・北海道!H108</f>
        <v>0</v>
      </c>
      <c r="U103" s="80">
        <f>[1]①九州!I108+[1]②関西!I108+[1]③関東・北海道!I108</f>
        <v>0</v>
      </c>
      <c r="V103" s="81">
        <f>[1]①九州!J108+[1]②関西!J108+[1]③関東・北海道!J108</f>
        <v>0</v>
      </c>
      <c r="W103" s="82">
        <f t="shared" si="10"/>
        <v>0</v>
      </c>
      <c r="X103" s="39"/>
      <c r="Y103" s="90"/>
      <c r="Z103" s="39"/>
      <c r="AA103" s="39"/>
      <c r="AB103" s="39"/>
      <c r="AC103" s="39"/>
      <c r="AD103" s="39"/>
      <c r="AE103" s="39"/>
      <c r="AF103" s="39"/>
      <c r="AG103" s="39"/>
      <c r="AH103" s="90"/>
      <c r="AI103" s="39"/>
      <c r="AJ103" s="39"/>
      <c r="AK103" s="39"/>
      <c r="AL103" s="39"/>
      <c r="AM103" s="39"/>
      <c r="AN103" s="39"/>
      <c r="AP103" s="39"/>
      <c r="AQ103" s="39"/>
      <c r="AR103" s="39"/>
      <c r="AS103" s="39"/>
      <c r="AT103" s="39"/>
      <c r="AU103" s="39"/>
      <c r="AV103" s="39"/>
      <c r="AW103" s="39"/>
      <c r="AX103" s="90"/>
      <c r="AY103" s="39"/>
      <c r="AZ103" s="39"/>
      <c r="BA103" s="39"/>
      <c r="BB103" s="39"/>
      <c r="BC103" s="39"/>
      <c r="BD103" s="39"/>
    </row>
    <row r="104" spans="2:56" hidden="1" x14ac:dyDescent="0.25">
      <c r="B104" s="39">
        <v>230</v>
      </c>
      <c r="C104" s="40" t="s">
        <v>275</v>
      </c>
      <c r="D104" s="36"/>
      <c r="E104" s="37"/>
      <c r="F104" s="38"/>
      <c r="G104" s="40" t="s">
        <v>251</v>
      </c>
      <c r="H104" s="40" t="s">
        <v>227</v>
      </c>
      <c r="I104" s="55"/>
      <c r="J104" s="61" t="e">
        <f>SUMIF([1]貼付け!$B:$B,$B104,[1]貼付け!$I:$I)</f>
        <v>#VALUE!</v>
      </c>
      <c r="K104" s="62" t="e">
        <f>SUMIF([1]貼付け!$B:$B,$B104,[1]貼付け!$J:$J)</f>
        <v>#VALUE!</v>
      </c>
      <c r="L104" s="63" t="e">
        <f t="shared" si="9"/>
        <v>#VALUE!</v>
      </c>
      <c r="N104" s="64"/>
      <c r="O104" s="65"/>
      <c r="P104" s="65"/>
      <c r="Q104" s="65"/>
      <c r="R104" s="78"/>
      <c r="S104" s="65"/>
      <c r="T104" s="79">
        <f>[1]①九州!H109+[1]②関西!H109+[1]③関東・北海道!H109</f>
        <v>0</v>
      </c>
      <c r="U104" s="80">
        <f>[1]①九州!I109+[1]②関西!I109+[1]③関東・北海道!I109</f>
        <v>0</v>
      </c>
      <c r="V104" s="81">
        <f>[1]①九州!J109+[1]②関西!J109+[1]③関東・北海道!J109</f>
        <v>0</v>
      </c>
      <c r="W104" s="82">
        <f t="shared" si="10"/>
        <v>0</v>
      </c>
      <c r="X104" s="39"/>
      <c r="Y104" s="90"/>
      <c r="Z104" s="39"/>
      <c r="AA104" s="39"/>
      <c r="AB104" s="39"/>
      <c r="AC104" s="39"/>
      <c r="AD104" s="39"/>
      <c r="AE104" s="39"/>
      <c r="AF104" s="39"/>
      <c r="AG104" s="39"/>
      <c r="AH104" s="90"/>
      <c r="AI104" s="39"/>
      <c r="AJ104" s="39"/>
      <c r="AK104" s="39"/>
      <c r="AL104" s="39"/>
      <c r="AM104" s="39"/>
      <c r="AN104" s="39"/>
      <c r="AP104" s="39"/>
      <c r="AQ104" s="39"/>
      <c r="AR104" s="39"/>
      <c r="AS104" s="39"/>
      <c r="AT104" s="39"/>
      <c r="AU104" s="39"/>
      <c r="AV104" s="39"/>
      <c r="AW104" s="39"/>
      <c r="AX104" s="90"/>
      <c r="AY104" s="39"/>
      <c r="AZ104" s="39"/>
      <c r="BA104" s="39"/>
      <c r="BB104" s="39"/>
      <c r="BC104" s="39"/>
      <c r="BD104" s="39"/>
    </row>
    <row r="105" spans="2:56" hidden="1" x14ac:dyDescent="0.25">
      <c r="B105" s="39">
        <v>231</v>
      </c>
      <c r="C105" s="40" t="s">
        <v>155</v>
      </c>
      <c r="D105" s="36">
        <v>2</v>
      </c>
      <c r="E105" s="37">
        <v>2</v>
      </c>
      <c r="F105" s="38"/>
      <c r="G105" s="40" t="s">
        <v>237</v>
      </c>
      <c r="H105" s="40" t="s">
        <v>242</v>
      </c>
      <c r="I105" s="55">
        <v>68597</v>
      </c>
      <c r="J105" s="61" t="e">
        <f>SUMIF([1]貼付け!$B:$B,$B105,[1]貼付け!$I:$I)</f>
        <v>#VALUE!</v>
      </c>
      <c r="K105" s="62" t="e">
        <f>SUMIF([1]貼付け!$B:$B,$B105,[1]貼付け!$J:$J)</f>
        <v>#VALUE!</v>
      </c>
      <c r="L105" s="63" t="e">
        <f t="shared" si="9"/>
        <v>#VALUE!</v>
      </c>
      <c r="N105" s="64"/>
      <c r="O105" s="65"/>
      <c r="P105" s="65"/>
      <c r="Q105" s="65"/>
      <c r="R105" s="78"/>
      <c r="S105" s="65"/>
      <c r="T105" s="79">
        <f>[1]①九州!H110+[1]②関西!H110+[1]③関東・北海道!H110</f>
        <v>0</v>
      </c>
      <c r="U105" s="80">
        <f>[1]①九州!I110+[1]②関西!I110+[1]③関東・北海道!I110</f>
        <v>0</v>
      </c>
      <c r="V105" s="81">
        <f>[1]①九州!J110+[1]②関西!J110+[1]③関東・北海道!J110</f>
        <v>0</v>
      </c>
      <c r="W105" s="82">
        <f t="shared" si="10"/>
        <v>0</v>
      </c>
      <c r="X105" s="39"/>
      <c r="Y105" s="90"/>
      <c r="Z105" s="39"/>
      <c r="AA105" s="39"/>
      <c r="AB105" s="39"/>
      <c r="AC105" s="39"/>
      <c r="AD105" s="39"/>
      <c r="AE105" s="39"/>
      <c r="AF105" s="39"/>
      <c r="AG105" s="39"/>
      <c r="AH105" s="39"/>
      <c r="AI105" s="39"/>
      <c r="AJ105" s="39"/>
      <c r="AK105" s="39"/>
      <c r="AL105" s="39"/>
      <c r="AM105" s="39"/>
      <c r="AN105" s="39"/>
      <c r="AP105" s="39"/>
      <c r="AQ105" s="39"/>
      <c r="AR105" s="39"/>
      <c r="AS105" s="39"/>
      <c r="AT105" s="39"/>
      <c r="AU105" s="39"/>
      <c r="AV105" s="39"/>
      <c r="AW105" s="39"/>
      <c r="AX105" s="39"/>
      <c r="AY105" s="39"/>
      <c r="AZ105" s="39"/>
      <c r="BA105" s="39"/>
      <c r="BB105" s="39"/>
      <c r="BC105" s="39"/>
      <c r="BD105" s="39"/>
    </row>
    <row r="106" spans="2:56" hidden="1" x14ac:dyDescent="0.25">
      <c r="B106" s="39">
        <v>232</v>
      </c>
      <c r="C106" s="40" t="s">
        <v>276</v>
      </c>
      <c r="D106" s="36"/>
      <c r="E106" s="37"/>
      <c r="F106" s="38"/>
      <c r="G106" s="40" t="s">
        <v>232</v>
      </c>
      <c r="H106" s="40" t="s">
        <v>233</v>
      </c>
      <c r="I106" s="55"/>
      <c r="J106" s="61" t="e">
        <f>SUMIF([1]貼付け!$B:$B,$B106,[1]貼付け!$I:$I)</f>
        <v>#VALUE!</v>
      </c>
      <c r="K106" s="62" t="e">
        <f>SUMIF([1]貼付け!$B:$B,$B106,[1]貼付け!$J:$J)</f>
        <v>#VALUE!</v>
      </c>
      <c r="L106" s="63" t="e">
        <f t="shared" si="9"/>
        <v>#VALUE!</v>
      </c>
      <c r="N106" s="64"/>
      <c r="O106" s="65"/>
      <c r="P106" s="65"/>
      <c r="Q106" s="65"/>
      <c r="R106" s="78"/>
      <c r="S106" s="65"/>
      <c r="T106" s="79">
        <f>[1]①九州!H111+[1]②関西!H111+[1]③関東・北海道!H111</f>
        <v>0</v>
      </c>
      <c r="U106" s="80">
        <f>[1]①九州!I111+[1]②関西!I111+[1]③関東・北海道!I111</f>
        <v>0</v>
      </c>
      <c r="V106" s="81">
        <f>[1]①九州!J111+[1]②関西!J111+[1]③関東・北海道!J111</f>
        <v>0</v>
      </c>
      <c r="W106" s="82">
        <f t="shared" si="10"/>
        <v>0</v>
      </c>
      <c r="X106" s="39"/>
      <c r="Y106" s="90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/>
      <c r="AJ106" s="39"/>
      <c r="AK106" s="39"/>
      <c r="AL106" s="39"/>
      <c r="AM106" s="39"/>
      <c r="AN106" s="39"/>
      <c r="AP106" s="39"/>
      <c r="AQ106" s="39"/>
      <c r="AR106" s="39"/>
      <c r="AS106" s="39"/>
      <c r="AT106" s="39"/>
      <c r="AU106" s="39"/>
      <c r="AV106" s="39"/>
      <c r="AW106" s="39"/>
      <c r="AX106" s="39"/>
      <c r="AY106" s="39"/>
      <c r="AZ106" s="39"/>
      <c r="BA106" s="39"/>
      <c r="BB106" s="39"/>
      <c r="BC106" s="39"/>
      <c r="BD106" s="39"/>
    </row>
    <row r="107" spans="2:56" hidden="1" x14ac:dyDescent="0.25">
      <c r="B107" s="39">
        <v>237</v>
      </c>
      <c r="C107" s="40" t="s">
        <v>188</v>
      </c>
      <c r="D107" s="36">
        <v>3</v>
      </c>
      <c r="E107" s="37">
        <v>3</v>
      </c>
      <c r="F107" s="38"/>
      <c r="G107" s="40" t="s">
        <v>235</v>
      </c>
      <c r="H107" s="40" t="s">
        <v>225</v>
      </c>
      <c r="I107" s="55">
        <v>82241</v>
      </c>
      <c r="J107" s="61" t="e">
        <f>SUMIF([1]貼付け!$B:$B,$B107,[1]貼付け!$I:$I)</f>
        <v>#VALUE!</v>
      </c>
      <c r="K107" s="62" t="e">
        <f>SUMIF([1]貼付け!$B:$B,$B107,[1]貼付け!$J:$J)</f>
        <v>#VALUE!</v>
      </c>
      <c r="L107" s="63" t="e">
        <f t="shared" si="9"/>
        <v>#VALUE!</v>
      </c>
      <c r="N107" s="64"/>
      <c r="O107" s="65"/>
      <c r="P107" s="65"/>
      <c r="Q107" s="65"/>
      <c r="R107" s="78"/>
      <c r="S107" s="65"/>
      <c r="T107" s="79">
        <f>[1]①九州!H112+[1]②関西!H112+[1]③関東・北海道!H112</f>
        <v>0</v>
      </c>
      <c r="U107" s="80">
        <f>[1]①九州!I112+[1]②関西!I112+[1]③関東・北海道!I112</f>
        <v>0</v>
      </c>
      <c r="V107" s="81">
        <f>[1]①九州!J112+[1]②関西!J112+[1]③関東・北海道!J112</f>
        <v>0</v>
      </c>
      <c r="W107" s="82">
        <f t="shared" si="10"/>
        <v>0</v>
      </c>
      <c r="X107" s="39"/>
      <c r="Y107" s="90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P107" s="39"/>
      <c r="AQ107" s="39"/>
      <c r="AR107" s="39"/>
      <c r="AS107" s="39"/>
      <c r="AT107" s="39"/>
      <c r="AU107" s="39"/>
      <c r="AV107" s="39"/>
      <c r="AW107" s="39"/>
      <c r="AX107" s="39"/>
      <c r="AY107" s="39"/>
      <c r="AZ107" s="39"/>
      <c r="BA107" s="39"/>
      <c r="BB107" s="39"/>
      <c r="BC107" s="39"/>
      <c r="BD107" s="39"/>
    </row>
    <row r="108" spans="2:56" hidden="1" x14ac:dyDescent="0.25">
      <c r="B108" s="39">
        <v>238</v>
      </c>
      <c r="C108" s="40" t="s">
        <v>156</v>
      </c>
      <c r="D108" s="36">
        <v>2</v>
      </c>
      <c r="E108" s="37">
        <v>2</v>
      </c>
      <c r="F108" s="38"/>
      <c r="G108" s="40" t="s">
        <v>240</v>
      </c>
      <c r="H108" s="40" t="s">
        <v>225</v>
      </c>
      <c r="I108" s="55">
        <v>72463</v>
      </c>
      <c r="J108" s="61" t="e">
        <f>SUMIF([1]貼付け!$B:$B,$B108,[1]貼付け!$I:$I)</f>
        <v>#VALUE!</v>
      </c>
      <c r="K108" s="62" t="e">
        <f>SUMIF([1]貼付け!$B:$B,$B108,[1]貼付け!$J:$J)</f>
        <v>#VALUE!</v>
      </c>
      <c r="L108" s="63" t="e">
        <f t="shared" si="9"/>
        <v>#VALUE!</v>
      </c>
      <c r="N108" s="64"/>
      <c r="O108" s="65"/>
      <c r="P108" s="65"/>
      <c r="Q108" s="65"/>
      <c r="R108" s="78"/>
      <c r="S108" s="65"/>
      <c r="T108" s="79">
        <f>[1]①九州!H113+[1]②関西!H113+[1]③関東・北海道!H113</f>
        <v>0</v>
      </c>
      <c r="U108" s="80">
        <f>[1]①九州!I113+[1]②関西!I113+[1]③関東・北海道!I113</f>
        <v>0</v>
      </c>
      <c r="V108" s="81">
        <f>[1]①九州!J113+[1]②関西!J113+[1]③関東・北海道!J113</f>
        <v>0</v>
      </c>
      <c r="W108" s="82">
        <f t="shared" si="10"/>
        <v>0</v>
      </c>
      <c r="X108" s="39"/>
      <c r="Y108" s="90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P108" s="39"/>
      <c r="AQ108" s="39"/>
      <c r="AR108" s="39"/>
      <c r="AS108" s="39"/>
      <c r="AT108" s="39"/>
      <c r="AU108" s="39"/>
      <c r="AV108" s="39"/>
      <c r="AW108" s="39"/>
      <c r="AX108" s="39"/>
      <c r="AY108" s="39"/>
      <c r="AZ108" s="39"/>
      <c r="BA108" s="39"/>
      <c r="BB108" s="39"/>
      <c r="BC108" s="39"/>
      <c r="BD108" s="39"/>
    </row>
    <row r="109" spans="2:56" hidden="1" x14ac:dyDescent="0.25">
      <c r="B109" s="39">
        <v>241</v>
      </c>
      <c r="C109" s="40" t="s">
        <v>277</v>
      </c>
      <c r="D109" s="36"/>
      <c r="E109" s="37"/>
      <c r="F109" s="38"/>
      <c r="G109" s="40" t="s">
        <v>251</v>
      </c>
      <c r="H109" s="40" t="s">
        <v>227</v>
      </c>
      <c r="I109" s="55"/>
      <c r="J109" s="61" t="e">
        <f>SUMIF([1]貼付け!$B:$B,$B109,[1]貼付け!$I:$I)</f>
        <v>#VALUE!</v>
      </c>
      <c r="K109" s="62" t="e">
        <f>SUMIF([1]貼付け!$B:$B,$B109,[1]貼付け!$J:$J)</f>
        <v>#VALUE!</v>
      </c>
      <c r="L109" s="63" t="e">
        <f t="shared" si="9"/>
        <v>#VALUE!</v>
      </c>
      <c r="N109" s="64"/>
      <c r="O109" s="65"/>
      <c r="P109" s="65"/>
      <c r="Q109" s="65"/>
      <c r="R109" s="78"/>
      <c r="S109" s="65"/>
      <c r="T109" s="79">
        <f>[1]①九州!H114+[1]②関西!H114+[1]③関東・北海道!H114</f>
        <v>0</v>
      </c>
      <c r="U109" s="80">
        <f>[1]①九州!I114+[1]②関西!I114+[1]③関東・北海道!I114</f>
        <v>0</v>
      </c>
      <c r="V109" s="81">
        <f>[1]①九州!J114+[1]②関西!J114+[1]③関東・北海道!J114</f>
        <v>0</v>
      </c>
      <c r="W109" s="82">
        <f t="shared" si="10"/>
        <v>0</v>
      </c>
      <c r="X109" s="39"/>
      <c r="Y109" s="90"/>
      <c r="Z109" s="39"/>
      <c r="AA109" s="39"/>
      <c r="AB109" s="39"/>
      <c r="AC109" s="39"/>
      <c r="AD109" s="39"/>
      <c r="AE109" s="39"/>
      <c r="AF109" s="39"/>
      <c r="AG109" s="39"/>
      <c r="AH109" s="39"/>
      <c r="AI109" s="39"/>
      <c r="AJ109" s="39"/>
      <c r="AK109" s="39"/>
      <c r="AL109" s="39"/>
      <c r="AM109" s="39"/>
      <c r="AN109" s="39"/>
      <c r="AP109" s="39"/>
      <c r="AQ109" s="39"/>
      <c r="AR109" s="39"/>
      <c r="AS109" s="39"/>
      <c r="AT109" s="39"/>
      <c r="AU109" s="39"/>
      <c r="AV109" s="39"/>
      <c r="AW109" s="39"/>
      <c r="AX109" s="39"/>
      <c r="AY109" s="39"/>
      <c r="AZ109" s="39"/>
      <c r="BA109" s="39"/>
      <c r="BB109" s="39"/>
      <c r="BC109" s="39"/>
      <c r="BD109" s="39"/>
    </row>
    <row r="110" spans="2:56" hidden="1" x14ac:dyDescent="0.25">
      <c r="B110" s="39">
        <v>250</v>
      </c>
      <c r="C110" s="40" t="s">
        <v>157</v>
      </c>
      <c r="D110" s="36">
        <v>2</v>
      </c>
      <c r="E110" s="37">
        <v>2</v>
      </c>
      <c r="F110" s="38"/>
      <c r="G110" s="40" t="s">
        <v>237</v>
      </c>
      <c r="H110" s="40" t="s">
        <v>225</v>
      </c>
      <c r="I110" s="55">
        <v>123122</v>
      </c>
      <c r="J110" s="61" t="e">
        <f>SUMIF([1]貼付け!$B:$B,$B110,[1]貼付け!$I:$I)</f>
        <v>#VALUE!</v>
      </c>
      <c r="K110" s="62" t="e">
        <f>SUMIF([1]貼付け!$B:$B,$B110,[1]貼付け!$J:$J)</f>
        <v>#VALUE!</v>
      </c>
      <c r="L110" s="63" t="e">
        <f t="shared" si="9"/>
        <v>#VALUE!</v>
      </c>
      <c r="N110" s="64"/>
      <c r="O110" s="65"/>
      <c r="P110" s="65"/>
      <c r="Q110" s="65"/>
      <c r="R110" s="78"/>
      <c r="S110" s="65"/>
      <c r="T110" s="79">
        <f>[1]①九州!H115+[1]②関西!H115+[1]③関東・北海道!H115</f>
        <v>0</v>
      </c>
      <c r="U110" s="80">
        <f>[1]①九州!I115+[1]②関西!I115+[1]③関東・北海道!I115</f>
        <v>0</v>
      </c>
      <c r="V110" s="81">
        <f>[1]①九州!J115+[1]②関西!J115+[1]③関東・北海道!J115</f>
        <v>0</v>
      </c>
      <c r="W110" s="82">
        <f t="shared" si="10"/>
        <v>0</v>
      </c>
      <c r="X110" s="39"/>
      <c r="Y110" s="90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</row>
    <row r="111" spans="2:56" hidden="1" x14ac:dyDescent="0.25">
      <c r="B111" s="39">
        <v>253</v>
      </c>
      <c r="C111" s="40" t="s">
        <v>158</v>
      </c>
      <c r="D111" s="36">
        <v>2</v>
      </c>
      <c r="E111" s="37">
        <v>2</v>
      </c>
      <c r="F111" s="38"/>
      <c r="G111" s="40" t="s">
        <v>235</v>
      </c>
      <c r="H111" s="40" t="s">
        <v>225</v>
      </c>
      <c r="I111" s="55">
        <v>90071</v>
      </c>
      <c r="J111" s="61" t="e">
        <f>SUMIF([1]貼付け!$B:$B,$B111,[1]貼付け!$I:$I)</f>
        <v>#VALUE!</v>
      </c>
      <c r="K111" s="62" t="e">
        <f>SUMIF([1]貼付け!$B:$B,$B111,[1]貼付け!$J:$J)</f>
        <v>#VALUE!</v>
      </c>
      <c r="L111" s="63" t="e">
        <f t="shared" si="9"/>
        <v>#VALUE!</v>
      </c>
      <c r="N111" s="64"/>
      <c r="O111" s="65"/>
      <c r="P111" s="65"/>
      <c r="Q111" s="65"/>
      <c r="R111" s="78"/>
      <c r="S111" s="65"/>
      <c r="T111" s="79">
        <f>[1]①九州!H116+[1]②関西!H116+[1]③関東・北海道!H116</f>
        <v>0</v>
      </c>
      <c r="U111" s="80">
        <f>[1]①九州!I116+[1]②関西!I116+[1]③関東・北海道!I116</f>
        <v>0</v>
      </c>
      <c r="V111" s="81">
        <f>[1]①九州!J116+[1]②関西!J116+[1]③関東・北海道!J116</f>
        <v>0</v>
      </c>
      <c r="W111" s="82">
        <f t="shared" si="10"/>
        <v>0</v>
      </c>
      <c r="X111" s="39"/>
      <c r="Y111" s="90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</row>
    <row r="112" spans="2:56" hidden="1" x14ac:dyDescent="0.25">
      <c r="B112" s="39">
        <v>256</v>
      </c>
      <c r="C112" s="40" t="s">
        <v>278</v>
      </c>
      <c r="D112" s="36"/>
      <c r="E112" s="37"/>
      <c r="F112" s="38"/>
      <c r="G112" s="40" t="s">
        <v>247</v>
      </c>
      <c r="H112" s="40" t="s">
        <v>230</v>
      </c>
      <c r="I112" s="55"/>
      <c r="J112" s="61" t="e">
        <f>SUMIF([1]貼付け!$B:$B,$B112,[1]貼付け!$I:$I)</f>
        <v>#VALUE!</v>
      </c>
      <c r="K112" s="62" t="e">
        <f>SUMIF([1]貼付け!$B:$B,$B112,[1]貼付け!$J:$J)</f>
        <v>#VALUE!</v>
      </c>
      <c r="L112" s="63" t="e">
        <f t="shared" si="9"/>
        <v>#VALUE!</v>
      </c>
      <c r="N112" s="64"/>
      <c r="O112" s="65"/>
      <c r="P112" s="65"/>
      <c r="Q112" s="65"/>
      <c r="R112" s="78"/>
      <c r="S112" s="65"/>
      <c r="T112" s="79">
        <f>[1]①九州!H117+[1]②関西!H117+[1]③関東・北海道!H117</f>
        <v>0</v>
      </c>
      <c r="U112" s="80">
        <f>[1]①九州!I117+[1]②関西!I117+[1]③関東・北海道!I117</f>
        <v>0</v>
      </c>
      <c r="V112" s="81">
        <f>[1]①九州!J117+[1]②関西!J117+[1]③関東・北海道!J117</f>
        <v>0</v>
      </c>
      <c r="W112" s="82">
        <f t="shared" si="10"/>
        <v>0</v>
      </c>
      <c r="X112" s="39"/>
      <c r="Y112" s="90"/>
      <c r="Z112" s="39"/>
      <c r="AA112" s="39"/>
      <c r="AB112" s="39"/>
      <c r="AC112" s="39"/>
      <c r="AD112" s="39"/>
      <c r="AE112" s="39"/>
      <c r="AF112" s="39"/>
      <c r="AG112" s="39"/>
      <c r="AH112" s="39"/>
      <c r="AI112" s="39"/>
      <c r="AJ112" s="39"/>
      <c r="AK112" s="39"/>
      <c r="AL112" s="39"/>
      <c r="AM112" s="39"/>
      <c r="AN112" s="39"/>
      <c r="AP112" s="39"/>
      <c r="AQ112" s="39"/>
      <c r="AR112" s="39"/>
      <c r="AS112" s="39"/>
      <c r="AT112" s="39"/>
      <c r="AU112" s="39"/>
      <c r="AV112" s="39"/>
      <c r="AW112" s="39"/>
      <c r="AX112" s="39"/>
      <c r="AY112" s="39"/>
      <c r="AZ112" s="39"/>
      <c r="BA112" s="39"/>
      <c r="BB112" s="39"/>
      <c r="BC112" s="39"/>
      <c r="BD112" s="39"/>
    </row>
    <row r="113" spans="2:56" hidden="1" x14ac:dyDescent="0.25">
      <c r="B113" s="39">
        <v>261</v>
      </c>
      <c r="C113" s="40" t="s">
        <v>279</v>
      </c>
      <c r="D113" s="36"/>
      <c r="E113" s="37"/>
      <c r="F113" s="38"/>
      <c r="G113" s="40" t="s">
        <v>232</v>
      </c>
      <c r="H113" s="40" t="s">
        <v>233</v>
      </c>
      <c r="I113" s="55"/>
      <c r="J113" s="61" t="e">
        <f>SUMIF([1]貼付け!$B:$B,$B113,[1]貼付け!$I:$I)</f>
        <v>#VALUE!</v>
      </c>
      <c r="K113" s="62" t="e">
        <f>SUMIF([1]貼付け!$B:$B,$B113,[1]貼付け!$J:$J)</f>
        <v>#VALUE!</v>
      </c>
      <c r="L113" s="63" t="e">
        <f t="shared" si="9"/>
        <v>#VALUE!</v>
      </c>
      <c r="N113" s="64"/>
      <c r="O113" s="65"/>
      <c r="P113" s="65"/>
      <c r="Q113" s="65"/>
      <c r="R113" s="78"/>
      <c r="S113" s="65"/>
      <c r="T113" s="79">
        <f>[1]①九州!H118+[1]②関西!H118+[1]③関東・北海道!H118</f>
        <v>0</v>
      </c>
      <c r="U113" s="80">
        <f>[1]①九州!I118+[1]②関西!I118+[1]③関東・北海道!I118</f>
        <v>0</v>
      </c>
      <c r="V113" s="81">
        <f>[1]①九州!J118+[1]②関西!J118+[1]③関東・北海道!J118</f>
        <v>0</v>
      </c>
      <c r="W113" s="82">
        <f t="shared" si="10"/>
        <v>0</v>
      </c>
      <c r="X113" s="39"/>
      <c r="Y113" s="90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</row>
    <row r="114" spans="2:56" hidden="1" x14ac:dyDescent="0.25">
      <c r="B114" s="39">
        <v>263</v>
      </c>
      <c r="C114" s="40" t="s">
        <v>280</v>
      </c>
      <c r="D114" s="36"/>
      <c r="E114" s="37"/>
      <c r="F114" s="38"/>
      <c r="G114" s="40" t="s">
        <v>232</v>
      </c>
      <c r="H114" s="40" t="s">
        <v>233</v>
      </c>
      <c r="I114" s="55"/>
      <c r="J114" s="61" t="e">
        <f>SUMIF([1]貼付け!$B:$B,$B114,[1]貼付け!$I:$I)</f>
        <v>#VALUE!</v>
      </c>
      <c r="K114" s="62" t="e">
        <f>SUMIF([1]貼付け!$B:$B,$B114,[1]貼付け!$J:$J)</f>
        <v>#VALUE!</v>
      </c>
      <c r="L114" s="63" t="e">
        <f t="shared" si="9"/>
        <v>#VALUE!</v>
      </c>
      <c r="N114" s="64"/>
      <c r="O114" s="65"/>
      <c r="P114" s="65"/>
      <c r="Q114" s="65"/>
      <c r="R114" s="78"/>
      <c r="S114" s="65"/>
      <c r="T114" s="79">
        <f>[1]①九州!H119+[1]②関西!H119+[1]③関東・北海道!H119</f>
        <v>0</v>
      </c>
      <c r="U114" s="80">
        <f>[1]①九州!I119+[1]②関西!I119+[1]③関東・北海道!I119</f>
        <v>0</v>
      </c>
      <c r="V114" s="81">
        <f>[1]①九州!J119+[1]②関西!J119+[1]③関東・北海道!J119</f>
        <v>0</v>
      </c>
      <c r="W114" s="82">
        <f t="shared" si="10"/>
        <v>0</v>
      </c>
      <c r="X114" s="39"/>
      <c r="Y114" s="90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P114" s="39"/>
      <c r="AQ114" s="39"/>
      <c r="AR114" s="39"/>
      <c r="AS114" s="39"/>
      <c r="AT114" s="39"/>
      <c r="AU114" s="39"/>
      <c r="AV114" s="39"/>
      <c r="AW114" s="39"/>
      <c r="AX114" s="39"/>
      <c r="AY114" s="39"/>
      <c r="AZ114" s="39"/>
      <c r="BA114" s="39"/>
      <c r="BB114" s="39"/>
      <c r="BC114" s="39"/>
      <c r="BD114" s="39"/>
    </row>
    <row r="115" spans="2:56" hidden="1" x14ac:dyDescent="0.25">
      <c r="B115" s="39">
        <v>267</v>
      </c>
      <c r="C115" s="40" t="s">
        <v>281</v>
      </c>
      <c r="D115" s="36"/>
      <c r="E115" s="37"/>
      <c r="F115" s="38"/>
      <c r="G115" s="40" t="s">
        <v>247</v>
      </c>
      <c r="H115" s="40" t="s">
        <v>225</v>
      </c>
      <c r="I115" s="55"/>
      <c r="J115" s="61" t="e">
        <f>SUMIF([1]貼付け!$B:$B,$B115,[1]貼付け!$I:$I)</f>
        <v>#VALUE!</v>
      </c>
      <c r="K115" s="62" t="e">
        <f>SUMIF([1]貼付け!$B:$B,$B115,[1]貼付け!$J:$J)</f>
        <v>#VALUE!</v>
      </c>
      <c r="L115" s="63" t="e">
        <f t="shared" si="9"/>
        <v>#VALUE!</v>
      </c>
      <c r="N115" s="64"/>
      <c r="O115" s="65"/>
      <c r="P115" s="65"/>
      <c r="Q115" s="65"/>
      <c r="R115" s="78"/>
      <c r="S115" s="65"/>
      <c r="T115" s="79">
        <f>[1]①九州!H120+[1]②関西!H120+[1]③関東・北海道!H120</f>
        <v>0</v>
      </c>
      <c r="U115" s="80">
        <f>[1]①九州!I120+[1]②関西!I120+[1]③関東・北海道!I120</f>
        <v>0</v>
      </c>
      <c r="V115" s="81">
        <f>[1]①九州!J120+[1]②関西!J120+[1]③関東・北海道!J120</f>
        <v>0</v>
      </c>
      <c r="W115" s="82">
        <f t="shared" si="10"/>
        <v>0</v>
      </c>
      <c r="X115" s="39"/>
      <c r="Y115" s="90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P115" s="39"/>
      <c r="AQ115" s="39"/>
      <c r="AR115" s="39"/>
      <c r="AS115" s="39"/>
      <c r="AT115" s="39"/>
      <c r="AU115" s="39"/>
      <c r="AV115" s="39"/>
      <c r="AW115" s="39"/>
      <c r="AX115" s="39"/>
      <c r="AY115" s="39"/>
      <c r="AZ115" s="39"/>
      <c r="BA115" s="39"/>
      <c r="BB115" s="39"/>
      <c r="BC115" s="39"/>
      <c r="BD115" s="39"/>
    </row>
    <row r="116" spans="2:56" x14ac:dyDescent="0.25">
      <c r="B116" s="39">
        <v>269</v>
      </c>
      <c r="C116" s="40" t="s">
        <v>67</v>
      </c>
      <c r="D116" s="36">
        <v>1</v>
      </c>
      <c r="E116" s="37">
        <v>1</v>
      </c>
      <c r="F116" s="38" t="s">
        <v>243</v>
      </c>
      <c r="G116" s="40" t="s">
        <v>226</v>
      </c>
      <c r="H116" s="40" t="s">
        <v>225</v>
      </c>
      <c r="I116" s="55"/>
      <c r="J116" s="61" t="e">
        <f>SUMIF([1]貼付け!$B:$B,$B116,[1]貼付け!$I:$I)</f>
        <v>#VALUE!</v>
      </c>
      <c r="K116" s="62" t="e">
        <f>SUMIF([1]貼付け!$B:$B,$B116,[1]貼付け!$J:$J)</f>
        <v>#VALUE!</v>
      </c>
      <c r="L116" s="63" t="e">
        <f t="shared" si="9"/>
        <v>#VALUE!</v>
      </c>
      <c r="N116" s="64"/>
      <c r="O116" s="65"/>
      <c r="P116" s="65"/>
      <c r="Q116" s="65"/>
      <c r="R116" s="78"/>
      <c r="S116" s="65"/>
      <c r="T116" s="79">
        <f>[1]①九州!H121+[1]②関西!H121+[1]③関東・北海道!H121</f>
        <v>0</v>
      </c>
      <c r="U116" s="80">
        <f>[1]①九州!I121+[1]②関西!I121+[1]③関東・北海道!I121</f>
        <v>0</v>
      </c>
      <c r="V116" s="81">
        <f>[1]①九州!J121+[1]②関西!J121+[1]③関東・北海道!J121</f>
        <v>0</v>
      </c>
      <c r="W116" s="82">
        <f t="shared" si="10"/>
        <v>0</v>
      </c>
      <c r="X116" s="39"/>
      <c r="Y116" s="90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</row>
    <row r="117" spans="2:56" hidden="1" x14ac:dyDescent="0.25">
      <c r="B117" s="39">
        <v>270</v>
      </c>
      <c r="C117" s="40" t="s">
        <v>194</v>
      </c>
      <c r="D117" s="36">
        <v>3</v>
      </c>
      <c r="E117" s="37">
        <v>3</v>
      </c>
      <c r="F117" s="38"/>
      <c r="G117" s="40" t="s">
        <v>282</v>
      </c>
      <c r="H117" s="40" t="s">
        <v>225</v>
      </c>
      <c r="I117" s="55">
        <v>122880</v>
      </c>
      <c r="J117" s="61" t="e">
        <f>SUMIF([1]貼付け!$B:$B,$B117,[1]貼付け!$I:$I)</f>
        <v>#VALUE!</v>
      </c>
      <c r="K117" s="62" t="e">
        <f>SUMIF([1]貼付け!$B:$B,$B117,[1]貼付け!$J:$J)</f>
        <v>#VALUE!</v>
      </c>
      <c r="L117" s="63" t="e">
        <f t="shared" si="9"/>
        <v>#VALUE!</v>
      </c>
      <c r="N117" s="64"/>
      <c r="O117" s="65"/>
      <c r="P117" s="65"/>
      <c r="Q117" s="65"/>
      <c r="R117" s="78"/>
      <c r="S117" s="65"/>
      <c r="T117" s="79">
        <f>[1]①九州!H122+[1]②関西!H122+[1]③関東・北海道!H122</f>
        <v>0</v>
      </c>
      <c r="U117" s="80">
        <f>[1]①九州!I122+[1]②関西!I122+[1]③関東・北海道!I122</f>
        <v>0</v>
      </c>
      <c r="V117" s="81">
        <f>[1]①九州!J122+[1]②関西!J122+[1]③関東・北海道!J122</f>
        <v>0</v>
      </c>
      <c r="W117" s="82">
        <f t="shared" si="10"/>
        <v>0</v>
      </c>
      <c r="X117" s="39"/>
      <c r="Y117" s="90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P117" s="39"/>
      <c r="AQ117" s="39"/>
      <c r="AR117" s="39"/>
      <c r="AS117" s="39"/>
      <c r="AT117" s="39"/>
      <c r="AU117" s="39"/>
      <c r="AV117" s="39"/>
      <c r="AW117" s="39"/>
      <c r="AX117" s="39"/>
      <c r="AY117" s="39"/>
      <c r="AZ117" s="39"/>
      <c r="BA117" s="39"/>
      <c r="BB117" s="39"/>
      <c r="BC117" s="39"/>
      <c r="BD117" s="39"/>
    </row>
    <row r="118" spans="2:56" hidden="1" x14ac:dyDescent="0.25">
      <c r="B118" s="39">
        <v>273</v>
      </c>
      <c r="C118" s="40" t="s">
        <v>283</v>
      </c>
      <c r="D118" s="36"/>
      <c r="E118" s="37"/>
      <c r="F118" s="38"/>
      <c r="G118" s="40" t="s">
        <v>247</v>
      </c>
      <c r="H118" s="40" t="s">
        <v>230</v>
      </c>
      <c r="I118" s="55"/>
      <c r="J118" s="61" t="e">
        <f>SUMIF([1]貼付け!$B:$B,$B118,[1]貼付け!$I:$I)</f>
        <v>#VALUE!</v>
      </c>
      <c r="K118" s="62" t="e">
        <f>SUMIF([1]貼付け!$B:$B,$B118,[1]貼付け!$J:$J)</f>
        <v>#VALUE!</v>
      </c>
      <c r="L118" s="63" t="e">
        <f t="shared" si="9"/>
        <v>#VALUE!</v>
      </c>
      <c r="N118" s="64"/>
      <c r="O118" s="65"/>
      <c r="P118" s="65"/>
      <c r="Q118" s="65"/>
      <c r="R118" s="78"/>
      <c r="S118" s="65"/>
      <c r="T118" s="79">
        <f>[1]①九州!H123+[1]②関西!H123+[1]③関東・北海道!H123</f>
        <v>0</v>
      </c>
      <c r="U118" s="80">
        <f>[1]①九州!I123+[1]②関西!I123+[1]③関東・北海道!I123</f>
        <v>0</v>
      </c>
      <c r="V118" s="81">
        <f>[1]①九州!J123+[1]②関西!J123+[1]③関東・北海道!J123</f>
        <v>0</v>
      </c>
      <c r="W118" s="82">
        <f t="shared" si="10"/>
        <v>0</v>
      </c>
      <c r="X118" s="39"/>
      <c r="Y118" s="90"/>
      <c r="Z118" s="39"/>
      <c r="AA118" s="39"/>
      <c r="AB118" s="39"/>
      <c r="AC118" s="39"/>
      <c r="AD118" s="39"/>
      <c r="AE118" s="39"/>
      <c r="AF118" s="39"/>
      <c r="AG118" s="39"/>
      <c r="AH118" s="39"/>
      <c r="AI118" s="39"/>
      <c r="AJ118" s="39"/>
      <c r="AK118" s="39"/>
      <c r="AL118" s="39"/>
      <c r="AM118" s="39"/>
      <c r="AN118" s="39"/>
      <c r="AP118" s="39"/>
      <c r="AQ118" s="39"/>
      <c r="AR118" s="39"/>
      <c r="AS118" s="39"/>
      <c r="AT118" s="39"/>
      <c r="AU118" s="39"/>
      <c r="AV118" s="39"/>
      <c r="AW118" s="39"/>
      <c r="AX118" s="39"/>
      <c r="AY118" s="39"/>
      <c r="AZ118" s="39"/>
      <c r="BA118" s="39"/>
      <c r="BB118" s="39"/>
      <c r="BC118" s="39"/>
      <c r="BD118" s="39"/>
    </row>
    <row r="119" spans="2:56" x14ac:dyDescent="0.25">
      <c r="B119" s="39">
        <v>282</v>
      </c>
      <c r="C119" s="40" t="s">
        <v>68</v>
      </c>
      <c r="D119" s="36">
        <v>1</v>
      </c>
      <c r="E119" s="37">
        <v>1</v>
      </c>
      <c r="F119" s="38"/>
      <c r="G119" s="40" t="s">
        <v>224</v>
      </c>
      <c r="H119" s="40" t="s">
        <v>225</v>
      </c>
      <c r="I119" s="55">
        <v>45929</v>
      </c>
      <c r="J119" s="61" t="e">
        <f>SUMIF([1]貼付け!$B:$B,$B119,[1]貼付け!$I:$I)</f>
        <v>#VALUE!</v>
      </c>
      <c r="K119" s="62" t="e">
        <f>SUMIF([1]貼付け!$B:$B,$B119,[1]貼付け!$J:$J)</f>
        <v>#VALUE!</v>
      </c>
      <c r="L119" s="63" t="e">
        <f t="shared" si="9"/>
        <v>#VALUE!</v>
      </c>
      <c r="N119" s="64"/>
      <c r="O119" s="65"/>
      <c r="P119" s="65"/>
      <c r="Q119" s="65"/>
      <c r="R119" s="78"/>
      <c r="S119" s="65"/>
      <c r="T119" s="79">
        <f>[1]①九州!H124+[1]②関西!H124+[1]③関東・北海道!H124</f>
        <v>0</v>
      </c>
      <c r="U119" s="80">
        <f>[1]①九州!I124+[1]②関西!I124+[1]③関東・北海道!I124</f>
        <v>0</v>
      </c>
      <c r="V119" s="81">
        <f>[1]①九州!J124+[1]②関西!J124+[1]③関東・北海道!J124</f>
        <v>0</v>
      </c>
      <c r="W119" s="82">
        <f t="shared" si="10"/>
        <v>0</v>
      </c>
      <c r="X119" s="39"/>
      <c r="Y119" s="90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</row>
    <row r="120" spans="2:56" hidden="1" x14ac:dyDescent="0.25">
      <c r="B120" s="39">
        <v>284</v>
      </c>
      <c r="C120" s="40" t="s">
        <v>159</v>
      </c>
      <c r="D120" s="36">
        <v>2</v>
      </c>
      <c r="E120" s="37">
        <v>2</v>
      </c>
      <c r="F120" s="38"/>
      <c r="G120" s="40" t="s">
        <v>235</v>
      </c>
      <c r="H120" s="40" t="s">
        <v>225</v>
      </c>
      <c r="I120" s="55">
        <v>71650</v>
      </c>
      <c r="J120" s="61" t="e">
        <f>SUMIF([1]貼付け!$B:$B,$B120,[1]貼付け!$I:$I)</f>
        <v>#VALUE!</v>
      </c>
      <c r="K120" s="62" t="e">
        <f>SUMIF([1]貼付け!$B:$B,$B120,[1]貼付け!$J:$J)</f>
        <v>#VALUE!</v>
      </c>
      <c r="L120" s="63" t="e">
        <f t="shared" si="9"/>
        <v>#VALUE!</v>
      </c>
      <c r="N120" s="64"/>
      <c r="O120" s="65"/>
      <c r="P120" s="65"/>
      <c r="Q120" s="65"/>
      <c r="R120" s="78"/>
      <c r="S120" s="65"/>
      <c r="T120" s="79">
        <f>[1]①九州!H125+[1]②関西!H125+[1]③関東・北海道!H125</f>
        <v>0</v>
      </c>
      <c r="U120" s="80">
        <f>[1]①九州!I125+[1]②関西!I125+[1]③関東・北海道!I125</f>
        <v>0</v>
      </c>
      <c r="V120" s="81">
        <f>[1]①九州!J125+[1]②関西!J125+[1]③関東・北海道!J125</f>
        <v>0</v>
      </c>
      <c r="W120" s="82">
        <f t="shared" si="10"/>
        <v>0</v>
      </c>
      <c r="X120" s="39"/>
      <c r="Y120" s="90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</row>
    <row r="121" spans="2:56" hidden="1" x14ac:dyDescent="0.25">
      <c r="B121" s="39">
        <v>286</v>
      </c>
      <c r="C121" s="40" t="s">
        <v>284</v>
      </c>
      <c r="D121" s="36"/>
      <c r="E121" s="37"/>
      <c r="F121" s="38"/>
      <c r="G121" s="40" t="s">
        <v>237</v>
      </c>
      <c r="H121" s="40" t="s">
        <v>227</v>
      </c>
      <c r="I121" s="55"/>
      <c r="J121" s="61" t="e">
        <f>SUMIF([1]貼付け!$B:$B,$B121,[1]貼付け!$I:$I)</f>
        <v>#VALUE!</v>
      </c>
      <c r="K121" s="62" t="e">
        <f>SUMIF([1]貼付け!$B:$B,$B121,[1]貼付け!$J:$J)</f>
        <v>#VALUE!</v>
      </c>
      <c r="L121" s="63" t="e">
        <f t="shared" si="9"/>
        <v>#VALUE!</v>
      </c>
      <c r="N121" s="64"/>
      <c r="O121" s="65"/>
      <c r="P121" s="65"/>
      <c r="Q121" s="65"/>
      <c r="R121" s="78"/>
      <c r="S121" s="65"/>
      <c r="T121" s="79">
        <f>[1]①九州!H126+[1]②関西!H126+[1]③関東・北海道!H126</f>
        <v>0</v>
      </c>
      <c r="U121" s="80">
        <f>[1]①九州!I126+[1]②関西!I126+[1]③関東・北海道!I126</f>
        <v>0</v>
      </c>
      <c r="V121" s="81">
        <f>[1]①九州!J126+[1]②関西!J126+[1]③関東・北海道!J126</f>
        <v>0</v>
      </c>
      <c r="W121" s="82">
        <f t="shared" si="10"/>
        <v>0</v>
      </c>
      <c r="X121" s="39"/>
      <c r="Y121" s="90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</row>
    <row r="122" spans="2:56" x14ac:dyDescent="0.25">
      <c r="B122" s="39">
        <v>296</v>
      </c>
      <c r="C122" s="40" t="s">
        <v>69</v>
      </c>
      <c r="D122" s="36">
        <v>1</v>
      </c>
      <c r="E122" s="37">
        <v>1</v>
      </c>
      <c r="F122" s="38"/>
      <c r="G122" s="40" t="s">
        <v>237</v>
      </c>
      <c r="H122" s="40" t="s">
        <v>228</v>
      </c>
      <c r="I122" s="55">
        <v>30615</v>
      </c>
      <c r="J122" s="61" t="e">
        <f>SUMIF([1]貼付け!$B:$B,$B122,[1]貼付け!$I:$I)</f>
        <v>#VALUE!</v>
      </c>
      <c r="K122" s="62" t="e">
        <f>SUMIF([1]貼付け!$B:$B,$B122,[1]貼付け!$J:$J)</f>
        <v>#VALUE!</v>
      </c>
      <c r="L122" s="63" t="e">
        <f t="shared" si="9"/>
        <v>#VALUE!</v>
      </c>
      <c r="N122" s="64"/>
      <c r="O122" s="65"/>
      <c r="P122" s="65"/>
      <c r="Q122" s="65"/>
      <c r="R122" s="78"/>
      <c r="S122" s="65"/>
      <c r="T122" s="79">
        <f>[1]①九州!H127+[1]②関西!H127+[1]③関東・北海道!H127</f>
        <v>0</v>
      </c>
      <c r="U122" s="80">
        <f>[1]①九州!I127+[1]②関西!I127+[1]③関東・北海道!I127</f>
        <v>0</v>
      </c>
      <c r="V122" s="81">
        <f>[1]①九州!J127+[1]②関西!J127+[1]③関東・北海道!J127</f>
        <v>0</v>
      </c>
      <c r="W122" s="82">
        <f t="shared" si="10"/>
        <v>0</v>
      </c>
      <c r="X122" s="39"/>
      <c r="Y122" s="90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</row>
    <row r="123" spans="2:56" x14ac:dyDescent="0.25">
      <c r="B123" s="39">
        <v>297</v>
      </c>
      <c r="C123" s="40" t="s">
        <v>70</v>
      </c>
      <c r="D123" s="36">
        <v>1</v>
      </c>
      <c r="E123" s="37">
        <v>1</v>
      </c>
      <c r="F123" s="38"/>
      <c r="G123" s="40" t="s">
        <v>237</v>
      </c>
      <c r="H123" s="40" t="s">
        <v>242</v>
      </c>
      <c r="I123" s="55">
        <v>51052</v>
      </c>
      <c r="J123" s="61" t="e">
        <f>SUMIF([1]貼付け!$B:$B,$B123,[1]貼付け!$I:$I)</f>
        <v>#VALUE!</v>
      </c>
      <c r="K123" s="62" t="e">
        <f>SUMIF([1]貼付け!$B:$B,$B123,[1]貼付け!$J:$J)</f>
        <v>#VALUE!</v>
      </c>
      <c r="L123" s="63" t="e">
        <f t="shared" si="9"/>
        <v>#VALUE!</v>
      </c>
      <c r="N123" s="64"/>
      <c r="O123" s="65"/>
      <c r="P123" s="65"/>
      <c r="Q123" s="65"/>
      <c r="R123" s="78"/>
      <c r="S123" s="65"/>
      <c r="T123" s="79">
        <f>[1]①九州!H128+[1]②関西!H128+[1]③関東・北海道!H128</f>
        <v>0</v>
      </c>
      <c r="U123" s="80">
        <f>[1]①九州!I128+[1]②関西!I128+[1]③関東・北海道!I128</f>
        <v>0</v>
      </c>
      <c r="V123" s="81">
        <f>[1]①九州!J128+[1]②関西!J128+[1]③関東・北海道!J128</f>
        <v>0</v>
      </c>
      <c r="W123" s="82">
        <f t="shared" si="10"/>
        <v>0</v>
      </c>
      <c r="X123" s="39"/>
      <c r="Y123" s="90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</row>
    <row r="124" spans="2:56" hidden="1" x14ac:dyDescent="0.25">
      <c r="B124" s="39">
        <v>298</v>
      </c>
      <c r="C124" s="40" t="s">
        <v>160</v>
      </c>
      <c r="D124" s="36">
        <v>2</v>
      </c>
      <c r="E124" s="37">
        <v>2</v>
      </c>
      <c r="F124" s="38" t="s">
        <v>231</v>
      </c>
      <c r="G124" s="40" t="s">
        <v>240</v>
      </c>
      <c r="H124" s="40" t="s">
        <v>225</v>
      </c>
      <c r="I124" s="55">
        <v>48220</v>
      </c>
      <c r="J124" s="61" t="e">
        <f>SUMIF([1]貼付け!$B:$B,$B124,[1]貼付け!$I:$I)</f>
        <v>#VALUE!</v>
      </c>
      <c r="K124" s="62" t="e">
        <f>SUMIF([1]貼付け!$B:$B,$B124,[1]貼付け!$J:$J)</f>
        <v>#VALUE!</v>
      </c>
      <c r="L124" s="63" t="e">
        <f t="shared" si="9"/>
        <v>#VALUE!</v>
      </c>
      <c r="N124" s="64"/>
      <c r="O124" s="65"/>
      <c r="P124" s="65"/>
      <c r="Q124" s="65"/>
      <c r="R124" s="78"/>
      <c r="S124" s="65"/>
      <c r="T124" s="79">
        <f>[1]①九州!H129+[1]②関西!H129+[1]③関東・北海道!H129</f>
        <v>0</v>
      </c>
      <c r="U124" s="80">
        <f>[1]①九州!I129+[1]②関西!I129+[1]③関東・北海道!I129</f>
        <v>0</v>
      </c>
      <c r="V124" s="81">
        <f>[1]①九州!J129+[1]②関西!J129+[1]③関東・北海道!J129</f>
        <v>0</v>
      </c>
      <c r="W124" s="82">
        <f t="shared" si="10"/>
        <v>0</v>
      </c>
      <c r="X124" s="39"/>
      <c r="Y124" s="90"/>
      <c r="Z124" s="39"/>
      <c r="AA124" s="39"/>
      <c r="AB124" s="39"/>
      <c r="AC124" s="39"/>
      <c r="AD124" s="39"/>
      <c r="AE124" s="39"/>
      <c r="AF124" s="39"/>
      <c r="AG124" s="39"/>
      <c r="AH124" s="39"/>
      <c r="AI124" s="39"/>
      <c r="AJ124" s="39"/>
      <c r="AK124" s="39"/>
      <c r="AL124" s="39"/>
      <c r="AM124" s="39"/>
      <c r="AN124" s="39"/>
      <c r="AP124" s="39"/>
      <c r="AQ124" s="39"/>
      <c r="AR124" s="39"/>
      <c r="AS124" s="39"/>
      <c r="AT124" s="39"/>
      <c r="AU124" s="39"/>
      <c r="AV124" s="39"/>
      <c r="AW124" s="39"/>
      <c r="AX124" s="39"/>
      <c r="AY124" s="39"/>
      <c r="AZ124" s="39"/>
      <c r="BA124" s="39"/>
      <c r="BB124" s="39"/>
      <c r="BC124" s="39"/>
      <c r="BD124" s="39"/>
    </row>
    <row r="125" spans="2:56" hidden="1" x14ac:dyDescent="0.25">
      <c r="B125" s="39">
        <v>299</v>
      </c>
      <c r="C125" s="40" t="s">
        <v>285</v>
      </c>
      <c r="D125" s="36"/>
      <c r="E125" s="37"/>
      <c r="F125" s="38"/>
      <c r="G125" s="40" t="s">
        <v>282</v>
      </c>
      <c r="H125" s="40" t="s">
        <v>227</v>
      </c>
      <c r="I125" s="55"/>
      <c r="J125" s="61" t="e">
        <f>SUMIF([1]貼付け!$B:$B,$B125,[1]貼付け!$I:$I)</f>
        <v>#VALUE!</v>
      </c>
      <c r="K125" s="62" t="e">
        <f>SUMIF([1]貼付け!$B:$B,$B125,[1]貼付け!$J:$J)</f>
        <v>#VALUE!</v>
      </c>
      <c r="L125" s="63" t="e">
        <f t="shared" si="9"/>
        <v>#VALUE!</v>
      </c>
      <c r="N125" s="64"/>
      <c r="O125" s="65"/>
      <c r="P125" s="65"/>
      <c r="Q125" s="65"/>
      <c r="R125" s="78"/>
      <c r="S125" s="65"/>
      <c r="T125" s="79">
        <f>[1]①九州!H130+[1]②関西!H130+[1]③関東・北海道!H130</f>
        <v>0</v>
      </c>
      <c r="U125" s="80">
        <f>[1]①九州!I130+[1]②関西!I130+[1]③関東・北海道!I130</f>
        <v>0</v>
      </c>
      <c r="V125" s="81">
        <f>[1]①九州!J130+[1]②関西!J130+[1]③関東・北海道!J130</f>
        <v>0</v>
      </c>
      <c r="W125" s="82">
        <f t="shared" si="10"/>
        <v>0</v>
      </c>
      <c r="X125" s="39"/>
      <c r="Y125" s="90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P125" s="39"/>
      <c r="AQ125" s="39"/>
      <c r="AR125" s="39"/>
      <c r="AS125" s="39"/>
      <c r="AT125" s="39"/>
      <c r="AU125" s="39"/>
      <c r="AV125" s="39"/>
      <c r="AW125" s="39"/>
      <c r="AX125" s="39"/>
      <c r="AY125" s="39"/>
      <c r="AZ125" s="39"/>
      <c r="BA125" s="39"/>
      <c r="BB125" s="39"/>
      <c r="BC125" s="39"/>
      <c r="BD125" s="39"/>
    </row>
    <row r="126" spans="2:56" x14ac:dyDescent="0.25">
      <c r="B126" s="39">
        <v>300</v>
      </c>
      <c r="C126" s="40" t="s">
        <v>71</v>
      </c>
      <c r="D126" s="36">
        <v>1</v>
      </c>
      <c r="E126" s="37">
        <v>1</v>
      </c>
      <c r="F126" s="38"/>
      <c r="G126" s="40" t="s">
        <v>226</v>
      </c>
      <c r="H126" s="40" t="s">
        <v>230</v>
      </c>
      <c r="I126" s="55">
        <v>55215</v>
      </c>
      <c r="J126" s="61" t="e">
        <f>SUMIF([1]貼付け!$B:$B,$B126,[1]貼付け!$I:$I)</f>
        <v>#VALUE!</v>
      </c>
      <c r="K126" s="62" t="e">
        <f>SUMIF([1]貼付け!$B:$B,$B126,[1]貼付け!$J:$J)</f>
        <v>#VALUE!</v>
      </c>
      <c r="L126" s="63" t="e">
        <f t="shared" si="9"/>
        <v>#VALUE!</v>
      </c>
      <c r="N126" s="64"/>
      <c r="O126" s="65"/>
      <c r="P126" s="65"/>
      <c r="Q126" s="65"/>
      <c r="R126" s="78"/>
      <c r="S126" s="65"/>
      <c r="T126" s="79">
        <f>[1]①九州!H131+[1]②関西!H131+[1]③関東・北海道!H131</f>
        <v>0</v>
      </c>
      <c r="U126" s="80">
        <f>[1]①九州!I131+[1]②関西!I131+[1]③関東・北海道!I131</f>
        <v>0</v>
      </c>
      <c r="V126" s="81">
        <f>[1]①九州!J131+[1]②関西!J131+[1]③関東・北海道!J131</f>
        <v>0</v>
      </c>
      <c r="W126" s="82">
        <f t="shared" si="10"/>
        <v>0</v>
      </c>
      <c r="X126" s="39"/>
      <c r="Y126" s="90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</row>
    <row r="127" spans="2:56" hidden="1" x14ac:dyDescent="0.25">
      <c r="B127" s="39">
        <v>301</v>
      </c>
      <c r="C127" s="40" t="s">
        <v>286</v>
      </c>
      <c r="D127" s="36"/>
      <c r="E127" s="37"/>
      <c r="F127" s="38"/>
      <c r="G127" s="40" t="s">
        <v>238</v>
      </c>
      <c r="H127" s="40" t="s">
        <v>227</v>
      </c>
      <c r="I127" s="55"/>
      <c r="J127" s="61" t="e">
        <f>SUMIF([1]貼付け!$B:$B,$B127,[1]貼付け!$I:$I)</f>
        <v>#VALUE!</v>
      </c>
      <c r="K127" s="62" t="e">
        <f>SUMIF([1]貼付け!$B:$B,$B127,[1]貼付け!$J:$J)</f>
        <v>#VALUE!</v>
      </c>
      <c r="L127" s="63" t="e">
        <f t="shared" si="9"/>
        <v>#VALUE!</v>
      </c>
      <c r="N127" s="64"/>
      <c r="O127" s="65"/>
      <c r="P127" s="65"/>
      <c r="Q127" s="65"/>
      <c r="R127" s="78"/>
      <c r="S127" s="65"/>
      <c r="T127" s="79">
        <f>[1]①九州!H132+[1]②関西!H132+[1]③関東・北海道!H132</f>
        <v>0</v>
      </c>
      <c r="U127" s="80">
        <f>[1]①九州!I132+[1]②関西!I132+[1]③関東・北海道!I132</f>
        <v>0</v>
      </c>
      <c r="V127" s="81">
        <f>[1]①九州!J132+[1]②関西!J132+[1]③関東・北海道!J132</f>
        <v>0</v>
      </c>
      <c r="W127" s="82">
        <f t="shared" si="10"/>
        <v>0</v>
      </c>
      <c r="X127" s="39"/>
      <c r="Y127" s="90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</row>
    <row r="128" spans="2:56" x14ac:dyDescent="0.25">
      <c r="B128" s="39">
        <v>302</v>
      </c>
      <c r="C128" s="40" t="s">
        <v>72</v>
      </c>
      <c r="D128" s="36">
        <v>1</v>
      </c>
      <c r="E128" s="37">
        <v>1</v>
      </c>
      <c r="F128" s="38"/>
      <c r="G128" s="40" t="s">
        <v>247</v>
      </c>
      <c r="H128" s="40" t="s">
        <v>225</v>
      </c>
      <c r="I128" s="55">
        <v>24637</v>
      </c>
      <c r="J128" s="61" t="e">
        <f>SUMIF([1]貼付け!$B:$B,$B128,[1]貼付け!$I:$I)</f>
        <v>#VALUE!</v>
      </c>
      <c r="K128" s="62" t="e">
        <f>SUMIF([1]貼付け!$B:$B,$B128,[1]貼付け!$J:$J)</f>
        <v>#VALUE!</v>
      </c>
      <c r="L128" s="63" t="e">
        <f t="shared" si="9"/>
        <v>#VALUE!</v>
      </c>
      <c r="N128" s="64"/>
      <c r="O128" s="65"/>
      <c r="P128" s="65"/>
      <c r="Q128" s="65"/>
      <c r="R128" s="78"/>
      <c r="S128" s="65"/>
      <c r="T128" s="79">
        <f>[1]①九州!H133+[1]②関西!H133+[1]③関東・北海道!H133</f>
        <v>0</v>
      </c>
      <c r="U128" s="80">
        <f>[1]①九州!I133+[1]②関西!I133+[1]③関東・北海道!I133</f>
        <v>0</v>
      </c>
      <c r="V128" s="81">
        <f>[1]①九州!J133+[1]②関西!J133+[1]③関東・北海道!J133</f>
        <v>0</v>
      </c>
      <c r="W128" s="82">
        <f t="shared" si="10"/>
        <v>0</v>
      </c>
      <c r="X128" s="39"/>
      <c r="Y128" s="90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</row>
    <row r="129" spans="2:56" x14ac:dyDescent="0.25">
      <c r="B129" s="39">
        <v>306</v>
      </c>
      <c r="C129" s="40" t="s">
        <v>73</v>
      </c>
      <c r="D129" s="36">
        <v>1</v>
      </c>
      <c r="E129" s="37">
        <v>1</v>
      </c>
      <c r="F129" s="38"/>
      <c r="G129" s="40" t="s">
        <v>240</v>
      </c>
      <c r="H129" s="40" t="s">
        <v>225</v>
      </c>
      <c r="I129" s="55">
        <v>33192</v>
      </c>
      <c r="J129" s="61" t="e">
        <f>SUMIF([1]貼付け!$B:$B,$B129,[1]貼付け!$I:$I)</f>
        <v>#VALUE!</v>
      </c>
      <c r="K129" s="62" t="e">
        <f>SUMIF([1]貼付け!$B:$B,$B129,[1]貼付け!$J:$J)</f>
        <v>#VALUE!</v>
      </c>
      <c r="L129" s="63" t="e">
        <f t="shared" si="9"/>
        <v>#VALUE!</v>
      </c>
      <c r="N129" s="64"/>
      <c r="O129" s="65"/>
      <c r="P129" s="65"/>
      <c r="Q129" s="65"/>
      <c r="R129" s="78"/>
      <c r="S129" s="65"/>
      <c r="T129" s="79">
        <f>[1]①九州!H134+[1]②関西!H134+[1]③関東・北海道!H134</f>
        <v>0</v>
      </c>
      <c r="U129" s="80">
        <f>[1]①九州!I134+[1]②関西!I134+[1]③関東・北海道!I134</f>
        <v>0</v>
      </c>
      <c r="V129" s="81">
        <f>[1]①九州!J134+[1]②関西!J134+[1]③関東・北海道!J134</f>
        <v>0</v>
      </c>
      <c r="W129" s="82">
        <f t="shared" si="10"/>
        <v>0</v>
      </c>
      <c r="X129" s="39"/>
      <c r="Y129" s="90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</row>
    <row r="130" spans="2:56" hidden="1" x14ac:dyDescent="0.25">
      <c r="B130" s="39">
        <v>308</v>
      </c>
      <c r="C130" s="40" t="s">
        <v>287</v>
      </c>
      <c r="D130" s="36"/>
      <c r="E130" s="37"/>
      <c r="F130" s="38"/>
      <c r="G130" s="40" t="s">
        <v>282</v>
      </c>
      <c r="H130" s="40" t="s">
        <v>228</v>
      </c>
      <c r="I130" s="55">
        <v>11338</v>
      </c>
      <c r="J130" s="61" t="e">
        <f>SUMIF([1]貼付け!$B:$B,$B130,[1]貼付け!$I:$I)</f>
        <v>#VALUE!</v>
      </c>
      <c r="K130" s="62" t="e">
        <f>SUMIF([1]貼付け!$B:$B,$B130,[1]貼付け!$J:$J)</f>
        <v>#VALUE!</v>
      </c>
      <c r="L130" s="63" t="e">
        <f t="shared" si="9"/>
        <v>#VALUE!</v>
      </c>
      <c r="N130" s="64"/>
      <c r="O130" s="65"/>
      <c r="P130" s="65"/>
      <c r="Q130" s="65"/>
      <c r="R130" s="78"/>
      <c r="S130" s="65"/>
      <c r="T130" s="79">
        <f>[1]①九州!H135+[1]②関西!H135+[1]③関東・北海道!H135</f>
        <v>0</v>
      </c>
      <c r="U130" s="80">
        <f>[1]①九州!I135+[1]②関西!I135+[1]③関東・北海道!I135</f>
        <v>0</v>
      </c>
      <c r="V130" s="81">
        <f>[1]①九州!J135+[1]②関西!J135+[1]③関東・北海道!J135</f>
        <v>0</v>
      </c>
      <c r="W130" s="82">
        <f t="shared" si="10"/>
        <v>0</v>
      </c>
      <c r="X130" s="39"/>
      <c r="Y130" s="90"/>
      <c r="Z130" s="39"/>
      <c r="AA130" s="39"/>
      <c r="AB130" s="39"/>
      <c r="AC130" s="39"/>
      <c r="AD130" s="39"/>
      <c r="AE130" s="39"/>
      <c r="AF130" s="39"/>
      <c r="AG130" s="39"/>
      <c r="AH130" s="39"/>
      <c r="AI130" s="39"/>
      <c r="AJ130" s="39"/>
      <c r="AK130" s="39"/>
      <c r="AL130" s="39"/>
      <c r="AM130" s="39"/>
      <c r="AN130" s="39"/>
      <c r="AP130" s="39"/>
      <c r="AQ130" s="39"/>
      <c r="AR130" s="39"/>
      <c r="AS130" s="39"/>
      <c r="AT130" s="39"/>
      <c r="AU130" s="39"/>
      <c r="AV130" s="39"/>
      <c r="AW130" s="39"/>
      <c r="AX130" s="39"/>
      <c r="AY130" s="39"/>
      <c r="AZ130" s="39"/>
      <c r="BA130" s="39"/>
      <c r="BB130" s="39"/>
      <c r="BC130" s="39"/>
      <c r="BD130" s="39"/>
    </row>
    <row r="131" spans="2:56" x14ac:dyDescent="0.25">
      <c r="B131" s="39">
        <v>309</v>
      </c>
      <c r="C131" s="40" t="s">
        <v>74</v>
      </c>
      <c r="D131" s="36">
        <v>1</v>
      </c>
      <c r="E131" s="37">
        <v>1</v>
      </c>
      <c r="F131" s="38"/>
      <c r="G131" s="40" t="s">
        <v>224</v>
      </c>
      <c r="H131" s="40" t="s">
        <v>225</v>
      </c>
      <c r="I131" s="55">
        <v>44616</v>
      </c>
      <c r="J131" s="61" t="e">
        <f>SUMIF([1]貼付け!$B:$B,$B131,[1]貼付け!$I:$I)</f>
        <v>#VALUE!</v>
      </c>
      <c r="K131" s="62" t="e">
        <f>SUMIF([1]貼付け!$B:$B,$B131,[1]貼付け!$J:$J)</f>
        <v>#VALUE!</v>
      </c>
      <c r="L131" s="63" t="e">
        <f t="shared" si="9"/>
        <v>#VALUE!</v>
      </c>
      <c r="N131" s="64"/>
      <c r="O131" s="65"/>
      <c r="P131" s="65"/>
      <c r="Q131" s="65"/>
      <c r="R131" s="78"/>
      <c r="S131" s="65"/>
      <c r="T131" s="79">
        <f>[1]①九州!H136+[1]②関西!H136+[1]③関東・北海道!H136</f>
        <v>0</v>
      </c>
      <c r="U131" s="80">
        <f>[1]①九州!I136+[1]②関西!I136+[1]③関東・北海道!I136</f>
        <v>0</v>
      </c>
      <c r="V131" s="81">
        <f>[1]①九州!J136+[1]②関西!J136+[1]③関東・北海道!J136</f>
        <v>0</v>
      </c>
      <c r="W131" s="82">
        <f t="shared" si="10"/>
        <v>0</v>
      </c>
      <c r="X131" s="39"/>
      <c r="Y131" s="90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</row>
    <row r="132" spans="2:56" x14ac:dyDescent="0.25">
      <c r="B132" s="39">
        <v>310</v>
      </c>
      <c r="C132" s="40" t="s">
        <v>75</v>
      </c>
      <c r="D132" s="36">
        <v>1</v>
      </c>
      <c r="E132" s="37">
        <v>1</v>
      </c>
      <c r="F132" s="38"/>
      <c r="G132" s="40" t="s">
        <v>224</v>
      </c>
      <c r="H132" s="40" t="s">
        <v>225</v>
      </c>
      <c r="I132" s="55">
        <v>61850</v>
      </c>
      <c r="J132" s="61" t="e">
        <f>SUMIF([1]貼付け!$B:$B,$B132,[1]貼付け!$I:$I)</f>
        <v>#VALUE!</v>
      </c>
      <c r="K132" s="62" t="e">
        <f>SUMIF([1]貼付け!$B:$B,$B132,[1]貼付け!$J:$J)</f>
        <v>#VALUE!</v>
      </c>
      <c r="L132" s="63" t="e">
        <f t="shared" si="9"/>
        <v>#VALUE!</v>
      </c>
      <c r="N132" s="64"/>
      <c r="O132" s="65"/>
      <c r="P132" s="65"/>
      <c r="Q132" s="65"/>
      <c r="R132" s="78"/>
      <c r="S132" s="65"/>
      <c r="T132" s="79">
        <f>[1]①九州!H137+[1]②関西!H137+[1]③関東・北海道!H137</f>
        <v>0</v>
      </c>
      <c r="U132" s="80">
        <f>[1]①九州!I137+[1]②関西!I137+[1]③関東・北海道!I137</f>
        <v>0</v>
      </c>
      <c r="V132" s="81">
        <f>[1]①九州!J137+[1]②関西!J137+[1]③関東・北海道!J137</f>
        <v>0</v>
      </c>
      <c r="W132" s="82">
        <f t="shared" si="10"/>
        <v>0</v>
      </c>
      <c r="X132" s="39"/>
      <c r="Y132" s="90"/>
      <c r="Z132" s="39"/>
      <c r="AA132" s="39"/>
      <c r="AB132" s="39"/>
      <c r="AC132" s="39"/>
      <c r="AD132" s="39"/>
      <c r="AE132" s="39"/>
      <c r="AF132" s="39"/>
      <c r="AG132" s="39"/>
      <c r="AH132" s="39"/>
      <c r="AI132" s="39"/>
      <c r="AJ132" s="39"/>
      <c r="AK132" s="39"/>
      <c r="AL132" s="39"/>
      <c r="AM132" s="39"/>
      <c r="AN132" s="39"/>
      <c r="AP132" s="39"/>
      <c r="AQ132" s="39"/>
      <c r="AR132" s="39"/>
      <c r="AS132" s="39"/>
      <c r="AT132" s="39"/>
      <c r="AU132" s="39"/>
      <c r="AV132" s="39"/>
      <c r="AW132" s="39"/>
      <c r="AX132" s="39"/>
      <c r="AY132" s="39"/>
      <c r="AZ132" s="39"/>
      <c r="BA132" s="39"/>
      <c r="BB132" s="39"/>
      <c r="BC132" s="39"/>
      <c r="BD132" s="39"/>
    </row>
    <row r="133" spans="2:56" x14ac:dyDescent="0.25">
      <c r="B133" s="39">
        <v>311</v>
      </c>
      <c r="C133" s="40" t="s">
        <v>76</v>
      </c>
      <c r="D133" s="36">
        <v>1</v>
      </c>
      <c r="E133" s="37">
        <v>1</v>
      </c>
      <c r="F133" s="38"/>
      <c r="G133" s="40" t="s">
        <v>247</v>
      </c>
      <c r="H133" s="40" t="s">
        <v>228</v>
      </c>
      <c r="I133" s="55">
        <v>45655</v>
      </c>
      <c r="J133" s="61" t="e">
        <f>SUMIF([1]貼付け!$B:$B,$B133,[1]貼付け!$I:$I)</f>
        <v>#VALUE!</v>
      </c>
      <c r="K133" s="62" t="e">
        <f>SUMIF([1]貼付け!$B:$B,$B133,[1]貼付け!$J:$J)</f>
        <v>#VALUE!</v>
      </c>
      <c r="L133" s="63" t="e">
        <f t="shared" si="9"/>
        <v>#VALUE!</v>
      </c>
      <c r="N133" s="64"/>
      <c r="O133" s="65"/>
      <c r="P133" s="65"/>
      <c r="Q133" s="65"/>
      <c r="R133" s="78"/>
      <c r="S133" s="65"/>
      <c r="T133" s="79">
        <f>[1]①九州!H138+[1]②関西!H138+[1]③関東・北海道!H138</f>
        <v>0</v>
      </c>
      <c r="U133" s="80">
        <f>[1]①九州!I138+[1]②関西!I138+[1]③関東・北海道!I138</f>
        <v>0</v>
      </c>
      <c r="V133" s="81">
        <f>[1]①九州!J138+[1]②関西!J138+[1]③関東・北海道!J138</f>
        <v>0</v>
      </c>
      <c r="W133" s="82">
        <f t="shared" si="10"/>
        <v>0</v>
      </c>
      <c r="X133" s="39"/>
      <c r="Y133" s="90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</row>
    <row r="134" spans="2:56" x14ac:dyDescent="0.25">
      <c r="B134" s="39">
        <v>312</v>
      </c>
      <c r="C134" s="40" t="s">
        <v>77</v>
      </c>
      <c r="D134" s="36">
        <v>1</v>
      </c>
      <c r="E134" s="37">
        <v>1</v>
      </c>
      <c r="F134" s="38"/>
      <c r="G134" s="40" t="s">
        <v>237</v>
      </c>
      <c r="H134" s="40" t="s">
        <v>228</v>
      </c>
      <c r="I134" s="55">
        <v>34685</v>
      </c>
      <c r="J134" s="61" t="e">
        <f>SUMIF([1]貼付け!$B:$B,$B134,[1]貼付け!$I:$I)</f>
        <v>#VALUE!</v>
      </c>
      <c r="K134" s="62" t="e">
        <f>SUMIF([1]貼付け!$B:$B,$B134,[1]貼付け!$J:$J)</f>
        <v>#VALUE!</v>
      </c>
      <c r="L134" s="63" t="e">
        <f t="shared" ref="L134:L197" si="11">K134/J134*7</f>
        <v>#VALUE!</v>
      </c>
      <c r="N134" s="64"/>
      <c r="O134" s="65"/>
      <c r="P134" s="65"/>
      <c r="Q134" s="65"/>
      <c r="R134" s="78"/>
      <c r="S134" s="65"/>
      <c r="T134" s="79">
        <f>[1]①九州!H139+[1]②関西!H139+[1]③関東・北海道!H139</f>
        <v>0</v>
      </c>
      <c r="U134" s="80">
        <f>[1]①九州!I139+[1]②関西!I139+[1]③関東・北海道!I139</f>
        <v>0</v>
      </c>
      <c r="V134" s="81">
        <f>[1]①九州!J139+[1]②関西!J139+[1]③関東・北海道!J139</f>
        <v>0</v>
      </c>
      <c r="W134" s="82">
        <f t="shared" si="10"/>
        <v>0</v>
      </c>
      <c r="X134" s="39"/>
      <c r="Y134" s="90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</row>
    <row r="135" spans="2:56" x14ac:dyDescent="0.25">
      <c r="B135" s="39">
        <v>315</v>
      </c>
      <c r="C135" s="40" t="s">
        <v>78</v>
      </c>
      <c r="D135" s="36">
        <v>1</v>
      </c>
      <c r="E135" s="37">
        <v>1</v>
      </c>
      <c r="F135" s="38"/>
      <c r="G135" s="40" t="s">
        <v>224</v>
      </c>
      <c r="H135" s="40" t="s">
        <v>225</v>
      </c>
      <c r="I135" s="55">
        <v>56971</v>
      </c>
      <c r="J135" s="61" t="e">
        <f>SUMIF([1]貼付け!$B:$B,$B135,[1]貼付け!$I:$I)</f>
        <v>#VALUE!</v>
      </c>
      <c r="K135" s="62" t="e">
        <f>SUMIF([1]貼付け!$B:$B,$B135,[1]貼付け!$J:$J)</f>
        <v>#VALUE!</v>
      </c>
      <c r="L135" s="63" t="e">
        <f t="shared" si="11"/>
        <v>#VALUE!</v>
      </c>
      <c r="N135" s="64"/>
      <c r="O135" s="65"/>
      <c r="P135" s="65"/>
      <c r="Q135" s="65"/>
      <c r="R135" s="78"/>
      <c r="S135" s="65"/>
      <c r="T135" s="79">
        <f>[1]①九州!H140+[1]②関西!H140+[1]③関東・北海道!H140</f>
        <v>0</v>
      </c>
      <c r="U135" s="80">
        <f>[1]①九州!I140+[1]②関西!I140+[1]③関東・北海道!I140</f>
        <v>0</v>
      </c>
      <c r="V135" s="81">
        <f>[1]①九州!J140+[1]②関西!J140+[1]③関東・北海道!J140</f>
        <v>0</v>
      </c>
      <c r="W135" s="82">
        <f t="shared" ref="W135:W198" si="12">X135-V135</f>
        <v>0</v>
      </c>
      <c r="X135" s="39"/>
      <c r="Y135" s="90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P135" s="39"/>
      <c r="AQ135" s="39"/>
      <c r="AR135" s="39"/>
      <c r="AS135" s="39"/>
      <c r="AT135" s="39"/>
      <c r="AU135" s="39"/>
      <c r="AV135" s="39"/>
      <c r="AW135" s="39"/>
      <c r="AX135" s="39"/>
      <c r="AY135" s="39"/>
      <c r="AZ135" s="39"/>
      <c r="BA135" s="39"/>
      <c r="BB135" s="39"/>
      <c r="BC135" s="39"/>
      <c r="BD135" s="39"/>
    </row>
    <row r="136" spans="2:56" x14ac:dyDescent="0.25">
      <c r="B136" s="39">
        <v>316</v>
      </c>
      <c r="C136" s="40" t="s">
        <v>79</v>
      </c>
      <c r="D136" s="36">
        <v>1</v>
      </c>
      <c r="E136" s="37">
        <v>1</v>
      </c>
      <c r="F136" s="38"/>
      <c r="G136" s="40" t="s">
        <v>251</v>
      </c>
      <c r="H136" s="40" t="s">
        <v>225</v>
      </c>
      <c r="I136" s="55">
        <v>45388</v>
      </c>
      <c r="J136" s="61" t="e">
        <f>SUMIF([1]貼付け!$B:$B,$B136,[1]貼付け!$I:$I)</f>
        <v>#VALUE!</v>
      </c>
      <c r="K136" s="62" t="e">
        <f>SUMIF([1]貼付け!$B:$B,$B136,[1]貼付け!$J:$J)</f>
        <v>#VALUE!</v>
      </c>
      <c r="L136" s="63" t="e">
        <f t="shared" si="11"/>
        <v>#VALUE!</v>
      </c>
      <c r="N136" s="64"/>
      <c r="O136" s="65"/>
      <c r="P136" s="65"/>
      <c r="Q136" s="65"/>
      <c r="R136" s="78"/>
      <c r="S136" s="65"/>
      <c r="T136" s="79">
        <f>[1]①九州!H141+[1]②関西!H141+[1]③関東・北海道!H141</f>
        <v>0</v>
      </c>
      <c r="U136" s="80">
        <f>[1]①九州!I141+[1]②関西!I141+[1]③関東・北海道!I141</f>
        <v>0</v>
      </c>
      <c r="V136" s="81">
        <f>[1]①九州!J141+[1]②関西!J141+[1]③関東・北海道!J141</f>
        <v>0</v>
      </c>
      <c r="W136" s="82">
        <f t="shared" si="12"/>
        <v>0</v>
      </c>
      <c r="X136" s="39"/>
      <c r="Y136" s="90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</row>
    <row r="137" spans="2:56" x14ac:dyDescent="0.25">
      <c r="B137" s="39">
        <v>317</v>
      </c>
      <c r="C137" s="40" t="s">
        <v>80</v>
      </c>
      <c r="D137" s="36">
        <v>1</v>
      </c>
      <c r="E137" s="37">
        <v>1</v>
      </c>
      <c r="F137" s="38"/>
      <c r="G137" s="40" t="s">
        <v>251</v>
      </c>
      <c r="H137" s="40" t="s">
        <v>225</v>
      </c>
      <c r="I137" s="55">
        <v>29786</v>
      </c>
      <c r="J137" s="61" t="e">
        <f>SUMIF([1]貼付け!$B:$B,$B137,[1]貼付け!$I:$I)</f>
        <v>#VALUE!</v>
      </c>
      <c r="K137" s="62" t="e">
        <f>SUMIF([1]貼付け!$B:$B,$B137,[1]貼付け!$J:$J)</f>
        <v>#VALUE!</v>
      </c>
      <c r="L137" s="63" t="e">
        <f t="shared" si="11"/>
        <v>#VALUE!</v>
      </c>
      <c r="N137" s="64"/>
      <c r="O137" s="65"/>
      <c r="P137" s="65"/>
      <c r="Q137" s="65"/>
      <c r="R137" s="78"/>
      <c r="S137" s="65"/>
      <c r="T137" s="79">
        <f>[1]①九州!H142+[1]②関西!H142+[1]③関東・北海道!H142</f>
        <v>0</v>
      </c>
      <c r="U137" s="80">
        <f>[1]①九州!I142+[1]②関西!I142+[1]③関東・北海道!I142</f>
        <v>0</v>
      </c>
      <c r="V137" s="81">
        <f>[1]①九州!J142+[1]②関西!J142+[1]③関東・北海道!J142</f>
        <v>0</v>
      </c>
      <c r="W137" s="82">
        <f t="shared" si="12"/>
        <v>0</v>
      </c>
      <c r="X137" s="39"/>
      <c r="Y137" s="90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</row>
    <row r="138" spans="2:56" x14ac:dyDescent="0.25">
      <c r="B138" s="39">
        <v>318</v>
      </c>
      <c r="C138" s="40" t="s">
        <v>81</v>
      </c>
      <c r="D138" s="36">
        <v>1</v>
      </c>
      <c r="E138" s="37">
        <v>1</v>
      </c>
      <c r="F138" s="38"/>
      <c r="G138" s="40" t="s">
        <v>251</v>
      </c>
      <c r="H138" s="40" t="s">
        <v>230</v>
      </c>
      <c r="I138" s="55">
        <v>42933</v>
      </c>
      <c r="J138" s="61" t="e">
        <f>SUMIF([1]貼付け!$B:$B,$B138,[1]貼付け!$I:$I)</f>
        <v>#VALUE!</v>
      </c>
      <c r="K138" s="62" t="e">
        <f>SUMIF([1]貼付け!$B:$B,$B138,[1]貼付け!$J:$J)</f>
        <v>#VALUE!</v>
      </c>
      <c r="L138" s="63" t="e">
        <f t="shared" si="11"/>
        <v>#VALUE!</v>
      </c>
      <c r="N138" s="64"/>
      <c r="O138" s="65"/>
      <c r="P138" s="65"/>
      <c r="Q138" s="65"/>
      <c r="R138" s="78"/>
      <c r="S138" s="65"/>
      <c r="T138" s="79">
        <f>[1]①九州!H143+[1]②関西!H143+[1]③関東・北海道!H143</f>
        <v>0</v>
      </c>
      <c r="U138" s="80">
        <f>[1]①九州!I143+[1]②関西!I143+[1]③関東・北海道!I143</f>
        <v>0</v>
      </c>
      <c r="V138" s="81">
        <f>[1]①九州!J143+[1]②関西!J143+[1]③関東・北海道!J143</f>
        <v>0</v>
      </c>
      <c r="W138" s="82">
        <f t="shared" si="12"/>
        <v>0</v>
      </c>
      <c r="X138" s="39"/>
      <c r="Y138" s="90"/>
      <c r="Z138" s="39"/>
      <c r="AA138" s="39"/>
      <c r="AB138" s="39"/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P138" s="39"/>
      <c r="AQ138" s="39"/>
      <c r="AR138" s="39"/>
      <c r="AS138" s="39"/>
      <c r="AT138" s="39"/>
      <c r="AU138" s="39"/>
      <c r="AV138" s="39"/>
      <c r="AW138" s="39"/>
      <c r="AX138" s="39"/>
      <c r="AY138" s="39"/>
      <c r="AZ138" s="39"/>
      <c r="BA138" s="39"/>
      <c r="BB138" s="39"/>
      <c r="BC138" s="39"/>
      <c r="BD138" s="39"/>
    </row>
    <row r="139" spans="2:56" hidden="1" x14ac:dyDescent="0.25">
      <c r="B139" s="39">
        <v>319</v>
      </c>
      <c r="C139" s="40" t="s">
        <v>161</v>
      </c>
      <c r="D139" s="36">
        <v>2</v>
      </c>
      <c r="E139" s="37">
        <v>2</v>
      </c>
      <c r="F139" s="38"/>
      <c r="G139" s="40" t="s">
        <v>247</v>
      </c>
      <c r="H139" s="40" t="s">
        <v>242</v>
      </c>
      <c r="I139" s="55">
        <v>80377</v>
      </c>
      <c r="J139" s="61" t="e">
        <f>SUMIF([1]貼付け!$B:$B,$B139,[1]貼付け!$I:$I)</f>
        <v>#VALUE!</v>
      </c>
      <c r="K139" s="62" t="e">
        <f>SUMIF([1]貼付け!$B:$B,$B139,[1]貼付け!$J:$J)</f>
        <v>#VALUE!</v>
      </c>
      <c r="L139" s="63" t="e">
        <f t="shared" si="11"/>
        <v>#VALUE!</v>
      </c>
      <c r="N139" s="64"/>
      <c r="O139" s="65"/>
      <c r="P139" s="65"/>
      <c r="Q139" s="65"/>
      <c r="R139" s="78"/>
      <c r="S139" s="65"/>
      <c r="T139" s="79">
        <f>[1]①九州!H144+[1]②関西!H144+[1]③関東・北海道!H144</f>
        <v>0</v>
      </c>
      <c r="U139" s="80">
        <f>[1]①九州!I144+[1]②関西!I144+[1]③関東・北海道!I144</f>
        <v>0</v>
      </c>
      <c r="V139" s="81">
        <f>[1]①九州!J144+[1]②関西!J144+[1]③関東・北海道!J144</f>
        <v>0</v>
      </c>
      <c r="W139" s="82">
        <f t="shared" si="12"/>
        <v>0</v>
      </c>
      <c r="X139" s="39"/>
      <c r="Y139" s="90"/>
      <c r="Z139" s="39"/>
      <c r="AA139" s="39"/>
      <c r="AB139" s="39"/>
      <c r="AC139" s="39"/>
      <c r="AD139" s="39"/>
      <c r="AE139" s="39"/>
      <c r="AF139" s="39"/>
      <c r="AG139" s="39"/>
      <c r="AH139" s="39"/>
      <c r="AI139" s="39"/>
      <c r="AJ139" s="39"/>
      <c r="AK139" s="39"/>
      <c r="AL139" s="39"/>
      <c r="AM139" s="39"/>
      <c r="AN139" s="39"/>
      <c r="AP139" s="39"/>
      <c r="AQ139" s="39"/>
      <c r="AR139" s="39"/>
      <c r="AS139" s="39"/>
      <c r="AT139" s="39"/>
      <c r="AU139" s="39"/>
      <c r="AV139" s="39"/>
      <c r="AW139" s="39"/>
      <c r="AX139" s="39"/>
      <c r="AY139" s="39"/>
      <c r="AZ139" s="39"/>
      <c r="BA139" s="39"/>
      <c r="BB139" s="39"/>
      <c r="BC139" s="39"/>
      <c r="BD139" s="39"/>
    </row>
    <row r="140" spans="2:56" x14ac:dyDescent="0.25">
      <c r="B140" s="39">
        <v>320</v>
      </c>
      <c r="C140" s="40" t="s">
        <v>82</v>
      </c>
      <c r="D140" s="36">
        <v>1</v>
      </c>
      <c r="E140" s="37">
        <v>1</v>
      </c>
      <c r="F140" s="38"/>
      <c r="G140" s="40" t="s">
        <v>235</v>
      </c>
      <c r="H140" s="40" t="s">
        <v>230</v>
      </c>
      <c r="I140" s="55">
        <v>58797</v>
      </c>
      <c r="J140" s="61" t="e">
        <f>SUMIF([1]貼付け!$B:$B,$B140,[1]貼付け!$I:$I)</f>
        <v>#VALUE!</v>
      </c>
      <c r="K140" s="62" t="e">
        <f>SUMIF([1]貼付け!$B:$B,$B140,[1]貼付け!$J:$J)</f>
        <v>#VALUE!</v>
      </c>
      <c r="L140" s="63" t="e">
        <f t="shared" si="11"/>
        <v>#VALUE!</v>
      </c>
      <c r="N140" s="64"/>
      <c r="O140" s="65"/>
      <c r="P140" s="65"/>
      <c r="Q140" s="65"/>
      <c r="R140" s="78"/>
      <c r="S140" s="65"/>
      <c r="T140" s="79">
        <f>[1]①九州!H145+[1]②関西!H145+[1]③関東・北海道!H145</f>
        <v>0</v>
      </c>
      <c r="U140" s="80">
        <f>[1]①九州!I145+[1]②関西!I145+[1]③関東・北海道!I145</f>
        <v>0</v>
      </c>
      <c r="V140" s="81">
        <f>[1]①九州!J145+[1]②関西!J145+[1]③関東・北海道!J145</f>
        <v>0</v>
      </c>
      <c r="W140" s="82">
        <f t="shared" si="12"/>
        <v>0</v>
      </c>
      <c r="X140" s="39"/>
      <c r="Y140" s="90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</row>
    <row r="141" spans="2:56" hidden="1" x14ac:dyDescent="0.25">
      <c r="B141" s="39">
        <v>321</v>
      </c>
      <c r="C141" s="40" t="s">
        <v>288</v>
      </c>
      <c r="D141" s="36"/>
      <c r="E141" s="37"/>
      <c r="F141" s="38"/>
      <c r="G141" s="40" t="s">
        <v>240</v>
      </c>
      <c r="H141" s="40" t="s">
        <v>230</v>
      </c>
      <c r="I141" s="55"/>
      <c r="J141" s="61" t="e">
        <f>SUMIF([1]貼付け!$B:$B,$B141,[1]貼付け!$I:$I)</f>
        <v>#VALUE!</v>
      </c>
      <c r="K141" s="62" t="e">
        <f>SUMIF([1]貼付け!$B:$B,$B141,[1]貼付け!$J:$J)</f>
        <v>#VALUE!</v>
      </c>
      <c r="L141" s="63" t="e">
        <f t="shared" si="11"/>
        <v>#VALUE!</v>
      </c>
      <c r="N141" s="64"/>
      <c r="O141" s="65"/>
      <c r="P141" s="65"/>
      <c r="Q141" s="65"/>
      <c r="R141" s="78"/>
      <c r="S141" s="65"/>
      <c r="T141" s="79">
        <f>[1]①九州!H146+[1]②関西!H146+[1]③関東・北海道!H146</f>
        <v>0</v>
      </c>
      <c r="U141" s="80">
        <f>[1]①九州!I146+[1]②関西!I146+[1]③関東・北海道!I146</f>
        <v>0</v>
      </c>
      <c r="V141" s="81">
        <f>[1]①九州!J146+[1]②関西!J146+[1]③関東・北海道!J146</f>
        <v>0</v>
      </c>
      <c r="W141" s="82">
        <f t="shared" si="12"/>
        <v>0</v>
      </c>
      <c r="X141" s="39"/>
      <c r="Y141" s="90"/>
      <c r="Z141" s="39"/>
      <c r="AA141" s="39"/>
      <c r="AB141" s="39"/>
      <c r="AC141" s="39"/>
      <c r="AD141" s="39"/>
      <c r="AE141" s="39"/>
      <c r="AF141" s="39"/>
      <c r="AG141" s="39"/>
      <c r="AH141" s="39"/>
      <c r="AI141" s="39"/>
      <c r="AJ141" s="39"/>
      <c r="AK141" s="39"/>
      <c r="AL141" s="39"/>
      <c r="AM141" s="39"/>
      <c r="AN141" s="39"/>
      <c r="AP141" s="39"/>
      <c r="AQ141" s="39"/>
      <c r="AR141" s="39"/>
      <c r="AS141" s="39"/>
      <c r="AT141" s="39"/>
      <c r="AU141" s="39"/>
      <c r="AV141" s="39"/>
      <c r="AW141" s="39"/>
      <c r="AX141" s="39"/>
      <c r="AY141" s="39"/>
      <c r="AZ141" s="39"/>
      <c r="BA141" s="39"/>
      <c r="BB141" s="39"/>
      <c r="BC141" s="39"/>
      <c r="BD141" s="39"/>
    </row>
    <row r="142" spans="2:56" x14ac:dyDescent="0.25">
      <c r="B142" s="39">
        <v>322</v>
      </c>
      <c r="C142" s="40" t="s">
        <v>83</v>
      </c>
      <c r="D142" s="36">
        <v>1</v>
      </c>
      <c r="E142" s="37">
        <v>1</v>
      </c>
      <c r="F142" s="38"/>
      <c r="G142" s="40" t="s">
        <v>251</v>
      </c>
      <c r="H142" s="40" t="s">
        <v>225</v>
      </c>
      <c r="I142" s="55">
        <v>42748</v>
      </c>
      <c r="J142" s="61" t="e">
        <f>SUMIF([1]貼付け!$B:$B,$B142,[1]貼付け!$I:$I)</f>
        <v>#VALUE!</v>
      </c>
      <c r="K142" s="62" t="e">
        <f>SUMIF([1]貼付け!$B:$B,$B142,[1]貼付け!$J:$J)</f>
        <v>#VALUE!</v>
      </c>
      <c r="L142" s="63" t="e">
        <f t="shared" si="11"/>
        <v>#VALUE!</v>
      </c>
      <c r="N142" s="64"/>
      <c r="O142" s="65"/>
      <c r="P142" s="65"/>
      <c r="Q142" s="65"/>
      <c r="R142" s="78"/>
      <c r="S142" s="65"/>
      <c r="T142" s="79">
        <f>[1]①九州!H147+[1]②関西!H147+[1]③関東・北海道!H147</f>
        <v>0</v>
      </c>
      <c r="U142" s="80">
        <f>[1]①九州!I147+[1]②関西!I147+[1]③関東・北海道!I147</f>
        <v>0</v>
      </c>
      <c r="V142" s="81">
        <f>[1]①九州!J147+[1]②関西!J147+[1]③関東・北海道!J147</f>
        <v>0</v>
      </c>
      <c r="W142" s="82">
        <f t="shared" si="12"/>
        <v>0</v>
      </c>
      <c r="X142" s="39"/>
      <c r="Y142" s="90"/>
      <c r="Z142" s="39"/>
      <c r="AA142" s="39"/>
      <c r="AB142" s="39"/>
      <c r="AC142" s="39"/>
      <c r="AD142" s="39"/>
      <c r="AE142" s="39"/>
      <c r="AF142" s="39"/>
      <c r="AG142" s="39"/>
      <c r="AH142" s="39"/>
      <c r="AI142" s="39"/>
      <c r="AJ142" s="39"/>
      <c r="AK142" s="39"/>
      <c r="AL142" s="39"/>
      <c r="AM142" s="39"/>
      <c r="AN142" s="39"/>
      <c r="AP142" s="39"/>
      <c r="AQ142" s="39"/>
      <c r="AR142" s="39"/>
      <c r="AS142" s="39"/>
      <c r="AT142" s="39"/>
      <c r="AU142" s="39"/>
      <c r="AV142" s="39"/>
      <c r="AW142" s="39"/>
      <c r="AX142" s="39"/>
      <c r="AY142" s="39"/>
      <c r="AZ142" s="39"/>
      <c r="BA142" s="39"/>
      <c r="BB142" s="39"/>
      <c r="BC142" s="39"/>
      <c r="BD142" s="39"/>
    </row>
    <row r="143" spans="2:56" hidden="1" x14ac:dyDescent="0.25">
      <c r="B143" s="39">
        <v>323</v>
      </c>
      <c r="C143" s="40" t="s">
        <v>289</v>
      </c>
      <c r="D143" s="36"/>
      <c r="E143" s="37"/>
      <c r="F143" s="38"/>
      <c r="G143" s="40" t="s">
        <v>251</v>
      </c>
      <c r="H143" s="40" t="s">
        <v>230</v>
      </c>
      <c r="I143" s="55"/>
      <c r="J143" s="61" t="e">
        <f>SUMIF([1]貼付け!$B:$B,$B143,[1]貼付け!$I:$I)</f>
        <v>#VALUE!</v>
      </c>
      <c r="K143" s="62" t="e">
        <f>SUMIF([1]貼付け!$B:$B,$B143,[1]貼付け!$J:$J)</f>
        <v>#VALUE!</v>
      </c>
      <c r="L143" s="63" t="e">
        <f t="shared" si="11"/>
        <v>#VALUE!</v>
      </c>
      <c r="N143" s="64"/>
      <c r="O143" s="65"/>
      <c r="P143" s="65"/>
      <c r="Q143" s="65"/>
      <c r="R143" s="78"/>
      <c r="S143" s="65"/>
      <c r="T143" s="79">
        <f>[1]①九州!H148+[1]②関西!H148+[1]③関東・北海道!H148</f>
        <v>0</v>
      </c>
      <c r="U143" s="80">
        <f>[1]①九州!I148+[1]②関西!I148+[1]③関東・北海道!I148</f>
        <v>0</v>
      </c>
      <c r="V143" s="81">
        <f>[1]①九州!J148+[1]②関西!J148+[1]③関東・北海道!J148</f>
        <v>0</v>
      </c>
      <c r="W143" s="82">
        <f t="shared" si="12"/>
        <v>0</v>
      </c>
      <c r="X143" s="39"/>
      <c r="Y143" s="90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</row>
    <row r="144" spans="2:56" hidden="1" x14ac:dyDescent="0.25">
      <c r="B144" s="39">
        <v>324</v>
      </c>
      <c r="C144" s="40" t="s">
        <v>290</v>
      </c>
      <c r="D144" s="36"/>
      <c r="E144" s="37"/>
      <c r="F144" s="38"/>
      <c r="G144" s="40" t="s">
        <v>282</v>
      </c>
      <c r="H144" s="40" t="s">
        <v>225</v>
      </c>
      <c r="I144" s="55"/>
      <c r="J144" s="61" t="e">
        <f>SUMIF([1]貼付け!$B:$B,$B144,[1]貼付け!$I:$I)</f>
        <v>#VALUE!</v>
      </c>
      <c r="K144" s="62" t="e">
        <f>SUMIF([1]貼付け!$B:$B,$B144,[1]貼付け!$J:$J)</f>
        <v>#VALUE!</v>
      </c>
      <c r="L144" s="63" t="e">
        <f t="shared" si="11"/>
        <v>#VALUE!</v>
      </c>
      <c r="N144" s="64"/>
      <c r="O144" s="65"/>
      <c r="P144" s="65"/>
      <c r="Q144" s="65"/>
      <c r="R144" s="78"/>
      <c r="S144" s="65"/>
      <c r="T144" s="79">
        <f>[1]①九州!H149+[1]②関西!H149+[1]③関東・北海道!H149</f>
        <v>0</v>
      </c>
      <c r="U144" s="80">
        <f>[1]①九州!I149+[1]②関西!I149+[1]③関東・北海道!I149</f>
        <v>0</v>
      </c>
      <c r="V144" s="81">
        <f>[1]①九州!J149+[1]②関西!J149+[1]③関東・北海道!J149</f>
        <v>0</v>
      </c>
      <c r="W144" s="82">
        <f t="shared" si="12"/>
        <v>0</v>
      </c>
      <c r="X144" s="39"/>
      <c r="Y144" s="90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/>
      <c r="AJ144" s="39"/>
      <c r="AK144" s="39"/>
      <c r="AL144" s="39"/>
      <c r="AM144" s="39"/>
      <c r="AN144" s="39"/>
      <c r="AP144" s="39"/>
      <c r="AQ144" s="39"/>
      <c r="AR144" s="39"/>
      <c r="AS144" s="39"/>
      <c r="AT144" s="39"/>
      <c r="AU144" s="39"/>
      <c r="AV144" s="39"/>
      <c r="AW144" s="39"/>
      <c r="AX144" s="39"/>
      <c r="AY144" s="39"/>
      <c r="AZ144" s="39"/>
      <c r="BA144" s="39"/>
      <c r="BB144" s="39"/>
      <c r="BC144" s="39"/>
      <c r="BD144" s="39"/>
    </row>
    <row r="145" spans="2:56" hidden="1" x14ac:dyDescent="0.25">
      <c r="B145" s="39">
        <v>325</v>
      </c>
      <c r="C145" s="40" t="s">
        <v>162</v>
      </c>
      <c r="D145" s="36">
        <v>2</v>
      </c>
      <c r="E145" s="37">
        <v>2</v>
      </c>
      <c r="F145" s="38"/>
      <c r="G145" s="40" t="s">
        <v>251</v>
      </c>
      <c r="H145" s="40" t="s">
        <v>225</v>
      </c>
      <c r="I145" s="55">
        <v>97178</v>
      </c>
      <c r="J145" s="61" t="e">
        <f>SUMIF([1]貼付け!$B:$B,$B145,[1]貼付け!$I:$I)</f>
        <v>#VALUE!</v>
      </c>
      <c r="K145" s="62" t="e">
        <f>SUMIF([1]貼付け!$B:$B,$B145,[1]貼付け!$J:$J)</f>
        <v>#VALUE!</v>
      </c>
      <c r="L145" s="63" t="e">
        <f t="shared" si="11"/>
        <v>#VALUE!</v>
      </c>
      <c r="N145" s="64"/>
      <c r="O145" s="65"/>
      <c r="P145" s="65"/>
      <c r="Q145" s="65"/>
      <c r="R145" s="78"/>
      <c r="S145" s="65"/>
      <c r="T145" s="79">
        <f>[1]①九州!H150+[1]②関西!H150+[1]③関東・北海道!H150</f>
        <v>0</v>
      </c>
      <c r="U145" s="80">
        <f>[1]①九州!I150+[1]②関西!I150+[1]③関東・北海道!I150</f>
        <v>0</v>
      </c>
      <c r="V145" s="81">
        <f>[1]①九州!J150+[1]②関西!J150+[1]③関東・北海道!J150</f>
        <v>0</v>
      </c>
      <c r="W145" s="82">
        <f t="shared" si="12"/>
        <v>0</v>
      </c>
      <c r="X145" s="39"/>
      <c r="Y145" s="90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</row>
    <row r="146" spans="2:56" x14ac:dyDescent="0.25">
      <c r="B146" s="39">
        <v>326</v>
      </c>
      <c r="C146" s="40" t="s">
        <v>84</v>
      </c>
      <c r="D146" s="36">
        <v>1</v>
      </c>
      <c r="E146" s="37">
        <v>1</v>
      </c>
      <c r="F146" s="38"/>
      <c r="G146" s="40" t="s">
        <v>237</v>
      </c>
      <c r="H146" s="40" t="s">
        <v>225</v>
      </c>
      <c r="I146" s="55">
        <v>23973</v>
      </c>
      <c r="J146" s="61" t="e">
        <f>SUMIF([1]貼付け!$B:$B,$B146,[1]貼付け!$I:$I)</f>
        <v>#VALUE!</v>
      </c>
      <c r="K146" s="62" t="e">
        <f>SUMIF([1]貼付け!$B:$B,$B146,[1]貼付け!$J:$J)</f>
        <v>#VALUE!</v>
      </c>
      <c r="L146" s="63" t="e">
        <f t="shared" si="11"/>
        <v>#VALUE!</v>
      </c>
      <c r="N146" s="64"/>
      <c r="O146" s="65"/>
      <c r="P146" s="65"/>
      <c r="Q146" s="65"/>
      <c r="R146" s="78"/>
      <c r="S146" s="65"/>
      <c r="T146" s="79">
        <f>[1]①九州!H151+[1]②関西!H151+[1]③関東・北海道!H151</f>
        <v>0</v>
      </c>
      <c r="U146" s="80">
        <f>[1]①九州!I151+[1]②関西!I151+[1]③関東・北海道!I151</f>
        <v>0</v>
      </c>
      <c r="V146" s="81">
        <f>[1]①九州!J151+[1]②関西!J151+[1]③関東・北海道!J151</f>
        <v>0</v>
      </c>
      <c r="W146" s="82">
        <f t="shared" si="12"/>
        <v>0</v>
      </c>
      <c r="X146" s="39"/>
      <c r="Y146" s="90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/>
      <c r="BD146" s="39"/>
    </row>
    <row r="147" spans="2:56" x14ac:dyDescent="0.25">
      <c r="B147" s="39">
        <v>327</v>
      </c>
      <c r="C147" s="40" t="s">
        <v>85</v>
      </c>
      <c r="D147" s="36">
        <v>1</v>
      </c>
      <c r="E147" s="37">
        <v>1</v>
      </c>
      <c r="F147" s="38"/>
      <c r="G147" s="40" t="s">
        <v>251</v>
      </c>
      <c r="H147" s="40" t="s">
        <v>230</v>
      </c>
      <c r="I147" s="55">
        <v>64845</v>
      </c>
      <c r="J147" s="61" t="e">
        <f>SUMIF([1]貼付け!$B:$B,$B147,[1]貼付け!$I:$I)</f>
        <v>#VALUE!</v>
      </c>
      <c r="K147" s="62" t="e">
        <f>SUMIF([1]貼付け!$B:$B,$B147,[1]貼付け!$J:$J)</f>
        <v>#VALUE!</v>
      </c>
      <c r="L147" s="63" t="e">
        <f t="shared" si="11"/>
        <v>#VALUE!</v>
      </c>
      <c r="N147" s="64"/>
      <c r="O147" s="65"/>
      <c r="P147" s="65"/>
      <c r="Q147" s="65"/>
      <c r="R147" s="78"/>
      <c r="S147" s="65"/>
      <c r="T147" s="79">
        <f>[1]①九州!H152+[1]②関西!H152+[1]③関東・北海道!H152</f>
        <v>0</v>
      </c>
      <c r="U147" s="80">
        <f>[1]①九州!I152+[1]②関西!I152+[1]③関東・北海道!I152</f>
        <v>0</v>
      </c>
      <c r="V147" s="81">
        <f>[1]①九州!J152+[1]②関西!J152+[1]③関東・北海道!J152</f>
        <v>0</v>
      </c>
      <c r="W147" s="82">
        <f t="shared" si="12"/>
        <v>0</v>
      </c>
      <c r="X147" s="39"/>
      <c r="Y147" s="90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P147" s="39"/>
      <c r="AQ147" s="39"/>
      <c r="AR147" s="39"/>
      <c r="AS147" s="39"/>
      <c r="AT147" s="39"/>
      <c r="AU147" s="39"/>
      <c r="AV147" s="39"/>
      <c r="AW147" s="39"/>
      <c r="AX147" s="39"/>
      <c r="AY147" s="39"/>
      <c r="AZ147" s="39"/>
      <c r="BA147" s="39"/>
      <c r="BB147" s="39"/>
      <c r="BC147" s="39"/>
      <c r="BD147" s="39"/>
    </row>
    <row r="148" spans="2:56" x14ac:dyDescent="0.25">
      <c r="B148" s="39">
        <v>328</v>
      </c>
      <c r="C148" s="40" t="s">
        <v>86</v>
      </c>
      <c r="D148" s="36">
        <v>1</v>
      </c>
      <c r="E148" s="37">
        <v>1</v>
      </c>
      <c r="F148" s="38"/>
      <c r="G148" s="40" t="s">
        <v>247</v>
      </c>
      <c r="H148" s="40" t="s">
        <v>225</v>
      </c>
      <c r="I148" s="55">
        <v>29510</v>
      </c>
      <c r="J148" s="61" t="e">
        <f>SUMIF([1]貼付け!$B:$B,$B148,[1]貼付け!$I:$I)</f>
        <v>#VALUE!</v>
      </c>
      <c r="K148" s="62" t="e">
        <f>SUMIF([1]貼付け!$B:$B,$B148,[1]貼付け!$J:$J)</f>
        <v>#VALUE!</v>
      </c>
      <c r="L148" s="63" t="e">
        <f t="shared" si="11"/>
        <v>#VALUE!</v>
      </c>
      <c r="N148" s="64"/>
      <c r="O148" s="65"/>
      <c r="P148" s="65"/>
      <c r="Q148" s="65"/>
      <c r="R148" s="78"/>
      <c r="S148" s="65"/>
      <c r="T148" s="79">
        <f>[1]①九州!H153+[1]②関西!H153+[1]③関東・北海道!H153</f>
        <v>0</v>
      </c>
      <c r="U148" s="80">
        <f>[1]①九州!I153+[1]②関西!I153+[1]③関東・北海道!I153</f>
        <v>0</v>
      </c>
      <c r="V148" s="81">
        <f>[1]①九州!J153+[1]②関西!J153+[1]③関東・北海道!J153</f>
        <v>0</v>
      </c>
      <c r="W148" s="82">
        <f t="shared" si="12"/>
        <v>0</v>
      </c>
      <c r="X148" s="39"/>
      <c r="Y148" s="90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</row>
    <row r="149" spans="2:56" hidden="1" x14ac:dyDescent="0.25">
      <c r="B149" s="39">
        <v>329</v>
      </c>
      <c r="C149" s="40" t="s">
        <v>163</v>
      </c>
      <c r="D149" s="36">
        <v>2</v>
      </c>
      <c r="E149" s="37">
        <v>2</v>
      </c>
      <c r="F149" s="38" t="s">
        <v>231</v>
      </c>
      <c r="G149" s="40" t="s">
        <v>240</v>
      </c>
      <c r="H149" s="40" t="s">
        <v>228</v>
      </c>
      <c r="I149" s="55">
        <v>42957</v>
      </c>
      <c r="J149" s="61" t="e">
        <f>SUMIF([1]貼付け!$B:$B,$B149,[1]貼付け!$I:$I)</f>
        <v>#VALUE!</v>
      </c>
      <c r="K149" s="62" t="e">
        <f>SUMIF([1]貼付け!$B:$B,$B149,[1]貼付け!$J:$J)</f>
        <v>#VALUE!</v>
      </c>
      <c r="L149" s="63" t="e">
        <f t="shared" si="11"/>
        <v>#VALUE!</v>
      </c>
      <c r="N149" s="64"/>
      <c r="O149" s="65"/>
      <c r="P149" s="65"/>
      <c r="Q149" s="65"/>
      <c r="R149" s="78"/>
      <c r="S149" s="65"/>
      <c r="T149" s="79">
        <f>[1]①九州!H154+[1]②関西!H154+[1]③関東・北海道!H154</f>
        <v>0</v>
      </c>
      <c r="U149" s="80">
        <f>[1]①九州!I154+[1]②関西!I154+[1]③関東・北海道!I154</f>
        <v>0</v>
      </c>
      <c r="V149" s="81">
        <f>[1]①九州!J154+[1]②関西!J154+[1]③関東・北海道!J154</f>
        <v>0</v>
      </c>
      <c r="W149" s="82">
        <f t="shared" si="12"/>
        <v>0</v>
      </c>
      <c r="X149" s="39"/>
      <c r="Y149" s="90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</row>
    <row r="150" spans="2:56" hidden="1" x14ac:dyDescent="0.25">
      <c r="B150" s="39">
        <v>330</v>
      </c>
      <c r="C150" s="40" t="s">
        <v>291</v>
      </c>
      <c r="D150" s="36"/>
      <c r="E150" s="37"/>
      <c r="F150" s="38"/>
      <c r="G150" s="40" t="s">
        <v>237</v>
      </c>
      <c r="H150" s="40" t="s">
        <v>227</v>
      </c>
      <c r="I150" s="55"/>
      <c r="J150" s="61" t="e">
        <f>SUMIF([1]貼付け!$B:$B,$B150,[1]貼付け!$I:$I)</f>
        <v>#VALUE!</v>
      </c>
      <c r="K150" s="62" t="e">
        <f>SUMIF([1]貼付け!$B:$B,$B150,[1]貼付け!$J:$J)</f>
        <v>#VALUE!</v>
      </c>
      <c r="L150" s="63" t="e">
        <f t="shared" si="11"/>
        <v>#VALUE!</v>
      </c>
      <c r="N150" s="64"/>
      <c r="O150" s="65"/>
      <c r="P150" s="65"/>
      <c r="Q150" s="65"/>
      <c r="R150" s="78"/>
      <c r="S150" s="65"/>
      <c r="T150" s="79">
        <f>[1]①九州!H155+[1]②関西!H155+[1]③関東・北海道!H155</f>
        <v>0</v>
      </c>
      <c r="U150" s="80">
        <f>[1]①九州!I155+[1]②関西!I155+[1]③関東・北海道!I155</f>
        <v>0</v>
      </c>
      <c r="V150" s="81">
        <f>[1]①九州!J155+[1]②関西!J155+[1]③関東・北海道!J155</f>
        <v>0</v>
      </c>
      <c r="W150" s="82">
        <f t="shared" si="12"/>
        <v>0</v>
      </c>
      <c r="X150" s="39"/>
      <c r="Y150" s="90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P150" s="39"/>
      <c r="AQ150" s="39"/>
      <c r="AR150" s="39"/>
      <c r="AS150" s="39"/>
      <c r="AT150" s="39"/>
      <c r="AU150" s="39"/>
      <c r="AV150" s="39"/>
      <c r="AW150" s="39"/>
      <c r="AX150" s="39"/>
      <c r="AY150" s="39"/>
      <c r="AZ150" s="39"/>
      <c r="BA150" s="39"/>
      <c r="BB150" s="39"/>
      <c r="BC150" s="39"/>
      <c r="BD150" s="39"/>
    </row>
    <row r="151" spans="2:56" hidden="1" x14ac:dyDescent="0.25">
      <c r="B151" s="39">
        <v>331</v>
      </c>
      <c r="C151" s="40" t="s">
        <v>189</v>
      </c>
      <c r="D151" s="36">
        <v>3</v>
      </c>
      <c r="E151" s="37">
        <v>3</v>
      </c>
      <c r="F151" s="38"/>
      <c r="G151" s="40" t="s">
        <v>241</v>
      </c>
      <c r="H151" s="40" t="s">
        <v>225</v>
      </c>
      <c r="I151" s="55">
        <v>133402</v>
      </c>
      <c r="J151" s="61" t="e">
        <f>SUMIF([1]貼付け!$B:$B,$B151,[1]貼付け!$I:$I)</f>
        <v>#VALUE!</v>
      </c>
      <c r="K151" s="62" t="e">
        <f>SUMIF([1]貼付け!$B:$B,$B151,[1]貼付け!$J:$J)</f>
        <v>#VALUE!</v>
      </c>
      <c r="L151" s="63" t="e">
        <f t="shared" si="11"/>
        <v>#VALUE!</v>
      </c>
      <c r="N151" s="64"/>
      <c r="O151" s="65"/>
      <c r="P151" s="65"/>
      <c r="Q151" s="65"/>
      <c r="R151" s="78"/>
      <c r="S151" s="65"/>
      <c r="T151" s="79">
        <f>[1]①九州!H156+[1]②関西!H156+[1]③関東・北海道!H156</f>
        <v>0</v>
      </c>
      <c r="U151" s="80">
        <f>[1]①九州!I156+[1]②関西!I156+[1]③関東・北海道!I156</f>
        <v>0</v>
      </c>
      <c r="V151" s="81">
        <f>[1]①九州!J156+[1]②関西!J156+[1]③関東・北海道!J156</f>
        <v>0</v>
      </c>
      <c r="W151" s="82">
        <f t="shared" si="12"/>
        <v>0</v>
      </c>
      <c r="X151" s="39"/>
      <c r="Y151" s="90"/>
      <c r="Z151" s="39"/>
      <c r="AA151" s="39"/>
      <c r="AB151" s="39"/>
      <c r="AC151" s="39"/>
      <c r="AD151" s="39"/>
      <c r="AE151" s="39"/>
      <c r="AF151" s="39"/>
      <c r="AG151" s="39"/>
      <c r="AH151" s="39"/>
      <c r="AI151" s="39"/>
      <c r="AJ151" s="39"/>
      <c r="AK151" s="39"/>
      <c r="AL151" s="39"/>
      <c r="AM151" s="39"/>
      <c r="AN151" s="39"/>
      <c r="AP151" s="39"/>
      <c r="AQ151" s="39"/>
      <c r="AR151" s="39"/>
      <c r="AS151" s="39"/>
      <c r="AT151" s="39"/>
      <c r="AU151" s="39"/>
      <c r="AV151" s="39"/>
      <c r="AW151" s="39"/>
      <c r="AX151" s="39"/>
      <c r="AY151" s="39"/>
      <c r="AZ151" s="39"/>
      <c r="BA151" s="39"/>
      <c r="BB151" s="39"/>
      <c r="BC151" s="39"/>
      <c r="BD151" s="39"/>
    </row>
    <row r="152" spans="2:56" hidden="1" x14ac:dyDescent="0.25">
      <c r="B152" s="39">
        <v>333</v>
      </c>
      <c r="C152" s="40" t="s">
        <v>292</v>
      </c>
      <c r="D152" s="36"/>
      <c r="E152" s="37"/>
      <c r="F152" s="38"/>
      <c r="G152" s="40" t="s">
        <v>247</v>
      </c>
      <c r="H152" s="40" t="s">
        <v>227</v>
      </c>
      <c r="I152" s="55"/>
      <c r="J152" s="61" t="e">
        <f>SUMIF([1]貼付け!$B:$B,$B152,[1]貼付け!$I:$I)</f>
        <v>#VALUE!</v>
      </c>
      <c r="K152" s="62" t="e">
        <f>SUMIF([1]貼付け!$B:$B,$B152,[1]貼付け!$J:$J)</f>
        <v>#VALUE!</v>
      </c>
      <c r="L152" s="63" t="e">
        <f t="shared" si="11"/>
        <v>#VALUE!</v>
      </c>
      <c r="N152" s="64"/>
      <c r="O152" s="65"/>
      <c r="P152" s="65"/>
      <c r="Q152" s="65"/>
      <c r="R152" s="78"/>
      <c r="S152" s="65"/>
      <c r="T152" s="79">
        <f>[1]①九州!H157+[1]②関西!H157+[1]③関東・北海道!H157</f>
        <v>0</v>
      </c>
      <c r="U152" s="80">
        <f>[1]①九州!I157+[1]②関西!I157+[1]③関東・北海道!I157</f>
        <v>0</v>
      </c>
      <c r="V152" s="81">
        <f>[1]①九州!J157+[1]②関西!J157+[1]③関東・北海道!J157</f>
        <v>0</v>
      </c>
      <c r="W152" s="82">
        <f t="shared" si="12"/>
        <v>0</v>
      </c>
      <c r="X152" s="39"/>
      <c r="Y152" s="90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</row>
    <row r="153" spans="2:56" x14ac:dyDescent="0.25">
      <c r="B153" s="39">
        <v>334</v>
      </c>
      <c r="C153" s="40" t="s">
        <v>87</v>
      </c>
      <c r="D153" s="36">
        <v>1</v>
      </c>
      <c r="E153" s="41">
        <v>1</v>
      </c>
      <c r="F153" s="38" t="s">
        <v>243</v>
      </c>
      <c r="G153" s="40" t="s">
        <v>240</v>
      </c>
      <c r="H153" s="40" t="s">
        <v>225</v>
      </c>
      <c r="I153" s="55"/>
      <c r="J153" s="61" t="e">
        <f>SUMIF([1]貼付け!$B:$B,$B153,[1]貼付け!$I:$I)</f>
        <v>#VALUE!</v>
      </c>
      <c r="K153" s="62" t="e">
        <f>SUMIF([1]貼付け!$B:$B,$B153,[1]貼付け!$J:$J)</f>
        <v>#VALUE!</v>
      </c>
      <c r="L153" s="63" t="e">
        <f t="shared" si="11"/>
        <v>#VALUE!</v>
      </c>
      <c r="N153" s="64"/>
      <c r="O153" s="65"/>
      <c r="P153" s="65"/>
      <c r="Q153" s="65"/>
      <c r="R153" s="78"/>
      <c r="S153" s="65"/>
      <c r="T153" s="79">
        <f>[1]①九州!H158+[1]②関西!H158+[1]③関東・北海道!H158</f>
        <v>0</v>
      </c>
      <c r="U153" s="80">
        <f>[1]①九州!I158+[1]②関西!I158+[1]③関東・北海道!I158</f>
        <v>0</v>
      </c>
      <c r="V153" s="81">
        <f>[1]①九州!J158+[1]②関西!J158+[1]③関東・北海道!J158</f>
        <v>0</v>
      </c>
      <c r="W153" s="82">
        <f t="shared" si="12"/>
        <v>0</v>
      </c>
      <c r="X153" s="39"/>
      <c r="Y153" s="90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</row>
    <row r="154" spans="2:56" hidden="1" x14ac:dyDescent="0.25">
      <c r="B154" s="39">
        <v>336</v>
      </c>
      <c r="C154" s="40" t="s">
        <v>293</v>
      </c>
      <c r="D154" s="36"/>
      <c r="E154" s="37"/>
      <c r="F154" s="38"/>
      <c r="G154" s="40" t="s">
        <v>282</v>
      </c>
      <c r="H154" s="40" t="s">
        <v>225</v>
      </c>
      <c r="I154" s="55"/>
      <c r="J154" s="61" t="e">
        <f>SUMIF([1]貼付け!$B:$B,$B154,[1]貼付け!$I:$I)</f>
        <v>#VALUE!</v>
      </c>
      <c r="K154" s="62" t="e">
        <f>SUMIF([1]貼付け!$B:$B,$B154,[1]貼付け!$J:$J)</f>
        <v>#VALUE!</v>
      </c>
      <c r="L154" s="63" t="e">
        <f t="shared" si="11"/>
        <v>#VALUE!</v>
      </c>
      <c r="N154" s="64"/>
      <c r="O154" s="65"/>
      <c r="P154" s="65"/>
      <c r="Q154" s="65"/>
      <c r="R154" s="78"/>
      <c r="S154" s="65"/>
      <c r="T154" s="79">
        <f>[1]①九州!H159+[1]②関西!H159+[1]③関東・北海道!H159</f>
        <v>0</v>
      </c>
      <c r="U154" s="80">
        <f>[1]①九州!I159+[1]②関西!I159+[1]③関東・北海道!I159</f>
        <v>0</v>
      </c>
      <c r="V154" s="81">
        <f>[1]①九州!J159+[1]②関西!J159+[1]③関東・北海道!J159</f>
        <v>0</v>
      </c>
      <c r="W154" s="82">
        <f t="shared" si="12"/>
        <v>0</v>
      </c>
      <c r="X154" s="39"/>
      <c r="Y154" s="90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</row>
    <row r="155" spans="2:56" hidden="1" x14ac:dyDescent="0.25">
      <c r="B155" s="39">
        <v>340</v>
      </c>
      <c r="C155" s="40" t="s">
        <v>164</v>
      </c>
      <c r="D155" s="36">
        <v>2</v>
      </c>
      <c r="E155" s="37">
        <v>2</v>
      </c>
      <c r="F155" s="38"/>
      <c r="G155" s="40" t="s">
        <v>238</v>
      </c>
      <c r="H155" s="40" t="s">
        <v>225</v>
      </c>
      <c r="I155" s="55">
        <v>75126</v>
      </c>
      <c r="J155" s="61" t="e">
        <f>SUMIF([1]貼付け!$B:$B,$B155,[1]貼付け!$I:$I)</f>
        <v>#VALUE!</v>
      </c>
      <c r="K155" s="62" t="e">
        <f>SUMIF([1]貼付け!$B:$B,$B155,[1]貼付け!$J:$J)</f>
        <v>#VALUE!</v>
      </c>
      <c r="L155" s="63" t="e">
        <f t="shared" si="11"/>
        <v>#VALUE!</v>
      </c>
      <c r="N155" s="64"/>
      <c r="O155" s="65"/>
      <c r="P155" s="65"/>
      <c r="Q155" s="65"/>
      <c r="R155" s="78"/>
      <c r="S155" s="65"/>
      <c r="T155" s="79">
        <f>[1]①九州!H160+[1]②関西!H160+[1]③関東・北海道!H160</f>
        <v>0</v>
      </c>
      <c r="U155" s="80">
        <f>[1]①九州!I160+[1]②関西!I160+[1]③関東・北海道!I160</f>
        <v>0</v>
      </c>
      <c r="V155" s="81">
        <f>[1]①九州!J160+[1]②関西!J160+[1]③関東・北海道!J160</f>
        <v>0</v>
      </c>
      <c r="W155" s="82">
        <f t="shared" si="12"/>
        <v>0</v>
      </c>
      <c r="X155" s="39"/>
      <c r="Y155" s="90"/>
      <c r="Z155" s="39"/>
      <c r="AA155" s="39"/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</row>
    <row r="156" spans="2:56" hidden="1" x14ac:dyDescent="0.25">
      <c r="B156" s="39">
        <v>341</v>
      </c>
      <c r="C156" s="40" t="s">
        <v>294</v>
      </c>
      <c r="D156" s="36"/>
      <c r="E156" s="37"/>
      <c r="F156" s="38"/>
      <c r="G156" s="40" t="s">
        <v>282</v>
      </c>
      <c r="H156" s="40" t="s">
        <v>228</v>
      </c>
      <c r="I156" s="55">
        <v>22492</v>
      </c>
      <c r="J156" s="61" t="e">
        <f>SUMIF([1]貼付け!$B:$B,$B156,[1]貼付け!$I:$I)</f>
        <v>#VALUE!</v>
      </c>
      <c r="K156" s="62" t="e">
        <f>SUMIF([1]貼付け!$B:$B,$B156,[1]貼付け!$J:$J)</f>
        <v>#VALUE!</v>
      </c>
      <c r="L156" s="63" t="e">
        <f t="shared" si="11"/>
        <v>#VALUE!</v>
      </c>
      <c r="N156" s="64"/>
      <c r="O156" s="65"/>
      <c r="P156" s="65"/>
      <c r="Q156" s="65"/>
      <c r="R156" s="78"/>
      <c r="S156" s="65"/>
      <c r="T156" s="79">
        <f>[1]①九州!H161+[1]②関西!H161+[1]③関東・北海道!H161</f>
        <v>0</v>
      </c>
      <c r="U156" s="80">
        <f>[1]①九州!I161+[1]②関西!I161+[1]③関東・北海道!I161</f>
        <v>0</v>
      </c>
      <c r="V156" s="81">
        <f>[1]①九州!J161+[1]②関西!J161+[1]③関東・北海道!J161</f>
        <v>0</v>
      </c>
      <c r="W156" s="82">
        <f t="shared" si="12"/>
        <v>0</v>
      </c>
      <c r="X156" s="39"/>
      <c r="Y156" s="90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</row>
    <row r="157" spans="2:56" x14ac:dyDescent="0.25">
      <c r="B157" s="39">
        <v>343</v>
      </c>
      <c r="C157" s="40" t="s">
        <v>88</v>
      </c>
      <c r="D157" s="36">
        <v>1</v>
      </c>
      <c r="E157" s="37">
        <v>1</v>
      </c>
      <c r="F157" s="38"/>
      <c r="G157" s="40" t="s">
        <v>237</v>
      </c>
      <c r="H157" s="40" t="s">
        <v>225</v>
      </c>
      <c r="I157" s="55">
        <v>7739</v>
      </c>
      <c r="J157" s="61" t="e">
        <f>SUMIF([1]貼付け!$B:$B,$B157,[1]貼付け!$I:$I)</f>
        <v>#VALUE!</v>
      </c>
      <c r="K157" s="62" t="e">
        <f>SUMIF([1]貼付け!$B:$B,$B157,[1]貼付け!$J:$J)</f>
        <v>#VALUE!</v>
      </c>
      <c r="L157" s="63" t="e">
        <f t="shared" si="11"/>
        <v>#VALUE!</v>
      </c>
      <c r="N157" s="64"/>
      <c r="O157" s="65"/>
      <c r="P157" s="65"/>
      <c r="Q157" s="65"/>
      <c r="R157" s="78"/>
      <c r="S157" s="65"/>
      <c r="T157" s="79">
        <f>[1]①九州!H162+[1]②関西!H162+[1]③関東・北海道!H162</f>
        <v>0</v>
      </c>
      <c r="U157" s="80">
        <f>[1]①九州!I162+[1]②関西!I162+[1]③関東・北海道!I162</f>
        <v>0</v>
      </c>
      <c r="V157" s="81">
        <f>[1]①九州!J162+[1]②関西!J162+[1]③関東・北海道!J162</f>
        <v>0</v>
      </c>
      <c r="W157" s="82">
        <f t="shared" si="12"/>
        <v>0</v>
      </c>
      <c r="X157" s="39"/>
      <c r="Y157" s="90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</row>
    <row r="158" spans="2:56" hidden="1" x14ac:dyDescent="0.25">
      <c r="B158" s="39">
        <v>344</v>
      </c>
      <c r="C158" s="40" t="s">
        <v>165</v>
      </c>
      <c r="D158" s="36">
        <v>2</v>
      </c>
      <c r="E158" s="37">
        <v>2</v>
      </c>
      <c r="F158" s="38"/>
      <c r="G158" s="40" t="s">
        <v>235</v>
      </c>
      <c r="H158" s="40" t="s">
        <v>225</v>
      </c>
      <c r="I158" s="55">
        <v>65290</v>
      </c>
      <c r="J158" s="61" t="e">
        <f>SUMIF([1]貼付け!$B:$B,$B158,[1]貼付け!$I:$I)</f>
        <v>#VALUE!</v>
      </c>
      <c r="K158" s="62" t="e">
        <f>SUMIF([1]貼付け!$B:$B,$B158,[1]貼付け!$J:$J)</f>
        <v>#VALUE!</v>
      </c>
      <c r="L158" s="63" t="e">
        <f t="shared" si="11"/>
        <v>#VALUE!</v>
      </c>
      <c r="N158" s="64"/>
      <c r="O158" s="65"/>
      <c r="P158" s="65"/>
      <c r="Q158" s="65"/>
      <c r="R158" s="78"/>
      <c r="S158" s="65"/>
      <c r="T158" s="79">
        <f>[1]①九州!H163+[1]②関西!H163+[1]③関東・北海道!H163</f>
        <v>0</v>
      </c>
      <c r="U158" s="80">
        <f>[1]①九州!I163+[1]②関西!I163+[1]③関東・北海道!I163</f>
        <v>0</v>
      </c>
      <c r="V158" s="81">
        <f>[1]①九州!J163+[1]②関西!J163+[1]③関東・北海道!J163</f>
        <v>0</v>
      </c>
      <c r="W158" s="82">
        <f t="shared" si="12"/>
        <v>0</v>
      </c>
      <c r="X158" s="39"/>
      <c r="Y158" s="90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</row>
    <row r="159" spans="2:56" hidden="1" x14ac:dyDescent="0.25">
      <c r="B159" s="39">
        <v>347</v>
      </c>
      <c r="C159" s="40" t="s">
        <v>166</v>
      </c>
      <c r="D159" s="36">
        <v>2</v>
      </c>
      <c r="E159" s="37">
        <v>2</v>
      </c>
      <c r="F159" s="38"/>
      <c r="G159" s="40" t="s">
        <v>241</v>
      </c>
      <c r="H159" s="40" t="s">
        <v>225</v>
      </c>
      <c r="I159" s="55">
        <v>82975</v>
      </c>
      <c r="J159" s="61" t="e">
        <f>SUMIF([1]貼付け!$B:$B,$B159,[1]貼付け!$I:$I)</f>
        <v>#VALUE!</v>
      </c>
      <c r="K159" s="62" t="e">
        <f>SUMIF([1]貼付け!$B:$B,$B159,[1]貼付け!$J:$J)</f>
        <v>#VALUE!</v>
      </c>
      <c r="L159" s="63" t="e">
        <f t="shared" si="11"/>
        <v>#VALUE!</v>
      </c>
      <c r="N159" s="64"/>
      <c r="O159" s="65"/>
      <c r="P159" s="65"/>
      <c r="Q159" s="65"/>
      <c r="R159" s="78"/>
      <c r="S159" s="65"/>
      <c r="T159" s="79">
        <f>[1]①九州!H164+[1]②関西!H164+[1]③関東・北海道!H164</f>
        <v>0</v>
      </c>
      <c r="U159" s="80">
        <f>[1]①九州!I164+[1]②関西!I164+[1]③関東・北海道!I164</f>
        <v>0</v>
      </c>
      <c r="V159" s="81">
        <f>[1]①九州!J164+[1]②関西!J164+[1]③関東・北海道!J164</f>
        <v>0</v>
      </c>
      <c r="W159" s="82">
        <f t="shared" si="12"/>
        <v>0</v>
      </c>
      <c r="X159" s="39"/>
      <c r="Y159" s="90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</row>
    <row r="160" spans="2:56" x14ac:dyDescent="0.25">
      <c r="B160" s="39">
        <v>348</v>
      </c>
      <c r="C160" s="40" t="s">
        <v>89</v>
      </c>
      <c r="D160" s="36">
        <v>1</v>
      </c>
      <c r="E160" s="37">
        <v>1</v>
      </c>
      <c r="F160" s="38"/>
      <c r="G160" s="40" t="s">
        <v>238</v>
      </c>
      <c r="H160" s="40" t="s">
        <v>225</v>
      </c>
      <c r="I160" s="55">
        <v>35878</v>
      </c>
      <c r="J160" s="61" t="e">
        <f>SUMIF([1]貼付け!$B:$B,$B160,[1]貼付け!$I:$I)</f>
        <v>#VALUE!</v>
      </c>
      <c r="K160" s="62" t="e">
        <f>SUMIF([1]貼付け!$B:$B,$B160,[1]貼付け!$J:$J)</f>
        <v>#VALUE!</v>
      </c>
      <c r="L160" s="63" t="e">
        <f t="shared" si="11"/>
        <v>#VALUE!</v>
      </c>
      <c r="N160" s="64"/>
      <c r="O160" s="65"/>
      <c r="P160" s="65"/>
      <c r="Q160" s="65"/>
      <c r="R160" s="78"/>
      <c r="S160" s="65"/>
      <c r="T160" s="79">
        <f>[1]①九州!H165+[1]②関西!H165+[1]③関東・北海道!H165</f>
        <v>0</v>
      </c>
      <c r="U160" s="80">
        <f>[1]①九州!I165+[1]②関西!I165+[1]③関東・北海道!I165</f>
        <v>0</v>
      </c>
      <c r="V160" s="81">
        <f>[1]①九州!J165+[1]②関西!J165+[1]③関東・北海道!J165</f>
        <v>0</v>
      </c>
      <c r="W160" s="82">
        <f t="shared" si="12"/>
        <v>0</v>
      </c>
      <c r="X160" s="39"/>
      <c r="Y160" s="90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</row>
    <row r="161" spans="2:56" x14ac:dyDescent="0.25">
      <c r="B161" s="39">
        <v>349</v>
      </c>
      <c r="C161" s="40" t="s">
        <v>90</v>
      </c>
      <c r="D161" s="36">
        <v>1</v>
      </c>
      <c r="E161" s="41">
        <v>1</v>
      </c>
      <c r="F161" s="38" t="s">
        <v>243</v>
      </c>
      <c r="G161" s="40" t="s">
        <v>240</v>
      </c>
      <c r="H161" s="40" t="s">
        <v>225</v>
      </c>
      <c r="I161" s="55"/>
      <c r="J161" s="61" t="e">
        <f>SUMIF([1]貼付け!$B:$B,$B161,[1]貼付け!$I:$I)</f>
        <v>#VALUE!</v>
      </c>
      <c r="K161" s="62" t="e">
        <f>SUMIF([1]貼付け!$B:$B,$B161,[1]貼付け!$J:$J)</f>
        <v>#VALUE!</v>
      </c>
      <c r="L161" s="63" t="e">
        <f t="shared" si="11"/>
        <v>#VALUE!</v>
      </c>
      <c r="N161" s="64"/>
      <c r="O161" s="65"/>
      <c r="P161" s="65"/>
      <c r="Q161" s="65"/>
      <c r="R161" s="78"/>
      <c r="S161" s="65"/>
      <c r="T161" s="79">
        <f>[1]①九州!H166+[1]②関西!H166+[1]③関東・北海道!H166</f>
        <v>0</v>
      </c>
      <c r="U161" s="80">
        <f>[1]①九州!I166+[1]②関西!I166+[1]③関東・北海道!I166</f>
        <v>0</v>
      </c>
      <c r="V161" s="81">
        <f>[1]①九州!J166+[1]②関西!J166+[1]③関東・北海道!J166</f>
        <v>0</v>
      </c>
      <c r="W161" s="82">
        <f t="shared" si="12"/>
        <v>0</v>
      </c>
      <c r="X161" s="39"/>
      <c r="Y161" s="90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</row>
    <row r="162" spans="2:56" hidden="1" x14ac:dyDescent="0.25">
      <c r="B162" s="39">
        <v>350</v>
      </c>
      <c r="C162" s="40" t="s">
        <v>295</v>
      </c>
      <c r="D162" s="36"/>
      <c r="E162" s="37"/>
      <c r="F162" s="38"/>
      <c r="G162" s="40" t="s">
        <v>247</v>
      </c>
      <c r="H162" s="40" t="s">
        <v>230</v>
      </c>
      <c r="I162" s="55"/>
      <c r="J162" s="61" t="e">
        <f>SUMIF([1]貼付け!$B:$B,$B162,[1]貼付け!$I:$I)</f>
        <v>#VALUE!</v>
      </c>
      <c r="K162" s="62" t="e">
        <f>SUMIF([1]貼付け!$B:$B,$B162,[1]貼付け!$J:$J)</f>
        <v>#VALUE!</v>
      </c>
      <c r="L162" s="63" t="e">
        <f t="shared" si="11"/>
        <v>#VALUE!</v>
      </c>
      <c r="N162" s="64"/>
      <c r="O162" s="65"/>
      <c r="P162" s="65"/>
      <c r="Q162" s="65"/>
      <c r="R162" s="78"/>
      <c r="S162" s="65"/>
      <c r="T162" s="79">
        <f>[1]①九州!H167+[1]②関西!H167+[1]③関東・北海道!H167</f>
        <v>0</v>
      </c>
      <c r="U162" s="80">
        <f>[1]①九州!I167+[1]②関西!I167+[1]③関東・北海道!I167</f>
        <v>0</v>
      </c>
      <c r="V162" s="81">
        <f>[1]①九州!J167+[1]②関西!J167+[1]③関東・北海道!J167</f>
        <v>0</v>
      </c>
      <c r="W162" s="82">
        <f t="shared" si="12"/>
        <v>0</v>
      </c>
      <c r="X162" s="39"/>
      <c r="Y162" s="90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</row>
    <row r="163" spans="2:56" hidden="1" x14ac:dyDescent="0.25">
      <c r="B163" s="39">
        <v>354</v>
      </c>
      <c r="C163" s="40" t="s">
        <v>167</v>
      </c>
      <c r="D163" s="36">
        <v>2</v>
      </c>
      <c r="E163" s="37">
        <v>2</v>
      </c>
      <c r="F163" s="38"/>
      <c r="G163" s="40" t="s">
        <v>241</v>
      </c>
      <c r="H163" s="40" t="s">
        <v>228</v>
      </c>
      <c r="I163" s="55">
        <v>88571</v>
      </c>
      <c r="J163" s="61" t="e">
        <f>SUMIF([1]貼付け!$B:$B,$B163,[1]貼付け!$I:$I)</f>
        <v>#VALUE!</v>
      </c>
      <c r="K163" s="62" t="e">
        <f>SUMIF([1]貼付け!$B:$B,$B163,[1]貼付け!$J:$J)</f>
        <v>#VALUE!</v>
      </c>
      <c r="L163" s="63" t="e">
        <f t="shared" si="11"/>
        <v>#VALUE!</v>
      </c>
      <c r="N163" s="64"/>
      <c r="O163" s="65"/>
      <c r="P163" s="65"/>
      <c r="Q163" s="65"/>
      <c r="R163" s="78"/>
      <c r="S163" s="65"/>
      <c r="T163" s="79">
        <f>[1]①九州!H168+[1]②関西!H168+[1]③関東・北海道!H168</f>
        <v>0</v>
      </c>
      <c r="U163" s="80">
        <f>[1]①九州!I168+[1]②関西!I168+[1]③関東・北海道!I168</f>
        <v>0</v>
      </c>
      <c r="V163" s="81">
        <f>[1]①九州!J168+[1]②関西!J168+[1]③関東・北海道!J168</f>
        <v>0</v>
      </c>
      <c r="W163" s="82">
        <f t="shared" si="12"/>
        <v>0</v>
      </c>
      <c r="X163" s="39"/>
      <c r="Y163" s="90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</row>
    <row r="164" spans="2:56" hidden="1" x14ac:dyDescent="0.25">
      <c r="B164" s="39">
        <v>357</v>
      </c>
      <c r="C164" s="40" t="s">
        <v>296</v>
      </c>
      <c r="D164" s="36"/>
      <c r="E164" s="37"/>
      <c r="F164" s="38"/>
      <c r="G164" s="40" t="s">
        <v>240</v>
      </c>
      <c r="H164" s="40" t="s">
        <v>225</v>
      </c>
      <c r="I164" s="55"/>
      <c r="J164" s="61" t="e">
        <f>SUMIF([1]貼付け!$B:$B,$B164,[1]貼付け!$I:$I)</f>
        <v>#VALUE!</v>
      </c>
      <c r="K164" s="62" t="e">
        <f>SUMIF([1]貼付け!$B:$B,$B164,[1]貼付け!$J:$J)</f>
        <v>#VALUE!</v>
      </c>
      <c r="L164" s="63" t="e">
        <f t="shared" si="11"/>
        <v>#VALUE!</v>
      </c>
      <c r="N164" s="64"/>
      <c r="O164" s="65"/>
      <c r="P164" s="65"/>
      <c r="Q164" s="65"/>
      <c r="R164" s="78"/>
      <c r="S164" s="65"/>
      <c r="T164" s="79">
        <f>[1]①九州!H169+[1]②関西!H169+[1]③関東・北海道!H169</f>
        <v>0</v>
      </c>
      <c r="U164" s="80">
        <f>[1]①九州!I169+[1]②関西!I169+[1]③関東・北海道!I169</f>
        <v>0</v>
      </c>
      <c r="V164" s="81">
        <f>[1]①九州!J169+[1]②関西!J169+[1]③関東・北海道!J169</f>
        <v>0</v>
      </c>
      <c r="W164" s="82">
        <f t="shared" si="12"/>
        <v>0</v>
      </c>
      <c r="X164" s="39"/>
      <c r="Y164" s="90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/>
      <c r="AK164" s="39"/>
      <c r="AL164" s="39"/>
      <c r="AM164" s="39"/>
      <c r="AN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</row>
    <row r="165" spans="2:56" hidden="1" x14ac:dyDescent="0.25">
      <c r="B165" s="39">
        <v>361</v>
      </c>
      <c r="C165" s="40" t="s">
        <v>297</v>
      </c>
      <c r="D165" s="36"/>
      <c r="E165" s="37"/>
      <c r="F165" s="38"/>
      <c r="G165" s="40" t="s">
        <v>272</v>
      </c>
      <c r="H165" s="40" t="s">
        <v>273</v>
      </c>
      <c r="I165" s="55"/>
      <c r="J165" s="61" t="e">
        <f>SUMIF([1]貼付け!$B:$B,$B165,[1]貼付け!$I:$I)</f>
        <v>#VALUE!</v>
      </c>
      <c r="K165" s="62" t="e">
        <f>SUMIF([1]貼付け!$B:$B,$B165,[1]貼付け!$J:$J)</f>
        <v>#VALUE!</v>
      </c>
      <c r="L165" s="63" t="e">
        <f t="shared" si="11"/>
        <v>#VALUE!</v>
      </c>
      <c r="N165" s="64"/>
      <c r="O165" s="65"/>
      <c r="P165" s="65"/>
      <c r="Q165" s="65"/>
      <c r="R165" s="78"/>
      <c r="S165" s="65"/>
      <c r="T165" s="79">
        <f>[1]①九州!H170+[1]②関西!H170+[1]③関東・北海道!H170</f>
        <v>0</v>
      </c>
      <c r="U165" s="80">
        <f>[1]①九州!I170+[1]②関西!I170+[1]③関東・北海道!I170</f>
        <v>0</v>
      </c>
      <c r="V165" s="81">
        <f>[1]①九州!J170+[1]②関西!J170+[1]③関東・北海道!J170</f>
        <v>0</v>
      </c>
      <c r="W165" s="82">
        <f t="shared" si="12"/>
        <v>0</v>
      </c>
      <c r="X165" s="39"/>
      <c r="Y165" s="90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</row>
    <row r="166" spans="2:56" x14ac:dyDescent="0.25">
      <c r="B166" s="39">
        <v>362</v>
      </c>
      <c r="C166" s="40" t="s">
        <v>91</v>
      </c>
      <c r="D166" s="36">
        <v>1</v>
      </c>
      <c r="E166" s="37">
        <v>1</v>
      </c>
      <c r="F166" s="38"/>
      <c r="G166" s="40" t="s">
        <v>224</v>
      </c>
      <c r="H166" s="40" t="s">
        <v>228</v>
      </c>
      <c r="I166" s="55">
        <v>50033</v>
      </c>
      <c r="J166" s="61" t="e">
        <f>SUMIF([1]貼付け!$B:$B,$B166,[1]貼付け!$I:$I)</f>
        <v>#VALUE!</v>
      </c>
      <c r="K166" s="62" t="e">
        <f>SUMIF([1]貼付け!$B:$B,$B166,[1]貼付け!$J:$J)</f>
        <v>#VALUE!</v>
      </c>
      <c r="L166" s="63" t="e">
        <f t="shared" si="11"/>
        <v>#VALUE!</v>
      </c>
      <c r="N166" s="64"/>
      <c r="O166" s="65"/>
      <c r="P166" s="65"/>
      <c r="Q166" s="65"/>
      <c r="R166" s="78"/>
      <c r="S166" s="65"/>
      <c r="T166" s="79">
        <f>[1]①九州!H171+[1]②関西!H171+[1]③関東・北海道!H171</f>
        <v>0</v>
      </c>
      <c r="U166" s="80">
        <f>[1]①九州!I171+[1]②関西!I171+[1]③関東・北海道!I171</f>
        <v>0</v>
      </c>
      <c r="V166" s="81">
        <f>[1]①九州!J171+[1]②関西!J171+[1]③関東・北海道!J171</f>
        <v>0</v>
      </c>
      <c r="W166" s="82">
        <f t="shared" si="12"/>
        <v>0</v>
      </c>
      <c r="X166" s="39"/>
      <c r="Y166" s="90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</row>
    <row r="167" spans="2:56" hidden="1" x14ac:dyDescent="0.25">
      <c r="B167" s="39">
        <v>363</v>
      </c>
      <c r="C167" s="40" t="s">
        <v>168</v>
      </c>
      <c r="D167" s="36">
        <v>2</v>
      </c>
      <c r="E167" s="37">
        <v>2</v>
      </c>
      <c r="F167" s="38" t="s">
        <v>231</v>
      </c>
      <c r="G167" s="40" t="s">
        <v>226</v>
      </c>
      <c r="H167" s="40" t="s">
        <v>225</v>
      </c>
      <c r="I167" s="55">
        <v>62395</v>
      </c>
      <c r="J167" s="61" t="e">
        <f>SUMIF([1]貼付け!$B:$B,$B167,[1]貼付け!$I:$I)</f>
        <v>#VALUE!</v>
      </c>
      <c r="K167" s="62" t="e">
        <f>SUMIF([1]貼付け!$B:$B,$B167,[1]貼付け!$J:$J)</f>
        <v>#VALUE!</v>
      </c>
      <c r="L167" s="63" t="e">
        <f t="shared" si="11"/>
        <v>#VALUE!</v>
      </c>
      <c r="N167" s="64"/>
      <c r="O167" s="65"/>
      <c r="P167" s="65"/>
      <c r="Q167" s="65"/>
      <c r="R167" s="78"/>
      <c r="S167" s="65"/>
      <c r="T167" s="79">
        <f>[1]①九州!H172+[1]②関西!H172+[1]③関東・北海道!H172</f>
        <v>0</v>
      </c>
      <c r="U167" s="80">
        <f>[1]①九州!I172+[1]②関西!I172+[1]③関東・北海道!I172</f>
        <v>0</v>
      </c>
      <c r="V167" s="81">
        <f>[1]①九州!J172+[1]②関西!J172+[1]③関東・北海道!J172</f>
        <v>0</v>
      </c>
      <c r="W167" s="82">
        <f t="shared" si="12"/>
        <v>0</v>
      </c>
      <c r="X167" s="39"/>
      <c r="Y167" s="90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</row>
    <row r="168" spans="2:56" x14ac:dyDescent="0.25">
      <c r="B168" s="39">
        <v>364</v>
      </c>
      <c r="C168" s="40" t="s">
        <v>92</v>
      </c>
      <c r="D168" s="36">
        <v>1</v>
      </c>
      <c r="E168" s="37">
        <v>1</v>
      </c>
      <c r="F168" s="38"/>
      <c r="G168" s="40" t="s">
        <v>237</v>
      </c>
      <c r="H168" s="40" t="s">
        <v>225</v>
      </c>
      <c r="I168" s="55">
        <v>44155</v>
      </c>
      <c r="J168" s="61" t="e">
        <f>SUMIF([1]貼付け!$B:$B,$B168,[1]貼付け!$I:$I)</f>
        <v>#VALUE!</v>
      </c>
      <c r="K168" s="62" t="e">
        <f>SUMIF([1]貼付け!$B:$B,$B168,[1]貼付け!$J:$J)</f>
        <v>#VALUE!</v>
      </c>
      <c r="L168" s="63" t="e">
        <f t="shared" si="11"/>
        <v>#VALUE!</v>
      </c>
      <c r="N168" s="64"/>
      <c r="O168" s="65"/>
      <c r="P168" s="65"/>
      <c r="Q168" s="65"/>
      <c r="R168" s="78"/>
      <c r="S168" s="65"/>
      <c r="T168" s="79">
        <f>[1]①九州!H173+[1]②関西!H173+[1]③関東・北海道!H173</f>
        <v>0</v>
      </c>
      <c r="U168" s="80">
        <f>[1]①九州!I173+[1]②関西!I173+[1]③関東・北海道!I173</f>
        <v>0</v>
      </c>
      <c r="V168" s="81">
        <f>[1]①九州!J173+[1]②関西!J173+[1]③関東・北海道!J173</f>
        <v>0</v>
      </c>
      <c r="W168" s="82">
        <f t="shared" si="12"/>
        <v>0</v>
      </c>
      <c r="X168" s="39"/>
      <c r="Y168" s="90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</row>
    <row r="169" spans="2:56" x14ac:dyDescent="0.25">
      <c r="B169" s="39">
        <v>367</v>
      </c>
      <c r="C169" s="40" t="s">
        <v>93</v>
      </c>
      <c r="D169" s="36">
        <v>1</v>
      </c>
      <c r="E169" s="37">
        <v>1</v>
      </c>
      <c r="F169" s="38"/>
      <c r="G169" s="40" t="s">
        <v>247</v>
      </c>
      <c r="H169" s="40" t="s">
        <v>242</v>
      </c>
      <c r="I169" s="55">
        <v>33455</v>
      </c>
      <c r="J169" s="61" t="e">
        <f>SUMIF([1]貼付け!$B:$B,$B169,[1]貼付け!$I:$I)</f>
        <v>#VALUE!</v>
      </c>
      <c r="K169" s="62" t="e">
        <f>SUMIF([1]貼付け!$B:$B,$B169,[1]貼付け!$J:$J)</f>
        <v>#VALUE!</v>
      </c>
      <c r="L169" s="63" t="e">
        <f t="shared" si="11"/>
        <v>#VALUE!</v>
      </c>
      <c r="N169" s="64"/>
      <c r="O169" s="65"/>
      <c r="P169" s="65"/>
      <c r="Q169" s="65"/>
      <c r="R169" s="78"/>
      <c r="S169" s="65"/>
      <c r="T169" s="79">
        <f>[1]①九州!H174+[1]②関西!H174+[1]③関東・北海道!H174</f>
        <v>0</v>
      </c>
      <c r="U169" s="80">
        <f>[1]①九州!I174+[1]②関西!I174+[1]③関東・北海道!I174</f>
        <v>0</v>
      </c>
      <c r="V169" s="81">
        <f>[1]①九州!J174+[1]②関西!J174+[1]③関東・北海道!J174</f>
        <v>0</v>
      </c>
      <c r="W169" s="82">
        <f t="shared" si="12"/>
        <v>0</v>
      </c>
      <c r="X169" s="39"/>
      <c r="Y169" s="90"/>
      <c r="Z169" s="39"/>
      <c r="AA169" s="39"/>
      <c r="AB169" s="39"/>
      <c r="AC169" s="39"/>
      <c r="AD169" s="39"/>
      <c r="AE169" s="39"/>
      <c r="AF169" s="39"/>
      <c r="AG169" s="39"/>
      <c r="AH169" s="39"/>
      <c r="AI169" s="39"/>
      <c r="AJ169" s="39"/>
      <c r="AK169" s="39"/>
      <c r="AL169" s="39"/>
      <c r="AM169" s="39"/>
      <c r="AN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</row>
    <row r="170" spans="2:56" x14ac:dyDescent="0.25">
      <c r="B170" s="39">
        <v>368</v>
      </c>
      <c r="C170" s="40" t="s">
        <v>94</v>
      </c>
      <c r="D170" s="36">
        <v>1</v>
      </c>
      <c r="E170" s="37">
        <v>1</v>
      </c>
      <c r="F170" s="38"/>
      <c r="G170" s="40" t="s">
        <v>237</v>
      </c>
      <c r="H170" s="40" t="s">
        <v>242</v>
      </c>
      <c r="I170" s="55">
        <v>80921</v>
      </c>
      <c r="J170" s="61" t="e">
        <f>SUMIF([1]貼付け!$B:$B,$B170,[1]貼付け!$I:$I)</f>
        <v>#VALUE!</v>
      </c>
      <c r="K170" s="62" t="e">
        <f>SUMIF([1]貼付け!$B:$B,$B170,[1]貼付け!$J:$J)</f>
        <v>#VALUE!</v>
      </c>
      <c r="L170" s="63" t="e">
        <f t="shared" si="11"/>
        <v>#VALUE!</v>
      </c>
      <c r="N170" s="64"/>
      <c r="O170" s="65"/>
      <c r="P170" s="65"/>
      <c r="Q170" s="65"/>
      <c r="R170" s="78"/>
      <c r="S170" s="65"/>
      <c r="T170" s="79">
        <f>[1]①九州!H175+[1]②関西!H175+[1]③関東・北海道!H175</f>
        <v>0</v>
      </c>
      <c r="U170" s="80">
        <f>[1]①九州!I175+[1]②関西!I175+[1]③関東・北海道!I175</f>
        <v>0</v>
      </c>
      <c r="V170" s="81">
        <f>[1]①九州!J175+[1]②関西!J175+[1]③関東・北海道!J175</f>
        <v>0</v>
      </c>
      <c r="W170" s="82">
        <f t="shared" si="12"/>
        <v>0</v>
      </c>
      <c r="X170" s="39"/>
      <c r="Y170" s="90"/>
      <c r="Z170" s="39"/>
      <c r="AA170" s="39"/>
      <c r="AB170" s="39"/>
      <c r="AC170" s="39"/>
      <c r="AD170" s="39"/>
      <c r="AE170" s="39"/>
      <c r="AF170" s="39"/>
      <c r="AG170" s="39"/>
      <c r="AH170" s="39"/>
      <c r="AI170" s="39"/>
      <c r="AJ170" s="39"/>
      <c r="AK170" s="39"/>
      <c r="AL170" s="39"/>
      <c r="AM170" s="39"/>
      <c r="AN170" s="39"/>
      <c r="AP170" s="39"/>
      <c r="AQ170" s="39"/>
      <c r="AR170" s="39"/>
      <c r="AS170" s="39"/>
      <c r="AT170" s="39"/>
      <c r="AU170" s="39"/>
      <c r="AV170" s="39"/>
      <c r="AW170" s="39"/>
      <c r="AX170" s="39"/>
      <c r="AY170" s="39"/>
      <c r="AZ170" s="39"/>
      <c r="BA170" s="39"/>
      <c r="BB170" s="39"/>
      <c r="BC170" s="39"/>
      <c r="BD170" s="39"/>
    </row>
    <row r="171" spans="2:56" x14ac:dyDescent="0.25">
      <c r="B171" s="39">
        <v>369</v>
      </c>
      <c r="C171" s="40" t="s">
        <v>95</v>
      </c>
      <c r="D171" s="36">
        <v>1</v>
      </c>
      <c r="E171" s="37">
        <v>1</v>
      </c>
      <c r="F171" s="38"/>
      <c r="G171" s="40" t="s">
        <v>226</v>
      </c>
      <c r="H171" s="40" t="s">
        <v>227</v>
      </c>
      <c r="I171" s="55">
        <v>46097</v>
      </c>
      <c r="J171" s="61" t="e">
        <f>SUMIF([1]貼付け!$B:$B,$B171,[1]貼付け!$I:$I)</f>
        <v>#VALUE!</v>
      </c>
      <c r="K171" s="62" t="e">
        <f>SUMIF([1]貼付け!$B:$B,$B171,[1]貼付け!$J:$J)</f>
        <v>#VALUE!</v>
      </c>
      <c r="L171" s="63" t="e">
        <f t="shared" si="11"/>
        <v>#VALUE!</v>
      </c>
      <c r="N171" s="64"/>
      <c r="O171" s="65"/>
      <c r="P171" s="65"/>
      <c r="Q171" s="65"/>
      <c r="R171" s="78"/>
      <c r="S171" s="65"/>
      <c r="T171" s="79">
        <f>[1]①九州!H176+[1]②関西!H176+[1]③関東・北海道!H176</f>
        <v>0</v>
      </c>
      <c r="U171" s="80">
        <f>[1]①九州!I176+[1]②関西!I176+[1]③関東・北海道!I176</f>
        <v>0</v>
      </c>
      <c r="V171" s="81">
        <f>[1]①九州!J176+[1]②関西!J176+[1]③関東・北海道!J176</f>
        <v>0</v>
      </c>
      <c r="W171" s="82">
        <f t="shared" si="12"/>
        <v>0</v>
      </c>
      <c r="X171" s="39"/>
      <c r="Y171" s="90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</row>
    <row r="172" spans="2:56" hidden="1" x14ac:dyDescent="0.25">
      <c r="B172" s="39">
        <v>372</v>
      </c>
      <c r="C172" s="40" t="s">
        <v>298</v>
      </c>
      <c r="D172" s="36"/>
      <c r="E172" s="37"/>
      <c r="F172" s="38"/>
      <c r="G172" s="40" t="s">
        <v>299</v>
      </c>
      <c r="H172" s="40" t="s">
        <v>273</v>
      </c>
      <c r="I172" s="55"/>
      <c r="J172" s="61" t="e">
        <f>SUMIF([1]貼付け!$B:$B,$B172,[1]貼付け!$I:$I)</f>
        <v>#VALUE!</v>
      </c>
      <c r="K172" s="62" t="e">
        <f>SUMIF([1]貼付け!$B:$B,$B172,[1]貼付け!$J:$J)</f>
        <v>#VALUE!</v>
      </c>
      <c r="L172" s="63" t="e">
        <f t="shared" si="11"/>
        <v>#VALUE!</v>
      </c>
      <c r="N172" s="64"/>
      <c r="O172" s="65"/>
      <c r="P172" s="65"/>
      <c r="Q172" s="65"/>
      <c r="R172" s="78"/>
      <c r="S172" s="65"/>
      <c r="T172" s="79">
        <f>[1]①九州!H177+[1]②関西!H177+[1]③関東・北海道!H177</f>
        <v>0</v>
      </c>
      <c r="U172" s="80">
        <f>[1]①九州!I177+[1]②関西!I177+[1]③関東・北海道!I177</f>
        <v>0</v>
      </c>
      <c r="V172" s="81">
        <f>[1]①九州!J177+[1]②関西!J177+[1]③関東・北海道!J177</f>
        <v>0</v>
      </c>
      <c r="W172" s="82">
        <f t="shared" si="12"/>
        <v>0</v>
      </c>
      <c r="X172" s="39"/>
      <c r="Y172" s="90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/>
      <c r="AK172" s="39"/>
      <c r="AL172" s="39"/>
      <c r="AM172" s="39"/>
      <c r="AN172" s="39"/>
      <c r="AP172" s="39"/>
      <c r="AQ172" s="39"/>
      <c r="AR172" s="39"/>
      <c r="AS172" s="39"/>
      <c r="AT172" s="39"/>
      <c r="AU172" s="39"/>
      <c r="AV172" s="39"/>
      <c r="AW172" s="39"/>
      <c r="AX172" s="39"/>
      <c r="AY172" s="39"/>
      <c r="AZ172" s="39"/>
      <c r="BA172" s="39"/>
      <c r="BB172" s="39"/>
      <c r="BC172" s="39"/>
      <c r="BD172" s="39"/>
    </row>
    <row r="173" spans="2:56" hidden="1" x14ac:dyDescent="0.25">
      <c r="B173" s="39">
        <v>375</v>
      </c>
      <c r="C173" s="40" t="s">
        <v>169</v>
      </c>
      <c r="D173" s="36">
        <v>2</v>
      </c>
      <c r="E173" s="37">
        <v>2</v>
      </c>
      <c r="F173" s="38"/>
      <c r="G173" s="40" t="s">
        <v>240</v>
      </c>
      <c r="H173" s="40" t="s">
        <v>228</v>
      </c>
      <c r="I173" s="55">
        <v>62421</v>
      </c>
      <c r="J173" s="61" t="e">
        <f>SUMIF([1]貼付け!$B:$B,$B173,[1]貼付け!$I:$I)</f>
        <v>#VALUE!</v>
      </c>
      <c r="K173" s="62" t="e">
        <f>SUMIF([1]貼付け!$B:$B,$B173,[1]貼付け!$J:$J)</f>
        <v>#VALUE!</v>
      </c>
      <c r="L173" s="63" t="e">
        <f t="shared" si="11"/>
        <v>#VALUE!</v>
      </c>
      <c r="N173" s="64"/>
      <c r="O173" s="65"/>
      <c r="P173" s="65"/>
      <c r="Q173" s="65"/>
      <c r="R173" s="78"/>
      <c r="S173" s="65"/>
      <c r="T173" s="79">
        <f>[1]①九州!H178+[1]②関西!H178+[1]③関東・北海道!H178</f>
        <v>0</v>
      </c>
      <c r="U173" s="80">
        <f>[1]①九州!I178+[1]②関西!I178+[1]③関東・北海道!I178</f>
        <v>0</v>
      </c>
      <c r="V173" s="81">
        <f>[1]①九州!J178+[1]②関西!J178+[1]③関東・北海道!J178</f>
        <v>0</v>
      </c>
      <c r="W173" s="82">
        <f t="shared" si="12"/>
        <v>0</v>
      </c>
      <c r="X173" s="39"/>
      <c r="Y173" s="90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/>
      <c r="AJ173" s="39"/>
      <c r="AK173" s="39"/>
      <c r="AL173" s="39"/>
      <c r="AM173" s="39"/>
      <c r="AN173" s="39"/>
      <c r="AP173" s="39"/>
      <c r="AQ173" s="39"/>
      <c r="AR173" s="39"/>
      <c r="AS173" s="39"/>
      <c r="AT173" s="39"/>
      <c r="AU173" s="39"/>
      <c r="AV173" s="39"/>
      <c r="AW173" s="39"/>
      <c r="AX173" s="39"/>
      <c r="AY173" s="39"/>
      <c r="AZ173" s="39"/>
      <c r="BA173" s="39"/>
      <c r="BB173" s="39"/>
      <c r="BC173" s="39"/>
      <c r="BD173" s="39"/>
    </row>
    <row r="174" spans="2:56" x14ac:dyDescent="0.25">
      <c r="B174" s="39">
        <v>376</v>
      </c>
      <c r="C174" s="40" t="s">
        <v>96</v>
      </c>
      <c r="D174" s="36">
        <v>1</v>
      </c>
      <c r="E174" s="37">
        <v>1</v>
      </c>
      <c r="F174" s="38"/>
      <c r="G174" s="40" t="s">
        <v>282</v>
      </c>
      <c r="H174" s="40" t="s">
        <v>228</v>
      </c>
      <c r="I174" s="55">
        <v>32915</v>
      </c>
      <c r="J174" s="61" t="e">
        <f>SUMIF([1]貼付け!$B:$B,$B174,[1]貼付け!$I:$I)</f>
        <v>#VALUE!</v>
      </c>
      <c r="K174" s="62" t="e">
        <f>SUMIF([1]貼付け!$B:$B,$B174,[1]貼付け!$J:$J)</f>
        <v>#VALUE!</v>
      </c>
      <c r="L174" s="63" t="e">
        <f t="shared" si="11"/>
        <v>#VALUE!</v>
      </c>
      <c r="N174" s="64"/>
      <c r="O174" s="65"/>
      <c r="P174" s="65"/>
      <c r="Q174" s="65"/>
      <c r="R174" s="78"/>
      <c r="S174" s="65"/>
      <c r="T174" s="79">
        <f>[1]①九州!H179+[1]②関西!H179+[1]③関東・北海道!H179</f>
        <v>0</v>
      </c>
      <c r="U174" s="80">
        <f>[1]①九州!I179+[1]②関西!I179+[1]③関東・北海道!I179</f>
        <v>0</v>
      </c>
      <c r="V174" s="81">
        <f>[1]①九州!J179+[1]②関西!J179+[1]③関東・北海道!J179</f>
        <v>0</v>
      </c>
      <c r="W174" s="82">
        <f t="shared" si="12"/>
        <v>0</v>
      </c>
      <c r="X174" s="39"/>
      <c r="Y174" s="90"/>
      <c r="Z174" s="39"/>
      <c r="AA174" s="39"/>
      <c r="AB174" s="39"/>
      <c r="AC174" s="39"/>
      <c r="AD174" s="39"/>
      <c r="AE174" s="39"/>
      <c r="AF174" s="39"/>
      <c r="AG174" s="39"/>
      <c r="AH174" s="39"/>
      <c r="AI174" s="39"/>
      <c r="AJ174" s="39"/>
      <c r="AK174" s="39"/>
      <c r="AL174" s="39"/>
      <c r="AM174" s="39"/>
      <c r="AN174" s="39"/>
      <c r="AP174" s="39"/>
      <c r="AQ174" s="39"/>
      <c r="AR174" s="39"/>
      <c r="AS174" s="39"/>
      <c r="AT174" s="39"/>
      <c r="AU174" s="39"/>
      <c r="AV174" s="39"/>
      <c r="AW174" s="39"/>
      <c r="AX174" s="39"/>
      <c r="AY174" s="39"/>
      <c r="AZ174" s="39"/>
      <c r="BA174" s="39"/>
      <c r="BB174" s="39"/>
      <c r="BC174" s="39"/>
      <c r="BD174" s="39"/>
    </row>
    <row r="175" spans="2:56" hidden="1" x14ac:dyDescent="0.25">
      <c r="B175" s="39">
        <v>377</v>
      </c>
      <c r="C175" s="40" t="s">
        <v>170</v>
      </c>
      <c r="D175" s="36">
        <v>2</v>
      </c>
      <c r="E175" s="41">
        <v>2</v>
      </c>
      <c r="F175" s="38" t="s">
        <v>243</v>
      </c>
      <c r="G175" s="40" t="s">
        <v>240</v>
      </c>
      <c r="H175" s="40" t="s">
        <v>228</v>
      </c>
      <c r="I175" s="55">
        <v>21571</v>
      </c>
      <c r="J175" s="61" t="e">
        <f>SUMIF([1]貼付け!$B:$B,$B175,[1]貼付け!$I:$I)</f>
        <v>#VALUE!</v>
      </c>
      <c r="K175" s="62" t="e">
        <f>SUMIF([1]貼付け!$B:$B,$B175,[1]貼付け!$J:$J)</f>
        <v>#VALUE!</v>
      </c>
      <c r="L175" s="63" t="e">
        <f t="shared" si="11"/>
        <v>#VALUE!</v>
      </c>
      <c r="N175" s="64"/>
      <c r="O175" s="65"/>
      <c r="P175" s="65"/>
      <c r="Q175" s="65"/>
      <c r="R175" s="78"/>
      <c r="S175" s="65"/>
      <c r="T175" s="79">
        <f>[1]①九州!H180+[1]②関西!H180+[1]③関東・北海道!H180</f>
        <v>0</v>
      </c>
      <c r="U175" s="80">
        <f>[1]①九州!I180+[1]②関西!I180+[1]③関東・北海道!I180</f>
        <v>0</v>
      </c>
      <c r="V175" s="81">
        <f>[1]①九州!J180+[1]②関西!J180+[1]③関東・北海道!J180</f>
        <v>0</v>
      </c>
      <c r="W175" s="82">
        <f t="shared" si="12"/>
        <v>0</v>
      </c>
      <c r="X175" s="39"/>
      <c r="Y175" s="90"/>
      <c r="Z175" s="39"/>
      <c r="AA175" s="39"/>
      <c r="AB175" s="39"/>
      <c r="AC175" s="39"/>
      <c r="AD175" s="39"/>
      <c r="AE175" s="39"/>
      <c r="AF175" s="39"/>
      <c r="AG175" s="39"/>
      <c r="AH175" s="39"/>
      <c r="AI175" s="39"/>
      <c r="AJ175" s="39"/>
      <c r="AK175" s="39"/>
      <c r="AL175" s="39"/>
      <c r="AM175" s="39"/>
      <c r="AN175" s="39"/>
      <c r="AP175" s="39"/>
      <c r="AQ175" s="39"/>
      <c r="AR175" s="39"/>
      <c r="AS175" s="39"/>
      <c r="AT175" s="39"/>
      <c r="AU175" s="39"/>
      <c r="AV175" s="39"/>
      <c r="AW175" s="39"/>
      <c r="AX175" s="39"/>
      <c r="AY175" s="39"/>
      <c r="AZ175" s="39"/>
      <c r="BA175" s="39"/>
      <c r="BB175" s="39"/>
      <c r="BC175" s="39"/>
      <c r="BD175" s="39"/>
    </row>
    <row r="176" spans="2:56" hidden="1" x14ac:dyDescent="0.25">
      <c r="B176" s="39">
        <v>379</v>
      </c>
      <c r="C176" s="40" t="s">
        <v>183</v>
      </c>
      <c r="D176" s="36">
        <v>3</v>
      </c>
      <c r="E176" s="37">
        <v>3</v>
      </c>
      <c r="F176" s="38"/>
      <c r="G176" s="40" t="s">
        <v>247</v>
      </c>
      <c r="H176" s="40" t="s">
        <v>225</v>
      </c>
      <c r="I176" s="55">
        <v>148030</v>
      </c>
      <c r="J176" s="61" t="e">
        <f>SUMIF([1]貼付け!$B:$B,$B176,[1]貼付け!$I:$I)</f>
        <v>#VALUE!</v>
      </c>
      <c r="K176" s="62" t="e">
        <f>SUMIF([1]貼付け!$B:$B,$B176,[1]貼付け!$J:$J)</f>
        <v>#VALUE!</v>
      </c>
      <c r="L176" s="63" t="e">
        <f t="shared" si="11"/>
        <v>#VALUE!</v>
      </c>
      <c r="N176" s="64"/>
      <c r="O176" s="65"/>
      <c r="P176" s="65"/>
      <c r="Q176" s="65"/>
      <c r="R176" s="78"/>
      <c r="S176" s="65"/>
      <c r="T176" s="79">
        <f>[1]①九州!H181+[1]②関西!H181+[1]③関東・北海道!H181</f>
        <v>0</v>
      </c>
      <c r="U176" s="80">
        <f>[1]①九州!I181+[1]②関西!I181+[1]③関東・北海道!I181</f>
        <v>0</v>
      </c>
      <c r="V176" s="81">
        <f>[1]①九州!J181+[1]②関西!J181+[1]③関東・北海道!J181</f>
        <v>0</v>
      </c>
      <c r="W176" s="82">
        <f t="shared" si="12"/>
        <v>0</v>
      </c>
      <c r="X176" s="39"/>
      <c r="Y176" s="90"/>
      <c r="Z176" s="39"/>
      <c r="AA176" s="39"/>
      <c r="AB176" s="39"/>
      <c r="AC176" s="39"/>
      <c r="AD176" s="39"/>
      <c r="AE176" s="39"/>
      <c r="AF176" s="39"/>
      <c r="AG176" s="39"/>
      <c r="AH176" s="39"/>
      <c r="AI176" s="39"/>
      <c r="AJ176" s="39"/>
      <c r="AK176" s="39"/>
      <c r="AL176" s="39"/>
      <c r="AM176" s="39"/>
      <c r="AN176" s="39"/>
      <c r="AP176" s="39"/>
      <c r="AQ176" s="39"/>
      <c r="AR176" s="39"/>
      <c r="AS176" s="39"/>
      <c r="AT176" s="39"/>
      <c r="AU176" s="39"/>
      <c r="AV176" s="39"/>
      <c r="AW176" s="39"/>
      <c r="AX176" s="39"/>
      <c r="AY176" s="39"/>
      <c r="AZ176" s="39"/>
      <c r="BA176" s="39"/>
      <c r="BB176" s="39"/>
      <c r="BC176" s="39"/>
      <c r="BD176" s="39"/>
    </row>
    <row r="177" spans="2:56" hidden="1" x14ac:dyDescent="0.25">
      <c r="B177" s="39">
        <v>380</v>
      </c>
      <c r="C177" s="40" t="s">
        <v>171</v>
      </c>
      <c r="D177" s="36">
        <v>2</v>
      </c>
      <c r="E177" s="37">
        <v>2</v>
      </c>
      <c r="F177" s="38"/>
      <c r="G177" s="40" t="s">
        <v>235</v>
      </c>
      <c r="H177" s="40" t="s">
        <v>225</v>
      </c>
      <c r="I177" s="55">
        <v>52370</v>
      </c>
      <c r="J177" s="61" t="e">
        <f>SUMIF([1]貼付け!$B:$B,$B177,[1]貼付け!$I:$I)</f>
        <v>#VALUE!</v>
      </c>
      <c r="K177" s="62" t="e">
        <f>SUMIF([1]貼付け!$B:$B,$B177,[1]貼付け!$J:$J)</f>
        <v>#VALUE!</v>
      </c>
      <c r="L177" s="63" t="e">
        <f t="shared" si="11"/>
        <v>#VALUE!</v>
      </c>
      <c r="N177" s="64"/>
      <c r="O177" s="65"/>
      <c r="P177" s="65"/>
      <c r="Q177" s="65"/>
      <c r="R177" s="78"/>
      <c r="S177" s="65"/>
      <c r="T177" s="79">
        <f>[1]①九州!H182+[1]②関西!H182+[1]③関東・北海道!H182</f>
        <v>0</v>
      </c>
      <c r="U177" s="80">
        <f>[1]①九州!I182+[1]②関西!I182+[1]③関東・北海道!I182</f>
        <v>0</v>
      </c>
      <c r="V177" s="81">
        <f>[1]①九州!J182+[1]②関西!J182+[1]③関東・北海道!J182</f>
        <v>0</v>
      </c>
      <c r="W177" s="82">
        <f t="shared" si="12"/>
        <v>0</v>
      </c>
      <c r="X177" s="39"/>
      <c r="Y177" s="90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</row>
    <row r="178" spans="2:56" x14ac:dyDescent="0.25">
      <c r="B178" s="39">
        <v>383</v>
      </c>
      <c r="C178" s="40" t="s">
        <v>97</v>
      </c>
      <c r="D178" s="36">
        <v>1</v>
      </c>
      <c r="E178" s="41">
        <v>1</v>
      </c>
      <c r="F178" s="38" t="s">
        <v>243</v>
      </c>
      <c r="G178" s="40" t="s">
        <v>235</v>
      </c>
      <c r="H178" s="40" t="s">
        <v>225</v>
      </c>
      <c r="I178" s="55">
        <v>31078</v>
      </c>
      <c r="J178" s="61" t="e">
        <f>SUMIF([1]貼付け!$B:$B,$B178,[1]貼付け!$I:$I)</f>
        <v>#VALUE!</v>
      </c>
      <c r="K178" s="62" t="e">
        <f>SUMIF([1]貼付け!$B:$B,$B178,[1]貼付け!$J:$J)</f>
        <v>#VALUE!</v>
      </c>
      <c r="L178" s="63" t="e">
        <f t="shared" si="11"/>
        <v>#VALUE!</v>
      </c>
      <c r="N178" s="64"/>
      <c r="O178" s="65"/>
      <c r="P178" s="65"/>
      <c r="Q178" s="65"/>
      <c r="R178" s="78"/>
      <c r="S178" s="65"/>
      <c r="T178" s="79">
        <f>[1]①九州!H183+[1]②関西!H183+[1]③関東・北海道!H183</f>
        <v>0</v>
      </c>
      <c r="U178" s="80">
        <f>[1]①九州!I183+[1]②関西!I183+[1]③関東・北海道!I183</f>
        <v>0</v>
      </c>
      <c r="V178" s="81">
        <f>[1]①九州!J183+[1]②関西!J183+[1]③関東・北海道!J183</f>
        <v>0</v>
      </c>
      <c r="W178" s="82">
        <f t="shared" si="12"/>
        <v>0</v>
      </c>
      <c r="X178" s="39"/>
      <c r="Y178" s="90"/>
      <c r="Z178" s="39"/>
      <c r="AA178" s="39"/>
      <c r="AB178" s="39"/>
      <c r="AC178" s="39"/>
      <c r="AD178" s="39"/>
      <c r="AE178" s="39"/>
      <c r="AF178" s="39"/>
      <c r="AG178" s="39"/>
      <c r="AH178" s="39"/>
      <c r="AI178" s="39"/>
      <c r="AJ178" s="39"/>
      <c r="AK178" s="39"/>
      <c r="AL178" s="39"/>
      <c r="AM178" s="39"/>
      <c r="AN178" s="39"/>
      <c r="AP178" s="39"/>
      <c r="AQ178" s="39"/>
      <c r="AR178" s="39"/>
      <c r="AS178" s="39"/>
      <c r="AT178" s="39"/>
      <c r="AU178" s="39"/>
      <c r="AV178" s="39"/>
      <c r="AW178" s="39"/>
      <c r="AX178" s="39"/>
      <c r="AY178" s="39"/>
      <c r="AZ178" s="39"/>
      <c r="BA178" s="39"/>
      <c r="BB178" s="39"/>
      <c r="BC178" s="39"/>
      <c r="BD178" s="39"/>
    </row>
    <row r="179" spans="2:56" hidden="1" x14ac:dyDescent="0.25">
      <c r="B179" s="39">
        <v>384</v>
      </c>
      <c r="C179" s="40" t="s">
        <v>172</v>
      </c>
      <c r="D179" s="36">
        <v>2</v>
      </c>
      <c r="E179" s="37">
        <v>2</v>
      </c>
      <c r="F179" s="38"/>
      <c r="G179" s="40" t="s">
        <v>235</v>
      </c>
      <c r="H179" s="40" t="s">
        <v>242</v>
      </c>
      <c r="I179" s="55">
        <v>118251</v>
      </c>
      <c r="J179" s="61" t="e">
        <f>SUMIF([1]貼付け!$B:$B,$B179,[1]貼付け!$I:$I)</f>
        <v>#VALUE!</v>
      </c>
      <c r="K179" s="62" t="e">
        <f>SUMIF([1]貼付け!$B:$B,$B179,[1]貼付け!$J:$J)</f>
        <v>#VALUE!</v>
      </c>
      <c r="L179" s="63" t="e">
        <f t="shared" si="11"/>
        <v>#VALUE!</v>
      </c>
      <c r="N179" s="64"/>
      <c r="O179" s="65"/>
      <c r="P179" s="65"/>
      <c r="Q179" s="65"/>
      <c r="R179" s="78"/>
      <c r="S179" s="65"/>
      <c r="T179" s="79">
        <f>[1]①九州!H184+[1]②関西!H184+[1]③関東・北海道!H184</f>
        <v>0</v>
      </c>
      <c r="U179" s="80">
        <f>[1]①九州!I184+[1]②関西!I184+[1]③関東・北海道!I184</f>
        <v>0</v>
      </c>
      <c r="V179" s="81">
        <f>[1]①九州!J184+[1]②関西!J184+[1]③関東・北海道!J184</f>
        <v>0</v>
      </c>
      <c r="W179" s="82">
        <f t="shared" si="12"/>
        <v>0</v>
      </c>
      <c r="X179" s="39"/>
      <c r="Y179" s="90"/>
      <c r="Z179" s="39"/>
      <c r="AA179" s="39"/>
      <c r="AB179" s="39"/>
      <c r="AC179" s="39"/>
      <c r="AD179" s="39"/>
      <c r="AE179" s="39"/>
      <c r="AF179" s="39"/>
      <c r="AG179" s="39"/>
      <c r="AH179" s="39"/>
      <c r="AI179" s="39"/>
      <c r="AJ179" s="39"/>
      <c r="AK179" s="39"/>
      <c r="AL179" s="39"/>
      <c r="AM179" s="39"/>
      <c r="AN179" s="39"/>
      <c r="AP179" s="39"/>
      <c r="AQ179" s="39"/>
      <c r="AR179" s="39"/>
      <c r="AS179" s="39"/>
      <c r="AT179" s="39"/>
      <c r="AU179" s="39"/>
      <c r="AV179" s="39"/>
      <c r="AW179" s="39"/>
      <c r="AX179" s="39"/>
      <c r="AY179" s="39"/>
      <c r="AZ179" s="39"/>
      <c r="BA179" s="39"/>
      <c r="BB179" s="39"/>
      <c r="BC179" s="39"/>
      <c r="BD179" s="39"/>
    </row>
    <row r="180" spans="2:56" x14ac:dyDescent="0.25">
      <c r="B180" s="39">
        <v>385</v>
      </c>
      <c r="C180" s="40" t="s">
        <v>98</v>
      </c>
      <c r="D180" s="36">
        <v>1</v>
      </c>
      <c r="E180" s="37">
        <v>1</v>
      </c>
      <c r="F180" s="38"/>
      <c r="G180" s="40" t="s">
        <v>241</v>
      </c>
      <c r="H180" s="40" t="s">
        <v>225</v>
      </c>
      <c r="I180" s="55">
        <v>34122</v>
      </c>
      <c r="J180" s="61" t="e">
        <f>SUMIF([1]貼付け!$B:$B,$B180,[1]貼付け!$I:$I)</f>
        <v>#VALUE!</v>
      </c>
      <c r="K180" s="62" t="e">
        <f>SUMIF([1]貼付け!$B:$B,$B180,[1]貼付け!$J:$J)</f>
        <v>#VALUE!</v>
      </c>
      <c r="L180" s="63" t="e">
        <f t="shared" si="11"/>
        <v>#VALUE!</v>
      </c>
      <c r="N180" s="64"/>
      <c r="O180" s="65"/>
      <c r="P180" s="65"/>
      <c r="Q180" s="65"/>
      <c r="R180" s="78"/>
      <c r="S180" s="65"/>
      <c r="T180" s="79">
        <f>[1]①九州!H185+[1]②関西!H185+[1]③関東・北海道!H185</f>
        <v>0</v>
      </c>
      <c r="U180" s="80">
        <f>[1]①九州!I185+[1]②関西!I185+[1]③関東・北海道!I185</f>
        <v>0</v>
      </c>
      <c r="V180" s="81">
        <f>[1]①九州!J185+[1]②関西!J185+[1]③関東・北海道!J185</f>
        <v>0</v>
      </c>
      <c r="W180" s="82">
        <f t="shared" si="12"/>
        <v>0</v>
      </c>
      <c r="X180" s="39"/>
      <c r="Y180" s="90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</row>
    <row r="181" spans="2:56" hidden="1" x14ac:dyDescent="0.25">
      <c r="B181" s="39">
        <v>386</v>
      </c>
      <c r="C181" s="40" t="s">
        <v>300</v>
      </c>
      <c r="D181" s="36"/>
      <c r="E181" s="37"/>
      <c r="F181" s="38"/>
      <c r="G181" s="40" t="s">
        <v>282</v>
      </c>
      <c r="H181" s="40" t="s">
        <v>230</v>
      </c>
      <c r="I181" s="55"/>
      <c r="J181" s="61" t="e">
        <f>SUMIF([1]貼付け!$B:$B,$B181,[1]貼付け!$I:$I)</f>
        <v>#VALUE!</v>
      </c>
      <c r="K181" s="62" t="e">
        <f>SUMIF([1]貼付け!$B:$B,$B181,[1]貼付け!$J:$J)</f>
        <v>#VALUE!</v>
      </c>
      <c r="L181" s="63" t="e">
        <f t="shared" si="11"/>
        <v>#VALUE!</v>
      </c>
      <c r="N181" s="64"/>
      <c r="O181" s="65"/>
      <c r="P181" s="65"/>
      <c r="Q181" s="65"/>
      <c r="R181" s="78"/>
      <c r="S181" s="65"/>
      <c r="T181" s="79">
        <f>[1]①九州!H186+[1]②関西!H186+[1]③関東・北海道!H186</f>
        <v>0</v>
      </c>
      <c r="U181" s="80">
        <f>[1]①九州!I186+[1]②関西!I186+[1]③関東・北海道!I186</f>
        <v>0</v>
      </c>
      <c r="V181" s="81">
        <f>[1]①九州!J186+[1]②関西!J186+[1]③関東・北海道!J186</f>
        <v>0</v>
      </c>
      <c r="W181" s="82">
        <f t="shared" si="12"/>
        <v>0</v>
      </c>
      <c r="X181" s="39"/>
      <c r="Y181" s="90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</row>
    <row r="182" spans="2:56" x14ac:dyDescent="0.25">
      <c r="B182" s="39">
        <v>387</v>
      </c>
      <c r="C182" s="40" t="s">
        <v>99</v>
      </c>
      <c r="D182" s="36">
        <v>1</v>
      </c>
      <c r="E182" s="37">
        <v>1</v>
      </c>
      <c r="F182" s="38"/>
      <c r="G182" s="40" t="s">
        <v>247</v>
      </c>
      <c r="H182" s="40" t="s">
        <v>225</v>
      </c>
      <c r="I182" s="55">
        <v>57782</v>
      </c>
      <c r="J182" s="61" t="e">
        <f>SUMIF([1]貼付け!$B:$B,$B182,[1]貼付け!$I:$I)</f>
        <v>#VALUE!</v>
      </c>
      <c r="K182" s="62" t="e">
        <f>SUMIF([1]貼付け!$B:$B,$B182,[1]貼付け!$J:$J)</f>
        <v>#VALUE!</v>
      </c>
      <c r="L182" s="63" t="e">
        <f t="shared" si="11"/>
        <v>#VALUE!</v>
      </c>
      <c r="N182" s="64"/>
      <c r="O182" s="65"/>
      <c r="P182" s="65"/>
      <c r="Q182" s="65"/>
      <c r="R182" s="78"/>
      <c r="S182" s="65"/>
      <c r="T182" s="79">
        <f>[1]①九州!H187+[1]②関西!H187+[1]③関東・北海道!H187</f>
        <v>0</v>
      </c>
      <c r="U182" s="80">
        <f>[1]①九州!I187+[1]②関西!I187+[1]③関東・北海道!I187</f>
        <v>0</v>
      </c>
      <c r="V182" s="81">
        <f>[1]①九州!J187+[1]②関西!J187+[1]③関東・北海道!J187</f>
        <v>0</v>
      </c>
      <c r="W182" s="82">
        <f t="shared" si="12"/>
        <v>0</v>
      </c>
      <c r="X182" s="39"/>
      <c r="Y182" s="90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</row>
    <row r="183" spans="2:56" x14ac:dyDescent="0.25">
      <c r="B183" s="39">
        <v>388</v>
      </c>
      <c r="C183" s="40" t="s">
        <v>100</v>
      </c>
      <c r="D183" s="36">
        <v>1</v>
      </c>
      <c r="E183" s="37">
        <v>1</v>
      </c>
      <c r="F183" s="38"/>
      <c r="G183" s="40" t="s">
        <v>241</v>
      </c>
      <c r="H183" s="40" t="s">
        <v>225</v>
      </c>
      <c r="I183" s="55">
        <v>54378</v>
      </c>
      <c r="J183" s="61" t="e">
        <f>SUMIF([1]貼付け!$B:$B,$B183,[1]貼付け!$I:$I)</f>
        <v>#VALUE!</v>
      </c>
      <c r="K183" s="62" t="e">
        <f>SUMIF([1]貼付け!$B:$B,$B183,[1]貼付け!$J:$J)</f>
        <v>#VALUE!</v>
      </c>
      <c r="L183" s="63" t="e">
        <f t="shared" si="11"/>
        <v>#VALUE!</v>
      </c>
      <c r="N183" s="64"/>
      <c r="O183" s="65"/>
      <c r="P183" s="65"/>
      <c r="Q183" s="65"/>
      <c r="R183" s="78"/>
      <c r="S183" s="65"/>
      <c r="T183" s="79">
        <f>[1]①九州!H188+[1]②関西!H188+[1]③関東・北海道!H188</f>
        <v>0</v>
      </c>
      <c r="U183" s="80">
        <f>[1]①九州!I188+[1]②関西!I188+[1]③関東・北海道!I188</f>
        <v>0</v>
      </c>
      <c r="V183" s="81">
        <f>[1]①九州!J188+[1]②関西!J188+[1]③関東・北海道!J188</f>
        <v>0</v>
      </c>
      <c r="W183" s="82">
        <f t="shared" si="12"/>
        <v>0</v>
      </c>
      <c r="X183" s="39"/>
      <c r="Y183" s="90"/>
      <c r="Z183" s="39"/>
      <c r="AA183" s="39"/>
      <c r="AB183" s="39"/>
      <c r="AC183" s="39"/>
      <c r="AD183" s="39"/>
      <c r="AE183" s="39"/>
      <c r="AF183" s="39"/>
      <c r="AG183" s="39"/>
      <c r="AH183" s="39"/>
      <c r="AI183" s="39"/>
      <c r="AJ183" s="39"/>
      <c r="AK183" s="39"/>
      <c r="AL183" s="39"/>
      <c r="AM183" s="39"/>
      <c r="AN183" s="39"/>
      <c r="AP183" s="39"/>
      <c r="AQ183" s="39"/>
      <c r="AR183" s="39"/>
      <c r="AS183" s="39"/>
      <c r="AT183" s="39"/>
      <c r="AU183" s="39"/>
      <c r="AV183" s="39"/>
      <c r="AW183" s="39"/>
      <c r="AX183" s="39"/>
      <c r="AY183" s="39"/>
      <c r="AZ183" s="39"/>
      <c r="BA183" s="39"/>
      <c r="BB183" s="39"/>
      <c r="BC183" s="39"/>
      <c r="BD183" s="39"/>
    </row>
    <row r="184" spans="2:56" hidden="1" x14ac:dyDescent="0.25">
      <c r="B184" s="39">
        <v>390</v>
      </c>
      <c r="C184" s="40" t="s">
        <v>173</v>
      </c>
      <c r="D184" s="36">
        <v>2</v>
      </c>
      <c r="E184" s="37">
        <v>2</v>
      </c>
      <c r="F184" s="38" t="s">
        <v>243</v>
      </c>
      <c r="G184" s="40" t="s">
        <v>240</v>
      </c>
      <c r="H184" s="40" t="s">
        <v>225</v>
      </c>
      <c r="I184" s="55"/>
      <c r="J184" s="61" t="e">
        <f>SUMIF([1]貼付け!$B:$B,$B184,[1]貼付け!$I:$I)</f>
        <v>#VALUE!</v>
      </c>
      <c r="K184" s="62" t="e">
        <f>SUMIF([1]貼付け!$B:$B,$B184,[1]貼付け!$J:$J)</f>
        <v>#VALUE!</v>
      </c>
      <c r="L184" s="63" t="e">
        <f t="shared" si="11"/>
        <v>#VALUE!</v>
      </c>
      <c r="N184" s="64"/>
      <c r="O184" s="65"/>
      <c r="P184" s="65"/>
      <c r="Q184" s="65"/>
      <c r="R184" s="78"/>
      <c r="S184" s="65"/>
      <c r="T184" s="79">
        <f>[1]①九州!H189+[1]②関西!H189+[1]③関東・北海道!H189</f>
        <v>0</v>
      </c>
      <c r="U184" s="80">
        <f>[1]①九州!I189+[1]②関西!I189+[1]③関東・北海道!I189</f>
        <v>0</v>
      </c>
      <c r="V184" s="81">
        <f>[1]①九州!J189+[1]②関西!J189+[1]③関東・北海道!J189</f>
        <v>0</v>
      </c>
      <c r="W184" s="82">
        <f t="shared" si="12"/>
        <v>0</v>
      </c>
      <c r="X184" s="39"/>
      <c r="Y184" s="90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</row>
    <row r="185" spans="2:56" x14ac:dyDescent="0.25">
      <c r="B185" s="39">
        <v>393</v>
      </c>
      <c r="C185" s="40" t="s">
        <v>101</v>
      </c>
      <c r="D185" s="36">
        <v>1</v>
      </c>
      <c r="E185" s="37">
        <v>1</v>
      </c>
      <c r="F185" s="38"/>
      <c r="G185" s="40" t="s">
        <v>226</v>
      </c>
      <c r="H185" s="40" t="s">
        <v>225</v>
      </c>
      <c r="I185" s="55">
        <v>36679</v>
      </c>
      <c r="J185" s="61" t="e">
        <f>SUMIF([1]貼付け!$B:$B,$B185,[1]貼付け!$I:$I)</f>
        <v>#VALUE!</v>
      </c>
      <c r="K185" s="62" t="e">
        <f>SUMIF([1]貼付け!$B:$B,$B185,[1]貼付け!$J:$J)</f>
        <v>#VALUE!</v>
      </c>
      <c r="L185" s="63" t="e">
        <f t="shared" si="11"/>
        <v>#VALUE!</v>
      </c>
      <c r="N185" s="64"/>
      <c r="O185" s="65"/>
      <c r="P185" s="65"/>
      <c r="Q185" s="65"/>
      <c r="R185" s="78"/>
      <c r="S185" s="65"/>
      <c r="T185" s="79">
        <f>[1]①九州!H190+[1]②関西!H190+[1]③関東・北海道!H190</f>
        <v>0</v>
      </c>
      <c r="U185" s="80">
        <f>[1]①九州!I190+[1]②関西!I190+[1]③関東・北海道!I190</f>
        <v>0</v>
      </c>
      <c r="V185" s="81">
        <f>[1]①九州!J190+[1]②関西!J190+[1]③関東・北海道!J190</f>
        <v>0</v>
      </c>
      <c r="W185" s="82">
        <f t="shared" si="12"/>
        <v>0</v>
      </c>
      <c r="X185" s="39"/>
      <c r="Y185" s="90"/>
      <c r="Z185" s="39"/>
      <c r="AA185" s="39"/>
      <c r="AB185" s="39"/>
      <c r="AC185" s="39"/>
      <c r="AD185" s="39"/>
      <c r="AE185" s="39"/>
      <c r="AF185" s="39"/>
      <c r="AG185" s="39"/>
      <c r="AH185" s="39"/>
      <c r="AI185" s="39"/>
      <c r="AJ185" s="39"/>
      <c r="AK185" s="39"/>
      <c r="AL185" s="39"/>
      <c r="AM185" s="39"/>
      <c r="AN185" s="39"/>
      <c r="AP185" s="39"/>
      <c r="AQ185" s="39"/>
      <c r="AR185" s="39"/>
      <c r="AS185" s="39"/>
      <c r="AT185" s="39"/>
      <c r="AU185" s="39"/>
      <c r="AV185" s="39"/>
      <c r="AW185" s="39"/>
      <c r="AX185" s="39"/>
      <c r="AY185" s="39"/>
      <c r="AZ185" s="39"/>
      <c r="BA185" s="39"/>
      <c r="BB185" s="39"/>
      <c r="BC185" s="39"/>
      <c r="BD185" s="39"/>
    </row>
    <row r="186" spans="2:56" x14ac:dyDescent="0.25">
      <c r="B186" s="39">
        <v>394</v>
      </c>
      <c r="C186" s="40" t="s">
        <v>102</v>
      </c>
      <c r="D186" s="36">
        <v>1</v>
      </c>
      <c r="E186" s="37">
        <v>1</v>
      </c>
      <c r="F186" s="38"/>
      <c r="G186" s="40" t="s">
        <v>235</v>
      </c>
      <c r="H186" s="40" t="s">
        <v>225</v>
      </c>
      <c r="I186" s="55">
        <v>44070</v>
      </c>
      <c r="J186" s="61" t="e">
        <f>SUMIF([1]貼付け!$B:$B,$B186,[1]貼付け!$I:$I)</f>
        <v>#VALUE!</v>
      </c>
      <c r="K186" s="62" t="e">
        <f>SUMIF([1]貼付け!$B:$B,$B186,[1]貼付け!$J:$J)</f>
        <v>#VALUE!</v>
      </c>
      <c r="L186" s="63" t="e">
        <f t="shared" si="11"/>
        <v>#VALUE!</v>
      </c>
      <c r="N186" s="64"/>
      <c r="O186" s="65"/>
      <c r="P186" s="65"/>
      <c r="Q186" s="65"/>
      <c r="R186" s="78"/>
      <c r="S186" s="65"/>
      <c r="T186" s="79">
        <f>[1]①九州!H191+[1]②関西!H191+[1]③関東・北海道!H191</f>
        <v>0</v>
      </c>
      <c r="U186" s="80">
        <f>[1]①九州!I191+[1]②関西!I191+[1]③関東・北海道!I191</f>
        <v>0</v>
      </c>
      <c r="V186" s="81">
        <f>[1]①九州!J191+[1]②関西!J191+[1]③関東・北海道!J191</f>
        <v>0</v>
      </c>
      <c r="W186" s="82">
        <f t="shared" si="12"/>
        <v>0</v>
      </c>
      <c r="X186" s="39"/>
      <c r="Y186" s="90"/>
      <c r="Z186" s="39"/>
      <c r="AA186" s="39"/>
      <c r="AB186" s="39"/>
      <c r="AC186" s="39"/>
      <c r="AD186" s="39"/>
      <c r="AE186" s="39"/>
      <c r="AF186" s="39"/>
      <c r="AG186" s="39"/>
      <c r="AH186" s="39"/>
      <c r="AI186" s="39"/>
      <c r="AJ186" s="39"/>
      <c r="AK186" s="39"/>
      <c r="AL186" s="39"/>
      <c r="AM186" s="39"/>
      <c r="AN186" s="39"/>
      <c r="AP186" s="39"/>
      <c r="AQ186" s="39"/>
      <c r="AR186" s="39"/>
      <c r="AS186" s="39"/>
      <c r="AT186" s="39"/>
      <c r="AU186" s="39"/>
      <c r="AV186" s="39"/>
      <c r="AW186" s="39"/>
      <c r="AX186" s="39"/>
      <c r="AY186" s="39"/>
      <c r="AZ186" s="39"/>
      <c r="BA186" s="39"/>
      <c r="BB186" s="39"/>
      <c r="BC186" s="39"/>
      <c r="BD186" s="39"/>
    </row>
    <row r="187" spans="2:56" x14ac:dyDescent="0.25">
      <c r="B187" s="39">
        <v>395</v>
      </c>
      <c r="C187" s="40" t="s">
        <v>103</v>
      </c>
      <c r="D187" s="36">
        <v>1</v>
      </c>
      <c r="E187" s="37">
        <v>1</v>
      </c>
      <c r="F187" s="38"/>
      <c r="G187" s="40" t="s">
        <v>247</v>
      </c>
      <c r="H187" s="40" t="s">
        <v>225</v>
      </c>
      <c r="I187" s="55">
        <v>69584</v>
      </c>
      <c r="J187" s="61" t="e">
        <f>SUMIF([1]貼付け!$B:$B,$B187,[1]貼付け!$I:$I)</f>
        <v>#VALUE!</v>
      </c>
      <c r="K187" s="62" t="e">
        <f>SUMIF([1]貼付け!$B:$B,$B187,[1]貼付け!$J:$J)</f>
        <v>#VALUE!</v>
      </c>
      <c r="L187" s="63" t="e">
        <f t="shared" si="11"/>
        <v>#VALUE!</v>
      </c>
      <c r="N187" s="64"/>
      <c r="O187" s="65"/>
      <c r="P187" s="65"/>
      <c r="Q187" s="65"/>
      <c r="R187" s="78"/>
      <c r="S187" s="65"/>
      <c r="T187" s="79">
        <f>[1]①九州!H192+[1]②関西!H192+[1]③関東・北海道!H192</f>
        <v>0</v>
      </c>
      <c r="U187" s="80">
        <f>[1]①九州!I192+[1]②関西!I192+[1]③関東・北海道!I192</f>
        <v>0</v>
      </c>
      <c r="V187" s="81">
        <f>[1]①九州!J192+[1]②関西!J192+[1]③関東・北海道!J192</f>
        <v>0</v>
      </c>
      <c r="W187" s="82">
        <f t="shared" si="12"/>
        <v>0</v>
      </c>
      <c r="X187" s="39"/>
      <c r="Y187" s="90"/>
      <c r="Z187" s="39"/>
      <c r="AA187" s="39"/>
      <c r="AB187" s="39"/>
      <c r="AC187" s="39"/>
      <c r="AD187" s="39"/>
      <c r="AE187" s="39"/>
      <c r="AF187" s="39"/>
      <c r="AG187" s="39"/>
      <c r="AH187" s="39"/>
      <c r="AI187" s="39"/>
      <c r="AJ187" s="39"/>
      <c r="AK187" s="39"/>
      <c r="AL187" s="39"/>
      <c r="AM187" s="39"/>
      <c r="AN187" s="39"/>
      <c r="AP187" s="39"/>
      <c r="AQ187" s="39"/>
      <c r="AR187" s="39"/>
      <c r="AS187" s="39"/>
      <c r="AT187" s="39"/>
      <c r="AU187" s="39"/>
      <c r="AV187" s="39"/>
      <c r="AW187" s="39"/>
      <c r="AX187" s="39"/>
      <c r="AY187" s="39"/>
      <c r="AZ187" s="39"/>
      <c r="BA187" s="39"/>
      <c r="BB187" s="39"/>
      <c r="BC187" s="39"/>
      <c r="BD187" s="39"/>
    </row>
    <row r="188" spans="2:56" hidden="1" x14ac:dyDescent="0.25">
      <c r="B188" s="39">
        <v>396</v>
      </c>
      <c r="C188" s="40" t="s">
        <v>301</v>
      </c>
      <c r="D188" s="36"/>
      <c r="E188" s="37"/>
      <c r="F188" s="38"/>
      <c r="G188" s="40" t="s">
        <v>251</v>
      </c>
      <c r="H188" s="40" t="s">
        <v>225</v>
      </c>
      <c r="I188" s="55">
        <v>31622</v>
      </c>
      <c r="J188" s="61" t="e">
        <f>SUMIF([1]貼付け!$B:$B,$B188,[1]貼付け!$I:$I)</f>
        <v>#VALUE!</v>
      </c>
      <c r="K188" s="62" t="e">
        <f>SUMIF([1]貼付け!$B:$B,$B188,[1]貼付け!$J:$J)</f>
        <v>#VALUE!</v>
      </c>
      <c r="L188" s="63" t="e">
        <f t="shared" si="11"/>
        <v>#VALUE!</v>
      </c>
      <c r="N188" s="64"/>
      <c r="O188" s="65"/>
      <c r="P188" s="65"/>
      <c r="Q188" s="65"/>
      <c r="R188" s="78"/>
      <c r="S188" s="65"/>
      <c r="T188" s="79">
        <f>[1]①九州!H193+[1]②関西!H193+[1]③関東・北海道!H193</f>
        <v>0</v>
      </c>
      <c r="U188" s="80">
        <f>[1]①九州!I193+[1]②関西!I193+[1]③関東・北海道!I193</f>
        <v>0</v>
      </c>
      <c r="V188" s="81">
        <f>[1]①九州!J193+[1]②関西!J193+[1]③関東・北海道!J193</f>
        <v>0</v>
      </c>
      <c r="W188" s="82">
        <f t="shared" si="12"/>
        <v>0</v>
      </c>
      <c r="X188" s="39"/>
      <c r="Y188" s="90"/>
      <c r="Z188" s="39"/>
      <c r="AA188" s="39"/>
      <c r="AB188" s="39"/>
      <c r="AC188" s="39"/>
      <c r="AD188" s="39"/>
      <c r="AE188" s="39"/>
      <c r="AF188" s="39"/>
      <c r="AG188" s="39"/>
      <c r="AH188" s="39"/>
      <c r="AI188" s="39"/>
      <c r="AJ188" s="39"/>
      <c r="AK188" s="39"/>
      <c r="AL188" s="39"/>
      <c r="AM188" s="39"/>
      <c r="AN188" s="39"/>
      <c r="AP188" s="39"/>
      <c r="AQ188" s="39"/>
      <c r="AR188" s="39"/>
      <c r="AS188" s="39"/>
      <c r="AT188" s="39"/>
      <c r="AU188" s="39"/>
      <c r="AV188" s="39"/>
      <c r="AW188" s="39"/>
      <c r="AX188" s="39"/>
      <c r="AY188" s="39"/>
      <c r="AZ188" s="39"/>
      <c r="BA188" s="39"/>
      <c r="BB188" s="39"/>
      <c r="BC188" s="39"/>
      <c r="BD188" s="39"/>
    </row>
    <row r="189" spans="2:56" x14ac:dyDescent="0.25">
      <c r="B189" s="39">
        <v>397</v>
      </c>
      <c r="C189" s="40" t="s">
        <v>104</v>
      </c>
      <c r="D189" s="36">
        <v>1</v>
      </c>
      <c r="E189" s="37">
        <v>1</v>
      </c>
      <c r="F189" s="38"/>
      <c r="G189" s="40" t="s">
        <v>237</v>
      </c>
      <c r="H189" s="40" t="s">
        <v>225</v>
      </c>
      <c r="I189" s="55">
        <v>64703</v>
      </c>
      <c r="J189" s="61" t="e">
        <f>SUMIF([1]貼付け!$B:$B,$B189,[1]貼付け!$I:$I)</f>
        <v>#VALUE!</v>
      </c>
      <c r="K189" s="62" t="e">
        <f>SUMIF([1]貼付け!$B:$B,$B189,[1]貼付け!$J:$J)</f>
        <v>#VALUE!</v>
      </c>
      <c r="L189" s="63" t="e">
        <f t="shared" si="11"/>
        <v>#VALUE!</v>
      </c>
      <c r="N189" s="64"/>
      <c r="O189" s="65"/>
      <c r="P189" s="65"/>
      <c r="Q189" s="65"/>
      <c r="R189" s="78"/>
      <c r="S189" s="65"/>
      <c r="T189" s="79">
        <f>[1]①九州!H194+[1]②関西!H194+[1]③関東・北海道!H194</f>
        <v>0</v>
      </c>
      <c r="U189" s="80">
        <f>[1]①九州!I194+[1]②関西!I194+[1]③関東・北海道!I194</f>
        <v>0</v>
      </c>
      <c r="V189" s="81">
        <f>[1]①九州!J194+[1]②関西!J194+[1]③関東・北海道!J194</f>
        <v>0</v>
      </c>
      <c r="W189" s="82">
        <f t="shared" si="12"/>
        <v>0</v>
      </c>
      <c r="X189" s="39"/>
      <c r="Y189" s="90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</row>
    <row r="190" spans="2:56" x14ac:dyDescent="0.25">
      <c r="B190" s="39">
        <v>398</v>
      </c>
      <c r="C190" s="40" t="s">
        <v>105</v>
      </c>
      <c r="D190" s="36">
        <v>1</v>
      </c>
      <c r="E190" s="37">
        <v>1</v>
      </c>
      <c r="F190" s="38" t="s">
        <v>243</v>
      </c>
      <c r="G190" s="40" t="s">
        <v>224</v>
      </c>
      <c r="H190" s="40" t="s">
        <v>225</v>
      </c>
      <c r="I190" s="55">
        <v>36422</v>
      </c>
      <c r="J190" s="61" t="e">
        <f>SUMIF([1]貼付け!$B:$B,$B190,[1]貼付け!$I:$I)</f>
        <v>#VALUE!</v>
      </c>
      <c r="K190" s="62" t="e">
        <f>SUMIF([1]貼付け!$B:$B,$B190,[1]貼付け!$J:$J)</f>
        <v>#VALUE!</v>
      </c>
      <c r="L190" s="63" t="e">
        <f t="shared" si="11"/>
        <v>#VALUE!</v>
      </c>
      <c r="N190" s="64"/>
      <c r="O190" s="65"/>
      <c r="P190" s="65"/>
      <c r="Q190" s="65"/>
      <c r="R190" s="78"/>
      <c r="S190" s="65"/>
      <c r="T190" s="79">
        <f>[1]①九州!H195+[1]②関西!H195+[1]③関東・北海道!H195</f>
        <v>0</v>
      </c>
      <c r="U190" s="80">
        <f>[1]①九州!I195+[1]②関西!I195+[1]③関東・北海道!I195</f>
        <v>0</v>
      </c>
      <c r="V190" s="81">
        <f>[1]①九州!J195+[1]②関西!J195+[1]③関東・北海道!J195</f>
        <v>0</v>
      </c>
      <c r="W190" s="82">
        <f t="shared" si="12"/>
        <v>0</v>
      </c>
      <c r="X190" s="39"/>
      <c r="Y190" s="90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</row>
    <row r="191" spans="2:56" x14ac:dyDescent="0.25">
      <c r="B191" s="39">
        <v>399</v>
      </c>
      <c r="C191" s="40" t="s">
        <v>106</v>
      </c>
      <c r="D191" s="36">
        <v>1</v>
      </c>
      <c r="E191" s="37">
        <v>1</v>
      </c>
      <c r="F191" s="38"/>
      <c r="G191" s="40" t="s">
        <v>241</v>
      </c>
      <c r="H191" s="40" t="s">
        <v>225</v>
      </c>
      <c r="I191" s="55">
        <v>73372</v>
      </c>
      <c r="J191" s="61" t="e">
        <f>SUMIF([1]貼付け!$B:$B,$B191,[1]貼付け!$I:$I)</f>
        <v>#VALUE!</v>
      </c>
      <c r="K191" s="62" t="e">
        <f>SUMIF([1]貼付け!$B:$B,$B191,[1]貼付け!$J:$J)</f>
        <v>#VALUE!</v>
      </c>
      <c r="L191" s="63" t="e">
        <f t="shared" si="11"/>
        <v>#VALUE!</v>
      </c>
      <c r="N191" s="64"/>
      <c r="O191" s="65"/>
      <c r="P191" s="65"/>
      <c r="Q191" s="65"/>
      <c r="R191" s="78"/>
      <c r="S191" s="65"/>
      <c r="T191" s="79">
        <f>[1]①九州!H196+[1]②関西!H196+[1]③関東・北海道!H196</f>
        <v>0</v>
      </c>
      <c r="U191" s="80">
        <f>[1]①九州!I196+[1]②関西!I196+[1]③関東・北海道!I196</f>
        <v>0</v>
      </c>
      <c r="V191" s="81">
        <f>[1]①九州!J196+[1]②関西!J196+[1]③関東・北海道!J196</f>
        <v>0</v>
      </c>
      <c r="W191" s="82">
        <f t="shared" si="12"/>
        <v>0</v>
      </c>
      <c r="X191" s="39"/>
      <c r="Y191" s="90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</row>
    <row r="192" spans="2:56" hidden="1" x14ac:dyDescent="0.25">
      <c r="B192" s="39">
        <v>400</v>
      </c>
      <c r="C192" s="40" t="s">
        <v>302</v>
      </c>
      <c r="D192" s="36"/>
      <c r="E192" s="37"/>
      <c r="F192" s="38"/>
      <c r="G192" s="40" t="s">
        <v>226</v>
      </c>
      <c r="H192" s="40" t="s">
        <v>225</v>
      </c>
      <c r="I192" s="55"/>
      <c r="J192" s="61" t="e">
        <f>SUMIF([1]貼付け!$B:$B,$B192,[1]貼付け!$I:$I)</f>
        <v>#VALUE!</v>
      </c>
      <c r="K192" s="62" t="e">
        <f>SUMIF([1]貼付け!$B:$B,$B192,[1]貼付け!$J:$J)</f>
        <v>#VALUE!</v>
      </c>
      <c r="L192" s="63" t="e">
        <f t="shared" si="11"/>
        <v>#VALUE!</v>
      </c>
      <c r="N192" s="64"/>
      <c r="O192" s="65"/>
      <c r="P192" s="65"/>
      <c r="Q192" s="65"/>
      <c r="R192" s="78"/>
      <c r="S192" s="65"/>
      <c r="T192" s="79">
        <f>[1]①九州!H197+[1]②関西!H197+[1]③関東・北海道!H197</f>
        <v>0</v>
      </c>
      <c r="U192" s="80">
        <f>[1]①九州!I197+[1]②関西!I197+[1]③関東・北海道!I197</f>
        <v>0</v>
      </c>
      <c r="V192" s="81">
        <f>[1]①九州!J197+[1]②関西!J197+[1]③関東・北海道!J197</f>
        <v>0</v>
      </c>
      <c r="W192" s="82">
        <f t="shared" si="12"/>
        <v>0</v>
      </c>
      <c r="X192" s="39"/>
      <c r="Y192" s="90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</row>
    <row r="193" spans="2:56" x14ac:dyDescent="0.25">
      <c r="B193" s="39">
        <v>401</v>
      </c>
      <c r="C193" s="40" t="s">
        <v>107</v>
      </c>
      <c r="D193" s="36">
        <v>1</v>
      </c>
      <c r="E193" s="37">
        <v>1</v>
      </c>
      <c r="F193" s="38" t="s">
        <v>243</v>
      </c>
      <c r="G193" s="40" t="s">
        <v>240</v>
      </c>
      <c r="H193" s="40" t="s">
        <v>225</v>
      </c>
      <c r="I193" s="55">
        <v>31984</v>
      </c>
      <c r="J193" s="61" t="e">
        <f>SUMIF([1]貼付け!$B:$B,$B193,[1]貼付け!$I:$I)</f>
        <v>#VALUE!</v>
      </c>
      <c r="K193" s="62" t="e">
        <f>SUMIF([1]貼付け!$B:$B,$B193,[1]貼付け!$J:$J)</f>
        <v>#VALUE!</v>
      </c>
      <c r="L193" s="63" t="e">
        <f t="shared" si="11"/>
        <v>#VALUE!</v>
      </c>
      <c r="N193" s="64"/>
      <c r="O193" s="65"/>
      <c r="P193" s="65"/>
      <c r="Q193" s="65"/>
      <c r="R193" s="78"/>
      <c r="S193" s="65"/>
      <c r="T193" s="79">
        <f>[1]①九州!H198+[1]②関西!H198+[1]③関東・北海道!H198</f>
        <v>0</v>
      </c>
      <c r="U193" s="80">
        <f>[1]①九州!I198+[1]②関西!I198+[1]③関東・北海道!I198</f>
        <v>0</v>
      </c>
      <c r="V193" s="81">
        <f>[1]①九州!J198+[1]②関西!J198+[1]③関東・北海道!J198</f>
        <v>0</v>
      </c>
      <c r="W193" s="82">
        <f t="shared" si="12"/>
        <v>0</v>
      </c>
      <c r="X193" s="39"/>
      <c r="Y193" s="90"/>
      <c r="Z193" s="39"/>
      <c r="AA193" s="39"/>
      <c r="AB193" s="39"/>
      <c r="AC193" s="39"/>
      <c r="AD193" s="39"/>
      <c r="AE193" s="39"/>
      <c r="AF193" s="39"/>
      <c r="AG193" s="39"/>
      <c r="AH193" s="39"/>
      <c r="AI193" s="39"/>
      <c r="AJ193" s="39"/>
      <c r="AK193" s="39"/>
      <c r="AL193" s="39"/>
      <c r="AM193" s="39"/>
      <c r="AN193" s="39"/>
      <c r="AP193" s="39"/>
      <c r="AQ193" s="39"/>
      <c r="AR193" s="39"/>
      <c r="AS193" s="39"/>
      <c r="AT193" s="39"/>
      <c r="AU193" s="39"/>
      <c r="AV193" s="39"/>
      <c r="AW193" s="39"/>
      <c r="AX193" s="39"/>
      <c r="AY193" s="39"/>
      <c r="AZ193" s="39"/>
      <c r="BA193" s="39"/>
      <c r="BB193" s="39"/>
      <c r="BC193" s="39"/>
      <c r="BD193" s="39"/>
    </row>
    <row r="194" spans="2:56" hidden="1" x14ac:dyDescent="0.25">
      <c r="B194" s="39">
        <v>402</v>
      </c>
      <c r="C194" s="40" t="s">
        <v>303</v>
      </c>
      <c r="D194" s="36"/>
      <c r="E194" s="37"/>
      <c r="F194" s="38"/>
      <c r="G194" s="40" t="s">
        <v>272</v>
      </c>
      <c r="H194" s="40" t="s">
        <v>273</v>
      </c>
      <c r="I194" s="55"/>
      <c r="J194" s="61" t="e">
        <f>SUMIF([1]貼付け!$B:$B,$B194,[1]貼付け!$I:$I)</f>
        <v>#VALUE!</v>
      </c>
      <c r="K194" s="62" t="e">
        <f>SUMIF([1]貼付け!$B:$B,$B194,[1]貼付け!$J:$J)</f>
        <v>#VALUE!</v>
      </c>
      <c r="L194" s="63" t="e">
        <f t="shared" si="11"/>
        <v>#VALUE!</v>
      </c>
      <c r="N194" s="64"/>
      <c r="O194" s="65"/>
      <c r="P194" s="65"/>
      <c r="Q194" s="65"/>
      <c r="R194" s="78"/>
      <c r="S194" s="65"/>
      <c r="T194" s="79">
        <f>[1]①九州!H199+[1]②関西!H199+[1]③関東・北海道!H199</f>
        <v>0</v>
      </c>
      <c r="U194" s="80">
        <f>[1]①九州!I199+[1]②関西!I199+[1]③関東・北海道!I199</f>
        <v>0</v>
      </c>
      <c r="V194" s="81">
        <f>[1]①九州!J199+[1]②関西!J199+[1]③関東・北海道!J199</f>
        <v>0</v>
      </c>
      <c r="W194" s="82">
        <f t="shared" si="12"/>
        <v>0</v>
      </c>
      <c r="X194" s="39"/>
      <c r="Y194" s="90"/>
      <c r="Z194" s="39"/>
      <c r="AA194" s="39"/>
      <c r="AB194" s="39"/>
      <c r="AC194" s="39"/>
      <c r="AD194" s="39"/>
      <c r="AE194" s="39"/>
      <c r="AF194" s="39"/>
      <c r="AG194" s="39"/>
      <c r="AH194" s="39"/>
      <c r="AI194" s="39"/>
      <c r="AJ194" s="39"/>
      <c r="AK194" s="39"/>
      <c r="AL194" s="39"/>
      <c r="AM194" s="39"/>
      <c r="AN194" s="39"/>
      <c r="AP194" s="39"/>
      <c r="AQ194" s="39"/>
      <c r="AR194" s="39"/>
      <c r="AS194" s="39"/>
      <c r="AT194" s="39"/>
      <c r="AU194" s="39"/>
      <c r="AV194" s="39"/>
      <c r="AW194" s="39"/>
      <c r="AX194" s="39"/>
      <c r="AY194" s="39"/>
      <c r="AZ194" s="39"/>
      <c r="BA194" s="39"/>
      <c r="BB194" s="39"/>
      <c r="BC194" s="39"/>
      <c r="BD194" s="39"/>
    </row>
    <row r="195" spans="2:56" x14ac:dyDescent="0.25">
      <c r="B195" s="39">
        <v>403</v>
      </c>
      <c r="C195" s="40" t="s">
        <v>108</v>
      </c>
      <c r="D195" s="36">
        <v>1</v>
      </c>
      <c r="E195" s="37">
        <v>1</v>
      </c>
      <c r="F195" s="38"/>
      <c r="G195" s="40" t="s">
        <v>241</v>
      </c>
      <c r="H195" s="40" t="s">
        <v>225</v>
      </c>
      <c r="I195" s="55">
        <v>32633</v>
      </c>
      <c r="J195" s="61" t="e">
        <f>SUMIF([1]貼付け!$B:$B,$B195,[1]貼付け!$I:$I)</f>
        <v>#VALUE!</v>
      </c>
      <c r="K195" s="62" t="e">
        <f>SUMIF([1]貼付け!$B:$B,$B195,[1]貼付け!$J:$J)</f>
        <v>#VALUE!</v>
      </c>
      <c r="L195" s="63" t="e">
        <f t="shared" si="11"/>
        <v>#VALUE!</v>
      </c>
      <c r="N195" s="64"/>
      <c r="O195" s="65"/>
      <c r="P195" s="65"/>
      <c r="Q195" s="65"/>
      <c r="R195" s="78"/>
      <c r="S195" s="65"/>
      <c r="T195" s="79">
        <f>[1]①九州!H200+[1]②関西!H200+[1]③関東・北海道!H200</f>
        <v>0</v>
      </c>
      <c r="U195" s="80">
        <f>[1]①九州!I200+[1]②関西!I200+[1]③関東・北海道!I200</f>
        <v>0</v>
      </c>
      <c r="V195" s="81">
        <f>[1]①九州!J200+[1]②関西!J200+[1]③関東・北海道!J200</f>
        <v>0</v>
      </c>
      <c r="W195" s="82">
        <f t="shared" si="12"/>
        <v>0</v>
      </c>
      <c r="X195" s="39"/>
      <c r="Y195" s="90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</row>
    <row r="196" spans="2:56" x14ac:dyDescent="0.25">
      <c r="B196" s="39">
        <v>404</v>
      </c>
      <c r="C196" s="40" t="s">
        <v>109</v>
      </c>
      <c r="D196" s="36">
        <v>1</v>
      </c>
      <c r="E196" s="37">
        <v>1</v>
      </c>
      <c r="F196" s="38" t="s">
        <v>243</v>
      </c>
      <c r="G196" s="40" t="s">
        <v>235</v>
      </c>
      <c r="H196" s="40" t="s">
        <v>225</v>
      </c>
      <c r="I196" s="55">
        <v>38564</v>
      </c>
      <c r="J196" s="61" t="e">
        <f>SUMIF([1]貼付け!$B:$B,$B196,[1]貼付け!$I:$I)</f>
        <v>#VALUE!</v>
      </c>
      <c r="K196" s="62" t="e">
        <f>SUMIF([1]貼付け!$B:$B,$B196,[1]貼付け!$J:$J)</f>
        <v>#VALUE!</v>
      </c>
      <c r="L196" s="63" t="e">
        <f t="shared" si="11"/>
        <v>#VALUE!</v>
      </c>
      <c r="N196" s="64"/>
      <c r="O196" s="65"/>
      <c r="P196" s="65"/>
      <c r="Q196" s="65"/>
      <c r="R196" s="78"/>
      <c r="S196" s="65"/>
      <c r="T196" s="79">
        <f>[1]①九州!H201+[1]②関西!H201+[1]③関東・北海道!H201</f>
        <v>0</v>
      </c>
      <c r="U196" s="80">
        <f>[1]①九州!I201+[1]②関西!I201+[1]③関東・北海道!I201</f>
        <v>0</v>
      </c>
      <c r="V196" s="81">
        <f>[1]①九州!J201+[1]②関西!J201+[1]③関東・北海道!J201</f>
        <v>0</v>
      </c>
      <c r="W196" s="82">
        <f t="shared" si="12"/>
        <v>0</v>
      </c>
      <c r="X196" s="39"/>
      <c r="Y196" s="90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</row>
    <row r="197" spans="2:56" x14ac:dyDescent="0.25">
      <c r="B197" s="39">
        <v>405</v>
      </c>
      <c r="C197" s="40" t="s">
        <v>110</v>
      </c>
      <c r="D197" s="36">
        <v>1</v>
      </c>
      <c r="E197" s="37">
        <v>1</v>
      </c>
      <c r="F197" s="38"/>
      <c r="G197" s="40" t="s">
        <v>235</v>
      </c>
      <c r="H197" s="40" t="s">
        <v>225</v>
      </c>
      <c r="I197" s="55">
        <v>70429</v>
      </c>
      <c r="J197" s="61" t="e">
        <f>SUMIF([1]貼付け!$B:$B,$B197,[1]貼付け!$I:$I)</f>
        <v>#VALUE!</v>
      </c>
      <c r="K197" s="62" t="e">
        <f>SUMIF([1]貼付け!$B:$B,$B197,[1]貼付け!$J:$J)</f>
        <v>#VALUE!</v>
      </c>
      <c r="L197" s="63" t="e">
        <f t="shared" si="11"/>
        <v>#VALUE!</v>
      </c>
      <c r="N197" s="64"/>
      <c r="O197" s="65"/>
      <c r="P197" s="65"/>
      <c r="Q197" s="65"/>
      <c r="R197" s="78"/>
      <c r="S197" s="65"/>
      <c r="T197" s="79">
        <f>[1]①九州!H202+[1]②関西!H202+[1]③関東・北海道!H202</f>
        <v>0</v>
      </c>
      <c r="U197" s="80">
        <f>[1]①九州!I202+[1]②関西!I202+[1]③関東・北海道!I202</f>
        <v>0</v>
      </c>
      <c r="V197" s="81">
        <f>[1]①九州!J202+[1]②関西!J202+[1]③関東・北海道!J202</f>
        <v>0</v>
      </c>
      <c r="W197" s="82">
        <f t="shared" si="12"/>
        <v>0</v>
      </c>
      <c r="X197" s="39"/>
      <c r="Y197" s="90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P197" s="39"/>
      <c r="AQ197" s="39"/>
      <c r="AR197" s="39"/>
      <c r="AS197" s="39"/>
      <c r="AT197" s="39"/>
      <c r="AU197" s="39"/>
      <c r="AV197" s="39"/>
      <c r="AW197" s="39"/>
      <c r="AX197" s="39"/>
      <c r="AY197" s="39"/>
      <c r="AZ197" s="39"/>
      <c r="BA197" s="39"/>
      <c r="BB197" s="39"/>
      <c r="BC197" s="39"/>
      <c r="BD197" s="39"/>
    </row>
    <row r="198" spans="2:56" hidden="1" x14ac:dyDescent="0.25">
      <c r="B198" s="39">
        <v>406</v>
      </c>
      <c r="C198" s="40" t="s">
        <v>304</v>
      </c>
      <c r="D198" s="36"/>
      <c r="E198" s="37"/>
      <c r="F198" s="38"/>
      <c r="G198" s="40" t="s">
        <v>247</v>
      </c>
      <c r="H198" s="40" t="s">
        <v>225</v>
      </c>
      <c r="I198" s="55">
        <v>25244</v>
      </c>
      <c r="J198" s="61" t="e">
        <f>SUMIF([1]貼付け!$B:$B,$B198,[1]貼付け!$I:$I)</f>
        <v>#VALUE!</v>
      </c>
      <c r="K198" s="62" t="e">
        <f>SUMIF([1]貼付け!$B:$B,$B198,[1]貼付け!$J:$J)</f>
        <v>#VALUE!</v>
      </c>
      <c r="L198" s="63" t="e">
        <f t="shared" ref="L198:L261" si="13">K198/J198*7</f>
        <v>#VALUE!</v>
      </c>
      <c r="N198" s="64"/>
      <c r="O198" s="65"/>
      <c r="P198" s="65"/>
      <c r="Q198" s="65"/>
      <c r="R198" s="78"/>
      <c r="S198" s="65"/>
      <c r="T198" s="79">
        <f>[1]①九州!H203+[1]②関西!H203+[1]③関東・北海道!H203</f>
        <v>0</v>
      </c>
      <c r="U198" s="80">
        <f>[1]①九州!I203+[1]②関西!I203+[1]③関東・北海道!I203</f>
        <v>0</v>
      </c>
      <c r="V198" s="81">
        <f>[1]①九州!J203+[1]②関西!J203+[1]③関東・北海道!J203</f>
        <v>0</v>
      </c>
      <c r="W198" s="82">
        <f t="shared" si="12"/>
        <v>0</v>
      </c>
      <c r="X198" s="39"/>
      <c r="Y198" s="90"/>
      <c r="Z198" s="39"/>
      <c r="AA198" s="39"/>
      <c r="AB198" s="39"/>
      <c r="AC198" s="39"/>
      <c r="AD198" s="39"/>
      <c r="AE198" s="39"/>
      <c r="AF198" s="39"/>
      <c r="AG198" s="39"/>
      <c r="AH198" s="39"/>
      <c r="AI198" s="39"/>
      <c r="AJ198" s="39"/>
      <c r="AK198" s="39"/>
      <c r="AL198" s="39"/>
      <c r="AM198" s="39"/>
      <c r="AN198" s="39"/>
      <c r="AP198" s="39"/>
      <c r="AQ198" s="39"/>
      <c r="AR198" s="39"/>
      <c r="AS198" s="39"/>
      <c r="AT198" s="39"/>
      <c r="AU198" s="39"/>
      <c r="AV198" s="39"/>
      <c r="AW198" s="39"/>
      <c r="AX198" s="39"/>
      <c r="AY198" s="39"/>
      <c r="AZ198" s="39"/>
      <c r="BA198" s="39"/>
      <c r="BB198" s="39"/>
      <c r="BC198" s="39"/>
      <c r="BD198" s="39"/>
    </row>
    <row r="199" spans="2:56" x14ac:dyDescent="0.25">
      <c r="B199" s="39">
        <v>407</v>
      </c>
      <c r="C199" s="40" t="s">
        <v>111</v>
      </c>
      <c r="D199" s="36">
        <v>1</v>
      </c>
      <c r="E199" s="37">
        <v>1</v>
      </c>
      <c r="F199" s="38"/>
      <c r="G199" s="40" t="s">
        <v>235</v>
      </c>
      <c r="H199" s="40" t="s">
        <v>225</v>
      </c>
      <c r="I199" s="55">
        <v>80052</v>
      </c>
      <c r="J199" s="61" t="e">
        <f>SUMIF([1]貼付け!$B:$B,$B199,[1]貼付け!$I:$I)</f>
        <v>#VALUE!</v>
      </c>
      <c r="K199" s="62" t="e">
        <f>SUMIF([1]貼付け!$B:$B,$B199,[1]貼付け!$J:$J)</f>
        <v>#VALUE!</v>
      </c>
      <c r="L199" s="63" t="e">
        <f t="shared" si="13"/>
        <v>#VALUE!</v>
      </c>
      <c r="N199" s="64"/>
      <c r="O199" s="65"/>
      <c r="P199" s="65"/>
      <c r="Q199" s="65"/>
      <c r="R199" s="78"/>
      <c r="S199" s="65"/>
      <c r="T199" s="79">
        <f>[1]①九州!H204+[1]②関西!H204+[1]③関東・北海道!H204</f>
        <v>0</v>
      </c>
      <c r="U199" s="80">
        <f>[1]①九州!I204+[1]②関西!I204+[1]③関東・北海道!I204</f>
        <v>0</v>
      </c>
      <c r="V199" s="81">
        <f>[1]①九州!J204+[1]②関西!J204+[1]③関東・北海道!J204</f>
        <v>0</v>
      </c>
      <c r="W199" s="82">
        <f t="shared" ref="W199:W205" si="14">X199-V199</f>
        <v>0</v>
      </c>
      <c r="X199" s="39"/>
      <c r="Y199" s="90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/>
      <c r="AJ199" s="39"/>
      <c r="AK199" s="39"/>
      <c r="AL199" s="39"/>
      <c r="AM199" s="39"/>
      <c r="AN199" s="39"/>
      <c r="AP199" s="39"/>
      <c r="AQ199" s="39"/>
      <c r="AR199" s="39"/>
      <c r="AS199" s="39"/>
      <c r="AT199" s="39"/>
      <c r="AU199" s="39"/>
      <c r="AV199" s="39"/>
      <c r="AW199" s="39"/>
      <c r="AX199" s="39"/>
      <c r="AY199" s="39"/>
      <c r="AZ199" s="39"/>
      <c r="BA199" s="39"/>
      <c r="BB199" s="39"/>
      <c r="BC199" s="39"/>
      <c r="BD199" s="39"/>
    </row>
    <row r="200" spans="2:56" hidden="1" x14ac:dyDescent="0.25">
      <c r="B200" s="39">
        <v>408</v>
      </c>
      <c r="C200" s="40" t="s">
        <v>305</v>
      </c>
      <c r="D200" s="36"/>
      <c r="E200" s="37"/>
      <c r="F200" s="38"/>
      <c r="G200" s="40" t="s">
        <v>272</v>
      </c>
      <c r="H200" s="40" t="s">
        <v>273</v>
      </c>
      <c r="I200" s="55"/>
      <c r="J200" s="61" t="e">
        <f>SUMIF([1]貼付け!$B:$B,$B200,[1]貼付け!$I:$I)</f>
        <v>#VALUE!</v>
      </c>
      <c r="K200" s="62" t="e">
        <f>SUMIF([1]貼付け!$B:$B,$B200,[1]貼付け!$J:$J)</f>
        <v>#VALUE!</v>
      </c>
      <c r="L200" s="63" t="e">
        <f t="shared" si="13"/>
        <v>#VALUE!</v>
      </c>
      <c r="N200" s="64"/>
      <c r="O200" s="65"/>
      <c r="P200" s="65"/>
      <c r="Q200" s="65"/>
      <c r="R200" s="78"/>
      <c r="S200" s="65"/>
      <c r="T200" s="79">
        <f>[1]①九州!H205+[1]②関西!H205+[1]③関東・北海道!H205</f>
        <v>0</v>
      </c>
      <c r="U200" s="80">
        <f>[1]①九州!I205+[1]②関西!I205+[1]③関東・北海道!I205</f>
        <v>0</v>
      </c>
      <c r="V200" s="81">
        <f>[1]①九州!J205+[1]②関西!J205+[1]③関東・北海道!J205</f>
        <v>0</v>
      </c>
      <c r="W200" s="82">
        <f t="shared" si="14"/>
        <v>0</v>
      </c>
      <c r="X200" s="39"/>
      <c r="Y200" s="90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</row>
    <row r="201" spans="2:56" hidden="1" x14ac:dyDescent="0.25">
      <c r="B201" s="39">
        <v>410</v>
      </c>
      <c r="C201" s="40" t="s">
        <v>306</v>
      </c>
      <c r="D201" s="36"/>
      <c r="E201" s="37"/>
      <c r="F201" s="38"/>
      <c r="G201" s="40" t="s">
        <v>247</v>
      </c>
      <c r="H201" s="40" t="s">
        <v>225</v>
      </c>
      <c r="I201" s="55">
        <v>19093</v>
      </c>
      <c r="J201" s="61" t="e">
        <f>SUMIF([1]貼付け!$B:$B,$B201,[1]貼付け!$I:$I)</f>
        <v>#VALUE!</v>
      </c>
      <c r="K201" s="62" t="e">
        <f>SUMIF([1]貼付け!$B:$B,$B201,[1]貼付け!$J:$J)</f>
        <v>#VALUE!</v>
      </c>
      <c r="L201" s="63" t="e">
        <f t="shared" si="13"/>
        <v>#VALUE!</v>
      </c>
      <c r="N201" s="64"/>
      <c r="O201" s="65"/>
      <c r="P201" s="65"/>
      <c r="Q201" s="65"/>
      <c r="R201" s="78"/>
      <c r="S201" s="65"/>
      <c r="T201" s="79">
        <f>[1]①九州!H206+[1]②関西!H206+[1]③関東・北海道!H206</f>
        <v>0</v>
      </c>
      <c r="U201" s="80">
        <f>[1]①九州!I206+[1]②関西!I206+[1]③関東・北海道!I206</f>
        <v>0</v>
      </c>
      <c r="V201" s="81">
        <f>[1]①九州!J206+[1]②関西!J206+[1]③関東・北海道!J206</f>
        <v>0</v>
      </c>
      <c r="W201" s="82">
        <f t="shared" si="14"/>
        <v>0</v>
      </c>
      <c r="X201" s="39"/>
      <c r="Y201" s="90"/>
      <c r="Z201" s="39"/>
      <c r="AA201" s="39"/>
      <c r="AB201" s="39"/>
      <c r="AC201" s="39"/>
      <c r="AD201" s="39"/>
      <c r="AE201" s="39"/>
      <c r="AF201" s="39"/>
      <c r="AG201" s="39"/>
      <c r="AH201" s="39"/>
      <c r="AI201" s="39"/>
      <c r="AJ201" s="39"/>
      <c r="AK201" s="39"/>
      <c r="AL201" s="39"/>
      <c r="AM201" s="39"/>
      <c r="AN201" s="39"/>
      <c r="AP201" s="39"/>
      <c r="AQ201" s="39"/>
      <c r="AR201" s="39"/>
      <c r="AS201" s="39"/>
      <c r="AT201" s="39"/>
      <c r="AU201" s="39"/>
      <c r="AV201" s="39"/>
      <c r="AW201" s="39"/>
      <c r="AX201" s="39"/>
      <c r="AY201" s="39"/>
      <c r="AZ201" s="39"/>
      <c r="BA201" s="39"/>
      <c r="BB201" s="39"/>
      <c r="BC201" s="39"/>
      <c r="BD201" s="39"/>
    </row>
    <row r="202" spans="2:56" hidden="1" x14ac:dyDescent="0.25">
      <c r="B202" s="39">
        <v>411</v>
      </c>
      <c r="C202" s="40" t="s">
        <v>307</v>
      </c>
      <c r="D202" s="36"/>
      <c r="E202" s="37"/>
      <c r="F202" s="38"/>
      <c r="G202" s="40" t="s">
        <v>240</v>
      </c>
      <c r="H202" s="40" t="s">
        <v>225</v>
      </c>
      <c r="I202" s="55"/>
      <c r="J202" s="61" t="e">
        <f>SUMIF([1]貼付け!$B:$B,$B202,[1]貼付け!$I:$I)</f>
        <v>#VALUE!</v>
      </c>
      <c r="K202" s="62" t="e">
        <f>SUMIF([1]貼付け!$B:$B,$B202,[1]貼付け!$J:$J)</f>
        <v>#VALUE!</v>
      </c>
      <c r="L202" s="63" t="e">
        <f t="shared" si="13"/>
        <v>#VALUE!</v>
      </c>
      <c r="N202" s="64"/>
      <c r="O202" s="65"/>
      <c r="P202" s="65"/>
      <c r="Q202" s="65"/>
      <c r="R202" s="78"/>
      <c r="S202" s="65"/>
      <c r="T202" s="79">
        <f>[1]①九州!H207+[1]②関西!H207+[1]③関東・北海道!H207</f>
        <v>0</v>
      </c>
      <c r="U202" s="80">
        <f>[1]①九州!I207+[1]②関西!I207+[1]③関東・北海道!I207</f>
        <v>0</v>
      </c>
      <c r="V202" s="81">
        <f>[1]①九州!J207+[1]②関西!J207+[1]③関東・北海道!J207</f>
        <v>0</v>
      </c>
      <c r="W202" s="82">
        <f t="shared" si="14"/>
        <v>0</v>
      </c>
      <c r="X202" s="39"/>
      <c r="Y202" s="90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P202" s="39"/>
      <c r="AQ202" s="39"/>
      <c r="AR202" s="39"/>
      <c r="AS202" s="39"/>
      <c r="AT202" s="39"/>
      <c r="AU202" s="39"/>
      <c r="AV202" s="39"/>
      <c r="AW202" s="39"/>
      <c r="AX202" s="39"/>
      <c r="AY202" s="39"/>
      <c r="AZ202" s="39"/>
      <c r="BA202" s="39"/>
      <c r="BB202" s="39"/>
      <c r="BC202" s="39"/>
      <c r="BD202" s="39"/>
    </row>
    <row r="203" spans="2:56" hidden="1" x14ac:dyDescent="0.25">
      <c r="B203" s="39">
        <v>412</v>
      </c>
      <c r="C203" s="40" t="s">
        <v>195</v>
      </c>
      <c r="D203" s="36">
        <v>3</v>
      </c>
      <c r="E203" s="37">
        <v>3</v>
      </c>
      <c r="F203" s="38"/>
      <c r="G203" s="40" t="s">
        <v>238</v>
      </c>
      <c r="H203" s="40" t="s">
        <v>242</v>
      </c>
      <c r="I203" s="55">
        <v>98337</v>
      </c>
      <c r="J203" s="61" t="e">
        <f>SUMIF([1]貼付け!$B:$B,$B203,[1]貼付け!$I:$I)</f>
        <v>#VALUE!</v>
      </c>
      <c r="K203" s="62" t="e">
        <f>SUMIF([1]貼付け!$B:$B,$B203,[1]貼付け!$J:$J)</f>
        <v>#VALUE!</v>
      </c>
      <c r="L203" s="63" t="e">
        <f t="shared" si="13"/>
        <v>#VALUE!</v>
      </c>
      <c r="N203" s="64"/>
      <c r="O203" s="65"/>
      <c r="P203" s="65"/>
      <c r="Q203" s="65"/>
      <c r="R203" s="78"/>
      <c r="S203" s="65"/>
      <c r="T203" s="79">
        <f>[1]①九州!H208+[1]②関西!H208+[1]③関東・北海道!H208</f>
        <v>0</v>
      </c>
      <c r="U203" s="80">
        <f>[1]①九州!I208+[1]②関西!I208+[1]③関東・北海道!I208</f>
        <v>0</v>
      </c>
      <c r="V203" s="81">
        <f>[1]①九州!J208+[1]②関西!J208+[1]③関東・北海道!J208</f>
        <v>0</v>
      </c>
      <c r="W203" s="82">
        <f t="shared" si="14"/>
        <v>0</v>
      </c>
      <c r="X203" s="39"/>
      <c r="Y203" s="90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P203" s="39"/>
      <c r="AQ203" s="39"/>
      <c r="AR203" s="39"/>
      <c r="AS203" s="39"/>
      <c r="AT203" s="39"/>
      <c r="AU203" s="39"/>
      <c r="AV203" s="39"/>
      <c r="AW203" s="39"/>
      <c r="AX203" s="39"/>
      <c r="AY203" s="39"/>
      <c r="AZ203" s="39"/>
      <c r="BA203" s="39"/>
      <c r="BB203" s="39"/>
      <c r="BC203" s="39"/>
      <c r="BD203" s="39"/>
    </row>
    <row r="204" spans="2:56" x14ac:dyDescent="0.25">
      <c r="B204" s="39">
        <v>415</v>
      </c>
      <c r="C204" s="40" t="s">
        <v>112</v>
      </c>
      <c r="D204" s="36">
        <v>1</v>
      </c>
      <c r="E204" s="37">
        <v>1</v>
      </c>
      <c r="F204" s="38"/>
      <c r="G204" s="40" t="s">
        <v>237</v>
      </c>
      <c r="H204" s="40" t="s">
        <v>225</v>
      </c>
      <c r="I204" s="55">
        <v>29307</v>
      </c>
      <c r="J204" s="61" t="e">
        <f>SUMIF([1]貼付け!$B:$B,$B204,[1]貼付け!$I:$I)</f>
        <v>#VALUE!</v>
      </c>
      <c r="K204" s="62" t="e">
        <f>SUMIF([1]貼付け!$B:$B,$B204,[1]貼付け!$J:$J)</f>
        <v>#VALUE!</v>
      </c>
      <c r="L204" s="63" t="e">
        <f t="shared" si="13"/>
        <v>#VALUE!</v>
      </c>
      <c r="N204" s="64"/>
      <c r="O204" s="65"/>
      <c r="P204" s="65"/>
      <c r="Q204" s="65"/>
      <c r="R204" s="78"/>
      <c r="S204" s="65"/>
      <c r="T204" s="79">
        <f>[1]①九州!H209+[1]②関西!H209+[1]③関東・北海道!H209</f>
        <v>0</v>
      </c>
      <c r="U204" s="80">
        <f>[1]①九州!I209+[1]②関西!I209+[1]③関東・北海道!I209</f>
        <v>0</v>
      </c>
      <c r="V204" s="81">
        <f>[1]①九州!J209+[1]②関西!J209+[1]③関東・北海道!J209</f>
        <v>0</v>
      </c>
      <c r="W204" s="82">
        <f t="shared" si="14"/>
        <v>0</v>
      </c>
      <c r="X204" s="39"/>
      <c r="Y204" s="90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P204" s="39"/>
      <c r="AQ204" s="39"/>
      <c r="AR204" s="39"/>
      <c r="AS204" s="39"/>
      <c r="AT204" s="39"/>
      <c r="AU204" s="39"/>
      <c r="AV204" s="39"/>
      <c r="AW204" s="39"/>
      <c r="AX204" s="39"/>
      <c r="AY204" s="39"/>
      <c r="AZ204" s="39"/>
      <c r="BA204" s="39"/>
      <c r="BB204" s="39"/>
      <c r="BC204" s="39"/>
      <c r="BD204" s="39"/>
    </row>
    <row r="205" spans="2:56" x14ac:dyDescent="0.25">
      <c r="B205" s="39">
        <v>416</v>
      </c>
      <c r="C205" s="40" t="s">
        <v>113</v>
      </c>
      <c r="D205" s="36">
        <v>1</v>
      </c>
      <c r="E205" s="37">
        <v>1</v>
      </c>
      <c r="F205" s="38"/>
      <c r="G205" s="40" t="s">
        <v>235</v>
      </c>
      <c r="H205" s="40" t="s">
        <v>225</v>
      </c>
      <c r="I205" s="55">
        <v>34849</v>
      </c>
      <c r="J205" s="61" t="e">
        <f>SUMIF([1]貼付け!$B:$B,$B205,[1]貼付け!$I:$I)</f>
        <v>#VALUE!</v>
      </c>
      <c r="K205" s="62" t="e">
        <f>SUMIF([1]貼付け!$B:$B,$B205,[1]貼付け!$J:$J)</f>
        <v>#VALUE!</v>
      </c>
      <c r="L205" s="63" t="e">
        <f t="shared" si="13"/>
        <v>#VALUE!</v>
      </c>
      <c r="N205" s="64"/>
      <c r="O205" s="65"/>
      <c r="P205" s="65"/>
      <c r="Q205" s="65"/>
      <c r="R205" s="78"/>
      <c r="S205" s="65"/>
      <c r="T205" s="79">
        <f>[1]①九州!H210+[1]②関西!H210+[1]③関東・北海道!H210</f>
        <v>0</v>
      </c>
      <c r="U205" s="80">
        <f>[1]①九州!I210+[1]②関西!I210+[1]③関東・北海道!I210</f>
        <v>0</v>
      </c>
      <c r="V205" s="81">
        <f>[1]①九州!J210+[1]②関西!J210+[1]③関東・北海道!J210</f>
        <v>0</v>
      </c>
      <c r="W205" s="82">
        <f t="shared" si="14"/>
        <v>0</v>
      </c>
      <c r="X205" s="39"/>
      <c r="Y205" s="90"/>
      <c r="Z205" s="39"/>
      <c r="AA205" s="39"/>
      <c r="AB205" s="39"/>
      <c r="AC205" s="39"/>
      <c r="AD205" s="39"/>
      <c r="AE205" s="39"/>
      <c r="AF205" s="39"/>
      <c r="AG205" s="39"/>
      <c r="AH205" s="39"/>
      <c r="AI205" s="39"/>
      <c r="AJ205" s="39"/>
      <c r="AK205" s="39"/>
      <c r="AL205" s="39"/>
      <c r="AM205" s="39"/>
      <c r="AN205" s="39"/>
      <c r="AP205" s="39"/>
      <c r="AQ205" s="39"/>
      <c r="AR205" s="39"/>
      <c r="AS205" s="39"/>
      <c r="AT205" s="39"/>
      <c r="AU205" s="39"/>
      <c r="AV205" s="39"/>
      <c r="AW205" s="39"/>
      <c r="AX205" s="39"/>
      <c r="AY205" s="39"/>
      <c r="AZ205" s="39"/>
      <c r="BA205" s="39"/>
      <c r="BB205" s="39"/>
      <c r="BC205" s="39"/>
      <c r="BD205" s="39"/>
    </row>
    <row r="206" spans="2:56" hidden="1" x14ac:dyDescent="0.25">
      <c r="B206" s="39">
        <v>417</v>
      </c>
      <c r="C206" s="40" t="s">
        <v>308</v>
      </c>
      <c r="D206" s="36"/>
      <c r="E206" s="37"/>
      <c r="F206" s="38"/>
      <c r="G206" s="40" t="s">
        <v>282</v>
      </c>
      <c r="H206" s="40" t="s">
        <v>225</v>
      </c>
      <c r="I206" s="55"/>
      <c r="J206" s="61" t="e">
        <f>SUMIF([1]貼付け!$B:$B,$B206,[1]貼付け!$I:$I)</f>
        <v>#VALUE!</v>
      </c>
      <c r="K206" s="62" t="e">
        <f>SUMIF([1]貼付け!$B:$B,$B206,[1]貼付け!$J:$J)</f>
        <v>#VALUE!</v>
      </c>
      <c r="L206" s="63" t="e">
        <f t="shared" si="13"/>
        <v>#VALUE!</v>
      </c>
    </row>
    <row r="207" spans="2:56" x14ac:dyDescent="0.25">
      <c r="B207" s="39">
        <v>419</v>
      </c>
      <c r="C207" s="40" t="s">
        <v>114</v>
      </c>
      <c r="D207" s="36">
        <v>1</v>
      </c>
      <c r="E207" s="37">
        <v>1</v>
      </c>
      <c r="F207" s="38"/>
      <c r="G207" s="40" t="s">
        <v>235</v>
      </c>
      <c r="H207" s="40" t="s">
        <v>225</v>
      </c>
      <c r="I207" s="55">
        <v>84232</v>
      </c>
      <c r="J207" s="61" t="e">
        <f>SUMIF([1]貼付け!$B:$B,$B207,[1]貼付け!$I:$I)</f>
        <v>#VALUE!</v>
      </c>
      <c r="K207" s="62" t="e">
        <f>SUMIF([1]貼付け!$B:$B,$B207,[1]貼付け!$J:$J)</f>
        <v>#VALUE!</v>
      </c>
      <c r="L207" s="63" t="e">
        <f t="shared" si="13"/>
        <v>#VALUE!</v>
      </c>
    </row>
    <row r="208" spans="2:56" x14ac:dyDescent="0.25">
      <c r="B208" s="39">
        <v>421</v>
      </c>
      <c r="C208" s="40" t="s">
        <v>115</v>
      </c>
      <c r="D208" s="36">
        <v>1</v>
      </c>
      <c r="E208" s="37">
        <v>1</v>
      </c>
      <c r="F208" s="38"/>
      <c r="G208" s="40" t="s">
        <v>251</v>
      </c>
      <c r="H208" s="40" t="s">
        <v>225</v>
      </c>
      <c r="I208" s="55">
        <v>37740</v>
      </c>
      <c r="J208" s="61" t="e">
        <f>SUMIF([1]貼付け!$B:$B,$B208,[1]貼付け!$I:$I)</f>
        <v>#VALUE!</v>
      </c>
      <c r="K208" s="62" t="e">
        <f>SUMIF([1]貼付け!$B:$B,$B208,[1]貼付け!$J:$J)</f>
        <v>#VALUE!</v>
      </c>
      <c r="L208" s="63" t="e">
        <f t="shared" si="13"/>
        <v>#VALUE!</v>
      </c>
    </row>
    <row r="209" spans="2:12" x14ac:dyDescent="0.25">
      <c r="B209" s="39">
        <v>422</v>
      </c>
      <c r="C209" s="40" t="s">
        <v>116</v>
      </c>
      <c r="D209" s="36">
        <v>1</v>
      </c>
      <c r="E209" s="37">
        <v>1</v>
      </c>
      <c r="F209" s="38"/>
      <c r="G209" s="40" t="s">
        <v>247</v>
      </c>
      <c r="H209" s="40" t="s">
        <v>225</v>
      </c>
      <c r="I209" s="55">
        <v>39832</v>
      </c>
      <c r="J209" s="61" t="e">
        <f>SUMIF([1]貼付け!$B:$B,$B209,[1]貼付け!$I:$I)</f>
        <v>#VALUE!</v>
      </c>
      <c r="K209" s="62" t="e">
        <f>SUMIF([1]貼付け!$B:$B,$B209,[1]貼付け!$J:$J)</f>
        <v>#VALUE!</v>
      </c>
      <c r="L209" s="63" t="e">
        <f t="shared" si="13"/>
        <v>#VALUE!</v>
      </c>
    </row>
    <row r="210" spans="2:12" x14ac:dyDescent="0.25">
      <c r="B210" s="39">
        <v>423</v>
      </c>
      <c r="C210" s="40" t="s">
        <v>117</v>
      </c>
      <c r="D210" s="36">
        <v>1</v>
      </c>
      <c r="E210" s="37">
        <v>1</v>
      </c>
      <c r="F210" s="38"/>
      <c r="G210" s="40" t="s">
        <v>282</v>
      </c>
      <c r="H210" s="40" t="s">
        <v>225</v>
      </c>
      <c r="I210" s="55">
        <v>30984</v>
      </c>
      <c r="J210" s="61" t="e">
        <f>SUMIF([1]貼付け!$B:$B,$B210,[1]貼付け!$I:$I)</f>
        <v>#VALUE!</v>
      </c>
      <c r="K210" s="62" t="e">
        <f>SUMIF([1]貼付け!$B:$B,$B210,[1]貼付け!$J:$J)</f>
        <v>#VALUE!</v>
      </c>
      <c r="L210" s="63" t="e">
        <f t="shared" si="13"/>
        <v>#VALUE!</v>
      </c>
    </row>
    <row r="211" spans="2:12" hidden="1" x14ac:dyDescent="0.25">
      <c r="B211" s="39">
        <v>426</v>
      </c>
      <c r="C211" s="40" t="s">
        <v>309</v>
      </c>
      <c r="D211" s="36"/>
      <c r="E211" s="37"/>
      <c r="F211" s="38"/>
      <c r="G211" s="40" t="s">
        <v>232</v>
      </c>
      <c r="H211" s="40" t="s">
        <v>233</v>
      </c>
      <c r="I211" s="55"/>
      <c r="J211" s="61" t="e">
        <f>SUMIF([1]貼付け!$B:$B,$B211,[1]貼付け!$I:$I)</f>
        <v>#VALUE!</v>
      </c>
      <c r="K211" s="62" t="e">
        <f>SUMIF([1]貼付け!$B:$B,$B211,[1]貼付け!$J:$J)</f>
        <v>#VALUE!</v>
      </c>
      <c r="L211" s="63" t="e">
        <f t="shared" si="13"/>
        <v>#VALUE!</v>
      </c>
    </row>
    <row r="212" spans="2:12" x14ac:dyDescent="0.25">
      <c r="B212" s="39">
        <v>428</v>
      </c>
      <c r="C212" s="40" t="s">
        <v>118</v>
      </c>
      <c r="D212" s="36">
        <v>1</v>
      </c>
      <c r="E212" s="37">
        <v>1</v>
      </c>
      <c r="F212" s="38"/>
      <c r="G212" s="40" t="s">
        <v>224</v>
      </c>
      <c r="H212" s="40" t="s">
        <v>225</v>
      </c>
      <c r="I212" s="55">
        <v>29965</v>
      </c>
      <c r="J212" s="61" t="e">
        <f>SUMIF([1]貼付け!$B:$B,$B212,[1]貼付け!$I:$I)</f>
        <v>#VALUE!</v>
      </c>
      <c r="K212" s="62" t="e">
        <f>SUMIF([1]貼付け!$B:$B,$B212,[1]貼付け!$J:$J)</f>
        <v>#VALUE!</v>
      </c>
      <c r="L212" s="63" t="e">
        <f t="shared" si="13"/>
        <v>#VALUE!</v>
      </c>
    </row>
    <row r="213" spans="2:12" hidden="1" x14ac:dyDescent="0.25">
      <c r="B213" s="39">
        <v>429</v>
      </c>
      <c r="C213" s="40" t="s">
        <v>310</v>
      </c>
      <c r="D213" s="36"/>
      <c r="E213" s="37"/>
      <c r="F213" s="38"/>
      <c r="G213" s="40" t="s">
        <v>251</v>
      </c>
      <c r="H213" s="40" t="s">
        <v>227</v>
      </c>
      <c r="I213" s="55"/>
      <c r="J213" s="61" t="e">
        <f>SUMIF([1]貼付け!$B:$B,$B213,[1]貼付け!$I:$I)</f>
        <v>#VALUE!</v>
      </c>
      <c r="K213" s="62" t="e">
        <f>SUMIF([1]貼付け!$B:$B,$B213,[1]貼付け!$J:$J)</f>
        <v>#VALUE!</v>
      </c>
      <c r="L213" s="63" t="e">
        <f t="shared" si="13"/>
        <v>#VALUE!</v>
      </c>
    </row>
    <row r="214" spans="2:12" hidden="1" x14ac:dyDescent="0.25">
      <c r="B214" s="39">
        <v>431</v>
      </c>
      <c r="C214" s="40" t="s">
        <v>311</v>
      </c>
      <c r="D214" s="36"/>
      <c r="E214" s="37"/>
      <c r="F214" s="38"/>
      <c r="G214" s="40" t="s">
        <v>232</v>
      </c>
      <c r="H214" s="40" t="s">
        <v>233</v>
      </c>
      <c r="I214" s="55">
        <v>4612</v>
      </c>
      <c r="J214" s="61" t="e">
        <f>SUMIF([1]貼付け!$B:$B,$B214,[1]貼付け!$I:$I)</f>
        <v>#VALUE!</v>
      </c>
      <c r="K214" s="62" t="e">
        <f>SUMIF([1]貼付け!$B:$B,$B214,[1]貼付け!$J:$J)</f>
        <v>#VALUE!</v>
      </c>
      <c r="L214" s="63" t="e">
        <f t="shared" si="13"/>
        <v>#VALUE!</v>
      </c>
    </row>
    <row r="215" spans="2:12" hidden="1" x14ac:dyDescent="0.25">
      <c r="B215" s="39">
        <v>436</v>
      </c>
      <c r="C215" s="40" t="s">
        <v>174</v>
      </c>
      <c r="D215" s="36">
        <v>2</v>
      </c>
      <c r="E215" s="37">
        <v>2</v>
      </c>
      <c r="F215" s="38"/>
      <c r="G215" s="40" t="s">
        <v>241</v>
      </c>
      <c r="H215" s="40" t="s">
        <v>225</v>
      </c>
      <c r="I215" s="55"/>
      <c r="J215" s="61" t="e">
        <f>SUMIF([1]貼付け!$B:$B,$B215,[1]貼付け!$I:$I)</f>
        <v>#VALUE!</v>
      </c>
      <c r="K215" s="62" t="e">
        <f>SUMIF([1]貼付け!$B:$B,$B215,[1]貼付け!$J:$J)</f>
        <v>#VALUE!</v>
      </c>
      <c r="L215" s="63" t="e">
        <f t="shared" si="13"/>
        <v>#VALUE!</v>
      </c>
    </row>
    <row r="216" spans="2:12" hidden="1" x14ac:dyDescent="0.25">
      <c r="B216" s="39">
        <v>437</v>
      </c>
      <c r="C216" s="40" t="s">
        <v>312</v>
      </c>
      <c r="D216" s="36"/>
      <c r="E216" s="37"/>
      <c r="F216" s="38"/>
      <c r="G216" s="40" t="s">
        <v>282</v>
      </c>
      <c r="H216" s="40" t="s">
        <v>225</v>
      </c>
      <c r="I216" s="55"/>
      <c r="J216" s="61" t="e">
        <f>SUMIF([1]貼付け!$B:$B,$B216,[1]貼付け!$I:$I)</f>
        <v>#VALUE!</v>
      </c>
      <c r="K216" s="62" t="e">
        <f>SUMIF([1]貼付け!$B:$B,$B216,[1]貼付け!$J:$J)</f>
        <v>#VALUE!</v>
      </c>
      <c r="L216" s="63" t="e">
        <f t="shared" si="13"/>
        <v>#VALUE!</v>
      </c>
    </row>
    <row r="217" spans="2:12" hidden="1" x14ac:dyDescent="0.25">
      <c r="B217" s="39">
        <v>440</v>
      </c>
      <c r="C217" s="40" t="s">
        <v>175</v>
      </c>
      <c r="D217" s="36">
        <v>2</v>
      </c>
      <c r="E217" s="37">
        <v>2</v>
      </c>
      <c r="F217" s="38" t="s">
        <v>231</v>
      </c>
      <c r="G217" s="40" t="s">
        <v>240</v>
      </c>
      <c r="H217" s="40" t="s">
        <v>225</v>
      </c>
      <c r="I217" s="55"/>
      <c r="J217" s="61" t="e">
        <f>SUMIF([1]貼付け!$B:$B,$B217,[1]貼付け!$I:$I)</f>
        <v>#VALUE!</v>
      </c>
      <c r="K217" s="62" t="e">
        <f>SUMIF([1]貼付け!$B:$B,$B217,[1]貼付け!$J:$J)</f>
        <v>#VALUE!</v>
      </c>
      <c r="L217" s="63" t="e">
        <f t="shared" si="13"/>
        <v>#VALUE!</v>
      </c>
    </row>
    <row r="218" spans="2:12" hidden="1" x14ac:dyDescent="0.25">
      <c r="B218" s="39">
        <v>442</v>
      </c>
      <c r="C218" s="40" t="s">
        <v>313</v>
      </c>
      <c r="D218" s="36"/>
      <c r="E218" s="37"/>
      <c r="F218" s="38"/>
      <c r="G218" s="40" t="s">
        <v>232</v>
      </c>
      <c r="H218" s="40" t="s">
        <v>233</v>
      </c>
      <c r="I218" s="55"/>
      <c r="J218" s="61" t="e">
        <f>SUMIF([1]貼付け!$B:$B,$B218,[1]貼付け!$I:$I)</f>
        <v>#VALUE!</v>
      </c>
      <c r="K218" s="62" t="e">
        <f>SUMIF([1]貼付け!$B:$B,$B218,[1]貼付け!$J:$J)</f>
        <v>#VALUE!</v>
      </c>
      <c r="L218" s="63" t="e">
        <f t="shared" si="13"/>
        <v>#VALUE!</v>
      </c>
    </row>
    <row r="219" spans="2:12" x14ac:dyDescent="0.25">
      <c r="B219" s="39">
        <v>443</v>
      </c>
      <c r="C219" s="40" t="s">
        <v>119</v>
      </c>
      <c r="D219" s="95">
        <v>1</v>
      </c>
      <c r="E219" s="96">
        <v>1</v>
      </c>
      <c r="F219" s="38"/>
      <c r="G219" s="40" t="s">
        <v>241</v>
      </c>
      <c r="H219" s="40" t="s">
        <v>225</v>
      </c>
      <c r="I219" s="55"/>
      <c r="J219" s="61" t="e">
        <f>SUMIF([1]貼付け!$B:$B,$B219,[1]貼付け!$I:$I)</f>
        <v>#VALUE!</v>
      </c>
      <c r="K219" s="62" t="e">
        <f>SUMIF([1]貼付け!$B:$B,$B219,[1]貼付け!$J:$J)</f>
        <v>#VALUE!</v>
      </c>
      <c r="L219" s="63" t="e">
        <f t="shared" si="13"/>
        <v>#VALUE!</v>
      </c>
    </row>
    <row r="220" spans="2:12" x14ac:dyDescent="0.25">
      <c r="B220" s="39">
        <v>445</v>
      </c>
      <c r="C220" s="40" t="s">
        <v>120</v>
      </c>
      <c r="D220" s="95">
        <v>1</v>
      </c>
      <c r="E220" s="96">
        <v>1</v>
      </c>
      <c r="F220" s="38" t="s">
        <v>243</v>
      </c>
      <c r="G220" s="40" t="s">
        <v>235</v>
      </c>
      <c r="H220" s="40" t="s">
        <v>227</v>
      </c>
      <c r="I220" s="55"/>
      <c r="J220" s="61" t="e">
        <f>SUMIF([1]貼付け!$B:$B,$B220,[1]貼付け!$I:$I)</f>
        <v>#VALUE!</v>
      </c>
      <c r="K220" s="62" t="e">
        <f>SUMIF([1]貼付け!$B:$B,$B220,[1]貼付け!$J:$J)</f>
        <v>#VALUE!</v>
      </c>
      <c r="L220" s="63" t="e">
        <f t="shared" si="13"/>
        <v>#VALUE!</v>
      </c>
    </row>
    <row r="221" spans="2:12" x14ac:dyDescent="0.25">
      <c r="B221" s="39">
        <v>446</v>
      </c>
      <c r="C221" s="40" t="s">
        <v>121</v>
      </c>
      <c r="D221" s="95">
        <v>1</v>
      </c>
      <c r="E221" s="96">
        <v>1</v>
      </c>
      <c r="F221" s="38"/>
      <c r="G221" s="40" t="s">
        <v>237</v>
      </c>
      <c r="H221" s="40" t="s">
        <v>225</v>
      </c>
      <c r="I221" s="55"/>
      <c r="J221" s="61" t="e">
        <f>SUMIF([1]貼付け!$B:$B,$B221,[1]貼付け!$I:$I)</f>
        <v>#VALUE!</v>
      </c>
      <c r="K221" s="62" t="e">
        <f>SUMIF([1]貼付け!$B:$B,$B221,[1]貼付け!$J:$J)</f>
        <v>#VALUE!</v>
      </c>
      <c r="L221" s="63" t="e">
        <f t="shared" si="13"/>
        <v>#VALUE!</v>
      </c>
    </row>
    <row r="222" spans="2:12" hidden="1" x14ac:dyDescent="0.25">
      <c r="B222" s="39">
        <v>447</v>
      </c>
      <c r="C222" s="40" t="s">
        <v>314</v>
      </c>
      <c r="D222" s="95"/>
      <c r="E222" s="96"/>
      <c r="F222" s="38"/>
      <c r="G222" s="40" t="s">
        <v>232</v>
      </c>
      <c r="H222" s="40" t="s">
        <v>233</v>
      </c>
      <c r="I222" s="55"/>
      <c r="J222" s="61" t="e">
        <f>SUMIF([1]貼付け!$B:$B,$B222,[1]貼付け!$I:$I)</f>
        <v>#VALUE!</v>
      </c>
      <c r="K222" s="62" t="e">
        <f>SUMIF([1]貼付け!$B:$B,$B222,[1]貼付け!$J:$J)</f>
        <v>#VALUE!</v>
      </c>
      <c r="L222" s="63" t="e">
        <f t="shared" si="13"/>
        <v>#VALUE!</v>
      </c>
    </row>
    <row r="223" spans="2:12" hidden="1" x14ac:dyDescent="0.25">
      <c r="B223" s="39">
        <v>451</v>
      </c>
      <c r="C223" s="40" t="s">
        <v>315</v>
      </c>
      <c r="D223" s="95"/>
      <c r="E223" s="96"/>
      <c r="F223" s="38"/>
      <c r="G223" s="40"/>
      <c r="H223" s="40"/>
      <c r="I223" s="55"/>
      <c r="J223" s="61" t="e">
        <f>SUMIF([1]貼付け!$B:$B,$B223,[1]貼付け!$I:$I)</f>
        <v>#VALUE!</v>
      </c>
      <c r="K223" s="62" t="e">
        <f>SUMIF([1]貼付け!$B:$B,$B223,[1]貼付け!$J:$J)</f>
        <v>#VALUE!</v>
      </c>
      <c r="L223" s="63" t="e">
        <f t="shared" si="13"/>
        <v>#VALUE!</v>
      </c>
    </row>
    <row r="224" spans="2:12" hidden="1" x14ac:dyDescent="0.25">
      <c r="B224" s="39">
        <v>452</v>
      </c>
      <c r="C224" s="40" t="s">
        <v>316</v>
      </c>
      <c r="D224" s="95"/>
      <c r="E224" s="96"/>
      <c r="F224" s="38"/>
      <c r="G224" s="40"/>
      <c r="H224" s="40"/>
      <c r="I224" s="55"/>
      <c r="J224" s="61" t="e">
        <f>SUMIF([1]貼付け!$B:$B,$B224,[1]貼付け!$I:$I)</f>
        <v>#VALUE!</v>
      </c>
      <c r="K224" s="62" t="e">
        <f>SUMIF([1]貼付け!$B:$B,$B224,[1]貼付け!$J:$J)</f>
        <v>#VALUE!</v>
      </c>
      <c r="L224" s="63" t="e">
        <f t="shared" si="13"/>
        <v>#VALUE!</v>
      </c>
    </row>
    <row r="225" spans="2:12" hidden="1" x14ac:dyDescent="0.25">
      <c r="B225" s="39">
        <v>453</v>
      </c>
      <c r="C225" s="40" t="s">
        <v>176</v>
      </c>
      <c r="D225" s="95">
        <v>2</v>
      </c>
      <c r="E225" s="96">
        <v>2</v>
      </c>
      <c r="F225" s="38" t="s">
        <v>231</v>
      </c>
      <c r="G225" s="40"/>
      <c r="H225" s="40"/>
      <c r="I225" s="55"/>
      <c r="J225" s="61" t="e">
        <f>SUMIF([1]貼付け!$B:$B,$B225,[1]貼付け!$I:$I)</f>
        <v>#VALUE!</v>
      </c>
      <c r="K225" s="62" t="e">
        <f>SUMIF([1]貼付け!$B:$B,$B225,[1]貼付け!$J:$J)</f>
        <v>#VALUE!</v>
      </c>
      <c r="L225" s="63" t="e">
        <f t="shared" si="13"/>
        <v>#VALUE!</v>
      </c>
    </row>
    <row r="226" spans="2:12" hidden="1" x14ac:dyDescent="0.25">
      <c r="B226" s="39">
        <v>454</v>
      </c>
      <c r="C226" s="40" t="s">
        <v>317</v>
      </c>
      <c r="D226" s="95"/>
      <c r="E226" s="96"/>
      <c r="F226" s="38"/>
      <c r="G226" s="40"/>
      <c r="H226" s="40"/>
      <c r="I226" s="55"/>
      <c r="J226" s="61" t="e">
        <f>SUMIF([1]貼付け!$B:$B,$B226,[1]貼付け!$I:$I)</f>
        <v>#VALUE!</v>
      </c>
      <c r="K226" s="62" t="e">
        <f>SUMIF([1]貼付け!$B:$B,$B226,[1]貼付け!$J:$J)</f>
        <v>#VALUE!</v>
      </c>
      <c r="L226" s="63" t="e">
        <f t="shared" si="13"/>
        <v>#VALUE!</v>
      </c>
    </row>
    <row r="227" spans="2:12" hidden="1" x14ac:dyDescent="0.25">
      <c r="B227" s="39">
        <v>456</v>
      </c>
      <c r="C227" s="40" t="s">
        <v>177</v>
      </c>
      <c r="D227" s="95">
        <v>2</v>
      </c>
      <c r="E227" s="96">
        <v>2</v>
      </c>
      <c r="F227" s="38"/>
      <c r="G227" s="40"/>
      <c r="H227" s="40"/>
      <c r="I227" s="55"/>
      <c r="J227" s="61" t="e">
        <f>SUMIF([1]貼付け!$B:$B,$B227,[1]貼付け!$I:$I)</f>
        <v>#VALUE!</v>
      </c>
      <c r="K227" s="62" t="e">
        <f>SUMIF([1]貼付け!$B:$B,$B227,[1]貼付け!$J:$J)</f>
        <v>#VALUE!</v>
      </c>
      <c r="L227" s="63" t="e">
        <f t="shared" si="13"/>
        <v>#VALUE!</v>
      </c>
    </row>
    <row r="228" spans="2:12" hidden="1" x14ac:dyDescent="0.25">
      <c r="B228" s="39">
        <v>457</v>
      </c>
      <c r="C228" s="40" t="s">
        <v>178</v>
      </c>
      <c r="D228" s="95">
        <v>2</v>
      </c>
      <c r="E228" s="96">
        <v>2</v>
      </c>
      <c r="F228" s="38" t="s">
        <v>243</v>
      </c>
      <c r="G228" s="40"/>
      <c r="H228" s="40"/>
      <c r="I228" s="55"/>
      <c r="J228" s="61" t="e">
        <f>SUMIF([1]貼付け!$B:$B,$B228,[1]貼付け!$I:$I)</f>
        <v>#VALUE!</v>
      </c>
      <c r="K228" s="62" t="e">
        <f>SUMIF([1]貼付け!$B:$B,$B228,[1]貼付け!$J:$J)</f>
        <v>#VALUE!</v>
      </c>
      <c r="L228" s="63" t="e">
        <f t="shared" si="13"/>
        <v>#VALUE!</v>
      </c>
    </row>
    <row r="229" spans="2:12" hidden="1" x14ac:dyDescent="0.25">
      <c r="B229" s="39">
        <v>463</v>
      </c>
      <c r="C229" s="40" t="s">
        <v>179</v>
      </c>
      <c r="D229" s="95">
        <v>2</v>
      </c>
      <c r="E229" s="96">
        <v>2</v>
      </c>
      <c r="F229" s="38" t="s">
        <v>243</v>
      </c>
      <c r="G229" s="40"/>
      <c r="H229" s="40"/>
      <c r="I229" s="55"/>
      <c r="J229" s="61" t="e">
        <f>SUMIF([1]貼付け!$B:$B,$B229,[1]貼付け!$I:$I)</f>
        <v>#VALUE!</v>
      </c>
      <c r="K229" s="62" t="e">
        <f>SUMIF([1]貼付け!$B:$B,$B229,[1]貼付け!$J:$J)</f>
        <v>#VALUE!</v>
      </c>
      <c r="L229" s="63" t="e">
        <f t="shared" si="13"/>
        <v>#VALUE!</v>
      </c>
    </row>
    <row r="230" spans="2:12" hidden="1" x14ac:dyDescent="0.25">
      <c r="B230" s="39"/>
      <c r="C230" s="40"/>
      <c r="D230" s="95"/>
      <c r="E230" s="96"/>
      <c r="F230" s="38"/>
      <c r="G230" s="40"/>
      <c r="H230" s="40"/>
      <c r="I230" s="55"/>
      <c r="J230" s="61" t="e">
        <f>SUMIF([1]貼付け!$B:$B,$B230,[1]貼付け!$I:$I)</f>
        <v>#VALUE!</v>
      </c>
      <c r="K230" s="62" t="e">
        <f>SUMIF([1]貼付け!$B:$B,$B230,[1]貼付け!$J:$J)</f>
        <v>#VALUE!</v>
      </c>
      <c r="L230" s="63" t="e">
        <f t="shared" si="13"/>
        <v>#VALUE!</v>
      </c>
    </row>
    <row r="231" spans="2:12" hidden="1" x14ac:dyDescent="0.25">
      <c r="B231" s="39"/>
      <c r="C231" s="40"/>
      <c r="D231" s="95"/>
      <c r="E231" s="96"/>
      <c r="F231" s="38"/>
      <c r="G231" s="40"/>
      <c r="H231" s="40"/>
      <c r="I231" s="55"/>
      <c r="J231" s="61" t="e">
        <f>SUMIF([1]貼付け!$B:$B,$B231,[1]貼付け!$I:$I)</f>
        <v>#VALUE!</v>
      </c>
      <c r="K231" s="62" t="e">
        <f>SUMIF([1]貼付け!$B:$B,$B231,[1]貼付け!$J:$J)</f>
        <v>#VALUE!</v>
      </c>
      <c r="L231" s="63" t="e">
        <f t="shared" si="13"/>
        <v>#VALUE!</v>
      </c>
    </row>
    <row r="232" spans="2:12" hidden="1" x14ac:dyDescent="0.25">
      <c r="B232" s="39"/>
      <c r="C232" s="40"/>
      <c r="D232" s="95"/>
      <c r="E232" s="96"/>
      <c r="F232" s="38"/>
      <c r="G232" s="40"/>
      <c r="H232" s="40"/>
      <c r="I232" s="55"/>
      <c r="J232" s="61" t="e">
        <f>SUMIF([1]貼付け!$B:$B,$B232,[1]貼付け!$I:$I)</f>
        <v>#VALUE!</v>
      </c>
      <c r="K232" s="62" t="e">
        <f>SUMIF([1]貼付け!$B:$B,$B232,[1]貼付け!$J:$J)</f>
        <v>#VALUE!</v>
      </c>
      <c r="L232" s="63" t="e">
        <f t="shared" si="13"/>
        <v>#VALUE!</v>
      </c>
    </row>
    <row r="233" spans="2:12" hidden="1" x14ac:dyDescent="0.25">
      <c r="B233" s="39"/>
      <c r="C233" s="40"/>
      <c r="D233" s="95"/>
      <c r="E233" s="96"/>
      <c r="F233" s="38"/>
      <c r="G233" s="40"/>
      <c r="H233" s="40"/>
      <c r="I233" s="55"/>
      <c r="J233" s="61" t="e">
        <f>SUMIF([1]貼付け!$B:$B,$B233,[1]貼付け!$I:$I)</f>
        <v>#VALUE!</v>
      </c>
      <c r="K233" s="62" t="e">
        <f>SUMIF([1]貼付け!$B:$B,$B233,[1]貼付け!$J:$J)</f>
        <v>#VALUE!</v>
      </c>
      <c r="L233" s="63" t="e">
        <f t="shared" si="13"/>
        <v>#VALUE!</v>
      </c>
    </row>
    <row r="234" spans="2:12" hidden="1" x14ac:dyDescent="0.25">
      <c r="B234" s="39"/>
      <c r="C234" s="40"/>
      <c r="D234" s="95"/>
      <c r="E234" s="96"/>
      <c r="F234" s="38"/>
      <c r="G234" s="40"/>
      <c r="H234" s="40"/>
      <c r="I234" s="55"/>
      <c r="J234" s="61" t="e">
        <f>SUMIF([1]貼付け!$B:$B,$B234,[1]貼付け!$I:$I)</f>
        <v>#VALUE!</v>
      </c>
      <c r="K234" s="62" t="e">
        <f>SUMIF([1]貼付け!$B:$B,$B234,[1]貼付け!$J:$J)</f>
        <v>#VALUE!</v>
      </c>
      <c r="L234" s="63" t="e">
        <f t="shared" si="13"/>
        <v>#VALUE!</v>
      </c>
    </row>
    <row r="235" spans="2:12" hidden="1" x14ac:dyDescent="0.25">
      <c r="B235" s="39"/>
      <c r="C235" s="40"/>
      <c r="D235" s="95"/>
      <c r="E235" s="96"/>
      <c r="F235" s="38"/>
      <c r="G235" s="40"/>
      <c r="H235" s="40"/>
      <c r="I235" s="55"/>
      <c r="J235" s="61" t="e">
        <f>SUMIF([1]貼付け!$B:$B,$B235,[1]貼付け!$I:$I)</f>
        <v>#VALUE!</v>
      </c>
      <c r="K235" s="62" t="e">
        <f>SUMIF([1]貼付け!$B:$B,$B235,[1]貼付け!$J:$J)</f>
        <v>#VALUE!</v>
      </c>
      <c r="L235" s="63" t="e">
        <f t="shared" si="13"/>
        <v>#VALUE!</v>
      </c>
    </row>
    <row r="236" spans="2:12" hidden="1" x14ac:dyDescent="0.25">
      <c r="B236" s="39"/>
      <c r="C236" s="40"/>
      <c r="D236" s="95"/>
      <c r="E236" s="96"/>
      <c r="F236" s="38"/>
      <c r="G236" s="40"/>
      <c r="H236" s="40"/>
      <c r="I236" s="55"/>
      <c r="J236" s="61" t="e">
        <f>SUMIF([1]貼付け!$B:$B,$B236,[1]貼付け!$I:$I)</f>
        <v>#VALUE!</v>
      </c>
      <c r="K236" s="62" t="e">
        <f>SUMIF([1]貼付け!$B:$B,$B236,[1]貼付け!$J:$J)</f>
        <v>#VALUE!</v>
      </c>
      <c r="L236" s="63" t="e">
        <f t="shared" si="13"/>
        <v>#VALUE!</v>
      </c>
    </row>
    <row r="237" spans="2:12" hidden="1" x14ac:dyDescent="0.25">
      <c r="B237" s="39"/>
      <c r="C237" s="40"/>
      <c r="D237" s="95"/>
      <c r="E237" s="96"/>
      <c r="F237" s="38"/>
      <c r="G237" s="40"/>
      <c r="H237" s="40"/>
      <c r="I237" s="55"/>
      <c r="J237" s="61" t="e">
        <f>SUMIF([1]貼付け!$B:$B,$B237,[1]貼付け!$I:$I)</f>
        <v>#VALUE!</v>
      </c>
      <c r="K237" s="62" t="e">
        <f>SUMIF([1]貼付け!$B:$B,$B237,[1]貼付け!$J:$J)</f>
        <v>#VALUE!</v>
      </c>
      <c r="L237" s="63" t="e">
        <f t="shared" si="13"/>
        <v>#VALUE!</v>
      </c>
    </row>
    <row r="238" spans="2:12" hidden="1" x14ac:dyDescent="0.25">
      <c r="B238" s="39"/>
      <c r="C238" s="40"/>
      <c r="D238" s="95"/>
      <c r="E238" s="96"/>
      <c r="F238" s="38"/>
      <c r="G238" s="40"/>
      <c r="H238" s="40"/>
      <c r="I238" s="55"/>
      <c r="J238" s="61" t="e">
        <f>SUMIF([1]貼付け!$B:$B,$B238,[1]貼付け!$I:$I)</f>
        <v>#VALUE!</v>
      </c>
      <c r="K238" s="62" t="e">
        <f>SUMIF([1]貼付け!$B:$B,$B238,[1]貼付け!$J:$J)</f>
        <v>#VALUE!</v>
      </c>
      <c r="L238" s="63" t="e">
        <f t="shared" si="13"/>
        <v>#VALUE!</v>
      </c>
    </row>
    <row r="239" spans="2:12" hidden="1" x14ac:dyDescent="0.25">
      <c r="B239" s="39"/>
      <c r="C239" s="40"/>
      <c r="D239" s="95"/>
      <c r="E239" s="96"/>
      <c r="F239" s="38"/>
      <c r="G239" s="40"/>
      <c r="H239" s="40"/>
      <c r="I239" s="55"/>
      <c r="J239" s="61" t="e">
        <f>SUMIF([1]貼付け!$B:$B,$B239,[1]貼付け!$I:$I)</f>
        <v>#VALUE!</v>
      </c>
      <c r="K239" s="62" t="e">
        <f>SUMIF([1]貼付け!$B:$B,$B239,[1]貼付け!$J:$J)</f>
        <v>#VALUE!</v>
      </c>
      <c r="L239" s="63" t="e">
        <f t="shared" si="13"/>
        <v>#VALUE!</v>
      </c>
    </row>
    <row r="240" spans="2:12" hidden="1" x14ac:dyDescent="0.25">
      <c r="B240" s="39"/>
      <c r="C240" s="40"/>
      <c r="D240" s="95"/>
      <c r="E240" s="96"/>
      <c r="F240" s="38"/>
      <c r="G240" s="40"/>
      <c r="H240" s="40"/>
      <c r="I240" s="55"/>
      <c r="J240" s="61" t="e">
        <f>SUMIF([1]貼付け!$B:$B,$B240,[1]貼付け!$I:$I)</f>
        <v>#VALUE!</v>
      </c>
      <c r="K240" s="62" t="e">
        <f>SUMIF([1]貼付け!$B:$B,$B240,[1]貼付け!$J:$J)</f>
        <v>#VALUE!</v>
      </c>
      <c r="L240" s="63" t="e">
        <f t="shared" si="13"/>
        <v>#VALUE!</v>
      </c>
    </row>
    <row r="241" spans="2:12" hidden="1" x14ac:dyDescent="0.25">
      <c r="B241" s="39"/>
      <c r="C241" s="40"/>
      <c r="D241" s="95"/>
      <c r="E241" s="96"/>
      <c r="F241" s="38"/>
      <c r="G241" s="40"/>
      <c r="H241" s="40"/>
      <c r="I241" s="55"/>
      <c r="J241" s="61" t="e">
        <f>SUMIF([1]貼付け!$B:$B,$B241,[1]貼付け!$I:$I)</f>
        <v>#VALUE!</v>
      </c>
      <c r="K241" s="62" t="e">
        <f>SUMIF([1]貼付け!$B:$B,$B241,[1]貼付け!$J:$J)</f>
        <v>#VALUE!</v>
      </c>
      <c r="L241" s="63" t="e">
        <f t="shared" si="13"/>
        <v>#VALUE!</v>
      </c>
    </row>
    <row r="242" spans="2:12" hidden="1" x14ac:dyDescent="0.25">
      <c r="B242" s="39"/>
      <c r="C242" s="40"/>
      <c r="D242" s="95"/>
      <c r="E242" s="96"/>
      <c r="F242" s="38"/>
      <c r="G242" s="40"/>
      <c r="H242" s="40"/>
      <c r="I242" s="55"/>
      <c r="J242" s="61" t="e">
        <f>SUMIF([1]貼付け!$B:$B,$B242,[1]貼付け!$I:$I)</f>
        <v>#VALUE!</v>
      </c>
      <c r="K242" s="62" t="e">
        <f>SUMIF([1]貼付け!$B:$B,$B242,[1]貼付け!$J:$J)</f>
        <v>#VALUE!</v>
      </c>
      <c r="L242" s="63" t="e">
        <f t="shared" si="13"/>
        <v>#VALUE!</v>
      </c>
    </row>
    <row r="243" spans="2:12" hidden="1" x14ac:dyDescent="0.25">
      <c r="B243" s="39"/>
      <c r="C243" s="40"/>
      <c r="D243" s="95"/>
      <c r="E243" s="96"/>
      <c r="F243" s="38"/>
      <c r="G243" s="40"/>
      <c r="H243" s="40"/>
      <c r="I243" s="55"/>
      <c r="J243" s="61" t="e">
        <f>SUMIF([1]貼付け!$B:$B,$B243,[1]貼付け!$I:$I)</f>
        <v>#VALUE!</v>
      </c>
      <c r="K243" s="62" t="e">
        <f>SUMIF([1]貼付け!$B:$B,$B243,[1]貼付け!$J:$J)</f>
        <v>#VALUE!</v>
      </c>
      <c r="L243" s="63" t="e">
        <f t="shared" si="13"/>
        <v>#VALUE!</v>
      </c>
    </row>
    <row r="244" spans="2:12" hidden="1" x14ac:dyDescent="0.25">
      <c r="B244" s="39"/>
      <c r="C244" s="40"/>
      <c r="D244" s="95"/>
      <c r="E244" s="96"/>
      <c r="F244" s="38"/>
      <c r="G244" s="40"/>
      <c r="H244" s="40"/>
      <c r="I244" s="55"/>
      <c r="J244" s="61" t="e">
        <f>SUMIF([1]貼付け!$B:$B,$B244,[1]貼付け!$I:$I)</f>
        <v>#VALUE!</v>
      </c>
      <c r="K244" s="62" t="e">
        <f>SUMIF([1]貼付け!$B:$B,$B244,[1]貼付け!$J:$J)</f>
        <v>#VALUE!</v>
      </c>
      <c r="L244" s="63" t="e">
        <f t="shared" si="13"/>
        <v>#VALUE!</v>
      </c>
    </row>
    <row r="245" spans="2:12" hidden="1" x14ac:dyDescent="0.25">
      <c r="B245" s="39"/>
      <c r="C245" s="40"/>
      <c r="D245" s="95"/>
      <c r="E245" s="96"/>
      <c r="F245" s="38"/>
      <c r="G245" s="40"/>
      <c r="H245" s="40"/>
      <c r="I245" s="55"/>
      <c r="J245" s="61" t="e">
        <f>SUMIF([1]貼付け!$B:$B,$B245,[1]貼付け!$I:$I)</f>
        <v>#VALUE!</v>
      </c>
      <c r="K245" s="62" t="e">
        <f>SUMIF([1]貼付け!$B:$B,$B245,[1]貼付け!$J:$J)</f>
        <v>#VALUE!</v>
      </c>
      <c r="L245" s="63" t="e">
        <f t="shared" si="13"/>
        <v>#VALUE!</v>
      </c>
    </row>
    <row r="246" spans="2:12" hidden="1" x14ac:dyDescent="0.25">
      <c r="B246" s="39"/>
      <c r="C246" s="40"/>
      <c r="D246" s="95"/>
      <c r="E246" s="96"/>
      <c r="F246" s="38"/>
      <c r="G246" s="40"/>
      <c r="H246" s="40"/>
      <c r="I246" s="55"/>
      <c r="J246" s="61" t="e">
        <f>SUMIF([1]貼付け!$B:$B,$B246,[1]貼付け!$I:$I)</f>
        <v>#VALUE!</v>
      </c>
      <c r="K246" s="62" t="e">
        <f>SUMIF([1]貼付け!$B:$B,$B246,[1]貼付け!$J:$J)</f>
        <v>#VALUE!</v>
      </c>
      <c r="L246" s="63" t="e">
        <f t="shared" si="13"/>
        <v>#VALUE!</v>
      </c>
    </row>
    <row r="247" spans="2:12" hidden="1" x14ac:dyDescent="0.25">
      <c r="B247" s="39"/>
      <c r="C247" s="40"/>
      <c r="D247" s="95"/>
      <c r="E247" s="96"/>
      <c r="F247" s="38"/>
      <c r="G247" s="40"/>
      <c r="H247" s="40"/>
      <c r="I247" s="55"/>
      <c r="J247" s="61" t="e">
        <f>SUMIF([1]貼付け!$B:$B,$B247,[1]貼付け!$I:$I)</f>
        <v>#VALUE!</v>
      </c>
      <c r="K247" s="62" t="e">
        <f>SUMIF([1]貼付け!$B:$B,$B247,[1]貼付け!$J:$J)</f>
        <v>#VALUE!</v>
      </c>
      <c r="L247" s="63" t="e">
        <f t="shared" si="13"/>
        <v>#VALUE!</v>
      </c>
    </row>
    <row r="248" spans="2:12" hidden="1" x14ac:dyDescent="0.25">
      <c r="B248" s="39"/>
      <c r="C248" s="40"/>
      <c r="D248" s="95"/>
      <c r="E248" s="96"/>
      <c r="F248" s="38"/>
      <c r="G248" s="40"/>
      <c r="H248" s="40"/>
      <c r="I248" s="55"/>
      <c r="J248" s="61" t="e">
        <f>SUMIF([1]貼付け!$B:$B,$B248,[1]貼付け!$I:$I)</f>
        <v>#VALUE!</v>
      </c>
      <c r="K248" s="62" t="e">
        <f>SUMIF([1]貼付け!$B:$B,$B248,[1]貼付け!$J:$J)</f>
        <v>#VALUE!</v>
      </c>
      <c r="L248" s="63" t="e">
        <f t="shared" si="13"/>
        <v>#VALUE!</v>
      </c>
    </row>
    <row r="249" spans="2:12" hidden="1" x14ac:dyDescent="0.25">
      <c r="B249" s="39"/>
      <c r="C249" s="40"/>
      <c r="D249" s="95"/>
      <c r="E249" s="96"/>
      <c r="F249" s="38"/>
      <c r="G249" s="40"/>
      <c r="H249" s="40"/>
      <c r="I249" s="55"/>
      <c r="J249" s="61" t="e">
        <f>SUMIF([1]貼付け!$B:$B,$B249,[1]貼付け!$I:$I)</f>
        <v>#VALUE!</v>
      </c>
      <c r="K249" s="62" t="e">
        <f>SUMIF([1]貼付け!$B:$B,$B249,[1]貼付け!$J:$J)</f>
        <v>#VALUE!</v>
      </c>
      <c r="L249" s="63" t="e">
        <f t="shared" si="13"/>
        <v>#VALUE!</v>
      </c>
    </row>
    <row r="250" spans="2:12" hidden="1" x14ac:dyDescent="0.25">
      <c r="B250" s="39"/>
      <c r="C250" s="40"/>
      <c r="D250" s="95"/>
      <c r="E250" s="96"/>
      <c r="F250" s="38"/>
      <c r="G250" s="40"/>
      <c r="H250" s="40"/>
      <c r="I250" s="55"/>
      <c r="J250" s="61" t="e">
        <f>SUMIF([1]貼付け!$B:$B,$B250,[1]貼付け!$I:$I)</f>
        <v>#VALUE!</v>
      </c>
      <c r="K250" s="62" t="e">
        <f>SUMIF([1]貼付け!$B:$B,$B250,[1]貼付け!$J:$J)</f>
        <v>#VALUE!</v>
      </c>
      <c r="L250" s="63" t="e">
        <f t="shared" si="13"/>
        <v>#VALUE!</v>
      </c>
    </row>
    <row r="251" spans="2:12" hidden="1" x14ac:dyDescent="0.25">
      <c r="B251" s="39"/>
      <c r="C251" s="40"/>
      <c r="D251" s="95"/>
      <c r="E251" s="96"/>
      <c r="F251" s="38"/>
      <c r="G251" s="40"/>
      <c r="H251" s="40"/>
      <c r="I251" s="55"/>
      <c r="J251" s="61" t="e">
        <f>SUMIF([1]貼付け!$B:$B,$B251,[1]貼付け!$I:$I)</f>
        <v>#VALUE!</v>
      </c>
      <c r="K251" s="62" t="e">
        <f>SUMIF([1]貼付け!$B:$B,$B251,[1]貼付け!$J:$J)</f>
        <v>#VALUE!</v>
      </c>
      <c r="L251" s="63" t="e">
        <f t="shared" si="13"/>
        <v>#VALUE!</v>
      </c>
    </row>
    <row r="252" spans="2:12" hidden="1" x14ac:dyDescent="0.25">
      <c r="B252" s="39"/>
      <c r="C252" s="40"/>
      <c r="D252" s="95"/>
      <c r="E252" s="96"/>
      <c r="F252" s="38"/>
      <c r="G252" s="40"/>
      <c r="H252" s="40"/>
      <c r="I252" s="55"/>
      <c r="J252" s="61" t="e">
        <f>SUMIF([1]貼付け!$B:$B,$B252,[1]貼付け!$I:$I)</f>
        <v>#VALUE!</v>
      </c>
      <c r="K252" s="62" t="e">
        <f>SUMIF([1]貼付け!$B:$B,$B252,[1]貼付け!$J:$J)</f>
        <v>#VALUE!</v>
      </c>
      <c r="L252" s="63" t="e">
        <f t="shared" si="13"/>
        <v>#VALUE!</v>
      </c>
    </row>
    <row r="253" spans="2:12" hidden="1" x14ac:dyDescent="0.25">
      <c r="B253" s="39"/>
      <c r="C253" s="40"/>
      <c r="D253" s="95"/>
      <c r="E253" s="96"/>
      <c r="F253" s="38"/>
      <c r="G253" s="40"/>
      <c r="H253" s="40"/>
      <c r="I253" s="55"/>
      <c r="J253" s="61" t="e">
        <f>SUMIF([1]貼付け!$B:$B,$B253,[1]貼付け!$I:$I)</f>
        <v>#VALUE!</v>
      </c>
      <c r="K253" s="62" t="e">
        <f>SUMIF([1]貼付け!$B:$B,$B253,[1]貼付け!$J:$J)</f>
        <v>#VALUE!</v>
      </c>
      <c r="L253" s="63" t="e">
        <f t="shared" si="13"/>
        <v>#VALUE!</v>
      </c>
    </row>
    <row r="254" spans="2:12" hidden="1" x14ac:dyDescent="0.25">
      <c r="B254" s="39"/>
      <c r="C254" s="40"/>
      <c r="D254" s="95"/>
      <c r="E254" s="96"/>
      <c r="F254" s="38"/>
      <c r="G254" s="40"/>
      <c r="H254" s="40"/>
      <c r="I254" s="55"/>
      <c r="J254" s="61" t="e">
        <f>SUMIF([1]貼付け!$B:$B,$B254,[1]貼付け!$I:$I)</f>
        <v>#VALUE!</v>
      </c>
      <c r="K254" s="62" t="e">
        <f>SUMIF([1]貼付け!$B:$B,$B254,[1]貼付け!$J:$J)</f>
        <v>#VALUE!</v>
      </c>
      <c r="L254" s="63" t="e">
        <f t="shared" si="13"/>
        <v>#VALUE!</v>
      </c>
    </row>
    <row r="255" spans="2:12" hidden="1" x14ac:dyDescent="0.25">
      <c r="B255" s="39"/>
      <c r="C255" s="40"/>
      <c r="D255" s="95"/>
      <c r="E255" s="96"/>
      <c r="F255" s="38"/>
      <c r="G255" s="40"/>
      <c r="H255" s="40"/>
      <c r="I255" s="55"/>
      <c r="J255" s="61" t="e">
        <f>SUMIF([1]貼付け!$B:$B,$B255,[1]貼付け!$I:$I)</f>
        <v>#VALUE!</v>
      </c>
      <c r="K255" s="62" t="e">
        <f>SUMIF([1]貼付け!$B:$B,$B255,[1]貼付け!$J:$J)</f>
        <v>#VALUE!</v>
      </c>
      <c r="L255" s="63" t="e">
        <f t="shared" si="13"/>
        <v>#VALUE!</v>
      </c>
    </row>
    <row r="256" spans="2:12" hidden="1" x14ac:dyDescent="0.25">
      <c r="B256" s="39"/>
      <c r="C256" s="40"/>
      <c r="D256" s="95"/>
      <c r="E256" s="96"/>
      <c r="F256" s="38"/>
      <c r="G256" s="40"/>
      <c r="H256" s="40"/>
      <c r="I256" s="55"/>
      <c r="J256" s="61" t="e">
        <f>SUMIF([1]貼付け!$B:$B,$B256,[1]貼付け!$I:$I)</f>
        <v>#VALUE!</v>
      </c>
      <c r="K256" s="62" t="e">
        <f>SUMIF([1]貼付け!$B:$B,$B256,[1]貼付け!$J:$J)</f>
        <v>#VALUE!</v>
      </c>
      <c r="L256" s="63" t="e">
        <f t="shared" si="13"/>
        <v>#VALUE!</v>
      </c>
    </row>
    <row r="257" spans="2:12" hidden="1" x14ac:dyDescent="0.25">
      <c r="B257" s="39"/>
      <c r="C257" s="40"/>
      <c r="D257" s="95"/>
      <c r="E257" s="96"/>
      <c r="F257" s="38"/>
      <c r="G257" s="40"/>
      <c r="H257" s="40"/>
      <c r="I257" s="55"/>
      <c r="J257" s="61" t="e">
        <f>SUMIF([1]貼付け!$B:$B,$B257,[1]貼付け!$I:$I)</f>
        <v>#VALUE!</v>
      </c>
      <c r="K257" s="62" t="e">
        <f>SUMIF([1]貼付け!$B:$B,$B257,[1]貼付け!$J:$J)</f>
        <v>#VALUE!</v>
      </c>
      <c r="L257" s="63" t="e">
        <f t="shared" si="13"/>
        <v>#VALUE!</v>
      </c>
    </row>
    <row r="258" spans="2:12" hidden="1" x14ac:dyDescent="0.25">
      <c r="B258" s="39"/>
      <c r="C258" s="40"/>
      <c r="D258" s="95"/>
      <c r="E258" s="96"/>
      <c r="F258" s="38"/>
      <c r="G258" s="40"/>
      <c r="H258" s="40"/>
      <c r="I258" s="55"/>
      <c r="J258" s="61" t="e">
        <f>SUMIF([1]貼付け!$B:$B,$B258,[1]貼付け!$I:$I)</f>
        <v>#VALUE!</v>
      </c>
      <c r="K258" s="62" t="e">
        <f>SUMIF([1]貼付け!$B:$B,$B258,[1]貼付け!$J:$J)</f>
        <v>#VALUE!</v>
      </c>
      <c r="L258" s="63" t="e">
        <f t="shared" si="13"/>
        <v>#VALUE!</v>
      </c>
    </row>
    <row r="259" spans="2:12" hidden="1" x14ac:dyDescent="0.25">
      <c r="B259" s="39"/>
      <c r="C259" s="40"/>
      <c r="D259" s="95"/>
      <c r="E259" s="96"/>
      <c r="F259" s="38"/>
      <c r="G259" s="40"/>
      <c r="H259" s="40"/>
      <c r="I259" s="55"/>
      <c r="J259" s="61" t="e">
        <f>SUMIF([1]貼付け!$B:$B,$B259,[1]貼付け!$I:$I)</f>
        <v>#VALUE!</v>
      </c>
      <c r="K259" s="62" t="e">
        <f>SUMIF([1]貼付け!$B:$B,$B259,[1]貼付け!$J:$J)</f>
        <v>#VALUE!</v>
      </c>
      <c r="L259" s="63" t="e">
        <f t="shared" si="13"/>
        <v>#VALUE!</v>
      </c>
    </row>
    <row r="260" spans="2:12" hidden="1" x14ac:dyDescent="0.25">
      <c r="B260" s="39"/>
      <c r="C260" s="40"/>
      <c r="D260" s="95"/>
      <c r="E260" s="96"/>
      <c r="F260" s="38"/>
      <c r="G260" s="40"/>
      <c r="H260" s="40"/>
      <c r="I260" s="55"/>
      <c r="J260" s="61" t="e">
        <f>SUMIF([1]貼付け!$B:$B,$B260,[1]貼付け!$I:$I)</f>
        <v>#VALUE!</v>
      </c>
      <c r="K260" s="62" t="e">
        <f>SUMIF([1]貼付け!$B:$B,$B260,[1]貼付け!$J:$J)</f>
        <v>#VALUE!</v>
      </c>
      <c r="L260" s="63" t="e">
        <f t="shared" si="13"/>
        <v>#VALUE!</v>
      </c>
    </row>
    <row r="261" spans="2:12" hidden="1" x14ac:dyDescent="0.25">
      <c r="B261" s="39"/>
      <c r="C261" s="40"/>
      <c r="D261" s="95"/>
      <c r="E261" s="96"/>
      <c r="F261" s="38"/>
      <c r="G261" s="40"/>
      <c r="H261" s="40"/>
      <c r="I261" s="55"/>
      <c r="J261" s="61" t="e">
        <f>SUMIF([1]貼付け!$B:$B,$B261,[1]貼付け!$I:$I)</f>
        <v>#VALUE!</v>
      </c>
      <c r="K261" s="62" t="e">
        <f>SUMIF([1]貼付け!$B:$B,$B261,[1]貼付け!$J:$J)</f>
        <v>#VALUE!</v>
      </c>
      <c r="L261" s="63" t="e">
        <f t="shared" si="13"/>
        <v>#VALUE!</v>
      </c>
    </row>
    <row r="262" spans="2:12" hidden="1" x14ac:dyDescent="0.25">
      <c r="B262" s="39"/>
      <c r="C262" s="40"/>
      <c r="D262" s="95"/>
      <c r="E262" s="96"/>
      <c r="F262" s="38"/>
      <c r="G262" s="40"/>
      <c r="H262" s="40"/>
      <c r="I262" s="55"/>
      <c r="J262" s="61" t="e">
        <f>SUMIF([1]貼付け!$B:$B,$B262,[1]貼付け!$I:$I)</f>
        <v>#VALUE!</v>
      </c>
      <c r="K262" s="62" t="e">
        <f>SUMIF([1]貼付け!$B:$B,$B262,[1]貼付け!$J:$J)</f>
        <v>#VALUE!</v>
      </c>
      <c r="L262" s="63" t="e">
        <f t="shared" ref="L262:L325" si="15">K262/J262*7</f>
        <v>#VALUE!</v>
      </c>
    </row>
    <row r="263" spans="2:12" hidden="1" x14ac:dyDescent="0.25">
      <c r="B263" s="39"/>
      <c r="C263" s="40"/>
      <c r="D263" s="95"/>
      <c r="E263" s="96"/>
      <c r="F263" s="38"/>
      <c r="G263" s="40"/>
      <c r="H263" s="40"/>
      <c r="I263" s="55"/>
      <c r="J263" s="61" t="e">
        <f>SUMIF([1]貼付け!$B:$B,$B263,[1]貼付け!$I:$I)</f>
        <v>#VALUE!</v>
      </c>
      <c r="K263" s="62" t="e">
        <f>SUMIF([1]貼付け!$B:$B,$B263,[1]貼付け!$J:$J)</f>
        <v>#VALUE!</v>
      </c>
      <c r="L263" s="63" t="e">
        <f t="shared" si="15"/>
        <v>#VALUE!</v>
      </c>
    </row>
    <row r="264" spans="2:12" hidden="1" x14ac:dyDescent="0.25">
      <c r="B264" s="39"/>
      <c r="C264" s="40"/>
      <c r="D264" s="95"/>
      <c r="E264" s="96"/>
      <c r="F264" s="38"/>
      <c r="G264" s="40"/>
      <c r="H264" s="40"/>
      <c r="I264" s="55"/>
      <c r="J264" s="61" t="e">
        <f>SUMIF([1]貼付け!$B:$B,$B264,[1]貼付け!$I:$I)</f>
        <v>#VALUE!</v>
      </c>
      <c r="K264" s="62" t="e">
        <f>SUMIF([1]貼付け!$B:$B,$B264,[1]貼付け!$J:$J)</f>
        <v>#VALUE!</v>
      </c>
      <c r="L264" s="63" t="e">
        <f t="shared" si="15"/>
        <v>#VALUE!</v>
      </c>
    </row>
    <row r="265" spans="2:12" hidden="1" x14ac:dyDescent="0.25">
      <c r="B265" s="39"/>
      <c r="C265" s="40"/>
      <c r="D265" s="95"/>
      <c r="E265" s="96"/>
      <c r="F265" s="38"/>
      <c r="G265" s="40"/>
      <c r="H265" s="40"/>
      <c r="I265" s="55"/>
      <c r="J265" s="61" t="e">
        <f>SUMIF([1]貼付け!$B:$B,$B265,[1]貼付け!$I:$I)</f>
        <v>#VALUE!</v>
      </c>
      <c r="K265" s="62" t="e">
        <f>SUMIF([1]貼付け!$B:$B,$B265,[1]貼付け!$J:$J)</f>
        <v>#VALUE!</v>
      </c>
      <c r="L265" s="63" t="e">
        <f t="shared" si="15"/>
        <v>#VALUE!</v>
      </c>
    </row>
    <row r="266" spans="2:12" hidden="1" x14ac:dyDescent="0.25">
      <c r="B266" s="39"/>
      <c r="C266" s="40"/>
      <c r="D266" s="95"/>
      <c r="E266" s="96"/>
      <c r="F266" s="38"/>
      <c r="G266" s="40"/>
      <c r="H266" s="40"/>
      <c r="I266" s="55"/>
      <c r="J266" s="61" t="e">
        <f>SUMIF([1]貼付け!$B:$B,$B266,[1]貼付け!$I:$I)</f>
        <v>#VALUE!</v>
      </c>
      <c r="K266" s="62" t="e">
        <f>SUMIF([1]貼付け!$B:$B,$B266,[1]貼付け!$J:$J)</f>
        <v>#VALUE!</v>
      </c>
      <c r="L266" s="63" t="e">
        <f t="shared" si="15"/>
        <v>#VALUE!</v>
      </c>
    </row>
    <row r="267" spans="2:12" hidden="1" x14ac:dyDescent="0.25">
      <c r="B267" s="39"/>
      <c r="C267" s="40"/>
      <c r="D267" s="95"/>
      <c r="E267" s="96"/>
      <c r="F267" s="38"/>
      <c r="G267" s="40"/>
      <c r="H267" s="40"/>
      <c r="I267" s="55"/>
      <c r="J267" s="61" t="e">
        <f>SUMIF([1]貼付け!$B:$B,$B267,[1]貼付け!$I:$I)</f>
        <v>#VALUE!</v>
      </c>
      <c r="K267" s="62" t="e">
        <f>SUMIF([1]貼付け!$B:$B,$B267,[1]貼付け!$J:$J)</f>
        <v>#VALUE!</v>
      </c>
      <c r="L267" s="63" t="e">
        <f t="shared" si="15"/>
        <v>#VALUE!</v>
      </c>
    </row>
    <row r="268" spans="2:12" hidden="1" x14ac:dyDescent="0.25">
      <c r="B268" s="39"/>
      <c r="C268" s="40"/>
      <c r="D268" s="95"/>
      <c r="E268" s="96"/>
      <c r="F268" s="38"/>
      <c r="G268" s="40"/>
      <c r="H268" s="40"/>
      <c r="I268" s="55"/>
      <c r="J268" s="61" t="e">
        <f>SUMIF([1]貼付け!$B:$B,$B268,[1]貼付け!$I:$I)</f>
        <v>#VALUE!</v>
      </c>
      <c r="K268" s="62" t="e">
        <f>SUMIF([1]貼付け!$B:$B,$B268,[1]貼付け!$J:$J)</f>
        <v>#VALUE!</v>
      </c>
      <c r="L268" s="63" t="e">
        <f t="shared" si="15"/>
        <v>#VALUE!</v>
      </c>
    </row>
    <row r="269" spans="2:12" hidden="1" x14ac:dyDescent="0.25">
      <c r="B269" s="39"/>
      <c r="C269" s="40"/>
      <c r="D269" s="95"/>
      <c r="E269" s="96"/>
      <c r="F269" s="38"/>
      <c r="G269" s="40"/>
      <c r="H269" s="40"/>
      <c r="I269" s="55"/>
      <c r="J269" s="61" t="e">
        <f>SUMIF([1]貼付け!$B:$B,$B269,[1]貼付け!$I:$I)</f>
        <v>#VALUE!</v>
      </c>
      <c r="K269" s="62" t="e">
        <f>SUMIF([1]貼付け!$B:$B,$B269,[1]貼付け!$J:$J)</f>
        <v>#VALUE!</v>
      </c>
      <c r="L269" s="63" t="e">
        <f t="shared" si="15"/>
        <v>#VALUE!</v>
      </c>
    </row>
    <row r="270" spans="2:12" hidden="1" x14ac:dyDescent="0.25">
      <c r="B270" s="39"/>
      <c r="C270" s="40"/>
      <c r="D270" s="95"/>
      <c r="E270" s="96"/>
      <c r="F270" s="38"/>
      <c r="G270" s="40"/>
      <c r="H270" s="40"/>
      <c r="I270" s="55"/>
      <c r="J270" s="61" t="e">
        <f>SUMIF([1]貼付け!$B:$B,$B270,[1]貼付け!$I:$I)</f>
        <v>#VALUE!</v>
      </c>
      <c r="K270" s="62" t="e">
        <f>SUMIF([1]貼付け!$B:$B,$B270,[1]貼付け!$J:$J)</f>
        <v>#VALUE!</v>
      </c>
      <c r="L270" s="63" t="e">
        <f t="shared" si="15"/>
        <v>#VALUE!</v>
      </c>
    </row>
    <row r="271" spans="2:12" hidden="1" x14ac:dyDescent="0.25">
      <c r="B271" s="39"/>
      <c r="C271" s="40"/>
      <c r="D271" s="95"/>
      <c r="E271" s="96"/>
      <c r="F271" s="38"/>
      <c r="G271" s="40"/>
      <c r="H271" s="40"/>
      <c r="I271" s="55"/>
      <c r="J271" s="61" t="e">
        <f>SUMIF([1]貼付け!$B:$B,$B271,[1]貼付け!$I:$I)</f>
        <v>#VALUE!</v>
      </c>
      <c r="K271" s="62" t="e">
        <f>SUMIF([1]貼付け!$B:$B,$B271,[1]貼付け!$J:$J)</f>
        <v>#VALUE!</v>
      </c>
      <c r="L271" s="63" t="e">
        <f t="shared" si="15"/>
        <v>#VALUE!</v>
      </c>
    </row>
    <row r="272" spans="2:12" hidden="1" x14ac:dyDescent="0.25">
      <c r="B272" s="39"/>
      <c r="C272" s="40"/>
      <c r="D272" s="95"/>
      <c r="E272" s="96"/>
      <c r="F272" s="38"/>
      <c r="G272" s="40"/>
      <c r="H272" s="40"/>
      <c r="I272" s="55"/>
      <c r="J272" s="61" t="e">
        <f>SUMIF([1]貼付け!$B:$B,$B272,[1]貼付け!$I:$I)</f>
        <v>#VALUE!</v>
      </c>
      <c r="K272" s="62" t="e">
        <f>SUMIF([1]貼付け!$B:$B,$B272,[1]貼付け!$J:$J)</f>
        <v>#VALUE!</v>
      </c>
      <c r="L272" s="63" t="e">
        <f t="shared" si="15"/>
        <v>#VALUE!</v>
      </c>
    </row>
    <row r="273" spans="2:12" hidden="1" x14ac:dyDescent="0.25">
      <c r="B273" s="39"/>
      <c r="C273" s="40"/>
      <c r="D273" s="95"/>
      <c r="E273" s="96"/>
      <c r="F273" s="38"/>
      <c r="G273" s="40"/>
      <c r="H273" s="40"/>
      <c r="I273" s="55"/>
      <c r="J273" s="61" t="e">
        <f>SUMIF([1]貼付け!$B:$B,$B273,[1]貼付け!$I:$I)</f>
        <v>#VALUE!</v>
      </c>
      <c r="K273" s="62" t="e">
        <f>SUMIF([1]貼付け!$B:$B,$B273,[1]貼付け!$J:$J)</f>
        <v>#VALUE!</v>
      </c>
      <c r="L273" s="63" t="e">
        <f t="shared" si="15"/>
        <v>#VALUE!</v>
      </c>
    </row>
    <row r="274" spans="2:12" hidden="1" x14ac:dyDescent="0.25">
      <c r="B274" s="39"/>
      <c r="C274" s="40"/>
      <c r="D274" s="95"/>
      <c r="E274" s="96"/>
      <c r="F274" s="38"/>
      <c r="G274" s="40"/>
      <c r="H274" s="40"/>
      <c r="I274" s="55"/>
      <c r="J274" s="61" t="e">
        <f>SUMIF([1]貼付け!$B:$B,$B274,[1]貼付け!$I:$I)</f>
        <v>#VALUE!</v>
      </c>
      <c r="K274" s="62" t="e">
        <f>SUMIF([1]貼付け!$B:$B,$B274,[1]貼付け!$J:$J)</f>
        <v>#VALUE!</v>
      </c>
      <c r="L274" s="63" t="e">
        <f t="shared" si="15"/>
        <v>#VALUE!</v>
      </c>
    </row>
    <row r="275" spans="2:12" hidden="1" x14ac:dyDescent="0.25">
      <c r="B275" s="39"/>
      <c r="C275" s="40"/>
      <c r="D275" s="95"/>
      <c r="E275" s="96"/>
      <c r="F275" s="38"/>
      <c r="G275" s="40"/>
      <c r="H275" s="40"/>
      <c r="I275" s="55"/>
      <c r="J275" s="61" t="e">
        <f>SUMIF([1]貼付け!$B:$B,$B275,[1]貼付け!$I:$I)</f>
        <v>#VALUE!</v>
      </c>
      <c r="K275" s="62" t="e">
        <f>SUMIF([1]貼付け!$B:$B,$B275,[1]貼付け!$J:$J)</f>
        <v>#VALUE!</v>
      </c>
      <c r="L275" s="63" t="e">
        <f t="shared" si="15"/>
        <v>#VALUE!</v>
      </c>
    </row>
    <row r="276" spans="2:12" hidden="1" x14ac:dyDescent="0.25">
      <c r="B276" s="39"/>
      <c r="C276" s="40"/>
      <c r="D276" s="95"/>
      <c r="E276" s="96"/>
      <c r="F276" s="38"/>
      <c r="G276" s="40"/>
      <c r="H276" s="40"/>
      <c r="I276" s="55"/>
      <c r="J276" s="61" t="e">
        <f>SUMIF([1]貼付け!$B:$B,$B276,[1]貼付け!$I:$I)</f>
        <v>#VALUE!</v>
      </c>
      <c r="K276" s="62" t="e">
        <f>SUMIF([1]貼付け!$B:$B,$B276,[1]貼付け!$J:$J)</f>
        <v>#VALUE!</v>
      </c>
      <c r="L276" s="63" t="e">
        <f t="shared" si="15"/>
        <v>#VALUE!</v>
      </c>
    </row>
    <row r="277" spans="2:12" hidden="1" x14ac:dyDescent="0.25">
      <c r="B277" s="39"/>
      <c r="C277" s="40"/>
      <c r="D277" s="95"/>
      <c r="E277" s="96"/>
      <c r="F277" s="38"/>
      <c r="G277" s="40"/>
      <c r="H277" s="40"/>
      <c r="I277" s="55"/>
      <c r="J277" s="61" t="e">
        <f>SUMIF([1]貼付け!$B:$B,$B277,[1]貼付け!$I:$I)</f>
        <v>#VALUE!</v>
      </c>
      <c r="K277" s="62" t="e">
        <f>SUMIF([1]貼付け!$B:$B,$B277,[1]貼付け!$J:$J)</f>
        <v>#VALUE!</v>
      </c>
      <c r="L277" s="63" t="e">
        <f t="shared" si="15"/>
        <v>#VALUE!</v>
      </c>
    </row>
    <row r="278" spans="2:12" hidden="1" x14ac:dyDescent="0.25">
      <c r="B278" s="39"/>
      <c r="C278" s="40"/>
      <c r="D278" s="95"/>
      <c r="E278" s="96"/>
      <c r="F278" s="38"/>
      <c r="G278" s="40"/>
      <c r="H278" s="40"/>
      <c r="I278" s="55"/>
      <c r="J278" s="61" t="e">
        <f>SUMIF([1]貼付け!$B:$B,$B278,[1]貼付け!$I:$I)</f>
        <v>#VALUE!</v>
      </c>
      <c r="K278" s="62" t="e">
        <f>SUMIF([1]貼付け!$B:$B,$B278,[1]貼付け!$J:$J)</f>
        <v>#VALUE!</v>
      </c>
      <c r="L278" s="63" t="e">
        <f t="shared" si="15"/>
        <v>#VALUE!</v>
      </c>
    </row>
    <row r="279" spans="2:12" hidden="1" x14ac:dyDescent="0.25">
      <c r="B279" s="39"/>
      <c r="C279" s="40"/>
      <c r="D279" s="95"/>
      <c r="E279" s="96"/>
      <c r="F279" s="38"/>
      <c r="G279" s="40"/>
      <c r="H279" s="40"/>
      <c r="I279" s="55"/>
      <c r="J279" s="61" t="e">
        <f>SUMIF([1]貼付け!$B:$B,$B279,[1]貼付け!$I:$I)</f>
        <v>#VALUE!</v>
      </c>
      <c r="K279" s="62" t="e">
        <f>SUMIF([1]貼付け!$B:$B,$B279,[1]貼付け!$J:$J)</f>
        <v>#VALUE!</v>
      </c>
      <c r="L279" s="63" t="e">
        <f t="shared" si="15"/>
        <v>#VALUE!</v>
      </c>
    </row>
    <row r="280" spans="2:12" hidden="1" x14ac:dyDescent="0.25">
      <c r="B280" s="39"/>
      <c r="C280" s="40"/>
      <c r="D280" s="95"/>
      <c r="E280" s="96"/>
      <c r="F280" s="38"/>
      <c r="G280" s="40"/>
      <c r="H280" s="40"/>
      <c r="I280" s="55"/>
      <c r="J280" s="61" t="e">
        <f>SUMIF([1]貼付け!$B:$B,$B280,[1]貼付け!$I:$I)</f>
        <v>#VALUE!</v>
      </c>
      <c r="K280" s="62" t="e">
        <f>SUMIF([1]貼付け!$B:$B,$B280,[1]貼付け!$J:$J)</f>
        <v>#VALUE!</v>
      </c>
      <c r="L280" s="63" t="e">
        <f t="shared" si="15"/>
        <v>#VALUE!</v>
      </c>
    </row>
    <row r="281" spans="2:12" hidden="1" x14ac:dyDescent="0.25">
      <c r="B281" s="39"/>
      <c r="C281" s="40"/>
      <c r="D281" s="95"/>
      <c r="E281" s="96"/>
      <c r="F281" s="38"/>
      <c r="G281" s="40"/>
      <c r="H281" s="40"/>
      <c r="I281" s="55"/>
      <c r="J281" s="61" t="e">
        <f>SUMIF([1]貼付け!$B:$B,$B281,[1]貼付け!$I:$I)</f>
        <v>#VALUE!</v>
      </c>
      <c r="K281" s="62" t="e">
        <f>SUMIF([1]貼付け!$B:$B,$B281,[1]貼付け!$J:$J)</f>
        <v>#VALUE!</v>
      </c>
      <c r="L281" s="63" t="e">
        <f t="shared" si="15"/>
        <v>#VALUE!</v>
      </c>
    </row>
    <row r="282" spans="2:12" hidden="1" x14ac:dyDescent="0.25">
      <c r="B282" s="39"/>
      <c r="C282" s="40"/>
      <c r="D282" s="95"/>
      <c r="E282" s="96"/>
      <c r="F282" s="38"/>
      <c r="G282" s="40"/>
      <c r="H282" s="40"/>
      <c r="I282" s="55"/>
      <c r="J282" s="61" t="e">
        <f>SUMIF([1]貼付け!$B:$B,$B282,[1]貼付け!$I:$I)</f>
        <v>#VALUE!</v>
      </c>
      <c r="K282" s="62" t="e">
        <f>SUMIF([1]貼付け!$B:$B,$B282,[1]貼付け!$J:$J)</f>
        <v>#VALUE!</v>
      </c>
      <c r="L282" s="63" t="e">
        <f t="shared" si="15"/>
        <v>#VALUE!</v>
      </c>
    </row>
    <row r="283" spans="2:12" hidden="1" x14ac:dyDescent="0.25">
      <c r="B283" s="39"/>
      <c r="C283" s="40"/>
      <c r="D283" s="95"/>
      <c r="E283" s="96"/>
      <c r="F283" s="38"/>
      <c r="G283" s="40"/>
      <c r="H283" s="40"/>
      <c r="I283" s="55"/>
      <c r="J283" s="61" t="e">
        <f>SUMIF([1]貼付け!$B:$B,$B283,[1]貼付け!$I:$I)</f>
        <v>#VALUE!</v>
      </c>
      <c r="K283" s="62" t="e">
        <f>SUMIF([1]貼付け!$B:$B,$B283,[1]貼付け!$J:$J)</f>
        <v>#VALUE!</v>
      </c>
      <c r="L283" s="63" t="e">
        <f t="shared" si="15"/>
        <v>#VALUE!</v>
      </c>
    </row>
    <row r="284" spans="2:12" hidden="1" x14ac:dyDescent="0.25">
      <c r="B284" s="39"/>
      <c r="C284" s="40"/>
      <c r="D284" s="95"/>
      <c r="E284" s="96"/>
      <c r="F284" s="38"/>
      <c r="G284" s="40"/>
      <c r="H284" s="40"/>
      <c r="I284" s="55"/>
      <c r="J284" s="61" t="e">
        <f>SUMIF([1]貼付け!$B:$B,$B284,[1]貼付け!$I:$I)</f>
        <v>#VALUE!</v>
      </c>
      <c r="K284" s="62" t="e">
        <f>SUMIF([1]貼付け!$B:$B,$B284,[1]貼付け!$J:$J)</f>
        <v>#VALUE!</v>
      </c>
      <c r="L284" s="63" t="e">
        <f t="shared" si="15"/>
        <v>#VALUE!</v>
      </c>
    </row>
    <row r="285" spans="2:12" hidden="1" x14ac:dyDescent="0.25">
      <c r="B285" s="39"/>
      <c r="C285" s="40"/>
      <c r="D285" s="95"/>
      <c r="E285" s="96"/>
      <c r="F285" s="38"/>
      <c r="G285" s="40"/>
      <c r="H285" s="40"/>
      <c r="I285" s="55"/>
      <c r="J285" s="61" t="e">
        <f>SUMIF([1]貼付け!$B:$B,$B285,[1]貼付け!$I:$I)</f>
        <v>#VALUE!</v>
      </c>
      <c r="K285" s="62" t="e">
        <f>SUMIF([1]貼付け!$B:$B,$B285,[1]貼付け!$J:$J)</f>
        <v>#VALUE!</v>
      </c>
      <c r="L285" s="63" t="e">
        <f t="shared" si="15"/>
        <v>#VALUE!</v>
      </c>
    </row>
    <row r="286" spans="2:12" hidden="1" x14ac:dyDescent="0.25">
      <c r="B286" s="39"/>
      <c r="C286" s="40"/>
      <c r="D286" s="95"/>
      <c r="E286" s="96"/>
      <c r="F286" s="38"/>
      <c r="G286" s="40"/>
      <c r="H286" s="40"/>
      <c r="I286" s="55"/>
      <c r="J286" s="61" t="e">
        <f>SUMIF([1]貼付け!$B:$B,$B286,[1]貼付け!$I:$I)</f>
        <v>#VALUE!</v>
      </c>
      <c r="K286" s="62" t="e">
        <f>SUMIF([1]貼付け!$B:$B,$B286,[1]貼付け!$J:$J)</f>
        <v>#VALUE!</v>
      </c>
      <c r="L286" s="63" t="e">
        <f t="shared" si="15"/>
        <v>#VALUE!</v>
      </c>
    </row>
    <row r="287" spans="2:12" hidden="1" x14ac:dyDescent="0.25">
      <c r="B287" s="39"/>
      <c r="C287" s="40"/>
      <c r="D287" s="95"/>
      <c r="E287" s="96"/>
      <c r="F287" s="38"/>
      <c r="G287" s="40"/>
      <c r="H287" s="40"/>
      <c r="I287" s="55"/>
      <c r="J287" s="61" t="e">
        <f>SUMIF([1]貼付け!$B:$B,$B287,[1]貼付け!$I:$I)</f>
        <v>#VALUE!</v>
      </c>
      <c r="K287" s="62" t="e">
        <f>SUMIF([1]貼付け!$B:$B,$B287,[1]貼付け!$J:$J)</f>
        <v>#VALUE!</v>
      </c>
      <c r="L287" s="63" t="e">
        <f t="shared" si="15"/>
        <v>#VALUE!</v>
      </c>
    </row>
    <row r="288" spans="2:12" hidden="1" x14ac:dyDescent="0.25">
      <c r="B288" s="39"/>
      <c r="C288" s="40"/>
      <c r="D288" s="95"/>
      <c r="E288" s="96"/>
      <c r="F288" s="38"/>
      <c r="G288" s="40"/>
      <c r="H288" s="40"/>
      <c r="I288" s="55"/>
      <c r="J288" s="61" t="e">
        <f>SUMIF([1]貼付け!$B:$B,$B288,[1]貼付け!$I:$I)</f>
        <v>#VALUE!</v>
      </c>
      <c r="K288" s="62" t="e">
        <f>SUMIF([1]貼付け!$B:$B,$B288,[1]貼付け!$J:$J)</f>
        <v>#VALUE!</v>
      </c>
      <c r="L288" s="63" t="e">
        <f t="shared" si="15"/>
        <v>#VALUE!</v>
      </c>
    </row>
    <row r="289" spans="2:12" hidden="1" x14ac:dyDescent="0.25">
      <c r="B289" s="39"/>
      <c r="C289" s="40"/>
      <c r="D289" s="95"/>
      <c r="E289" s="96"/>
      <c r="F289" s="38"/>
      <c r="G289" s="40"/>
      <c r="H289" s="40"/>
      <c r="I289" s="55"/>
      <c r="J289" s="61" t="e">
        <f>SUMIF([1]貼付け!$B:$B,$B289,[1]貼付け!$I:$I)</f>
        <v>#VALUE!</v>
      </c>
      <c r="K289" s="62" t="e">
        <f>SUMIF([1]貼付け!$B:$B,$B289,[1]貼付け!$J:$J)</f>
        <v>#VALUE!</v>
      </c>
      <c r="L289" s="63" t="e">
        <f t="shared" si="15"/>
        <v>#VALUE!</v>
      </c>
    </row>
    <row r="290" spans="2:12" hidden="1" x14ac:dyDescent="0.25">
      <c r="B290" s="39"/>
      <c r="C290" s="40"/>
      <c r="D290" s="95"/>
      <c r="E290" s="96"/>
      <c r="F290" s="38"/>
      <c r="G290" s="40"/>
      <c r="H290" s="40"/>
      <c r="I290" s="55"/>
      <c r="J290" s="61" t="e">
        <f>SUMIF([1]貼付け!$B:$B,$B290,[1]貼付け!$I:$I)</f>
        <v>#VALUE!</v>
      </c>
      <c r="K290" s="62" t="e">
        <f>SUMIF([1]貼付け!$B:$B,$B290,[1]貼付け!$J:$J)</f>
        <v>#VALUE!</v>
      </c>
      <c r="L290" s="63" t="e">
        <f t="shared" si="15"/>
        <v>#VALUE!</v>
      </c>
    </row>
    <row r="291" spans="2:12" hidden="1" x14ac:dyDescent="0.25">
      <c r="B291" s="39"/>
      <c r="C291" s="40"/>
      <c r="D291" s="95"/>
      <c r="E291" s="96"/>
      <c r="F291" s="38"/>
      <c r="G291" s="40"/>
      <c r="H291" s="40"/>
      <c r="I291" s="55"/>
      <c r="J291" s="61" t="e">
        <f>SUMIF([1]貼付け!$B:$B,$B291,[1]貼付け!$I:$I)</f>
        <v>#VALUE!</v>
      </c>
      <c r="K291" s="62" t="e">
        <f>SUMIF([1]貼付け!$B:$B,$B291,[1]貼付け!$J:$J)</f>
        <v>#VALUE!</v>
      </c>
      <c r="L291" s="63" t="e">
        <f t="shared" si="15"/>
        <v>#VALUE!</v>
      </c>
    </row>
    <row r="292" spans="2:12" hidden="1" x14ac:dyDescent="0.25">
      <c r="B292" s="39"/>
      <c r="C292" s="40"/>
      <c r="D292" s="95"/>
      <c r="E292" s="96"/>
      <c r="F292" s="38"/>
      <c r="G292" s="40"/>
      <c r="H292" s="40"/>
      <c r="I292" s="55"/>
      <c r="J292" s="61" t="e">
        <f>SUMIF([1]貼付け!$B:$B,$B292,[1]貼付け!$I:$I)</f>
        <v>#VALUE!</v>
      </c>
      <c r="K292" s="62" t="e">
        <f>SUMIF([1]貼付け!$B:$B,$B292,[1]貼付け!$J:$J)</f>
        <v>#VALUE!</v>
      </c>
      <c r="L292" s="63" t="e">
        <f t="shared" si="15"/>
        <v>#VALUE!</v>
      </c>
    </row>
    <row r="293" spans="2:12" hidden="1" x14ac:dyDescent="0.25">
      <c r="B293" s="39"/>
      <c r="C293" s="40"/>
      <c r="D293" s="95"/>
      <c r="E293" s="96"/>
      <c r="F293" s="38"/>
      <c r="G293" s="40"/>
      <c r="H293" s="40"/>
      <c r="I293" s="55"/>
      <c r="J293" s="61" t="e">
        <f>SUMIF([1]貼付け!$B:$B,$B293,[1]貼付け!$I:$I)</f>
        <v>#VALUE!</v>
      </c>
      <c r="K293" s="62" t="e">
        <f>SUMIF([1]貼付け!$B:$B,$B293,[1]貼付け!$J:$J)</f>
        <v>#VALUE!</v>
      </c>
      <c r="L293" s="63" t="e">
        <f t="shared" si="15"/>
        <v>#VALUE!</v>
      </c>
    </row>
    <row r="294" spans="2:12" hidden="1" x14ac:dyDescent="0.25">
      <c r="B294" s="39"/>
      <c r="C294" s="40"/>
      <c r="D294" s="95"/>
      <c r="E294" s="96"/>
      <c r="F294" s="38"/>
      <c r="G294" s="40"/>
      <c r="H294" s="40"/>
      <c r="I294" s="55"/>
      <c r="J294" s="61" t="e">
        <f>SUMIF([1]貼付け!$B:$B,$B294,[1]貼付け!$I:$I)</f>
        <v>#VALUE!</v>
      </c>
      <c r="K294" s="62" t="e">
        <f>SUMIF([1]貼付け!$B:$B,$B294,[1]貼付け!$J:$J)</f>
        <v>#VALUE!</v>
      </c>
      <c r="L294" s="63" t="e">
        <f t="shared" si="15"/>
        <v>#VALUE!</v>
      </c>
    </row>
    <row r="295" spans="2:12" hidden="1" x14ac:dyDescent="0.25">
      <c r="B295" s="39"/>
      <c r="C295" s="40"/>
      <c r="D295" s="95"/>
      <c r="E295" s="96"/>
      <c r="F295" s="38"/>
      <c r="G295" s="40"/>
      <c r="H295" s="40"/>
      <c r="I295" s="55"/>
      <c r="J295" s="61" t="e">
        <f>SUMIF([1]貼付け!$B:$B,$B295,[1]貼付け!$I:$I)</f>
        <v>#VALUE!</v>
      </c>
      <c r="K295" s="62" t="e">
        <f>SUMIF([1]貼付け!$B:$B,$B295,[1]貼付け!$J:$J)</f>
        <v>#VALUE!</v>
      </c>
      <c r="L295" s="63" t="e">
        <f t="shared" si="15"/>
        <v>#VALUE!</v>
      </c>
    </row>
    <row r="296" spans="2:12" hidden="1" x14ac:dyDescent="0.25">
      <c r="B296" s="39"/>
      <c r="C296" s="40"/>
      <c r="D296" s="95"/>
      <c r="E296" s="96"/>
      <c r="F296" s="38"/>
      <c r="G296" s="40"/>
      <c r="H296" s="40"/>
      <c r="I296" s="55"/>
      <c r="J296" s="61" t="e">
        <f>SUMIF([1]貼付け!$B:$B,$B296,[1]貼付け!$I:$I)</f>
        <v>#VALUE!</v>
      </c>
      <c r="K296" s="62" t="e">
        <f>SUMIF([1]貼付け!$B:$B,$B296,[1]貼付け!$J:$J)</f>
        <v>#VALUE!</v>
      </c>
      <c r="L296" s="63" t="e">
        <f t="shared" si="15"/>
        <v>#VALUE!</v>
      </c>
    </row>
    <row r="297" spans="2:12" hidden="1" x14ac:dyDescent="0.25">
      <c r="B297" s="39"/>
      <c r="C297" s="40"/>
      <c r="D297" s="95"/>
      <c r="E297" s="96"/>
      <c r="F297" s="38"/>
      <c r="G297" s="40"/>
      <c r="H297" s="40"/>
      <c r="I297" s="55"/>
      <c r="J297" s="61" t="e">
        <f>SUMIF([1]貼付け!$B:$B,$B297,[1]貼付け!$I:$I)</f>
        <v>#VALUE!</v>
      </c>
      <c r="K297" s="62" t="e">
        <f>SUMIF([1]貼付け!$B:$B,$B297,[1]貼付け!$J:$J)</f>
        <v>#VALUE!</v>
      </c>
      <c r="L297" s="63" t="e">
        <f t="shared" si="15"/>
        <v>#VALUE!</v>
      </c>
    </row>
    <row r="298" spans="2:12" hidden="1" x14ac:dyDescent="0.25">
      <c r="B298" s="39"/>
      <c r="C298" s="40"/>
      <c r="D298" s="95"/>
      <c r="E298" s="96"/>
      <c r="F298" s="38"/>
      <c r="G298" s="40"/>
      <c r="H298" s="40"/>
      <c r="I298" s="55"/>
      <c r="J298" s="61" t="e">
        <f>SUMIF([1]貼付け!$B:$B,$B298,[1]貼付け!$I:$I)</f>
        <v>#VALUE!</v>
      </c>
      <c r="K298" s="62" t="e">
        <f>SUMIF([1]貼付け!$B:$B,$B298,[1]貼付け!$J:$J)</f>
        <v>#VALUE!</v>
      </c>
      <c r="L298" s="63" t="e">
        <f t="shared" si="15"/>
        <v>#VALUE!</v>
      </c>
    </row>
    <row r="299" spans="2:12" hidden="1" x14ac:dyDescent="0.25">
      <c r="B299" s="39"/>
      <c r="C299" s="40"/>
      <c r="D299" s="95"/>
      <c r="E299" s="96"/>
      <c r="F299" s="38"/>
      <c r="G299" s="40"/>
      <c r="H299" s="40"/>
      <c r="I299" s="55"/>
      <c r="J299" s="61" t="e">
        <f>SUMIF([1]貼付け!$B:$B,$B299,[1]貼付け!$I:$I)</f>
        <v>#VALUE!</v>
      </c>
      <c r="K299" s="62" t="e">
        <f>SUMIF([1]貼付け!$B:$B,$B299,[1]貼付け!$J:$J)</f>
        <v>#VALUE!</v>
      </c>
      <c r="L299" s="63" t="e">
        <f t="shared" si="15"/>
        <v>#VALUE!</v>
      </c>
    </row>
    <row r="300" spans="2:12" hidden="1" x14ac:dyDescent="0.25">
      <c r="B300" s="39"/>
      <c r="C300" s="40"/>
      <c r="D300" s="95"/>
      <c r="E300" s="96"/>
      <c r="F300" s="38"/>
      <c r="G300" s="40"/>
      <c r="H300" s="40"/>
      <c r="I300" s="55"/>
      <c r="J300" s="61" t="e">
        <f>SUMIF([1]貼付け!$B:$B,$B300,[1]貼付け!$I:$I)</f>
        <v>#VALUE!</v>
      </c>
      <c r="K300" s="62" t="e">
        <f>SUMIF([1]貼付け!$B:$B,$B300,[1]貼付け!$J:$J)</f>
        <v>#VALUE!</v>
      </c>
      <c r="L300" s="63" t="e">
        <f t="shared" si="15"/>
        <v>#VALUE!</v>
      </c>
    </row>
    <row r="301" spans="2:12" hidden="1" x14ac:dyDescent="0.25">
      <c r="B301" s="39"/>
      <c r="C301" s="40"/>
      <c r="D301" s="95"/>
      <c r="E301" s="96"/>
      <c r="F301" s="38"/>
      <c r="G301" s="40"/>
      <c r="H301" s="40"/>
      <c r="I301" s="55"/>
      <c r="J301" s="61" t="e">
        <f>SUMIF([1]貼付け!$B:$B,$B301,[1]貼付け!$I:$I)</f>
        <v>#VALUE!</v>
      </c>
      <c r="K301" s="62" t="e">
        <f>SUMIF([1]貼付け!$B:$B,$B301,[1]貼付け!$J:$J)</f>
        <v>#VALUE!</v>
      </c>
      <c r="L301" s="63" t="e">
        <f t="shared" si="15"/>
        <v>#VALUE!</v>
      </c>
    </row>
    <row r="302" spans="2:12" hidden="1" x14ac:dyDescent="0.25">
      <c r="B302" s="39"/>
      <c r="C302" s="40"/>
      <c r="D302" s="95"/>
      <c r="E302" s="96"/>
      <c r="F302" s="38"/>
      <c r="G302" s="40"/>
      <c r="H302" s="40"/>
      <c r="I302" s="55"/>
      <c r="J302" s="61" t="e">
        <f>SUMIF([1]貼付け!$B:$B,$B302,[1]貼付け!$I:$I)</f>
        <v>#VALUE!</v>
      </c>
      <c r="K302" s="62" t="e">
        <f>SUMIF([1]貼付け!$B:$B,$B302,[1]貼付け!$J:$J)</f>
        <v>#VALUE!</v>
      </c>
      <c r="L302" s="63" t="e">
        <f t="shared" si="15"/>
        <v>#VALUE!</v>
      </c>
    </row>
    <row r="303" spans="2:12" hidden="1" x14ac:dyDescent="0.25">
      <c r="B303" s="39"/>
      <c r="C303" s="40"/>
      <c r="D303" s="95"/>
      <c r="E303" s="96"/>
      <c r="F303" s="38"/>
      <c r="G303" s="40"/>
      <c r="H303" s="40"/>
      <c r="I303" s="55"/>
      <c r="J303" s="61" t="e">
        <f>SUMIF([1]貼付け!$B:$B,$B303,[1]貼付け!$I:$I)</f>
        <v>#VALUE!</v>
      </c>
      <c r="K303" s="62" t="e">
        <f>SUMIF([1]貼付け!$B:$B,$B303,[1]貼付け!$J:$J)</f>
        <v>#VALUE!</v>
      </c>
      <c r="L303" s="63" t="e">
        <f t="shared" si="15"/>
        <v>#VALUE!</v>
      </c>
    </row>
    <row r="304" spans="2:12" hidden="1" x14ac:dyDescent="0.25">
      <c r="B304" s="39"/>
      <c r="C304" s="40"/>
      <c r="D304" s="95"/>
      <c r="E304" s="96"/>
      <c r="F304" s="38"/>
      <c r="G304" s="40"/>
      <c r="H304" s="40"/>
      <c r="I304" s="55"/>
      <c r="J304" s="61" t="e">
        <f>SUMIF([1]貼付け!$B:$B,$B304,[1]貼付け!$I:$I)</f>
        <v>#VALUE!</v>
      </c>
      <c r="K304" s="62" t="e">
        <f>SUMIF([1]貼付け!$B:$B,$B304,[1]貼付け!$J:$J)</f>
        <v>#VALUE!</v>
      </c>
      <c r="L304" s="63" t="e">
        <f t="shared" si="15"/>
        <v>#VALUE!</v>
      </c>
    </row>
    <row r="305" spans="2:12" hidden="1" x14ac:dyDescent="0.25">
      <c r="B305" s="39"/>
      <c r="C305" s="40"/>
      <c r="D305" s="95"/>
      <c r="E305" s="96"/>
      <c r="F305" s="38"/>
      <c r="G305" s="40"/>
      <c r="H305" s="40"/>
      <c r="I305" s="55"/>
      <c r="J305" s="61" t="e">
        <f>SUMIF([1]貼付け!$B:$B,$B305,[1]貼付け!$I:$I)</f>
        <v>#VALUE!</v>
      </c>
      <c r="K305" s="62" t="e">
        <f>SUMIF([1]貼付け!$B:$B,$B305,[1]貼付け!$J:$J)</f>
        <v>#VALUE!</v>
      </c>
      <c r="L305" s="63" t="e">
        <f t="shared" si="15"/>
        <v>#VALUE!</v>
      </c>
    </row>
    <row r="306" spans="2:12" hidden="1" x14ac:dyDescent="0.25">
      <c r="B306" s="39"/>
      <c r="C306" s="40"/>
      <c r="D306" s="95"/>
      <c r="E306" s="96"/>
      <c r="F306" s="38"/>
      <c r="G306" s="40"/>
      <c r="H306" s="40"/>
      <c r="I306" s="55"/>
      <c r="J306" s="61" t="e">
        <f>SUMIF([1]貼付け!$B:$B,$B306,[1]貼付け!$I:$I)</f>
        <v>#VALUE!</v>
      </c>
      <c r="K306" s="62" t="e">
        <f>SUMIF([1]貼付け!$B:$B,$B306,[1]貼付け!$J:$J)</f>
        <v>#VALUE!</v>
      </c>
      <c r="L306" s="63" t="e">
        <f t="shared" si="15"/>
        <v>#VALUE!</v>
      </c>
    </row>
    <row r="307" spans="2:12" hidden="1" x14ac:dyDescent="0.25">
      <c r="B307" s="39"/>
      <c r="C307" s="40"/>
      <c r="D307" s="95"/>
      <c r="E307" s="96"/>
      <c r="F307" s="38"/>
      <c r="G307" s="40"/>
      <c r="H307" s="40"/>
      <c r="I307" s="55"/>
      <c r="J307" s="61" t="e">
        <f>SUMIF([1]貼付け!$B:$B,$B307,[1]貼付け!$I:$I)</f>
        <v>#VALUE!</v>
      </c>
      <c r="K307" s="62" t="e">
        <f>SUMIF([1]貼付け!$B:$B,$B307,[1]貼付け!$J:$J)</f>
        <v>#VALUE!</v>
      </c>
      <c r="L307" s="63" t="e">
        <f t="shared" si="15"/>
        <v>#VALUE!</v>
      </c>
    </row>
    <row r="308" spans="2:12" hidden="1" x14ac:dyDescent="0.25">
      <c r="B308" s="39"/>
      <c r="C308" s="40"/>
      <c r="D308" s="95"/>
      <c r="E308" s="96"/>
      <c r="F308" s="38"/>
      <c r="G308" s="40"/>
      <c r="H308" s="40"/>
      <c r="I308" s="55"/>
      <c r="J308" s="61" t="e">
        <f>SUMIF([1]貼付け!$B:$B,$B308,[1]貼付け!$I:$I)</f>
        <v>#VALUE!</v>
      </c>
      <c r="K308" s="62" t="e">
        <f>SUMIF([1]貼付け!$B:$B,$B308,[1]貼付け!$J:$J)</f>
        <v>#VALUE!</v>
      </c>
      <c r="L308" s="63" t="e">
        <f t="shared" si="15"/>
        <v>#VALUE!</v>
      </c>
    </row>
    <row r="309" spans="2:12" hidden="1" x14ac:dyDescent="0.25">
      <c r="B309" s="39"/>
      <c r="C309" s="40"/>
      <c r="D309" s="95"/>
      <c r="E309" s="96"/>
      <c r="F309" s="38"/>
      <c r="G309" s="40"/>
      <c r="H309" s="40"/>
      <c r="I309" s="55"/>
      <c r="J309" s="61" t="e">
        <f>SUMIF([1]貼付け!$B:$B,$B309,[1]貼付け!$I:$I)</f>
        <v>#VALUE!</v>
      </c>
      <c r="K309" s="62" t="e">
        <f>SUMIF([1]貼付け!$B:$B,$B309,[1]貼付け!$J:$J)</f>
        <v>#VALUE!</v>
      </c>
      <c r="L309" s="63" t="e">
        <f t="shared" si="15"/>
        <v>#VALUE!</v>
      </c>
    </row>
    <row r="310" spans="2:12" hidden="1" x14ac:dyDescent="0.25">
      <c r="B310" s="39"/>
      <c r="C310" s="40"/>
      <c r="D310" s="95"/>
      <c r="E310" s="96"/>
      <c r="F310" s="38"/>
      <c r="G310" s="40"/>
      <c r="H310" s="40"/>
      <c r="I310" s="55"/>
      <c r="J310" s="61" t="e">
        <f>SUMIF([1]貼付け!$B:$B,$B310,[1]貼付け!$I:$I)</f>
        <v>#VALUE!</v>
      </c>
      <c r="K310" s="62" t="e">
        <f>SUMIF([1]貼付け!$B:$B,$B310,[1]貼付け!$J:$J)</f>
        <v>#VALUE!</v>
      </c>
      <c r="L310" s="63" t="e">
        <f t="shared" si="15"/>
        <v>#VALUE!</v>
      </c>
    </row>
    <row r="311" spans="2:12" hidden="1" x14ac:dyDescent="0.25">
      <c r="B311" s="39"/>
      <c r="C311" s="40"/>
      <c r="D311" s="95"/>
      <c r="E311" s="96"/>
      <c r="F311" s="38"/>
      <c r="G311" s="40"/>
      <c r="H311" s="40"/>
      <c r="I311" s="55"/>
      <c r="J311" s="61" t="e">
        <f>SUMIF([1]貼付け!$B:$B,$B311,[1]貼付け!$I:$I)</f>
        <v>#VALUE!</v>
      </c>
      <c r="K311" s="62" t="e">
        <f>SUMIF([1]貼付け!$B:$B,$B311,[1]貼付け!$J:$J)</f>
        <v>#VALUE!</v>
      </c>
      <c r="L311" s="63" t="e">
        <f t="shared" si="15"/>
        <v>#VALUE!</v>
      </c>
    </row>
    <row r="312" spans="2:12" hidden="1" x14ac:dyDescent="0.25">
      <c r="B312" s="39"/>
      <c r="C312" s="40"/>
      <c r="D312" s="95"/>
      <c r="E312" s="96"/>
      <c r="F312" s="38"/>
      <c r="G312" s="40"/>
      <c r="H312" s="40"/>
      <c r="I312" s="55"/>
      <c r="J312" s="61" t="e">
        <f>SUMIF([1]貼付け!$B:$B,$B312,[1]貼付け!$I:$I)</f>
        <v>#VALUE!</v>
      </c>
      <c r="K312" s="62" t="e">
        <f>SUMIF([1]貼付け!$B:$B,$B312,[1]貼付け!$J:$J)</f>
        <v>#VALUE!</v>
      </c>
      <c r="L312" s="63" t="e">
        <f t="shared" si="15"/>
        <v>#VALUE!</v>
      </c>
    </row>
    <row r="313" spans="2:12" hidden="1" x14ac:dyDescent="0.25">
      <c r="B313" s="39"/>
      <c r="C313" s="40"/>
      <c r="D313" s="95"/>
      <c r="E313" s="96"/>
      <c r="F313" s="38"/>
      <c r="G313" s="40"/>
      <c r="H313" s="40"/>
      <c r="I313" s="55"/>
      <c r="J313" s="61" t="e">
        <f>SUMIF([1]貼付け!$B:$B,$B313,[1]貼付け!$I:$I)</f>
        <v>#VALUE!</v>
      </c>
      <c r="K313" s="62" t="e">
        <f>SUMIF([1]貼付け!$B:$B,$B313,[1]貼付け!$J:$J)</f>
        <v>#VALUE!</v>
      </c>
      <c r="L313" s="63" t="e">
        <f t="shared" si="15"/>
        <v>#VALUE!</v>
      </c>
    </row>
    <row r="314" spans="2:12" hidden="1" x14ac:dyDescent="0.25">
      <c r="B314" s="39"/>
      <c r="C314" s="40"/>
      <c r="D314" s="95"/>
      <c r="E314" s="96"/>
      <c r="F314" s="38"/>
      <c r="G314" s="40"/>
      <c r="H314" s="40"/>
      <c r="I314" s="55"/>
      <c r="J314" s="61" t="e">
        <f>SUMIF([1]貼付け!$B:$B,$B314,[1]貼付け!$I:$I)</f>
        <v>#VALUE!</v>
      </c>
      <c r="K314" s="62" t="e">
        <f>SUMIF([1]貼付け!$B:$B,$B314,[1]貼付け!$J:$J)</f>
        <v>#VALUE!</v>
      </c>
      <c r="L314" s="63" t="e">
        <f t="shared" si="15"/>
        <v>#VALUE!</v>
      </c>
    </row>
    <row r="315" spans="2:12" hidden="1" x14ac:dyDescent="0.25">
      <c r="B315" s="39"/>
      <c r="C315" s="40"/>
      <c r="D315" s="95"/>
      <c r="E315" s="96"/>
      <c r="F315" s="38"/>
      <c r="G315" s="40"/>
      <c r="H315" s="40"/>
      <c r="I315" s="55"/>
      <c r="J315" s="61" t="e">
        <f>SUMIF([1]貼付け!$B:$B,$B315,[1]貼付け!$I:$I)</f>
        <v>#VALUE!</v>
      </c>
      <c r="K315" s="62" t="e">
        <f>SUMIF([1]貼付け!$B:$B,$B315,[1]貼付け!$J:$J)</f>
        <v>#VALUE!</v>
      </c>
      <c r="L315" s="63" t="e">
        <f t="shared" si="15"/>
        <v>#VALUE!</v>
      </c>
    </row>
    <row r="316" spans="2:12" hidden="1" x14ac:dyDescent="0.25">
      <c r="B316" s="39"/>
      <c r="C316" s="40"/>
      <c r="D316" s="95"/>
      <c r="E316" s="96"/>
      <c r="F316" s="38"/>
      <c r="G316" s="40"/>
      <c r="H316" s="40"/>
      <c r="I316" s="55"/>
      <c r="J316" s="61" t="e">
        <f>SUMIF([1]貼付け!$B:$B,$B316,[1]貼付け!$I:$I)</f>
        <v>#VALUE!</v>
      </c>
      <c r="K316" s="62" t="e">
        <f>SUMIF([1]貼付け!$B:$B,$B316,[1]貼付け!$J:$J)</f>
        <v>#VALUE!</v>
      </c>
      <c r="L316" s="63" t="e">
        <f t="shared" si="15"/>
        <v>#VALUE!</v>
      </c>
    </row>
    <row r="317" spans="2:12" hidden="1" x14ac:dyDescent="0.25">
      <c r="B317" s="39"/>
      <c r="C317" s="40"/>
      <c r="D317" s="95"/>
      <c r="E317" s="96"/>
      <c r="F317" s="38"/>
      <c r="G317" s="40"/>
      <c r="H317" s="40"/>
      <c r="I317" s="55"/>
      <c r="J317" s="61" t="e">
        <f>SUMIF([1]貼付け!$B:$B,$B317,[1]貼付け!$I:$I)</f>
        <v>#VALUE!</v>
      </c>
      <c r="K317" s="62" t="e">
        <f>SUMIF([1]貼付け!$B:$B,$B317,[1]貼付け!$J:$J)</f>
        <v>#VALUE!</v>
      </c>
      <c r="L317" s="63" t="e">
        <f t="shared" si="15"/>
        <v>#VALUE!</v>
      </c>
    </row>
    <row r="318" spans="2:12" hidden="1" x14ac:dyDescent="0.25">
      <c r="B318" s="39"/>
      <c r="C318" s="40"/>
      <c r="D318" s="95"/>
      <c r="E318" s="96"/>
      <c r="F318" s="38"/>
      <c r="G318" s="40"/>
      <c r="H318" s="40"/>
      <c r="I318" s="55"/>
      <c r="J318" s="61" t="e">
        <f>SUMIF([1]貼付け!$B:$B,$B318,[1]貼付け!$I:$I)</f>
        <v>#VALUE!</v>
      </c>
      <c r="K318" s="62" t="e">
        <f>SUMIF([1]貼付け!$B:$B,$B318,[1]貼付け!$J:$J)</f>
        <v>#VALUE!</v>
      </c>
      <c r="L318" s="63" t="e">
        <f t="shared" si="15"/>
        <v>#VALUE!</v>
      </c>
    </row>
    <row r="319" spans="2:12" hidden="1" x14ac:dyDescent="0.25">
      <c r="B319" s="39"/>
      <c r="C319" s="40"/>
      <c r="D319" s="95"/>
      <c r="E319" s="96"/>
      <c r="F319" s="38"/>
      <c r="G319" s="40"/>
      <c r="H319" s="40"/>
      <c r="I319" s="55"/>
      <c r="J319" s="61" t="e">
        <f>SUMIF([1]貼付け!$B:$B,$B319,[1]貼付け!$I:$I)</f>
        <v>#VALUE!</v>
      </c>
      <c r="K319" s="62" t="e">
        <f>SUMIF([1]貼付け!$B:$B,$B319,[1]貼付け!$J:$J)</f>
        <v>#VALUE!</v>
      </c>
      <c r="L319" s="63" t="e">
        <f t="shared" si="15"/>
        <v>#VALUE!</v>
      </c>
    </row>
    <row r="320" spans="2:12" hidden="1" x14ac:dyDescent="0.25">
      <c r="B320" s="39"/>
      <c r="C320" s="40"/>
      <c r="D320" s="95"/>
      <c r="E320" s="96"/>
      <c r="F320" s="38"/>
      <c r="G320" s="40"/>
      <c r="H320" s="40"/>
      <c r="I320" s="55"/>
      <c r="J320" s="61" t="e">
        <f>SUMIF([1]貼付け!$B:$B,$B320,[1]貼付け!$I:$I)</f>
        <v>#VALUE!</v>
      </c>
      <c r="K320" s="62" t="e">
        <f>SUMIF([1]貼付け!$B:$B,$B320,[1]貼付け!$J:$J)</f>
        <v>#VALUE!</v>
      </c>
      <c r="L320" s="63" t="e">
        <f t="shared" si="15"/>
        <v>#VALUE!</v>
      </c>
    </row>
    <row r="321" spans="2:12" hidden="1" x14ac:dyDescent="0.25">
      <c r="B321" s="39"/>
      <c r="C321" s="40"/>
      <c r="D321" s="95"/>
      <c r="E321" s="96"/>
      <c r="F321" s="38"/>
      <c r="G321" s="40"/>
      <c r="H321" s="40"/>
      <c r="I321" s="55"/>
      <c r="J321" s="61" t="e">
        <f>SUMIF([1]貼付け!$B:$B,$B321,[1]貼付け!$I:$I)</f>
        <v>#VALUE!</v>
      </c>
      <c r="K321" s="62" t="e">
        <f>SUMIF([1]貼付け!$B:$B,$B321,[1]貼付け!$J:$J)</f>
        <v>#VALUE!</v>
      </c>
      <c r="L321" s="63" t="e">
        <f t="shared" si="15"/>
        <v>#VALUE!</v>
      </c>
    </row>
    <row r="322" spans="2:12" hidden="1" x14ac:dyDescent="0.25">
      <c r="B322" s="39"/>
      <c r="C322" s="40"/>
      <c r="D322" s="95"/>
      <c r="E322" s="96"/>
      <c r="F322" s="38"/>
      <c r="G322" s="40"/>
      <c r="H322" s="40"/>
      <c r="I322" s="55"/>
      <c r="J322" s="61" t="e">
        <f>SUMIF([1]貼付け!$B:$B,$B322,[1]貼付け!$I:$I)</f>
        <v>#VALUE!</v>
      </c>
      <c r="K322" s="62" t="e">
        <f>SUMIF([1]貼付け!$B:$B,$B322,[1]貼付け!$J:$J)</f>
        <v>#VALUE!</v>
      </c>
      <c r="L322" s="63" t="e">
        <f t="shared" si="15"/>
        <v>#VALUE!</v>
      </c>
    </row>
    <row r="323" spans="2:12" hidden="1" x14ac:dyDescent="0.25">
      <c r="B323" s="39"/>
      <c r="C323" s="40"/>
      <c r="D323" s="95"/>
      <c r="E323" s="96"/>
      <c r="F323" s="38"/>
      <c r="G323" s="40"/>
      <c r="H323" s="40"/>
      <c r="I323" s="55"/>
      <c r="J323" s="61" t="e">
        <f>SUMIF([1]貼付け!$B:$B,$B323,[1]貼付け!$I:$I)</f>
        <v>#VALUE!</v>
      </c>
      <c r="K323" s="62" t="e">
        <f>SUMIF([1]貼付け!$B:$B,$B323,[1]貼付け!$J:$J)</f>
        <v>#VALUE!</v>
      </c>
      <c r="L323" s="63" t="e">
        <f t="shared" si="15"/>
        <v>#VALUE!</v>
      </c>
    </row>
    <row r="324" spans="2:12" hidden="1" x14ac:dyDescent="0.25">
      <c r="B324" s="39"/>
      <c r="C324" s="40"/>
      <c r="D324" s="95"/>
      <c r="E324" s="96"/>
      <c r="F324" s="38"/>
      <c r="G324" s="40"/>
      <c r="H324" s="40"/>
      <c r="I324" s="55"/>
      <c r="J324" s="61" t="e">
        <f>SUMIF([1]貼付け!$B:$B,$B324,[1]貼付け!$I:$I)</f>
        <v>#VALUE!</v>
      </c>
      <c r="K324" s="62" t="e">
        <f>SUMIF([1]貼付け!$B:$B,$B324,[1]貼付け!$J:$J)</f>
        <v>#VALUE!</v>
      </c>
      <c r="L324" s="63" t="e">
        <f t="shared" si="15"/>
        <v>#VALUE!</v>
      </c>
    </row>
    <row r="325" spans="2:12" hidden="1" x14ac:dyDescent="0.25">
      <c r="B325" s="39"/>
      <c r="C325" s="40"/>
      <c r="D325" s="95"/>
      <c r="E325" s="96"/>
      <c r="F325" s="38"/>
      <c r="G325" s="40"/>
      <c r="H325" s="40"/>
      <c r="I325" s="55"/>
      <c r="J325" s="61" t="e">
        <f>SUMIF([1]貼付け!$B:$B,$B325,[1]貼付け!$I:$I)</f>
        <v>#VALUE!</v>
      </c>
      <c r="K325" s="62" t="e">
        <f>SUMIF([1]貼付け!$B:$B,$B325,[1]貼付け!$J:$J)</f>
        <v>#VALUE!</v>
      </c>
      <c r="L325" s="63" t="e">
        <f t="shared" si="15"/>
        <v>#VALUE!</v>
      </c>
    </row>
    <row r="326" spans="2:12" hidden="1" x14ac:dyDescent="0.25">
      <c r="B326" s="39"/>
      <c r="C326" s="40"/>
      <c r="D326" s="95"/>
      <c r="E326" s="96"/>
      <c r="F326" s="38"/>
      <c r="G326" s="40"/>
      <c r="H326" s="40"/>
      <c r="I326" s="55"/>
      <c r="J326" s="61" t="e">
        <f>SUMIF([1]貼付け!$B:$B,$B326,[1]貼付け!$I:$I)</f>
        <v>#VALUE!</v>
      </c>
      <c r="K326" s="62" t="e">
        <f>SUMIF([1]貼付け!$B:$B,$B326,[1]貼付け!$J:$J)</f>
        <v>#VALUE!</v>
      </c>
      <c r="L326" s="63" t="e">
        <f t="shared" ref="L326:L389" si="16">K326/J326*7</f>
        <v>#VALUE!</v>
      </c>
    </row>
    <row r="327" spans="2:12" hidden="1" x14ac:dyDescent="0.25">
      <c r="B327" s="39"/>
      <c r="C327" s="40"/>
      <c r="D327" s="95"/>
      <c r="E327" s="96"/>
      <c r="F327" s="38"/>
      <c r="G327" s="40"/>
      <c r="H327" s="40"/>
      <c r="I327" s="55"/>
      <c r="J327" s="61" t="e">
        <f>SUMIF([1]貼付け!$B:$B,$B327,[1]貼付け!$I:$I)</f>
        <v>#VALUE!</v>
      </c>
      <c r="K327" s="62" t="e">
        <f>SUMIF([1]貼付け!$B:$B,$B327,[1]貼付け!$J:$J)</f>
        <v>#VALUE!</v>
      </c>
      <c r="L327" s="63" t="e">
        <f t="shared" si="16"/>
        <v>#VALUE!</v>
      </c>
    </row>
    <row r="328" spans="2:12" hidden="1" x14ac:dyDescent="0.25">
      <c r="B328" s="39"/>
      <c r="C328" s="40"/>
      <c r="D328" s="95"/>
      <c r="E328" s="96"/>
      <c r="F328" s="38"/>
      <c r="G328" s="40"/>
      <c r="H328" s="40"/>
      <c r="I328" s="55"/>
      <c r="J328" s="61" t="e">
        <f>SUMIF([1]貼付け!$B:$B,$B328,[1]貼付け!$I:$I)</f>
        <v>#VALUE!</v>
      </c>
      <c r="K328" s="62" t="e">
        <f>SUMIF([1]貼付け!$B:$B,$B328,[1]貼付け!$J:$J)</f>
        <v>#VALUE!</v>
      </c>
      <c r="L328" s="63" t="e">
        <f t="shared" si="16"/>
        <v>#VALUE!</v>
      </c>
    </row>
    <row r="329" spans="2:12" hidden="1" x14ac:dyDescent="0.25">
      <c r="B329" s="39"/>
      <c r="C329" s="40"/>
      <c r="D329" s="95"/>
      <c r="E329" s="96"/>
      <c r="F329" s="38"/>
      <c r="G329" s="40"/>
      <c r="H329" s="40"/>
      <c r="I329" s="55"/>
      <c r="J329" s="61" t="e">
        <f>SUMIF([1]貼付け!$B:$B,$B329,[1]貼付け!$I:$I)</f>
        <v>#VALUE!</v>
      </c>
      <c r="K329" s="62" t="e">
        <f>SUMIF([1]貼付け!$B:$B,$B329,[1]貼付け!$J:$J)</f>
        <v>#VALUE!</v>
      </c>
      <c r="L329" s="63" t="e">
        <f t="shared" si="16"/>
        <v>#VALUE!</v>
      </c>
    </row>
    <row r="330" spans="2:12" hidden="1" x14ac:dyDescent="0.25">
      <c r="B330" s="39"/>
      <c r="C330" s="40"/>
      <c r="D330" s="95"/>
      <c r="E330" s="96"/>
      <c r="F330" s="38"/>
      <c r="G330" s="40"/>
      <c r="H330" s="40"/>
      <c r="I330" s="55"/>
      <c r="J330" s="61" t="e">
        <f>SUMIF([1]貼付け!$B:$B,$B330,[1]貼付け!$I:$I)</f>
        <v>#VALUE!</v>
      </c>
      <c r="K330" s="62" t="e">
        <f>SUMIF([1]貼付け!$B:$B,$B330,[1]貼付け!$J:$J)</f>
        <v>#VALUE!</v>
      </c>
      <c r="L330" s="63" t="e">
        <f t="shared" si="16"/>
        <v>#VALUE!</v>
      </c>
    </row>
    <row r="331" spans="2:12" hidden="1" x14ac:dyDescent="0.25">
      <c r="B331" s="39"/>
      <c r="C331" s="40"/>
      <c r="D331" s="95"/>
      <c r="E331" s="96"/>
      <c r="F331" s="38"/>
      <c r="G331" s="40"/>
      <c r="H331" s="40"/>
      <c r="I331" s="55"/>
      <c r="J331" s="61" t="e">
        <f>SUMIF([1]貼付け!$B:$B,$B331,[1]貼付け!$I:$I)</f>
        <v>#VALUE!</v>
      </c>
      <c r="K331" s="62" t="e">
        <f>SUMIF([1]貼付け!$B:$B,$B331,[1]貼付け!$J:$J)</f>
        <v>#VALUE!</v>
      </c>
      <c r="L331" s="63" t="e">
        <f t="shared" si="16"/>
        <v>#VALUE!</v>
      </c>
    </row>
    <row r="332" spans="2:12" hidden="1" x14ac:dyDescent="0.25">
      <c r="B332" s="39"/>
      <c r="C332" s="40"/>
      <c r="D332" s="95"/>
      <c r="E332" s="96"/>
      <c r="F332" s="38"/>
      <c r="G332" s="40"/>
      <c r="H332" s="40"/>
      <c r="I332" s="55"/>
      <c r="J332" s="61" t="e">
        <f>SUMIF([1]貼付け!$B:$B,$B332,[1]貼付け!$I:$I)</f>
        <v>#VALUE!</v>
      </c>
      <c r="K332" s="62" t="e">
        <f>SUMIF([1]貼付け!$B:$B,$B332,[1]貼付け!$J:$J)</f>
        <v>#VALUE!</v>
      </c>
      <c r="L332" s="63" t="e">
        <f t="shared" si="16"/>
        <v>#VALUE!</v>
      </c>
    </row>
    <row r="333" spans="2:12" hidden="1" x14ac:dyDescent="0.25">
      <c r="B333" s="39"/>
      <c r="C333" s="40"/>
      <c r="D333" s="95"/>
      <c r="E333" s="96"/>
      <c r="F333" s="38"/>
      <c r="G333" s="40"/>
      <c r="H333" s="40"/>
      <c r="I333" s="55"/>
      <c r="J333" s="61" t="e">
        <f>SUMIF([1]貼付け!$B:$B,$B333,[1]貼付け!$I:$I)</f>
        <v>#VALUE!</v>
      </c>
      <c r="K333" s="62" t="e">
        <f>SUMIF([1]貼付け!$B:$B,$B333,[1]貼付け!$J:$J)</f>
        <v>#VALUE!</v>
      </c>
      <c r="L333" s="63" t="e">
        <f t="shared" si="16"/>
        <v>#VALUE!</v>
      </c>
    </row>
    <row r="334" spans="2:12" hidden="1" x14ac:dyDescent="0.25">
      <c r="B334" s="39"/>
      <c r="C334" s="40"/>
      <c r="D334" s="95"/>
      <c r="E334" s="96"/>
      <c r="F334" s="38"/>
      <c r="G334" s="40"/>
      <c r="H334" s="40"/>
      <c r="I334" s="55"/>
      <c r="J334" s="61" t="e">
        <f>SUMIF([1]貼付け!$B:$B,$B334,[1]貼付け!$I:$I)</f>
        <v>#VALUE!</v>
      </c>
      <c r="K334" s="62" t="e">
        <f>SUMIF([1]貼付け!$B:$B,$B334,[1]貼付け!$J:$J)</f>
        <v>#VALUE!</v>
      </c>
      <c r="L334" s="63" t="e">
        <f t="shared" si="16"/>
        <v>#VALUE!</v>
      </c>
    </row>
    <row r="335" spans="2:12" hidden="1" x14ac:dyDescent="0.25">
      <c r="B335" s="39"/>
      <c r="C335" s="40"/>
      <c r="D335" s="95"/>
      <c r="E335" s="96"/>
      <c r="F335" s="38"/>
      <c r="G335" s="40"/>
      <c r="H335" s="40"/>
      <c r="I335" s="55"/>
      <c r="J335" s="61" t="e">
        <f>SUMIF([1]貼付け!$B:$B,$B335,[1]貼付け!$I:$I)</f>
        <v>#VALUE!</v>
      </c>
      <c r="K335" s="62" t="e">
        <f>SUMIF([1]貼付け!$B:$B,$B335,[1]貼付け!$J:$J)</f>
        <v>#VALUE!</v>
      </c>
      <c r="L335" s="63" t="e">
        <f t="shared" si="16"/>
        <v>#VALUE!</v>
      </c>
    </row>
    <row r="336" spans="2:12" hidden="1" x14ac:dyDescent="0.25">
      <c r="B336" s="39"/>
      <c r="C336" s="40"/>
      <c r="D336" s="95"/>
      <c r="E336" s="96"/>
      <c r="F336" s="38"/>
      <c r="G336" s="40"/>
      <c r="H336" s="40"/>
      <c r="I336" s="55"/>
      <c r="J336" s="61" t="e">
        <f>SUMIF([1]貼付け!$B:$B,$B336,[1]貼付け!$I:$I)</f>
        <v>#VALUE!</v>
      </c>
      <c r="K336" s="62" t="e">
        <f>SUMIF([1]貼付け!$B:$B,$B336,[1]貼付け!$J:$J)</f>
        <v>#VALUE!</v>
      </c>
      <c r="L336" s="63" t="e">
        <f t="shared" si="16"/>
        <v>#VALUE!</v>
      </c>
    </row>
    <row r="337" spans="2:12" hidden="1" x14ac:dyDescent="0.25">
      <c r="B337" s="39"/>
      <c r="C337" s="40"/>
      <c r="D337" s="95"/>
      <c r="E337" s="96"/>
      <c r="F337" s="38"/>
      <c r="G337" s="40"/>
      <c r="H337" s="40"/>
      <c r="I337" s="55"/>
      <c r="J337" s="61" t="e">
        <f>SUMIF([1]貼付け!$B:$B,$B337,[1]貼付け!$I:$I)</f>
        <v>#VALUE!</v>
      </c>
      <c r="K337" s="62" t="e">
        <f>SUMIF([1]貼付け!$B:$B,$B337,[1]貼付け!$J:$J)</f>
        <v>#VALUE!</v>
      </c>
      <c r="L337" s="63" t="e">
        <f t="shared" si="16"/>
        <v>#VALUE!</v>
      </c>
    </row>
    <row r="338" spans="2:12" hidden="1" x14ac:dyDescent="0.25">
      <c r="B338" s="39"/>
      <c r="C338" s="40"/>
      <c r="D338" s="95"/>
      <c r="E338" s="96"/>
      <c r="F338" s="38"/>
      <c r="G338" s="40"/>
      <c r="H338" s="40"/>
      <c r="I338" s="55"/>
      <c r="J338" s="61" t="e">
        <f>SUMIF([1]貼付け!$B:$B,$B338,[1]貼付け!$I:$I)</f>
        <v>#VALUE!</v>
      </c>
      <c r="K338" s="62" t="e">
        <f>SUMIF([1]貼付け!$B:$B,$B338,[1]貼付け!$J:$J)</f>
        <v>#VALUE!</v>
      </c>
      <c r="L338" s="63" t="e">
        <f t="shared" si="16"/>
        <v>#VALUE!</v>
      </c>
    </row>
    <row r="339" spans="2:12" hidden="1" x14ac:dyDescent="0.25">
      <c r="B339" s="39"/>
      <c r="C339" s="40"/>
      <c r="D339" s="95"/>
      <c r="E339" s="96"/>
      <c r="F339" s="38"/>
      <c r="G339" s="40"/>
      <c r="H339" s="40"/>
      <c r="I339" s="55"/>
      <c r="J339" s="61" t="e">
        <f>SUMIF([1]貼付け!$B:$B,$B339,[1]貼付け!$I:$I)</f>
        <v>#VALUE!</v>
      </c>
      <c r="K339" s="62" t="e">
        <f>SUMIF([1]貼付け!$B:$B,$B339,[1]貼付け!$J:$J)</f>
        <v>#VALUE!</v>
      </c>
      <c r="L339" s="63" t="e">
        <f t="shared" si="16"/>
        <v>#VALUE!</v>
      </c>
    </row>
    <row r="340" spans="2:12" hidden="1" x14ac:dyDescent="0.25">
      <c r="B340" s="39"/>
      <c r="C340" s="40"/>
      <c r="D340" s="95"/>
      <c r="E340" s="96"/>
      <c r="F340" s="38"/>
      <c r="G340" s="40"/>
      <c r="H340" s="40"/>
      <c r="I340" s="55"/>
      <c r="J340" s="61" t="e">
        <f>SUMIF([1]貼付け!$B:$B,$B340,[1]貼付け!$I:$I)</f>
        <v>#VALUE!</v>
      </c>
      <c r="K340" s="62" t="e">
        <f>SUMIF([1]貼付け!$B:$B,$B340,[1]貼付け!$J:$J)</f>
        <v>#VALUE!</v>
      </c>
      <c r="L340" s="63" t="e">
        <f t="shared" si="16"/>
        <v>#VALUE!</v>
      </c>
    </row>
    <row r="341" spans="2:12" hidden="1" x14ac:dyDescent="0.25">
      <c r="B341" s="39"/>
      <c r="C341" s="40"/>
      <c r="D341" s="95"/>
      <c r="E341" s="96"/>
      <c r="F341" s="38"/>
      <c r="G341" s="40"/>
      <c r="H341" s="40"/>
      <c r="I341" s="55"/>
      <c r="J341" s="61" t="e">
        <f>SUMIF([1]貼付け!$B:$B,$B341,[1]貼付け!$I:$I)</f>
        <v>#VALUE!</v>
      </c>
      <c r="K341" s="62" t="e">
        <f>SUMIF([1]貼付け!$B:$B,$B341,[1]貼付け!$J:$J)</f>
        <v>#VALUE!</v>
      </c>
      <c r="L341" s="63" t="e">
        <f t="shared" si="16"/>
        <v>#VALUE!</v>
      </c>
    </row>
    <row r="342" spans="2:12" hidden="1" x14ac:dyDescent="0.25">
      <c r="B342" s="39"/>
      <c r="C342" s="40"/>
      <c r="D342" s="95"/>
      <c r="E342" s="96"/>
      <c r="F342" s="38"/>
      <c r="G342" s="40"/>
      <c r="H342" s="40"/>
      <c r="I342" s="55"/>
      <c r="J342" s="61" t="e">
        <f>SUMIF([1]貼付け!$B:$B,$B342,[1]貼付け!$I:$I)</f>
        <v>#VALUE!</v>
      </c>
      <c r="K342" s="62" t="e">
        <f>SUMIF([1]貼付け!$B:$B,$B342,[1]貼付け!$J:$J)</f>
        <v>#VALUE!</v>
      </c>
      <c r="L342" s="63" t="e">
        <f t="shared" si="16"/>
        <v>#VALUE!</v>
      </c>
    </row>
    <row r="343" spans="2:12" hidden="1" x14ac:dyDescent="0.25">
      <c r="B343" s="39"/>
      <c r="C343" s="40"/>
      <c r="D343" s="95"/>
      <c r="E343" s="96"/>
      <c r="F343" s="38"/>
      <c r="G343" s="40"/>
      <c r="H343" s="40"/>
      <c r="I343" s="55"/>
      <c r="J343" s="61" t="e">
        <f>SUMIF([1]貼付け!$B:$B,$B343,[1]貼付け!$I:$I)</f>
        <v>#VALUE!</v>
      </c>
      <c r="K343" s="62" t="e">
        <f>SUMIF([1]貼付け!$B:$B,$B343,[1]貼付け!$J:$J)</f>
        <v>#VALUE!</v>
      </c>
      <c r="L343" s="63" t="e">
        <f t="shared" si="16"/>
        <v>#VALUE!</v>
      </c>
    </row>
    <row r="344" spans="2:12" hidden="1" x14ac:dyDescent="0.25">
      <c r="B344" s="39"/>
      <c r="C344" s="40"/>
      <c r="D344" s="95"/>
      <c r="E344" s="96"/>
      <c r="F344" s="38"/>
      <c r="G344" s="40"/>
      <c r="H344" s="40"/>
      <c r="I344" s="55"/>
      <c r="J344" s="61" t="e">
        <f>SUMIF([1]貼付け!$B:$B,$B344,[1]貼付け!$I:$I)</f>
        <v>#VALUE!</v>
      </c>
      <c r="K344" s="62" t="e">
        <f>SUMIF([1]貼付け!$B:$B,$B344,[1]貼付け!$J:$J)</f>
        <v>#VALUE!</v>
      </c>
      <c r="L344" s="63" t="e">
        <f t="shared" si="16"/>
        <v>#VALUE!</v>
      </c>
    </row>
    <row r="345" spans="2:12" hidden="1" x14ac:dyDescent="0.25">
      <c r="B345" s="39"/>
      <c r="C345" s="40"/>
      <c r="D345" s="95"/>
      <c r="E345" s="96"/>
      <c r="F345" s="38"/>
      <c r="G345" s="40"/>
      <c r="H345" s="40"/>
      <c r="I345" s="55"/>
      <c r="J345" s="61" t="e">
        <f>SUMIF([1]貼付け!$B:$B,$B345,[1]貼付け!$I:$I)</f>
        <v>#VALUE!</v>
      </c>
      <c r="K345" s="62" t="e">
        <f>SUMIF([1]貼付け!$B:$B,$B345,[1]貼付け!$J:$J)</f>
        <v>#VALUE!</v>
      </c>
      <c r="L345" s="63" t="e">
        <f t="shared" si="16"/>
        <v>#VALUE!</v>
      </c>
    </row>
    <row r="346" spans="2:12" hidden="1" x14ac:dyDescent="0.25">
      <c r="B346" s="39"/>
      <c r="C346" s="40"/>
      <c r="D346" s="95"/>
      <c r="E346" s="96"/>
      <c r="F346" s="38"/>
      <c r="G346" s="40"/>
      <c r="H346" s="40"/>
      <c r="I346" s="55"/>
      <c r="J346" s="61" t="e">
        <f>SUMIF([1]貼付け!$B:$B,$B346,[1]貼付け!$I:$I)</f>
        <v>#VALUE!</v>
      </c>
      <c r="K346" s="62" t="e">
        <f>SUMIF([1]貼付け!$B:$B,$B346,[1]貼付け!$J:$J)</f>
        <v>#VALUE!</v>
      </c>
      <c r="L346" s="63" t="e">
        <f t="shared" si="16"/>
        <v>#VALUE!</v>
      </c>
    </row>
    <row r="347" spans="2:12" hidden="1" x14ac:dyDescent="0.25">
      <c r="B347" s="39"/>
      <c r="C347" s="40"/>
      <c r="D347" s="95"/>
      <c r="E347" s="96"/>
      <c r="F347" s="38"/>
      <c r="G347" s="40"/>
      <c r="H347" s="40"/>
      <c r="I347" s="55"/>
      <c r="J347" s="61" t="e">
        <f>SUMIF([1]貼付け!$B:$B,$B347,[1]貼付け!$I:$I)</f>
        <v>#VALUE!</v>
      </c>
      <c r="K347" s="62" t="e">
        <f>SUMIF([1]貼付け!$B:$B,$B347,[1]貼付け!$J:$J)</f>
        <v>#VALUE!</v>
      </c>
      <c r="L347" s="63" t="e">
        <f t="shared" si="16"/>
        <v>#VALUE!</v>
      </c>
    </row>
    <row r="348" spans="2:12" hidden="1" x14ac:dyDescent="0.25">
      <c r="B348" s="39"/>
      <c r="C348" s="40"/>
      <c r="D348" s="95"/>
      <c r="E348" s="96"/>
      <c r="F348" s="38"/>
      <c r="G348" s="40"/>
      <c r="H348" s="40"/>
      <c r="I348" s="55"/>
      <c r="J348" s="61" t="e">
        <f>SUMIF([1]貼付け!$B:$B,$B348,[1]貼付け!$I:$I)</f>
        <v>#VALUE!</v>
      </c>
      <c r="K348" s="62" t="e">
        <f>SUMIF([1]貼付け!$B:$B,$B348,[1]貼付け!$J:$J)</f>
        <v>#VALUE!</v>
      </c>
      <c r="L348" s="63" t="e">
        <f t="shared" si="16"/>
        <v>#VALUE!</v>
      </c>
    </row>
    <row r="349" spans="2:12" hidden="1" x14ac:dyDescent="0.25">
      <c r="B349" s="39"/>
      <c r="C349" s="40"/>
      <c r="D349" s="95"/>
      <c r="E349" s="96"/>
      <c r="F349" s="38"/>
      <c r="G349" s="40"/>
      <c r="H349" s="40"/>
      <c r="I349" s="55"/>
      <c r="J349" s="61" t="e">
        <f>SUMIF([1]貼付け!$B:$B,$B349,[1]貼付け!$I:$I)</f>
        <v>#VALUE!</v>
      </c>
      <c r="K349" s="62" t="e">
        <f>SUMIF([1]貼付け!$B:$B,$B349,[1]貼付け!$J:$J)</f>
        <v>#VALUE!</v>
      </c>
      <c r="L349" s="63" t="e">
        <f t="shared" si="16"/>
        <v>#VALUE!</v>
      </c>
    </row>
    <row r="350" spans="2:12" hidden="1" x14ac:dyDescent="0.25">
      <c r="B350" s="39"/>
      <c r="C350" s="40"/>
      <c r="D350" s="95"/>
      <c r="E350" s="96"/>
      <c r="F350" s="38"/>
      <c r="G350" s="40"/>
      <c r="H350" s="40"/>
      <c r="I350" s="55"/>
      <c r="J350" s="61" t="e">
        <f>SUMIF([1]貼付け!$B:$B,$B350,[1]貼付け!$I:$I)</f>
        <v>#VALUE!</v>
      </c>
      <c r="K350" s="62" t="e">
        <f>SUMIF([1]貼付け!$B:$B,$B350,[1]貼付け!$J:$J)</f>
        <v>#VALUE!</v>
      </c>
      <c r="L350" s="63" t="e">
        <f t="shared" si="16"/>
        <v>#VALUE!</v>
      </c>
    </row>
    <row r="351" spans="2:12" hidden="1" x14ac:dyDescent="0.25">
      <c r="B351" s="39"/>
      <c r="C351" s="40"/>
      <c r="D351" s="95"/>
      <c r="E351" s="96"/>
      <c r="F351" s="38"/>
      <c r="G351" s="40"/>
      <c r="H351" s="40"/>
      <c r="I351" s="55"/>
      <c r="J351" s="61" t="e">
        <f>SUMIF([1]貼付け!$B:$B,$B351,[1]貼付け!$I:$I)</f>
        <v>#VALUE!</v>
      </c>
      <c r="K351" s="62" t="e">
        <f>SUMIF([1]貼付け!$B:$B,$B351,[1]貼付け!$J:$J)</f>
        <v>#VALUE!</v>
      </c>
      <c r="L351" s="63" t="e">
        <f t="shared" si="16"/>
        <v>#VALUE!</v>
      </c>
    </row>
    <row r="352" spans="2:12" hidden="1" x14ac:dyDescent="0.25">
      <c r="B352" s="39"/>
      <c r="C352" s="40"/>
      <c r="D352" s="95"/>
      <c r="E352" s="96"/>
      <c r="F352" s="38"/>
      <c r="G352" s="40"/>
      <c r="H352" s="40"/>
      <c r="I352" s="55"/>
      <c r="J352" s="61" t="e">
        <f>SUMIF([1]貼付け!$B:$B,$B352,[1]貼付け!$I:$I)</f>
        <v>#VALUE!</v>
      </c>
      <c r="K352" s="62" t="e">
        <f>SUMIF([1]貼付け!$B:$B,$B352,[1]貼付け!$J:$J)</f>
        <v>#VALUE!</v>
      </c>
      <c r="L352" s="63" t="e">
        <f t="shared" si="16"/>
        <v>#VALUE!</v>
      </c>
    </row>
    <row r="353" spans="2:12" hidden="1" x14ac:dyDescent="0.25">
      <c r="B353" s="39"/>
      <c r="C353" s="40"/>
      <c r="D353" s="95"/>
      <c r="E353" s="96"/>
      <c r="F353" s="38"/>
      <c r="G353" s="40"/>
      <c r="H353" s="40"/>
      <c r="I353" s="55"/>
      <c r="J353" s="61" t="e">
        <f>SUMIF([1]貼付け!$B:$B,$B353,[1]貼付け!$I:$I)</f>
        <v>#VALUE!</v>
      </c>
      <c r="K353" s="62" t="e">
        <f>SUMIF([1]貼付け!$B:$B,$B353,[1]貼付け!$J:$J)</f>
        <v>#VALUE!</v>
      </c>
      <c r="L353" s="63" t="e">
        <f t="shared" si="16"/>
        <v>#VALUE!</v>
      </c>
    </row>
    <row r="354" spans="2:12" hidden="1" x14ac:dyDescent="0.25">
      <c r="B354" s="39"/>
      <c r="C354" s="40"/>
      <c r="D354" s="95"/>
      <c r="E354" s="96"/>
      <c r="F354" s="38"/>
      <c r="G354" s="40"/>
      <c r="H354" s="40"/>
      <c r="I354" s="55"/>
      <c r="J354" s="61" t="e">
        <f>SUMIF([1]貼付け!$B:$B,$B354,[1]貼付け!$I:$I)</f>
        <v>#VALUE!</v>
      </c>
      <c r="K354" s="62" t="e">
        <f>SUMIF([1]貼付け!$B:$B,$B354,[1]貼付け!$J:$J)</f>
        <v>#VALUE!</v>
      </c>
      <c r="L354" s="63" t="e">
        <f t="shared" si="16"/>
        <v>#VALUE!</v>
      </c>
    </row>
    <row r="355" spans="2:12" hidden="1" x14ac:dyDescent="0.25">
      <c r="B355" s="39"/>
      <c r="C355" s="40"/>
      <c r="D355" s="95"/>
      <c r="E355" s="96"/>
      <c r="F355" s="38"/>
      <c r="G355" s="40"/>
      <c r="H355" s="40"/>
      <c r="I355" s="55"/>
      <c r="J355" s="61" t="e">
        <f>SUMIF([1]貼付け!$B:$B,$B355,[1]貼付け!$I:$I)</f>
        <v>#VALUE!</v>
      </c>
      <c r="K355" s="62" t="e">
        <f>SUMIF([1]貼付け!$B:$B,$B355,[1]貼付け!$J:$J)</f>
        <v>#VALUE!</v>
      </c>
      <c r="L355" s="63" t="e">
        <f t="shared" si="16"/>
        <v>#VALUE!</v>
      </c>
    </row>
    <row r="356" spans="2:12" hidden="1" x14ac:dyDescent="0.25">
      <c r="B356" s="39"/>
      <c r="C356" s="40"/>
      <c r="D356" s="95"/>
      <c r="E356" s="96"/>
      <c r="F356" s="38"/>
      <c r="G356" s="40"/>
      <c r="H356" s="40"/>
      <c r="I356" s="55"/>
      <c r="J356" s="61" t="e">
        <f>SUMIF([1]貼付け!$B:$B,$B356,[1]貼付け!$I:$I)</f>
        <v>#VALUE!</v>
      </c>
      <c r="K356" s="62" t="e">
        <f>SUMIF([1]貼付け!$B:$B,$B356,[1]貼付け!$J:$J)</f>
        <v>#VALUE!</v>
      </c>
      <c r="L356" s="63" t="e">
        <f t="shared" si="16"/>
        <v>#VALUE!</v>
      </c>
    </row>
    <row r="357" spans="2:12" hidden="1" x14ac:dyDescent="0.25">
      <c r="B357" s="39"/>
      <c r="C357" s="40"/>
      <c r="D357" s="95"/>
      <c r="E357" s="96"/>
      <c r="F357" s="38"/>
      <c r="G357" s="40"/>
      <c r="H357" s="40"/>
      <c r="I357" s="55"/>
      <c r="J357" s="61" t="e">
        <f>SUMIF([1]貼付け!$B:$B,$B357,[1]貼付け!$I:$I)</f>
        <v>#VALUE!</v>
      </c>
      <c r="K357" s="62" t="e">
        <f>SUMIF([1]貼付け!$B:$B,$B357,[1]貼付け!$J:$J)</f>
        <v>#VALUE!</v>
      </c>
      <c r="L357" s="63" t="e">
        <f t="shared" si="16"/>
        <v>#VALUE!</v>
      </c>
    </row>
    <row r="358" spans="2:12" hidden="1" x14ac:dyDescent="0.25">
      <c r="B358" s="39"/>
      <c r="C358" s="40"/>
      <c r="D358" s="95"/>
      <c r="E358" s="96"/>
      <c r="F358" s="38"/>
      <c r="G358" s="40"/>
      <c r="H358" s="40"/>
      <c r="I358" s="55"/>
      <c r="J358" s="61" t="e">
        <f>SUMIF([1]貼付け!$B:$B,$B358,[1]貼付け!$I:$I)</f>
        <v>#VALUE!</v>
      </c>
      <c r="K358" s="62" t="e">
        <f>SUMIF([1]貼付け!$B:$B,$B358,[1]貼付け!$J:$J)</f>
        <v>#VALUE!</v>
      </c>
      <c r="L358" s="63" t="e">
        <f t="shared" si="16"/>
        <v>#VALUE!</v>
      </c>
    </row>
    <row r="359" spans="2:12" hidden="1" x14ac:dyDescent="0.25">
      <c r="B359" s="39"/>
      <c r="C359" s="40"/>
      <c r="D359" s="95"/>
      <c r="E359" s="96"/>
      <c r="F359" s="38"/>
      <c r="G359" s="40"/>
      <c r="H359" s="40"/>
      <c r="I359" s="55"/>
      <c r="J359" s="61" t="e">
        <f>SUMIF([1]貼付け!$B:$B,$B359,[1]貼付け!$I:$I)</f>
        <v>#VALUE!</v>
      </c>
      <c r="K359" s="62" t="e">
        <f>SUMIF([1]貼付け!$B:$B,$B359,[1]貼付け!$J:$J)</f>
        <v>#VALUE!</v>
      </c>
      <c r="L359" s="63" t="e">
        <f t="shared" si="16"/>
        <v>#VALUE!</v>
      </c>
    </row>
    <row r="360" spans="2:12" hidden="1" x14ac:dyDescent="0.25">
      <c r="B360" s="39"/>
      <c r="C360" s="40"/>
      <c r="D360" s="95"/>
      <c r="E360" s="96"/>
      <c r="F360" s="38"/>
      <c r="G360" s="40"/>
      <c r="H360" s="40"/>
      <c r="I360" s="55"/>
      <c r="J360" s="61" t="e">
        <f>SUMIF([1]貼付け!$B:$B,$B360,[1]貼付け!$I:$I)</f>
        <v>#VALUE!</v>
      </c>
      <c r="K360" s="62" t="e">
        <f>SUMIF([1]貼付け!$B:$B,$B360,[1]貼付け!$J:$J)</f>
        <v>#VALUE!</v>
      </c>
      <c r="L360" s="63" t="e">
        <f t="shared" si="16"/>
        <v>#VALUE!</v>
      </c>
    </row>
    <row r="361" spans="2:12" hidden="1" x14ac:dyDescent="0.25">
      <c r="B361" s="39"/>
      <c r="C361" s="40"/>
      <c r="D361" s="95"/>
      <c r="E361" s="96"/>
      <c r="F361" s="38"/>
      <c r="G361" s="40"/>
      <c r="H361" s="40"/>
      <c r="I361" s="55"/>
      <c r="J361" s="61" t="e">
        <f>SUMIF([1]貼付け!$B:$B,$B361,[1]貼付け!$I:$I)</f>
        <v>#VALUE!</v>
      </c>
      <c r="K361" s="62" t="e">
        <f>SUMIF([1]貼付け!$B:$B,$B361,[1]貼付け!$J:$J)</f>
        <v>#VALUE!</v>
      </c>
      <c r="L361" s="63" t="e">
        <f t="shared" si="16"/>
        <v>#VALUE!</v>
      </c>
    </row>
    <row r="362" spans="2:12" hidden="1" x14ac:dyDescent="0.25">
      <c r="B362" s="39"/>
      <c r="C362" s="40"/>
      <c r="D362" s="95"/>
      <c r="E362" s="96"/>
      <c r="F362" s="38"/>
      <c r="G362" s="40"/>
      <c r="H362" s="40"/>
      <c r="I362" s="55"/>
      <c r="J362" s="61" t="e">
        <f>SUMIF([1]貼付け!$B:$B,$B362,[1]貼付け!$I:$I)</f>
        <v>#VALUE!</v>
      </c>
      <c r="K362" s="62" t="e">
        <f>SUMIF([1]貼付け!$B:$B,$B362,[1]貼付け!$J:$J)</f>
        <v>#VALUE!</v>
      </c>
      <c r="L362" s="63" t="e">
        <f t="shared" si="16"/>
        <v>#VALUE!</v>
      </c>
    </row>
    <row r="363" spans="2:12" hidden="1" x14ac:dyDescent="0.25">
      <c r="B363" s="39"/>
      <c r="C363" s="40"/>
      <c r="D363" s="95"/>
      <c r="E363" s="96"/>
      <c r="F363" s="38"/>
      <c r="G363" s="40"/>
      <c r="H363" s="40"/>
      <c r="I363" s="55"/>
      <c r="J363" s="61" t="e">
        <f>SUMIF([1]貼付け!$B:$B,$B363,[1]貼付け!$I:$I)</f>
        <v>#VALUE!</v>
      </c>
      <c r="K363" s="62" t="e">
        <f>SUMIF([1]貼付け!$B:$B,$B363,[1]貼付け!$J:$J)</f>
        <v>#VALUE!</v>
      </c>
      <c r="L363" s="63" t="e">
        <f t="shared" si="16"/>
        <v>#VALUE!</v>
      </c>
    </row>
    <row r="364" spans="2:12" hidden="1" x14ac:dyDescent="0.25">
      <c r="B364" s="39"/>
      <c r="C364" s="40"/>
      <c r="D364" s="95"/>
      <c r="E364" s="96"/>
      <c r="F364" s="38"/>
      <c r="G364" s="40"/>
      <c r="H364" s="40"/>
      <c r="I364" s="55"/>
      <c r="J364" s="61" t="e">
        <f>SUMIF([1]貼付け!$B:$B,$B364,[1]貼付け!$I:$I)</f>
        <v>#VALUE!</v>
      </c>
      <c r="K364" s="62" t="e">
        <f>SUMIF([1]貼付け!$B:$B,$B364,[1]貼付け!$J:$J)</f>
        <v>#VALUE!</v>
      </c>
      <c r="L364" s="63" t="e">
        <f t="shared" si="16"/>
        <v>#VALUE!</v>
      </c>
    </row>
    <row r="365" spans="2:12" hidden="1" x14ac:dyDescent="0.25">
      <c r="B365" s="39"/>
      <c r="C365" s="40"/>
      <c r="D365" s="95"/>
      <c r="E365" s="96"/>
      <c r="F365" s="38"/>
      <c r="G365" s="40"/>
      <c r="H365" s="40"/>
      <c r="I365" s="55"/>
      <c r="J365" s="61" t="e">
        <f>SUMIF([1]貼付け!$B:$B,$B365,[1]貼付け!$I:$I)</f>
        <v>#VALUE!</v>
      </c>
      <c r="K365" s="62" t="e">
        <f>SUMIF([1]貼付け!$B:$B,$B365,[1]貼付け!$J:$J)</f>
        <v>#VALUE!</v>
      </c>
      <c r="L365" s="63" t="e">
        <f t="shared" si="16"/>
        <v>#VALUE!</v>
      </c>
    </row>
    <row r="366" spans="2:12" hidden="1" x14ac:dyDescent="0.25">
      <c r="B366" s="39"/>
      <c r="C366" s="40"/>
      <c r="D366" s="95"/>
      <c r="E366" s="96"/>
      <c r="F366" s="38"/>
      <c r="G366" s="40"/>
      <c r="H366" s="40"/>
      <c r="I366" s="55"/>
      <c r="J366" s="61" t="e">
        <f>SUMIF([1]貼付け!$B:$B,$B366,[1]貼付け!$I:$I)</f>
        <v>#VALUE!</v>
      </c>
      <c r="K366" s="62" t="e">
        <f>SUMIF([1]貼付け!$B:$B,$B366,[1]貼付け!$J:$J)</f>
        <v>#VALUE!</v>
      </c>
      <c r="L366" s="63" t="e">
        <f t="shared" si="16"/>
        <v>#VALUE!</v>
      </c>
    </row>
    <row r="367" spans="2:12" hidden="1" x14ac:dyDescent="0.25">
      <c r="B367" s="39"/>
      <c r="C367" s="40"/>
      <c r="D367" s="95"/>
      <c r="E367" s="96"/>
      <c r="F367" s="38"/>
      <c r="G367" s="40"/>
      <c r="H367" s="40"/>
      <c r="I367" s="55"/>
      <c r="J367" s="61" t="e">
        <f>SUMIF([1]貼付け!$B:$B,$B367,[1]貼付け!$I:$I)</f>
        <v>#VALUE!</v>
      </c>
      <c r="K367" s="62" t="e">
        <f>SUMIF([1]貼付け!$B:$B,$B367,[1]貼付け!$J:$J)</f>
        <v>#VALUE!</v>
      </c>
      <c r="L367" s="63" t="e">
        <f t="shared" si="16"/>
        <v>#VALUE!</v>
      </c>
    </row>
    <row r="368" spans="2:12" hidden="1" x14ac:dyDescent="0.25">
      <c r="B368" s="39"/>
      <c r="C368" s="40"/>
      <c r="D368" s="95"/>
      <c r="E368" s="96"/>
      <c r="F368" s="38"/>
      <c r="G368" s="40"/>
      <c r="H368" s="40"/>
      <c r="I368" s="55"/>
      <c r="J368" s="61" t="e">
        <f>SUMIF([1]貼付け!$B:$B,$B368,[1]貼付け!$I:$I)</f>
        <v>#VALUE!</v>
      </c>
      <c r="K368" s="62" t="e">
        <f>SUMIF([1]貼付け!$B:$B,$B368,[1]貼付け!$J:$J)</f>
        <v>#VALUE!</v>
      </c>
      <c r="L368" s="63" t="e">
        <f t="shared" si="16"/>
        <v>#VALUE!</v>
      </c>
    </row>
    <row r="369" spans="2:12" hidden="1" x14ac:dyDescent="0.25">
      <c r="B369" s="39"/>
      <c r="C369" s="40"/>
      <c r="D369" s="95"/>
      <c r="E369" s="96"/>
      <c r="F369" s="38"/>
      <c r="G369" s="40"/>
      <c r="H369" s="40"/>
      <c r="I369" s="55"/>
      <c r="J369" s="61" t="e">
        <f>SUMIF([1]貼付け!$B:$B,$B369,[1]貼付け!$I:$I)</f>
        <v>#VALUE!</v>
      </c>
      <c r="K369" s="62" t="e">
        <f>SUMIF([1]貼付け!$B:$B,$B369,[1]貼付け!$J:$J)</f>
        <v>#VALUE!</v>
      </c>
      <c r="L369" s="63" t="e">
        <f t="shared" si="16"/>
        <v>#VALUE!</v>
      </c>
    </row>
    <row r="370" spans="2:12" hidden="1" x14ac:dyDescent="0.25">
      <c r="B370" s="39"/>
      <c r="C370" s="40"/>
      <c r="D370" s="95"/>
      <c r="E370" s="96"/>
      <c r="F370" s="38"/>
      <c r="G370" s="40"/>
      <c r="H370" s="40"/>
      <c r="I370" s="55"/>
      <c r="J370" s="61" t="e">
        <f>SUMIF([1]貼付け!$B:$B,$B370,[1]貼付け!$I:$I)</f>
        <v>#VALUE!</v>
      </c>
      <c r="K370" s="62" t="e">
        <f>SUMIF([1]貼付け!$B:$B,$B370,[1]貼付け!$J:$J)</f>
        <v>#VALUE!</v>
      </c>
      <c r="L370" s="63" t="e">
        <f t="shared" si="16"/>
        <v>#VALUE!</v>
      </c>
    </row>
    <row r="371" spans="2:12" hidden="1" x14ac:dyDescent="0.25">
      <c r="B371" s="39"/>
      <c r="C371" s="40"/>
      <c r="D371" s="95"/>
      <c r="E371" s="96"/>
      <c r="F371" s="38"/>
      <c r="G371" s="40"/>
      <c r="H371" s="40"/>
      <c r="I371" s="55"/>
      <c r="J371" s="61" t="e">
        <f>SUMIF([1]貼付け!$B:$B,$B371,[1]貼付け!$I:$I)</f>
        <v>#VALUE!</v>
      </c>
      <c r="K371" s="62" t="e">
        <f>SUMIF([1]貼付け!$B:$B,$B371,[1]貼付け!$J:$J)</f>
        <v>#VALUE!</v>
      </c>
      <c r="L371" s="63" t="e">
        <f t="shared" si="16"/>
        <v>#VALUE!</v>
      </c>
    </row>
    <row r="372" spans="2:12" hidden="1" x14ac:dyDescent="0.25">
      <c r="B372" s="39"/>
      <c r="C372" s="40"/>
      <c r="D372" s="95"/>
      <c r="E372" s="96"/>
      <c r="F372" s="38"/>
      <c r="G372" s="40"/>
      <c r="H372" s="40"/>
      <c r="I372" s="55"/>
      <c r="J372" s="61" t="e">
        <f>SUMIF([1]貼付け!$B:$B,$B372,[1]貼付け!$I:$I)</f>
        <v>#VALUE!</v>
      </c>
      <c r="K372" s="62" t="e">
        <f>SUMIF([1]貼付け!$B:$B,$B372,[1]貼付け!$J:$J)</f>
        <v>#VALUE!</v>
      </c>
      <c r="L372" s="63" t="e">
        <f t="shared" si="16"/>
        <v>#VALUE!</v>
      </c>
    </row>
    <row r="373" spans="2:12" hidden="1" x14ac:dyDescent="0.25">
      <c r="B373" s="39"/>
      <c r="C373" s="40"/>
      <c r="D373" s="95"/>
      <c r="E373" s="96"/>
      <c r="F373" s="38"/>
      <c r="G373" s="40"/>
      <c r="H373" s="40"/>
      <c r="I373" s="55"/>
      <c r="J373" s="61" t="e">
        <f>SUMIF([1]貼付け!$B:$B,$B373,[1]貼付け!$I:$I)</f>
        <v>#VALUE!</v>
      </c>
      <c r="K373" s="62" t="e">
        <f>SUMIF([1]貼付け!$B:$B,$B373,[1]貼付け!$J:$J)</f>
        <v>#VALUE!</v>
      </c>
      <c r="L373" s="63" t="e">
        <f t="shared" si="16"/>
        <v>#VALUE!</v>
      </c>
    </row>
    <row r="374" spans="2:12" hidden="1" x14ac:dyDescent="0.25">
      <c r="B374" s="39"/>
      <c r="C374" s="40"/>
      <c r="D374" s="95"/>
      <c r="E374" s="96"/>
      <c r="F374" s="38"/>
      <c r="G374" s="40"/>
      <c r="H374" s="40"/>
      <c r="I374" s="55"/>
      <c r="J374" s="61" t="e">
        <f>SUMIF([1]貼付け!$B:$B,$B374,[1]貼付け!$I:$I)</f>
        <v>#VALUE!</v>
      </c>
      <c r="K374" s="62" t="e">
        <f>SUMIF([1]貼付け!$B:$B,$B374,[1]貼付け!$J:$J)</f>
        <v>#VALUE!</v>
      </c>
      <c r="L374" s="63" t="e">
        <f t="shared" si="16"/>
        <v>#VALUE!</v>
      </c>
    </row>
    <row r="375" spans="2:12" hidden="1" x14ac:dyDescent="0.25">
      <c r="B375" s="39"/>
      <c r="C375" s="40"/>
      <c r="D375" s="95"/>
      <c r="E375" s="96"/>
      <c r="F375" s="38"/>
      <c r="G375" s="40"/>
      <c r="H375" s="40"/>
      <c r="I375" s="55"/>
      <c r="J375" s="61" t="e">
        <f>SUMIF([1]貼付け!$B:$B,$B375,[1]貼付け!$I:$I)</f>
        <v>#VALUE!</v>
      </c>
      <c r="K375" s="62" t="e">
        <f>SUMIF([1]貼付け!$B:$B,$B375,[1]貼付け!$J:$J)</f>
        <v>#VALUE!</v>
      </c>
      <c r="L375" s="63" t="e">
        <f t="shared" si="16"/>
        <v>#VALUE!</v>
      </c>
    </row>
    <row r="376" spans="2:12" hidden="1" x14ac:dyDescent="0.25">
      <c r="B376" s="39"/>
      <c r="C376" s="40"/>
      <c r="D376" s="95"/>
      <c r="E376" s="96"/>
      <c r="F376" s="38"/>
      <c r="G376" s="40"/>
      <c r="H376" s="40"/>
      <c r="I376" s="55"/>
      <c r="J376" s="61" t="e">
        <f>SUMIF([1]貼付け!$B:$B,$B376,[1]貼付け!$I:$I)</f>
        <v>#VALUE!</v>
      </c>
      <c r="K376" s="62" t="e">
        <f>SUMIF([1]貼付け!$B:$B,$B376,[1]貼付け!$J:$J)</f>
        <v>#VALUE!</v>
      </c>
      <c r="L376" s="63" t="e">
        <f t="shared" si="16"/>
        <v>#VALUE!</v>
      </c>
    </row>
    <row r="377" spans="2:12" hidden="1" x14ac:dyDescent="0.25">
      <c r="B377" s="39"/>
      <c r="C377" s="40"/>
      <c r="D377" s="95"/>
      <c r="E377" s="96"/>
      <c r="F377" s="38"/>
      <c r="G377" s="40"/>
      <c r="H377" s="40"/>
      <c r="I377" s="55"/>
      <c r="J377" s="61" t="e">
        <f>SUMIF([1]貼付け!$B:$B,$B377,[1]貼付け!$I:$I)</f>
        <v>#VALUE!</v>
      </c>
      <c r="K377" s="62" t="e">
        <f>SUMIF([1]貼付け!$B:$B,$B377,[1]貼付け!$J:$J)</f>
        <v>#VALUE!</v>
      </c>
      <c r="L377" s="63" t="e">
        <f t="shared" si="16"/>
        <v>#VALUE!</v>
      </c>
    </row>
    <row r="378" spans="2:12" hidden="1" x14ac:dyDescent="0.25">
      <c r="B378" s="39"/>
      <c r="C378" s="40"/>
      <c r="D378" s="95"/>
      <c r="E378" s="96"/>
      <c r="F378" s="38"/>
      <c r="G378" s="40"/>
      <c r="H378" s="40"/>
      <c r="I378" s="55"/>
      <c r="J378" s="61" t="e">
        <f>SUMIF([1]貼付け!$B:$B,$B378,[1]貼付け!$I:$I)</f>
        <v>#VALUE!</v>
      </c>
      <c r="K378" s="62" t="e">
        <f>SUMIF([1]貼付け!$B:$B,$B378,[1]貼付け!$J:$J)</f>
        <v>#VALUE!</v>
      </c>
      <c r="L378" s="63" t="e">
        <f t="shared" si="16"/>
        <v>#VALUE!</v>
      </c>
    </row>
    <row r="379" spans="2:12" hidden="1" x14ac:dyDescent="0.25">
      <c r="B379" s="39"/>
      <c r="C379" s="40"/>
      <c r="D379" s="95"/>
      <c r="E379" s="96"/>
      <c r="F379" s="38"/>
      <c r="G379" s="40"/>
      <c r="H379" s="40"/>
      <c r="I379" s="55"/>
      <c r="J379" s="61" t="e">
        <f>SUMIF([1]貼付け!$B:$B,$B379,[1]貼付け!$I:$I)</f>
        <v>#VALUE!</v>
      </c>
      <c r="K379" s="62" t="e">
        <f>SUMIF([1]貼付け!$B:$B,$B379,[1]貼付け!$J:$J)</f>
        <v>#VALUE!</v>
      </c>
      <c r="L379" s="63" t="e">
        <f t="shared" si="16"/>
        <v>#VALUE!</v>
      </c>
    </row>
    <row r="380" spans="2:12" hidden="1" x14ac:dyDescent="0.25">
      <c r="B380" s="39"/>
      <c r="C380" s="40"/>
      <c r="D380" s="95"/>
      <c r="E380" s="96"/>
      <c r="F380" s="38"/>
      <c r="G380" s="40"/>
      <c r="H380" s="40"/>
      <c r="I380" s="55"/>
      <c r="J380" s="61" t="e">
        <f>SUMIF([1]貼付け!$B:$B,$B380,[1]貼付け!$I:$I)</f>
        <v>#VALUE!</v>
      </c>
      <c r="K380" s="62" t="e">
        <f>SUMIF([1]貼付け!$B:$B,$B380,[1]貼付け!$J:$J)</f>
        <v>#VALUE!</v>
      </c>
      <c r="L380" s="63" t="e">
        <f t="shared" si="16"/>
        <v>#VALUE!</v>
      </c>
    </row>
    <row r="381" spans="2:12" hidden="1" x14ac:dyDescent="0.25">
      <c r="B381" s="39"/>
      <c r="C381" s="40"/>
      <c r="D381" s="95"/>
      <c r="E381" s="96"/>
      <c r="F381" s="38"/>
      <c r="G381" s="40"/>
      <c r="H381" s="40"/>
      <c r="I381" s="55"/>
      <c r="J381" s="61" t="e">
        <f>SUMIF([1]貼付け!$B:$B,$B381,[1]貼付け!$I:$I)</f>
        <v>#VALUE!</v>
      </c>
      <c r="K381" s="62" t="e">
        <f>SUMIF([1]貼付け!$B:$B,$B381,[1]貼付け!$J:$J)</f>
        <v>#VALUE!</v>
      </c>
      <c r="L381" s="63" t="e">
        <f t="shared" si="16"/>
        <v>#VALUE!</v>
      </c>
    </row>
    <row r="382" spans="2:12" hidden="1" x14ac:dyDescent="0.25">
      <c r="B382" s="39"/>
      <c r="C382" s="40"/>
      <c r="D382" s="95"/>
      <c r="E382" s="96"/>
      <c r="F382" s="38"/>
      <c r="G382" s="40"/>
      <c r="H382" s="40"/>
      <c r="I382" s="55"/>
      <c r="J382" s="61" t="e">
        <f>SUMIF([1]貼付け!$B:$B,$B382,[1]貼付け!$I:$I)</f>
        <v>#VALUE!</v>
      </c>
      <c r="K382" s="62" t="e">
        <f>SUMIF([1]貼付け!$B:$B,$B382,[1]貼付け!$J:$J)</f>
        <v>#VALUE!</v>
      </c>
      <c r="L382" s="63" t="e">
        <f t="shared" si="16"/>
        <v>#VALUE!</v>
      </c>
    </row>
    <row r="383" spans="2:12" hidden="1" x14ac:dyDescent="0.25">
      <c r="B383" s="39"/>
      <c r="C383" s="40"/>
      <c r="D383" s="95"/>
      <c r="E383" s="96"/>
      <c r="F383" s="38"/>
      <c r="G383" s="40"/>
      <c r="H383" s="40"/>
      <c r="I383" s="55"/>
      <c r="J383" s="61" t="e">
        <f>SUMIF([1]貼付け!$B:$B,$B383,[1]貼付け!$I:$I)</f>
        <v>#VALUE!</v>
      </c>
      <c r="K383" s="62" t="e">
        <f>SUMIF([1]貼付け!$B:$B,$B383,[1]貼付け!$J:$J)</f>
        <v>#VALUE!</v>
      </c>
      <c r="L383" s="63" t="e">
        <f t="shared" si="16"/>
        <v>#VALUE!</v>
      </c>
    </row>
    <row r="384" spans="2:12" hidden="1" x14ac:dyDescent="0.25">
      <c r="B384" s="39"/>
      <c r="C384" s="40"/>
      <c r="D384" s="95"/>
      <c r="E384" s="96"/>
      <c r="F384" s="38"/>
      <c r="G384" s="40"/>
      <c r="H384" s="40"/>
      <c r="I384" s="55"/>
      <c r="J384" s="61" t="e">
        <f>SUMIF([1]貼付け!$B:$B,$B384,[1]貼付け!$I:$I)</f>
        <v>#VALUE!</v>
      </c>
      <c r="K384" s="62" t="e">
        <f>SUMIF([1]貼付け!$B:$B,$B384,[1]貼付け!$J:$J)</f>
        <v>#VALUE!</v>
      </c>
      <c r="L384" s="63" t="e">
        <f t="shared" si="16"/>
        <v>#VALUE!</v>
      </c>
    </row>
    <row r="385" spans="2:12" hidden="1" x14ac:dyDescent="0.25">
      <c r="B385" s="39"/>
      <c r="C385" s="40"/>
      <c r="D385" s="95"/>
      <c r="E385" s="96"/>
      <c r="F385" s="38"/>
      <c r="G385" s="40"/>
      <c r="H385" s="40"/>
      <c r="I385" s="55"/>
      <c r="J385" s="61" t="e">
        <f>SUMIF([1]貼付け!$B:$B,$B385,[1]貼付け!$I:$I)</f>
        <v>#VALUE!</v>
      </c>
      <c r="K385" s="62" t="e">
        <f>SUMIF([1]貼付け!$B:$B,$B385,[1]貼付け!$J:$J)</f>
        <v>#VALUE!</v>
      </c>
      <c r="L385" s="63" t="e">
        <f t="shared" si="16"/>
        <v>#VALUE!</v>
      </c>
    </row>
    <row r="386" spans="2:12" hidden="1" x14ac:dyDescent="0.25">
      <c r="B386" s="39"/>
      <c r="C386" s="40"/>
      <c r="D386" s="95"/>
      <c r="E386" s="96"/>
      <c r="F386" s="38"/>
      <c r="G386" s="40"/>
      <c r="H386" s="40"/>
      <c r="I386" s="55"/>
      <c r="J386" s="61" t="e">
        <f>SUMIF([1]貼付け!$B:$B,$B386,[1]貼付け!$I:$I)</f>
        <v>#VALUE!</v>
      </c>
      <c r="K386" s="62" t="e">
        <f>SUMIF([1]貼付け!$B:$B,$B386,[1]貼付け!$J:$J)</f>
        <v>#VALUE!</v>
      </c>
      <c r="L386" s="63" t="e">
        <f t="shared" si="16"/>
        <v>#VALUE!</v>
      </c>
    </row>
    <row r="387" spans="2:12" hidden="1" x14ac:dyDescent="0.25">
      <c r="B387" s="39"/>
      <c r="C387" s="40"/>
      <c r="D387" s="95"/>
      <c r="E387" s="96"/>
      <c r="F387" s="38"/>
      <c r="G387" s="40"/>
      <c r="H387" s="40"/>
      <c r="I387" s="55"/>
      <c r="J387" s="61" t="e">
        <f>SUMIF([1]貼付け!$B:$B,$B387,[1]貼付け!$I:$I)</f>
        <v>#VALUE!</v>
      </c>
      <c r="K387" s="62" t="e">
        <f>SUMIF([1]貼付け!$B:$B,$B387,[1]貼付け!$J:$J)</f>
        <v>#VALUE!</v>
      </c>
      <c r="L387" s="63" t="e">
        <f t="shared" si="16"/>
        <v>#VALUE!</v>
      </c>
    </row>
    <row r="388" spans="2:12" hidden="1" x14ac:dyDescent="0.25">
      <c r="B388" s="39"/>
      <c r="C388" s="40"/>
      <c r="D388" s="95"/>
      <c r="E388" s="96"/>
      <c r="F388" s="38"/>
      <c r="G388" s="40"/>
      <c r="H388" s="40"/>
      <c r="I388" s="55"/>
      <c r="J388" s="61" t="e">
        <f>SUMIF([1]貼付け!$B:$B,$B388,[1]貼付け!$I:$I)</f>
        <v>#VALUE!</v>
      </c>
      <c r="K388" s="62" t="e">
        <f>SUMIF([1]貼付け!$B:$B,$B388,[1]貼付け!$J:$J)</f>
        <v>#VALUE!</v>
      </c>
      <c r="L388" s="63" t="e">
        <f t="shared" si="16"/>
        <v>#VALUE!</v>
      </c>
    </row>
    <row r="389" spans="2:12" hidden="1" x14ac:dyDescent="0.25">
      <c r="B389" s="39"/>
      <c r="C389" s="40"/>
      <c r="D389" s="95"/>
      <c r="E389" s="96"/>
      <c r="F389" s="38"/>
      <c r="G389" s="40"/>
      <c r="H389" s="40"/>
      <c r="I389" s="55"/>
      <c r="J389" s="61" t="e">
        <f>SUMIF([1]貼付け!$B:$B,$B389,[1]貼付け!$I:$I)</f>
        <v>#VALUE!</v>
      </c>
      <c r="K389" s="62" t="e">
        <f>SUMIF([1]貼付け!$B:$B,$B389,[1]貼付け!$J:$J)</f>
        <v>#VALUE!</v>
      </c>
      <c r="L389" s="63" t="e">
        <f t="shared" si="16"/>
        <v>#VALUE!</v>
      </c>
    </row>
    <row r="390" spans="2:12" hidden="1" x14ac:dyDescent="0.25">
      <c r="B390" s="39"/>
      <c r="C390" s="40"/>
      <c r="D390" s="95"/>
      <c r="E390" s="96"/>
      <c r="F390" s="38"/>
      <c r="G390" s="40"/>
      <c r="H390" s="40"/>
      <c r="I390" s="55"/>
      <c r="J390" s="61" t="e">
        <f>SUMIF([1]貼付け!$B:$B,$B390,[1]貼付け!$I:$I)</f>
        <v>#VALUE!</v>
      </c>
      <c r="K390" s="62" t="e">
        <f>SUMIF([1]貼付け!$B:$B,$B390,[1]貼付け!$J:$J)</f>
        <v>#VALUE!</v>
      </c>
      <c r="L390" s="63" t="e">
        <f t="shared" ref="L390:L453" si="17">K390/J390*7</f>
        <v>#VALUE!</v>
      </c>
    </row>
    <row r="391" spans="2:12" hidden="1" x14ac:dyDescent="0.25">
      <c r="B391" s="39"/>
      <c r="C391" s="40"/>
      <c r="D391" s="95"/>
      <c r="E391" s="96"/>
      <c r="F391" s="38"/>
      <c r="G391" s="40"/>
      <c r="H391" s="40"/>
      <c r="I391" s="55"/>
      <c r="J391" s="61" t="e">
        <f>SUMIF([1]貼付け!$B:$B,$B391,[1]貼付け!$I:$I)</f>
        <v>#VALUE!</v>
      </c>
      <c r="K391" s="62" t="e">
        <f>SUMIF([1]貼付け!$B:$B,$B391,[1]貼付け!$J:$J)</f>
        <v>#VALUE!</v>
      </c>
      <c r="L391" s="63" t="e">
        <f t="shared" si="17"/>
        <v>#VALUE!</v>
      </c>
    </row>
    <row r="392" spans="2:12" hidden="1" x14ac:dyDescent="0.25">
      <c r="B392" s="39"/>
      <c r="C392" s="40"/>
      <c r="D392" s="95"/>
      <c r="E392" s="96"/>
      <c r="F392" s="38"/>
      <c r="G392" s="40"/>
      <c r="H392" s="40"/>
      <c r="I392" s="55"/>
      <c r="J392" s="61" t="e">
        <f>SUMIF([1]貼付け!$B:$B,$B392,[1]貼付け!$I:$I)</f>
        <v>#VALUE!</v>
      </c>
      <c r="K392" s="62" t="e">
        <f>SUMIF([1]貼付け!$B:$B,$B392,[1]貼付け!$J:$J)</f>
        <v>#VALUE!</v>
      </c>
      <c r="L392" s="63" t="e">
        <f t="shared" si="17"/>
        <v>#VALUE!</v>
      </c>
    </row>
    <row r="393" spans="2:12" hidden="1" x14ac:dyDescent="0.25">
      <c r="B393" s="39"/>
      <c r="C393" s="40"/>
      <c r="D393" s="95"/>
      <c r="E393" s="96"/>
      <c r="F393" s="38"/>
      <c r="G393" s="40"/>
      <c r="H393" s="40"/>
      <c r="I393" s="55"/>
      <c r="J393" s="61" t="e">
        <f>SUMIF([1]貼付け!$B:$B,$B393,[1]貼付け!$I:$I)</f>
        <v>#VALUE!</v>
      </c>
      <c r="K393" s="62" t="e">
        <f>SUMIF([1]貼付け!$B:$B,$B393,[1]貼付け!$J:$J)</f>
        <v>#VALUE!</v>
      </c>
      <c r="L393" s="63" t="e">
        <f t="shared" si="17"/>
        <v>#VALUE!</v>
      </c>
    </row>
    <row r="394" spans="2:12" hidden="1" x14ac:dyDescent="0.25">
      <c r="B394" s="39"/>
      <c r="C394" s="40"/>
      <c r="D394" s="95"/>
      <c r="E394" s="96"/>
      <c r="F394" s="38"/>
      <c r="G394" s="40"/>
      <c r="H394" s="40"/>
      <c r="I394" s="55"/>
      <c r="J394" s="61" t="e">
        <f>SUMIF([1]貼付け!$B:$B,$B394,[1]貼付け!$I:$I)</f>
        <v>#VALUE!</v>
      </c>
      <c r="K394" s="62" t="e">
        <f>SUMIF([1]貼付け!$B:$B,$B394,[1]貼付け!$J:$J)</f>
        <v>#VALUE!</v>
      </c>
      <c r="L394" s="63" t="e">
        <f t="shared" si="17"/>
        <v>#VALUE!</v>
      </c>
    </row>
    <row r="395" spans="2:12" hidden="1" x14ac:dyDescent="0.25">
      <c r="B395" s="39"/>
      <c r="C395" s="40"/>
      <c r="D395" s="95"/>
      <c r="E395" s="96"/>
      <c r="F395" s="38"/>
      <c r="G395" s="40"/>
      <c r="H395" s="40"/>
      <c r="I395" s="55"/>
      <c r="J395" s="61" t="e">
        <f>SUMIF([1]貼付け!$B:$B,$B395,[1]貼付け!$I:$I)</f>
        <v>#VALUE!</v>
      </c>
      <c r="K395" s="62" t="e">
        <f>SUMIF([1]貼付け!$B:$B,$B395,[1]貼付け!$J:$J)</f>
        <v>#VALUE!</v>
      </c>
      <c r="L395" s="63" t="e">
        <f t="shared" si="17"/>
        <v>#VALUE!</v>
      </c>
    </row>
    <row r="396" spans="2:12" hidden="1" x14ac:dyDescent="0.25">
      <c r="B396" s="39"/>
      <c r="C396" s="40"/>
      <c r="D396" s="95"/>
      <c r="E396" s="96"/>
      <c r="F396" s="38"/>
      <c r="G396" s="40"/>
      <c r="H396" s="40"/>
      <c r="I396" s="55"/>
      <c r="J396" s="61" t="e">
        <f>SUMIF([1]貼付け!$B:$B,$B396,[1]貼付け!$I:$I)</f>
        <v>#VALUE!</v>
      </c>
      <c r="K396" s="62" t="e">
        <f>SUMIF([1]貼付け!$B:$B,$B396,[1]貼付け!$J:$J)</f>
        <v>#VALUE!</v>
      </c>
      <c r="L396" s="63" t="e">
        <f t="shared" si="17"/>
        <v>#VALUE!</v>
      </c>
    </row>
    <row r="397" spans="2:12" hidden="1" x14ac:dyDescent="0.25">
      <c r="B397" s="39"/>
      <c r="C397" s="40"/>
      <c r="D397" s="95"/>
      <c r="E397" s="96"/>
      <c r="F397" s="38"/>
      <c r="G397" s="40"/>
      <c r="H397" s="40"/>
      <c r="I397" s="55"/>
      <c r="J397" s="61" t="e">
        <f>SUMIF([1]貼付け!$B:$B,$B397,[1]貼付け!$I:$I)</f>
        <v>#VALUE!</v>
      </c>
      <c r="K397" s="62" t="e">
        <f>SUMIF([1]貼付け!$B:$B,$B397,[1]貼付け!$J:$J)</f>
        <v>#VALUE!</v>
      </c>
      <c r="L397" s="63" t="e">
        <f t="shared" si="17"/>
        <v>#VALUE!</v>
      </c>
    </row>
    <row r="398" spans="2:12" hidden="1" x14ac:dyDescent="0.25">
      <c r="B398" s="39"/>
      <c r="C398" s="40"/>
      <c r="D398" s="95"/>
      <c r="E398" s="96"/>
      <c r="F398" s="38"/>
      <c r="G398" s="40"/>
      <c r="H398" s="40"/>
      <c r="I398" s="55"/>
      <c r="J398" s="61" t="e">
        <f>SUMIF([1]貼付け!$B:$B,$B398,[1]貼付け!$I:$I)</f>
        <v>#VALUE!</v>
      </c>
      <c r="K398" s="62" t="e">
        <f>SUMIF([1]貼付け!$B:$B,$B398,[1]貼付け!$J:$J)</f>
        <v>#VALUE!</v>
      </c>
      <c r="L398" s="63" t="e">
        <f t="shared" si="17"/>
        <v>#VALUE!</v>
      </c>
    </row>
    <row r="399" spans="2:12" hidden="1" x14ac:dyDescent="0.25">
      <c r="B399" s="39"/>
      <c r="C399" s="40"/>
      <c r="D399" s="95"/>
      <c r="E399" s="96"/>
      <c r="F399" s="38"/>
      <c r="G399" s="40"/>
      <c r="H399" s="40"/>
      <c r="I399" s="55"/>
      <c r="J399" s="61" t="e">
        <f>SUMIF([1]貼付け!$B:$B,$B399,[1]貼付け!$I:$I)</f>
        <v>#VALUE!</v>
      </c>
      <c r="K399" s="62" t="e">
        <f>SUMIF([1]貼付け!$B:$B,$B399,[1]貼付け!$J:$J)</f>
        <v>#VALUE!</v>
      </c>
      <c r="L399" s="63" t="e">
        <f t="shared" si="17"/>
        <v>#VALUE!</v>
      </c>
    </row>
    <row r="400" spans="2:12" hidden="1" x14ac:dyDescent="0.25">
      <c r="B400" s="39"/>
      <c r="C400" s="40"/>
      <c r="D400" s="95"/>
      <c r="E400" s="96"/>
      <c r="F400" s="38"/>
      <c r="G400" s="40"/>
      <c r="H400" s="40"/>
      <c r="I400" s="55"/>
      <c r="J400" s="61" t="e">
        <f>SUMIF([1]貼付け!$B:$B,$B400,[1]貼付け!$I:$I)</f>
        <v>#VALUE!</v>
      </c>
      <c r="K400" s="62" t="e">
        <f>SUMIF([1]貼付け!$B:$B,$B400,[1]貼付け!$J:$J)</f>
        <v>#VALUE!</v>
      </c>
      <c r="L400" s="63" t="e">
        <f t="shared" si="17"/>
        <v>#VALUE!</v>
      </c>
    </row>
    <row r="401" spans="2:12" hidden="1" x14ac:dyDescent="0.25">
      <c r="B401" s="39"/>
      <c r="C401" s="40"/>
      <c r="D401" s="95"/>
      <c r="E401" s="96"/>
      <c r="F401" s="38"/>
      <c r="G401" s="40"/>
      <c r="H401" s="40"/>
      <c r="I401" s="55"/>
      <c r="J401" s="61" t="e">
        <f>SUMIF([1]貼付け!$B:$B,$B401,[1]貼付け!$I:$I)</f>
        <v>#VALUE!</v>
      </c>
      <c r="K401" s="62" t="e">
        <f>SUMIF([1]貼付け!$B:$B,$B401,[1]貼付け!$J:$J)</f>
        <v>#VALUE!</v>
      </c>
      <c r="L401" s="63" t="e">
        <f t="shared" si="17"/>
        <v>#VALUE!</v>
      </c>
    </row>
    <row r="402" spans="2:12" hidden="1" x14ac:dyDescent="0.25">
      <c r="B402" s="39"/>
      <c r="C402" s="40"/>
      <c r="D402" s="95"/>
      <c r="E402" s="96"/>
      <c r="F402" s="38"/>
      <c r="G402" s="40"/>
      <c r="H402" s="40"/>
      <c r="I402" s="55"/>
      <c r="J402" s="61" t="e">
        <f>SUMIF([1]貼付け!$B:$B,$B402,[1]貼付け!$I:$I)</f>
        <v>#VALUE!</v>
      </c>
      <c r="K402" s="62" t="e">
        <f>SUMIF([1]貼付け!$B:$B,$B402,[1]貼付け!$J:$J)</f>
        <v>#VALUE!</v>
      </c>
      <c r="L402" s="63" t="e">
        <f t="shared" si="17"/>
        <v>#VALUE!</v>
      </c>
    </row>
    <row r="403" spans="2:12" hidden="1" x14ac:dyDescent="0.25">
      <c r="B403" s="39"/>
      <c r="C403" s="40"/>
      <c r="D403" s="95"/>
      <c r="E403" s="96"/>
      <c r="F403" s="38"/>
      <c r="G403" s="40"/>
      <c r="H403" s="40"/>
      <c r="I403" s="55"/>
      <c r="J403" s="61" t="e">
        <f>SUMIF([1]貼付け!$B:$B,$B403,[1]貼付け!$I:$I)</f>
        <v>#VALUE!</v>
      </c>
      <c r="K403" s="62" t="e">
        <f>SUMIF([1]貼付け!$B:$B,$B403,[1]貼付け!$J:$J)</f>
        <v>#VALUE!</v>
      </c>
      <c r="L403" s="63" t="e">
        <f t="shared" si="17"/>
        <v>#VALUE!</v>
      </c>
    </row>
    <row r="404" spans="2:12" hidden="1" x14ac:dyDescent="0.25">
      <c r="B404" s="39"/>
      <c r="C404" s="40"/>
      <c r="D404" s="95"/>
      <c r="E404" s="96"/>
      <c r="F404" s="38"/>
      <c r="G404" s="40"/>
      <c r="H404" s="40"/>
      <c r="I404" s="55"/>
      <c r="J404" s="61" t="e">
        <f>SUMIF([1]貼付け!$B:$B,$B404,[1]貼付け!$I:$I)</f>
        <v>#VALUE!</v>
      </c>
      <c r="K404" s="62" t="e">
        <f>SUMIF([1]貼付け!$B:$B,$B404,[1]貼付け!$J:$J)</f>
        <v>#VALUE!</v>
      </c>
      <c r="L404" s="63" t="e">
        <f t="shared" si="17"/>
        <v>#VALUE!</v>
      </c>
    </row>
    <row r="405" spans="2:12" hidden="1" x14ac:dyDescent="0.25">
      <c r="B405" s="39"/>
      <c r="C405" s="40"/>
      <c r="D405" s="95"/>
      <c r="E405" s="96"/>
      <c r="F405" s="38"/>
      <c r="G405" s="40"/>
      <c r="H405" s="40"/>
      <c r="I405" s="55"/>
      <c r="J405" s="61" t="e">
        <f>SUMIF([1]貼付け!$B:$B,$B405,[1]貼付け!$I:$I)</f>
        <v>#VALUE!</v>
      </c>
      <c r="K405" s="62" t="e">
        <f>SUMIF([1]貼付け!$B:$B,$B405,[1]貼付け!$J:$J)</f>
        <v>#VALUE!</v>
      </c>
      <c r="L405" s="63" t="e">
        <f t="shared" si="17"/>
        <v>#VALUE!</v>
      </c>
    </row>
    <row r="406" spans="2:12" hidden="1" x14ac:dyDescent="0.25">
      <c r="B406" s="39"/>
      <c r="C406" s="40"/>
      <c r="D406" s="95"/>
      <c r="E406" s="96"/>
      <c r="F406" s="38"/>
      <c r="G406" s="40"/>
      <c r="H406" s="40"/>
      <c r="I406" s="55"/>
      <c r="J406" s="61" t="e">
        <f>SUMIF([1]貼付け!$B:$B,$B406,[1]貼付け!$I:$I)</f>
        <v>#VALUE!</v>
      </c>
      <c r="K406" s="62" t="e">
        <f>SUMIF([1]貼付け!$B:$B,$B406,[1]貼付け!$J:$J)</f>
        <v>#VALUE!</v>
      </c>
      <c r="L406" s="63" t="e">
        <f t="shared" si="17"/>
        <v>#VALUE!</v>
      </c>
    </row>
    <row r="407" spans="2:12" hidden="1" x14ac:dyDescent="0.25">
      <c r="B407" s="39"/>
      <c r="C407" s="40"/>
      <c r="D407" s="95"/>
      <c r="E407" s="96"/>
      <c r="F407" s="38"/>
      <c r="G407" s="40"/>
      <c r="H407" s="40"/>
      <c r="I407" s="55"/>
      <c r="J407" s="61" t="e">
        <f>SUMIF([1]貼付け!$B:$B,$B407,[1]貼付け!$I:$I)</f>
        <v>#VALUE!</v>
      </c>
      <c r="K407" s="62" t="e">
        <f>SUMIF([1]貼付け!$B:$B,$B407,[1]貼付け!$J:$J)</f>
        <v>#VALUE!</v>
      </c>
      <c r="L407" s="63" t="e">
        <f t="shared" si="17"/>
        <v>#VALUE!</v>
      </c>
    </row>
    <row r="408" spans="2:12" hidden="1" x14ac:dyDescent="0.25">
      <c r="B408" s="39"/>
      <c r="C408" s="40"/>
      <c r="D408" s="95"/>
      <c r="E408" s="96"/>
      <c r="F408" s="38"/>
      <c r="G408" s="40"/>
      <c r="H408" s="40"/>
      <c r="I408" s="55"/>
      <c r="J408" s="61" t="e">
        <f>SUMIF([1]貼付け!$B:$B,$B408,[1]貼付け!$I:$I)</f>
        <v>#VALUE!</v>
      </c>
      <c r="K408" s="62" t="e">
        <f>SUMIF([1]貼付け!$B:$B,$B408,[1]貼付け!$J:$J)</f>
        <v>#VALUE!</v>
      </c>
      <c r="L408" s="63" t="e">
        <f t="shared" si="17"/>
        <v>#VALUE!</v>
      </c>
    </row>
    <row r="409" spans="2:12" hidden="1" x14ac:dyDescent="0.25">
      <c r="B409" s="39"/>
      <c r="C409" s="40"/>
      <c r="D409" s="95"/>
      <c r="E409" s="96"/>
      <c r="F409" s="38"/>
      <c r="G409" s="40"/>
      <c r="H409" s="40"/>
      <c r="I409" s="55"/>
      <c r="J409" s="61" t="e">
        <f>SUMIF([1]貼付け!$B:$B,$B409,[1]貼付け!$I:$I)</f>
        <v>#VALUE!</v>
      </c>
      <c r="K409" s="62" t="e">
        <f>SUMIF([1]貼付け!$B:$B,$B409,[1]貼付け!$J:$J)</f>
        <v>#VALUE!</v>
      </c>
      <c r="L409" s="63" t="e">
        <f t="shared" si="17"/>
        <v>#VALUE!</v>
      </c>
    </row>
    <row r="410" spans="2:12" hidden="1" x14ac:dyDescent="0.25">
      <c r="B410" s="39"/>
      <c r="C410" s="40"/>
      <c r="D410" s="95"/>
      <c r="E410" s="96"/>
      <c r="F410" s="38"/>
      <c r="G410" s="40"/>
      <c r="H410" s="40"/>
      <c r="I410" s="55"/>
      <c r="J410" s="61" t="e">
        <f>SUMIF([1]貼付け!$B:$B,$B410,[1]貼付け!$I:$I)</f>
        <v>#VALUE!</v>
      </c>
      <c r="K410" s="62" t="e">
        <f>SUMIF([1]貼付け!$B:$B,$B410,[1]貼付け!$J:$J)</f>
        <v>#VALUE!</v>
      </c>
      <c r="L410" s="63" t="e">
        <f t="shared" si="17"/>
        <v>#VALUE!</v>
      </c>
    </row>
    <row r="411" spans="2:12" hidden="1" x14ac:dyDescent="0.25">
      <c r="B411" s="39"/>
      <c r="C411" s="40"/>
      <c r="D411" s="95"/>
      <c r="E411" s="96"/>
      <c r="F411" s="38"/>
      <c r="G411" s="40"/>
      <c r="H411" s="40"/>
      <c r="I411" s="55"/>
      <c r="J411" s="61" t="e">
        <f>SUMIF([1]貼付け!$B:$B,$B411,[1]貼付け!$I:$I)</f>
        <v>#VALUE!</v>
      </c>
      <c r="K411" s="62" t="e">
        <f>SUMIF([1]貼付け!$B:$B,$B411,[1]貼付け!$J:$J)</f>
        <v>#VALUE!</v>
      </c>
      <c r="L411" s="63" t="e">
        <f t="shared" si="17"/>
        <v>#VALUE!</v>
      </c>
    </row>
    <row r="412" spans="2:12" hidden="1" x14ac:dyDescent="0.25">
      <c r="B412" s="39"/>
      <c r="C412" s="40"/>
      <c r="D412" s="95"/>
      <c r="E412" s="96"/>
      <c r="F412" s="38"/>
      <c r="G412" s="40"/>
      <c r="H412" s="40"/>
      <c r="I412" s="55"/>
      <c r="J412" s="61" t="e">
        <f>SUMIF([1]貼付け!$B:$B,$B412,[1]貼付け!$I:$I)</f>
        <v>#VALUE!</v>
      </c>
      <c r="K412" s="62" t="e">
        <f>SUMIF([1]貼付け!$B:$B,$B412,[1]貼付け!$J:$J)</f>
        <v>#VALUE!</v>
      </c>
      <c r="L412" s="63" t="e">
        <f t="shared" si="17"/>
        <v>#VALUE!</v>
      </c>
    </row>
    <row r="413" spans="2:12" hidden="1" x14ac:dyDescent="0.25">
      <c r="B413" s="39"/>
      <c r="C413" s="40"/>
      <c r="D413" s="95"/>
      <c r="E413" s="96"/>
      <c r="F413" s="38"/>
      <c r="G413" s="40"/>
      <c r="H413" s="40"/>
      <c r="I413" s="55"/>
      <c r="J413" s="61" t="e">
        <f>SUMIF([1]貼付け!$B:$B,$B413,[1]貼付け!$I:$I)</f>
        <v>#VALUE!</v>
      </c>
      <c r="K413" s="62" t="e">
        <f>SUMIF([1]貼付け!$B:$B,$B413,[1]貼付け!$J:$J)</f>
        <v>#VALUE!</v>
      </c>
      <c r="L413" s="63" t="e">
        <f t="shared" si="17"/>
        <v>#VALUE!</v>
      </c>
    </row>
    <row r="414" spans="2:12" hidden="1" x14ac:dyDescent="0.25">
      <c r="B414" s="39"/>
      <c r="C414" s="40"/>
      <c r="D414" s="95"/>
      <c r="E414" s="96"/>
      <c r="F414" s="38"/>
      <c r="G414" s="40"/>
      <c r="H414" s="40"/>
      <c r="I414" s="55"/>
      <c r="J414" s="61" t="e">
        <f>SUMIF([1]貼付け!$B:$B,$B414,[1]貼付け!$I:$I)</f>
        <v>#VALUE!</v>
      </c>
      <c r="K414" s="62" t="e">
        <f>SUMIF([1]貼付け!$B:$B,$B414,[1]貼付け!$J:$J)</f>
        <v>#VALUE!</v>
      </c>
      <c r="L414" s="63" t="e">
        <f t="shared" si="17"/>
        <v>#VALUE!</v>
      </c>
    </row>
    <row r="415" spans="2:12" hidden="1" x14ac:dyDescent="0.25">
      <c r="B415" s="39"/>
      <c r="C415" s="40"/>
      <c r="D415" s="95"/>
      <c r="E415" s="96"/>
      <c r="F415" s="38"/>
      <c r="G415" s="40"/>
      <c r="H415" s="40"/>
      <c r="I415" s="55"/>
      <c r="J415" s="61" t="e">
        <f>SUMIF([1]貼付け!$B:$B,$B415,[1]貼付け!$I:$I)</f>
        <v>#VALUE!</v>
      </c>
      <c r="K415" s="62" t="e">
        <f>SUMIF([1]貼付け!$B:$B,$B415,[1]貼付け!$J:$J)</f>
        <v>#VALUE!</v>
      </c>
      <c r="L415" s="63" t="e">
        <f t="shared" si="17"/>
        <v>#VALUE!</v>
      </c>
    </row>
    <row r="416" spans="2:12" hidden="1" x14ac:dyDescent="0.25">
      <c r="B416" s="39"/>
      <c r="C416" s="40"/>
      <c r="D416" s="95"/>
      <c r="E416" s="96"/>
      <c r="F416" s="38"/>
      <c r="G416" s="40"/>
      <c r="H416" s="40"/>
      <c r="I416" s="55"/>
      <c r="J416" s="61" t="e">
        <f>SUMIF([1]貼付け!$B:$B,$B416,[1]貼付け!$I:$I)</f>
        <v>#VALUE!</v>
      </c>
      <c r="K416" s="62" t="e">
        <f>SUMIF([1]貼付け!$B:$B,$B416,[1]貼付け!$J:$J)</f>
        <v>#VALUE!</v>
      </c>
      <c r="L416" s="63" t="e">
        <f t="shared" si="17"/>
        <v>#VALUE!</v>
      </c>
    </row>
    <row r="417" spans="2:12" hidden="1" x14ac:dyDescent="0.25">
      <c r="B417" s="39"/>
      <c r="C417" s="40"/>
      <c r="D417" s="95"/>
      <c r="E417" s="96"/>
      <c r="F417" s="38"/>
      <c r="G417" s="40"/>
      <c r="H417" s="40"/>
      <c r="I417" s="55"/>
      <c r="J417" s="61" t="e">
        <f>SUMIF([1]貼付け!$B:$B,$B417,[1]貼付け!$I:$I)</f>
        <v>#VALUE!</v>
      </c>
      <c r="K417" s="62" t="e">
        <f>SUMIF([1]貼付け!$B:$B,$B417,[1]貼付け!$J:$J)</f>
        <v>#VALUE!</v>
      </c>
      <c r="L417" s="63" t="e">
        <f t="shared" si="17"/>
        <v>#VALUE!</v>
      </c>
    </row>
    <row r="418" spans="2:12" hidden="1" x14ac:dyDescent="0.25">
      <c r="B418" s="39"/>
      <c r="C418" s="40"/>
      <c r="D418" s="95"/>
      <c r="E418" s="96"/>
      <c r="F418" s="38"/>
      <c r="G418" s="40"/>
      <c r="H418" s="40"/>
      <c r="I418" s="55"/>
      <c r="J418" s="61" t="e">
        <f>SUMIF([1]貼付け!$B:$B,$B418,[1]貼付け!$I:$I)</f>
        <v>#VALUE!</v>
      </c>
      <c r="K418" s="62" t="e">
        <f>SUMIF([1]貼付け!$B:$B,$B418,[1]貼付け!$J:$J)</f>
        <v>#VALUE!</v>
      </c>
      <c r="L418" s="63" t="e">
        <f t="shared" si="17"/>
        <v>#VALUE!</v>
      </c>
    </row>
    <row r="419" spans="2:12" hidden="1" x14ac:dyDescent="0.25">
      <c r="B419" s="39"/>
      <c r="C419" s="40"/>
      <c r="D419" s="95"/>
      <c r="E419" s="96"/>
      <c r="F419" s="38"/>
      <c r="G419" s="40"/>
      <c r="H419" s="40"/>
      <c r="I419" s="55"/>
      <c r="J419" s="61" t="e">
        <f>SUMIF([1]貼付け!$B:$B,$B419,[1]貼付け!$I:$I)</f>
        <v>#VALUE!</v>
      </c>
      <c r="K419" s="62" t="e">
        <f>SUMIF([1]貼付け!$B:$B,$B419,[1]貼付け!$J:$J)</f>
        <v>#VALUE!</v>
      </c>
      <c r="L419" s="63" t="e">
        <f t="shared" si="17"/>
        <v>#VALUE!</v>
      </c>
    </row>
    <row r="420" spans="2:12" hidden="1" x14ac:dyDescent="0.25">
      <c r="B420" s="39"/>
      <c r="C420" s="40"/>
      <c r="D420" s="95"/>
      <c r="E420" s="96"/>
      <c r="F420" s="38"/>
      <c r="G420" s="40"/>
      <c r="H420" s="40"/>
      <c r="I420" s="55"/>
      <c r="J420" s="61" t="e">
        <f>SUMIF([1]貼付け!$B:$B,$B420,[1]貼付け!$I:$I)</f>
        <v>#VALUE!</v>
      </c>
      <c r="K420" s="62" t="e">
        <f>SUMIF([1]貼付け!$B:$B,$B420,[1]貼付け!$J:$J)</f>
        <v>#VALUE!</v>
      </c>
      <c r="L420" s="63" t="e">
        <f t="shared" si="17"/>
        <v>#VALUE!</v>
      </c>
    </row>
    <row r="421" spans="2:12" hidden="1" x14ac:dyDescent="0.25">
      <c r="B421" s="39"/>
      <c r="C421" s="40"/>
      <c r="D421" s="95"/>
      <c r="E421" s="96"/>
      <c r="F421" s="38"/>
      <c r="G421" s="40"/>
      <c r="H421" s="40"/>
      <c r="I421" s="55"/>
      <c r="J421" s="61" t="e">
        <f>SUMIF([1]貼付け!$B:$B,$B421,[1]貼付け!$I:$I)</f>
        <v>#VALUE!</v>
      </c>
      <c r="K421" s="62" t="e">
        <f>SUMIF([1]貼付け!$B:$B,$B421,[1]貼付け!$J:$J)</f>
        <v>#VALUE!</v>
      </c>
      <c r="L421" s="63" t="e">
        <f t="shared" si="17"/>
        <v>#VALUE!</v>
      </c>
    </row>
    <row r="422" spans="2:12" hidden="1" x14ac:dyDescent="0.25">
      <c r="B422" s="39"/>
      <c r="C422" s="40"/>
      <c r="D422" s="95"/>
      <c r="E422" s="96"/>
      <c r="F422" s="38"/>
      <c r="G422" s="40"/>
      <c r="H422" s="40"/>
      <c r="I422" s="55"/>
      <c r="J422" s="61" t="e">
        <f>SUMIF([1]貼付け!$B:$B,$B422,[1]貼付け!$I:$I)</f>
        <v>#VALUE!</v>
      </c>
      <c r="K422" s="62" t="e">
        <f>SUMIF([1]貼付け!$B:$B,$B422,[1]貼付け!$J:$J)</f>
        <v>#VALUE!</v>
      </c>
      <c r="L422" s="63" t="e">
        <f t="shared" si="17"/>
        <v>#VALUE!</v>
      </c>
    </row>
    <row r="423" spans="2:12" hidden="1" x14ac:dyDescent="0.25">
      <c r="B423" s="39"/>
      <c r="C423" s="40"/>
      <c r="D423" s="95"/>
      <c r="E423" s="96"/>
      <c r="F423" s="38"/>
      <c r="G423" s="40"/>
      <c r="H423" s="40"/>
      <c r="I423" s="55"/>
      <c r="J423" s="61" t="e">
        <f>SUMIF([1]貼付け!$B:$B,$B423,[1]貼付け!$I:$I)</f>
        <v>#VALUE!</v>
      </c>
      <c r="K423" s="62" t="e">
        <f>SUMIF([1]貼付け!$B:$B,$B423,[1]貼付け!$J:$J)</f>
        <v>#VALUE!</v>
      </c>
      <c r="L423" s="63" t="e">
        <f t="shared" si="17"/>
        <v>#VALUE!</v>
      </c>
    </row>
    <row r="424" spans="2:12" hidden="1" x14ac:dyDescent="0.25">
      <c r="B424" s="39"/>
      <c r="C424" s="40"/>
      <c r="D424" s="95"/>
      <c r="E424" s="96"/>
      <c r="F424" s="38"/>
      <c r="G424" s="40"/>
      <c r="H424" s="40"/>
      <c r="I424" s="55"/>
      <c r="J424" s="61" t="e">
        <f>SUMIF([1]貼付け!$B:$B,$B424,[1]貼付け!$I:$I)</f>
        <v>#VALUE!</v>
      </c>
      <c r="K424" s="62" t="e">
        <f>SUMIF([1]貼付け!$B:$B,$B424,[1]貼付け!$J:$J)</f>
        <v>#VALUE!</v>
      </c>
      <c r="L424" s="63" t="e">
        <f t="shared" si="17"/>
        <v>#VALUE!</v>
      </c>
    </row>
    <row r="425" spans="2:12" hidden="1" x14ac:dyDescent="0.25">
      <c r="B425" s="39"/>
      <c r="C425" s="40"/>
      <c r="D425" s="95"/>
      <c r="E425" s="96"/>
      <c r="F425" s="38"/>
      <c r="G425" s="40"/>
      <c r="H425" s="40"/>
      <c r="I425" s="55"/>
      <c r="J425" s="61" t="e">
        <f>SUMIF([1]貼付け!$B:$B,$B425,[1]貼付け!$I:$I)</f>
        <v>#VALUE!</v>
      </c>
      <c r="K425" s="62" t="e">
        <f>SUMIF([1]貼付け!$B:$B,$B425,[1]貼付け!$J:$J)</f>
        <v>#VALUE!</v>
      </c>
      <c r="L425" s="63" t="e">
        <f t="shared" si="17"/>
        <v>#VALUE!</v>
      </c>
    </row>
    <row r="426" spans="2:12" hidden="1" x14ac:dyDescent="0.25">
      <c r="B426" s="39"/>
      <c r="C426" s="40"/>
      <c r="D426" s="95"/>
      <c r="E426" s="96"/>
      <c r="F426" s="38"/>
      <c r="G426" s="40"/>
      <c r="H426" s="40"/>
      <c r="I426" s="55"/>
      <c r="J426" s="61" t="e">
        <f>SUMIF([1]貼付け!$B:$B,$B426,[1]貼付け!$I:$I)</f>
        <v>#VALUE!</v>
      </c>
      <c r="K426" s="62" t="e">
        <f>SUMIF([1]貼付け!$B:$B,$B426,[1]貼付け!$J:$J)</f>
        <v>#VALUE!</v>
      </c>
      <c r="L426" s="63" t="e">
        <f t="shared" si="17"/>
        <v>#VALUE!</v>
      </c>
    </row>
    <row r="427" spans="2:12" hidden="1" x14ac:dyDescent="0.25">
      <c r="B427" s="39"/>
      <c r="C427" s="40"/>
      <c r="D427" s="95"/>
      <c r="E427" s="96"/>
      <c r="F427" s="38"/>
      <c r="G427" s="40"/>
      <c r="H427" s="40"/>
      <c r="I427" s="55"/>
      <c r="J427" s="61" t="e">
        <f>SUMIF([1]貼付け!$B:$B,$B427,[1]貼付け!$I:$I)</f>
        <v>#VALUE!</v>
      </c>
      <c r="K427" s="62" t="e">
        <f>SUMIF([1]貼付け!$B:$B,$B427,[1]貼付け!$J:$J)</f>
        <v>#VALUE!</v>
      </c>
      <c r="L427" s="63" t="e">
        <f t="shared" si="17"/>
        <v>#VALUE!</v>
      </c>
    </row>
    <row r="428" spans="2:12" hidden="1" x14ac:dyDescent="0.25">
      <c r="B428" s="39"/>
      <c r="C428" s="40"/>
      <c r="D428" s="95"/>
      <c r="E428" s="96"/>
      <c r="F428" s="38"/>
      <c r="G428" s="40"/>
      <c r="H428" s="40"/>
      <c r="I428" s="55"/>
      <c r="J428" s="61" t="e">
        <f>SUMIF([1]貼付け!$B:$B,$B428,[1]貼付け!$I:$I)</f>
        <v>#VALUE!</v>
      </c>
      <c r="K428" s="62" t="e">
        <f>SUMIF([1]貼付け!$B:$B,$B428,[1]貼付け!$J:$J)</f>
        <v>#VALUE!</v>
      </c>
      <c r="L428" s="63" t="e">
        <f t="shared" si="17"/>
        <v>#VALUE!</v>
      </c>
    </row>
    <row r="429" spans="2:12" hidden="1" x14ac:dyDescent="0.25">
      <c r="B429" s="39"/>
      <c r="C429" s="40"/>
      <c r="D429" s="95"/>
      <c r="E429" s="96"/>
      <c r="F429" s="38"/>
      <c r="G429" s="40"/>
      <c r="H429" s="40"/>
      <c r="I429" s="55"/>
      <c r="J429" s="61" t="e">
        <f>SUMIF([1]貼付け!$B:$B,$B429,[1]貼付け!$I:$I)</f>
        <v>#VALUE!</v>
      </c>
      <c r="K429" s="62" t="e">
        <f>SUMIF([1]貼付け!$B:$B,$B429,[1]貼付け!$J:$J)</f>
        <v>#VALUE!</v>
      </c>
      <c r="L429" s="63" t="e">
        <f t="shared" si="17"/>
        <v>#VALUE!</v>
      </c>
    </row>
    <row r="430" spans="2:12" hidden="1" x14ac:dyDescent="0.25">
      <c r="B430" s="39"/>
      <c r="C430" s="40"/>
      <c r="D430" s="95"/>
      <c r="E430" s="96"/>
      <c r="F430" s="38"/>
      <c r="G430" s="40"/>
      <c r="H430" s="40"/>
      <c r="I430" s="55"/>
      <c r="J430" s="61" t="e">
        <f>SUMIF([1]貼付け!$B:$B,$B430,[1]貼付け!$I:$I)</f>
        <v>#VALUE!</v>
      </c>
      <c r="K430" s="62" t="e">
        <f>SUMIF([1]貼付け!$B:$B,$B430,[1]貼付け!$J:$J)</f>
        <v>#VALUE!</v>
      </c>
      <c r="L430" s="63" t="e">
        <f t="shared" si="17"/>
        <v>#VALUE!</v>
      </c>
    </row>
    <row r="431" spans="2:12" hidden="1" x14ac:dyDescent="0.25">
      <c r="B431" s="39"/>
      <c r="C431" s="40"/>
      <c r="D431" s="95"/>
      <c r="E431" s="96"/>
      <c r="F431" s="38"/>
      <c r="G431" s="40"/>
      <c r="H431" s="40"/>
      <c r="I431" s="55"/>
      <c r="J431" s="61" t="e">
        <f>SUMIF([1]貼付け!$B:$B,$B431,[1]貼付け!$I:$I)</f>
        <v>#VALUE!</v>
      </c>
      <c r="K431" s="62" t="e">
        <f>SUMIF([1]貼付け!$B:$B,$B431,[1]貼付け!$J:$J)</f>
        <v>#VALUE!</v>
      </c>
      <c r="L431" s="63" t="e">
        <f t="shared" si="17"/>
        <v>#VALUE!</v>
      </c>
    </row>
    <row r="432" spans="2:12" hidden="1" x14ac:dyDescent="0.25">
      <c r="B432" s="39"/>
      <c r="C432" s="40"/>
      <c r="D432" s="95"/>
      <c r="E432" s="96"/>
      <c r="F432" s="38"/>
      <c r="G432" s="40"/>
      <c r="H432" s="40"/>
      <c r="I432" s="55"/>
      <c r="J432" s="61" t="e">
        <f>SUMIF([1]貼付け!$B:$B,$B432,[1]貼付け!$I:$I)</f>
        <v>#VALUE!</v>
      </c>
      <c r="K432" s="62" t="e">
        <f>SUMIF([1]貼付け!$B:$B,$B432,[1]貼付け!$J:$J)</f>
        <v>#VALUE!</v>
      </c>
      <c r="L432" s="63" t="e">
        <f t="shared" si="17"/>
        <v>#VALUE!</v>
      </c>
    </row>
    <row r="433" spans="2:12" hidden="1" x14ac:dyDescent="0.25">
      <c r="B433" s="39"/>
      <c r="C433" s="40"/>
      <c r="D433" s="95"/>
      <c r="E433" s="96"/>
      <c r="F433" s="38"/>
      <c r="G433" s="40"/>
      <c r="H433" s="40"/>
      <c r="I433" s="55"/>
      <c r="J433" s="61" t="e">
        <f>SUMIF([1]貼付け!$B:$B,$B433,[1]貼付け!$I:$I)</f>
        <v>#VALUE!</v>
      </c>
      <c r="K433" s="62" t="e">
        <f>SUMIF([1]貼付け!$B:$B,$B433,[1]貼付け!$J:$J)</f>
        <v>#VALUE!</v>
      </c>
      <c r="L433" s="63" t="e">
        <f t="shared" si="17"/>
        <v>#VALUE!</v>
      </c>
    </row>
    <row r="434" spans="2:12" hidden="1" x14ac:dyDescent="0.25">
      <c r="B434" s="39"/>
      <c r="C434" s="40"/>
      <c r="D434" s="95"/>
      <c r="E434" s="96"/>
      <c r="F434" s="38"/>
      <c r="G434" s="40"/>
      <c r="H434" s="40"/>
      <c r="I434" s="55"/>
      <c r="J434" s="61" t="e">
        <f>SUMIF([1]貼付け!$B:$B,$B434,[1]貼付け!$I:$I)</f>
        <v>#VALUE!</v>
      </c>
      <c r="K434" s="62" t="e">
        <f>SUMIF([1]貼付け!$B:$B,$B434,[1]貼付け!$J:$J)</f>
        <v>#VALUE!</v>
      </c>
      <c r="L434" s="63" t="e">
        <f t="shared" si="17"/>
        <v>#VALUE!</v>
      </c>
    </row>
    <row r="435" spans="2:12" hidden="1" x14ac:dyDescent="0.25">
      <c r="B435" s="39"/>
      <c r="C435" s="40"/>
      <c r="D435" s="95"/>
      <c r="E435" s="96"/>
      <c r="F435" s="38"/>
      <c r="G435" s="40"/>
      <c r="H435" s="40"/>
      <c r="I435" s="55"/>
      <c r="J435" s="61" t="e">
        <f>SUMIF([1]貼付け!$B:$B,$B435,[1]貼付け!$I:$I)</f>
        <v>#VALUE!</v>
      </c>
      <c r="K435" s="62" t="e">
        <f>SUMIF([1]貼付け!$B:$B,$B435,[1]貼付け!$J:$J)</f>
        <v>#VALUE!</v>
      </c>
      <c r="L435" s="63" t="e">
        <f t="shared" si="17"/>
        <v>#VALUE!</v>
      </c>
    </row>
    <row r="436" spans="2:12" hidden="1" x14ac:dyDescent="0.25">
      <c r="B436" s="39"/>
      <c r="C436" s="40"/>
      <c r="D436" s="95"/>
      <c r="E436" s="96"/>
      <c r="F436" s="38"/>
      <c r="G436" s="40"/>
      <c r="H436" s="40"/>
      <c r="I436" s="55"/>
      <c r="J436" s="61" t="e">
        <f>SUMIF([1]貼付け!$B:$B,$B436,[1]貼付け!$I:$I)</f>
        <v>#VALUE!</v>
      </c>
      <c r="K436" s="62" t="e">
        <f>SUMIF([1]貼付け!$B:$B,$B436,[1]貼付け!$J:$J)</f>
        <v>#VALUE!</v>
      </c>
      <c r="L436" s="63" t="e">
        <f t="shared" si="17"/>
        <v>#VALUE!</v>
      </c>
    </row>
    <row r="437" spans="2:12" hidden="1" x14ac:dyDescent="0.25">
      <c r="B437" s="39"/>
      <c r="C437" s="40"/>
      <c r="D437" s="95"/>
      <c r="E437" s="96"/>
      <c r="F437" s="38"/>
      <c r="G437" s="40"/>
      <c r="H437" s="40"/>
      <c r="I437" s="55"/>
      <c r="J437" s="61" t="e">
        <f>SUMIF([1]貼付け!$B:$B,$B437,[1]貼付け!$I:$I)</f>
        <v>#VALUE!</v>
      </c>
      <c r="K437" s="62" t="e">
        <f>SUMIF([1]貼付け!$B:$B,$B437,[1]貼付け!$J:$J)</f>
        <v>#VALUE!</v>
      </c>
      <c r="L437" s="63" t="e">
        <f t="shared" si="17"/>
        <v>#VALUE!</v>
      </c>
    </row>
    <row r="438" spans="2:12" hidden="1" x14ac:dyDescent="0.25">
      <c r="B438" s="39"/>
      <c r="C438" s="40"/>
      <c r="D438" s="95"/>
      <c r="E438" s="96"/>
      <c r="F438" s="38"/>
      <c r="G438" s="40"/>
      <c r="H438" s="40"/>
      <c r="I438" s="55"/>
      <c r="J438" s="61" t="e">
        <f>SUMIF([1]貼付け!$B:$B,$B438,[1]貼付け!$I:$I)</f>
        <v>#VALUE!</v>
      </c>
      <c r="K438" s="62" t="e">
        <f>SUMIF([1]貼付け!$B:$B,$B438,[1]貼付け!$J:$J)</f>
        <v>#VALUE!</v>
      </c>
      <c r="L438" s="63" t="e">
        <f t="shared" si="17"/>
        <v>#VALUE!</v>
      </c>
    </row>
    <row r="439" spans="2:12" hidden="1" x14ac:dyDescent="0.25">
      <c r="B439" s="39"/>
      <c r="C439" s="40"/>
      <c r="D439" s="95"/>
      <c r="E439" s="96"/>
      <c r="F439" s="38"/>
      <c r="G439" s="40"/>
      <c r="H439" s="40"/>
      <c r="I439" s="55"/>
      <c r="J439" s="61" t="e">
        <f>SUMIF([1]貼付け!$B:$B,$B439,[1]貼付け!$I:$I)</f>
        <v>#VALUE!</v>
      </c>
      <c r="K439" s="62" t="e">
        <f>SUMIF([1]貼付け!$B:$B,$B439,[1]貼付け!$J:$J)</f>
        <v>#VALUE!</v>
      </c>
      <c r="L439" s="63" t="e">
        <f t="shared" si="17"/>
        <v>#VALUE!</v>
      </c>
    </row>
    <row r="440" spans="2:12" hidden="1" x14ac:dyDescent="0.25">
      <c r="B440" s="39"/>
      <c r="C440" s="40"/>
      <c r="D440" s="95"/>
      <c r="E440" s="96"/>
      <c r="F440" s="38"/>
      <c r="G440" s="40"/>
      <c r="H440" s="40"/>
      <c r="I440" s="55"/>
      <c r="J440" s="61" t="e">
        <f>SUMIF([1]貼付け!$B:$B,$B440,[1]貼付け!$I:$I)</f>
        <v>#VALUE!</v>
      </c>
      <c r="K440" s="62" t="e">
        <f>SUMIF([1]貼付け!$B:$B,$B440,[1]貼付け!$J:$J)</f>
        <v>#VALUE!</v>
      </c>
      <c r="L440" s="63" t="e">
        <f t="shared" si="17"/>
        <v>#VALUE!</v>
      </c>
    </row>
    <row r="441" spans="2:12" hidden="1" x14ac:dyDescent="0.25">
      <c r="B441" s="39"/>
      <c r="C441" s="40"/>
      <c r="D441" s="95"/>
      <c r="E441" s="96"/>
      <c r="F441" s="38"/>
      <c r="G441" s="40"/>
      <c r="H441" s="40"/>
      <c r="I441" s="55"/>
      <c r="J441" s="61" t="e">
        <f>SUMIF([1]貼付け!$B:$B,$B441,[1]貼付け!$I:$I)</f>
        <v>#VALUE!</v>
      </c>
      <c r="K441" s="62" t="e">
        <f>SUMIF([1]貼付け!$B:$B,$B441,[1]貼付け!$J:$J)</f>
        <v>#VALUE!</v>
      </c>
      <c r="L441" s="63" t="e">
        <f t="shared" si="17"/>
        <v>#VALUE!</v>
      </c>
    </row>
    <row r="442" spans="2:12" hidden="1" x14ac:dyDescent="0.25">
      <c r="B442" s="39"/>
      <c r="C442" s="40"/>
      <c r="D442" s="95"/>
      <c r="E442" s="96"/>
      <c r="F442" s="38"/>
      <c r="G442" s="40"/>
      <c r="H442" s="40"/>
      <c r="I442" s="55"/>
      <c r="J442" s="61" t="e">
        <f>SUMIF([1]貼付け!$B:$B,$B442,[1]貼付け!$I:$I)</f>
        <v>#VALUE!</v>
      </c>
      <c r="K442" s="62" t="e">
        <f>SUMIF([1]貼付け!$B:$B,$B442,[1]貼付け!$J:$J)</f>
        <v>#VALUE!</v>
      </c>
      <c r="L442" s="63" t="e">
        <f t="shared" si="17"/>
        <v>#VALUE!</v>
      </c>
    </row>
    <row r="443" spans="2:12" hidden="1" x14ac:dyDescent="0.25">
      <c r="B443" s="39"/>
      <c r="C443" s="40"/>
      <c r="D443" s="95"/>
      <c r="E443" s="96"/>
      <c r="F443" s="38"/>
      <c r="G443" s="40"/>
      <c r="H443" s="40"/>
      <c r="I443" s="55"/>
      <c r="J443" s="61" t="e">
        <f>SUMIF([1]貼付け!$B:$B,$B443,[1]貼付け!$I:$I)</f>
        <v>#VALUE!</v>
      </c>
      <c r="K443" s="62" t="e">
        <f>SUMIF([1]貼付け!$B:$B,$B443,[1]貼付け!$J:$J)</f>
        <v>#VALUE!</v>
      </c>
      <c r="L443" s="63" t="e">
        <f t="shared" si="17"/>
        <v>#VALUE!</v>
      </c>
    </row>
    <row r="444" spans="2:12" hidden="1" x14ac:dyDescent="0.25">
      <c r="B444" s="39"/>
      <c r="C444" s="40"/>
      <c r="D444" s="95"/>
      <c r="E444" s="96"/>
      <c r="F444" s="38"/>
      <c r="G444" s="40"/>
      <c r="H444" s="40"/>
      <c r="I444" s="55"/>
      <c r="J444" s="61" t="e">
        <f>SUMIF([1]貼付け!$B:$B,$B444,[1]貼付け!$I:$I)</f>
        <v>#VALUE!</v>
      </c>
      <c r="K444" s="62" t="e">
        <f>SUMIF([1]貼付け!$B:$B,$B444,[1]貼付け!$J:$J)</f>
        <v>#VALUE!</v>
      </c>
      <c r="L444" s="63" t="e">
        <f t="shared" si="17"/>
        <v>#VALUE!</v>
      </c>
    </row>
    <row r="445" spans="2:12" hidden="1" x14ac:dyDescent="0.25">
      <c r="B445" s="39"/>
      <c r="C445" s="40"/>
      <c r="D445" s="95"/>
      <c r="E445" s="96"/>
      <c r="F445" s="38"/>
      <c r="G445" s="40"/>
      <c r="H445" s="40"/>
      <c r="I445" s="55"/>
      <c r="J445" s="61" t="e">
        <f>SUMIF([1]貼付け!$B:$B,$B445,[1]貼付け!$I:$I)</f>
        <v>#VALUE!</v>
      </c>
      <c r="K445" s="62" t="e">
        <f>SUMIF([1]貼付け!$B:$B,$B445,[1]貼付け!$J:$J)</f>
        <v>#VALUE!</v>
      </c>
      <c r="L445" s="63" t="e">
        <f t="shared" si="17"/>
        <v>#VALUE!</v>
      </c>
    </row>
    <row r="446" spans="2:12" hidden="1" x14ac:dyDescent="0.25">
      <c r="B446" s="39"/>
      <c r="C446" s="40"/>
      <c r="D446" s="95"/>
      <c r="E446" s="96"/>
      <c r="F446" s="38"/>
      <c r="G446" s="40"/>
      <c r="H446" s="40"/>
      <c r="I446" s="55"/>
      <c r="J446" s="61" t="e">
        <f>SUMIF([1]貼付け!$B:$B,$B446,[1]貼付け!$I:$I)</f>
        <v>#VALUE!</v>
      </c>
      <c r="K446" s="62" t="e">
        <f>SUMIF([1]貼付け!$B:$B,$B446,[1]貼付け!$J:$J)</f>
        <v>#VALUE!</v>
      </c>
      <c r="L446" s="63" t="e">
        <f t="shared" si="17"/>
        <v>#VALUE!</v>
      </c>
    </row>
    <row r="447" spans="2:12" hidden="1" x14ac:dyDescent="0.25">
      <c r="B447" s="39"/>
      <c r="C447" s="40"/>
      <c r="D447" s="95"/>
      <c r="E447" s="96"/>
      <c r="F447" s="38"/>
      <c r="G447" s="40"/>
      <c r="H447" s="40"/>
      <c r="I447" s="55"/>
      <c r="J447" s="61" t="e">
        <f>SUMIF([1]貼付け!$B:$B,$B447,[1]貼付け!$I:$I)</f>
        <v>#VALUE!</v>
      </c>
      <c r="K447" s="62" t="e">
        <f>SUMIF([1]貼付け!$B:$B,$B447,[1]貼付け!$J:$J)</f>
        <v>#VALUE!</v>
      </c>
      <c r="L447" s="63" t="e">
        <f t="shared" si="17"/>
        <v>#VALUE!</v>
      </c>
    </row>
    <row r="448" spans="2:12" hidden="1" x14ac:dyDescent="0.25">
      <c r="B448" s="39"/>
      <c r="C448" s="40"/>
      <c r="D448" s="95"/>
      <c r="E448" s="96"/>
      <c r="F448" s="38"/>
      <c r="G448" s="40"/>
      <c r="H448" s="40"/>
      <c r="I448" s="55"/>
      <c r="J448" s="61" t="e">
        <f>SUMIF([1]貼付け!$B:$B,$B448,[1]貼付け!$I:$I)</f>
        <v>#VALUE!</v>
      </c>
      <c r="K448" s="62" t="e">
        <f>SUMIF([1]貼付け!$B:$B,$B448,[1]貼付け!$J:$J)</f>
        <v>#VALUE!</v>
      </c>
      <c r="L448" s="63" t="e">
        <f t="shared" si="17"/>
        <v>#VALUE!</v>
      </c>
    </row>
    <row r="449" spans="2:12" hidden="1" x14ac:dyDescent="0.25">
      <c r="B449" s="39"/>
      <c r="C449" s="40"/>
      <c r="D449" s="95"/>
      <c r="E449" s="96"/>
      <c r="F449" s="38"/>
      <c r="G449" s="40"/>
      <c r="H449" s="40"/>
      <c r="I449" s="55"/>
      <c r="J449" s="61" t="e">
        <f>SUMIF([1]貼付け!$B:$B,$B449,[1]貼付け!$I:$I)</f>
        <v>#VALUE!</v>
      </c>
      <c r="K449" s="62" t="e">
        <f>SUMIF([1]貼付け!$B:$B,$B449,[1]貼付け!$J:$J)</f>
        <v>#VALUE!</v>
      </c>
      <c r="L449" s="63" t="e">
        <f t="shared" si="17"/>
        <v>#VALUE!</v>
      </c>
    </row>
    <row r="450" spans="2:12" hidden="1" x14ac:dyDescent="0.25">
      <c r="B450" s="39"/>
      <c r="C450" s="40"/>
      <c r="D450" s="95"/>
      <c r="E450" s="96"/>
      <c r="F450" s="38"/>
      <c r="G450" s="40"/>
      <c r="H450" s="40"/>
      <c r="I450" s="55"/>
      <c r="J450" s="61" t="e">
        <f>SUMIF([1]貼付け!$B:$B,$B450,[1]貼付け!$I:$I)</f>
        <v>#VALUE!</v>
      </c>
      <c r="K450" s="62" t="e">
        <f>SUMIF([1]貼付け!$B:$B,$B450,[1]貼付け!$J:$J)</f>
        <v>#VALUE!</v>
      </c>
      <c r="L450" s="63" t="e">
        <f t="shared" si="17"/>
        <v>#VALUE!</v>
      </c>
    </row>
    <row r="451" spans="2:12" hidden="1" x14ac:dyDescent="0.25">
      <c r="B451" s="39"/>
      <c r="C451" s="40"/>
      <c r="D451" s="95"/>
      <c r="E451" s="96"/>
      <c r="F451" s="38"/>
      <c r="G451" s="40"/>
      <c r="H451" s="40"/>
      <c r="I451" s="55"/>
      <c r="J451" s="61" t="e">
        <f>SUMIF([1]貼付け!$B:$B,$B451,[1]貼付け!$I:$I)</f>
        <v>#VALUE!</v>
      </c>
      <c r="K451" s="62" t="e">
        <f>SUMIF([1]貼付け!$B:$B,$B451,[1]貼付け!$J:$J)</f>
        <v>#VALUE!</v>
      </c>
      <c r="L451" s="63" t="e">
        <f t="shared" si="17"/>
        <v>#VALUE!</v>
      </c>
    </row>
    <row r="452" spans="2:12" hidden="1" x14ac:dyDescent="0.25">
      <c r="B452" s="39"/>
      <c r="C452" s="40"/>
      <c r="D452" s="95"/>
      <c r="E452" s="96"/>
      <c r="F452" s="38"/>
      <c r="G452" s="40"/>
      <c r="H452" s="40"/>
      <c r="I452" s="55"/>
      <c r="J452" s="61" t="e">
        <f>SUMIF([1]貼付け!$B:$B,$B452,[1]貼付け!$I:$I)</f>
        <v>#VALUE!</v>
      </c>
      <c r="K452" s="62" t="e">
        <f>SUMIF([1]貼付け!$B:$B,$B452,[1]貼付け!$J:$J)</f>
        <v>#VALUE!</v>
      </c>
      <c r="L452" s="63" t="e">
        <f t="shared" si="17"/>
        <v>#VALUE!</v>
      </c>
    </row>
    <row r="453" spans="2:12" hidden="1" x14ac:dyDescent="0.25">
      <c r="B453" s="39"/>
      <c r="C453" s="40"/>
      <c r="D453" s="95"/>
      <c r="E453" s="96"/>
      <c r="F453" s="38"/>
      <c r="G453" s="40"/>
      <c r="H453" s="40"/>
      <c r="I453" s="55"/>
      <c r="J453" s="61" t="e">
        <f>SUMIF([1]貼付け!$B:$B,$B453,[1]貼付け!$I:$I)</f>
        <v>#VALUE!</v>
      </c>
      <c r="K453" s="62" t="e">
        <f>SUMIF([1]貼付け!$B:$B,$B453,[1]貼付け!$J:$J)</f>
        <v>#VALUE!</v>
      </c>
      <c r="L453" s="63" t="e">
        <f t="shared" si="17"/>
        <v>#VALUE!</v>
      </c>
    </row>
    <row r="454" spans="2:12" hidden="1" x14ac:dyDescent="0.25">
      <c r="B454" s="39"/>
      <c r="C454" s="40"/>
      <c r="D454" s="95"/>
      <c r="E454" s="96"/>
      <c r="F454" s="38"/>
      <c r="G454" s="40"/>
      <c r="H454" s="40"/>
      <c r="I454" s="55"/>
      <c r="J454" s="61" t="e">
        <f>SUMIF([1]貼付け!$B:$B,$B454,[1]貼付け!$I:$I)</f>
        <v>#VALUE!</v>
      </c>
      <c r="K454" s="62" t="e">
        <f>SUMIF([1]貼付け!$B:$B,$B454,[1]貼付け!$J:$J)</f>
        <v>#VALUE!</v>
      </c>
      <c r="L454" s="63" t="e">
        <f t="shared" ref="L454:L495" si="18">K454/J454*7</f>
        <v>#VALUE!</v>
      </c>
    </row>
    <row r="455" spans="2:12" hidden="1" x14ac:dyDescent="0.25">
      <c r="B455" s="39"/>
      <c r="C455" s="40"/>
      <c r="D455" s="95"/>
      <c r="E455" s="96"/>
      <c r="F455" s="38"/>
      <c r="G455" s="40"/>
      <c r="H455" s="40"/>
      <c r="I455" s="55"/>
      <c r="J455" s="61" t="e">
        <f>SUMIF([1]貼付け!$B:$B,$B455,[1]貼付け!$I:$I)</f>
        <v>#VALUE!</v>
      </c>
      <c r="K455" s="62" t="e">
        <f>SUMIF([1]貼付け!$B:$B,$B455,[1]貼付け!$J:$J)</f>
        <v>#VALUE!</v>
      </c>
      <c r="L455" s="63" t="e">
        <f t="shared" si="18"/>
        <v>#VALUE!</v>
      </c>
    </row>
    <row r="456" spans="2:12" hidden="1" x14ac:dyDescent="0.25">
      <c r="B456" s="39"/>
      <c r="C456" s="40"/>
      <c r="D456" s="95"/>
      <c r="E456" s="96"/>
      <c r="F456" s="38"/>
      <c r="G456" s="40"/>
      <c r="H456" s="40"/>
      <c r="I456" s="55"/>
      <c r="J456" s="61" t="e">
        <f>SUMIF([1]貼付け!$B:$B,$B456,[1]貼付け!$I:$I)</f>
        <v>#VALUE!</v>
      </c>
      <c r="K456" s="62" t="e">
        <f>SUMIF([1]貼付け!$B:$B,$B456,[1]貼付け!$J:$J)</f>
        <v>#VALUE!</v>
      </c>
      <c r="L456" s="63" t="e">
        <f t="shared" si="18"/>
        <v>#VALUE!</v>
      </c>
    </row>
    <row r="457" spans="2:12" hidden="1" x14ac:dyDescent="0.25">
      <c r="B457" s="39"/>
      <c r="C457" s="40"/>
      <c r="D457" s="95"/>
      <c r="E457" s="96"/>
      <c r="F457" s="38"/>
      <c r="G457" s="40"/>
      <c r="H457" s="40"/>
      <c r="I457" s="55"/>
      <c r="J457" s="61" t="e">
        <f>SUMIF([1]貼付け!$B:$B,$B457,[1]貼付け!$I:$I)</f>
        <v>#VALUE!</v>
      </c>
      <c r="K457" s="62" t="e">
        <f>SUMIF([1]貼付け!$B:$B,$B457,[1]貼付け!$J:$J)</f>
        <v>#VALUE!</v>
      </c>
      <c r="L457" s="63" t="e">
        <f t="shared" si="18"/>
        <v>#VALUE!</v>
      </c>
    </row>
    <row r="458" spans="2:12" hidden="1" x14ac:dyDescent="0.25">
      <c r="B458" s="39"/>
      <c r="C458" s="40"/>
      <c r="D458" s="95"/>
      <c r="E458" s="96"/>
      <c r="F458" s="38"/>
      <c r="G458" s="40"/>
      <c r="H458" s="40"/>
      <c r="I458" s="55"/>
      <c r="J458" s="61" t="e">
        <f>SUMIF([1]貼付け!$B:$B,$B458,[1]貼付け!$I:$I)</f>
        <v>#VALUE!</v>
      </c>
      <c r="K458" s="62" t="e">
        <f>SUMIF([1]貼付け!$B:$B,$B458,[1]貼付け!$J:$J)</f>
        <v>#VALUE!</v>
      </c>
      <c r="L458" s="63" t="e">
        <f t="shared" si="18"/>
        <v>#VALUE!</v>
      </c>
    </row>
    <row r="459" spans="2:12" hidden="1" x14ac:dyDescent="0.25">
      <c r="B459" s="39"/>
      <c r="C459" s="40"/>
      <c r="D459" s="95"/>
      <c r="E459" s="96"/>
      <c r="F459" s="38"/>
      <c r="G459" s="40"/>
      <c r="H459" s="40"/>
      <c r="I459" s="55"/>
      <c r="J459" s="61" t="e">
        <f>SUMIF([1]貼付け!$B:$B,$B459,[1]貼付け!$I:$I)</f>
        <v>#VALUE!</v>
      </c>
      <c r="K459" s="62" t="e">
        <f>SUMIF([1]貼付け!$B:$B,$B459,[1]貼付け!$J:$J)</f>
        <v>#VALUE!</v>
      </c>
      <c r="L459" s="63" t="e">
        <f t="shared" si="18"/>
        <v>#VALUE!</v>
      </c>
    </row>
    <row r="460" spans="2:12" hidden="1" x14ac:dyDescent="0.25">
      <c r="B460" s="39"/>
      <c r="C460" s="40"/>
      <c r="D460" s="95"/>
      <c r="E460" s="96"/>
      <c r="F460" s="38"/>
      <c r="G460" s="40"/>
      <c r="H460" s="40"/>
      <c r="I460" s="55"/>
      <c r="J460" s="61" t="e">
        <f>SUMIF([1]貼付け!$B:$B,$B460,[1]貼付け!$I:$I)</f>
        <v>#VALUE!</v>
      </c>
      <c r="K460" s="62" t="e">
        <f>SUMIF([1]貼付け!$B:$B,$B460,[1]貼付け!$J:$J)</f>
        <v>#VALUE!</v>
      </c>
      <c r="L460" s="63" t="e">
        <f t="shared" si="18"/>
        <v>#VALUE!</v>
      </c>
    </row>
    <row r="461" spans="2:12" hidden="1" x14ac:dyDescent="0.25">
      <c r="B461" s="39"/>
      <c r="C461" s="40"/>
      <c r="D461" s="95"/>
      <c r="E461" s="96"/>
      <c r="F461" s="38"/>
      <c r="G461" s="40"/>
      <c r="H461" s="40"/>
      <c r="I461" s="55"/>
      <c r="J461" s="61" t="e">
        <f>SUMIF([1]貼付け!$B:$B,$B461,[1]貼付け!$I:$I)</f>
        <v>#VALUE!</v>
      </c>
      <c r="K461" s="62" t="e">
        <f>SUMIF([1]貼付け!$B:$B,$B461,[1]貼付け!$J:$J)</f>
        <v>#VALUE!</v>
      </c>
      <c r="L461" s="63" t="e">
        <f t="shared" si="18"/>
        <v>#VALUE!</v>
      </c>
    </row>
    <row r="462" spans="2:12" hidden="1" x14ac:dyDescent="0.25">
      <c r="B462" s="39"/>
      <c r="C462" s="40"/>
      <c r="D462" s="95"/>
      <c r="E462" s="96"/>
      <c r="F462" s="38"/>
      <c r="G462" s="40"/>
      <c r="H462" s="40"/>
      <c r="I462" s="55"/>
      <c r="J462" s="61" t="e">
        <f>SUMIF([1]貼付け!$B:$B,$B462,[1]貼付け!$I:$I)</f>
        <v>#VALUE!</v>
      </c>
      <c r="K462" s="62" t="e">
        <f>SUMIF([1]貼付け!$B:$B,$B462,[1]貼付け!$J:$J)</f>
        <v>#VALUE!</v>
      </c>
      <c r="L462" s="63" t="e">
        <f t="shared" si="18"/>
        <v>#VALUE!</v>
      </c>
    </row>
    <row r="463" spans="2:12" hidden="1" x14ac:dyDescent="0.25">
      <c r="B463" s="39"/>
      <c r="C463" s="40"/>
      <c r="D463" s="95"/>
      <c r="E463" s="96"/>
      <c r="F463" s="38"/>
      <c r="G463" s="40"/>
      <c r="H463" s="40"/>
      <c r="I463" s="55"/>
      <c r="J463" s="61" t="e">
        <f>SUMIF([1]貼付け!$B:$B,$B463,[1]貼付け!$I:$I)</f>
        <v>#VALUE!</v>
      </c>
      <c r="K463" s="62" t="e">
        <f>SUMIF([1]貼付け!$B:$B,$B463,[1]貼付け!$J:$J)</f>
        <v>#VALUE!</v>
      </c>
      <c r="L463" s="63" t="e">
        <f t="shared" si="18"/>
        <v>#VALUE!</v>
      </c>
    </row>
    <row r="464" spans="2:12" hidden="1" x14ac:dyDescent="0.25">
      <c r="B464" s="39"/>
      <c r="C464" s="40"/>
      <c r="D464" s="95"/>
      <c r="E464" s="96"/>
      <c r="F464" s="38"/>
      <c r="G464" s="40"/>
      <c r="H464" s="40"/>
      <c r="I464" s="55"/>
      <c r="J464" s="61" t="e">
        <f>SUMIF([1]貼付け!$B:$B,$B464,[1]貼付け!$I:$I)</f>
        <v>#VALUE!</v>
      </c>
      <c r="K464" s="62" t="e">
        <f>SUMIF([1]貼付け!$B:$B,$B464,[1]貼付け!$J:$J)</f>
        <v>#VALUE!</v>
      </c>
      <c r="L464" s="63" t="e">
        <f t="shared" si="18"/>
        <v>#VALUE!</v>
      </c>
    </row>
    <row r="465" spans="2:12" hidden="1" x14ac:dyDescent="0.25">
      <c r="B465" s="39"/>
      <c r="C465" s="40"/>
      <c r="D465" s="95"/>
      <c r="E465" s="96"/>
      <c r="F465" s="38"/>
      <c r="G465" s="40"/>
      <c r="H465" s="40"/>
      <c r="I465" s="55"/>
      <c r="J465" s="61" t="e">
        <f>SUMIF([1]貼付け!$B:$B,$B465,[1]貼付け!$I:$I)</f>
        <v>#VALUE!</v>
      </c>
      <c r="K465" s="62" t="e">
        <f>SUMIF([1]貼付け!$B:$B,$B465,[1]貼付け!$J:$J)</f>
        <v>#VALUE!</v>
      </c>
      <c r="L465" s="63" t="e">
        <f t="shared" si="18"/>
        <v>#VALUE!</v>
      </c>
    </row>
    <row r="466" spans="2:12" hidden="1" x14ac:dyDescent="0.25">
      <c r="B466" s="39"/>
      <c r="C466" s="40"/>
      <c r="D466" s="95"/>
      <c r="E466" s="96"/>
      <c r="F466" s="38"/>
      <c r="G466" s="40"/>
      <c r="H466" s="40"/>
      <c r="I466" s="55"/>
      <c r="J466" s="61" t="e">
        <f>SUMIF([1]貼付け!$B:$B,$B466,[1]貼付け!$I:$I)</f>
        <v>#VALUE!</v>
      </c>
      <c r="K466" s="62" t="e">
        <f>SUMIF([1]貼付け!$B:$B,$B466,[1]貼付け!$J:$J)</f>
        <v>#VALUE!</v>
      </c>
      <c r="L466" s="63" t="e">
        <f t="shared" si="18"/>
        <v>#VALUE!</v>
      </c>
    </row>
    <row r="467" spans="2:12" hidden="1" x14ac:dyDescent="0.25">
      <c r="B467" s="39"/>
      <c r="C467" s="40"/>
      <c r="D467" s="95"/>
      <c r="E467" s="96"/>
      <c r="F467" s="38"/>
      <c r="G467" s="40"/>
      <c r="H467" s="40"/>
      <c r="I467" s="55"/>
      <c r="J467" s="61" t="e">
        <f>SUMIF([1]貼付け!$B:$B,$B467,[1]貼付け!$I:$I)</f>
        <v>#VALUE!</v>
      </c>
      <c r="K467" s="62" t="e">
        <f>SUMIF([1]貼付け!$B:$B,$B467,[1]貼付け!$J:$J)</f>
        <v>#VALUE!</v>
      </c>
      <c r="L467" s="63" t="e">
        <f t="shared" si="18"/>
        <v>#VALUE!</v>
      </c>
    </row>
    <row r="468" spans="2:12" hidden="1" x14ac:dyDescent="0.25">
      <c r="B468" s="39"/>
      <c r="C468" s="40"/>
      <c r="D468" s="95"/>
      <c r="E468" s="96"/>
      <c r="F468" s="38"/>
      <c r="G468" s="40"/>
      <c r="H468" s="40"/>
      <c r="I468" s="55"/>
      <c r="J468" s="61" t="e">
        <f>SUMIF([1]貼付け!$B:$B,$B468,[1]貼付け!$I:$I)</f>
        <v>#VALUE!</v>
      </c>
      <c r="K468" s="62" t="e">
        <f>SUMIF([1]貼付け!$B:$B,$B468,[1]貼付け!$J:$J)</f>
        <v>#VALUE!</v>
      </c>
      <c r="L468" s="63" t="e">
        <f t="shared" si="18"/>
        <v>#VALUE!</v>
      </c>
    </row>
    <row r="469" spans="2:12" hidden="1" x14ac:dyDescent="0.25">
      <c r="B469" s="39"/>
      <c r="C469" s="40"/>
      <c r="D469" s="95"/>
      <c r="E469" s="96"/>
      <c r="F469" s="38"/>
      <c r="G469" s="40"/>
      <c r="H469" s="40"/>
      <c r="I469" s="55"/>
      <c r="J469" s="61" t="e">
        <f>SUMIF([1]貼付け!$B:$B,$B469,[1]貼付け!$I:$I)</f>
        <v>#VALUE!</v>
      </c>
      <c r="K469" s="62" t="e">
        <f>SUMIF([1]貼付け!$B:$B,$B469,[1]貼付け!$J:$J)</f>
        <v>#VALUE!</v>
      </c>
      <c r="L469" s="63" t="e">
        <f t="shared" si="18"/>
        <v>#VALUE!</v>
      </c>
    </row>
    <row r="470" spans="2:12" hidden="1" x14ac:dyDescent="0.25">
      <c r="B470" s="39"/>
      <c r="C470" s="40"/>
      <c r="D470" s="95"/>
      <c r="E470" s="96"/>
      <c r="F470" s="38"/>
      <c r="G470" s="40"/>
      <c r="H470" s="40"/>
      <c r="I470" s="55"/>
      <c r="J470" s="61" t="e">
        <f>SUMIF([1]貼付け!$B:$B,$B470,[1]貼付け!$I:$I)</f>
        <v>#VALUE!</v>
      </c>
      <c r="K470" s="62" t="e">
        <f>SUMIF([1]貼付け!$B:$B,$B470,[1]貼付け!$J:$J)</f>
        <v>#VALUE!</v>
      </c>
      <c r="L470" s="63" t="e">
        <f t="shared" si="18"/>
        <v>#VALUE!</v>
      </c>
    </row>
    <row r="471" spans="2:12" hidden="1" x14ac:dyDescent="0.25">
      <c r="B471" s="39"/>
      <c r="C471" s="40"/>
      <c r="D471" s="95"/>
      <c r="E471" s="96"/>
      <c r="F471" s="38"/>
      <c r="G471" s="40"/>
      <c r="H471" s="40"/>
      <c r="I471" s="55"/>
      <c r="J471" s="61" t="e">
        <f>SUMIF([1]貼付け!$B:$B,$B471,[1]貼付け!$I:$I)</f>
        <v>#VALUE!</v>
      </c>
      <c r="K471" s="62" t="e">
        <f>SUMIF([1]貼付け!$B:$B,$B471,[1]貼付け!$J:$J)</f>
        <v>#VALUE!</v>
      </c>
      <c r="L471" s="63" t="e">
        <f t="shared" si="18"/>
        <v>#VALUE!</v>
      </c>
    </row>
    <row r="472" spans="2:12" hidden="1" x14ac:dyDescent="0.25">
      <c r="B472" s="39"/>
      <c r="C472" s="40"/>
      <c r="D472" s="95"/>
      <c r="E472" s="96"/>
      <c r="F472" s="38"/>
      <c r="G472" s="40"/>
      <c r="H472" s="40"/>
      <c r="I472" s="55"/>
      <c r="J472" s="61" t="e">
        <f>SUMIF([1]貼付け!$B:$B,$B472,[1]貼付け!$I:$I)</f>
        <v>#VALUE!</v>
      </c>
      <c r="K472" s="62" t="e">
        <f>SUMIF([1]貼付け!$B:$B,$B472,[1]貼付け!$J:$J)</f>
        <v>#VALUE!</v>
      </c>
      <c r="L472" s="63" t="e">
        <f t="shared" si="18"/>
        <v>#VALUE!</v>
      </c>
    </row>
    <row r="473" spans="2:12" hidden="1" x14ac:dyDescent="0.25">
      <c r="B473" s="39"/>
      <c r="C473" s="40"/>
      <c r="D473" s="95"/>
      <c r="E473" s="96"/>
      <c r="F473" s="38"/>
      <c r="G473" s="40"/>
      <c r="H473" s="40"/>
      <c r="I473" s="55"/>
      <c r="J473" s="61" t="e">
        <f>SUMIF([1]貼付け!$B:$B,$B473,[1]貼付け!$I:$I)</f>
        <v>#VALUE!</v>
      </c>
      <c r="K473" s="62" t="e">
        <f>SUMIF([1]貼付け!$B:$B,$B473,[1]貼付け!$J:$J)</f>
        <v>#VALUE!</v>
      </c>
      <c r="L473" s="63" t="e">
        <f t="shared" si="18"/>
        <v>#VALUE!</v>
      </c>
    </row>
    <row r="474" spans="2:12" hidden="1" x14ac:dyDescent="0.25">
      <c r="B474" s="39"/>
      <c r="C474" s="40"/>
      <c r="D474" s="95"/>
      <c r="E474" s="96"/>
      <c r="F474" s="38"/>
      <c r="G474" s="40"/>
      <c r="H474" s="40"/>
      <c r="I474" s="55"/>
      <c r="J474" s="61" t="e">
        <f>SUMIF([1]貼付け!$B:$B,$B474,[1]貼付け!$I:$I)</f>
        <v>#VALUE!</v>
      </c>
      <c r="K474" s="62" t="e">
        <f>SUMIF([1]貼付け!$B:$B,$B474,[1]貼付け!$J:$J)</f>
        <v>#VALUE!</v>
      </c>
      <c r="L474" s="63" t="e">
        <f t="shared" si="18"/>
        <v>#VALUE!</v>
      </c>
    </row>
    <row r="475" spans="2:12" hidden="1" x14ac:dyDescent="0.25">
      <c r="B475" s="39"/>
      <c r="C475" s="40"/>
      <c r="D475" s="95"/>
      <c r="E475" s="96"/>
      <c r="F475" s="38"/>
      <c r="G475" s="40"/>
      <c r="H475" s="40"/>
      <c r="I475" s="55"/>
      <c r="J475" s="61" t="e">
        <f>SUMIF([1]貼付け!$B:$B,$B475,[1]貼付け!$I:$I)</f>
        <v>#VALUE!</v>
      </c>
      <c r="K475" s="62" t="e">
        <f>SUMIF([1]貼付け!$B:$B,$B475,[1]貼付け!$J:$J)</f>
        <v>#VALUE!</v>
      </c>
      <c r="L475" s="63" t="e">
        <f t="shared" si="18"/>
        <v>#VALUE!</v>
      </c>
    </row>
    <row r="476" spans="2:12" hidden="1" x14ac:dyDescent="0.25">
      <c r="B476" s="39"/>
      <c r="C476" s="40"/>
      <c r="D476" s="95"/>
      <c r="E476" s="96"/>
      <c r="F476" s="38"/>
      <c r="G476" s="40"/>
      <c r="H476" s="40"/>
      <c r="I476" s="55"/>
      <c r="J476" s="61" t="e">
        <f>SUMIF([1]貼付け!$B:$B,$B476,[1]貼付け!$I:$I)</f>
        <v>#VALUE!</v>
      </c>
      <c r="K476" s="62" t="e">
        <f>SUMIF([1]貼付け!$B:$B,$B476,[1]貼付け!$J:$J)</f>
        <v>#VALUE!</v>
      </c>
      <c r="L476" s="63" t="e">
        <f t="shared" si="18"/>
        <v>#VALUE!</v>
      </c>
    </row>
    <row r="477" spans="2:12" hidden="1" x14ac:dyDescent="0.25">
      <c r="B477" s="39"/>
      <c r="C477" s="40"/>
      <c r="D477" s="95"/>
      <c r="E477" s="96"/>
      <c r="F477" s="38"/>
      <c r="G477" s="40"/>
      <c r="H477" s="40"/>
      <c r="I477" s="55"/>
      <c r="J477" s="61" t="e">
        <f>SUMIF([1]貼付け!$B:$B,$B477,[1]貼付け!$I:$I)</f>
        <v>#VALUE!</v>
      </c>
      <c r="K477" s="62" t="e">
        <f>SUMIF([1]貼付け!$B:$B,$B477,[1]貼付け!$J:$J)</f>
        <v>#VALUE!</v>
      </c>
      <c r="L477" s="63" t="e">
        <f t="shared" si="18"/>
        <v>#VALUE!</v>
      </c>
    </row>
    <row r="478" spans="2:12" hidden="1" x14ac:dyDescent="0.25">
      <c r="B478" s="39"/>
      <c r="C478" s="40"/>
      <c r="D478" s="95"/>
      <c r="E478" s="96"/>
      <c r="F478" s="38"/>
      <c r="G478" s="40"/>
      <c r="H478" s="40"/>
      <c r="I478" s="55"/>
      <c r="J478" s="61" t="e">
        <f>SUMIF([1]貼付け!$B:$B,$B478,[1]貼付け!$I:$I)</f>
        <v>#VALUE!</v>
      </c>
      <c r="K478" s="62" t="e">
        <f>SUMIF([1]貼付け!$B:$B,$B478,[1]貼付け!$J:$J)</f>
        <v>#VALUE!</v>
      </c>
      <c r="L478" s="63" t="e">
        <f t="shared" si="18"/>
        <v>#VALUE!</v>
      </c>
    </row>
    <row r="479" spans="2:12" hidden="1" x14ac:dyDescent="0.25">
      <c r="B479" s="39"/>
      <c r="C479" s="40"/>
      <c r="D479" s="95"/>
      <c r="E479" s="96"/>
      <c r="F479" s="38"/>
      <c r="G479" s="40"/>
      <c r="H479" s="40"/>
      <c r="I479" s="55"/>
      <c r="J479" s="61" t="e">
        <f>SUMIF([1]貼付け!$B:$B,$B479,[1]貼付け!$I:$I)</f>
        <v>#VALUE!</v>
      </c>
      <c r="K479" s="62" t="e">
        <f>SUMIF([1]貼付け!$B:$B,$B479,[1]貼付け!$J:$J)</f>
        <v>#VALUE!</v>
      </c>
      <c r="L479" s="63" t="e">
        <f t="shared" si="18"/>
        <v>#VALUE!</v>
      </c>
    </row>
    <row r="480" spans="2:12" hidden="1" x14ac:dyDescent="0.25">
      <c r="B480" s="39"/>
      <c r="C480" s="40"/>
      <c r="D480" s="95"/>
      <c r="E480" s="96"/>
      <c r="F480" s="38"/>
      <c r="G480" s="40"/>
      <c r="H480" s="40"/>
      <c r="I480" s="55"/>
      <c r="J480" s="61" t="e">
        <f>SUMIF([1]貼付け!$B:$B,$B480,[1]貼付け!$I:$I)</f>
        <v>#VALUE!</v>
      </c>
      <c r="K480" s="62" t="e">
        <f>SUMIF([1]貼付け!$B:$B,$B480,[1]貼付け!$J:$J)</f>
        <v>#VALUE!</v>
      </c>
      <c r="L480" s="63" t="e">
        <f t="shared" si="18"/>
        <v>#VALUE!</v>
      </c>
    </row>
    <row r="481" spans="2:12" hidden="1" x14ac:dyDescent="0.25">
      <c r="B481" s="39"/>
      <c r="C481" s="40"/>
      <c r="D481" s="95"/>
      <c r="E481" s="96"/>
      <c r="F481" s="38"/>
      <c r="G481" s="40"/>
      <c r="H481" s="40"/>
      <c r="I481" s="55"/>
      <c r="J481" s="61" t="e">
        <f>SUMIF([1]貼付け!$B:$B,$B481,[1]貼付け!$I:$I)</f>
        <v>#VALUE!</v>
      </c>
      <c r="K481" s="62" t="e">
        <f>SUMIF([1]貼付け!$B:$B,$B481,[1]貼付け!$J:$J)</f>
        <v>#VALUE!</v>
      </c>
      <c r="L481" s="63" t="e">
        <f t="shared" si="18"/>
        <v>#VALUE!</v>
      </c>
    </row>
    <row r="482" spans="2:12" hidden="1" x14ac:dyDescent="0.25">
      <c r="B482" s="39"/>
      <c r="C482" s="40"/>
      <c r="D482" s="95"/>
      <c r="E482" s="96"/>
      <c r="F482" s="38"/>
      <c r="G482" s="40"/>
      <c r="H482" s="40"/>
      <c r="I482" s="55"/>
      <c r="J482" s="61" t="e">
        <f>SUMIF([1]貼付け!$B:$B,$B482,[1]貼付け!$I:$I)</f>
        <v>#VALUE!</v>
      </c>
      <c r="K482" s="62" t="e">
        <f>SUMIF([1]貼付け!$B:$B,$B482,[1]貼付け!$J:$J)</f>
        <v>#VALUE!</v>
      </c>
      <c r="L482" s="63" t="e">
        <f t="shared" si="18"/>
        <v>#VALUE!</v>
      </c>
    </row>
    <row r="483" spans="2:12" hidden="1" x14ac:dyDescent="0.25">
      <c r="B483" s="39"/>
      <c r="C483" s="40"/>
      <c r="D483" s="95"/>
      <c r="E483" s="96"/>
      <c r="F483" s="38"/>
      <c r="G483" s="40"/>
      <c r="H483" s="40"/>
      <c r="I483" s="55"/>
      <c r="J483" s="61" t="e">
        <f>SUMIF([1]貼付け!$B:$B,$B483,[1]貼付け!$I:$I)</f>
        <v>#VALUE!</v>
      </c>
      <c r="K483" s="62" t="e">
        <f>SUMIF([1]貼付け!$B:$B,$B483,[1]貼付け!$J:$J)</f>
        <v>#VALUE!</v>
      </c>
      <c r="L483" s="63" t="e">
        <f t="shared" si="18"/>
        <v>#VALUE!</v>
      </c>
    </row>
    <row r="484" spans="2:12" hidden="1" x14ac:dyDescent="0.25">
      <c r="B484" s="39"/>
      <c r="C484" s="40"/>
      <c r="D484" s="95"/>
      <c r="E484" s="96"/>
      <c r="F484" s="38"/>
      <c r="G484" s="40"/>
      <c r="H484" s="40"/>
      <c r="I484" s="55"/>
      <c r="J484" s="61" t="e">
        <f>SUMIF([1]貼付け!$B:$B,$B484,[1]貼付け!$I:$I)</f>
        <v>#VALUE!</v>
      </c>
      <c r="K484" s="62" t="e">
        <f>SUMIF([1]貼付け!$B:$B,$B484,[1]貼付け!$J:$J)</f>
        <v>#VALUE!</v>
      </c>
      <c r="L484" s="63" t="e">
        <f t="shared" si="18"/>
        <v>#VALUE!</v>
      </c>
    </row>
    <row r="485" spans="2:12" hidden="1" x14ac:dyDescent="0.25">
      <c r="B485" s="39"/>
      <c r="C485" s="40"/>
      <c r="D485" s="95"/>
      <c r="E485" s="96"/>
      <c r="F485" s="38"/>
      <c r="G485" s="40"/>
      <c r="H485" s="40"/>
      <c r="I485" s="55"/>
      <c r="J485" s="61" t="e">
        <f>SUMIF([1]貼付け!$B:$B,$B485,[1]貼付け!$I:$I)</f>
        <v>#VALUE!</v>
      </c>
      <c r="K485" s="62" t="e">
        <f>SUMIF([1]貼付け!$B:$B,$B485,[1]貼付け!$J:$J)</f>
        <v>#VALUE!</v>
      </c>
      <c r="L485" s="63" t="e">
        <f t="shared" si="18"/>
        <v>#VALUE!</v>
      </c>
    </row>
    <row r="486" spans="2:12" hidden="1" x14ac:dyDescent="0.25">
      <c r="B486" s="39"/>
      <c r="C486" s="40"/>
      <c r="D486" s="95"/>
      <c r="E486" s="96"/>
      <c r="F486" s="38"/>
      <c r="G486" s="40"/>
      <c r="H486" s="40"/>
      <c r="I486" s="55"/>
      <c r="J486" s="61" t="e">
        <f>SUMIF([1]貼付け!$B:$B,$B486,[1]貼付け!$I:$I)</f>
        <v>#VALUE!</v>
      </c>
      <c r="K486" s="62" t="e">
        <f>SUMIF([1]貼付け!$B:$B,$B486,[1]貼付け!$J:$J)</f>
        <v>#VALUE!</v>
      </c>
      <c r="L486" s="63" t="e">
        <f t="shared" si="18"/>
        <v>#VALUE!</v>
      </c>
    </row>
    <row r="487" spans="2:12" hidden="1" x14ac:dyDescent="0.25">
      <c r="B487" s="39"/>
      <c r="C487" s="40"/>
      <c r="D487" s="95"/>
      <c r="E487" s="96"/>
      <c r="F487" s="38"/>
      <c r="G487" s="40"/>
      <c r="H487" s="40"/>
      <c r="I487" s="55"/>
      <c r="J487" s="61" t="e">
        <f>SUMIF([1]貼付け!$B:$B,$B487,[1]貼付け!$I:$I)</f>
        <v>#VALUE!</v>
      </c>
      <c r="K487" s="62" t="e">
        <f>SUMIF([1]貼付け!$B:$B,$B487,[1]貼付け!$J:$J)</f>
        <v>#VALUE!</v>
      </c>
      <c r="L487" s="63" t="e">
        <f t="shared" si="18"/>
        <v>#VALUE!</v>
      </c>
    </row>
    <row r="488" spans="2:12" hidden="1" x14ac:dyDescent="0.25">
      <c r="B488" s="39"/>
      <c r="C488" s="40"/>
      <c r="D488" s="95"/>
      <c r="E488" s="96"/>
      <c r="F488" s="38"/>
      <c r="G488" s="40"/>
      <c r="H488" s="40"/>
      <c r="I488" s="55"/>
      <c r="J488" s="61" t="e">
        <f>SUMIF([1]貼付け!$B:$B,$B488,[1]貼付け!$I:$I)</f>
        <v>#VALUE!</v>
      </c>
      <c r="K488" s="62" t="e">
        <f>SUMIF([1]貼付け!$B:$B,$B488,[1]貼付け!$J:$J)</f>
        <v>#VALUE!</v>
      </c>
      <c r="L488" s="63" t="e">
        <f t="shared" si="18"/>
        <v>#VALUE!</v>
      </c>
    </row>
    <row r="489" spans="2:12" hidden="1" x14ac:dyDescent="0.25">
      <c r="B489" s="39"/>
      <c r="C489" s="40"/>
      <c r="D489" s="95"/>
      <c r="E489" s="96"/>
      <c r="F489" s="38"/>
      <c r="G489" s="40"/>
      <c r="H489" s="40"/>
      <c r="I489" s="55"/>
      <c r="J489" s="61" t="e">
        <f>SUMIF([1]貼付け!$B:$B,$B489,[1]貼付け!$I:$I)</f>
        <v>#VALUE!</v>
      </c>
      <c r="K489" s="62" t="e">
        <f>SUMIF([1]貼付け!$B:$B,$B489,[1]貼付け!$J:$J)</f>
        <v>#VALUE!</v>
      </c>
      <c r="L489" s="63" t="e">
        <f t="shared" si="18"/>
        <v>#VALUE!</v>
      </c>
    </row>
    <row r="490" spans="2:12" hidden="1" x14ac:dyDescent="0.25">
      <c r="B490" s="39"/>
      <c r="C490" s="40"/>
      <c r="D490" s="95"/>
      <c r="E490" s="96"/>
      <c r="F490" s="38"/>
      <c r="G490" s="40"/>
      <c r="H490" s="40"/>
      <c r="I490" s="55"/>
      <c r="J490" s="61" t="e">
        <f>SUMIF([1]貼付け!$B:$B,$B490,[1]貼付け!$I:$I)</f>
        <v>#VALUE!</v>
      </c>
      <c r="K490" s="62" t="e">
        <f>SUMIF([1]貼付け!$B:$B,$B490,[1]貼付け!$J:$J)</f>
        <v>#VALUE!</v>
      </c>
      <c r="L490" s="63" t="e">
        <f t="shared" si="18"/>
        <v>#VALUE!</v>
      </c>
    </row>
    <row r="491" spans="2:12" hidden="1" x14ac:dyDescent="0.25">
      <c r="B491" s="39"/>
      <c r="C491" s="40"/>
      <c r="D491" s="95"/>
      <c r="E491" s="96"/>
      <c r="F491" s="38"/>
      <c r="G491" s="40"/>
      <c r="H491" s="40"/>
      <c r="I491" s="55"/>
      <c r="J491" s="61" t="e">
        <f>SUMIF([1]貼付け!$B:$B,$B491,[1]貼付け!$I:$I)</f>
        <v>#VALUE!</v>
      </c>
      <c r="K491" s="62" t="e">
        <f>SUMIF([1]貼付け!$B:$B,$B491,[1]貼付け!$J:$J)</f>
        <v>#VALUE!</v>
      </c>
      <c r="L491" s="63" t="e">
        <f t="shared" si="18"/>
        <v>#VALUE!</v>
      </c>
    </row>
    <row r="492" spans="2:12" hidden="1" x14ac:dyDescent="0.25">
      <c r="B492" s="39"/>
      <c r="C492" s="40"/>
      <c r="D492" s="95"/>
      <c r="E492" s="96"/>
      <c r="F492" s="38"/>
      <c r="G492" s="40"/>
      <c r="H492" s="40"/>
      <c r="I492" s="55"/>
      <c r="J492" s="61" t="e">
        <f>SUMIF([1]貼付け!$B:$B,$B492,[1]貼付け!$I:$I)</f>
        <v>#VALUE!</v>
      </c>
      <c r="K492" s="62" t="e">
        <f>SUMIF([1]貼付け!$B:$B,$B492,[1]貼付け!$J:$J)</f>
        <v>#VALUE!</v>
      </c>
      <c r="L492" s="63" t="e">
        <f t="shared" si="18"/>
        <v>#VALUE!</v>
      </c>
    </row>
    <row r="493" spans="2:12" hidden="1" x14ac:dyDescent="0.25">
      <c r="B493" s="39"/>
      <c r="C493" s="40"/>
      <c r="D493" s="95"/>
      <c r="E493" s="96"/>
      <c r="F493" s="38"/>
      <c r="G493" s="40"/>
      <c r="H493" s="40"/>
      <c r="I493" s="55"/>
      <c r="J493" s="61" t="e">
        <f>SUMIF([1]貼付け!$B:$B,$B493,[1]貼付け!$I:$I)</f>
        <v>#VALUE!</v>
      </c>
      <c r="K493" s="62" t="e">
        <f>SUMIF([1]貼付け!$B:$B,$B493,[1]貼付け!$J:$J)</f>
        <v>#VALUE!</v>
      </c>
      <c r="L493" s="63" t="e">
        <f t="shared" si="18"/>
        <v>#VALUE!</v>
      </c>
    </row>
    <row r="494" spans="2:12" hidden="1" x14ac:dyDescent="0.25">
      <c r="B494" s="39"/>
      <c r="C494" s="40"/>
      <c r="D494" s="95"/>
      <c r="E494" s="96"/>
      <c r="F494" s="38"/>
      <c r="G494" s="40"/>
      <c r="H494" s="40"/>
      <c r="I494" s="55"/>
      <c r="J494" s="61" t="e">
        <f>SUMIF([1]貼付け!$B:$B,$B494,[1]貼付け!$I:$I)</f>
        <v>#VALUE!</v>
      </c>
      <c r="K494" s="62" t="e">
        <f>SUMIF([1]貼付け!$B:$B,$B494,[1]貼付け!$J:$J)</f>
        <v>#VALUE!</v>
      </c>
      <c r="L494" s="63" t="e">
        <f t="shared" si="18"/>
        <v>#VALUE!</v>
      </c>
    </row>
    <row r="495" spans="2:12" hidden="1" x14ac:dyDescent="0.25">
      <c r="B495" s="39"/>
      <c r="C495" s="40"/>
      <c r="D495" s="95"/>
      <c r="E495" s="96"/>
      <c r="F495" s="38"/>
      <c r="G495" s="40"/>
      <c r="H495" s="40"/>
      <c r="I495" s="55"/>
      <c r="J495" s="61" t="e">
        <f>SUMIF([1]貼付け!$B:$B,$B495,[1]貼付け!$I:$I)</f>
        <v>#VALUE!</v>
      </c>
      <c r="K495" s="62" t="e">
        <f>SUMIF([1]貼付け!$B:$B,$B495,[1]貼付け!$J:$J)</f>
        <v>#VALUE!</v>
      </c>
      <c r="L495" s="63" t="e">
        <f t="shared" si="18"/>
        <v>#VALUE!</v>
      </c>
    </row>
  </sheetData>
  <autoFilter ref="A5:BD495">
    <filterColumn colId="3">
      <filters>
        <filter val="1"/>
      </filters>
    </filterColumn>
  </autoFilter>
  <mergeCells count="1">
    <mergeCell ref="Y4:AN4"/>
  </mergeCells>
  <phoneticPr fontId="21"/>
  <conditionalFormatting sqref="T4:V4">
    <cfRule type="cellIs" dxfId="10" priority="7" stopIfTrue="1" operator="equal">
      <formula>0</formula>
    </cfRule>
  </conditionalFormatting>
  <conditionalFormatting sqref="W4">
    <cfRule type="cellIs" dxfId="9" priority="6" stopIfTrue="1" operator="equal">
      <formula>0</formula>
    </cfRule>
  </conditionalFormatting>
  <conditionalFormatting sqref="K6:K9">
    <cfRule type="cellIs" dxfId="8" priority="3" stopIfTrue="1" operator="equal">
      <formula>0</formula>
    </cfRule>
  </conditionalFormatting>
  <conditionalFormatting sqref="K10:K495">
    <cfRule type="cellIs" dxfId="7" priority="2" stopIfTrue="1" operator="equal">
      <formula>0</formula>
    </cfRule>
  </conditionalFormatting>
  <conditionalFormatting sqref="W6:W9">
    <cfRule type="cellIs" dxfId="6" priority="10" stopIfTrue="1" operator="equal">
      <formula>0</formula>
    </cfRule>
  </conditionalFormatting>
  <conditionalFormatting sqref="W10:W205">
    <cfRule type="cellIs" dxfId="5" priority="8" stopIfTrue="1" operator="equal">
      <formula>0</formula>
    </cfRule>
  </conditionalFormatting>
  <conditionalFormatting sqref="J6:J9 L6:L9">
    <cfRule type="cellIs" dxfId="4" priority="5" stopIfTrue="1" operator="equal">
      <formula>0</formula>
    </cfRule>
  </conditionalFormatting>
  <conditionalFormatting sqref="T6:V9">
    <cfRule type="cellIs" dxfId="3" priority="11" stopIfTrue="1" operator="equal">
      <formula>0</formula>
    </cfRule>
  </conditionalFormatting>
  <conditionalFormatting sqref="Z6:AN205">
    <cfRule type="expression" dxfId="2" priority="1">
      <formula>Z6&lt;&gt;AP6</formula>
    </cfRule>
  </conditionalFormatting>
  <conditionalFormatting sqref="J10:J495 L10:L495">
    <cfRule type="cellIs" dxfId="1" priority="4" stopIfTrue="1" operator="equal">
      <formula>0</formula>
    </cfRule>
  </conditionalFormatting>
  <conditionalFormatting sqref="T10:V205">
    <cfRule type="cellIs" dxfId="0" priority="9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527"/>
  <sheetViews>
    <sheetView workbookViewId="0"/>
  </sheetViews>
  <sheetFormatPr defaultColWidth="9" defaultRowHeight="13.5" x14ac:dyDescent="0.15"/>
  <cols>
    <col min="1" max="1" width="25.25" customWidth="1"/>
    <col min="5" max="5" width="17.125" customWidth="1"/>
    <col min="8" max="8" width="24.875" customWidth="1"/>
  </cols>
  <sheetData>
    <row r="1" spans="1:14" x14ac:dyDescent="0.15">
      <c r="B1" t="s">
        <v>318</v>
      </c>
      <c r="C1" t="s">
        <v>319</v>
      </c>
      <c r="D1" t="s">
        <v>320</v>
      </c>
      <c r="E1" s="9" t="s">
        <v>5</v>
      </c>
      <c r="F1" t="s">
        <v>321</v>
      </c>
      <c r="G1" t="s">
        <v>322</v>
      </c>
      <c r="H1" t="s">
        <v>6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</row>
    <row r="2" spans="1:14" x14ac:dyDescent="0.15">
      <c r="A2" t="str">
        <f t="shared" ref="A2:A33" si="0">B2&amp;"_"&amp;C2&amp;"_"&amp;E2</f>
        <v>201947_6_4562342690029</v>
      </c>
      <c r="B2">
        <v>201947</v>
      </c>
      <c r="C2">
        <v>6</v>
      </c>
      <c r="D2" t="s">
        <v>35</v>
      </c>
      <c r="E2" s="9">
        <v>4562342690029</v>
      </c>
      <c r="F2">
        <v>0</v>
      </c>
      <c r="G2">
        <v>0</v>
      </c>
      <c r="H2" s="12" t="s">
        <v>18</v>
      </c>
      <c r="I2" t="s">
        <v>19</v>
      </c>
      <c r="J2" t="s">
        <v>329</v>
      </c>
      <c r="K2">
        <v>30</v>
      </c>
      <c r="L2">
        <v>0</v>
      </c>
      <c r="M2">
        <v>0</v>
      </c>
      <c r="N2">
        <v>0</v>
      </c>
    </row>
    <row r="3" spans="1:14" x14ac:dyDescent="0.15">
      <c r="A3" t="str">
        <f t="shared" si="0"/>
        <v>201947_6_4562342690036</v>
      </c>
      <c r="B3">
        <v>201947</v>
      </c>
      <c r="C3">
        <v>6</v>
      </c>
      <c r="D3" t="s">
        <v>35</v>
      </c>
      <c r="E3" s="9">
        <v>4562342690036</v>
      </c>
      <c r="F3">
        <v>0</v>
      </c>
      <c r="G3">
        <v>0</v>
      </c>
      <c r="H3" s="12" t="s">
        <v>20</v>
      </c>
      <c r="I3" t="s">
        <v>19</v>
      </c>
      <c r="J3" t="s">
        <v>329</v>
      </c>
      <c r="K3">
        <v>10</v>
      </c>
      <c r="L3">
        <v>0</v>
      </c>
      <c r="M3">
        <v>0</v>
      </c>
      <c r="N3">
        <v>0</v>
      </c>
    </row>
    <row r="4" spans="1:14" x14ac:dyDescent="0.15">
      <c r="A4" t="str">
        <f t="shared" si="0"/>
        <v>201947_6_4562342690043</v>
      </c>
      <c r="B4">
        <v>201947</v>
      </c>
      <c r="C4">
        <v>6</v>
      </c>
      <c r="D4" t="s">
        <v>35</v>
      </c>
      <c r="E4" s="9">
        <v>4562342690043</v>
      </c>
      <c r="F4">
        <v>0</v>
      </c>
      <c r="G4">
        <v>0</v>
      </c>
      <c r="H4" t="s">
        <v>21</v>
      </c>
      <c r="I4" t="s">
        <v>19</v>
      </c>
      <c r="J4" t="s">
        <v>329</v>
      </c>
      <c r="K4">
        <v>30</v>
      </c>
      <c r="L4">
        <v>0</v>
      </c>
      <c r="M4">
        <v>0</v>
      </c>
      <c r="N4">
        <v>0</v>
      </c>
    </row>
    <row r="5" spans="1:14" x14ac:dyDescent="0.15">
      <c r="A5" t="str">
        <f t="shared" si="0"/>
        <v>201947_6_4562342690050</v>
      </c>
      <c r="B5">
        <v>201947</v>
      </c>
      <c r="C5">
        <v>6</v>
      </c>
      <c r="D5" t="s">
        <v>35</v>
      </c>
      <c r="E5" s="9">
        <v>4562342690050</v>
      </c>
      <c r="F5">
        <v>0</v>
      </c>
      <c r="G5">
        <v>0</v>
      </c>
      <c r="H5" t="s">
        <v>22</v>
      </c>
      <c r="I5" t="s">
        <v>19</v>
      </c>
      <c r="J5" t="s">
        <v>329</v>
      </c>
      <c r="K5">
        <v>10</v>
      </c>
      <c r="L5">
        <v>0</v>
      </c>
      <c r="M5">
        <v>0</v>
      </c>
      <c r="N5">
        <v>0</v>
      </c>
    </row>
    <row r="6" spans="1:14" x14ac:dyDescent="0.15">
      <c r="A6" t="str">
        <f t="shared" si="0"/>
        <v>201947_6_4562342690067</v>
      </c>
      <c r="B6">
        <v>201947</v>
      </c>
      <c r="C6">
        <v>6</v>
      </c>
      <c r="D6" t="s">
        <v>35</v>
      </c>
      <c r="E6" s="9">
        <v>4562342690067</v>
      </c>
      <c r="F6">
        <v>0</v>
      </c>
      <c r="G6">
        <v>0</v>
      </c>
      <c r="H6" t="s">
        <v>23</v>
      </c>
      <c r="I6" t="s">
        <v>19</v>
      </c>
      <c r="J6" t="s">
        <v>329</v>
      </c>
      <c r="K6">
        <v>30</v>
      </c>
      <c r="L6">
        <v>0</v>
      </c>
      <c r="M6">
        <v>0</v>
      </c>
      <c r="N6">
        <v>0</v>
      </c>
    </row>
    <row r="7" spans="1:14" x14ac:dyDescent="0.15">
      <c r="A7" t="str">
        <f t="shared" si="0"/>
        <v>201947_6_4562342690074</v>
      </c>
      <c r="B7">
        <v>201947</v>
      </c>
      <c r="C7">
        <v>6</v>
      </c>
      <c r="D7" t="s">
        <v>35</v>
      </c>
      <c r="E7" s="9">
        <v>4562342690074</v>
      </c>
      <c r="F7">
        <v>0</v>
      </c>
      <c r="G7">
        <v>0</v>
      </c>
      <c r="H7" t="s">
        <v>24</v>
      </c>
      <c r="I7" t="s">
        <v>19</v>
      </c>
      <c r="J7" t="s">
        <v>329</v>
      </c>
      <c r="K7">
        <v>30</v>
      </c>
      <c r="L7">
        <v>0</v>
      </c>
      <c r="M7">
        <v>0</v>
      </c>
      <c r="N7">
        <v>0</v>
      </c>
    </row>
    <row r="8" spans="1:14" x14ac:dyDescent="0.15">
      <c r="A8" t="str">
        <f t="shared" si="0"/>
        <v>201947_6_4562342690081</v>
      </c>
      <c r="B8">
        <v>201947</v>
      </c>
      <c r="C8">
        <v>6</v>
      </c>
      <c r="D8" t="s">
        <v>35</v>
      </c>
      <c r="E8" s="9">
        <v>4562342690081</v>
      </c>
      <c r="F8">
        <v>0</v>
      </c>
      <c r="G8">
        <v>0</v>
      </c>
      <c r="H8" t="s">
        <v>25</v>
      </c>
      <c r="I8" t="s">
        <v>19</v>
      </c>
      <c r="J8" t="s">
        <v>329</v>
      </c>
      <c r="K8">
        <v>10</v>
      </c>
      <c r="L8">
        <v>0</v>
      </c>
      <c r="M8">
        <v>0</v>
      </c>
      <c r="N8">
        <v>0</v>
      </c>
    </row>
    <row r="9" spans="1:14" x14ac:dyDescent="0.15">
      <c r="A9" t="str">
        <f t="shared" si="0"/>
        <v>201947_8_4562342690029</v>
      </c>
      <c r="B9">
        <v>201947</v>
      </c>
      <c r="C9">
        <v>8</v>
      </c>
      <c r="D9" t="s">
        <v>36</v>
      </c>
      <c r="E9" s="9">
        <v>4562342690029</v>
      </c>
      <c r="F9">
        <v>0</v>
      </c>
      <c r="G9">
        <v>0</v>
      </c>
      <c r="H9" t="s">
        <v>18</v>
      </c>
      <c r="I9" t="s">
        <v>19</v>
      </c>
      <c r="J9" t="s">
        <v>329</v>
      </c>
      <c r="K9">
        <v>30</v>
      </c>
      <c r="L9">
        <v>0</v>
      </c>
      <c r="M9">
        <v>0</v>
      </c>
      <c r="N9">
        <v>0</v>
      </c>
    </row>
    <row r="10" spans="1:14" x14ac:dyDescent="0.15">
      <c r="A10" t="str">
        <f t="shared" si="0"/>
        <v>201947_8_4562342690036</v>
      </c>
      <c r="B10">
        <v>201947</v>
      </c>
      <c r="C10">
        <v>8</v>
      </c>
      <c r="D10" t="s">
        <v>36</v>
      </c>
      <c r="E10" s="9">
        <v>4562342690036</v>
      </c>
      <c r="F10">
        <v>0</v>
      </c>
      <c r="G10">
        <v>0</v>
      </c>
      <c r="H10" t="s">
        <v>20</v>
      </c>
      <c r="I10" t="s">
        <v>19</v>
      </c>
      <c r="J10" t="s">
        <v>329</v>
      </c>
      <c r="K10">
        <v>10</v>
      </c>
      <c r="L10">
        <v>0</v>
      </c>
      <c r="M10">
        <v>0</v>
      </c>
      <c r="N10">
        <v>0</v>
      </c>
    </row>
    <row r="11" spans="1:14" x14ac:dyDescent="0.15">
      <c r="A11" t="str">
        <f t="shared" si="0"/>
        <v>201947_8_4562342690043</v>
      </c>
      <c r="B11">
        <v>201947</v>
      </c>
      <c r="C11">
        <v>8</v>
      </c>
      <c r="D11" t="s">
        <v>36</v>
      </c>
      <c r="E11" s="9">
        <v>4562342690043</v>
      </c>
      <c r="F11">
        <v>0</v>
      </c>
      <c r="G11">
        <v>0</v>
      </c>
      <c r="H11" t="s">
        <v>21</v>
      </c>
      <c r="I11" t="s">
        <v>19</v>
      </c>
      <c r="J11" t="s">
        <v>329</v>
      </c>
      <c r="K11">
        <v>30</v>
      </c>
      <c r="L11">
        <v>0</v>
      </c>
      <c r="M11">
        <v>0</v>
      </c>
      <c r="N11">
        <v>0</v>
      </c>
    </row>
    <row r="12" spans="1:14" x14ac:dyDescent="0.15">
      <c r="A12" t="str">
        <f t="shared" si="0"/>
        <v>201947_8_4562342690050</v>
      </c>
      <c r="B12">
        <v>201947</v>
      </c>
      <c r="C12">
        <v>8</v>
      </c>
      <c r="D12" t="s">
        <v>36</v>
      </c>
      <c r="E12" s="9">
        <v>4562342690050</v>
      </c>
      <c r="F12">
        <v>0</v>
      </c>
      <c r="G12">
        <v>0</v>
      </c>
      <c r="H12" t="s">
        <v>22</v>
      </c>
      <c r="I12" t="s">
        <v>19</v>
      </c>
      <c r="J12" t="s">
        <v>329</v>
      </c>
      <c r="K12">
        <v>10</v>
      </c>
      <c r="L12">
        <v>0</v>
      </c>
      <c r="M12">
        <v>0</v>
      </c>
      <c r="N12">
        <v>0</v>
      </c>
    </row>
    <row r="13" spans="1:14" x14ac:dyDescent="0.15">
      <c r="A13" t="str">
        <f t="shared" si="0"/>
        <v>201947_8_4562342690067</v>
      </c>
      <c r="B13">
        <v>201947</v>
      </c>
      <c r="C13">
        <v>8</v>
      </c>
      <c r="D13" t="s">
        <v>36</v>
      </c>
      <c r="E13" s="9">
        <v>4562342690067</v>
      </c>
      <c r="F13">
        <v>0</v>
      </c>
      <c r="G13">
        <v>0</v>
      </c>
      <c r="H13" t="s">
        <v>23</v>
      </c>
      <c r="I13" t="s">
        <v>19</v>
      </c>
      <c r="J13" t="s">
        <v>329</v>
      </c>
      <c r="K13">
        <v>30</v>
      </c>
      <c r="L13">
        <v>0</v>
      </c>
      <c r="M13">
        <v>0</v>
      </c>
      <c r="N13">
        <v>0</v>
      </c>
    </row>
    <row r="14" spans="1:14" x14ac:dyDescent="0.15">
      <c r="A14" t="str">
        <f t="shared" si="0"/>
        <v>201947_8_4562342690074</v>
      </c>
      <c r="B14">
        <v>201947</v>
      </c>
      <c r="C14">
        <v>8</v>
      </c>
      <c r="D14" t="s">
        <v>36</v>
      </c>
      <c r="E14" s="9">
        <v>4562342690074</v>
      </c>
      <c r="F14">
        <v>0</v>
      </c>
      <c r="G14">
        <v>0</v>
      </c>
      <c r="H14" t="s">
        <v>24</v>
      </c>
      <c r="I14" t="s">
        <v>19</v>
      </c>
      <c r="J14" t="s">
        <v>329</v>
      </c>
      <c r="K14">
        <v>30</v>
      </c>
      <c r="L14">
        <v>0</v>
      </c>
      <c r="M14">
        <v>0</v>
      </c>
      <c r="N14">
        <v>0</v>
      </c>
    </row>
    <row r="15" spans="1:14" x14ac:dyDescent="0.15">
      <c r="A15" t="str">
        <f t="shared" si="0"/>
        <v>201947_8_4562342690081</v>
      </c>
      <c r="B15">
        <v>201947</v>
      </c>
      <c r="C15">
        <v>8</v>
      </c>
      <c r="D15" t="s">
        <v>36</v>
      </c>
      <c r="E15" s="9">
        <v>4562342690081</v>
      </c>
      <c r="F15">
        <v>0</v>
      </c>
      <c r="G15">
        <v>0</v>
      </c>
      <c r="H15" t="s">
        <v>25</v>
      </c>
      <c r="I15" t="s">
        <v>19</v>
      </c>
      <c r="J15" t="s">
        <v>329</v>
      </c>
      <c r="K15">
        <v>10</v>
      </c>
      <c r="L15">
        <v>0</v>
      </c>
      <c r="M15">
        <v>0</v>
      </c>
      <c r="N15">
        <v>0</v>
      </c>
    </row>
    <row r="16" spans="1:14" x14ac:dyDescent="0.15">
      <c r="A16" t="str">
        <f t="shared" si="0"/>
        <v>201947_9_4562342690029</v>
      </c>
      <c r="B16">
        <v>201947</v>
      </c>
      <c r="C16">
        <v>9</v>
      </c>
      <c r="D16" t="s">
        <v>37</v>
      </c>
      <c r="E16" s="9">
        <v>4562342690029</v>
      </c>
      <c r="F16">
        <v>0</v>
      </c>
      <c r="G16">
        <v>0</v>
      </c>
      <c r="H16" t="s">
        <v>18</v>
      </c>
      <c r="I16" t="s">
        <v>19</v>
      </c>
      <c r="J16" t="s">
        <v>329</v>
      </c>
      <c r="K16">
        <v>30</v>
      </c>
      <c r="L16">
        <v>0</v>
      </c>
      <c r="M16">
        <v>0</v>
      </c>
      <c r="N16">
        <v>0</v>
      </c>
    </row>
    <row r="17" spans="1:14" x14ac:dyDescent="0.15">
      <c r="A17" t="str">
        <f t="shared" si="0"/>
        <v>201947_9_4562342690036</v>
      </c>
      <c r="B17">
        <v>201947</v>
      </c>
      <c r="C17">
        <v>9</v>
      </c>
      <c r="D17" t="s">
        <v>37</v>
      </c>
      <c r="E17" s="9">
        <v>4562342690036</v>
      </c>
      <c r="F17">
        <v>0</v>
      </c>
      <c r="G17">
        <v>0</v>
      </c>
      <c r="H17" t="s">
        <v>20</v>
      </c>
      <c r="I17" t="s">
        <v>19</v>
      </c>
      <c r="J17" t="s">
        <v>329</v>
      </c>
      <c r="K17">
        <v>10</v>
      </c>
      <c r="L17">
        <v>0</v>
      </c>
      <c r="M17">
        <v>0</v>
      </c>
      <c r="N17">
        <v>0</v>
      </c>
    </row>
    <row r="18" spans="1:14" x14ac:dyDescent="0.15">
      <c r="A18" t="str">
        <f t="shared" si="0"/>
        <v>201947_9_4562342690043</v>
      </c>
      <c r="B18">
        <v>201947</v>
      </c>
      <c r="C18">
        <v>9</v>
      </c>
      <c r="D18" t="s">
        <v>37</v>
      </c>
      <c r="E18" s="9">
        <v>4562342690043</v>
      </c>
      <c r="F18">
        <v>0</v>
      </c>
      <c r="G18">
        <v>0</v>
      </c>
      <c r="H18" t="s">
        <v>21</v>
      </c>
      <c r="I18" t="s">
        <v>19</v>
      </c>
      <c r="J18" t="s">
        <v>329</v>
      </c>
      <c r="K18">
        <v>30</v>
      </c>
      <c r="L18">
        <v>0</v>
      </c>
      <c r="M18">
        <v>0</v>
      </c>
      <c r="N18">
        <v>0</v>
      </c>
    </row>
    <row r="19" spans="1:14" x14ac:dyDescent="0.15">
      <c r="A19" t="str">
        <f t="shared" si="0"/>
        <v>201947_9_4562342690050</v>
      </c>
      <c r="B19">
        <v>201947</v>
      </c>
      <c r="C19">
        <v>9</v>
      </c>
      <c r="D19" t="s">
        <v>37</v>
      </c>
      <c r="E19" s="9">
        <v>4562342690050</v>
      </c>
      <c r="F19">
        <v>0</v>
      </c>
      <c r="G19">
        <v>0</v>
      </c>
      <c r="H19" t="s">
        <v>22</v>
      </c>
      <c r="I19" t="s">
        <v>19</v>
      </c>
      <c r="J19" t="s">
        <v>329</v>
      </c>
      <c r="K19">
        <v>10</v>
      </c>
      <c r="L19">
        <v>0</v>
      </c>
      <c r="M19">
        <v>0</v>
      </c>
      <c r="N19">
        <v>0</v>
      </c>
    </row>
    <row r="20" spans="1:14" x14ac:dyDescent="0.15">
      <c r="A20" t="str">
        <f t="shared" si="0"/>
        <v>201947_9_4562342690067</v>
      </c>
      <c r="B20">
        <v>201947</v>
      </c>
      <c r="C20">
        <v>9</v>
      </c>
      <c r="D20" t="s">
        <v>37</v>
      </c>
      <c r="E20" s="9">
        <v>4562342690067</v>
      </c>
      <c r="F20">
        <v>0</v>
      </c>
      <c r="G20">
        <v>0</v>
      </c>
      <c r="H20" t="s">
        <v>23</v>
      </c>
      <c r="I20" t="s">
        <v>19</v>
      </c>
      <c r="J20" t="s">
        <v>329</v>
      </c>
      <c r="K20">
        <v>30</v>
      </c>
      <c r="L20">
        <v>0</v>
      </c>
      <c r="M20">
        <v>0</v>
      </c>
      <c r="N20">
        <v>0</v>
      </c>
    </row>
    <row r="21" spans="1:14" x14ac:dyDescent="0.15">
      <c r="A21" t="str">
        <f t="shared" si="0"/>
        <v>201947_9_4562342690074</v>
      </c>
      <c r="B21">
        <v>201947</v>
      </c>
      <c r="C21">
        <v>9</v>
      </c>
      <c r="D21" t="s">
        <v>37</v>
      </c>
      <c r="E21" s="9">
        <v>4562342690074</v>
      </c>
      <c r="F21">
        <v>0</v>
      </c>
      <c r="G21">
        <v>0</v>
      </c>
      <c r="H21" t="s">
        <v>24</v>
      </c>
      <c r="I21" t="s">
        <v>19</v>
      </c>
      <c r="J21" t="s">
        <v>329</v>
      </c>
      <c r="K21">
        <v>30</v>
      </c>
      <c r="L21">
        <v>0</v>
      </c>
      <c r="M21">
        <v>0</v>
      </c>
      <c r="N21">
        <v>0</v>
      </c>
    </row>
    <row r="22" spans="1:14" x14ac:dyDescent="0.15">
      <c r="A22" t="str">
        <f t="shared" si="0"/>
        <v>201947_9_4562342690081</v>
      </c>
      <c r="B22">
        <v>201947</v>
      </c>
      <c r="C22">
        <v>9</v>
      </c>
      <c r="D22" t="s">
        <v>37</v>
      </c>
      <c r="E22" s="9">
        <v>4562342690081</v>
      </c>
      <c r="F22">
        <v>0</v>
      </c>
      <c r="G22">
        <v>0</v>
      </c>
      <c r="H22" t="s">
        <v>25</v>
      </c>
      <c r="I22" t="s">
        <v>19</v>
      </c>
      <c r="J22" t="s">
        <v>329</v>
      </c>
      <c r="K22">
        <v>10</v>
      </c>
      <c r="L22">
        <v>0</v>
      </c>
      <c r="M22">
        <v>0</v>
      </c>
      <c r="N22">
        <v>0</v>
      </c>
    </row>
    <row r="23" spans="1:14" x14ac:dyDescent="0.15">
      <c r="A23" t="str">
        <f t="shared" si="0"/>
        <v>201947_13_4562342690029</v>
      </c>
      <c r="B23">
        <v>201947</v>
      </c>
      <c r="C23">
        <v>13</v>
      </c>
      <c r="D23" t="s">
        <v>38</v>
      </c>
      <c r="E23" s="9">
        <v>4562342690029</v>
      </c>
      <c r="F23">
        <v>0</v>
      </c>
      <c r="G23">
        <v>0</v>
      </c>
      <c r="H23" t="s">
        <v>18</v>
      </c>
      <c r="I23" t="s">
        <v>19</v>
      </c>
      <c r="J23" t="s">
        <v>329</v>
      </c>
      <c r="K23">
        <v>30</v>
      </c>
      <c r="L23">
        <v>0</v>
      </c>
      <c r="M23">
        <v>0</v>
      </c>
      <c r="N23">
        <v>0</v>
      </c>
    </row>
    <row r="24" spans="1:14" x14ac:dyDescent="0.15">
      <c r="A24" t="str">
        <f t="shared" si="0"/>
        <v>201947_13_4562342690036</v>
      </c>
      <c r="B24">
        <v>201947</v>
      </c>
      <c r="C24">
        <v>13</v>
      </c>
      <c r="D24" t="s">
        <v>38</v>
      </c>
      <c r="E24" s="9">
        <v>4562342690036</v>
      </c>
      <c r="F24">
        <v>0</v>
      </c>
      <c r="G24">
        <v>0</v>
      </c>
      <c r="H24" t="s">
        <v>20</v>
      </c>
      <c r="I24" t="s">
        <v>19</v>
      </c>
      <c r="J24" t="s">
        <v>329</v>
      </c>
      <c r="K24">
        <v>10</v>
      </c>
      <c r="L24">
        <v>0</v>
      </c>
      <c r="M24">
        <v>0</v>
      </c>
      <c r="N24">
        <v>0</v>
      </c>
    </row>
    <row r="25" spans="1:14" x14ac:dyDescent="0.15">
      <c r="A25" t="str">
        <f t="shared" si="0"/>
        <v>201947_13_4562342690043</v>
      </c>
      <c r="B25">
        <v>201947</v>
      </c>
      <c r="C25">
        <v>13</v>
      </c>
      <c r="D25" t="s">
        <v>38</v>
      </c>
      <c r="E25" s="9">
        <v>4562342690043</v>
      </c>
      <c r="F25">
        <v>0</v>
      </c>
      <c r="G25">
        <v>0</v>
      </c>
      <c r="H25" t="s">
        <v>21</v>
      </c>
      <c r="I25" t="s">
        <v>19</v>
      </c>
      <c r="J25" t="s">
        <v>329</v>
      </c>
      <c r="K25">
        <v>30</v>
      </c>
      <c r="L25">
        <v>0</v>
      </c>
      <c r="M25">
        <v>0</v>
      </c>
      <c r="N25">
        <v>0</v>
      </c>
    </row>
    <row r="26" spans="1:14" x14ac:dyDescent="0.15">
      <c r="A26" t="str">
        <f t="shared" si="0"/>
        <v>201947_13_4562342690050</v>
      </c>
      <c r="B26">
        <v>201947</v>
      </c>
      <c r="C26">
        <v>13</v>
      </c>
      <c r="D26" t="s">
        <v>38</v>
      </c>
      <c r="E26" s="9">
        <v>4562342690050</v>
      </c>
      <c r="F26">
        <v>0</v>
      </c>
      <c r="G26">
        <v>0</v>
      </c>
      <c r="H26" t="s">
        <v>22</v>
      </c>
      <c r="I26" t="s">
        <v>19</v>
      </c>
      <c r="J26" t="s">
        <v>329</v>
      </c>
      <c r="K26">
        <v>10</v>
      </c>
      <c r="L26">
        <v>0</v>
      </c>
      <c r="M26">
        <v>0</v>
      </c>
      <c r="N26">
        <v>0</v>
      </c>
    </row>
    <row r="27" spans="1:14" x14ac:dyDescent="0.15">
      <c r="A27" t="str">
        <f t="shared" si="0"/>
        <v>201947_13_4562342690067</v>
      </c>
      <c r="B27">
        <v>201947</v>
      </c>
      <c r="C27">
        <v>13</v>
      </c>
      <c r="D27" t="s">
        <v>38</v>
      </c>
      <c r="E27" s="9">
        <v>4562342690067</v>
      </c>
      <c r="F27">
        <v>0</v>
      </c>
      <c r="G27">
        <v>0</v>
      </c>
      <c r="H27" t="s">
        <v>23</v>
      </c>
      <c r="I27" t="s">
        <v>19</v>
      </c>
      <c r="J27" t="s">
        <v>329</v>
      </c>
      <c r="K27">
        <v>30</v>
      </c>
      <c r="L27">
        <v>0</v>
      </c>
      <c r="M27">
        <v>0</v>
      </c>
      <c r="N27">
        <v>0</v>
      </c>
    </row>
    <row r="28" spans="1:14" x14ac:dyDescent="0.15">
      <c r="A28" t="str">
        <f t="shared" si="0"/>
        <v>201947_13_4562342690074</v>
      </c>
      <c r="B28">
        <v>201947</v>
      </c>
      <c r="C28">
        <v>13</v>
      </c>
      <c r="D28" t="s">
        <v>38</v>
      </c>
      <c r="E28" s="9">
        <v>4562342690074</v>
      </c>
      <c r="F28">
        <v>0</v>
      </c>
      <c r="G28">
        <v>0</v>
      </c>
      <c r="H28" t="s">
        <v>24</v>
      </c>
      <c r="I28" t="s">
        <v>19</v>
      </c>
      <c r="J28" t="s">
        <v>329</v>
      </c>
      <c r="K28">
        <v>30</v>
      </c>
      <c r="L28">
        <v>0</v>
      </c>
      <c r="M28">
        <v>0</v>
      </c>
      <c r="N28">
        <v>0</v>
      </c>
    </row>
    <row r="29" spans="1:14" x14ac:dyDescent="0.15">
      <c r="A29" t="str">
        <f t="shared" si="0"/>
        <v>201947_13_4562342690081</v>
      </c>
      <c r="B29">
        <v>201947</v>
      </c>
      <c r="C29">
        <v>13</v>
      </c>
      <c r="D29" t="s">
        <v>38</v>
      </c>
      <c r="E29" s="9">
        <v>4562342690081</v>
      </c>
      <c r="F29">
        <v>0</v>
      </c>
      <c r="G29">
        <v>0</v>
      </c>
      <c r="H29" t="s">
        <v>25</v>
      </c>
      <c r="I29" t="s">
        <v>19</v>
      </c>
      <c r="J29" t="s">
        <v>329</v>
      </c>
      <c r="K29">
        <v>10</v>
      </c>
      <c r="L29">
        <v>0</v>
      </c>
      <c r="M29">
        <v>0</v>
      </c>
      <c r="N29">
        <v>0</v>
      </c>
    </row>
    <row r="30" spans="1:14" x14ac:dyDescent="0.15">
      <c r="A30" t="str">
        <f t="shared" si="0"/>
        <v>201947_37_4562342690029</v>
      </c>
      <c r="B30">
        <v>201947</v>
      </c>
      <c r="C30">
        <v>37</v>
      </c>
      <c r="D30" t="s">
        <v>39</v>
      </c>
      <c r="E30" s="9">
        <v>4562342690029</v>
      </c>
      <c r="F30">
        <v>0</v>
      </c>
      <c r="G30">
        <v>0</v>
      </c>
      <c r="H30" t="s">
        <v>18</v>
      </c>
      <c r="I30" t="s">
        <v>19</v>
      </c>
      <c r="J30" t="s">
        <v>329</v>
      </c>
      <c r="K30">
        <v>30</v>
      </c>
      <c r="L30">
        <v>0</v>
      </c>
      <c r="M30">
        <v>0</v>
      </c>
      <c r="N30">
        <v>0</v>
      </c>
    </row>
    <row r="31" spans="1:14" x14ac:dyDescent="0.15">
      <c r="A31" t="str">
        <f t="shared" si="0"/>
        <v>201947_37_4562342690036</v>
      </c>
      <c r="B31">
        <v>201947</v>
      </c>
      <c r="C31">
        <v>37</v>
      </c>
      <c r="D31" t="s">
        <v>39</v>
      </c>
      <c r="E31" s="9">
        <v>4562342690036</v>
      </c>
      <c r="F31">
        <v>0</v>
      </c>
      <c r="G31">
        <v>0</v>
      </c>
      <c r="H31" t="s">
        <v>20</v>
      </c>
      <c r="I31" t="s">
        <v>19</v>
      </c>
      <c r="J31" t="s">
        <v>329</v>
      </c>
      <c r="K31">
        <v>10</v>
      </c>
      <c r="L31">
        <v>0</v>
      </c>
      <c r="M31">
        <v>0</v>
      </c>
      <c r="N31">
        <v>0</v>
      </c>
    </row>
    <row r="32" spans="1:14" x14ac:dyDescent="0.15">
      <c r="A32" t="str">
        <f t="shared" si="0"/>
        <v>201947_37_4562342690043</v>
      </c>
      <c r="B32">
        <v>201947</v>
      </c>
      <c r="C32">
        <v>37</v>
      </c>
      <c r="D32" t="s">
        <v>39</v>
      </c>
      <c r="E32" s="9">
        <v>4562342690043</v>
      </c>
      <c r="F32">
        <v>0</v>
      </c>
      <c r="G32">
        <v>0</v>
      </c>
      <c r="H32" t="s">
        <v>21</v>
      </c>
      <c r="I32" t="s">
        <v>19</v>
      </c>
      <c r="J32" t="s">
        <v>329</v>
      </c>
      <c r="K32">
        <v>30</v>
      </c>
      <c r="L32">
        <v>0</v>
      </c>
      <c r="M32">
        <v>0</v>
      </c>
      <c r="N32">
        <v>0</v>
      </c>
    </row>
    <row r="33" spans="1:14" x14ac:dyDescent="0.15">
      <c r="A33" t="str">
        <f t="shared" si="0"/>
        <v>201947_37_4562342690050</v>
      </c>
      <c r="B33">
        <v>201947</v>
      </c>
      <c r="C33">
        <v>37</v>
      </c>
      <c r="D33" t="s">
        <v>39</v>
      </c>
      <c r="E33" s="9">
        <v>4562342690050</v>
      </c>
      <c r="F33">
        <v>0</v>
      </c>
      <c r="G33">
        <v>0</v>
      </c>
      <c r="H33" t="s">
        <v>22</v>
      </c>
      <c r="I33" t="s">
        <v>19</v>
      </c>
      <c r="J33" t="s">
        <v>329</v>
      </c>
      <c r="K33">
        <v>10</v>
      </c>
      <c r="L33">
        <v>0</v>
      </c>
      <c r="M33">
        <v>0</v>
      </c>
      <c r="N33">
        <v>0</v>
      </c>
    </row>
    <row r="34" spans="1:14" x14ac:dyDescent="0.15">
      <c r="A34" t="str">
        <f t="shared" ref="A34:A65" si="1">B34&amp;"_"&amp;C34&amp;"_"&amp;E34</f>
        <v>201947_37_4562342690067</v>
      </c>
      <c r="B34">
        <v>201947</v>
      </c>
      <c r="C34">
        <v>37</v>
      </c>
      <c r="D34" t="s">
        <v>39</v>
      </c>
      <c r="E34" s="9">
        <v>4562342690067</v>
      </c>
      <c r="F34">
        <v>0</v>
      </c>
      <c r="G34">
        <v>0</v>
      </c>
      <c r="H34" t="s">
        <v>23</v>
      </c>
      <c r="I34" t="s">
        <v>19</v>
      </c>
      <c r="J34" t="s">
        <v>329</v>
      </c>
      <c r="K34">
        <v>30</v>
      </c>
      <c r="L34">
        <v>0</v>
      </c>
      <c r="M34">
        <v>0</v>
      </c>
      <c r="N34">
        <v>0</v>
      </c>
    </row>
    <row r="35" spans="1:14" x14ac:dyDescent="0.15">
      <c r="A35" t="str">
        <f t="shared" si="1"/>
        <v>201947_37_4562342690074</v>
      </c>
      <c r="B35">
        <v>201947</v>
      </c>
      <c r="C35">
        <v>37</v>
      </c>
      <c r="D35" t="s">
        <v>39</v>
      </c>
      <c r="E35" s="9">
        <v>4562342690074</v>
      </c>
      <c r="F35">
        <v>0</v>
      </c>
      <c r="G35">
        <v>0</v>
      </c>
      <c r="H35" t="s">
        <v>24</v>
      </c>
      <c r="I35" t="s">
        <v>19</v>
      </c>
      <c r="J35" t="s">
        <v>329</v>
      </c>
      <c r="K35">
        <v>30</v>
      </c>
      <c r="L35">
        <v>0</v>
      </c>
      <c r="M35">
        <v>0</v>
      </c>
      <c r="N35">
        <v>0</v>
      </c>
    </row>
    <row r="36" spans="1:14" x14ac:dyDescent="0.15">
      <c r="A36" t="str">
        <f t="shared" si="1"/>
        <v>201947_37_4562342690081</v>
      </c>
      <c r="B36">
        <v>201947</v>
      </c>
      <c r="C36">
        <v>37</v>
      </c>
      <c r="D36" t="s">
        <v>39</v>
      </c>
      <c r="E36" s="9">
        <v>4562342690081</v>
      </c>
      <c r="F36">
        <v>0</v>
      </c>
      <c r="G36">
        <v>0</v>
      </c>
      <c r="H36" t="s">
        <v>25</v>
      </c>
      <c r="I36" t="s">
        <v>19</v>
      </c>
      <c r="J36" t="s">
        <v>329</v>
      </c>
      <c r="K36">
        <v>10</v>
      </c>
      <c r="L36">
        <v>0</v>
      </c>
      <c r="M36">
        <v>0</v>
      </c>
      <c r="N36">
        <v>0</v>
      </c>
    </row>
    <row r="37" spans="1:14" x14ac:dyDescent="0.15">
      <c r="A37" t="str">
        <f t="shared" si="1"/>
        <v>201947_39_4562342690029</v>
      </c>
      <c r="B37">
        <v>201947</v>
      </c>
      <c r="C37">
        <v>39</v>
      </c>
      <c r="D37" t="s">
        <v>40</v>
      </c>
      <c r="E37" s="9">
        <v>4562342690029</v>
      </c>
      <c r="F37">
        <v>0</v>
      </c>
      <c r="G37">
        <v>0</v>
      </c>
      <c r="H37" t="s">
        <v>18</v>
      </c>
      <c r="I37" t="s">
        <v>19</v>
      </c>
      <c r="J37" t="s">
        <v>329</v>
      </c>
      <c r="K37">
        <v>30</v>
      </c>
      <c r="L37">
        <v>0</v>
      </c>
      <c r="M37">
        <v>0</v>
      </c>
      <c r="N37">
        <v>0</v>
      </c>
    </row>
    <row r="38" spans="1:14" x14ac:dyDescent="0.15">
      <c r="A38" t="str">
        <f t="shared" si="1"/>
        <v>201947_39_4562342690036</v>
      </c>
      <c r="B38">
        <v>201947</v>
      </c>
      <c r="C38">
        <v>39</v>
      </c>
      <c r="D38" t="s">
        <v>40</v>
      </c>
      <c r="E38" s="9">
        <v>4562342690036</v>
      </c>
      <c r="F38">
        <v>0</v>
      </c>
      <c r="G38">
        <v>0</v>
      </c>
      <c r="H38" t="s">
        <v>20</v>
      </c>
      <c r="I38" t="s">
        <v>19</v>
      </c>
      <c r="J38" t="s">
        <v>329</v>
      </c>
      <c r="K38">
        <v>10</v>
      </c>
      <c r="L38">
        <v>0</v>
      </c>
      <c r="M38">
        <v>0</v>
      </c>
      <c r="N38">
        <v>0</v>
      </c>
    </row>
    <row r="39" spans="1:14" x14ac:dyDescent="0.15">
      <c r="A39" t="str">
        <f t="shared" si="1"/>
        <v>201947_39_4562342690043</v>
      </c>
      <c r="B39">
        <v>201947</v>
      </c>
      <c r="C39">
        <v>39</v>
      </c>
      <c r="D39" t="s">
        <v>40</v>
      </c>
      <c r="E39" s="9">
        <v>4562342690043</v>
      </c>
      <c r="F39">
        <v>0</v>
      </c>
      <c r="G39">
        <v>0</v>
      </c>
      <c r="H39" t="s">
        <v>21</v>
      </c>
      <c r="I39" t="s">
        <v>19</v>
      </c>
      <c r="J39" t="s">
        <v>329</v>
      </c>
      <c r="K39">
        <v>30</v>
      </c>
      <c r="L39">
        <v>0</v>
      </c>
      <c r="M39">
        <v>0</v>
      </c>
      <c r="N39">
        <v>0</v>
      </c>
    </row>
    <row r="40" spans="1:14" x14ac:dyDescent="0.15">
      <c r="A40" t="str">
        <f t="shared" si="1"/>
        <v>201947_39_4562342690050</v>
      </c>
      <c r="B40">
        <v>201947</v>
      </c>
      <c r="C40">
        <v>39</v>
      </c>
      <c r="D40" t="s">
        <v>40</v>
      </c>
      <c r="E40" s="9">
        <v>4562342690050</v>
      </c>
      <c r="F40">
        <v>0</v>
      </c>
      <c r="G40">
        <v>0</v>
      </c>
      <c r="H40" t="s">
        <v>22</v>
      </c>
      <c r="I40" t="s">
        <v>19</v>
      </c>
      <c r="J40" t="s">
        <v>329</v>
      </c>
      <c r="K40">
        <v>10</v>
      </c>
      <c r="L40">
        <v>0</v>
      </c>
      <c r="M40">
        <v>0</v>
      </c>
      <c r="N40">
        <v>0</v>
      </c>
    </row>
    <row r="41" spans="1:14" x14ac:dyDescent="0.15">
      <c r="A41" t="str">
        <f t="shared" si="1"/>
        <v>201947_39_4562342690067</v>
      </c>
      <c r="B41">
        <v>201947</v>
      </c>
      <c r="C41">
        <v>39</v>
      </c>
      <c r="D41" t="s">
        <v>40</v>
      </c>
      <c r="E41" s="9">
        <v>4562342690067</v>
      </c>
      <c r="F41">
        <v>0</v>
      </c>
      <c r="G41">
        <v>0</v>
      </c>
      <c r="H41" t="s">
        <v>23</v>
      </c>
      <c r="I41" t="s">
        <v>19</v>
      </c>
      <c r="J41" t="s">
        <v>329</v>
      </c>
      <c r="K41">
        <v>30</v>
      </c>
      <c r="L41">
        <v>0</v>
      </c>
      <c r="M41">
        <v>0</v>
      </c>
      <c r="N41">
        <v>0</v>
      </c>
    </row>
    <row r="42" spans="1:14" x14ac:dyDescent="0.15">
      <c r="A42" t="str">
        <f t="shared" si="1"/>
        <v>201947_39_4562342690074</v>
      </c>
      <c r="B42">
        <v>201947</v>
      </c>
      <c r="C42">
        <v>39</v>
      </c>
      <c r="D42" t="s">
        <v>40</v>
      </c>
      <c r="E42" s="9">
        <v>4562342690074</v>
      </c>
      <c r="F42">
        <v>0</v>
      </c>
      <c r="G42">
        <v>0</v>
      </c>
      <c r="H42" t="s">
        <v>24</v>
      </c>
      <c r="I42" t="s">
        <v>19</v>
      </c>
      <c r="J42" t="s">
        <v>329</v>
      </c>
      <c r="K42">
        <v>30</v>
      </c>
      <c r="L42">
        <v>0</v>
      </c>
      <c r="M42">
        <v>0</v>
      </c>
      <c r="N42">
        <v>0</v>
      </c>
    </row>
    <row r="43" spans="1:14" x14ac:dyDescent="0.15">
      <c r="A43" t="str">
        <f t="shared" si="1"/>
        <v>201947_39_4562342690081</v>
      </c>
      <c r="B43">
        <v>201947</v>
      </c>
      <c r="C43">
        <v>39</v>
      </c>
      <c r="D43" t="s">
        <v>40</v>
      </c>
      <c r="E43" s="9">
        <v>4562342690081</v>
      </c>
      <c r="F43">
        <v>0</v>
      </c>
      <c r="G43">
        <v>0</v>
      </c>
      <c r="H43" t="s">
        <v>25</v>
      </c>
      <c r="I43" t="s">
        <v>19</v>
      </c>
      <c r="J43" t="s">
        <v>329</v>
      </c>
      <c r="K43">
        <v>10</v>
      </c>
      <c r="L43">
        <v>0</v>
      </c>
      <c r="M43">
        <v>0</v>
      </c>
      <c r="N43">
        <v>0</v>
      </c>
    </row>
    <row r="44" spans="1:14" x14ac:dyDescent="0.15">
      <c r="A44" t="str">
        <f t="shared" si="1"/>
        <v>201947_41_4562342690029</v>
      </c>
      <c r="B44">
        <v>201947</v>
      </c>
      <c r="C44">
        <v>41</v>
      </c>
      <c r="D44" t="s">
        <v>41</v>
      </c>
      <c r="E44" s="9">
        <v>4562342690029</v>
      </c>
      <c r="F44">
        <v>0</v>
      </c>
      <c r="G44">
        <v>0</v>
      </c>
      <c r="H44" t="s">
        <v>18</v>
      </c>
      <c r="I44" t="s">
        <v>19</v>
      </c>
      <c r="J44" t="s">
        <v>329</v>
      </c>
      <c r="K44">
        <v>30</v>
      </c>
      <c r="L44">
        <v>0</v>
      </c>
      <c r="M44">
        <v>0</v>
      </c>
      <c r="N44">
        <v>0</v>
      </c>
    </row>
    <row r="45" spans="1:14" x14ac:dyDescent="0.15">
      <c r="A45" t="str">
        <f t="shared" si="1"/>
        <v>201947_41_4562342690036</v>
      </c>
      <c r="B45">
        <v>201947</v>
      </c>
      <c r="C45">
        <v>41</v>
      </c>
      <c r="D45" t="s">
        <v>41</v>
      </c>
      <c r="E45" s="9">
        <v>4562342690036</v>
      </c>
      <c r="F45">
        <v>0</v>
      </c>
      <c r="G45">
        <v>0</v>
      </c>
      <c r="H45" t="s">
        <v>20</v>
      </c>
      <c r="I45" t="s">
        <v>19</v>
      </c>
      <c r="J45" t="s">
        <v>329</v>
      </c>
      <c r="K45">
        <v>10</v>
      </c>
      <c r="L45">
        <v>0</v>
      </c>
      <c r="M45">
        <v>0</v>
      </c>
      <c r="N45">
        <v>0</v>
      </c>
    </row>
    <row r="46" spans="1:14" x14ac:dyDescent="0.15">
      <c r="A46" t="str">
        <f t="shared" si="1"/>
        <v>201947_41_4562342690043</v>
      </c>
      <c r="B46">
        <v>201947</v>
      </c>
      <c r="C46">
        <v>41</v>
      </c>
      <c r="D46" t="s">
        <v>41</v>
      </c>
      <c r="E46" s="9">
        <v>4562342690043</v>
      </c>
      <c r="F46">
        <v>0</v>
      </c>
      <c r="G46">
        <v>0</v>
      </c>
      <c r="H46" t="s">
        <v>21</v>
      </c>
      <c r="I46" t="s">
        <v>19</v>
      </c>
      <c r="J46" t="s">
        <v>329</v>
      </c>
      <c r="K46">
        <v>30</v>
      </c>
      <c r="L46">
        <v>0</v>
      </c>
      <c r="M46">
        <v>0</v>
      </c>
      <c r="N46">
        <v>0</v>
      </c>
    </row>
    <row r="47" spans="1:14" x14ac:dyDescent="0.15">
      <c r="A47" t="str">
        <f t="shared" si="1"/>
        <v>201947_41_4562342690050</v>
      </c>
      <c r="B47">
        <v>201947</v>
      </c>
      <c r="C47">
        <v>41</v>
      </c>
      <c r="D47" t="s">
        <v>41</v>
      </c>
      <c r="E47" s="9">
        <v>4562342690050</v>
      </c>
      <c r="F47">
        <v>0</v>
      </c>
      <c r="G47">
        <v>0</v>
      </c>
      <c r="H47" t="s">
        <v>22</v>
      </c>
      <c r="I47" t="s">
        <v>19</v>
      </c>
      <c r="J47" t="s">
        <v>329</v>
      </c>
      <c r="K47">
        <v>10</v>
      </c>
      <c r="L47">
        <v>0</v>
      </c>
      <c r="M47">
        <v>0</v>
      </c>
      <c r="N47">
        <v>0</v>
      </c>
    </row>
    <row r="48" spans="1:14" x14ac:dyDescent="0.15">
      <c r="A48" t="str">
        <f t="shared" si="1"/>
        <v>201947_41_4562342690067</v>
      </c>
      <c r="B48">
        <v>201947</v>
      </c>
      <c r="C48">
        <v>41</v>
      </c>
      <c r="D48" t="s">
        <v>41</v>
      </c>
      <c r="E48" s="9">
        <v>4562342690067</v>
      </c>
      <c r="F48">
        <v>0</v>
      </c>
      <c r="G48">
        <v>0</v>
      </c>
      <c r="H48" t="s">
        <v>23</v>
      </c>
      <c r="I48" t="s">
        <v>19</v>
      </c>
      <c r="J48" t="s">
        <v>329</v>
      </c>
      <c r="K48">
        <v>30</v>
      </c>
      <c r="L48">
        <v>0</v>
      </c>
      <c r="M48">
        <v>0</v>
      </c>
      <c r="N48">
        <v>0</v>
      </c>
    </row>
    <row r="49" spans="1:14" x14ac:dyDescent="0.15">
      <c r="A49" t="str">
        <f t="shared" si="1"/>
        <v>201947_41_4562342690074</v>
      </c>
      <c r="B49">
        <v>201947</v>
      </c>
      <c r="C49">
        <v>41</v>
      </c>
      <c r="D49" t="s">
        <v>41</v>
      </c>
      <c r="E49" s="9">
        <v>4562342690074</v>
      </c>
      <c r="F49">
        <v>0</v>
      </c>
      <c r="G49">
        <v>0</v>
      </c>
      <c r="H49" t="s">
        <v>24</v>
      </c>
      <c r="I49" t="s">
        <v>19</v>
      </c>
      <c r="J49" t="s">
        <v>329</v>
      </c>
      <c r="K49">
        <v>30</v>
      </c>
      <c r="L49">
        <v>0</v>
      </c>
      <c r="M49">
        <v>0</v>
      </c>
      <c r="N49">
        <v>0</v>
      </c>
    </row>
    <row r="50" spans="1:14" x14ac:dyDescent="0.15">
      <c r="A50" t="str">
        <f t="shared" si="1"/>
        <v>201947_41_4562342690081</v>
      </c>
      <c r="B50">
        <v>201947</v>
      </c>
      <c r="C50">
        <v>41</v>
      </c>
      <c r="D50" t="s">
        <v>41</v>
      </c>
      <c r="E50" s="9">
        <v>4562342690081</v>
      </c>
      <c r="F50">
        <v>0</v>
      </c>
      <c r="G50">
        <v>0</v>
      </c>
      <c r="H50" t="s">
        <v>25</v>
      </c>
      <c r="I50" t="s">
        <v>19</v>
      </c>
      <c r="J50" t="s">
        <v>329</v>
      </c>
      <c r="K50">
        <v>10</v>
      </c>
      <c r="L50">
        <v>0</v>
      </c>
      <c r="M50">
        <v>0</v>
      </c>
      <c r="N50">
        <v>0</v>
      </c>
    </row>
    <row r="51" spans="1:14" x14ac:dyDescent="0.15">
      <c r="A51" t="str">
        <f t="shared" si="1"/>
        <v>201947_44_4562342690029</v>
      </c>
      <c r="B51">
        <v>201947</v>
      </c>
      <c r="C51">
        <v>44</v>
      </c>
      <c r="D51" t="s">
        <v>42</v>
      </c>
      <c r="E51" s="9">
        <v>4562342690029</v>
      </c>
      <c r="F51">
        <v>0</v>
      </c>
      <c r="G51">
        <v>0</v>
      </c>
      <c r="H51" t="s">
        <v>18</v>
      </c>
      <c r="I51" t="s">
        <v>19</v>
      </c>
      <c r="J51" t="s">
        <v>329</v>
      </c>
      <c r="K51">
        <v>30</v>
      </c>
      <c r="L51">
        <v>0</v>
      </c>
      <c r="M51">
        <v>0</v>
      </c>
      <c r="N51">
        <v>0</v>
      </c>
    </row>
    <row r="52" spans="1:14" x14ac:dyDescent="0.15">
      <c r="A52" t="str">
        <f t="shared" si="1"/>
        <v>201947_44_4562342690036</v>
      </c>
      <c r="B52">
        <v>201947</v>
      </c>
      <c r="C52">
        <v>44</v>
      </c>
      <c r="D52" t="s">
        <v>42</v>
      </c>
      <c r="E52" s="9">
        <v>4562342690036</v>
      </c>
      <c r="F52">
        <v>0</v>
      </c>
      <c r="G52">
        <v>0</v>
      </c>
      <c r="H52" t="s">
        <v>20</v>
      </c>
      <c r="I52" t="s">
        <v>19</v>
      </c>
      <c r="J52" t="s">
        <v>329</v>
      </c>
      <c r="K52">
        <v>10</v>
      </c>
      <c r="L52">
        <v>0</v>
      </c>
      <c r="M52">
        <v>0</v>
      </c>
      <c r="N52">
        <v>0</v>
      </c>
    </row>
    <row r="53" spans="1:14" x14ac:dyDescent="0.15">
      <c r="A53" t="str">
        <f t="shared" si="1"/>
        <v>201947_44_4562342690043</v>
      </c>
      <c r="B53">
        <v>201947</v>
      </c>
      <c r="C53">
        <v>44</v>
      </c>
      <c r="D53" t="s">
        <v>42</v>
      </c>
      <c r="E53" s="9">
        <v>4562342690043</v>
      </c>
      <c r="F53">
        <v>0</v>
      </c>
      <c r="G53">
        <v>0</v>
      </c>
      <c r="H53" t="s">
        <v>21</v>
      </c>
      <c r="I53" t="s">
        <v>19</v>
      </c>
      <c r="J53" t="s">
        <v>329</v>
      </c>
      <c r="K53">
        <v>30</v>
      </c>
      <c r="L53">
        <v>0</v>
      </c>
      <c r="M53">
        <v>0</v>
      </c>
      <c r="N53">
        <v>0</v>
      </c>
    </row>
    <row r="54" spans="1:14" x14ac:dyDescent="0.15">
      <c r="A54" t="str">
        <f t="shared" si="1"/>
        <v>201947_44_4562342690050</v>
      </c>
      <c r="B54">
        <v>201947</v>
      </c>
      <c r="C54">
        <v>44</v>
      </c>
      <c r="D54" t="s">
        <v>42</v>
      </c>
      <c r="E54" s="9">
        <v>4562342690050</v>
      </c>
      <c r="F54">
        <v>0</v>
      </c>
      <c r="G54">
        <v>0</v>
      </c>
      <c r="H54" t="s">
        <v>22</v>
      </c>
      <c r="I54" t="s">
        <v>19</v>
      </c>
      <c r="J54" t="s">
        <v>329</v>
      </c>
      <c r="K54">
        <v>10</v>
      </c>
      <c r="L54">
        <v>0</v>
      </c>
      <c r="M54">
        <v>0</v>
      </c>
      <c r="N54">
        <v>0</v>
      </c>
    </row>
    <row r="55" spans="1:14" x14ac:dyDescent="0.15">
      <c r="A55" t="str">
        <f t="shared" si="1"/>
        <v>201947_44_4562342690067</v>
      </c>
      <c r="B55">
        <v>201947</v>
      </c>
      <c r="C55">
        <v>44</v>
      </c>
      <c r="D55" t="s">
        <v>42</v>
      </c>
      <c r="E55" s="9">
        <v>4562342690067</v>
      </c>
      <c r="F55">
        <v>0</v>
      </c>
      <c r="G55">
        <v>0</v>
      </c>
      <c r="H55" t="s">
        <v>23</v>
      </c>
      <c r="I55" t="s">
        <v>19</v>
      </c>
      <c r="J55" t="s">
        <v>329</v>
      </c>
      <c r="K55">
        <v>30</v>
      </c>
      <c r="L55">
        <v>0</v>
      </c>
      <c r="M55">
        <v>0</v>
      </c>
      <c r="N55">
        <v>0</v>
      </c>
    </row>
    <row r="56" spans="1:14" x14ac:dyDescent="0.15">
      <c r="A56" t="str">
        <f t="shared" si="1"/>
        <v>201947_44_4562342690074</v>
      </c>
      <c r="B56">
        <v>201947</v>
      </c>
      <c r="C56">
        <v>44</v>
      </c>
      <c r="D56" t="s">
        <v>42</v>
      </c>
      <c r="E56" s="9">
        <v>4562342690074</v>
      </c>
      <c r="F56">
        <v>0</v>
      </c>
      <c r="G56">
        <v>0</v>
      </c>
      <c r="H56" t="s">
        <v>24</v>
      </c>
      <c r="I56" t="s">
        <v>19</v>
      </c>
      <c r="J56" t="s">
        <v>329</v>
      </c>
      <c r="K56">
        <v>30</v>
      </c>
      <c r="L56">
        <v>0</v>
      </c>
      <c r="M56">
        <v>0</v>
      </c>
      <c r="N56">
        <v>0</v>
      </c>
    </row>
    <row r="57" spans="1:14" x14ac:dyDescent="0.15">
      <c r="A57" t="str">
        <f t="shared" si="1"/>
        <v>201947_44_4562342690081</v>
      </c>
      <c r="B57">
        <v>201947</v>
      </c>
      <c r="C57">
        <v>44</v>
      </c>
      <c r="D57" t="s">
        <v>42</v>
      </c>
      <c r="E57" s="9">
        <v>4562342690081</v>
      </c>
      <c r="F57">
        <v>0</v>
      </c>
      <c r="G57">
        <v>0</v>
      </c>
      <c r="H57" t="s">
        <v>25</v>
      </c>
      <c r="I57" t="s">
        <v>19</v>
      </c>
      <c r="J57" t="s">
        <v>329</v>
      </c>
      <c r="K57">
        <v>10</v>
      </c>
      <c r="L57">
        <v>0</v>
      </c>
      <c r="M57">
        <v>0</v>
      </c>
      <c r="N57">
        <v>0</v>
      </c>
    </row>
    <row r="58" spans="1:14" x14ac:dyDescent="0.15">
      <c r="A58" t="str">
        <f t="shared" si="1"/>
        <v>201947_50_4562342690029</v>
      </c>
      <c r="B58">
        <v>201947</v>
      </c>
      <c r="C58">
        <v>50</v>
      </c>
      <c r="D58" t="s">
        <v>43</v>
      </c>
      <c r="E58" s="9">
        <v>4562342690029</v>
      </c>
      <c r="F58">
        <v>0</v>
      </c>
      <c r="G58">
        <v>0</v>
      </c>
      <c r="H58" t="s">
        <v>18</v>
      </c>
      <c r="I58" t="s">
        <v>19</v>
      </c>
      <c r="J58" t="s">
        <v>329</v>
      </c>
      <c r="K58">
        <v>30</v>
      </c>
      <c r="L58">
        <v>0</v>
      </c>
      <c r="M58">
        <v>0</v>
      </c>
      <c r="N58">
        <v>0</v>
      </c>
    </row>
    <row r="59" spans="1:14" x14ac:dyDescent="0.15">
      <c r="A59" t="str">
        <f t="shared" si="1"/>
        <v>201947_50_4562342690036</v>
      </c>
      <c r="B59">
        <v>201947</v>
      </c>
      <c r="C59">
        <v>50</v>
      </c>
      <c r="D59" t="s">
        <v>43</v>
      </c>
      <c r="E59" s="9">
        <v>4562342690036</v>
      </c>
      <c r="F59">
        <v>0</v>
      </c>
      <c r="G59">
        <v>0</v>
      </c>
      <c r="H59" t="s">
        <v>20</v>
      </c>
      <c r="I59" t="s">
        <v>19</v>
      </c>
      <c r="J59" t="s">
        <v>329</v>
      </c>
      <c r="K59">
        <v>10</v>
      </c>
      <c r="L59">
        <v>0</v>
      </c>
      <c r="M59">
        <v>0</v>
      </c>
      <c r="N59">
        <v>0</v>
      </c>
    </row>
    <row r="60" spans="1:14" x14ac:dyDescent="0.15">
      <c r="A60" t="str">
        <f t="shared" si="1"/>
        <v>201947_50_4562342690043</v>
      </c>
      <c r="B60">
        <v>201947</v>
      </c>
      <c r="C60">
        <v>50</v>
      </c>
      <c r="D60" t="s">
        <v>43</v>
      </c>
      <c r="E60" s="9">
        <v>4562342690043</v>
      </c>
      <c r="F60">
        <v>0</v>
      </c>
      <c r="G60">
        <v>0</v>
      </c>
      <c r="H60" t="s">
        <v>21</v>
      </c>
      <c r="I60" t="s">
        <v>19</v>
      </c>
      <c r="J60" t="s">
        <v>329</v>
      </c>
      <c r="K60">
        <v>30</v>
      </c>
      <c r="L60">
        <v>0</v>
      </c>
      <c r="M60">
        <v>0</v>
      </c>
      <c r="N60">
        <v>0</v>
      </c>
    </row>
    <row r="61" spans="1:14" x14ac:dyDescent="0.15">
      <c r="A61" t="str">
        <f t="shared" si="1"/>
        <v>201947_50_4562342690050</v>
      </c>
      <c r="B61">
        <v>201947</v>
      </c>
      <c r="C61">
        <v>50</v>
      </c>
      <c r="D61" t="s">
        <v>43</v>
      </c>
      <c r="E61" s="9">
        <v>4562342690050</v>
      </c>
      <c r="F61">
        <v>0</v>
      </c>
      <c r="G61">
        <v>0</v>
      </c>
      <c r="H61" t="s">
        <v>22</v>
      </c>
      <c r="I61" t="s">
        <v>19</v>
      </c>
      <c r="J61" t="s">
        <v>329</v>
      </c>
      <c r="K61">
        <v>10</v>
      </c>
      <c r="L61">
        <v>0</v>
      </c>
      <c r="M61">
        <v>0</v>
      </c>
      <c r="N61">
        <v>0</v>
      </c>
    </row>
    <row r="62" spans="1:14" x14ac:dyDescent="0.15">
      <c r="A62" t="str">
        <f t="shared" si="1"/>
        <v>201947_50_4562342690067</v>
      </c>
      <c r="B62">
        <v>201947</v>
      </c>
      <c r="C62">
        <v>50</v>
      </c>
      <c r="D62" t="s">
        <v>43</v>
      </c>
      <c r="E62" s="9">
        <v>4562342690067</v>
      </c>
      <c r="F62">
        <v>0</v>
      </c>
      <c r="G62">
        <v>0</v>
      </c>
      <c r="H62" t="s">
        <v>23</v>
      </c>
      <c r="I62" t="s">
        <v>19</v>
      </c>
      <c r="J62" t="s">
        <v>329</v>
      </c>
      <c r="K62">
        <v>30</v>
      </c>
      <c r="L62">
        <v>0</v>
      </c>
      <c r="M62">
        <v>0</v>
      </c>
      <c r="N62">
        <v>0</v>
      </c>
    </row>
    <row r="63" spans="1:14" x14ac:dyDescent="0.15">
      <c r="A63" t="str">
        <f t="shared" si="1"/>
        <v>201947_50_4562342690074</v>
      </c>
      <c r="B63">
        <v>201947</v>
      </c>
      <c r="C63">
        <v>50</v>
      </c>
      <c r="D63" t="s">
        <v>43</v>
      </c>
      <c r="E63" s="9">
        <v>4562342690074</v>
      </c>
      <c r="F63">
        <v>0</v>
      </c>
      <c r="G63">
        <v>0</v>
      </c>
      <c r="H63" t="s">
        <v>24</v>
      </c>
      <c r="I63" t="s">
        <v>19</v>
      </c>
      <c r="J63" t="s">
        <v>329</v>
      </c>
      <c r="K63">
        <v>30</v>
      </c>
      <c r="L63">
        <v>0</v>
      </c>
      <c r="M63">
        <v>0</v>
      </c>
      <c r="N63">
        <v>0</v>
      </c>
    </row>
    <row r="64" spans="1:14" x14ac:dyDescent="0.15">
      <c r="A64" t="str">
        <f t="shared" si="1"/>
        <v>201947_50_4562342690081</v>
      </c>
      <c r="B64">
        <v>201947</v>
      </c>
      <c r="C64">
        <v>50</v>
      </c>
      <c r="D64" t="s">
        <v>43</v>
      </c>
      <c r="E64" s="9">
        <v>4562342690081</v>
      </c>
      <c r="F64">
        <v>0</v>
      </c>
      <c r="G64">
        <v>0</v>
      </c>
      <c r="H64" t="s">
        <v>25</v>
      </c>
      <c r="I64" t="s">
        <v>19</v>
      </c>
      <c r="J64" t="s">
        <v>329</v>
      </c>
      <c r="K64">
        <v>10</v>
      </c>
      <c r="L64">
        <v>0</v>
      </c>
      <c r="M64">
        <v>0</v>
      </c>
      <c r="N64">
        <v>0</v>
      </c>
    </row>
    <row r="65" spans="1:14" x14ac:dyDescent="0.15">
      <c r="A65" t="str">
        <f t="shared" si="1"/>
        <v>201947_60_4562342690029</v>
      </c>
      <c r="B65">
        <v>201947</v>
      </c>
      <c r="C65">
        <v>60</v>
      </c>
      <c r="D65" t="s">
        <v>44</v>
      </c>
      <c r="E65" s="9">
        <v>4562342690029</v>
      </c>
      <c r="F65">
        <v>0</v>
      </c>
      <c r="G65">
        <v>0</v>
      </c>
      <c r="H65" t="s">
        <v>18</v>
      </c>
      <c r="I65" t="s">
        <v>19</v>
      </c>
      <c r="J65" t="s">
        <v>329</v>
      </c>
      <c r="K65">
        <v>30</v>
      </c>
      <c r="L65">
        <v>0</v>
      </c>
      <c r="M65">
        <v>0</v>
      </c>
      <c r="N65">
        <v>0</v>
      </c>
    </row>
    <row r="66" spans="1:14" x14ac:dyDescent="0.15">
      <c r="A66" t="str">
        <f t="shared" ref="A66:A97" si="2">B66&amp;"_"&amp;C66&amp;"_"&amp;E66</f>
        <v>201947_60_4562342690036</v>
      </c>
      <c r="B66">
        <v>201947</v>
      </c>
      <c r="C66">
        <v>60</v>
      </c>
      <c r="D66" t="s">
        <v>44</v>
      </c>
      <c r="E66" s="9">
        <v>4562342690036</v>
      </c>
      <c r="F66">
        <v>0</v>
      </c>
      <c r="G66">
        <v>0</v>
      </c>
      <c r="H66" t="s">
        <v>20</v>
      </c>
      <c r="I66" t="s">
        <v>19</v>
      </c>
      <c r="J66" t="s">
        <v>329</v>
      </c>
      <c r="K66">
        <v>10</v>
      </c>
      <c r="L66">
        <v>0</v>
      </c>
      <c r="M66">
        <v>0</v>
      </c>
      <c r="N66">
        <v>0</v>
      </c>
    </row>
    <row r="67" spans="1:14" x14ac:dyDescent="0.15">
      <c r="A67" t="str">
        <f t="shared" si="2"/>
        <v>201947_60_4562342690043</v>
      </c>
      <c r="B67">
        <v>201947</v>
      </c>
      <c r="C67">
        <v>60</v>
      </c>
      <c r="D67" t="s">
        <v>44</v>
      </c>
      <c r="E67" s="9">
        <v>4562342690043</v>
      </c>
      <c r="F67">
        <v>0</v>
      </c>
      <c r="G67">
        <v>0</v>
      </c>
      <c r="H67" t="s">
        <v>21</v>
      </c>
      <c r="I67" t="s">
        <v>19</v>
      </c>
      <c r="J67" t="s">
        <v>329</v>
      </c>
      <c r="K67">
        <v>30</v>
      </c>
      <c r="L67">
        <v>0</v>
      </c>
      <c r="M67">
        <v>0</v>
      </c>
      <c r="N67">
        <v>0</v>
      </c>
    </row>
    <row r="68" spans="1:14" x14ac:dyDescent="0.15">
      <c r="A68" t="str">
        <f t="shared" si="2"/>
        <v>201947_60_4562342690050</v>
      </c>
      <c r="B68">
        <v>201947</v>
      </c>
      <c r="C68">
        <v>60</v>
      </c>
      <c r="D68" t="s">
        <v>44</v>
      </c>
      <c r="E68" s="9">
        <v>4562342690050</v>
      </c>
      <c r="F68">
        <v>0</v>
      </c>
      <c r="G68">
        <v>0</v>
      </c>
      <c r="H68" t="s">
        <v>22</v>
      </c>
      <c r="I68" t="s">
        <v>19</v>
      </c>
      <c r="J68" t="s">
        <v>329</v>
      </c>
      <c r="K68">
        <v>10</v>
      </c>
      <c r="L68">
        <v>0</v>
      </c>
      <c r="M68">
        <v>0</v>
      </c>
      <c r="N68">
        <v>0</v>
      </c>
    </row>
    <row r="69" spans="1:14" x14ac:dyDescent="0.15">
      <c r="A69" t="str">
        <f t="shared" si="2"/>
        <v>201947_60_4562342690067</v>
      </c>
      <c r="B69">
        <v>201947</v>
      </c>
      <c r="C69">
        <v>60</v>
      </c>
      <c r="D69" t="s">
        <v>44</v>
      </c>
      <c r="E69" s="9">
        <v>4562342690067</v>
      </c>
      <c r="F69">
        <v>0</v>
      </c>
      <c r="G69">
        <v>0</v>
      </c>
      <c r="H69" t="s">
        <v>23</v>
      </c>
      <c r="I69" t="s">
        <v>19</v>
      </c>
      <c r="J69" t="s">
        <v>329</v>
      </c>
      <c r="K69">
        <v>30</v>
      </c>
      <c r="L69">
        <v>0</v>
      </c>
      <c r="M69">
        <v>0</v>
      </c>
      <c r="N69">
        <v>0</v>
      </c>
    </row>
    <row r="70" spans="1:14" x14ac:dyDescent="0.15">
      <c r="A70" t="str">
        <f t="shared" si="2"/>
        <v>201947_60_4562342690074</v>
      </c>
      <c r="B70">
        <v>201947</v>
      </c>
      <c r="C70">
        <v>60</v>
      </c>
      <c r="D70" t="s">
        <v>44</v>
      </c>
      <c r="E70" s="9">
        <v>4562342690074</v>
      </c>
      <c r="F70">
        <v>0</v>
      </c>
      <c r="G70">
        <v>0</v>
      </c>
      <c r="H70" t="s">
        <v>24</v>
      </c>
      <c r="I70" t="s">
        <v>19</v>
      </c>
      <c r="J70" t="s">
        <v>329</v>
      </c>
      <c r="K70">
        <v>30</v>
      </c>
      <c r="L70">
        <v>0</v>
      </c>
      <c r="M70">
        <v>0</v>
      </c>
      <c r="N70">
        <v>0</v>
      </c>
    </row>
    <row r="71" spans="1:14" x14ac:dyDescent="0.15">
      <c r="A71" t="str">
        <f t="shared" si="2"/>
        <v>201947_60_4562342690081</v>
      </c>
      <c r="B71">
        <v>201947</v>
      </c>
      <c r="C71">
        <v>60</v>
      </c>
      <c r="D71" t="s">
        <v>44</v>
      </c>
      <c r="E71" s="9">
        <v>4562342690081</v>
      </c>
      <c r="F71">
        <v>0</v>
      </c>
      <c r="G71">
        <v>0</v>
      </c>
      <c r="H71" t="s">
        <v>25</v>
      </c>
      <c r="I71" t="s">
        <v>19</v>
      </c>
      <c r="J71" t="s">
        <v>329</v>
      </c>
      <c r="K71">
        <v>10</v>
      </c>
      <c r="L71">
        <v>0</v>
      </c>
      <c r="M71">
        <v>0</v>
      </c>
      <c r="N71">
        <v>0</v>
      </c>
    </row>
    <row r="72" spans="1:14" x14ac:dyDescent="0.15">
      <c r="A72" t="str">
        <f t="shared" si="2"/>
        <v>201947_78_4562342690029</v>
      </c>
      <c r="B72">
        <v>201947</v>
      </c>
      <c r="C72">
        <v>78</v>
      </c>
      <c r="D72" t="s">
        <v>45</v>
      </c>
      <c r="E72" s="9">
        <v>4562342690029</v>
      </c>
      <c r="F72">
        <v>0</v>
      </c>
      <c r="G72">
        <v>0</v>
      </c>
      <c r="H72" t="s">
        <v>18</v>
      </c>
      <c r="I72" t="s">
        <v>19</v>
      </c>
      <c r="J72" t="s">
        <v>329</v>
      </c>
      <c r="K72">
        <v>30</v>
      </c>
      <c r="L72">
        <v>0</v>
      </c>
      <c r="M72">
        <v>0</v>
      </c>
      <c r="N72">
        <v>0</v>
      </c>
    </row>
    <row r="73" spans="1:14" x14ac:dyDescent="0.15">
      <c r="A73" t="str">
        <f t="shared" si="2"/>
        <v>201947_78_4562342690036</v>
      </c>
      <c r="B73">
        <v>201947</v>
      </c>
      <c r="C73">
        <v>78</v>
      </c>
      <c r="D73" t="s">
        <v>45</v>
      </c>
      <c r="E73" s="9">
        <v>4562342690036</v>
      </c>
      <c r="F73">
        <v>0</v>
      </c>
      <c r="G73">
        <v>0</v>
      </c>
      <c r="H73" t="s">
        <v>20</v>
      </c>
      <c r="I73" t="s">
        <v>19</v>
      </c>
      <c r="J73" t="s">
        <v>329</v>
      </c>
      <c r="K73">
        <v>10</v>
      </c>
      <c r="L73">
        <v>0</v>
      </c>
      <c r="M73">
        <v>0</v>
      </c>
      <c r="N73">
        <v>0</v>
      </c>
    </row>
    <row r="74" spans="1:14" x14ac:dyDescent="0.15">
      <c r="A74" t="str">
        <f t="shared" si="2"/>
        <v>201947_78_4562342690043</v>
      </c>
      <c r="B74">
        <v>201947</v>
      </c>
      <c r="C74">
        <v>78</v>
      </c>
      <c r="D74" t="s">
        <v>45</v>
      </c>
      <c r="E74" s="9">
        <v>4562342690043</v>
      </c>
      <c r="F74">
        <v>0</v>
      </c>
      <c r="G74">
        <v>0</v>
      </c>
      <c r="H74" t="s">
        <v>21</v>
      </c>
      <c r="I74" t="s">
        <v>19</v>
      </c>
      <c r="J74" t="s">
        <v>329</v>
      </c>
      <c r="K74">
        <v>30</v>
      </c>
      <c r="L74">
        <v>0</v>
      </c>
      <c r="M74">
        <v>0</v>
      </c>
      <c r="N74">
        <v>0</v>
      </c>
    </row>
    <row r="75" spans="1:14" x14ac:dyDescent="0.15">
      <c r="A75" t="str">
        <f t="shared" si="2"/>
        <v>201947_78_4562342690050</v>
      </c>
      <c r="B75">
        <v>201947</v>
      </c>
      <c r="C75">
        <v>78</v>
      </c>
      <c r="D75" t="s">
        <v>45</v>
      </c>
      <c r="E75" s="9">
        <v>4562342690050</v>
      </c>
      <c r="F75">
        <v>0</v>
      </c>
      <c r="G75">
        <v>0</v>
      </c>
      <c r="H75" t="s">
        <v>22</v>
      </c>
      <c r="I75" t="s">
        <v>19</v>
      </c>
      <c r="J75" t="s">
        <v>329</v>
      </c>
      <c r="K75">
        <v>10</v>
      </c>
      <c r="L75">
        <v>0</v>
      </c>
      <c r="M75">
        <v>0</v>
      </c>
      <c r="N75">
        <v>0</v>
      </c>
    </row>
    <row r="76" spans="1:14" x14ac:dyDescent="0.15">
      <c r="A76" t="str">
        <f t="shared" si="2"/>
        <v>201947_78_4562342690067</v>
      </c>
      <c r="B76">
        <v>201947</v>
      </c>
      <c r="C76">
        <v>78</v>
      </c>
      <c r="D76" t="s">
        <v>45</v>
      </c>
      <c r="E76" s="9">
        <v>4562342690067</v>
      </c>
      <c r="F76">
        <v>0</v>
      </c>
      <c r="G76">
        <v>0</v>
      </c>
      <c r="H76" t="s">
        <v>23</v>
      </c>
      <c r="I76" t="s">
        <v>19</v>
      </c>
      <c r="J76" t="s">
        <v>329</v>
      </c>
      <c r="K76">
        <v>30</v>
      </c>
      <c r="L76">
        <v>0</v>
      </c>
      <c r="M76">
        <v>0</v>
      </c>
      <c r="N76">
        <v>0</v>
      </c>
    </row>
    <row r="77" spans="1:14" x14ac:dyDescent="0.15">
      <c r="A77" t="str">
        <f t="shared" si="2"/>
        <v>201947_78_4562342690074</v>
      </c>
      <c r="B77">
        <v>201947</v>
      </c>
      <c r="C77">
        <v>78</v>
      </c>
      <c r="D77" t="s">
        <v>45</v>
      </c>
      <c r="E77" s="9">
        <v>4562342690074</v>
      </c>
      <c r="F77">
        <v>0</v>
      </c>
      <c r="G77">
        <v>0</v>
      </c>
      <c r="H77" t="s">
        <v>24</v>
      </c>
      <c r="I77" t="s">
        <v>19</v>
      </c>
      <c r="J77" t="s">
        <v>329</v>
      </c>
      <c r="K77">
        <v>30</v>
      </c>
      <c r="L77">
        <v>0</v>
      </c>
      <c r="M77">
        <v>0</v>
      </c>
      <c r="N77">
        <v>0</v>
      </c>
    </row>
    <row r="78" spans="1:14" x14ac:dyDescent="0.15">
      <c r="A78" t="str">
        <f t="shared" si="2"/>
        <v>201947_78_4562342690081</v>
      </c>
      <c r="B78">
        <v>201947</v>
      </c>
      <c r="C78">
        <v>78</v>
      </c>
      <c r="D78" t="s">
        <v>45</v>
      </c>
      <c r="E78" s="9">
        <v>4562342690081</v>
      </c>
      <c r="F78">
        <v>0</v>
      </c>
      <c r="G78">
        <v>0</v>
      </c>
      <c r="H78" t="s">
        <v>25</v>
      </c>
      <c r="I78" t="s">
        <v>19</v>
      </c>
      <c r="J78" t="s">
        <v>329</v>
      </c>
      <c r="K78">
        <v>10</v>
      </c>
      <c r="L78">
        <v>0</v>
      </c>
      <c r="M78">
        <v>0</v>
      </c>
      <c r="N78">
        <v>0</v>
      </c>
    </row>
    <row r="79" spans="1:14" x14ac:dyDescent="0.15">
      <c r="A79" t="str">
        <f t="shared" si="2"/>
        <v>201947_83_4562342690029</v>
      </c>
      <c r="B79">
        <v>201947</v>
      </c>
      <c r="C79">
        <v>83</v>
      </c>
      <c r="D79" t="s">
        <v>46</v>
      </c>
      <c r="E79" s="9">
        <v>4562342690029</v>
      </c>
      <c r="F79">
        <v>0</v>
      </c>
      <c r="G79">
        <v>0</v>
      </c>
      <c r="H79" t="s">
        <v>18</v>
      </c>
      <c r="I79" t="s">
        <v>19</v>
      </c>
      <c r="J79" t="s">
        <v>329</v>
      </c>
      <c r="K79">
        <v>30</v>
      </c>
      <c r="L79">
        <v>0</v>
      </c>
      <c r="M79">
        <v>0</v>
      </c>
      <c r="N79">
        <v>0</v>
      </c>
    </row>
    <row r="80" spans="1:14" x14ac:dyDescent="0.15">
      <c r="A80" t="str">
        <f t="shared" si="2"/>
        <v>201947_83_4562342690036</v>
      </c>
      <c r="B80">
        <v>201947</v>
      </c>
      <c r="C80">
        <v>83</v>
      </c>
      <c r="D80" t="s">
        <v>46</v>
      </c>
      <c r="E80" s="9">
        <v>4562342690036</v>
      </c>
      <c r="F80">
        <v>0</v>
      </c>
      <c r="G80">
        <v>0</v>
      </c>
      <c r="H80" t="s">
        <v>20</v>
      </c>
      <c r="I80" t="s">
        <v>19</v>
      </c>
      <c r="J80" t="s">
        <v>329</v>
      </c>
      <c r="K80">
        <v>10</v>
      </c>
      <c r="L80">
        <v>0</v>
      </c>
      <c r="M80">
        <v>0</v>
      </c>
      <c r="N80">
        <v>0</v>
      </c>
    </row>
    <row r="81" spans="1:14" x14ac:dyDescent="0.15">
      <c r="A81" t="str">
        <f t="shared" si="2"/>
        <v>201947_83_4562342690043</v>
      </c>
      <c r="B81">
        <v>201947</v>
      </c>
      <c r="C81">
        <v>83</v>
      </c>
      <c r="D81" t="s">
        <v>46</v>
      </c>
      <c r="E81" s="9">
        <v>4562342690043</v>
      </c>
      <c r="F81">
        <v>0</v>
      </c>
      <c r="G81">
        <v>0</v>
      </c>
      <c r="H81" t="s">
        <v>21</v>
      </c>
      <c r="I81" t="s">
        <v>19</v>
      </c>
      <c r="J81" t="s">
        <v>329</v>
      </c>
      <c r="K81">
        <v>30</v>
      </c>
      <c r="L81">
        <v>0</v>
      </c>
      <c r="M81">
        <v>0</v>
      </c>
      <c r="N81">
        <v>0</v>
      </c>
    </row>
    <row r="82" spans="1:14" x14ac:dyDescent="0.15">
      <c r="A82" t="str">
        <f t="shared" si="2"/>
        <v>201947_83_4562342690050</v>
      </c>
      <c r="B82">
        <v>201947</v>
      </c>
      <c r="C82">
        <v>83</v>
      </c>
      <c r="D82" t="s">
        <v>46</v>
      </c>
      <c r="E82" s="9">
        <v>4562342690050</v>
      </c>
      <c r="F82">
        <v>0</v>
      </c>
      <c r="G82">
        <v>0</v>
      </c>
      <c r="H82" t="s">
        <v>22</v>
      </c>
      <c r="I82" t="s">
        <v>19</v>
      </c>
      <c r="J82" t="s">
        <v>329</v>
      </c>
      <c r="K82">
        <v>10</v>
      </c>
      <c r="L82">
        <v>0</v>
      </c>
      <c r="M82">
        <v>0</v>
      </c>
      <c r="N82">
        <v>0</v>
      </c>
    </row>
    <row r="83" spans="1:14" x14ac:dyDescent="0.15">
      <c r="A83" t="str">
        <f t="shared" si="2"/>
        <v>201947_83_4562342690067</v>
      </c>
      <c r="B83">
        <v>201947</v>
      </c>
      <c r="C83">
        <v>83</v>
      </c>
      <c r="D83" t="s">
        <v>46</v>
      </c>
      <c r="E83" s="9">
        <v>4562342690067</v>
      </c>
      <c r="F83">
        <v>0</v>
      </c>
      <c r="G83">
        <v>0</v>
      </c>
      <c r="H83" t="s">
        <v>23</v>
      </c>
      <c r="I83" t="s">
        <v>19</v>
      </c>
      <c r="J83" t="s">
        <v>329</v>
      </c>
      <c r="K83">
        <v>30</v>
      </c>
      <c r="L83">
        <v>0</v>
      </c>
      <c r="M83">
        <v>0</v>
      </c>
      <c r="N83">
        <v>0</v>
      </c>
    </row>
    <row r="84" spans="1:14" x14ac:dyDescent="0.15">
      <c r="A84" t="str">
        <f t="shared" si="2"/>
        <v>201947_83_4562342690074</v>
      </c>
      <c r="B84">
        <v>201947</v>
      </c>
      <c r="C84">
        <v>83</v>
      </c>
      <c r="D84" t="s">
        <v>46</v>
      </c>
      <c r="E84" s="9">
        <v>4562342690074</v>
      </c>
      <c r="F84">
        <v>0</v>
      </c>
      <c r="G84">
        <v>0</v>
      </c>
      <c r="H84" t="s">
        <v>24</v>
      </c>
      <c r="I84" t="s">
        <v>19</v>
      </c>
      <c r="J84" t="s">
        <v>329</v>
      </c>
      <c r="K84">
        <v>30</v>
      </c>
      <c r="L84">
        <v>0</v>
      </c>
      <c r="M84">
        <v>0</v>
      </c>
      <c r="N84">
        <v>0</v>
      </c>
    </row>
    <row r="85" spans="1:14" x14ac:dyDescent="0.15">
      <c r="A85" t="str">
        <f t="shared" si="2"/>
        <v>201947_83_4562342690081</v>
      </c>
      <c r="B85">
        <v>201947</v>
      </c>
      <c r="C85">
        <v>83</v>
      </c>
      <c r="D85" t="s">
        <v>46</v>
      </c>
      <c r="E85" s="9">
        <v>4562342690081</v>
      </c>
      <c r="F85">
        <v>0</v>
      </c>
      <c r="G85">
        <v>0</v>
      </c>
      <c r="H85" t="s">
        <v>25</v>
      </c>
      <c r="I85" t="s">
        <v>19</v>
      </c>
      <c r="J85" t="s">
        <v>329</v>
      </c>
      <c r="K85">
        <v>10</v>
      </c>
      <c r="L85">
        <v>0</v>
      </c>
      <c r="M85">
        <v>0</v>
      </c>
      <c r="N85">
        <v>0</v>
      </c>
    </row>
    <row r="86" spans="1:14" x14ac:dyDescent="0.15">
      <c r="A86" t="str">
        <f t="shared" si="2"/>
        <v>201947_87_4562342690029</v>
      </c>
      <c r="B86">
        <v>201947</v>
      </c>
      <c r="C86">
        <v>87</v>
      </c>
      <c r="D86" t="s">
        <v>47</v>
      </c>
      <c r="E86" s="9">
        <v>4562342690029</v>
      </c>
      <c r="F86">
        <v>0</v>
      </c>
      <c r="G86">
        <v>0</v>
      </c>
      <c r="H86" t="s">
        <v>18</v>
      </c>
      <c r="I86" t="s">
        <v>19</v>
      </c>
      <c r="J86" t="s">
        <v>329</v>
      </c>
      <c r="K86">
        <v>30</v>
      </c>
      <c r="L86">
        <v>0</v>
      </c>
      <c r="M86">
        <v>0</v>
      </c>
      <c r="N86">
        <v>0</v>
      </c>
    </row>
    <row r="87" spans="1:14" x14ac:dyDescent="0.15">
      <c r="A87" t="str">
        <f t="shared" si="2"/>
        <v>201947_87_4562342690036</v>
      </c>
      <c r="B87">
        <v>201947</v>
      </c>
      <c r="C87">
        <v>87</v>
      </c>
      <c r="D87" t="s">
        <v>47</v>
      </c>
      <c r="E87" s="9">
        <v>4562342690036</v>
      </c>
      <c r="F87">
        <v>0</v>
      </c>
      <c r="G87">
        <v>0</v>
      </c>
      <c r="H87" t="s">
        <v>20</v>
      </c>
      <c r="I87" t="s">
        <v>19</v>
      </c>
      <c r="J87" t="s">
        <v>329</v>
      </c>
      <c r="K87">
        <v>10</v>
      </c>
      <c r="L87">
        <v>0</v>
      </c>
      <c r="M87">
        <v>0</v>
      </c>
      <c r="N87">
        <v>0</v>
      </c>
    </row>
    <row r="88" spans="1:14" x14ac:dyDescent="0.15">
      <c r="A88" t="str">
        <f t="shared" si="2"/>
        <v>201947_87_4562342690043</v>
      </c>
      <c r="B88">
        <v>201947</v>
      </c>
      <c r="C88">
        <v>87</v>
      </c>
      <c r="D88" t="s">
        <v>47</v>
      </c>
      <c r="E88" s="9">
        <v>4562342690043</v>
      </c>
      <c r="F88">
        <v>0</v>
      </c>
      <c r="G88">
        <v>0</v>
      </c>
      <c r="H88" t="s">
        <v>21</v>
      </c>
      <c r="I88" t="s">
        <v>19</v>
      </c>
      <c r="J88" t="s">
        <v>329</v>
      </c>
      <c r="K88">
        <v>30</v>
      </c>
      <c r="L88">
        <v>0</v>
      </c>
      <c r="M88">
        <v>0</v>
      </c>
      <c r="N88">
        <v>0</v>
      </c>
    </row>
    <row r="89" spans="1:14" x14ac:dyDescent="0.15">
      <c r="A89" t="str">
        <f t="shared" si="2"/>
        <v>201947_87_4562342690050</v>
      </c>
      <c r="B89">
        <v>201947</v>
      </c>
      <c r="C89">
        <v>87</v>
      </c>
      <c r="D89" t="s">
        <v>47</v>
      </c>
      <c r="E89" s="9">
        <v>4562342690050</v>
      </c>
      <c r="F89">
        <v>0</v>
      </c>
      <c r="G89">
        <v>0</v>
      </c>
      <c r="H89" t="s">
        <v>22</v>
      </c>
      <c r="I89" t="s">
        <v>19</v>
      </c>
      <c r="J89" t="s">
        <v>329</v>
      </c>
      <c r="K89">
        <v>10</v>
      </c>
      <c r="L89">
        <v>0</v>
      </c>
      <c r="M89">
        <v>0</v>
      </c>
      <c r="N89">
        <v>0</v>
      </c>
    </row>
    <row r="90" spans="1:14" x14ac:dyDescent="0.15">
      <c r="A90" t="str">
        <f t="shared" si="2"/>
        <v>201947_87_4562342690067</v>
      </c>
      <c r="B90">
        <v>201947</v>
      </c>
      <c r="C90">
        <v>87</v>
      </c>
      <c r="D90" t="s">
        <v>47</v>
      </c>
      <c r="E90" s="9">
        <v>4562342690067</v>
      </c>
      <c r="F90">
        <v>0</v>
      </c>
      <c r="G90">
        <v>0</v>
      </c>
      <c r="H90" t="s">
        <v>23</v>
      </c>
      <c r="I90" t="s">
        <v>19</v>
      </c>
      <c r="J90" t="s">
        <v>329</v>
      </c>
      <c r="K90">
        <v>30</v>
      </c>
      <c r="L90">
        <v>0</v>
      </c>
      <c r="M90">
        <v>0</v>
      </c>
      <c r="N90">
        <v>0</v>
      </c>
    </row>
    <row r="91" spans="1:14" x14ac:dyDescent="0.15">
      <c r="A91" t="str">
        <f t="shared" si="2"/>
        <v>201947_87_4562342690074</v>
      </c>
      <c r="B91">
        <v>201947</v>
      </c>
      <c r="C91">
        <v>87</v>
      </c>
      <c r="D91" t="s">
        <v>47</v>
      </c>
      <c r="E91" s="9">
        <v>4562342690074</v>
      </c>
      <c r="F91">
        <v>0</v>
      </c>
      <c r="G91">
        <v>0</v>
      </c>
      <c r="H91" t="s">
        <v>24</v>
      </c>
      <c r="I91" t="s">
        <v>19</v>
      </c>
      <c r="J91" t="s">
        <v>329</v>
      </c>
      <c r="K91">
        <v>30</v>
      </c>
      <c r="L91">
        <v>0</v>
      </c>
      <c r="M91">
        <v>0</v>
      </c>
      <c r="N91">
        <v>0</v>
      </c>
    </row>
    <row r="92" spans="1:14" x14ac:dyDescent="0.15">
      <c r="A92" t="str">
        <f t="shared" si="2"/>
        <v>201947_87_4562342690081</v>
      </c>
      <c r="B92">
        <v>201947</v>
      </c>
      <c r="C92">
        <v>87</v>
      </c>
      <c r="D92" t="s">
        <v>47</v>
      </c>
      <c r="E92" s="9">
        <v>4562342690081</v>
      </c>
      <c r="F92">
        <v>0</v>
      </c>
      <c r="G92">
        <v>0</v>
      </c>
      <c r="H92" t="s">
        <v>25</v>
      </c>
      <c r="I92" t="s">
        <v>19</v>
      </c>
      <c r="J92" t="s">
        <v>329</v>
      </c>
      <c r="K92">
        <v>10</v>
      </c>
      <c r="L92">
        <v>0</v>
      </c>
      <c r="M92">
        <v>0</v>
      </c>
      <c r="N92">
        <v>0</v>
      </c>
    </row>
    <row r="93" spans="1:14" x14ac:dyDescent="0.15">
      <c r="A93" t="str">
        <f t="shared" si="2"/>
        <v>201947_90_4562342690029</v>
      </c>
      <c r="B93">
        <v>201947</v>
      </c>
      <c r="C93">
        <v>90</v>
      </c>
      <c r="D93" t="s">
        <v>48</v>
      </c>
      <c r="E93" s="9">
        <v>4562342690029</v>
      </c>
      <c r="F93">
        <v>0</v>
      </c>
      <c r="G93">
        <v>0</v>
      </c>
      <c r="H93" t="s">
        <v>18</v>
      </c>
      <c r="I93" t="s">
        <v>19</v>
      </c>
      <c r="J93" t="s">
        <v>329</v>
      </c>
      <c r="K93">
        <v>30</v>
      </c>
      <c r="L93">
        <v>0</v>
      </c>
      <c r="M93">
        <v>0</v>
      </c>
      <c r="N93">
        <v>0</v>
      </c>
    </row>
    <row r="94" spans="1:14" x14ac:dyDescent="0.15">
      <c r="A94" t="str">
        <f t="shared" si="2"/>
        <v>201947_90_4562342690036</v>
      </c>
      <c r="B94">
        <v>201947</v>
      </c>
      <c r="C94">
        <v>90</v>
      </c>
      <c r="D94" t="s">
        <v>48</v>
      </c>
      <c r="E94" s="9">
        <v>4562342690036</v>
      </c>
      <c r="F94">
        <v>0</v>
      </c>
      <c r="G94">
        <v>0</v>
      </c>
      <c r="H94" t="s">
        <v>20</v>
      </c>
      <c r="I94" t="s">
        <v>19</v>
      </c>
      <c r="J94" t="s">
        <v>329</v>
      </c>
      <c r="K94">
        <v>10</v>
      </c>
      <c r="L94">
        <v>0</v>
      </c>
      <c r="M94">
        <v>0</v>
      </c>
      <c r="N94">
        <v>0</v>
      </c>
    </row>
    <row r="95" spans="1:14" x14ac:dyDescent="0.15">
      <c r="A95" t="str">
        <f t="shared" si="2"/>
        <v>201947_90_4562342690043</v>
      </c>
      <c r="B95">
        <v>201947</v>
      </c>
      <c r="C95">
        <v>90</v>
      </c>
      <c r="D95" t="s">
        <v>48</v>
      </c>
      <c r="E95" s="9">
        <v>4562342690043</v>
      </c>
      <c r="F95">
        <v>0</v>
      </c>
      <c r="G95">
        <v>0</v>
      </c>
      <c r="H95" t="s">
        <v>21</v>
      </c>
      <c r="I95" t="s">
        <v>19</v>
      </c>
      <c r="J95" t="s">
        <v>329</v>
      </c>
      <c r="K95">
        <v>30</v>
      </c>
      <c r="L95">
        <v>0</v>
      </c>
      <c r="M95">
        <v>0</v>
      </c>
      <c r="N95">
        <v>0</v>
      </c>
    </row>
    <row r="96" spans="1:14" x14ac:dyDescent="0.15">
      <c r="A96" t="str">
        <f t="shared" si="2"/>
        <v>201947_90_4562342690050</v>
      </c>
      <c r="B96">
        <v>201947</v>
      </c>
      <c r="C96">
        <v>90</v>
      </c>
      <c r="D96" t="s">
        <v>48</v>
      </c>
      <c r="E96" s="9">
        <v>4562342690050</v>
      </c>
      <c r="F96">
        <v>0</v>
      </c>
      <c r="G96">
        <v>0</v>
      </c>
      <c r="H96" t="s">
        <v>22</v>
      </c>
      <c r="I96" t="s">
        <v>19</v>
      </c>
      <c r="J96" t="s">
        <v>329</v>
      </c>
      <c r="K96">
        <v>10</v>
      </c>
      <c r="L96">
        <v>0</v>
      </c>
      <c r="M96">
        <v>0</v>
      </c>
      <c r="N96">
        <v>0</v>
      </c>
    </row>
    <row r="97" spans="1:14" x14ac:dyDescent="0.15">
      <c r="A97" t="str">
        <f t="shared" si="2"/>
        <v>201947_90_4562342690067</v>
      </c>
      <c r="B97">
        <v>201947</v>
      </c>
      <c r="C97">
        <v>90</v>
      </c>
      <c r="D97" t="s">
        <v>48</v>
      </c>
      <c r="E97" s="9">
        <v>4562342690067</v>
      </c>
      <c r="F97">
        <v>0</v>
      </c>
      <c r="G97">
        <v>0</v>
      </c>
      <c r="H97" t="s">
        <v>23</v>
      </c>
      <c r="I97" t="s">
        <v>19</v>
      </c>
      <c r="J97" t="s">
        <v>329</v>
      </c>
      <c r="K97">
        <v>30</v>
      </c>
      <c r="L97">
        <v>0</v>
      </c>
      <c r="M97">
        <v>0</v>
      </c>
      <c r="N97">
        <v>0</v>
      </c>
    </row>
    <row r="98" spans="1:14" x14ac:dyDescent="0.15">
      <c r="A98" t="str">
        <f t="shared" ref="A98:A129" si="3">B98&amp;"_"&amp;C98&amp;"_"&amp;E98</f>
        <v>201947_90_4562342690074</v>
      </c>
      <c r="B98">
        <v>201947</v>
      </c>
      <c r="C98">
        <v>90</v>
      </c>
      <c r="D98" t="s">
        <v>48</v>
      </c>
      <c r="E98" s="9">
        <v>4562342690074</v>
      </c>
      <c r="F98">
        <v>0</v>
      </c>
      <c r="G98">
        <v>0</v>
      </c>
      <c r="H98" t="s">
        <v>24</v>
      </c>
      <c r="I98" t="s">
        <v>19</v>
      </c>
      <c r="J98" t="s">
        <v>329</v>
      </c>
      <c r="K98">
        <v>30</v>
      </c>
      <c r="L98">
        <v>0</v>
      </c>
      <c r="M98">
        <v>0</v>
      </c>
      <c r="N98">
        <v>0</v>
      </c>
    </row>
    <row r="99" spans="1:14" x14ac:dyDescent="0.15">
      <c r="A99" t="str">
        <f t="shared" si="3"/>
        <v>201947_90_4562342690081</v>
      </c>
      <c r="B99">
        <v>201947</v>
      </c>
      <c r="C99">
        <v>90</v>
      </c>
      <c r="D99" t="s">
        <v>48</v>
      </c>
      <c r="E99" s="9">
        <v>4562342690081</v>
      </c>
      <c r="F99">
        <v>0</v>
      </c>
      <c r="G99">
        <v>0</v>
      </c>
      <c r="H99" t="s">
        <v>25</v>
      </c>
      <c r="I99" t="s">
        <v>19</v>
      </c>
      <c r="J99" t="s">
        <v>329</v>
      </c>
      <c r="K99">
        <v>10</v>
      </c>
      <c r="L99">
        <v>0</v>
      </c>
      <c r="M99">
        <v>0</v>
      </c>
      <c r="N99">
        <v>0</v>
      </c>
    </row>
    <row r="100" spans="1:14" x14ac:dyDescent="0.15">
      <c r="A100" t="str">
        <f t="shared" si="3"/>
        <v>201947_91_4562342690029</v>
      </c>
      <c r="B100">
        <v>201947</v>
      </c>
      <c r="C100">
        <v>91</v>
      </c>
      <c r="D100" t="s">
        <v>49</v>
      </c>
      <c r="E100" s="9">
        <v>4562342690029</v>
      </c>
      <c r="F100">
        <v>0</v>
      </c>
      <c r="G100">
        <v>0</v>
      </c>
      <c r="H100" t="s">
        <v>18</v>
      </c>
      <c r="I100" t="s">
        <v>19</v>
      </c>
      <c r="J100" t="s">
        <v>329</v>
      </c>
      <c r="K100">
        <v>30</v>
      </c>
      <c r="L100">
        <v>0</v>
      </c>
      <c r="M100">
        <v>0</v>
      </c>
      <c r="N100">
        <v>0</v>
      </c>
    </row>
    <row r="101" spans="1:14" x14ac:dyDescent="0.15">
      <c r="A101" t="str">
        <f t="shared" si="3"/>
        <v>201947_91_4562342690036</v>
      </c>
      <c r="B101">
        <v>201947</v>
      </c>
      <c r="C101">
        <v>91</v>
      </c>
      <c r="D101" t="s">
        <v>49</v>
      </c>
      <c r="E101" s="9">
        <v>4562342690036</v>
      </c>
      <c r="F101">
        <v>0</v>
      </c>
      <c r="G101">
        <v>0</v>
      </c>
      <c r="H101" t="s">
        <v>20</v>
      </c>
      <c r="I101" t="s">
        <v>19</v>
      </c>
      <c r="J101" t="s">
        <v>329</v>
      </c>
      <c r="K101">
        <v>10</v>
      </c>
      <c r="L101">
        <v>0</v>
      </c>
      <c r="M101">
        <v>0</v>
      </c>
      <c r="N101">
        <v>0</v>
      </c>
    </row>
    <row r="102" spans="1:14" x14ac:dyDescent="0.15">
      <c r="A102" t="str">
        <f t="shared" si="3"/>
        <v>201947_91_4562342690043</v>
      </c>
      <c r="B102">
        <v>201947</v>
      </c>
      <c r="C102">
        <v>91</v>
      </c>
      <c r="D102" t="s">
        <v>49</v>
      </c>
      <c r="E102" s="9">
        <v>4562342690043</v>
      </c>
      <c r="F102">
        <v>0</v>
      </c>
      <c r="G102">
        <v>0</v>
      </c>
      <c r="H102" t="s">
        <v>21</v>
      </c>
      <c r="I102" t="s">
        <v>19</v>
      </c>
      <c r="J102" t="s">
        <v>329</v>
      </c>
      <c r="K102">
        <v>30</v>
      </c>
      <c r="L102">
        <v>0</v>
      </c>
      <c r="M102">
        <v>0</v>
      </c>
      <c r="N102">
        <v>0</v>
      </c>
    </row>
    <row r="103" spans="1:14" x14ac:dyDescent="0.15">
      <c r="A103" t="str">
        <f t="shared" si="3"/>
        <v>201947_91_4562342690050</v>
      </c>
      <c r="B103">
        <v>201947</v>
      </c>
      <c r="C103">
        <v>91</v>
      </c>
      <c r="D103" t="s">
        <v>49</v>
      </c>
      <c r="E103" s="9">
        <v>4562342690050</v>
      </c>
      <c r="F103">
        <v>0</v>
      </c>
      <c r="G103">
        <v>0</v>
      </c>
      <c r="H103" t="s">
        <v>22</v>
      </c>
      <c r="I103" t="s">
        <v>19</v>
      </c>
      <c r="J103" t="s">
        <v>329</v>
      </c>
      <c r="K103">
        <v>10</v>
      </c>
      <c r="L103">
        <v>0</v>
      </c>
      <c r="M103">
        <v>0</v>
      </c>
      <c r="N103">
        <v>0</v>
      </c>
    </row>
    <row r="104" spans="1:14" x14ac:dyDescent="0.15">
      <c r="A104" t="str">
        <f t="shared" si="3"/>
        <v>201947_91_4562342690067</v>
      </c>
      <c r="B104">
        <v>201947</v>
      </c>
      <c r="C104">
        <v>91</v>
      </c>
      <c r="D104" t="s">
        <v>49</v>
      </c>
      <c r="E104" s="9">
        <v>4562342690067</v>
      </c>
      <c r="F104">
        <v>0</v>
      </c>
      <c r="G104">
        <v>0</v>
      </c>
      <c r="H104" t="s">
        <v>23</v>
      </c>
      <c r="I104" t="s">
        <v>19</v>
      </c>
      <c r="J104" t="s">
        <v>329</v>
      </c>
      <c r="K104">
        <v>30</v>
      </c>
      <c r="L104">
        <v>0</v>
      </c>
      <c r="M104">
        <v>0</v>
      </c>
      <c r="N104">
        <v>0</v>
      </c>
    </row>
    <row r="105" spans="1:14" x14ac:dyDescent="0.15">
      <c r="A105" t="str">
        <f t="shared" si="3"/>
        <v>201947_91_4562342690074</v>
      </c>
      <c r="B105">
        <v>201947</v>
      </c>
      <c r="C105">
        <v>91</v>
      </c>
      <c r="D105" t="s">
        <v>49</v>
      </c>
      <c r="E105" s="9">
        <v>4562342690074</v>
      </c>
      <c r="F105">
        <v>0</v>
      </c>
      <c r="G105">
        <v>0</v>
      </c>
      <c r="H105" t="s">
        <v>24</v>
      </c>
      <c r="I105" t="s">
        <v>19</v>
      </c>
      <c r="J105" t="s">
        <v>329</v>
      </c>
      <c r="K105">
        <v>30</v>
      </c>
      <c r="L105">
        <v>0</v>
      </c>
      <c r="M105">
        <v>0</v>
      </c>
      <c r="N105">
        <v>0</v>
      </c>
    </row>
    <row r="106" spans="1:14" x14ac:dyDescent="0.15">
      <c r="A106" t="str">
        <f t="shared" si="3"/>
        <v>201947_91_4562342690081</v>
      </c>
      <c r="B106">
        <v>201947</v>
      </c>
      <c r="C106">
        <v>91</v>
      </c>
      <c r="D106" t="s">
        <v>49</v>
      </c>
      <c r="E106" s="9">
        <v>4562342690081</v>
      </c>
      <c r="F106">
        <v>0</v>
      </c>
      <c r="G106">
        <v>0</v>
      </c>
      <c r="H106" t="s">
        <v>25</v>
      </c>
      <c r="I106" t="s">
        <v>19</v>
      </c>
      <c r="J106" t="s">
        <v>329</v>
      </c>
      <c r="K106">
        <v>10</v>
      </c>
      <c r="L106">
        <v>0</v>
      </c>
      <c r="M106">
        <v>0</v>
      </c>
      <c r="N106">
        <v>0</v>
      </c>
    </row>
    <row r="107" spans="1:14" x14ac:dyDescent="0.15">
      <c r="A107" t="str">
        <f t="shared" si="3"/>
        <v>201947_101_4562342690029</v>
      </c>
      <c r="B107">
        <v>201947</v>
      </c>
      <c r="C107">
        <v>101</v>
      </c>
      <c r="D107" t="s">
        <v>50</v>
      </c>
      <c r="E107" s="9">
        <v>4562342690029</v>
      </c>
      <c r="F107">
        <v>0</v>
      </c>
      <c r="G107">
        <v>0</v>
      </c>
      <c r="H107" t="s">
        <v>18</v>
      </c>
      <c r="I107" t="s">
        <v>19</v>
      </c>
      <c r="J107" t="s">
        <v>329</v>
      </c>
      <c r="K107">
        <v>30</v>
      </c>
      <c r="L107">
        <v>0</v>
      </c>
      <c r="M107">
        <v>0</v>
      </c>
      <c r="N107">
        <v>0</v>
      </c>
    </row>
    <row r="108" spans="1:14" x14ac:dyDescent="0.15">
      <c r="A108" t="str">
        <f t="shared" si="3"/>
        <v>201947_101_4562342690036</v>
      </c>
      <c r="B108">
        <v>201947</v>
      </c>
      <c r="C108">
        <v>101</v>
      </c>
      <c r="D108" t="s">
        <v>50</v>
      </c>
      <c r="E108" s="9">
        <v>4562342690036</v>
      </c>
      <c r="F108">
        <v>0</v>
      </c>
      <c r="G108">
        <v>0</v>
      </c>
      <c r="H108" t="s">
        <v>20</v>
      </c>
      <c r="I108" t="s">
        <v>19</v>
      </c>
      <c r="J108" t="s">
        <v>329</v>
      </c>
      <c r="K108">
        <v>10</v>
      </c>
      <c r="L108">
        <v>0</v>
      </c>
      <c r="M108">
        <v>0</v>
      </c>
      <c r="N108">
        <v>0</v>
      </c>
    </row>
    <row r="109" spans="1:14" x14ac:dyDescent="0.15">
      <c r="A109" t="str">
        <f t="shared" si="3"/>
        <v>201947_101_4562342690043</v>
      </c>
      <c r="B109">
        <v>201947</v>
      </c>
      <c r="C109">
        <v>101</v>
      </c>
      <c r="D109" t="s">
        <v>50</v>
      </c>
      <c r="E109" s="9">
        <v>4562342690043</v>
      </c>
      <c r="F109">
        <v>0</v>
      </c>
      <c r="G109">
        <v>0</v>
      </c>
      <c r="H109" t="s">
        <v>21</v>
      </c>
      <c r="I109" t="s">
        <v>19</v>
      </c>
      <c r="J109" t="s">
        <v>329</v>
      </c>
      <c r="K109">
        <v>30</v>
      </c>
      <c r="L109">
        <v>0</v>
      </c>
      <c r="M109">
        <v>0</v>
      </c>
      <c r="N109">
        <v>0</v>
      </c>
    </row>
    <row r="110" spans="1:14" x14ac:dyDescent="0.15">
      <c r="A110" t="str">
        <f t="shared" si="3"/>
        <v>201947_101_4562342690050</v>
      </c>
      <c r="B110">
        <v>201947</v>
      </c>
      <c r="C110">
        <v>101</v>
      </c>
      <c r="D110" t="s">
        <v>50</v>
      </c>
      <c r="E110" s="9">
        <v>4562342690050</v>
      </c>
      <c r="F110">
        <v>0</v>
      </c>
      <c r="G110">
        <v>0</v>
      </c>
      <c r="H110" t="s">
        <v>22</v>
      </c>
      <c r="I110" t="s">
        <v>19</v>
      </c>
      <c r="J110" t="s">
        <v>329</v>
      </c>
      <c r="K110">
        <v>10</v>
      </c>
      <c r="L110">
        <v>0</v>
      </c>
      <c r="M110">
        <v>0</v>
      </c>
      <c r="N110">
        <v>0</v>
      </c>
    </row>
    <row r="111" spans="1:14" x14ac:dyDescent="0.15">
      <c r="A111" t="str">
        <f t="shared" si="3"/>
        <v>201947_101_4562342690067</v>
      </c>
      <c r="B111">
        <v>201947</v>
      </c>
      <c r="C111">
        <v>101</v>
      </c>
      <c r="D111" t="s">
        <v>50</v>
      </c>
      <c r="E111" s="9">
        <v>4562342690067</v>
      </c>
      <c r="F111">
        <v>0</v>
      </c>
      <c r="G111">
        <v>0</v>
      </c>
      <c r="H111" t="s">
        <v>23</v>
      </c>
      <c r="I111" t="s">
        <v>19</v>
      </c>
      <c r="J111" t="s">
        <v>329</v>
      </c>
      <c r="K111">
        <v>30</v>
      </c>
      <c r="L111">
        <v>0</v>
      </c>
      <c r="M111">
        <v>0</v>
      </c>
      <c r="N111">
        <v>0</v>
      </c>
    </row>
    <row r="112" spans="1:14" x14ac:dyDescent="0.15">
      <c r="A112" t="str">
        <f t="shared" si="3"/>
        <v>201947_101_4562342690074</v>
      </c>
      <c r="B112">
        <v>201947</v>
      </c>
      <c r="C112">
        <v>101</v>
      </c>
      <c r="D112" t="s">
        <v>50</v>
      </c>
      <c r="E112" s="9">
        <v>4562342690074</v>
      </c>
      <c r="F112">
        <v>0</v>
      </c>
      <c r="G112">
        <v>0</v>
      </c>
      <c r="H112" t="s">
        <v>24</v>
      </c>
      <c r="I112" t="s">
        <v>19</v>
      </c>
      <c r="J112" t="s">
        <v>329</v>
      </c>
      <c r="K112">
        <v>30</v>
      </c>
      <c r="L112">
        <v>0</v>
      </c>
      <c r="M112">
        <v>0</v>
      </c>
      <c r="N112">
        <v>0</v>
      </c>
    </row>
    <row r="113" spans="1:14" x14ac:dyDescent="0.15">
      <c r="A113" t="str">
        <f t="shared" si="3"/>
        <v>201947_101_4562342690081</v>
      </c>
      <c r="B113">
        <v>201947</v>
      </c>
      <c r="C113">
        <v>101</v>
      </c>
      <c r="D113" t="s">
        <v>50</v>
      </c>
      <c r="E113" s="9">
        <v>4562342690081</v>
      </c>
      <c r="F113">
        <v>0</v>
      </c>
      <c r="G113">
        <v>0</v>
      </c>
      <c r="H113" t="s">
        <v>25</v>
      </c>
      <c r="I113" t="s">
        <v>19</v>
      </c>
      <c r="J113" t="s">
        <v>329</v>
      </c>
      <c r="K113">
        <v>10</v>
      </c>
      <c r="L113">
        <v>0</v>
      </c>
      <c r="M113">
        <v>0</v>
      </c>
      <c r="N113">
        <v>0</v>
      </c>
    </row>
    <row r="114" spans="1:14" x14ac:dyDescent="0.15">
      <c r="A114" t="str">
        <f t="shared" si="3"/>
        <v>201947_116_4562342690029</v>
      </c>
      <c r="B114">
        <v>201947</v>
      </c>
      <c r="C114">
        <v>116</v>
      </c>
      <c r="D114" t="s">
        <v>51</v>
      </c>
      <c r="E114" s="9">
        <v>4562342690029</v>
      </c>
      <c r="F114">
        <v>0</v>
      </c>
      <c r="G114">
        <v>0</v>
      </c>
      <c r="H114" t="s">
        <v>18</v>
      </c>
      <c r="I114" t="s">
        <v>19</v>
      </c>
      <c r="J114" t="s">
        <v>329</v>
      </c>
      <c r="K114">
        <v>30</v>
      </c>
      <c r="L114">
        <v>0</v>
      </c>
      <c r="M114">
        <v>0</v>
      </c>
      <c r="N114">
        <v>0</v>
      </c>
    </row>
    <row r="115" spans="1:14" x14ac:dyDescent="0.15">
      <c r="A115" t="str">
        <f t="shared" si="3"/>
        <v>201947_116_4562342690036</v>
      </c>
      <c r="B115">
        <v>201947</v>
      </c>
      <c r="C115">
        <v>116</v>
      </c>
      <c r="D115" t="s">
        <v>51</v>
      </c>
      <c r="E115" s="9">
        <v>4562342690036</v>
      </c>
      <c r="F115">
        <v>0</v>
      </c>
      <c r="G115">
        <v>0</v>
      </c>
      <c r="H115" t="s">
        <v>20</v>
      </c>
      <c r="I115" t="s">
        <v>19</v>
      </c>
      <c r="J115" t="s">
        <v>329</v>
      </c>
      <c r="K115">
        <v>10</v>
      </c>
      <c r="L115">
        <v>0</v>
      </c>
      <c r="M115">
        <v>0</v>
      </c>
      <c r="N115">
        <v>0</v>
      </c>
    </row>
    <row r="116" spans="1:14" x14ac:dyDescent="0.15">
      <c r="A116" t="str">
        <f t="shared" si="3"/>
        <v>201947_116_4562342690043</v>
      </c>
      <c r="B116">
        <v>201947</v>
      </c>
      <c r="C116">
        <v>116</v>
      </c>
      <c r="D116" t="s">
        <v>51</v>
      </c>
      <c r="E116" s="9">
        <v>4562342690043</v>
      </c>
      <c r="F116">
        <v>0</v>
      </c>
      <c r="G116">
        <v>0</v>
      </c>
      <c r="H116" t="s">
        <v>21</v>
      </c>
      <c r="I116" t="s">
        <v>19</v>
      </c>
      <c r="J116" t="s">
        <v>329</v>
      </c>
      <c r="K116">
        <v>30</v>
      </c>
      <c r="L116">
        <v>0</v>
      </c>
      <c r="M116">
        <v>0</v>
      </c>
      <c r="N116">
        <v>0</v>
      </c>
    </row>
    <row r="117" spans="1:14" x14ac:dyDescent="0.15">
      <c r="A117" t="str">
        <f t="shared" si="3"/>
        <v>201947_116_4562342690050</v>
      </c>
      <c r="B117">
        <v>201947</v>
      </c>
      <c r="C117">
        <v>116</v>
      </c>
      <c r="D117" t="s">
        <v>51</v>
      </c>
      <c r="E117" s="9">
        <v>4562342690050</v>
      </c>
      <c r="F117">
        <v>0</v>
      </c>
      <c r="G117">
        <v>0</v>
      </c>
      <c r="H117" t="s">
        <v>22</v>
      </c>
      <c r="I117" t="s">
        <v>19</v>
      </c>
      <c r="J117" t="s">
        <v>329</v>
      </c>
      <c r="K117">
        <v>10</v>
      </c>
      <c r="L117">
        <v>0</v>
      </c>
      <c r="M117">
        <v>0</v>
      </c>
      <c r="N117">
        <v>0</v>
      </c>
    </row>
    <row r="118" spans="1:14" x14ac:dyDescent="0.15">
      <c r="A118" t="str">
        <f t="shared" si="3"/>
        <v>201947_116_4562342690067</v>
      </c>
      <c r="B118">
        <v>201947</v>
      </c>
      <c r="C118">
        <v>116</v>
      </c>
      <c r="D118" t="s">
        <v>51</v>
      </c>
      <c r="E118" s="9">
        <v>4562342690067</v>
      </c>
      <c r="F118">
        <v>0</v>
      </c>
      <c r="G118">
        <v>0</v>
      </c>
      <c r="H118" t="s">
        <v>23</v>
      </c>
      <c r="I118" t="s">
        <v>19</v>
      </c>
      <c r="J118" t="s">
        <v>329</v>
      </c>
      <c r="K118">
        <v>30</v>
      </c>
      <c r="L118">
        <v>0</v>
      </c>
      <c r="M118">
        <v>0</v>
      </c>
      <c r="N118">
        <v>0</v>
      </c>
    </row>
    <row r="119" spans="1:14" x14ac:dyDescent="0.15">
      <c r="A119" t="str">
        <f t="shared" si="3"/>
        <v>201947_116_4562342690074</v>
      </c>
      <c r="B119">
        <v>201947</v>
      </c>
      <c r="C119">
        <v>116</v>
      </c>
      <c r="D119" t="s">
        <v>51</v>
      </c>
      <c r="E119" s="9">
        <v>4562342690074</v>
      </c>
      <c r="F119">
        <v>0</v>
      </c>
      <c r="G119">
        <v>0</v>
      </c>
      <c r="H119" t="s">
        <v>24</v>
      </c>
      <c r="I119" t="s">
        <v>19</v>
      </c>
      <c r="J119" t="s">
        <v>329</v>
      </c>
      <c r="K119">
        <v>30</v>
      </c>
      <c r="L119">
        <v>0</v>
      </c>
      <c r="M119">
        <v>0</v>
      </c>
      <c r="N119">
        <v>0</v>
      </c>
    </row>
    <row r="120" spans="1:14" x14ac:dyDescent="0.15">
      <c r="A120" t="str">
        <f t="shared" si="3"/>
        <v>201947_116_4562342690081</v>
      </c>
      <c r="B120">
        <v>201947</v>
      </c>
      <c r="C120">
        <v>116</v>
      </c>
      <c r="D120" t="s">
        <v>51</v>
      </c>
      <c r="E120" s="9">
        <v>4562342690081</v>
      </c>
      <c r="F120">
        <v>0</v>
      </c>
      <c r="G120">
        <v>0</v>
      </c>
      <c r="H120" t="s">
        <v>25</v>
      </c>
      <c r="I120" t="s">
        <v>19</v>
      </c>
      <c r="J120" t="s">
        <v>329</v>
      </c>
      <c r="K120">
        <v>10</v>
      </c>
      <c r="L120">
        <v>0</v>
      </c>
      <c r="M120">
        <v>0</v>
      </c>
      <c r="N120">
        <v>0</v>
      </c>
    </row>
    <row r="121" spans="1:14" x14ac:dyDescent="0.15">
      <c r="A121" t="str">
        <f t="shared" si="3"/>
        <v>201947_121_4562342690029</v>
      </c>
      <c r="B121">
        <v>201947</v>
      </c>
      <c r="C121">
        <v>121</v>
      </c>
      <c r="D121" t="s">
        <v>52</v>
      </c>
      <c r="E121" s="9">
        <v>4562342690029</v>
      </c>
      <c r="F121">
        <v>0</v>
      </c>
      <c r="G121">
        <v>0</v>
      </c>
      <c r="H121" t="s">
        <v>18</v>
      </c>
      <c r="I121" t="s">
        <v>19</v>
      </c>
      <c r="J121" t="s">
        <v>329</v>
      </c>
      <c r="K121">
        <v>30</v>
      </c>
      <c r="L121">
        <v>0</v>
      </c>
      <c r="M121">
        <v>0</v>
      </c>
      <c r="N121">
        <v>0</v>
      </c>
    </row>
    <row r="122" spans="1:14" x14ac:dyDescent="0.15">
      <c r="A122" t="str">
        <f t="shared" si="3"/>
        <v>201947_121_4562342690036</v>
      </c>
      <c r="B122">
        <v>201947</v>
      </c>
      <c r="C122">
        <v>121</v>
      </c>
      <c r="D122" t="s">
        <v>52</v>
      </c>
      <c r="E122" s="9">
        <v>4562342690036</v>
      </c>
      <c r="F122">
        <v>0</v>
      </c>
      <c r="G122">
        <v>0</v>
      </c>
      <c r="H122" t="s">
        <v>20</v>
      </c>
      <c r="I122" t="s">
        <v>19</v>
      </c>
      <c r="J122" t="s">
        <v>329</v>
      </c>
      <c r="K122">
        <v>10</v>
      </c>
      <c r="L122">
        <v>0</v>
      </c>
      <c r="M122">
        <v>0</v>
      </c>
      <c r="N122">
        <v>0</v>
      </c>
    </row>
    <row r="123" spans="1:14" x14ac:dyDescent="0.15">
      <c r="A123" t="str">
        <f t="shared" si="3"/>
        <v>201947_121_4562342690043</v>
      </c>
      <c r="B123">
        <v>201947</v>
      </c>
      <c r="C123">
        <v>121</v>
      </c>
      <c r="D123" t="s">
        <v>52</v>
      </c>
      <c r="E123" s="9">
        <v>4562342690043</v>
      </c>
      <c r="F123">
        <v>0</v>
      </c>
      <c r="G123">
        <v>0</v>
      </c>
      <c r="H123" t="s">
        <v>21</v>
      </c>
      <c r="I123" t="s">
        <v>19</v>
      </c>
      <c r="J123" t="s">
        <v>329</v>
      </c>
      <c r="K123">
        <v>30</v>
      </c>
      <c r="L123">
        <v>0</v>
      </c>
      <c r="M123">
        <v>0</v>
      </c>
      <c r="N123">
        <v>0</v>
      </c>
    </row>
    <row r="124" spans="1:14" x14ac:dyDescent="0.15">
      <c r="A124" t="str">
        <f t="shared" si="3"/>
        <v>201947_121_4562342690050</v>
      </c>
      <c r="B124">
        <v>201947</v>
      </c>
      <c r="C124">
        <v>121</v>
      </c>
      <c r="D124" t="s">
        <v>52</v>
      </c>
      <c r="E124" s="9">
        <v>4562342690050</v>
      </c>
      <c r="F124">
        <v>0</v>
      </c>
      <c r="G124">
        <v>0</v>
      </c>
      <c r="H124" t="s">
        <v>22</v>
      </c>
      <c r="I124" t="s">
        <v>19</v>
      </c>
      <c r="J124" t="s">
        <v>329</v>
      </c>
      <c r="K124">
        <v>10</v>
      </c>
      <c r="L124">
        <v>0</v>
      </c>
      <c r="M124">
        <v>0</v>
      </c>
      <c r="N124">
        <v>0</v>
      </c>
    </row>
    <row r="125" spans="1:14" x14ac:dyDescent="0.15">
      <c r="A125" t="str">
        <f t="shared" si="3"/>
        <v>201947_121_4562342690067</v>
      </c>
      <c r="B125">
        <v>201947</v>
      </c>
      <c r="C125">
        <v>121</v>
      </c>
      <c r="D125" t="s">
        <v>52</v>
      </c>
      <c r="E125" s="9">
        <v>4562342690067</v>
      </c>
      <c r="F125">
        <v>0</v>
      </c>
      <c r="G125">
        <v>0</v>
      </c>
      <c r="H125" t="s">
        <v>23</v>
      </c>
      <c r="I125" t="s">
        <v>19</v>
      </c>
      <c r="J125" t="s">
        <v>329</v>
      </c>
      <c r="K125">
        <v>30</v>
      </c>
      <c r="L125">
        <v>0</v>
      </c>
      <c r="M125">
        <v>0</v>
      </c>
      <c r="N125">
        <v>0</v>
      </c>
    </row>
    <row r="126" spans="1:14" x14ac:dyDescent="0.15">
      <c r="A126" t="str">
        <f t="shared" si="3"/>
        <v>201947_121_4562342690074</v>
      </c>
      <c r="B126">
        <v>201947</v>
      </c>
      <c r="C126">
        <v>121</v>
      </c>
      <c r="D126" t="s">
        <v>52</v>
      </c>
      <c r="E126" s="9">
        <v>4562342690074</v>
      </c>
      <c r="F126">
        <v>0</v>
      </c>
      <c r="G126">
        <v>0</v>
      </c>
      <c r="H126" t="s">
        <v>24</v>
      </c>
      <c r="I126" t="s">
        <v>19</v>
      </c>
      <c r="J126" t="s">
        <v>329</v>
      </c>
      <c r="K126">
        <v>30</v>
      </c>
      <c r="L126">
        <v>0</v>
      </c>
      <c r="M126">
        <v>0</v>
      </c>
      <c r="N126">
        <v>0</v>
      </c>
    </row>
    <row r="127" spans="1:14" x14ac:dyDescent="0.15">
      <c r="A127" t="str">
        <f t="shared" si="3"/>
        <v>201947_121_4562342690081</v>
      </c>
      <c r="B127">
        <v>201947</v>
      </c>
      <c r="C127">
        <v>121</v>
      </c>
      <c r="D127" t="s">
        <v>52</v>
      </c>
      <c r="E127" s="9">
        <v>4562342690081</v>
      </c>
      <c r="F127">
        <v>0</v>
      </c>
      <c r="G127">
        <v>0</v>
      </c>
      <c r="H127" t="s">
        <v>25</v>
      </c>
      <c r="I127" t="s">
        <v>19</v>
      </c>
      <c r="J127" t="s">
        <v>329</v>
      </c>
      <c r="K127">
        <v>10</v>
      </c>
      <c r="L127">
        <v>0</v>
      </c>
      <c r="M127">
        <v>0</v>
      </c>
      <c r="N127">
        <v>0</v>
      </c>
    </row>
    <row r="128" spans="1:14" x14ac:dyDescent="0.15">
      <c r="A128" t="str">
        <f t="shared" si="3"/>
        <v>201947_123_4562342690029</v>
      </c>
      <c r="B128">
        <v>201947</v>
      </c>
      <c r="C128">
        <v>123</v>
      </c>
      <c r="D128" t="s">
        <v>53</v>
      </c>
      <c r="E128" s="9">
        <v>4562342690029</v>
      </c>
      <c r="F128">
        <v>0</v>
      </c>
      <c r="G128">
        <v>0</v>
      </c>
      <c r="H128" t="s">
        <v>18</v>
      </c>
      <c r="I128" t="s">
        <v>19</v>
      </c>
      <c r="J128" t="s">
        <v>329</v>
      </c>
      <c r="K128">
        <v>30</v>
      </c>
      <c r="L128">
        <v>0</v>
      </c>
      <c r="M128">
        <v>0</v>
      </c>
      <c r="N128">
        <v>0</v>
      </c>
    </row>
    <row r="129" spans="1:14" x14ac:dyDescent="0.15">
      <c r="A129" t="str">
        <f t="shared" si="3"/>
        <v>201947_123_4562342690036</v>
      </c>
      <c r="B129">
        <v>201947</v>
      </c>
      <c r="C129">
        <v>123</v>
      </c>
      <c r="D129" t="s">
        <v>53</v>
      </c>
      <c r="E129" s="9">
        <v>4562342690036</v>
      </c>
      <c r="F129">
        <v>0</v>
      </c>
      <c r="G129">
        <v>0</v>
      </c>
      <c r="H129" t="s">
        <v>20</v>
      </c>
      <c r="I129" t="s">
        <v>19</v>
      </c>
      <c r="J129" t="s">
        <v>329</v>
      </c>
      <c r="K129">
        <v>10</v>
      </c>
      <c r="L129">
        <v>0</v>
      </c>
      <c r="M129">
        <v>0</v>
      </c>
      <c r="N129">
        <v>0</v>
      </c>
    </row>
    <row r="130" spans="1:14" x14ac:dyDescent="0.15">
      <c r="A130" t="str">
        <f t="shared" ref="A130:A152" si="4">B130&amp;"_"&amp;C130&amp;"_"&amp;E130</f>
        <v>201947_123_4562342690043</v>
      </c>
      <c r="B130">
        <v>201947</v>
      </c>
      <c r="C130">
        <v>123</v>
      </c>
      <c r="D130" t="s">
        <v>53</v>
      </c>
      <c r="E130" s="9">
        <v>4562342690043</v>
      </c>
      <c r="F130">
        <v>0</v>
      </c>
      <c r="G130">
        <v>0</v>
      </c>
      <c r="H130" t="s">
        <v>21</v>
      </c>
      <c r="I130" t="s">
        <v>19</v>
      </c>
      <c r="J130" t="s">
        <v>329</v>
      </c>
      <c r="K130">
        <v>30</v>
      </c>
      <c r="L130">
        <v>0</v>
      </c>
      <c r="M130">
        <v>0</v>
      </c>
      <c r="N130">
        <v>0</v>
      </c>
    </row>
    <row r="131" spans="1:14" x14ac:dyDescent="0.15">
      <c r="A131" t="str">
        <f t="shared" si="4"/>
        <v>201947_123_4562342690050</v>
      </c>
      <c r="B131">
        <v>201947</v>
      </c>
      <c r="C131">
        <v>123</v>
      </c>
      <c r="D131" t="s">
        <v>53</v>
      </c>
      <c r="E131" s="9">
        <v>4562342690050</v>
      </c>
      <c r="F131">
        <v>0</v>
      </c>
      <c r="G131">
        <v>0</v>
      </c>
      <c r="H131" t="s">
        <v>22</v>
      </c>
      <c r="I131" t="s">
        <v>19</v>
      </c>
      <c r="J131" t="s">
        <v>329</v>
      </c>
      <c r="K131">
        <v>10</v>
      </c>
      <c r="L131">
        <v>0</v>
      </c>
      <c r="M131">
        <v>0</v>
      </c>
      <c r="N131">
        <v>0</v>
      </c>
    </row>
    <row r="132" spans="1:14" x14ac:dyDescent="0.15">
      <c r="A132" t="str">
        <f t="shared" si="4"/>
        <v>201947_123_4562342690067</v>
      </c>
      <c r="B132">
        <v>201947</v>
      </c>
      <c r="C132">
        <v>123</v>
      </c>
      <c r="D132" t="s">
        <v>53</v>
      </c>
      <c r="E132" s="9">
        <v>4562342690067</v>
      </c>
      <c r="F132">
        <v>0</v>
      </c>
      <c r="G132">
        <v>0</v>
      </c>
      <c r="H132" t="s">
        <v>23</v>
      </c>
      <c r="I132" t="s">
        <v>19</v>
      </c>
      <c r="J132" t="s">
        <v>329</v>
      </c>
      <c r="K132">
        <v>30</v>
      </c>
      <c r="L132">
        <v>0</v>
      </c>
      <c r="M132">
        <v>0</v>
      </c>
      <c r="N132">
        <v>0</v>
      </c>
    </row>
    <row r="133" spans="1:14" x14ac:dyDescent="0.15">
      <c r="A133" t="str">
        <f t="shared" si="4"/>
        <v>201947_123_4562342690074</v>
      </c>
      <c r="B133">
        <v>201947</v>
      </c>
      <c r="C133">
        <v>123</v>
      </c>
      <c r="D133" t="s">
        <v>53</v>
      </c>
      <c r="E133" s="9">
        <v>4562342690074</v>
      </c>
      <c r="F133">
        <v>0</v>
      </c>
      <c r="G133">
        <v>0</v>
      </c>
      <c r="H133" t="s">
        <v>24</v>
      </c>
      <c r="I133" t="s">
        <v>19</v>
      </c>
      <c r="J133" t="s">
        <v>329</v>
      </c>
      <c r="K133">
        <v>30</v>
      </c>
      <c r="L133">
        <v>0</v>
      </c>
      <c r="M133">
        <v>0</v>
      </c>
      <c r="N133">
        <v>0</v>
      </c>
    </row>
    <row r="134" spans="1:14" x14ac:dyDescent="0.15">
      <c r="A134" t="str">
        <f t="shared" si="4"/>
        <v>201947_123_4562342690081</v>
      </c>
      <c r="B134">
        <v>201947</v>
      </c>
      <c r="C134">
        <v>123</v>
      </c>
      <c r="D134" t="s">
        <v>53</v>
      </c>
      <c r="E134" s="9">
        <v>4562342690081</v>
      </c>
      <c r="F134">
        <v>0</v>
      </c>
      <c r="G134">
        <v>0</v>
      </c>
      <c r="H134" t="s">
        <v>25</v>
      </c>
      <c r="I134" t="s">
        <v>19</v>
      </c>
      <c r="J134" t="s">
        <v>329</v>
      </c>
      <c r="K134">
        <v>10</v>
      </c>
      <c r="L134">
        <v>0</v>
      </c>
      <c r="M134">
        <v>0</v>
      </c>
      <c r="N134">
        <v>0</v>
      </c>
    </row>
    <row r="135" spans="1:14" x14ac:dyDescent="0.15">
      <c r="A135" t="str">
        <f t="shared" si="4"/>
        <v>201947_130_4562342690029</v>
      </c>
      <c r="B135">
        <v>201947</v>
      </c>
      <c r="C135">
        <v>130</v>
      </c>
      <c r="D135" t="s">
        <v>54</v>
      </c>
      <c r="E135" s="9">
        <v>4562342690029</v>
      </c>
      <c r="F135">
        <v>0</v>
      </c>
      <c r="G135">
        <v>0</v>
      </c>
      <c r="H135" t="s">
        <v>18</v>
      </c>
      <c r="I135" t="s">
        <v>19</v>
      </c>
      <c r="J135" t="s">
        <v>329</v>
      </c>
      <c r="K135">
        <v>30</v>
      </c>
      <c r="L135">
        <v>0</v>
      </c>
      <c r="M135">
        <v>0</v>
      </c>
      <c r="N135">
        <v>0</v>
      </c>
    </row>
    <row r="136" spans="1:14" x14ac:dyDescent="0.15">
      <c r="A136" t="str">
        <f t="shared" si="4"/>
        <v>201947_130_4562342690036</v>
      </c>
      <c r="B136">
        <v>201947</v>
      </c>
      <c r="C136">
        <v>130</v>
      </c>
      <c r="D136" t="s">
        <v>54</v>
      </c>
      <c r="E136" s="9">
        <v>4562342690036</v>
      </c>
      <c r="F136">
        <v>0</v>
      </c>
      <c r="G136">
        <v>0</v>
      </c>
      <c r="H136" t="s">
        <v>20</v>
      </c>
      <c r="I136" t="s">
        <v>19</v>
      </c>
      <c r="J136" t="s">
        <v>329</v>
      </c>
      <c r="K136">
        <v>10</v>
      </c>
      <c r="L136">
        <v>0</v>
      </c>
      <c r="M136">
        <v>0</v>
      </c>
      <c r="N136">
        <v>0</v>
      </c>
    </row>
    <row r="137" spans="1:14" x14ac:dyDescent="0.15">
      <c r="A137" t="str">
        <f t="shared" si="4"/>
        <v>201947_130_4562342690043</v>
      </c>
      <c r="B137">
        <v>201947</v>
      </c>
      <c r="C137">
        <v>130</v>
      </c>
      <c r="D137" t="s">
        <v>54</v>
      </c>
      <c r="E137" s="9">
        <v>4562342690043</v>
      </c>
      <c r="F137">
        <v>0</v>
      </c>
      <c r="G137">
        <v>0</v>
      </c>
      <c r="H137" t="s">
        <v>21</v>
      </c>
      <c r="I137" t="s">
        <v>19</v>
      </c>
      <c r="J137" t="s">
        <v>329</v>
      </c>
      <c r="K137">
        <v>30</v>
      </c>
      <c r="L137">
        <v>0</v>
      </c>
      <c r="M137">
        <v>0</v>
      </c>
      <c r="N137">
        <v>0</v>
      </c>
    </row>
    <row r="138" spans="1:14" x14ac:dyDescent="0.15">
      <c r="A138" t="str">
        <f t="shared" si="4"/>
        <v>201947_130_4562342690050</v>
      </c>
      <c r="B138">
        <v>201947</v>
      </c>
      <c r="C138">
        <v>130</v>
      </c>
      <c r="D138" t="s">
        <v>54</v>
      </c>
      <c r="E138" s="9">
        <v>4562342690050</v>
      </c>
      <c r="F138">
        <v>0</v>
      </c>
      <c r="G138">
        <v>0</v>
      </c>
      <c r="H138" t="s">
        <v>22</v>
      </c>
      <c r="I138" t="s">
        <v>19</v>
      </c>
      <c r="J138" t="s">
        <v>329</v>
      </c>
      <c r="K138">
        <v>10</v>
      </c>
      <c r="L138">
        <v>0</v>
      </c>
      <c r="M138">
        <v>0</v>
      </c>
      <c r="N138">
        <v>0</v>
      </c>
    </row>
    <row r="139" spans="1:14" x14ac:dyDescent="0.15">
      <c r="A139" t="str">
        <f t="shared" si="4"/>
        <v>201947_130_4562342690067</v>
      </c>
      <c r="B139">
        <v>201947</v>
      </c>
      <c r="C139">
        <v>130</v>
      </c>
      <c r="D139" t="s">
        <v>54</v>
      </c>
      <c r="E139" s="9">
        <v>4562342690067</v>
      </c>
      <c r="F139">
        <v>0</v>
      </c>
      <c r="G139">
        <v>0</v>
      </c>
      <c r="H139" t="s">
        <v>23</v>
      </c>
      <c r="I139" t="s">
        <v>19</v>
      </c>
      <c r="J139" t="s">
        <v>329</v>
      </c>
      <c r="K139">
        <v>30</v>
      </c>
      <c r="L139">
        <v>0</v>
      </c>
      <c r="M139">
        <v>0</v>
      </c>
      <c r="N139">
        <v>0</v>
      </c>
    </row>
    <row r="140" spans="1:14" x14ac:dyDescent="0.15">
      <c r="A140" t="str">
        <f t="shared" si="4"/>
        <v>201947_130_4562342690074</v>
      </c>
      <c r="B140">
        <v>201947</v>
      </c>
      <c r="C140">
        <v>130</v>
      </c>
      <c r="D140" t="s">
        <v>54</v>
      </c>
      <c r="E140" s="9">
        <v>4562342690074</v>
      </c>
      <c r="F140">
        <v>0</v>
      </c>
      <c r="G140">
        <v>0</v>
      </c>
      <c r="H140" t="s">
        <v>24</v>
      </c>
      <c r="I140" t="s">
        <v>19</v>
      </c>
      <c r="J140" t="s">
        <v>329</v>
      </c>
      <c r="K140">
        <v>30</v>
      </c>
      <c r="L140">
        <v>0</v>
      </c>
      <c r="M140">
        <v>0</v>
      </c>
      <c r="N140">
        <v>0</v>
      </c>
    </row>
    <row r="141" spans="1:14" x14ac:dyDescent="0.15">
      <c r="A141" t="str">
        <f t="shared" si="4"/>
        <v>201947_130_4562342690081</v>
      </c>
      <c r="B141">
        <v>201947</v>
      </c>
      <c r="C141">
        <v>130</v>
      </c>
      <c r="D141" t="s">
        <v>54</v>
      </c>
      <c r="E141" s="9">
        <v>4562342690081</v>
      </c>
      <c r="F141">
        <v>0</v>
      </c>
      <c r="G141">
        <v>0</v>
      </c>
      <c r="H141" t="s">
        <v>25</v>
      </c>
      <c r="I141" t="s">
        <v>19</v>
      </c>
      <c r="J141" t="s">
        <v>329</v>
      </c>
      <c r="K141">
        <v>10</v>
      </c>
      <c r="L141">
        <v>0</v>
      </c>
      <c r="M141">
        <v>0</v>
      </c>
      <c r="N141">
        <v>0</v>
      </c>
    </row>
    <row r="142" spans="1:14" x14ac:dyDescent="0.15">
      <c r="A142" t="str">
        <f t="shared" si="4"/>
        <v>201947_135_4562342690029</v>
      </c>
      <c r="B142">
        <v>201947</v>
      </c>
      <c r="C142">
        <v>135</v>
      </c>
      <c r="D142" t="s">
        <v>55</v>
      </c>
      <c r="E142" s="9">
        <v>4562342690029</v>
      </c>
      <c r="F142">
        <v>0</v>
      </c>
      <c r="G142">
        <v>0</v>
      </c>
      <c r="H142" t="s">
        <v>18</v>
      </c>
      <c r="I142" t="s">
        <v>19</v>
      </c>
      <c r="J142" t="s">
        <v>329</v>
      </c>
      <c r="K142">
        <v>30</v>
      </c>
      <c r="L142">
        <v>0</v>
      </c>
      <c r="M142">
        <v>0</v>
      </c>
      <c r="N142">
        <v>0</v>
      </c>
    </row>
    <row r="143" spans="1:14" x14ac:dyDescent="0.15">
      <c r="A143" t="str">
        <f t="shared" si="4"/>
        <v>201947_135_4562342690036</v>
      </c>
      <c r="B143">
        <v>201947</v>
      </c>
      <c r="C143">
        <v>135</v>
      </c>
      <c r="D143" t="s">
        <v>55</v>
      </c>
      <c r="E143" s="9">
        <v>4562342690036</v>
      </c>
      <c r="F143">
        <v>0</v>
      </c>
      <c r="G143">
        <v>0</v>
      </c>
      <c r="H143" t="s">
        <v>20</v>
      </c>
      <c r="I143" t="s">
        <v>19</v>
      </c>
      <c r="J143" t="s">
        <v>329</v>
      </c>
      <c r="K143">
        <v>10</v>
      </c>
      <c r="L143">
        <v>0</v>
      </c>
      <c r="M143">
        <v>0</v>
      </c>
      <c r="N143">
        <v>0</v>
      </c>
    </row>
    <row r="144" spans="1:14" x14ac:dyDescent="0.15">
      <c r="A144" t="str">
        <f t="shared" si="4"/>
        <v>201947_135_4562342690043</v>
      </c>
      <c r="B144">
        <v>201947</v>
      </c>
      <c r="C144">
        <v>135</v>
      </c>
      <c r="D144" t="s">
        <v>55</v>
      </c>
      <c r="E144" s="9">
        <v>4562342690043</v>
      </c>
      <c r="F144">
        <v>0</v>
      </c>
      <c r="G144">
        <v>0</v>
      </c>
      <c r="H144" t="s">
        <v>21</v>
      </c>
      <c r="I144" t="s">
        <v>19</v>
      </c>
      <c r="J144" t="s">
        <v>329</v>
      </c>
      <c r="K144">
        <v>30</v>
      </c>
      <c r="L144">
        <v>0</v>
      </c>
      <c r="M144">
        <v>0</v>
      </c>
      <c r="N144">
        <v>0</v>
      </c>
    </row>
    <row r="145" spans="1:14" x14ac:dyDescent="0.15">
      <c r="A145" t="str">
        <f t="shared" si="4"/>
        <v>201947_135_4562342690050</v>
      </c>
      <c r="B145">
        <v>201947</v>
      </c>
      <c r="C145">
        <v>135</v>
      </c>
      <c r="D145" t="s">
        <v>55</v>
      </c>
      <c r="E145" s="9">
        <v>4562342690050</v>
      </c>
      <c r="F145">
        <v>0</v>
      </c>
      <c r="G145">
        <v>0</v>
      </c>
      <c r="H145" t="s">
        <v>22</v>
      </c>
      <c r="I145" t="s">
        <v>19</v>
      </c>
      <c r="J145" t="s">
        <v>329</v>
      </c>
      <c r="K145">
        <v>10</v>
      </c>
      <c r="L145">
        <v>0</v>
      </c>
      <c r="M145">
        <v>0</v>
      </c>
      <c r="N145">
        <v>0</v>
      </c>
    </row>
    <row r="146" spans="1:14" x14ac:dyDescent="0.15">
      <c r="A146" t="str">
        <f t="shared" si="4"/>
        <v>201947_135_4562342690067</v>
      </c>
      <c r="B146">
        <v>201947</v>
      </c>
      <c r="C146">
        <v>135</v>
      </c>
      <c r="D146" t="s">
        <v>55</v>
      </c>
      <c r="E146" s="9">
        <v>4562342690067</v>
      </c>
      <c r="F146">
        <v>0</v>
      </c>
      <c r="G146">
        <v>0</v>
      </c>
      <c r="H146" t="s">
        <v>23</v>
      </c>
      <c r="I146" t="s">
        <v>19</v>
      </c>
      <c r="J146" t="s">
        <v>329</v>
      </c>
      <c r="K146">
        <v>30</v>
      </c>
      <c r="L146">
        <v>0</v>
      </c>
      <c r="M146">
        <v>0</v>
      </c>
      <c r="N146">
        <v>0</v>
      </c>
    </row>
    <row r="147" spans="1:14" x14ac:dyDescent="0.15">
      <c r="A147" t="str">
        <f t="shared" si="4"/>
        <v>201947_135_4562342690074</v>
      </c>
      <c r="B147">
        <v>201947</v>
      </c>
      <c r="C147">
        <v>135</v>
      </c>
      <c r="D147" t="s">
        <v>55</v>
      </c>
      <c r="E147" s="9">
        <v>4562342690074</v>
      </c>
      <c r="F147">
        <v>0</v>
      </c>
      <c r="G147">
        <v>0</v>
      </c>
      <c r="H147" t="s">
        <v>24</v>
      </c>
      <c r="I147" t="s">
        <v>19</v>
      </c>
      <c r="J147" t="s">
        <v>329</v>
      </c>
      <c r="K147">
        <v>30</v>
      </c>
      <c r="L147">
        <v>0</v>
      </c>
      <c r="M147">
        <v>0</v>
      </c>
      <c r="N147">
        <v>0</v>
      </c>
    </row>
    <row r="148" spans="1:14" x14ac:dyDescent="0.15">
      <c r="A148" t="str">
        <f t="shared" si="4"/>
        <v>201947_135_4562342690081</v>
      </c>
      <c r="B148">
        <v>201947</v>
      </c>
      <c r="C148">
        <v>135</v>
      </c>
      <c r="D148" t="s">
        <v>55</v>
      </c>
      <c r="E148" s="9">
        <v>4562342690081</v>
      </c>
      <c r="F148">
        <v>0</v>
      </c>
      <c r="G148">
        <v>0</v>
      </c>
      <c r="H148" t="s">
        <v>25</v>
      </c>
      <c r="I148" t="s">
        <v>19</v>
      </c>
      <c r="J148" t="s">
        <v>329</v>
      </c>
      <c r="K148">
        <v>10</v>
      </c>
      <c r="L148">
        <v>0</v>
      </c>
      <c r="M148">
        <v>0</v>
      </c>
      <c r="N148">
        <v>0</v>
      </c>
    </row>
    <row r="149" spans="1:14" x14ac:dyDescent="0.15">
      <c r="A149" t="str">
        <f t="shared" si="4"/>
        <v>201947_145_4562342690029</v>
      </c>
      <c r="B149">
        <v>201947</v>
      </c>
      <c r="C149">
        <v>145</v>
      </c>
      <c r="D149" t="s">
        <v>56</v>
      </c>
      <c r="E149" s="9">
        <v>4562342690029</v>
      </c>
      <c r="F149">
        <v>0</v>
      </c>
      <c r="G149">
        <v>0</v>
      </c>
      <c r="H149" t="s">
        <v>18</v>
      </c>
      <c r="I149" t="s">
        <v>19</v>
      </c>
      <c r="J149" t="s">
        <v>329</v>
      </c>
      <c r="K149">
        <v>30</v>
      </c>
      <c r="L149">
        <v>0</v>
      </c>
      <c r="M149">
        <v>0</v>
      </c>
      <c r="N149">
        <v>0</v>
      </c>
    </row>
    <row r="150" spans="1:14" x14ac:dyDescent="0.15">
      <c r="A150" t="str">
        <f t="shared" si="4"/>
        <v>201947_145_4562342690036</v>
      </c>
      <c r="B150">
        <v>201947</v>
      </c>
      <c r="C150">
        <v>145</v>
      </c>
      <c r="D150" t="s">
        <v>56</v>
      </c>
      <c r="E150" s="9">
        <v>4562342690036</v>
      </c>
      <c r="F150">
        <v>0</v>
      </c>
      <c r="G150">
        <v>0</v>
      </c>
      <c r="H150" t="s">
        <v>20</v>
      </c>
      <c r="I150" t="s">
        <v>19</v>
      </c>
      <c r="J150" t="s">
        <v>329</v>
      </c>
      <c r="K150">
        <v>10</v>
      </c>
      <c r="L150">
        <v>0</v>
      </c>
      <c r="M150">
        <v>0</v>
      </c>
      <c r="N150">
        <v>0</v>
      </c>
    </row>
    <row r="151" spans="1:14" x14ac:dyDescent="0.15">
      <c r="A151" t="str">
        <f t="shared" si="4"/>
        <v>201947_145_4562342690043</v>
      </c>
      <c r="B151">
        <v>201947</v>
      </c>
      <c r="C151">
        <v>145</v>
      </c>
      <c r="D151" t="s">
        <v>56</v>
      </c>
      <c r="E151" s="9">
        <v>4562342690043</v>
      </c>
      <c r="F151">
        <v>0</v>
      </c>
      <c r="G151">
        <v>0</v>
      </c>
      <c r="H151" t="s">
        <v>21</v>
      </c>
      <c r="I151" t="s">
        <v>19</v>
      </c>
      <c r="J151" t="s">
        <v>329</v>
      </c>
      <c r="K151">
        <v>30</v>
      </c>
      <c r="L151">
        <v>0</v>
      </c>
      <c r="M151">
        <v>0</v>
      </c>
      <c r="N151">
        <v>0</v>
      </c>
    </row>
    <row r="152" spans="1:14" x14ac:dyDescent="0.15">
      <c r="A152" t="str">
        <f t="shared" si="4"/>
        <v>201947_145_4562342690050</v>
      </c>
      <c r="B152">
        <v>201947</v>
      </c>
      <c r="C152">
        <v>145</v>
      </c>
      <c r="D152" t="s">
        <v>56</v>
      </c>
      <c r="E152" s="9">
        <v>4562342690050</v>
      </c>
      <c r="F152">
        <v>0</v>
      </c>
      <c r="G152">
        <v>0</v>
      </c>
      <c r="H152" t="s">
        <v>22</v>
      </c>
      <c r="I152" t="s">
        <v>19</v>
      </c>
      <c r="J152" t="s">
        <v>329</v>
      </c>
      <c r="K152">
        <v>10</v>
      </c>
      <c r="L152">
        <v>0</v>
      </c>
      <c r="M152">
        <v>0</v>
      </c>
      <c r="N152">
        <v>0</v>
      </c>
    </row>
    <row r="153" spans="1:14" x14ac:dyDescent="0.15">
      <c r="A153" t="str">
        <f t="shared" ref="A153:A216" si="5">B153&amp;"_"&amp;C153&amp;"_"&amp;E153</f>
        <v>201947_145_4562342690067</v>
      </c>
      <c r="B153">
        <v>201947</v>
      </c>
      <c r="C153">
        <v>145</v>
      </c>
      <c r="D153" t="s">
        <v>56</v>
      </c>
      <c r="E153" s="9">
        <v>4562342690067</v>
      </c>
      <c r="F153">
        <v>0</v>
      </c>
      <c r="G153">
        <v>0</v>
      </c>
      <c r="H153" t="s">
        <v>23</v>
      </c>
      <c r="I153" t="s">
        <v>19</v>
      </c>
      <c r="J153" t="s">
        <v>329</v>
      </c>
      <c r="K153">
        <v>30</v>
      </c>
      <c r="L153">
        <v>0</v>
      </c>
      <c r="M153">
        <v>0</v>
      </c>
      <c r="N153">
        <v>0</v>
      </c>
    </row>
    <row r="154" spans="1:14" x14ac:dyDescent="0.15">
      <c r="A154" t="str">
        <f t="shared" si="5"/>
        <v>201947_145_4562342690074</v>
      </c>
      <c r="B154">
        <v>201947</v>
      </c>
      <c r="C154">
        <v>145</v>
      </c>
      <c r="D154" t="s">
        <v>56</v>
      </c>
      <c r="E154" s="9">
        <v>4562342690074</v>
      </c>
      <c r="F154">
        <v>0</v>
      </c>
      <c r="G154">
        <v>0</v>
      </c>
      <c r="H154" t="s">
        <v>24</v>
      </c>
      <c r="I154" t="s">
        <v>19</v>
      </c>
      <c r="J154" t="s">
        <v>329</v>
      </c>
      <c r="K154">
        <v>30</v>
      </c>
      <c r="L154">
        <v>0</v>
      </c>
      <c r="M154">
        <v>0</v>
      </c>
      <c r="N154">
        <v>0</v>
      </c>
    </row>
    <row r="155" spans="1:14" x14ac:dyDescent="0.15">
      <c r="A155" t="str">
        <f t="shared" si="5"/>
        <v>201947_145_4562342690081</v>
      </c>
      <c r="B155">
        <v>201947</v>
      </c>
      <c r="C155">
        <v>145</v>
      </c>
      <c r="D155" t="s">
        <v>56</v>
      </c>
      <c r="E155" s="9">
        <v>4562342690081</v>
      </c>
      <c r="F155">
        <v>0</v>
      </c>
      <c r="G155">
        <v>0</v>
      </c>
      <c r="H155" t="s">
        <v>25</v>
      </c>
      <c r="I155" t="s">
        <v>19</v>
      </c>
      <c r="J155" t="s">
        <v>329</v>
      </c>
      <c r="K155">
        <v>10</v>
      </c>
      <c r="L155">
        <v>0</v>
      </c>
      <c r="M155">
        <v>0</v>
      </c>
      <c r="N155">
        <v>0</v>
      </c>
    </row>
    <row r="156" spans="1:14" x14ac:dyDescent="0.15">
      <c r="A156" t="str">
        <f t="shared" si="5"/>
        <v>201947_154_4562342690029</v>
      </c>
      <c r="B156">
        <v>201947</v>
      </c>
      <c r="C156">
        <v>154</v>
      </c>
      <c r="D156" t="s">
        <v>57</v>
      </c>
      <c r="E156" s="9">
        <v>4562342690029</v>
      </c>
      <c r="F156">
        <v>0</v>
      </c>
      <c r="G156">
        <v>0</v>
      </c>
      <c r="H156" t="s">
        <v>18</v>
      </c>
      <c r="I156" t="s">
        <v>19</v>
      </c>
      <c r="J156" t="s">
        <v>329</v>
      </c>
      <c r="K156">
        <v>30</v>
      </c>
      <c r="L156">
        <v>0</v>
      </c>
      <c r="M156">
        <v>0</v>
      </c>
      <c r="N156">
        <v>0</v>
      </c>
    </row>
    <row r="157" spans="1:14" x14ac:dyDescent="0.15">
      <c r="A157" t="str">
        <f t="shared" si="5"/>
        <v>201947_154_4562342690036</v>
      </c>
      <c r="B157">
        <v>201947</v>
      </c>
      <c r="C157">
        <v>154</v>
      </c>
      <c r="D157" t="s">
        <v>57</v>
      </c>
      <c r="E157" s="9">
        <v>4562342690036</v>
      </c>
      <c r="F157">
        <v>0</v>
      </c>
      <c r="G157">
        <v>0</v>
      </c>
      <c r="H157" t="s">
        <v>20</v>
      </c>
      <c r="I157" t="s">
        <v>19</v>
      </c>
      <c r="J157" t="s">
        <v>329</v>
      </c>
      <c r="K157">
        <v>10</v>
      </c>
      <c r="L157">
        <v>0</v>
      </c>
      <c r="M157">
        <v>0</v>
      </c>
      <c r="N157">
        <v>0</v>
      </c>
    </row>
    <row r="158" spans="1:14" x14ac:dyDescent="0.15">
      <c r="A158" t="str">
        <f t="shared" si="5"/>
        <v>201947_154_4562342690043</v>
      </c>
      <c r="B158">
        <v>201947</v>
      </c>
      <c r="C158">
        <v>154</v>
      </c>
      <c r="D158" t="s">
        <v>57</v>
      </c>
      <c r="E158" s="9">
        <v>4562342690043</v>
      </c>
      <c r="F158">
        <v>0</v>
      </c>
      <c r="G158">
        <v>0</v>
      </c>
      <c r="H158" t="s">
        <v>21</v>
      </c>
      <c r="I158" t="s">
        <v>19</v>
      </c>
      <c r="J158" t="s">
        <v>329</v>
      </c>
      <c r="K158">
        <v>30</v>
      </c>
      <c r="L158">
        <v>0</v>
      </c>
      <c r="M158">
        <v>0</v>
      </c>
      <c r="N158">
        <v>0</v>
      </c>
    </row>
    <row r="159" spans="1:14" x14ac:dyDescent="0.15">
      <c r="A159" t="str">
        <f t="shared" si="5"/>
        <v>201947_154_4562342690050</v>
      </c>
      <c r="B159">
        <v>201947</v>
      </c>
      <c r="C159">
        <v>154</v>
      </c>
      <c r="D159" t="s">
        <v>57</v>
      </c>
      <c r="E159" s="9">
        <v>4562342690050</v>
      </c>
      <c r="F159">
        <v>0</v>
      </c>
      <c r="G159">
        <v>0</v>
      </c>
      <c r="H159" t="s">
        <v>22</v>
      </c>
      <c r="I159" t="s">
        <v>19</v>
      </c>
      <c r="J159" t="s">
        <v>329</v>
      </c>
      <c r="K159">
        <v>10</v>
      </c>
      <c r="L159">
        <v>0</v>
      </c>
      <c r="M159">
        <v>0</v>
      </c>
      <c r="N159">
        <v>0</v>
      </c>
    </row>
    <row r="160" spans="1:14" x14ac:dyDescent="0.15">
      <c r="A160" t="str">
        <f t="shared" si="5"/>
        <v>201947_154_4562342690067</v>
      </c>
      <c r="B160">
        <v>201947</v>
      </c>
      <c r="C160">
        <v>154</v>
      </c>
      <c r="D160" t="s">
        <v>57</v>
      </c>
      <c r="E160" s="9">
        <v>4562342690067</v>
      </c>
      <c r="F160">
        <v>0</v>
      </c>
      <c r="G160">
        <v>0</v>
      </c>
      <c r="H160" t="s">
        <v>23</v>
      </c>
      <c r="I160" t="s">
        <v>19</v>
      </c>
      <c r="J160" t="s">
        <v>329</v>
      </c>
      <c r="K160">
        <v>30</v>
      </c>
      <c r="L160">
        <v>0</v>
      </c>
      <c r="M160">
        <v>0</v>
      </c>
      <c r="N160">
        <v>0</v>
      </c>
    </row>
    <row r="161" spans="1:14" x14ac:dyDescent="0.15">
      <c r="A161" t="str">
        <f t="shared" si="5"/>
        <v>201947_154_4562342690074</v>
      </c>
      <c r="B161">
        <v>201947</v>
      </c>
      <c r="C161">
        <v>154</v>
      </c>
      <c r="D161" t="s">
        <v>57</v>
      </c>
      <c r="E161" s="9">
        <v>4562342690074</v>
      </c>
      <c r="F161">
        <v>0</v>
      </c>
      <c r="G161">
        <v>0</v>
      </c>
      <c r="H161" t="s">
        <v>24</v>
      </c>
      <c r="I161" t="s">
        <v>19</v>
      </c>
      <c r="J161" t="s">
        <v>329</v>
      </c>
      <c r="K161">
        <v>30</v>
      </c>
      <c r="L161">
        <v>0</v>
      </c>
      <c r="M161">
        <v>0</v>
      </c>
      <c r="N161">
        <v>0</v>
      </c>
    </row>
    <row r="162" spans="1:14" x14ac:dyDescent="0.15">
      <c r="A162" t="str">
        <f t="shared" si="5"/>
        <v>201947_154_4562342690081</v>
      </c>
      <c r="B162">
        <v>201947</v>
      </c>
      <c r="C162">
        <v>154</v>
      </c>
      <c r="D162" t="s">
        <v>57</v>
      </c>
      <c r="E162" s="9">
        <v>4562342690081</v>
      </c>
      <c r="F162">
        <v>0</v>
      </c>
      <c r="G162">
        <v>0</v>
      </c>
      <c r="H162" t="s">
        <v>25</v>
      </c>
      <c r="I162" t="s">
        <v>19</v>
      </c>
      <c r="J162" t="s">
        <v>329</v>
      </c>
      <c r="K162">
        <v>10</v>
      </c>
      <c r="L162">
        <v>0</v>
      </c>
      <c r="M162">
        <v>0</v>
      </c>
      <c r="N162">
        <v>0</v>
      </c>
    </row>
    <row r="163" spans="1:14" x14ac:dyDescent="0.15">
      <c r="A163" t="str">
        <f t="shared" si="5"/>
        <v>201947_158_4562342690029</v>
      </c>
      <c r="B163">
        <v>201947</v>
      </c>
      <c r="C163">
        <v>158</v>
      </c>
      <c r="D163" t="s">
        <v>58</v>
      </c>
      <c r="E163" s="9">
        <v>4562342690029</v>
      </c>
      <c r="F163">
        <v>0</v>
      </c>
      <c r="G163">
        <v>0</v>
      </c>
      <c r="H163" t="s">
        <v>18</v>
      </c>
      <c r="I163" t="s">
        <v>19</v>
      </c>
      <c r="J163" t="s">
        <v>329</v>
      </c>
      <c r="K163">
        <v>30</v>
      </c>
      <c r="L163">
        <v>0</v>
      </c>
      <c r="M163">
        <v>0</v>
      </c>
      <c r="N163">
        <v>0</v>
      </c>
    </row>
    <row r="164" spans="1:14" x14ac:dyDescent="0.15">
      <c r="A164" t="str">
        <f t="shared" si="5"/>
        <v>201947_158_4562342690036</v>
      </c>
      <c r="B164">
        <v>201947</v>
      </c>
      <c r="C164">
        <v>158</v>
      </c>
      <c r="D164" t="s">
        <v>58</v>
      </c>
      <c r="E164" s="9">
        <v>4562342690036</v>
      </c>
      <c r="F164">
        <v>0</v>
      </c>
      <c r="G164">
        <v>0</v>
      </c>
      <c r="H164" t="s">
        <v>20</v>
      </c>
      <c r="I164" t="s">
        <v>19</v>
      </c>
      <c r="J164" t="s">
        <v>329</v>
      </c>
      <c r="K164">
        <v>10</v>
      </c>
      <c r="L164">
        <v>0</v>
      </c>
      <c r="M164">
        <v>0</v>
      </c>
      <c r="N164">
        <v>0</v>
      </c>
    </row>
    <row r="165" spans="1:14" x14ac:dyDescent="0.15">
      <c r="A165" t="str">
        <f t="shared" si="5"/>
        <v>201947_158_4562342690043</v>
      </c>
      <c r="B165">
        <v>201947</v>
      </c>
      <c r="C165">
        <v>158</v>
      </c>
      <c r="D165" t="s">
        <v>58</v>
      </c>
      <c r="E165" s="9">
        <v>4562342690043</v>
      </c>
      <c r="F165">
        <v>0</v>
      </c>
      <c r="G165">
        <v>0</v>
      </c>
      <c r="H165" t="s">
        <v>21</v>
      </c>
      <c r="I165" t="s">
        <v>19</v>
      </c>
      <c r="J165" t="s">
        <v>329</v>
      </c>
      <c r="K165">
        <v>30</v>
      </c>
      <c r="L165">
        <v>0</v>
      </c>
      <c r="M165">
        <v>0</v>
      </c>
      <c r="N165">
        <v>0</v>
      </c>
    </row>
    <row r="166" spans="1:14" x14ac:dyDescent="0.15">
      <c r="A166" t="str">
        <f t="shared" si="5"/>
        <v>201947_158_4562342690050</v>
      </c>
      <c r="B166">
        <v>201947</v>
      </c>
      <c r="C166">
        <v>158</v>
      </c>
      <c r="D166" t="s">
        <v>58</v>
      </c>
      <c r="E166" s="9">
        <v>4562342690050</v>
      </c>
      <c r="F166">
        <v>0</v>
      </c>
      <c r="G166">
        <v>0</v>
      </c>
      <c r="H166" t="s">
        <v>22</v>
      </c>
      <c r="I166" t="s">
        <v>19</v>
      </c>
      <c r="J166" t="s">
        <v>329</v>
      </c>
      <c r="K166">
        <v>10</v>
      </c>
      <c r="L166">
        <v>0</v>
      </c>
      <c r="M166">
        <v>0</v>
      </c>
      <c r="N166">
        <v>0</v>
      </c>
    </row>
    <row r="167" spans="1:14" x14ac:dyDescent="0.15">
      <c r="A167" t="str">
        <f t="shared" si="5"/>
        <v>201947_158_4562342690067</v>
      </c>
      <c r="B167">
        <v>201947</v>
      </c>
      <c r="C167">
        <v>158</v>
      </c>
      <c r="D167" t="s">
        <v>58</v>
      </c>
      <c r="E167" s="9">
        <v>4562342690067</v>
      </c>
      <c r="F167">
        <v>0</v>
      </c>
      <c r="G167">
        <v>0</v>
      </c>
      <c r="H167" t="s">
        <v>23</v>
      </c>
      <c r="I167" t="s">
        <v>19</v>
      </c>
      <c r="J167" t="s">
        <v>329</v>
      </c>
      <c r="K167">
        <v>30</v>
      </c>
      <c r="L167">
        <v>0</v>
      </c>
      <c r="M167">
        <v>0</v>
      </c>
      <c r="N167">
        <v>0</v>
      </c>
    </row>
    <row r="168" spans="1:14" x14ac:dyDescent="0.15">
      <c r="A168" t="str">
        <f t="shared" si="5"/>
        <v>201947_158_4562342690074</v>
      </c>
      <c r="B168">
        <v>201947</v>
      </c>
      <c r="C168">
        <v>158</v>
      </c>
      <c r="D168" t="s">
        <v>58</v>
      </c>
      <c r="E168" s="9">
        <v>4562342690074</v>
      </c>
      <c r="F168">
        <v>0</v>
      </c>
      <c r="G168">
        <v>0</v>
      </c>
      <c r="H168" t="s">
        <v>24</v>
      </c>
      <c r="I168" t="s">
        <v>19</v>
      </c>
      <c r="J168" t="s">
        <v>329</v>
      </c>
      <c r="K168">
        <v>30</v>
      </c>
      <c r="L168">
        <v>0</v>
      </c>
      <c r="M168">
        <v>0</v>
      </c>
      <c r="N168">
        <v>0</v>
      </c>
    </row>
    <row r="169" spans="1:14" x14ac:dyDescent="0.15">
      <c r="A169" t="str">
        <f t="shared" si="5"/>
        <v>201947_158_4562342690081</v>
      </c>
      <c r="B169">
        <v>201947</v>
      </c>
      <c r="C169">
        <v>158</v>
      </c>
      <c r="D169" t="s">
        <v>58</v>
      </c>
      <c r="E169" s="9">
        <v>4562342690081</v>
      </c>
      <c r="F169">
        <v>0</v>
      </c>
      <c r="G169">
        <v>0</v>
      </c>
      <c r="H169" t="s">
        <v>25</v>
      </c>
      <c r="I169" t="s">
        <v>19</v>
      </c>
      <c r="J169" t="s">
        <v>329</v>
      </c>
      <c r="K169">
        <v>10</v>
      </c>
      <c r="L169">
        <v>0</v>
      </c>
      <c r="M169">
        <v>0</v>
      </c>
      <c r="N169">
        <v>0</v>
      </c>
    </row>
    <row r="170" spans="1:14" x14ac:dyDescent="0.15">
      <c r="A170" t="str">
        <f t="shared" si="5"/>
        <v>201947_160_4562342690029</v>
      </c>
      <c r="B170">
        <v>201947</v>
      </c>
      <c r="C170">
        <v>160</v>
      </c>
      <c r="D170" t="s">
        <v>59</v>
      </c>
      <c r="E170" s="9">
        <v>4562342690029</v>
      </c>
      <c r="F170">
        <v>0</v>
      </c>
      <c r="G170">
        <v>0</v>
      </c>
      <c r="H170" t="s">
        <v>18</v>
      </c>
      <c r="I170" t="s">
        <v>19</v>
      </c>
      <c r="J170" t="s">
        <v>329</v>
      </c>
      <c r="K170">
        <v>30</v>
      </c>
      <c r="L170">
        <v>0</v>
      </c>
      <c r="M170">
        <v>0</v>
      </c>
      <c r="N170">
        <v>0</v>
      </c>
    </row>
    <row r="171" spans="1:14" x14ac:dyDescent="0.15">
      <c r="A171" t="str">
        <f t="shared" si="5"/>
        <v>201947_160_4562342690036</v>
      </c>
      <c r="B171">
        <v>201947</v>
      </c>
      <c r="C171">
        <v>160</v>
      </c>
      <c r="D171" t="s">
        <v>59</v>
      </c>
      <c r="E171" s="9">
        <v>4562342690036</v>
      </c>
      <c r="F171">
        <v>0</v>
      </c>
      <c r="G171">
        <v>0</v>
      </c>
      <c r="H171" t="s">
        <v>20</v>
      </c>
      <c r="I171" t="s">
        <v>19</v>
      </c>
      <c r="J171" t="s">
        <v>329</v>
      </c>
      <c r="K171">
        <v>10</v>
      </c>
      <c r="L171">
        <v>0</v>
      </c>
      <c r="M171">
        <v>0</v>
      </c>
      <c r="N171">
        <v>0</v>
      </c>
    </row>
    <row r="172" spans="1:14" x14ac:dyDescent="0.15">
      <c r="A172" t="str">
        <f t="shared" si="5"/>
        <v>201947_160_4562342690043</v>
      </c>
      <c r="B172">
        <v>201947</v>
      </c>
      <c r="C172">
        <v>160</v>
      </c>
      <c r="D172" t="s">
        <v>59</v>
      </c>
      <c r="E172" s="9">
        <v>4562342690043</v>
      </c>
      <c r="F172">
        <v>0</v>
      </c>
      <c r="G172">
        <v>0</v>
      </c>
      <c r="H172" t="s">
        <v>21</v>
      </c>
      <c r="I172" t="s">
        <v>19</v>
      </c>
      <c r="J172" t="s">
        <v>329</v>
      </c>
      <c r="K172">
        <v>30</v>
      </c>
      <c r="L172">
        <v>0</v>
      </c>
      <c r="M172">
        <v>0</v>
      </c>
      <c r="N172">
        <v>0</v>
      </c>
    </row>
    <row r="173" spans="1:14" x14ac:dyDescent="0.15">
      <c r="A173" t="str">
        <f t="shared" si="5"/>
        <v>201947_160_4562342690050</v>
      </c>
      <c r="B173">
        <v>201947</v>
      </c>
      <c r="C173">
        <v>160</v>
      </c>
      <c r="D173" t="s">
        <v>59</v>
      </c>
      <c r="E173" s="9">
        <v>4562342690050</v>
      </c>
      <c r="F173">
        <v>0</v>
      </c>
      <c r="G173">
        <v>0</v>
      </c>
      <c r="H173" t="s">
        <v>22</v>
      </c>
      <c r="I173" t="s">
        <v>19</v>
      </c>
      <c r="J173" t="s">
        <v>329</v>
      </c>
      <c r="K173">
        <v>10</v>
      </c>
      <c r="L173">
        <v>0</v>
      </c>
      <c r="M173">
        <v>0</v>
      </c>
      <c r="N173">
        <v>0</v>
      </c>
    </row>
    <row r="174" spans="1:14" x14ac:dyDescent="0.15">
      <c r="A174" t="str">
        <f t="shared" si="5"/>
        <v>201947_160_4562342690067</v>
      </c>
      <c r="B174">
        <v>201947</v>
      </c>
      <c r="C174">
        <v>160</v>
      </c>
      <c r="D174" t="s">
        <v>59</v>
      </c>
      <c r="E174" s="9">
        <v>4562342690067</v>
      </c>
      <c r="F174">
        <v>0</v>
      </c>
      <c r="G174">
        <v>0</v>
      </c>
      <c r="H174" t="s">
        <v>23</v>
      </c>
      <c r="I174" t="s">
        <v>19</v>
      </c>
      <c r="J174" t="s">
        <v>329</v>
      </c>
      <c r="K174">
        <v>30</v>
      </c>
      <c r="L174">
        <v>0</v>
      </c>
      <c r="M174">
        <v>0</v>
      </c>
      <c r="N174">
        <v>0</v>
      </c>
    </row>
    <row r="175" spans="1:14" x14ac:dyDescent="0.15">
      <c r="A175" t="str">
        <f t="shared" si="5"/>
        <v>201947_160_4562342690074</v>
      </c>
      <c r="B175">
        <v>201947</v>
      </c>
      <c r="C175">
        <v>160</v>
      </c>
      <c r="D175" t="s">
        <v>59</v>
      </c>
      <c r="E175" s="9">
        <v>4562342690074</v>
      </c>
      <c r="F175">
        <v>0</v>
      </c>
      <c r="G175">
        <v>0</v>
      </c>
      <c r="H175" t="s">
        <v>24</v>
      </c>
      <c r="I175" t="s">
        <v>19</v>
      </c>
      <c r="J175" t="s">
        <v>329</v>
      </c>
      <c r="K175">
        <v>30</v>
      </c>
      <c r="L175">
        <v>0</v>
      </c>
      <c r="M175">
        <v>0</v>
      </c>
      <c r="N175">
        <v>0</v>
      </c>
    </row>
    <row r="176" spans="1:14" x14ac:dyDescent="0.15">
      <c r="A176" t="str">
        <f t="shared" si="5"/>
        <v>201947_160_4562342690081</v>
      </c>
      <c r="B176">
        <v>201947</v>
      </c>
      <c r="C176">
        <v>160</v>
      </c>
      <c r="D176" t="s">
        <v>59</v>
      </c>
      <c r="E176" s="9">
        <v>4562342690081</v>
      </c>
      <c r="F176">
        <v>0</v>
      </c>
      <c r="G176">
        <v>0</v>
      </c>
      <c r="H176" t="s">
        <v>25</v>
      </c>
      <c r="I176" t="s">
        <v>19</v>
      </c>
      <c r="J176" t="s">
        <v>329</v>
      </c>
      <c r="K176">
        <v>10</v>
      </c>
      <c r="L176">
        <v>0</v>
      </c>
      <c r="M176">
        <v>0</v>
      </c>
      <c r="N176">
        <v>0</v>
      </c>
    </row>
    <row r="177" spans="1:14" x14ac:dyDescent="0.15">
      <c r="A177" t="str">
        <f t="shared" si="5"/>
        <v>201947_162_4562342690029</v>
      </c>
      <c r="B177">
        <v>201947</v>
      </c>
      <c r="C177">
        <v>162</v>
      </c>
      <c r="D177" t="s">
        <v>60</v>
      </c>
      <c r="E177" s="9">
        <v>4562342690029</v>
      </c>
      <c r="F177">
        <v>0</v>
      </c>
      <c r="G177">
        <v>0</v>
      </c>
      <c r="H177" t="s">
        <v>18</v>
      </c>
      <c r="I177" t="s">
        <v>19</v>
      </c>
      <c r="J177" t="s">
        <v>329</v>
      </c>
      <c r="K177">
        <v>30</v>
      </c>
      <c r="L177">
        <v>0</v>
      </c>
      <c r="M177">
        <v>0</v>
      </c>
      <c r="N177">
        <v>0</v>
      </c>
    </row>
    <row r="178" spans="1:14" x14ac:dyDescent="0.15">
      <c r="A178" t="str">
        <f t="shared" si="5"/>
        <v>201947_162_4562342690036</v>
      </c>
      <c r="B178">
        <v>201947</v>
      </c>
      <c r="C178">
        <v>162</v>
      </c>
      <c r="D178" t="s">
        <v>60</v>
      </c>
      <c r="E178" s="9">
        <v>4562342690036</v>
      </c>
      <c r="F178">
        <v>0</v>
      </c>
      <c r="G178">
        <v>0</v>
      </c>
      <c r="H178" t="s">
        <v>20</v>
      </c>
      <c r="I178" t="s">
        <v>19</v>
      </c>
      <c r="J178" t="s">
        <v>329</v>
      </c>
      <c r="K178">
        <v>10</v>
      </c>
      <c r="L178">
        <v>0</v>
      </c>
      <c r="M178">
        <v>0</v>
      </c>
      <c r="N178">
        <v>0</v>
      </c>
    </row>
    <row r="179" spans="1:14" x14ac:dyDescent="0.15">
      <c r="A179" t="str">
        <f t="shared" si="5"/>
        <v>201947_162_4562342690043</v>
      </c>
      <c r="B179">
        <v>201947</v>
      </c>
      <c r="C179">
        <v>162</v>
      </c>
      <c r="D179" t="s">
        <v>60</v>
      </c>
      <c r="E179" s="9">
        <v>4562342690043</v>
      </c>
      <c r="F179">
        <v>0</v>
      </c>
      <c r="G179">
        <v>0</v>
      </c>
      <c r="H179" t="s">
        <v>21</v>
      </c>
      <c r="I179" t="s">
        <v>19</v>
      </c>
      <c r="J179" t="s">
        <v>329</v>
      </c>
      <c r="K179">
        <v>30</v>
      </c>
      <c r="L179">
        <v>0</v>
      </c>
      <c r="M179">
        <v>0</v>
      </c>
      <c r="N179">
        <v>0</v>
      </c>
    </row>
    <row r="180" spans="1:14" x14ac:dyDescent="0.15">
      <c r="A180" t="str">
        <f t="shared" si="5"/>
        <v>201947_162_4562342690050</v>
      </c>
      <c r="B180">
        <v>201947</v>
      </c>
      <c r="C180">
        <v>162</v>
      </c>
      <c r="D180" t="s">
        <v>60</v>
      </c>
      <c r="E180" s="9">
        <v>4562342690050</v>
      </c>
      <c r="F180">
        <v>0</v>
      </c>
      <c r="G180">
        <v>0</v>
      </c>
      <c r="H180" t="s">
        <v>22</v>
      </c>
      <c r="I180" t="s">
        <v>19</v>
      </c>
      <c r="J180" t="s">
        <v>329</v>
      </c>
      <c r="K180">
        <v>10</v>
      </c>
      <c r="L180">
        <v>0</v>
      </c>
      <c r="M180">
        <v>0</v>
      </c>
      <c r="N180">
        <v>0</v>
      </c>
    </row>
    <row r="181" spans="1:14" x14ac:dyDescent="0.15">
      <c r="A181" t="str">
        <f t="shared" si="5"/>
        <v>201947_162_4562342690067</v>
      </c>
      <c r="B181">
        <v>201947</v>
      </c>
      <c r="C181">
        <v>162</v>
      </c>
      <c r="D181" t="s">
        <v>60</v>
      </c>
      <c r="E181" s="9">
        <v>4562342690067</v>
      </c>
      <c r="F181">
        <v>0</v>
      </c>
      <c r="G181">
        <v>0</v>
      </c>
      <c r="H181" t="s">
        <v>23</v>
      </c>
      <c r="I181" t="s">
        <v>19</v>
      </c>
      <c r="J181" t="s">
        <v>329</v>
      </c>
      <c r="K181">
        <v>30</v>
      </c>
      <c r="L181">
        <v>0</v>
      </c>
      <c r="M181">
        <v>0</v>
      </c>
      <c r="N181">
        <v>0</v>
      </c>
    </row>
    <row r="182" spans="1:14" x14ac:dyDescent="0.15">
      <c r="A182" t="str">
        <f t="shared" si="5"/>
        <v>201947_162_4562342690074</v>
      </c>
      <c r="B182">
        <v>201947</v>
      </c>
      <c r="C182">
        <v>162</v>
      </c>
      <c r="D182" t="s">
        <v>60</v>
      </c>
      <c r="E182" s="9">
        <v>4562342690074</v>
      </c>
      <c r="F182">
        <v>0</v>
      </c>
      <c r="G182">
        <v>0</v>
      </c>
      <c r="H182" t="s">
        <v>24</v>
      </c>
      <c r="I182" t="s">
        <v>19</v>
      </c>
      <c r="J182" t="s">
        <v>329</v>
      </c>
      <c r="K182">
        <v>30</v>
      </c>
      <c r="L182">
        <v>0</v>
      </c>
      <c r="M182">
        <v>0</v>
      </c>
      <c r="N182">
        <v>0</v>
      </c>
    </row>
    <row r="183" spans="1:14" x14ac:dyDescent="0.15">
      <c r="A183" t="str">
        <f t="shared" si="5"/>
        <v>201947_162_4562342690081</v>
      </c>
      <c r="B183">
        <v>201947</v>
      </c>
      <c r="C183">
        <v>162</v>
      </c>
      <c r="D183" t="s">
        <v>60</v>
      </c>
      <c r="E183" s="9">
        <v>4562342690081</v>
      </c>
      <c r="F183">
        <v>0</v>
      </c>
      <c r="G183">
        <v>0</v>
      </c>
      <c r="H183" t="s">
        <v>25</v>
      </c>
      <c r="I183" t="s">
        <v>19</v>
      </c>
      <c r="J183" t="s">
        <v>329</v>
      </c>
      <c r="K183">
        <v>10</v>
      </c>
      <c r="L183">
        <v>0</v>
      </c>
      <c r="M183">
        <v>0</v>
      </c>
      <c r="N183">
        <v>0</v>
      </c>
    </row>
    <row r="184" spans="1:14" x14ac:dyDescent="0.15">
      <c r="A184" t="str">
        <f t="shared" si="5"/>
        <v>201947_164_4562342690029</v>
      </c>
      <c r="B184">
        <v>201947</v>
      </c>
      <c r="C184">
        <v>164</v>
      </c>
      <c r="D184" t="s">
        <v>61</v>
      </c>
      <c r="E184" s="9">
        <v>4562342690029</v>
      </c>
      <c r="F184">
        <v>0</v>
      </c>
      <c r="G184">
        <v>0</v>
      </c>
      <c r="H184" t="s">
        <v>18</v>
      </c>
      <c r="I184" t="s">
        <v>19</v>
      </c>
      <c r="J184" t="s">
        <v>329</v>
      </c>
      <c r="K184">
        <v>30</v>
      </c>
      <c r="L184">
        <v>0</v>
      </c>
      <c r="M184">
        <v>0</v>
      </c>
      <c r="N184">
        <v>0</v>
      </c>
    </row>
    <row r="185" spans="1:14" x14ac:dyDescent="0.15">
      <c r="A185" t="str">
        <f t="shared" si="5"/>
        <v>201947_164_4562342690036</v>
      </c>
      <c r="B185">
        <v>201947</v>
      </c>
      <c r="C185">
        <v>164</v>
      </c>
      <c r="D185" t="s">
        <v>61</v>
      </c>
      <c r="E185" s="9">
        <v>4562342690036</v>
      </c>
      <c r="F185">
        <v>0</v>
      </c>
      <c r="G185">
        <v>0</v>
      </c>
      <c r="H185" t="s">
        <v>20</v>
      </c>
      <c r="I185" t="s">
        <v>19</v>
      </c>
      <c r="J185" t="s">
        <v>329</v>
      </c>
      <c r="K185">
        <v>10</v>
      </c>
      <c r="L185">
        <v>0</v>
      </c>
      <c r="M185">
        <v>0</v>
      </c>
      <c r="N185">
        <v>0</v>
      </c>
    </row>
    <row r="186" spans="1:14" x14ac:dyDescent="0.15">
      <c r="A186" t="str">
        <f t="shared" si="5"/>
        <v>201947_164_4562342690043</v>
      </c>
      <c r="B186">
        <v>201947</v>
      </c>
      <c r="C186">
        <v>164</v>
      </c>
      <c r="D186" t="s">
        <v>61</v>
      </c>
      <c r="E186" s="9">
        <v>4562342690043</v>
      </c>
      <c r="F186">
        <v>0</v>
      </c>
      <c r="G186">
        <v>0</v>
      </c>
      <c r="H186" t="s">
        <v>21</v>
      </c>
      <c r="I186" t="s">
        <v>19</v>
      </c>
      <c r="J186" t="s">
        <v>329</v>
      </c>
      <c r="K186">
        <v>30</v>
      </c>
      <c r="L186">
        <v>0</v>
      </c>
      <c r="M186">
        <v>0</v>
      </c>
      <c r="N186">
        <v>0</v>
      </c>
    </row>
    <row r="187" spans="1:14" x14ac:dyDescent="0.15">
      <c r="A187" t="str">
        <f t="shared" si="5"/>
        <v>201947_164_4562342690050</v>
      </c>
      <c r="B187">
        <v>201947</v>
      </c>
      <c r="C187">
        <v>164</v>
      </c>
      <c r="D187" t="s">
        <v>61</v>
      </c>
      <c r="E187" s="9">
        <v>4562342690050</v>
      </c>
      <c r="F187">
        <v>0</v>
      </c>
      <c r="G187">
        <v>0</v>
      </c>
      <c r="H187" t="s">
        <v>22</v>
      </c>
      <c r="I187" t="s">
        <v>19</v>
      </c>
      <c r="J187" t="s">
        <v>329</v>
      </c>
      <c r="K187">
        <v>10</v>
      </c>
      <c r="L187">
        <v>0</v>
      </c>
      <c r="M187">
        <v>0</v>
      </c>
      <c r="N187">
        <v>0</v>
      </c>
    </row>
    <row r="188" spans="1:14" x14ac:dyDescent="0.15">
      <c r="A188" t="str">
        <f t="shared" si="5"/>
        <v>201947_164_4562342690067</v>
      </c>
      <c r="B188">
        <v>201947</v>
      </c>
      <c r="C188">
        <v>164</v>
      </c>
      <c r="D188" t="s">
        <v>61</v>
      </c>
      <c r="E188" s="9">
        <v>4562342690067</v>
      </c>
      <c r="F188">
        <v>0</v>
      </c>
      <c r="G188">
        <v>0</v>
      </c>
      <c r="H188" t="s">
        <v>23</v>
      </c>
      <c r="I188" t="s">
        <v>19</v>
      </c>
      <c r="J188" t="s">
        <v>329</v>
      </c>
      <c r="K188">
        <v>30</v>
      </c>
      <c r="L188">
        <v>0</v>
      </c>
      <c r="M188">
        <v>0</v>
      </c>
      <c r="N188">
        <v>0</v>
      </c>
    </row>
    <row r="189" spans="1:14" x14ac:dyDescent="0.15">
      <c r="A189" t="str">
        <f t="shared" si="5"/>
        <v>201947_164_4562342690074</v>
      </c>
      <c r="B189">
        <v>201947</v>
      </c>
      <c r="C189">
        <v>164</v>
      </c>
      <c r="D189" t="s">
        <v>61</v>
      </c>
      <c r="E189" s="9">
        <v>4562342690074</v>
      </c>
      <c r="F189">
        <v>0</v>
      </c>
      <c r="G189">
        <v>0</v>
      </c>
      <c r="H189" t="s">
        <v>24</v>
      </c>
      <c r="I189" t="s">
        <v>19</v>
      </c>
      <c r="J189" t="s">
        <v>329</v>
      </c>
      <c r="K189">
        <v>30</v>
      </c>
      <c r="L189">
        <v>0</v>
      </c>
      <c r="M189">
        <v>0</v>
      </c>
      <c r="N189">
        <v>0</v>
      </c>
    </row>
    <row r="190" spans="1:14" x14ac:dyDescent="0.15">
      <c r="A190" t="str">
        <f t="shared" si="5"/>
        <v>201947_164_4562342690081</v>
      </c>
      <c r="B190">
        <v>201947</v>
      </c>
      <c r="C190">
        <v>164</v>
      </c>
      <c r="D190" t="s">
        <v>61</v>
      </c>
      <c r="E190" s="9">
        <v>4562342690081</v>
      </c>
      <c r="F190">
        <v>0</v>
      </c>
      <c r="G190">
        <v>0</v>
      </c>
      <c r="H190" t="s">
        <v>25</v>
      </c>
      <c r="I190" t="s">
        <v>19</v>
      </c>
      <c r="J190" t="s">
        <v>329</v>
      </c>
      <c r="K190">
        <v>10</v>
      </c>
      <c r="L190">
        <v>0</v>
      </c>
      <c r="M190">
        <v>0</v>
      </c>
      <c r="N190">
        <v>0</v>
      </c>
    </row>
    <row r="191" spans="1:14" x14ac:dyDescent="0.15">
      <c r="A191" t="str">
        <f t="shared" si="5"/>
        <v>201947_178_4562342690029</v>
      </c>
      <c r="B191">
        <v>201947</v>
      </c>
      <c r="C191">
        <v>178</v>
      </c>
      <c r="D191" t="s">
        <v>62</v>
      </c>
      <c r="E191" s="9">
        <v>4562342690029</v>
      </c>
      <c r="F191">
        <v>0</v>
      </c>
      <c r="G191">
        <v>0</v>
      </c>
      <c r="H191" t="s">
        <v>18</v>
      </c>
      <c r="I191" t="s">
        <v>19</v>
      </c>
      <c r="J191" t="s">
        <v>329</v>
      </c>
      <c r="K191">
        <v>30</v>
      </c>
      <c r="L191">
        <v>0</v>
      </c>
      <c r="M191">
        <v>0</v>
      </c>
      <c r="N191">
        <v>0</v>
      </c>
    </row>
    <row r="192" spans="1:14" x14ac:dyDescent="0.15">
      <c r="A192" t="str">
        <f t="shared" si="5"/>
        <v>201947_178_4562342690036</v>
      </c>
      <c r="B192">
        <v>201947</v>
      </c>
      <c r="C192">
        <v>178</v>
      </c>
      <c r="D192" t="s">
        <v>62</v>
      </c>
      <c r="E192" s="9">
        <v>4562342690036</v>
      </c>
      <c r="F192">
        <v>0</v>
      </c>
      <c r="G192">
        <v>0</v>
      </c>
      <c r="H192" t="s">
        <v>20</v>
      </c>
      <c r="I192" t="s">
        <v>19</v>
      </c>
      <c r="J192" t="s">
        <v>329</v>
      </c>
      <c r="K192">
        <v>10</v>
      </c>
      <c r="L192">
        <v>0</v>
      </c>
      <c r="M192">
        <v>0</v>
      </c>
      <c r="N192">
        <v>0</v>
      </c>
    </row>
    <row r="193" spans="1:14" x14ac:dyDescent="0.15">
      <c r="A193" t="str">
        <f t="shared" si="5"/>
        <v>201947_178_4562342690043</v>
      </c>
      <c r="B193">
        <v>201947</v>
      </c>
      <c r="C193">
        <v>178</v>
      </c>
      <c r="D193" t="s">
        <v>62</v>
      </c>
      <c r="E193" s="9">
        <v>4562342690043</v>
      </c>
      <c r="F193">
        <v>0</v>
      </c>
      <c r="G193">
        <v>0</v>
      </c>
      <c r="H193" t="s">
        <v>21</v>
      </c>
      <c r="I193" t="s">
        <v>19</v>
      </c>
      <c r="J193" t="s">
        <v>329</v>
      </c>
      <c r="K193">
        <v>30</v>
      </c>
      <c r="L193">
        <v>0</v>
      </c>
      <c r="M193">
        <v>0</v>
      </c>
      <c r="N193">
        <v>0</v>
      </c>
    </row>
    <row r="194" spans="1:14" x14ac:dyDescent="0.15">
      <c r="A194" t="str">
        <f t="shared" si="5"/>
        <v>201947_178_4562342690050</v>
      </c>
      <c r="B194">
        <v>201947</v>
      </c>
      <c r="C194">
        <v>178</v>
      </c>
      <c r="D194" t="s">
        <v>62</v>
      </c>
      <c r="E194" s="9">
        <v>4562342690050</v>
      </c>
      <c r="F194">
        <v>0</v>
      </c>
      <c r="G194">
        <v>0</v>
      </c>
      <c r="H194" t="s">
        <v>22</v>
      </c>
      <c r="I194" t="s">
        <v>19</v>
      </c>
      <c r="J194" t="s">
        <v>329</v>
      </c>
      <c r="K194">
        <v>10</v>
      </c>
      <c r="L194">
        <v>0</v>
      </c>
      <c r="M194">
        <v>0</v>
      </c>
      <c r="N194">
        <v>0</v>
      </c>
    </row>
    <row r="195" spans="1:14" x14ac:dyDescent="0.15">
      <c r="A195" t="str">
        <f t="shared" si="5"/>
        <v>201947_178_4562342690067</v>
      </c>
      <c r="B195">
        <v>201947</v>
      </c>
      <c r="C195">
        <v>178</v>
      </c>
      <c r="D195" t="s">
        <v>62</v>
      </c>
      <c r="E195" s="9">
        <v>4562342690067</v>
      </c>
      <c r="F195">
        <v>0</v>
      </c>
      <c r="G195">
        <v>0</v>
      </c>
      <c r="H195" t="s">
        <v>23</v>
      </c>
      <c r="I195" t="s">
        <v>19</v>
      </c>
      <c r="J195" t="s">
        <v>329</v>
      </c>
      <c r="K195">
        <v>30</v>
      </c>
      <c r="L195">
        <v>0</v>
      </c>
      <c r="M195">
        <v>0</v>
      </c>
      <c r="N195">
        <v>0</v>
      </c>
    </row>
    <row r="196" spans="1:14" x14ac:dyDescent="0.15">
      <c r="A196" t="str">
        <f t="shared" si="5"/>
        <v>201947_178_4562342690074</v>
      </c>
      <c r="B196">
        <v>201947</v>
      </c>
      <c r="C196">
        <v>178</v>
      </c>
      <c r="D196" t="s">
        <v>62</v>
      </c>
      <c r="E196" s="9">
        <v>4562342690074</v>
      </c>
      <c r="F196">
        <v>0</v>
      </c>
      <c r="G196">
        <v>0</v>
      </c>
      <c r="H196" t="s">
        <v>24</v>
      </c>
      <c r="I196" t="s">
        <v>19</v>
      </c>
      <c r="J196" t="s">
        <v>329</v>
      </c>
      <c r="K196">
        <v>30</v>
      </c>
      <c r="L196">
        <v>0</v>
      </c>
      <c r="M196">
        <v>0</v>
      </c>
      <c r="N196">
        <v>0</v>
      </c>
    </row>
    <row r="197" spans="1:14" x14ac:dyDescent="0.15">
      <c r="A197" t="str">
        <f t="shared" si="5"/>
        <v>201947_178_4562342690081</v>
      </c>
      <c r="B197">
        <v>201947</v>
      </c>
      <c r="C197">
        <v>178</v>
      </c>
      <c r="D197" t="s">
        <v>62</v>
      </c>
      <c r="E197" s="9">
        <v>4562342690081</v>
      </c>
      <c r="F197">
        <v>0</v>
      </c>
      <c r="G197">
        <v>0</v>
      </c>
      <c r="H197" t="s">
        <v>25</v>
      </c>
      <c r="I197" t="s">
        <v>19</v>
      </c>
      <c r="J197" t="s">
        <v>329</v>
      </c>
      <c r="K197">
        <v>10</v>
      </c>
      <c r="L197">
        <v>0</v>
      </c>
      <c r="M197">
        <v>0</v>
      </c>
      <c r="N197">
        <v>0</v>
      </c>
    </row>
    <row r="198" spans="1:14" x14ac:dyDescent="0.15">
      <c r="A198" t="str">
        <f t="shared" si="5"/>
        <v>201947_199_4562342690029</v>
      </c>
      <c r="B198">
        <v>201947</v>
      </c>
      <c r="C198">
        <v>199</v>
      </c>
      <c r="D198" t="s">
        <v>63</v>
      </c>
      <c r="E198" s="9">
        <v>4562342690029</v>
      </c>
      <c r="F198">
        <v>0</v>
      </c>
      <c r="G198">
        <v>0</v>
      </c>
      <c r="H198" t="s">
        <v>18</v>
      </c>
      <c r="I198" t="s">
        <v>19</v>
      </c>
      <c r="J198" t="s">
        <v>329</v>
      </c>
      <c r="K198">
        <v>30</v>
      </c>
      <c r="L198">
        <v>0</v>
      </c>
      <c r="M198">
        <v>0</v>
      </c>
      <c r="N198">
        <v>0</v>
      </c>
    </row>
    <row r="199" spans="1:14" x14ac:dyDescent="0.15">
      <c r="A199" t="str">
        <f t="shared" si="5"/>
        <v>201947_199_4562342690036</v>
      </c>
      <c r="B199">
        <v>201947</v>
      </c>
      <c r="C199">
        <v>199</v>
      </c>
      <c r="D199" t="s">
        <v>63</v>
      </c>
      <c r="E199" s="9">
        <v>4562342690036</v>
      </c>
      <c r="F199">
        <v>0</v>
      </c>
      <c r="G199">
        <v>0</v>
      </c>
      <c r="H199" t="s">
        <v>20</v>
      </c>
      <c r="I199" t="s">
        <v>19</v>
      </c>
      <c r="J199" t="s">
        <v>329</v>
      </c>
      <c r="K199">
        <v>10</v>
      </c>
      <c r="L199">
        <v>0</v>
      </c>
      <c r="M199">
        <v>0</v>
      </c>
      <c r="N199">
        <v>0</v>
      </c>
    </row>
    <row r="200" spans="1:14" x14ac:dyDescent="0.15">
      <c r="A200" t="str">
        <f t="shared" si="5"/>
        <v>201947_199_4562342690043</v>
      </c>
      <c r="B200">
        <v>201947</v>
      </c>
      <c r="C200">
        <v>199</v>
      </c>
      <c r="D200" t="s">
        <v>63</v>
      </c>
      <c r="E200" s="9">
        <v>4562342690043</v>
      </c>
      <c r="F200">
        <v>0</v>
      </c>
      <c r="G200">
        <v>0</v>
      </c>
      <c r="H200" t="s">
        <v>21</v>
      </c>
      <c r="I200" t="s">
        <v>19</v>
      </c>
      <c r="J200" t="s">
        <v>329</v>
      </c>
      <c r="K200">
        <v>30</v>
      </c>
      <c r="L200">
        <v>0</v>
      </c>
      <c r="M200">
        <v>0</v>
      </c>
      <c r="N200">
        <v>0</v>
      </c>
    </row>
    <row r="201" spans="1:14" x14ac:dyDescent="0.15">
      <c r="A201" t="str">
        <f t="shared" si="5"/>
        <v>201947_199_4562342690050</v>
      </c>
      <c r="B201">
        <v>201947</v>
      </c>
      <c r="C201">
        <v>199</v>
      </c>
      <c r="D201" t="s">
        <v>63</v>
      </c>
      <c r="E201" s="9">
        <v>4562342690050</v>
      </c>
      <c r="F201">
        <v>0</v>
      </c>
      <c r="G201">
        <v>0</v>
      </c>
      <c r="H201" t="s">
        <v>22</v>
      </c>
      <c r="I201" t="s">
        <v>19</v>
      </c>
      <c r="J201" t="s">
        <v>329</v>
      </c>
      <c r="K201">
        <v>10</v>
      </c>
      <c r="L201">
        <v>0</v>
      </c>
      <c r="M201">
        <v>0</v>
      </c>
      <c r="N201">
        <v>0</v>
      </c>
    </row>
    <row r="202" spans="1:14" x14ac:dyDescent="0.15">
      <c r="A202" t="str">
        <f t="shared" si="5"/>
        <v>201947_199_4562342690067</v>
      </c>
      <c r="B202">
        <v>201947</v>
      </c>
      <c r="C202">
        <v>199</v>
      </c>
      <c r="D202" t="s">
        <v>63</v>
      </c>
      <c r="E202" s="9">
        <v>4562342690067</v>
      </c>
      <c r="F202">
        <v>0</v>
      </c>
      <c r="G202">
        <v>0</v>
      </c>
      <c r="H202" t="s">
        <v>23</v>
      </c>
      <c r="I202" t="s">
        <v>19</v>
      </c>
      <c r="J202" t="s">
        <v>329</v>
      </c>
      <c r="K202">
        <v>30</v>
      </c>
      <c r="L202">
        <v>0</v>
      </c>
      <c r="M202">
        <v>0</v>
      </c>
      <c r="N202">
        <v>0</v>
      </c>
    </row>
    <row r="203" spans="1:14" x14ac:dyDescent="0.15">
      <c r="A203" t="str">
        <f t="shared" si="5"/>
        <v>201947_199_4562342690074</v>
      </c>
      <c r="B203">
        <v>201947</v>
      </c>
      <c r="C203">
        <v>199</v>
      </c>
      <c r="D203" t="s">
        <v>63</v>
      </c>
      <c r="E203" s="9">
        <v>4562342690074</v>
      </c>
      <c r="F203">
        <v>0</v>
      </c>
      <c r="G203">
        <v>0</v>
      </c>
      <c r="H203" t="s">
        <v>24</v>
      </c>
      <c r="I203" t="s">
        <v>19</v>
      </c>
      <c r="J203" t="s">
        <v>329</v>
      </c>
      <c r="K203">
        <v>30</v>
      </c>
      <c r="L203">
        <v>0</v>
      </c>
      <c r="M203">
        <v>0</v>
      </c>
      <c r="N203">
        <v>0</v>
      </c>
    </row>
    <row r="204" spans="1:14" x14ac:dyDescent="0.15">
      <c r="A204" t="str">
        <f t="shared" si="5"/>
        <v>201947_199_4562342690081</v>
      </c>
      <c r="B204">
        <v>201947</v>
      </c>
      <c r="C204">
        <v>199</v>
      </c>
      <c r="D204" t="s">
        <v>63</v>
      </c>
      <c r="E204" s="9">
        <v>4562342690081</v>
      </c>
      <c r="F204">
        <v>0</v>
      </c>
      <c r="G204">
        <v>0</v>
      </c>
      <c r="H204" t="s">
        <v>25</v>
      </c>
      <c r="I204" t="s">
        <v>19</v>
      </c>
      <c r="J204" t="s">
        <v>329</v>
      </c>
      <c r="K204">
        <v>10</v>
      </c>
      <c r="L204">
        <v>0</v>
      </c>
      <c r="M204">
        <v>0</v>
      </c>
      <c r="N204">
        <v>0</v>
      </c>
    </row>
    <row r="205" spans="1:14" x14ac:dyDescent="0.15">
      <c r="A205" t="str">
        <f t="shared" si="5"/>
        <v>201947_210_4562342690029</v>
      </c>
      <c r="B205">
        <v>201947</v>
      </c>
      <c r="C205">
        <v>210</v>
      </c>
      <c r="D205" t="s">
        <v>64</v>
      </c>
      <c r="E205" s="9">
        <v>4562342690029</v>
      </c>
      <c r="F205">
        <v>0</v>
      </c>
      <c r="G205">
        <v>0</v>
      </c>
      <c r="H205" t="s">
        <v>18</v>
      </c>
      <c r="I205" t="s">
        <v>19</v>
      </c>
      <c r="J205" t="s">
        <v>329</v>
      </c>
      <c r="K205">
        <v>30</v>
      </c>
      <c r="L205">
        <v>0</v>
      </c>
      <c r="M205">
        <v>0</v>
      </c>
      <c r="N205">
        <v>0</v>
      </c>
    </row>
    <row r="206" spans="1:14" x14ac:dyDescent="0.15">
      <c r="A206" t="str">
        <f t="shared" si="5"/>
        <v>201947_210_4562342690036</v>
      </c>
      <c r="B206">
        <v>201947</v>
      </c>
      <c r="C206">
        <v>210</v>
      </c>
      <c r="D206" t="s">
        <v>64</v>
      </c>
      <c r="E206" s="9">
        <v>4562342690036</v>
      </c>
      <c r="F206">
        <v>0</v>
      </c>
      <c r="G206">
        <v>0</v>
      </c>
      <c r="H206" t="s">
        <v>20</v>
      </c>
      <c r="I206" t="s">
        <v>19</v>
      </c>
      <c r="J206" t="s">
        <v>329</v>
      </c>
      <c r="K206">
        <v>10</v>
      </c>
      <c r="L206">
        <v>0</v>
      </c>
      <c r="M206">
        <v>0</v>
      </c>
      <c r="N206">
        <v>0</v>
      </c>
    </row>
    <row r="207" spans="1:14" x14ac:dyDescent="0.15">
      <c r="A207" t="str">
        <f t="shared" si="5"/>
        <v>201947_210_4562342690043</v>
      </c>
      <c r="B207">
        <v>201947</v>
      </c>
      <c r="C207">
        <v>210</v>
      </c>
      <c r="D207" t="s">
        <v>64</v>
      </c>
      <c r="E207" s="9">
        <v>4562342690043</v>
      </c>
      <c r="F207">
        <v>0</v>
      </c>
      <c r="G207">
        <v>0</v>
      </c>
      <c r="H207" t="s">
        <v>21</v>
      </c>
      <c r="I207" t="s">
        <v>19</v>
      </c>
      <c r="J207" t="s">
        <v>329</v>
      </c>
      <c r="K207">
        <v>30</v>
      </c>
      <c r="L207">
        <v>0</v>
      </c>
      <c r="M207">
        <v>0</v>
      </c>
      <c r="N207">
        <v>0</v>
      </c>
    </row>
    <row r="208" spans="1:14" x14ac:dyDescent="0.15">
      <c r="A208" t="str">
        <f t="shared" si="5"/>
        <v>201947_210_4562342690050</v>
      </c>
      <c r="B208">
        <v>201947</v>
      </c>
      <c r="C208">
        <v>210</v>
      </c>
      <c r="D208" t="s">
        <v>64</v>
      </c>
      <c r="E208" s="9">
        <v>4562342690050</v>
      </c>
      <c r="F208">
        <v>0</v>
      </c>
      <c r="G208">
        <v>0</v>
      </c>
      <c r="H208" t="s">
        <v>22</v>
      </c>
      <c r="I208" t="s">
        <v>19</v>
      </c>
      <c r="J208" t="s">
        <v>329</v>
      </c>
      <c r="K208">
        <v>10</v>
      </c>
      <c r="L208">
        <v>0</v>
      </c>
      <c r="M208">
        <v>0</v>
      </c>
      <c r="N208">
        <v>0</v>
      </c>
    </row>
    <row r="209" spans="1:14" x14ac:dyDescent="0.15">
      <c r="A209" t="str">
        <f t="shared" si="5"/>
        <v>201947_210_4562342690067</v>
      </c>
      <c r="B209">
        <v>201947</v>
      </c>
      <c r="C209">
        <v>210</v>
      </c>
      <c r="D209" t="s">
        <v>64</v>
      </c>
      <c r="E209" s="9">
        <v>4562342690067</v>
      </c>
      <c r="F209">
        <v>0</v>
      </c>
      <c r="G209">
        <v>0</v>
      </c>
      <c r="H209" t="s">
        <v>23</v>
      </c>
      <c r="I209" t="s">
        <v>19</v>
      </c>
      <c r="J209" t="s">
        <v>329</v>
      </c>
      <c r="K209">
        <v>30</v>
      </c>
      <c r="L209">
        <v>0</v>
      </c>
      <c r="M209">
        <v>0</v>
      </c>
      <c r="N209">
        <v>0</v>
      </c>
    </row>
    <row r="210" spans="1:14" x14ac:dyDescent="0.15">
      <c r="A210" t="str">
        <f t="shared" si="5"/>
        <v>201947_210_4562342690074</v>
      </c>
      <c r="B210">
        <v>201947</v>
      </c>
      <c r="C210">
        <v>210</v>
      </c>
      <c r="D210" t="s">
        <v>64</v>
      </c>
      <c r="E210" s="9">
        <v>4562342690074</v>
      </c>
      <c r="F210">
        <v>0</v>
      </c>
      <c r="G210">
        <v>0</v>
      </c>
      <c r="H210" t="s">
        <v>24</v>
      </c>
      <c r="I210" t="s">
        <v>19</v>
      </c>
      <c r="J210" t="s">
        <v>329</v>
      </c>
      <c r="K210">
        <v>30</v>
      </c>
      <c r="L210">
        <v>0</v>
      </c>
      <c r="M210">
        <v>0</v>
      </c>
      <c r="N210">
        <v>0</v>
      </c>
    </row>
    <row r="211" spans="1:14" x14ac:dyDescent="0.15">
      <c r="A211" t="str">
        <f t="shared" si="5"/>
        <v>201947_210_4562342690081</v>
      </c>
      <c r="B211">
        <v>201947</v>
      </c>
      <c r="C211">
        <v>210</v>
      </c>
      <c r="D211" t="s">
        <v>64</v>
      </c>
      <c r="E211" s="9">
        <v>4562342690081</v>
      </c>
      <c r="F211">
        <v>0</v>
      </c>
      <c r="G211">
        <v>0</v>
      </c>
      <c r="H211" t="s">
        <v>25</v>
      </c>
      <c r="I211" t="s">
        <v>19</v>
      </c>
      <c r="J211" t="s">
        <v>329</v>
      </c>
      <c r="K211">
        <v>10</v>
      </c>
      <c r="L211">
        <v>0</v>
      </c>
      <c r="M211">
        <v>0</v>
      </c>
      <c r="N211">
        <v>0</v>
      </c>
    </row>
    <row r="212" spans="1:14" x14ac:dyDescent="0.15">
      <c r="A212" t="str">
        <f t="shared" si="5"/>
        <v>201947_211_4562342690029</v>
      </c>
      <c r="B212">
        <v>201947</v>
      </c>
      <c r="C212">
        <v>211</v>
      </c>
      <c r="D212" t="s">
        <v>65</v>
      </c>
      <c r="E212" s="9">
        <v>4562342690029</v>
      </c>
      <c r="F212">
        <v>0</v>
      </c>
      <c r="G212">
        <v>0</v>
      </c>
      <c r="H212" t="s">
        <v>18</v>
      </c>
      <c r="I212" t="s">
        <v>19</v>
      </c>
      <c r="J212" t="s">
        <v>329</v>
      </c>
      <c r="K212">
        <v>30</v>
      </c>
      <c r="L212">
        <v>0</v>
      </c>
      <c r="M212">
        <v>0</v>
      </c>
      <c r="N212">
        <v>0</v>
      </c>
    </row>
    <row r="213" spans="1:14" x14ac:dyDescent="0.15">
      <c r="A213" t="str">
        <f t="shared" si="5"/>
        <v>201947_211_4562342690036</v>
      </c>
      <c r="B213">
        <v>201947</v>
      </c>
      <c r="C213">
        <v>211</v>
      </c>
      <c r="D213" t="s">
        <v>65</v>
      </c>
      <c r="E213" s="9">
        <v>4562342690036</v>
      </c>
      <c r="F213">
        <v>0</v>
      </c>
      <c r="G213">
        <v>0</v>
      </c>
      <c r="H213" t="s">
        <v>20</v>
      </c>
      <c r="I213" t="s">
        <v>19</v>
      </c>
      <c r="J213" t="s">
        <v>329</v>
      </c>
      <c r="K213">
        <v>10</v>
      </c>
      <c r="L213">
        <v>0</v>
      </c>
      <c r="M213">
        <v>0</v>
      </c>
      <c r="N213">
        <v>0</v>
      </c>
    </row>
    <row r="214" spans="1:14" x14ac:dyDescent="0.15">
      <c r="A214" t="str">
        <f t="shared" si="5"/>
        <v>201947_211_4562342690043</v>
      </c>
      <c r="B214">
        <v>201947</v>
      </c>
      <c r="C214">
        <v>211</v>
      </c>
      <c r="D214" t="s">
        <v>65</v>
      </c>
      <c r="E214" s="9">
        <v>4562342690043</v>
      </c>
      <c r="F214">
        <v>0</v>
      </c>
      <c r="G214">
        <v>0</v>
      </c>
      <c r="H214" t="s">
        <v>21</v>
      </c>
      <c r="I214" t="s">
        <v>19</v>
      </c>
      <c r="J214" t="s">
        <v>329</v>
      </c>
      <c r="K214">
        <v>30</v>
      </c>
      <c r="L214">
        <v>0</v>
      </c>
      <c r="M214">
        <v>0</v>
      </c>
      <c r="N214">
        <v>0</v>
      </c>
    </row>
    <row r="215" spans="1:14" x14ac:dyDescent="0.15">
      <c r="A215" t="str">
        <f t="shared" si="5"/>
        <v>201947_211_4562342690050</v>
      </c>
      <c r="B215">
        <v>201947</v>
      </c>
      <c r="C215">
        <v>211</v>
      </c>
      <c r="D215" t="s">
        <v>65</v>
      </c>
      <c r="E215" s="9">
        <v>4562342690050</v>
      </c>
      <c r="F215">
        <v>0</v>
      </c>
      <c r="G215">
        <v>0</v>
      </c>
      <c r="H215" t="s">
        <v>22</v>
      </c>
      <c r="I215" t="s">
        <v>19</v>
      </c>
      <c r="J215" t="s">
        <v>329</v>
      </c>
      <c r="K215">
        <v>10</v>
      </c>
      <c r="L215">
        <v>0</v>
      </c>
      <c r="M215">
        <v>0</v>
      </c>
      <c r="N215">
        <v>0</v>
      </c>
    </row>
    <row r="216" spans="1:14" x14ac:dyDescent="0.15">
      <c r="A216" t="str">
        <f t="shared" si="5"/>
        <v>201947_211_4562342690067</v>
      </c>
      <c r="B216">
        <v>201947</v>
      </c>
      <c r="C216">
        <v>211</v>
      </c>
      <c r="D216" t="s">
        <v>65</v>
      </c>
      <c r="E216" s="9">
        <v>4562342690067</v>
      </c>
      <c r="F216">
        <v>0</v>
      </c>
      <c r="G216">
        <v>0</v>
      </c>
      <c r="H216" t="s">
        <v>23</v>
      </c>
      <c r="I216" t="s">
        <v>19</v>
      </c>
      <c r="J216" t="s">
        <v>329</v>
      </c>
      <c r="K216">
        <v>30</v>
      </c>
      <c r="L216">
        <v>0</v>
      </c>
      <c r="M216">
        <v>0</v>
      </c>
      <c r="N216">
        <v>0</v>
      </c>
    </row>
    <row r="217" spans="1:14" x14ac:dyDescent="0.15">
      <c r="A217" t="str">
        <f t="shared" ref="A217:A280" si="6">B217&amp;"_"&amp;C217&amp;"_"&amp;E217</f>
        <v>201947_211_4562342690074</v>
      </c>
      <c r="B217">
        <v>201947</v>
      </c>
      <c r="C217">
        <v>211</v>
      </c>
      <c r="D217" t="s">
        <v>65</v>
      </c>
      <c r="E217" s="9">
        <v>4562342690074</v>
      </c>
      <c r="F217">
        <v>0</v>
      </c>
      <c r="G217">
        <v>0</v>
      </c>
      <c r="H217" t="s">
        <v>24</v>
      </c>
      <c r="I217" t="s">
        <v>19</v>
      </c>
      <c r="J217" t="s">
        <v>329</v>
      </c>
      <c r="K217">
        <v>30</v>
      </c>
      <c r="L217">
        <v>0</v>
      </c>
      <c r="M217">
        <v>0</v>
      </c>
      <c r="N217">
        <v>0</v>
      </c>
    </row>
    <row r="218" spans="1:14" x14ac:dyDescent="0.15">
      <c r="A218" t="str">
        <f t="shared" si="6"/>
        <v>201947_211_4562342690081</v>
      </c>
      <c r="B218">
        <v>201947</v>
      </c>
      <c r="C218">
        <v>211</v>
      </c>
      <c r="D218" t="s">
        <v>65</v>
      </c>
      <c r="E218" s="9">
        <v>4562342690081</v>
      </c>
      <c r="F218">
        <v>0</v>
      </c>
      <c r="G218">
        <v>0</v>
      </c>
      <c r="H218" t="s">
        <v>25</v>
      </c>
      <c r="I218" t="s">
        <v>19</v>
      </c>
      <c r="J218" t="s">
        <v>329</v>
      </c>
      <c r="K218">
        <v>10</v>
      </c>
      <c r="L218">
        <v>0</v>
      </c>
      <c r="M218">
        <v>0</v>
      </c>
      <c r="N218">
        <v>0</v>
      </c>
    </row>
    <row r="219" spans="1:14" x14ac:dyDescent="0.15">
      <c r="A219" t="str">
        <f t="shared" si="6"/>
        <v>201947_227_4562342690029</v>
      </c>
      <c r="B219">
        <v>201947</v>
      </c>
      <c r="C219">
        <v>227</v>
      </c>
      <c r="D219" t="s">
        <v>66</v>
      </c>
      <c r="E219" s="9">
        <v>4562342690029</v>
      </c>
      <c r="F219">
        <v>0</v>
      </c>
      <c r="G219">
        <v>0</v>
      </c>
      <c r="H219" t="s">
        <v>18</v>
      </c>
      <c r="I219" t="s">
        <v>19</v>
      </c>
      <c r="J219" t="s">
        <v>329</v>
      </c>
      <c r="K219">
        <v>30</v>
      </c>
      <c r="L219">
        <v>0</v>
      </c>
      <c r="M219">
        <v>0</v>
      </c>
      <c r="N219">
        <v>0</v>
      </c>
    </row>
    <row r="220" spans="1:14" x14ac:dyDescent="0.15">
      <c r="A220" t="str">
        <f t="shared" si="6"/>
        <v>201947_227_4562342690036</v>
      </c>
      <c r="B220">
        <v>201947</v>
      </c>
      <c r="C220">
        <v>227</v>
      </c>
      <c r="D220" t="s">
        <v>66</v>
      </c>
      <c r="E220" s="9">
        <v>4562342690036</v>
      </c>
      <c r="F220">
        <v>0</v>
      </c>
      <c r="G220">
        <v>0</v>
      </c>
      <c r="H220" t="s">
        <v>20</v>
      </c>
      <c r="I220" t="s">
        <v>19</v>
      </c>
      <c r="J220" t="s">
        <v>329</v>
      </c>
      <c r="K220">
        <v>10</v>
      </c>
      <c r="L220">
        <v>0</v>
      </c>
      <c r="M220">
        <v>0</v>
      </c>
      <c r="N220">
        <v>0</v>
      </c>
    </row>
    <row r="221" spans="1:14" x14ac:dyDescent="0.15">
      <c r="A221" t="str">
        <f t="shared" si="6"/>
        <v>201947_227_4562342690043</v>
      </c>
      <c r="B221">
        <v>201947</v>
      </c>
      <c r="C221">
        <v>227</v>
      </c>
      <c r="D221" t="s">
        <v>66</v>
      </c>
      <c r="E221" s="9">
        <v>4562342690043</v>
      </c>
      <c r="F221">
        <v>0</v>
      </c>
      <c r="G221">
        <v>0</v>
      </c>
      <c r="H221" t="s">
        <v>21</v>
      </c>
      <c r="I221" t="s">
        <v>19</v>
      </c>
      <c r="J221" t="s">
        <v>329</v>
      </c>
      <c r="K221">
        <v>30</v>
      </c>
      <c r="L221">
        <v>0</v>
      </c>
      <c r="M221">
        <v>0</v>
      </c>
      <c r="N221">
        <v>0</v>
      </c>
    </row>
    <row r="222" spans="1:14" x14ac:dyDescent="0.15">
      <c r="A222" t="str">
        <f t="shared" si="6"/>
        <v>201947_227_4562342690050</v>
      </c>
      <c r="B222">
        <v>201947</v>
      </c>
      <c r="C222">
        <v>227</v>
      </c>
      <c r="D222" t="s">
        <v>66</v>
      </c>
      <c r="E222" s="9">
        <v>4562342690050</v>
      </c>
      <c r="F222">
        <v>0</v>
      </c>
      <c r="G222">
        <v>0</v>
      </c>
      <c r="H222" t="s">
        <v>22</v>
      </c>
      <c r="I222" t="s">
        <v>19</v>
      </c>
      <c r="J222" t="s">
        <v>329</v>
      </c>
      <c r="K222">
        <v>10</v>
      </c>
      <c r="L222">
        <v>0</v>
      </c>
      <c r="M222">
        <v>0</v>
      </c>
      <c r="N222">
        <v>0</v>
      </c>
    </row>
    <row r="223" spans="1:14" x14ac:dyDescent="0.15">
      <c r="A223" t="str">
        <f t="shared" si="6"/>
        <v>201947_227_4562342690067</v>
      </c>
      <c r="B223">
        <v>201947</v>
      </c>
      <c r="C223">
        <v>227</v>
      </c>
      <c r="D223" t="s">
        <v>66</v>
      </c>
      <c r="E223" s="9">
        <v>4562342690067</v>
      </c>
      <c r="F223">
        <v>0</v>
      </c>
      <c r="G223">
        <v>0</v>
      </c>
      <c r="H223" t="s">
        <v>23</v>
      </c>
      <c r="I223" t="s">
        <v>19</v>
      </c>
      <c r="J223" t="s">
        <v>329</v>
      </c>
      <c r="K223">
        <v>30</v>
      </c>
      <c r="L223">
        <v>0</v>
      </c>
      <c r="M223">
        <v>0</v>
      </c>
      <c r="N223">
        <v>0</v>
      </c>
    </row>
    <row r="224" spans="1:14" x14ac:dyDescent="0.15">
      <c r="A224" t="str">
        <f t="shared" si="6"/>
        <v>201947_227_4562342690074</v>
      </c>
      <c r="B224">
        <v>201947</v>
      </c>
      <c r="C224">
        <v>227</v>
      </c>
      <c r="D224" t="s">
        <v>66</v>
      </c>
      <c r="E224" s="9">
        <v>4562342690074</v>
      </c>
      <c r="F224">
        <v>0</v>
      </c>
      <c r="G224">
        <v>0</v>
      </c>
      <c r="H224" t="s">
        <v>24</v>
      </c>
      <c r="I224" t="s">
        <v>19</v>
      </c>
      <c r="J224" t="s">
        <v>329</v>
      </c>
      <c r="K224">
        <v>30</v>
      </c>
      <c r="L224">
        <v>0</v>
      </c>
      <c r="M224">
        <v>0</v>
      </c>
      <c r="N224">
        <v>0</v>
      </c>
    </row>
    <row r="225" spans="1:14" x14ac:dyDescent="0.15">
      <c r="A225" t="str">
        <f t="shared" si="6"/>
        <v>201947_227_4562342690081</v>
      </c>
      <c r="B225">
        <v>201947</v>
      </c>
      <c r="C225">
        <v>227</v>
      </c>
      <c r="D225" t="s">
        <v>66</v>
      </c>
      <c r="E225" s="9">
        <v>4562342690081</v>
      </c>
      <c r="F225">
        <v>0</v>
      </c>
      <c r="G225">
        <v>0</v>
      </c>
      <c r="H225" t="s">
        <v>25</v>
      </c>
      <c r="I225" t="s">
        <v>19</v>
      </c>
      <c r="J225" t="s">
        <v>329</v>
      </c>
      <c r="K225">
        <v>10</v>
      </c>
      <c r="L225">
        <v>0</v>
      </c>
      <c r="M225">
        <v>0</v>
      </c>
      <c r="N225">
        <v>0</v>
      </c>
    </row>
    <row r="226" spans="1:14" x14ac:dyDescent="0.15">
      <c r="A226" t="str">
        <f t="shared" si="6"/>
        <v>201947_269_4562342690029</v>
      </c>
      <c r="B226">
        <v>201947</v>
      </c>
      <c r="C226">
        <v>269</v>
      </c>
      <c r="D226" t="s">
        <v>67</v>
      </c>
      <c r="E226" s="9">
        <v>4562342690029</v>
      </c>
      <c r="F226">
        <v>0</v>
      </c>
      <c r="G226">
        <v>0</v>
      </c>
      <c r="H226" t="s">
        <v>18</v>
      </c>
      <c r="I226" t="s">
        <v>19</v>
      </c>
      <c r="J226" t="s">
        <v>329</v>
      </c>
      <c r="K226">
        <v>30</v>
      </c>
      <c r="L226">
        <v>0</v>
      </c>
      <c r="M226">
        <v>0</v>
      </c>
      <c r="N226">
        <v>0</v>
      </c>
    </row>
    <row r="227" spans="1:14" x14ac:dyDescent="0.15">
      <c r="A227" t="str">
        <f t="shared" si="6"/>
        <v>201947_269_4562342690036</v>
      </c>
      <c r="B227">
        <v>201947</v>
      </c>
      <c r="C227">
        <v>269</v>
      </c>
      <c r="D227" t="s">
        <v>67</v>
      </c>
      <c r="E227" s="9">
        <v>4562342690036</v>
      </c>
      <c r="F227">
        <v>0</v>
      </c>
      <c r="G227">
        <v>0</v>
      </c>
      <c r="H227" t="s">
        <v>20</v>
      </c>
      <c r="I227" t="s">
        <v>19</v>
      </c>
      <c r="J227" t="s">
        <v>329</v>
      </c>
      <c r="K227">
        <v>10</v>
      </c>
      <c r="L227">
        <v>0</v>
      </c>
      <c r="M227">
        <v>0</v>
      </c>
      <c r="N227">
        <v>0</v>
      </c>
    </row>
    <row r="228" spans="1:14" x14ac:dyDescent="0.15">
      <c r="A228" t="str">
        <f t="shared" si="6"/>
        <v>201947_269_4562342690043</v>
      </c>
      <c r="B228">
        <v>201947</v>
      </c>
      <c r="C228">
        <v>269</v>
      </c>
      <c r="D228" t="s">
        <v>67</v>
      </c>
      <c r="E228" s="9">
        <v>4562342690043</v>
      </c>
      <c r="F228">
        <v>0</v>
      </c>
      <c r="G228">
        <v>0</v>
      </c>
      <c r="H228" t="s">
        <v>21</v>
      </c>
      <c r="I228" t="s">
        <v>19</v>
      </c>
      <c r="J228" t="s">
        <v>329</v>
      </c>
      <c r="K228">
        <v>30</v>
      </c>
      <c r="L228">
        <v>0</v>
      </c>
      <c r="M228">
        <v>0</v>
      </c>
      <c r="N228">
        <v>0</v>
      </c>
    </row>
    <row r="229" spans="1:14" x14ac:dyDescent="0.15">
      <c r="A229" t="str">
        <f t="shared" si="6"/>
        <v>201947_269_4562342690050</v>
      </c>
      <c r="B229">
        <v>201947</v>
      </c>
      <c r="C229">
        <v>269</v>
      </c>
      <c r="D229" t="s">
        <v>67</v>
      </c>
      <c r="E229" s="9">
        <v>4562342690050</v>
      </c>
      <c r="F229">
        <v>0</v>
      </c>
      <c r="G229">
        <v>0</v>
      </c>
      <c r="H229" t="s">
        <v>22</v>
      </c>
      <c r="I229" t="s">
        <v>19</v>
      </c>
      <c r="J229" t="s">
        <v>329</v>
      </c>
      <c r="K229">
        <v>10</v>
      </c>
      <c r="L229">
        <v>0</v>
      </c>
      <c r="M229">
        <v>0</v>
      </c>
      <c r="N229">
        <v>0</v>
      </c>
    </row>
    <row r="230" spans="1:14" x14ac:dyDescent="0.15">
      <c r="A230" t="str">
        <f t="shared" si="6"/>
        <v>201947_269_4562342690067</v>
      </c>
      <c r="B230">
        <v>201947</v>
      </c>
      <c r="C230">
        <v>269</v>
      </c>
      <c r="D230" t="s">
        <v>67</v>
      </c>
      <c r="E230" s="9">
        <v>4562342690067</v>
      </c>
      <c r="F230">
        <v>0</v>
      </c>
      <c r="G230">
        <v>0</v>
      </c>
      <c r="H230" t="s">
        <v>23</v>
      </c>
      <c r="I230" t="s">
        <v>19</v>
      </c>
      <c r="J230" t="s">
        <v>329</v>
      </c>
      <c r="K230">
        <v>30</v>
      </c>
      <c r="L230">
        <v>0</v>
      </c>
      <c r="M230">
        <v>0</v>
      </c>
      <c r="N230">
        <v>0</v>
      </c>
    </row>
    <row r="231" spans="1:14" x14ac:dyDescent="0.15">
      <c r="A231" t="str">
        <f t="shared" si="6"/>
        <v>201947_269_4562342690074</v>
      </c>
      <c r="B231">
        <v>201947</v>
      </c>
      <c r="C231">
        <v>269</v>
      </c>
      <c r="D231" t="s">
        <v>67</v>
      </c>
      <c r="E231" s="9">
        <v>4562342690074</v>
      </c>
      <c r="F231">
        <v>0</v>
      </c>
      <c r="G231">
        <v>0</v>
      </c>
      <c r="H231" t="s">
        <v>24</v>
      </c>
      <c r="I231" t="s">
        <v>19</v>
      </c>
      <c r="J231" t="s">
        <v>329</v>
      </c>
      <c r="K231">
        <v>30</v>
      </c>
      <c r="L231">
        <v>0</v>
      </c>
      <c r="M231">
        <v>0</v>
      </c>
      <c r="N231">
        <v>0</v>
      </c>
    </row>
    <row r="232" spans="1:14" x14ac:dyDescent="0.15">
      <c r="A232" t="str">
        <f t="shared" si="6"/>
        <v>201947_269_4562342690081</v>
      </c>
      <c r="B232">
        <v>201947</v>
      </c>
      <c r="C232">
        <v>269</v>
      </c>
      <c r="D232" t="s">
        <v>67</v>
      </c>
      <c r="E232" s="9">
        <v>4562342690081</v>
      </c>
      <c r="F232">
        <v>0</v>
      </c>
      <c r="G232">
        <v>0</v>
      </c>
      <c r="H232" t="s">
        <v>25</v>
      </c>
      <c r="I232" t="s">
        <v>19</v>
      </c>
      <c r="J232" t="s">
        <v>329</v>
      </c>
      <c r="K232">
        <v>10</v>
      </c>
      <c r="L232">
        <v>0</v>
      </c>
      <c r="M232">
        <v>0</v>
      </c>
      <c r="N232">
        <v>0</v>
      </c>
    </row>
    <row r="233" spans="1:14" x14ac:dyDescent="0.15">
      <c r="A233" t="str">
        <f t="shared" si="6"/>
        <v>201947_282_4562342690029</v>
      </c>
      <c r="B233">
        <v>201947</v>
      </c>
      <c r="C233">
        <v>282</v>
      </c>
      <c r="D233" t="s">
        <v>68</v>
      </c>
      <c r="E233" s="9">
        <v>4562342690029</v>
      </c>
      <c r="F233">
        <v>0</v>
      </c>
      <c r="G233">
        <v>0</v>
      </c>
      <c r="H233" t="s">
        <v>18</v>
      </c>
      <c r="I233" t="s">
        <v>19</v>
      </c>
      <c r="J233" t="s">
        <v>329</v>
      </c>
      <c r="K233">
        <v>30</v>
      </c>
      <c r="L233">
        <v>0</v>
      </c>
      <c r="M233">
        <v>0</v>
      </c>
      <c r="N233">
        <v>0</v>
      </c>
    </row>
    <row r="234" spans="1:14" x14ac:dyDescent="0.15">
      <c r="A234" t="str">
        <f t="shared" si="6"/>
        <v>201947_282_4562342690036</v>
      </c>
      <c r="B234">
        <v>201947</v>
      </c>
      <c r="C234">
        <v>282</v>
      </c>
      <c r="D234" t="s">
        <v>68</v>
      </c>
      <c r="E234" s="9">
        <v>4562342690036</v>
      </c>
      <c r="F234">
        <v>0</v>
      </c>
      <c r="G234">
        <v>0</v>
      </c>
      <c r="H234" t="s">
        <v>20</v>
      </c>
      <c r="I234" t="s">
        <v>19</v>
      </c>
      <c r="J234" t="s">
        <v>329</v>
      </c>
      <c r="K234">
        <v>10</v>
      </c>
      <c r="L234">
        <v>0</v>
      </c>
      <c r="M234">
        <v>0</v>
      </c>
      <c r="N234">
        <v>0</v>
      </c>
    </row>
    <row r="235" spans="1:14" x14ac:dyDescent="0.15">
      <c r="A235" t="str">
        <f t="shared" si="6"/>
        <v>201947_282_4562342690043</v>
      </c>
      <c r="B235">
        <v>201947</v>
      </c>
      <c r="C235">
        <v>282</v>
      </c>
      <c r="D235" t="s">
        <v>68</v>
      </c>
      <c r="E235" s="9">
        <v>4562342690043</v>
      </c>
      <c r="F235">
        <v>0</v>
      </c>
      <c r="G235">
        <v>0</v>
      </c>
      <c r="H235" t="s">
        <v>21</v>
      </c>
      <c r="I235" t="s">
        <v>19</v>
      </c>
      <c r="J235" t="s">
        <v>329</v>
      </c>
      <c r="K235">
        <v>30</v>
      </c>
      <c r="L235">
        <v>0</v>
      </c>
      <c r="M235">
        <v>0</v>
      </c>
      <c r="N235">
        <v>0</v>
      </c>
    </row>
    <row r="236" spans="1:14" x14ac:dyDescent="0.15">
      <c r="A236" t="str">
        <f t="shared" si="6"/>
        <v>201947_282_4562342690050</v>
      </c>
      <c r="B236">
        <v>201947</v>
      </c>
      <c r="C236">
        <v>282</v>
      </c>
      <c r="D236" t="s">
        <v>68</v>
      </c>
      <c r="E236" s="9">
        <v>4562342690050</v>
      </c>
      <c r="F236">
        <v>0</v>
      </c>
      <c r="G236">
        <v>0</v>
      </c>
      <c r="H236" t="s">
        <v>22</v>
      </c>
      <c r="I236" t="s">
        <v>19</v>
      </c>
      <c r="J236" t="s">
        <v>329</v>
      </c>
      <c r="K236">
        <v>10</v>
      </c>
      <c r="L236">
        <v>0</v>
      </c>
      <c r="M236">
        <v>0</v>
      </c>
      <c r="N236">
        <v>0</v>
      </c>
    </row>
    <row r="237" spans="1:14" x14ac:dyDescent="0.15">
      <c r="A237" t="str">
        <f t="shared" si="6"/>
        <v>201947_282_4562342690067</v>
      </c>
      <c r="B237">
        <v>201947</v>
      </c>
      <c r="C237">
        <v>282</v>
      </c>
      <c r="D237" t="s">
        <v>68</v>
      </c>
      <c r="E237" s="9">
        <v>4562342690067</v>
      </c>
      <c r="F237">
        <v>0</v>
      </c>
      <c r="G237">
        <v>0</v>
      </c>
      <c r="H237" t="s">
        <v>23</v>
      </c>
      <c r="I237" t="s">
        <v>19</v>
      </c>
      <c r="J237" t="s">
        <v>329</v>
      </c>
      <c r="K237">
        <v>30</v>
      </c>
      <c r="L237">
        <v>0</v>
      </c>
      <c r="M237">
        <v>0</v>
      </c>
      <c r="N237">
        <v>0</v>
      </c>
    </row>
    <row r="238" spans="1:14" x14ac:dyDescent="0.15">
      <c r="A238" t="str">
        <f t="shared" si="6"/>
        <v>201947_282_4562342690074</v>
      </c>
      <c r="B238">
        <v>201947</v>
      </c>
      <c r="C238">
        <v>282</v>
      </c>
      <c r="D238" t="s">
        <v>68</v>
      </c>
      <c r="E238" s="9">
        <v>4562342690074</v>
      </c>
      <c r="F238">
        <v>0</v>
      </c>
      <c r="G238">
        <v>0</v>
      </c>
      <c r="H238" t="s">
        <v>24</v>
      </c>
      <c r="I238" t="s">
        <v>19</v>
      </c>
      <c r="J238" t="s">
        <v>329</v>
      </c>
      <c r="K238">
        <v>30</v>
      </c>
      <c r="L238">
        <v>0</v>
      </c>
      <c r="M238">
        <v>0</v>
      </c>
      <c r="N238">
        <v>0</v>
      </c>
    </row>
    <row r="239" spans="1:14" x14ac:dyDescent="0.15">
      <c r="A239" t="str">
        <f t="shared" si="6"/>
        <v>201947_282_4562342690081</v>
      </c>
      <c r="B239">
        <v>201947</v>
      </c>
      <c r="C239">
        <v>282</v>
      </c>
      <c r="D239" t="s">
        <v>68</v>
      </c>
      <c r="E239" s="9">
        <v>4562342690081</v>
      </c>
      <c r="F239">
        <v>0</v>
      </c>
      <c r="G239">
        <v>0</v>
      </c>
      <c r="H239" t="s">
        <v>25</v>
      </c>
      <c r="I239" t="s">
        <v>19</v>
      </c>
      <c r="J239" t="s">
        <v>329</v>
      </c>
      <c r="K239">
        <v>10</v>
      </c>
      <c r="L239">
        <v>0</v>
      </c>
      <c r="M239">
        <v>0</v>
      </c>
      <c r="N239">
        <v>0</v>
      </c>
    </row>
    <row r="240" spans="1:14" x14ac:dyDescent="0.15">
      <c r="A240" t="str">
        <f t="shared" si="6"/>
        <v>201947_296_4562342690029</v>
      </c>
      <c r="B240">
        <v>201947</v>
      </c>
      <c r="C240">
        <v>296</v>
      </c>
      <c r="D240" t="s">
        <v>69</v>
      </c>
      <c r="E240" s="9">
        <v>4562342690029</v>
      </c>
      <c r="F240">
        <v>0</v>
      </c>
      <c r="G240">
        <v>0</v>
      </c>
      <c r="H240" t="s">
        <v>18</v>
      </c>
      <c r="I240" t="s">
        <v>19</v>
      </c>
      <c r="J240" t="s">
        <v>329</v>
      </c>
      <c r="K240">
        <v>30</v>
      </c>
      <c r="L240">
        <v>0</v>
      </c>
      <c r="M240">
        <v>0</v>
      </c>
      <c r="N240">
        <v>0</v>
      </c>
    </row>
    <row r="241" spans="1:14" x14ac:dyDescent="0.15">
      <c r="A241" t="str">
        <f t="shared" si="6"/>
        <v>201947_296_4562342690036</v>
      </c>
      <c r="B241">
        <v>201947</v>
      </c>
      <c r="C241">
        <v>296</v>
      </c>
      <c r="D241" t="s">
        <v>69</v>
      </c>
      <c r="E241" s="9">
        <v>4562342690036</v>
      </c>
      <c r="F241">
        <v>0</v>
      </c>
      <c r="G241">
        <v>0</v>
      </c>
      <c r="H241" t="s">
        <v>20</v>
      </c>
      <c r="I241" t="s">
        <v>19</v>
      </c>
      <c r="J241" t="s">
        <v>329</v>
      </c>
      <c r="K241">
        <v>10</v>
      </c>
      <c r="L241">
        <v>0</v>
      </c>
      <c r="M241">
        <v>0</v>
      </c>
      <c r="N241">
        <v>0</v>
      </c>
    </row>
    <row r="242" spans="1:14" x14ac:dyDescent="0.15">
      <c r="A242" t="str">
        <f t="shared" si="6"/>
        <v>201947_296_4562342690043</v>
      </c>
      <c r="B242">
        <v>201947</v>
      </c>
      <c r="C242">
        <v>296</v>
      </c>
      <c r="D242" t="s">
        <v>69</v>
      </c>
      <c r="E242" s="9">
        <v>4562342690043</v>
      </c>
      <c r="F242">
        <v>0</v>
      </c>
      <c r="G242">
        <v>0</v>
      </c>
      <c r="H242" t="s">
        <v>21</v>
      </c>
      <c r="I242" t="s">
        <v>19</v>
      </c>
      <c r="J242" t="s">
        <v>329</v>
      </c>
      <c r="K242">
        <v>30</v>
      </c>
      <c r="L242">
        <v>0</v>
      </c>
      <c r="M242">
        <v>0</v>
      </c>
      <c r="N242">
        <v>0</v>
      </c>
    </row>
    <row r="243" spans="1:14" x14ac:dyDescent="0.15">
      <c r="A243" t="str">
        <f t="shared" si="6"/>
        <v>201947_296_4562342690050</v>
      </c>
      <c r="B243">
        <v>201947</v>
      </c>
      <c r="C243">
        <v>296</v>
      </c>
      <c r="D243" t="s">
        <v>69</v>
      </c>
      <c r="E243" s="9">
        <v>4562342690050</v>
      </c>
      <c r="F243">
        <v>0</v>
      </c>
      <c r="G243">
        <v>0</v>
      </c>
      <c r="H243" t="s">
        <v>22</v>
      </c>
      <c r="I243" t="s">
        <v>19</v>
      </c>
      <c r="J243" t="s">
        <v>329</v>
      </c>
      <c r="K243">
        <v>10</v>
      </c>
      <c r="L243">
        <v>0</v>
      </c>
      <c r="M243">
        <v>0</v>
      </c>
      <c r="N243">
        <v>0</v>
      </c>
    </row>
    <row r="244" spans="1:14" x14ac:dyDescent="0.15">
      <c r="A244" t="str">
        <f t="shared" si="6"/>
        <v>201947_296_4562342690067</v>
      </c>
      <c r="B244">
        <v>201947</v>
      </c>
      <c r="C244">
        <v>296</v>
      </c>
      <c r="D244" t="s">
        <v>69</v>
      </c>
      <c r="E244" s="9">
        <v>4562342690067</v>
      </c>
      <c r="F244">
        <v>0</v>
      </c>
      <c r="G244">
        <v>0</v>
      </c>
      <c r="H244" t="s">
        <v>23</v>
      </c>
      <c r="I244" t="s">
        <v>19</v>
      </c>
      <c r="J244" t="s">
        <v>329</v>
      </c>
      <c r="K244">
        <v>30</v>
      </c>
      <c r="L244">
        <v>0</v>
      </c>
      <c r="M244">
        <v>0</v>
      </c>
      <c r="N244">
        <v>0</v>
      </c>
    </row>
    <row r="245" spans="1:14" x14ac:dyDescent="0.15">
      <c r="A245" t="str">
        <f t="shared" si="6"/>
        <v>201947_296_4562342690074</v>
      </c>
      <c r="B245">
        <v>201947</v>
      </c>
      <c r="C245">
        <v>296</v>
      </c>
      <c r="D245" t="s">
        <v>69</v>
      </c>
      <c r="E245" s="9">
        <v>4562342690074</v>
      </c>
      <c r="F245">
        <v>0</v>
      </c>
      <c r="G245">
        <v>0</v>
      </c>
      <c r="H245" t="s">
        <v>24</v>
      </c>
      <c r="I245" t="s">
        <v>19</v>
      </c>
      <c r="J245" t="s">
        <v>329</v>
      </c>
      <c r="K245">
        <v>30</v>
      </c>
      <c r="L245">
        <v>0</v>
      </c>
      <c r="M245">
        <v>0</v>
      </c>
      <c r="N245">
        <v>0</v>
      </c>
    </row>
    <row r="246" spans="1:14" x14ac:dyDescent="0.15">
      <c r="A246" t="str">
        <f t="shared" si="6"/>
        <v>201947_296_4562342690081</v>
      </c>
      <c r="B246">
        <v>201947</v>
      </c>
      <c r="C246">
        <v>296</v>
      </c>
      <c r="D246" t="s">
        <v>69</v>
      </c>
      <c r="E246" s="9">
        <v>4562342690081</v>
      </c>
      <c r="F246">
        <v>0</v>
      </c>
      <c r="G246">
        <v>0</v>
      </c>
      <c r="H246" t="s">
        <v>25</v>
      </c>
      <c r="I246" t="s">
        <v>19</v>
      </c>
      <c r="J246" t="s">
        <v>329</v>
      </c>
      <c r="K246">
        <v>10</v>
      </c>
      <c r="L246">
        <v>0</v>
      </c>
      <c r="M246">
        <v>0</v>
      </c>
      <c r="N246">
        <v>0</v>
      </c>
    </row>
    <row r="247" spans="1:14" x14ac:dyDescent="0.15">
      <c r="A247" t="str">
        <f t="shared" si="6"/>
        <v>201947_297_4562342690029</v>
      </c>
      <c r="B247">
        <v>201947</v>
      </c>
      <c r="C247">
        <v>297</v>
      </c>
      <c r="D247" t="s">
        <v>70</v>
      </c>
      <c r="E247" s="9">
        <v>4562342690029</v>
      </c>
      <c r="F247">
        <v>0</v>
      </c>
      <c r="G247">
        <v>0</v>
      </c>
      <c r="H247" t="s">
        <v>18</v>
      </c>
      <c r="I247" t="s">
        <v>19</v>
      </c>
      <c r="J247" t="s">
        <v>329</v>
      </c>
      <c r="K247">
        <v>30</v>
      </c>
      <c r="L247">
        <v>0</v>
      </c>
      <c r="M247">
        <v>0</v>
      </c>
      <c r="N247">
        <v>0</v>
      </c>
    </row>
    <row r="248" spans="1:14" x14ac:dyDescent="0.15">
      <c r="A248" t="str">
        <f t="shared" si="6"/>
        <v>201947_297_4562342690036</v>
      </c>
      <c r="B248">
        <v>201947</v>
      </c>
      <c r="C248">
        <v>297</v>
      </c>
      <c r="D248" t="s">
        <v>70</v>
      </c>
      <c r="E248" s="9">
        <v>4562342690036</v>
      </c>
      <c r="F248">
        <v>0</v>
      </c>
      <c r="G248">
        <v>0</v>
      </c>
      <c r="H248" t="s">
        <v>20</v>
      </c>
      <c r="I248" t="s">
        <v>19</v>
      </c>
      <c r="J248" t="s">
        <v>329</v>
      </c>
      <c r="K248">
        <v>10</v>
      </c>
      <c r="L248">
        <v>0</v>
      </c>
      <c r="M248">
        <v>0</v>
      </c>
      <c r="N248">
        <v>0</v>
      </c>
    </row>
    <row r="249" spans="1:14" x14ac:dyDescent="0.15">
      <c r="A249" t="str">
        <f t="shared" si="6"/>
        <v>201947_297_4562342690043</v>
      </c>
      <c r="B249">
        <v>201947</v>
      </c>
      <c r="C249">
        <v>297</v>
      </c>
      <c r="D249" t="s">
        <v>70</v>
      </c>
      <c r="E249" s="9">
        <v>4562342690043</v>
      </c>
      <c r="F249">
        <v>0</v>
      </c>
      <c r="G249">
        <v>0</v>
      </c>
      <c r="H249" t="s">
        <v>21</v>
      </c>
      <c r="I249" t="s">
        <v>19</v>
      </c>
      <c r="J249" t="s">
        <v>329</v>
      </c>
      <c r="K249">
        <v>29</v>
      </c>
      <c r="L249">
        <v>1</v>
      </c>
      <c r="M249">
        <v>0</v>
      </c>
      <c r="N249">
        <v>0</v>
      </c>
    </row>
    <row r="250" spans="1:14" x14ac:dyDescent="0.15">
      <c r="A250" t="str">
        <f t="shared" si="6"/>
        <v>201947_297_4562342690050</v>
      </c>
      <c r="B250">
        <v>201947</v>
      </c>
      <c r="C250">
        <v>297</v>
      </c>
      <c r="D250" t="s">
        <v>70</v>
      </c>
      <c r="E250" s="9">
        <v>4562342690050</v>
      </c>
      <c r="F250">
        <v>0</v>
      </c>
      <c r="G250">
        <v>0</v>
      </c>
      <c r="H250" t="s">
        <v>22</v>
      </c>
      <c r="I250" t="s">
        <v>19</v>
      </c>
      <c r="J250" t="s">
        <v>329</v>
      </c>
      <c r="K250">
        <v>10</v>
      </c>
      <c r="L250">
        <v>0</v>
      </c>
      <c r="M250">
        <v>0</v>
      </c>
      <c r="N250">
        <v>0</v>
      </c>
    </row>
    <row r="251" spans="1:14" x14ac:dyDescent="0.15">
      <c r="A251" t="str">
        <f t="shared" si="6"/>
        <v>201947_297_4562342690067</v>
      </c>
      <c r="B251">
        <v>201947</v>
      </c>
      <c r="C251">
        <v>297</v>
      </c>
      <c r="D251" t="s">
        <v>70</v>
      </c>
      <c r="E251" s="9">
        <v>4562342690067</v>
      </c>
      <c r="F251">
        <v>0</v>
      </c>
      <c r="G251">
        <v>0</v>
      </c>
      <c r="H251" t="s">
        <v>23</v>
      </c>
      <c r="I251" t="s">
        <v>19</v>
      </c>
      <c r="J251" t="s">
        <v>329</v>
      </c>
      <c r="K251">
        <v>29</v>
      </c>
      <c r="L251">
        <v>1</v>
      </c>
      <c r="M251">
        <v>0</v>
      </c>
      <c r="N251">
        <v>0</v>
      </c>
    </row>
    <row r="252" spans="1:14" x14ac:dyDescent="0.15">
      <c r="A252" t="str">
        <f t="shared" si="6"/>
        <v>201947_297_4562342690074</v>
      </c>
      <c r="B252">
        <v>201947</v>
      </c>
      <c r="C252">
        <v>297</v>
      </c>
      <c r="D252" t="s">
        <v>70</v>
      </c>
      <c r="E252" s="9">
        <v>4562342690074</v>
      </c>
      <c r="F252">
        <v>0</v>
      </c>
      <c r="G252">
        <v>0</v>
      </c>
      <c r="H252" t="s">
        <v>24</v>
      </c>
      <c r="I252" t="s">
        <v>19</v>
      </c>
      <c r="J252" t="s">
        <v>329</v>
      </c>
      <c r="K252">
        <v>30</v>
      </c>
      <c r="L252">
        <v>0</v>
      </c>
      <c r="M252">
        <v>0</v>
      </c>
      <c r="N252">
        <v>0</v>
      </c>
    </row>
    <row r="253" spans="1:14" x14ac:dyDescent="0.15">
      <c r="A253" t="str">
        <f t="shared" si="6"/>
        <v>201947_297_4562342690081</v>
      </c>
      <c r="B253">
        <v>201947</v>
      </c>
      <c r="C253">
        <v>297</v>
      </c>
      <c r="D253" t="s">
        <v>70</v>
      </c>
      <c r="E253" s="9">
        <v>4562342690081</v>
      </c>
      <c r="F253">
        <v>0</v>
      </c>
      <c r="G253">
        <v>0</v>
      </c>
      <c r="H253" t="s">
        <v>25</v>
      </c>
      <c r="I253" t="s">
        <v>19</v>
      </c>
      <c r="J253" t="s">
        <v>329</v>
      </c>
      <c r="K253">
        <v>10</v>
      </c>
      <c r="L253">
        <v>0</v>
      </c>
      <c r="M253">
        <v>0</v>
      </c>
      <c r="N253">
        <v>0</v>
      </c>
    </row>
    <row r="254" spans="1:14" x14ac:dyDescent="0.15">
      <c r="A254" t="str">
        <f t="shared" si="6"/>
        <v>201947_300_4562342690029</v>
      </c>
      <c r="B254">
        <v>201947</v>
      </c>
      <c r="C254">
        <v>300</v>
      </c>
      <c r="D254" t="s">
        <v>71</v>
      </c>
      <c r="E254" s="9">
        <v>4562342690029</v>
      </c>
      <c r="F254">
        <v>0</v>
      </c>
      <c r="G254">
        <v>0</v>
      </c>
      <c r="H254" t="s">
        <v>18</v>
      </c>
      <c r="I254" t="s">
        <v>19</v>
      </c>
      <c r="J254" t="s">
        <v>329</v>
      </c>
      <c r="K254">
        <v>30</v>
      </c>
      <c r="L254">
        <v>0</v>
      </c>
      <c r="M254">
        <v>0</v>
      </c>
      <c r="N254">
        <v>0</v>
      </c>
    </row>
    <row r="255" spans="1:14" x14ac:dyDescent="0.15">
      <c r="A255" t="str">
        <f t="shared" si="6"/>
        <v>201947_300_4562342690036</v>
      </c>
      <c r="B255">
        <v>201947</v>
      </c>
      <c r="C255">
        <v>300</v>
      </c>
      <c r="D255" t="s">
        <v>71</v>
      </c>
      <c r="E255" s="9">
        <v>4562342690036</v>
      </c>
      <c r="F255">
        <v>0</v>
      </c>
      <c r="G255">
        <v>0</v>
      </c>
      <c r="H255" t="s">
        <v>20</v>
      </c>
      <c r="I255" t="s">
        <v>19</v>
      </c>
      <c r="J255" t="s">
        <v>329</v>
      </c>
      <c r="K255">
        <v>10</v>
      </c>
      <c r="L255">
        <v>0</v>
      </c>
      <c r="M255">
        <v>0</v>
      </c>
      <c r="N255">
        <v>0</v>
      </c>
    </row>
    <row r="256" spans="1:14" x14ac:dyDescent="0.15">
      <c r="A256" t="str">
        <f t="shared" si="6"/>
        <v>201947_300_4562342690043</v>
      </c>
      <c r="B256">
        <v>201947</v>
      </c>
      <c r="C256">
        <v>300</v>
      </c>
      <c r="D256" t="s">
        <v>71</v>
      </c>
      <c r="E256" s="9">
        <v>4562342690043</v>
      </c>
      <c r="F256">
        <v>0</v>
      </c>
      <c r="G256">
        <v>0</v>
      </c>
      <c r="H256" t="s">
        <v>21</v>
      </c>
      <c r="I256" t="s">
        <v>19</v>
      </c>
      <c r="J256" t="s">
        <v>329</v>
      </c>
      <c r="K256">
        <v>30</v>
      </c>
      <c r="L256">
        <v>0</v>
      </c>
      <c r="M256">
        <v>0</v>
      </c>
      <c r="N256">
        <v>0</v>
      </c>
    </row>
    <row r="257" spans="1:14" x14ac:dyDescent="0.15">
      <c r="A257" t="str">
        <f t="shared" si="6"/>
        <v>201947_300_4562342690050</v>
      </c>
      <c r="B257">
        <v>201947</v>
      </c>
      <c r="C257">
        <v>300</v>
      </c>
      <c r="D257" t="s">
        <v>71</v>
      </c>
      <c r="E257" s="9">
        <v>4562342690050</v>
      </c>
      <c r="F257">
        <v>0</v>
      </c>
      <c r="G257">
        <v>0</v>
      </c>
      <c r="H257" t="s">
        <v>22</v>
      </c>
      <c r="I257" t="s">
        <v>19</v>
      </c>
      <c r="J257" t="s">
        <v>329</v>
      </c>
      <c r="K257">
        <v>10</v>
      </c>
      <c r="L257">
        <v>0</v>
      </c>
      <c r="M257">
        <v>0</v>
      </c>
      <c r="N257">
        <v>0</v>
      </c>
    </row>
    <row r="258" spans="1:14" x14ac:dyDescent="0.15">
      <c r="A258" t="str">
        <f t="shared" si="6"/>
        <v>201947_300_4562342690067</v>
      </c>
      <c r="B258">
        <v>201947</v>
      </c>
      <c r="C258">
        <v>300</v>
      </c>
      <c r="D258" t="s">
        <v>71</v>
      </c>
      <c r="E258" s="9">
        <v>4562342690067</v>
      </c>
      <c r="F258">
        <v>0</v>
      </c>
      <c r="G258">
        <v>0</v>
      </c>
      <c r="H258" t="s">
        <v>23</v>
      </c>
      <c r="I258" t="s">
        <v>19</v>
      </c>
      <c r="J258" t="s">
        <v>329</v>
      </c>
      <c r="K258">
        <v>30</v>
      </c>
      <c r="L258">
        <v>0</v>
      </c>
      <c r="M258">
        <v>0</v>
      </c>
      <c r="N258">
        <v>0</v>
      </c>
    </row>
    <row r="259" spans="1:14" x14ac:dyDescent="0.15">
      <c r="A259" t="str">
        <f t="shared" si="6"/>
        <v>201947_300_4562342690074</v>
      </c>
      <c r="B259">
        <v>201947</v>
      </c>
      <c r="C259">
        <v>300</v>
      </c>
      <c r="D259" t="s">
        <v>71</v>
      </c>
      <c r="E259" s="9">
        <v>4562342690074</v>
      </c>
      <c r="F259">
        <v>0</v>
      </c>
      <c r="G259">
        <v>0</v>
      </c>
      <c r="H259" t="s">
        <v>24</v>
      </c>
      <c r="I259" t="s">
        <v>19</v>
      </c>
      <c r="J259" t="s">
        <v>329</v>
      </c>
      <c r="K259">
        <v>30</v>
      </c>
      <c r="L259">
        <v>0</v>
      </c>
      <c r="M259">
        <v>0</v>
      </c>
      <c r="N259">
        <v>0</v>
      </c>
    </row>
    <row r="260" spans="1:14" x14ac:dyDescent="0.15">
      <c r="A260" t="str">
        <f t="shared" si="6"/>
        <v>201947_300_4562342690081</v>
      </c>
      <c r="B260">
        <v>201947</v>
      </c>
      <c r="C260">
        <v>300</v>
      </c>
      <c r="D260" t="s">
        <v>71</v>
      </c>
      <c r="E260" s="9">
        <v>4562342690081</v>
      </c>
      <c r="F260">
        <v>0</v>
      </c>
      <c r="G260">
        <v>0</v>
      </c>
      <c r="H260" t="s">
        <v>25</v>
      </c>
      <c r="I260" t="s">
        <v>19</v>
      </c>
      <c r="J260" t="s">
        <v>329</v>
      </c>
      <c r="K260">
        <v>10</v>
      </c>
      <c r="L260">
        <v>0</v>
      </c>
      <c r="M260">
        <v>0</v>
      </c>
      <c r="N260">
        <v>0</v>
      </c>
    </row>
    <row r="261" spans="1:14" x14ac:dyDescent="0.15">
      <c r="A261" t="str">
        <f t="shared" si="6"/>
        <v>201947_302_4562342690029</v>
      </c>
      <c r="B261">
        <v>201947</v>
      </c>
      <c r="C261">
        <v>302</v>
      </c>
      <c r="D261" t="s">
        <v>72</v>
      </c>
      <c r="E261" s="9">
        <v>4562342690029</v>
      </c>
      <c r="F261">
        <v>0</v>
      </c>
      <c r="G261">
        <v>0</v>
      </c>
      <c r="H261" t="s">
        <v>18</v>
      </c>
      <c r="I261" t="s">
        <v>19</v>
      </c>
      <c r="J261" t="s">
        <v>329</v>
      </c>
      <c r="K261">
        <v>30</v>
      </c>
      <c r="L261">
        <v>0</v>
      </c>
      <c r="M261">
        <v>0</v>
      </c>
      <c r="N261">
        <v>0</v>
      </c>
    </row>
    <row r="262" spans="1:14" x14ac:dyDescent="0.15">
      <c r="A262" t="str">
        <f t="shared" si="6"/>
        <v>201947_302_4562342690036</v>
      </c>
      <c r="B262">
        <v>201947</v>
      </c>
      <c r="C262">
        <v>302</v>
      </c>
      <c r="D262" t="s">
        <v>72</v>
      </c>
      <c r="E262" s="9">
        <v>4562342690036</v>
      </c>
      <c r="F262">
        <v>0</v>
      </c>
      <c r="G262">
        <v>0</v>
      </c>
      <c r="H262" t="s">
        <v>20</v>
      </c>
      <c r="I262" t="s">
        <v>19</v>
      </c>
      <c r="J262" t="s">
        <v>329</v>
      </c>
      <c r="K262">
        <v>10</v>
      </c>
      <c r="L262">
        <v>0</v>
      </c>
      <c r="M262">
        <v>0</v>
      </c>
      <c r="N262">
        <v>0</v>
      </c>
    </row>
    <row r="263" spans="1:14" x14ac:dyDescent="0.15">
      <c r="A263" t="str">
        <f t="shared" si="6"/>
        <v>201947_302_4562342690043</v>
      </c>
      <c r="B263">
        <v>201947</v>
      </c>
      <c r="C263">
        <v>302</v>
      </c>
      <c r="D263" t="s">
        <v>72</v>
      </c>
      <c r="E263" s="9">
        <v>4562342690043</v>
      </c>
      <c r="F263">
        <v>0</v>
      </c>
      <c r="G263">
        <v>0</v>
      </c>
      <c r="H263" t="s">
        <v>21</v>
      </c>
      <c r="I263" t="s">
        <v>19</v>
      </c>
      <c r="J263" t="s">
        <v>329</v>
      </c>
      <c r="K263">
        <v>30</v>
      </c>
      <c r="L263">
        <v>0</v>
      </c>
      <c r="M263">
        <v>0</v>
      </c>
      <c r="N263">
        <v>0</v>
      </c>
    </row>
    <row r="264" spans="1:14" x14ac:dyDescent="0.15">
      <c r="A264" t="str">
        <f t="shared" si="6"/>
        <v>201947_302_4562342690050</v>
      </c>
      <c r="B264">
        <v>201947</v>
      </c>
      <c r="C264">
        <v>302</v>
      </c>
      <c r="D264" t="s">
        <v>72</v>
      </c>
      <c r="E264" s="9">
        <v>4562342690050</v>
      </c>
      <c r="F264">
        <v>0</v>
      </c>
      <c r="G264">
        <v>0</v>
      </c>
      <c r="H264" t="s">
        <v>22</v>
      </c>
      <c r="I264" t="s">
        <v>19</v>
      </c>
      <c r="J264" t="s">
        <v>329</v>
      </c>
      <c r="K264">
        <v>10</v>
      </c>
      <c r="L264">
        <v>0</v>
      </c>
      <c r="M264">
        <v>0</v>
      </c>
      <c r="N264">
        <v>0</v>
      </c>
    </row>
    <row r="265" spans="1:14" x14ac:dyDescent="0.15">
      <c r="A265" t="str">
        <f t="shared" si="6"/>
        <v>201947_302_4562342690067</v>
      </c>
      <c r="B265">
        <v>201947</v>
      </c>
      <c r="C265">
        <v>302</v>
      </c>
      <c r="D265" t="s">
        <v>72</v>
      </c>
      <c r="E265" s="9">
        <v>4562342690067</v>
      </c>
      <c r="F265">
        <v>0</v>
      </c>
      <c r="G265">
        <v>0</v>
      </c>
      <c r="H265" t="s">
        <v>23</v>
      </c>
      <c r="I265" t="s">
        <v>19</v>
      </c>
      <c r="J265" t="s">
        <v>329</v>
      </c>
      <c r="K265">
        <v>30</v>
      </c>
      <c r="L265">
        <v>0</v>
      </c>
      <c r="M265">
        <v>0</v>
      </c>
      <c r="N265">
        <v>0</v>
      </c>
    </row>
    <row r="266" spans="1:14" x14ac:dyDescent="0.15">
      <c r="A266" t="str">
        <f t="shared" si="6"/>
        <v>201947_302_4562342690074</v>
      </c>
      <c r="B266">
        <v>201947</v>
      </c>
      <c r="C266">
        <v>302</v>
      </c>
      <c r="D266" t="s">
        <v>72</v>
      </c>
      <c r="E266" s="9">
        <v>4562342690074</v>
      </c>
      <c r="F266">
        <v>0</v>
      </c>
      <c r="G266">
        <v>0</v>
      </c>
      <c r="H266" t="s">
        <v>24</v>
      </c>
      <c r="I266" t="s">
        <v>19</v>
      </c>
      <c r="J266" t="s">
        <v>329</v>
      </c>
      <c r="K266">
        <v>30</v>
      </c>
      <c r="L266">
        <v>0</v>
      </c>
      <c r="M266">
        <v>0</v>
      </c>
      <c r="N266">
        <v>0</v>
      </c>
    </row>
    <row r="267" spans="1:14" x14ac:dyDescent="0.15">
      <c r="A267" t="str">
        <f t="shared" si="6"/>
        <v>201947_302_4562342690081</v>
      </c>
      <c r="B267">
        <v>201947</v>
      </c>
      <c r="C267">
        <v>302</v>
      </c>
      <c r="D267" t="s">
        <v>72</v>
      </c>
      <c r="E267" s="9">
        <v>4562342690081</v>
      </c>
      <c r="F267">
        <v>0</v>
      </c>
      <c r="G267">
        <v>0</v>
      </c>
      <c r="H267" t="s">
        <v>25</v>
      </c>
      <c r="I267" t="s">
        <v>19</v>
      </c>
      <c r="J267" t="s">
        <v>329</v>
      </c>
      <c r="K267">
        <v>10</v>
      </c>
      <c r="L267">
        <v>0</v>
      </c>
      <c r="M267">
        <v>0</v>
      </c>
      <c r="N267">
        <v>0</v>
      </c>
    </row>
    <row r="268" spans="1:14" x14ac:dyDescent="0.15">
      <c r="A268" t="str">
        <f t="shared" si="6"/>
        <v>201947_306_4562342690029</v>
      </c>
      <c r="B268">
        <v>201947</v>
      </c>
      <c r="C268">
        <v>306</v>
      </c>
      <c r="D268" t="s">
        <v>73</v>
      </c>
      <c r="E268" s="9">
        <v>4562342690029</v>
      </c>
      <c r="F268">
        <v>0</v>
      </c>
      <c r="G268">
        <v>0</v>
      </c>
      <c r="H268" t="s">
        <v>18</v>
      </c>
      <c r="I268" t="s">
        <v>19</v>
      </c>
      <c r="J268" t="s">
        <v>329</v>
      </c>
      <c r="K268">
        <v>30</v>
      </c>
      <c r="L268">
        <v>0</v>
      </c>
      <c r="M268">
        <v>0</v>
      </c>
      <c r="N268">
        <v>0</v>
      </c>
    </row>
    <row r="269" spans="1:14" x14ac:dyDescent="0.15">
      <c r="A269" t="str">
        <f t="shared" si="6"/>
        <v>201947_306_4562342690036</v>
      </c>
      <c r="B269">
        <v>201947</v>
      </c>
      <c r="C269">
        <v>306</v>
      </c>
      <c r="D269" t="s">
        <v>73</v>
      </c>
      <c r="E269" s="9">
        <v>4562342690036</v>
      </c>
      <c r="F269">
        <v>0</v>
      </c>
      <c r="G269">
        <v>0</v>
      </c>
      <c r="H269" t="s">
        <v>20</v>
      </c>
      <c r="I269" t="s">
        <v>19</v>
      </c>
      <c r="J269" t="s">
        <v>329</v>
      </c>
      <c r="K269">
        <v>10</v>
      </c>
      <c r="L269">
        <v>0</v>
      </c>
      <c r="M269">
        <v>0</v>
      </c>
      <c r="N269">
        <v>0</v>
      </c>
    </row>
    <row r="270" spans="1:14" x14ac:dyDescent="0.15">
      <c r="A270" t="str">
        <f t="shared" si="6"/>
        <v>201947_306_4562342690043</v>
      </c>
      <c r="B270">
        <v>201947</v>
      </c>
      <c r="C270">
        <v>306</v>
      </c>
      <c r="D270" t="s">
        <v>73</v>
      </c>
      <c r="E270" s="9">
        <v>4562342690043</v>
      </c>
      <c r="F270">
        <v>0</v>
      </c>
      <c r="G270">
        <v>0</v>
      </c>
      <c r="H270" t="s">
        <v>21</v>
      </c>
      <c r="I270" t="s">
        <v>19</v>
      </c>
      <c r="J270" t="s">
        <v>329</v>
      </c>
      <c r="K270">
        <v>30</v>
      </c>
      <c r="L270">
        <v>0</v>
      </c>
      <c r="M270">
        <v>0</v>
      </c>
      <c r="N270">
        <v>0</v>
      </c>
    </row>
    <row r="271" spans="1:14" x14ac:dyDescent="0.15">
      <c r="A271" t="str">
        <f t="shared" si="6"/>
        <v>201947_306_4562342690050</v>
      </c>
      <c r="B271">
        <v>201947</v>
      </c>
      <c r="C271">
        <v>306</v>
      </c>
      <c r="D271" t="s">
        <v>73</v>
      </c>
      <c r="E271" s="9">
        <v>4562342690050</v>
      </c>
      <c r="F271">
        <v>0</v>
      </c>
      <c r="G271">
        <v>0</v>
      </c>
      <c r="H271" t="s">
        <v>22</v>
      </c>
      <c r="I271" t="s">
        <v>19</v>
      </c>
      <c r="J271" t="s">
        <v>329</v>
      </c>
      <c r="K271">
        <v>10</v>
      </c>
      <c r="L271">
        <v>0</v>
      </c>
      <c r="M271">
        <v>0</v>
      </c>
      <c r="N271">
        <v>0</v>
      </c>
    </row>
    <row r="272" spans="1:14" x14ac:dyDescent="0.15">
      <c r="A272" t="str">
        <f t="shared" si="6"/>
        <v>201947_306_4562342690067</v>
      </c>
      <c r="B272">
        <v>201947</v>
      </c>
      <c r="C272">
        <v>306</v>
      </c>
      <c r="D272" t="s">
        <v>73</v>
      </c>
      <c r="E272" s="9">
        <v>4562342690067</v>
      </c>
      <c r="F272">
        <v>0</v>
      </c>
      <c r="G272">
        <v>0</v>
      </c>
      <c r="H272" t="s">
        <v>23</v>
      </c>
      <c r="I272" t="s">
        <v>19</v>
      </c>
      <c r="J272" t="s">
        <v>329</v>
      </c>
      <c r="K272">
        <v>30</v>
      </c>
      <c r="L272">
        <v>0</v>
      </c>
      <c r="M272">
        <v>0</v>
      </c>
      <c r="N272">
        <v>0</v>
      </c>
    </row>
    <row r="273" spans="1:14" x14ac:dyDescent="0.15">
      <c r="A273" t="str">
        <f t="shared" si="6"/>
        <v>201947_306_4562342690074</v>
      </c>
      <c r="B273">
        <v>201947</v>
      </c>
      <c r="C273">
        <v>306</v>
      </c>
      <c r="D273" t="s">
        <v>73</v>
      </c>
      <c r="E273" s="9">
        <v>4562342690074</v>
      </c>
      <c r="F273">
        <v>0</v>
      </c>
      <c r="G273">
        <v>0</v>
      </c>
      <c r="H273" t="s">
        <v>24</v>
      </c>
      <c r="I273" t="s">
        <v>19</v>
      </c>
      <c r="J273" t="s">
        <v>329</v>
      </c>
      <c r="K273">
        <v>30</v>
      </c>
      <c r="L273">
        <v>0</v>
      </c>
      <c r="M273">
        <v>0</v>
      </c>
      <c r="N273">
        <v>0</v>
      </c>
    </row>
    <row r="274" spans="1:14" x14ac:dyDescent="0.15">
      <c r="A274" t="str">
        <f t="shared" si="6"/>
        <v>201947_306_4562342690081</v>
      </c>
      <c r="B274">
        <v>201947</v>
      </c>
      <c r="C274">
        <v>306</v>
      </c>
      <c r="D274" t="s">
        <v>73</v>
      </c>
      <c r="E274" s="9">
        <v>4562342690081</v>
      </c>
      <c r="F274">
        <v>0</v>
      </c>
      <c r="G274">
        <v>0</v>
      </c>
      <c r="H274" t="s">
        <v>25</v>
      </c>
      <c r="I274" t="s">
        <v>19</v>
      </c>
      <c r="J274" t="s">
        <v>329</v>
      </c>
      <c r="K274">
        <v>10</v>
      </c>
      <c r="L274">
        <v>0</v>
      </c>
      <c r="M274">
        <v>0</v>
      </c>
      <c r="N274">
        <v>0</v>
      </c>
    </row>
    <row r="275" spans="1:14" x14ac:dyDescent="0.15">
      <c r="A275" t="str">
        <f t="shared" si="6"/>
        <v>201947_309_4562342690029</v>
      </c>
      <c r="B275">
        <v>201947</v>
      </c>
      <c r="C275">
        <v>309</v>
      </c>
      <c r="D275" t="s">
        <v>74</v>
      </c>
      <c r="E275" s="9">
        <v>4562342690029</v>
      </c>
      <c r="F275">
        <v>0</v>
      </c>
      <c r="G275">
        <v>0</v>
      </c>
      <c r="H275" t="s">
        <v>18</v>
      </c>
      <c r="I275" t="s">
        <v>19</v>
      </c>
      <c r="J275" t="s">
        <v>329</v>
      </c>
      <c r="K275">
        <v>30</v>
      </c>
      <c r="L275">
        <v>0</v>
      </c>
      <c r="M275">
        <v>0</v>
      </c>
      <c r="N275">
        <v>0</v>
      </c>
    </row>
    <row r="276" spans="1:14" x14ac:dyDescent="0.15">
      <c r="A276" t="str">
        <f t="shared" si="6"/>
        <v>201947_309_4562342690036</v>
      </c>
      <c r="B276">
        <v>201947</v>
      </c>
      <c r="C276">
        <v>309</v>
      </c>
      <c r="D276" t="s">
        <v>74</v>
      </c>
      <c r="E276" s="9">
        <v>4562342690036</v>
      </c>
      <c r="F276">
        <v>0</v>
      </c>
      <c r="G276">
        <v>0</v>
      </c>
      <c r="H276" t="s">
        <v>20</v>
      </c>
      <c r="I276" t="s">
        <v>19</v>
      </c>
      <c r="J276" t="s">
        <v>329</v>
      </c>
      <c r="K276">
        <v>10</v>
      </c>
      <c r="L276">
        <v>0</v>
      </c>
      <c r="M276">
        <v>0</v>
      </c>
      <c r="N276">
        <v>0</v>
      </c>
    </row>
    <row r="277" spans="1:14" x14ac:dyDescent="0.15">
      <c r="A277" t="str">
        <f t="shared" si="6"/>
        <v>201947_309_4562342690043</v>
      </c>
      <c r="B277">
        <v>201947</v>
      </c>
      <c r="C277">
        <v>309</v>
      </c>
      <c r="D277" t="s">
        <v>74</v>
      </c>
      <c r="E277" s="9">
        <v>4562342690043</v>
      </c>
      <c r="F277">
        <v>0</v>
      </c>
      <c r="G277">
        <v>0</v>
      </c>
      <c r="H277" t="s">
        <v>21</v>
      </c>
      <c r="I277" t="s">
        <v>19</v>
      </c>
      <c r="J277" t="s">
        <v>329</v>
      </c>
      <c r="K277">
        <v>30</v>
      </c>
      <c r="L277">
        <v>0</v>
      </c>
      <c r="M277">
        <v>0</v>
      </c>
      <c r="N277">
        <v>0</v>
      </c>
    </row>
    <row r="278" spans="1:14" x14ac:dyDescent="0.15">
      <c r="A278" t="str">
        <f t="shared" si="6"/>
        <v>201947_309_4562342690050</v>
      </c>
      <c r="B278">
        <v>201947</v>
      </c>
      <c r="C278">
        <v>309</v>
      </c>
      <c r="D278" t="s">
        <v>74</v>
      </c>
      <c r="E278" s="9">
        <v>4562342690050</v>
      </c>
      <c r="F278">
        <v>0</v>
      </c>
      <c r="G278">
        <v>0</v>
      </c>
      <c r="H278" t="s">
        <v>22</v>
      </c>
      <c r="I278" t="s">
        <v>19</v>
      </c>
      <c r="J278" t="s">
        <v>329</v>
      </c>
      <c r="K278">
        <v>10</v>
      </c>
      <c r="L278">
        <v>0</v>
      </c>
      <c r="M278">
        <v>0</v>
      </c>
      <c r="N278">
        <v>0</v>
      </c>
    </row>
    <row r="279" spans="1:14" x14ac:dyDescent="0.15">
      <c r="A279" t="str">
        <f t="shared" si="6"/>
        <v>201947_309_4562342690067</v>
      </c>
      <c r="B279">
        <v>201947</v>
      </c>
      <c r="C279">
        <v>309</v>
      </c>
      <c r="D279" t="s">
        <v>74</v>
      </c>
      <c r="E279" s="9">
        <v>4562342690067</v>
      </c>
      <c r="F279">
        <v>0</v>
      </c>
      <c r="G279">
        <v>0</v>
      </c>
      <c r="H279" t="s">
        <v>23</v>
      </c>
      <c r="I279" t="s">
        <v>19</v>
      </c>
      <c r="J279" t="s">
        <v>329</v>
      </c>
      <c r="K279">
        <v>30</v>
      </c>
      <c r="L279">
        <v>0</v>
      </c>
      <c r="M279">
        <v>0</v>
      </c>
      <c r="N279">
        <v>0</v>
      </c>
    </row>
    <row r="280" spans="1:14" x14ac:dyDescent="0.15">
      <c r="A280" t="str">
        <f t="shared" si="6"/>
        <v>201947_309_4562342690074</v>
      </c>
      <c r="B280">
        <v>201947</v>
      </c>
      <c r="C280">
        <v>309</v>
      </c>
      <c r="D280" t="s">
        <v>74</v>
      </c>
      <c r="E280" s="9">
        <v>4562342690074</v>
      </c>
      <c r="F280">
        <v>0</v>
      </c>
      <c r="G280">
        <v>0</v>
      </c>
      <c r="H280" t="s">
        <v>24</v>
      </c>
      <c r="I280" t="s">
        <v>19</v>
      </c>
      <c r="J280" t="s">
        <v>329</v>
      </c>
      <c r="K280">
        <v>30</v>
      </c>
      <c r="L280">
        <v>0</v>
      </c>
      <c r="M280">
        <v>0</v>
      </c>
      <c r="N280">
        <v>0</v>
      </c>
    </row>
    <row r="281" spans="1:14" x14ac:dyDescent="0.15">
      <c r="A281" t="str">
        <f t="shared" ref="A281:A344" si="7">B281&amp;"_"&amp;C281&amp;"_"&amp;E281</f>
        <v>201947_309_4562342690081</v>
      </c>
      <c r="B281">
        <v>201947</v>
      </c>
      <c r="C281">
        <v>309</v>
      </c>
      <c r="D281" t="s">
        <v>74</v>
      </c>
      <c r="E281" s="9">
        <v>4562342690081</v>
      </c>
      <c r="F281">
        <v>0</v>
      </c>
      <c r="G281">
        <v>0</v>
      </c>
      <c r="H281" t="s">
        <v>25</v>
      </c>
      <c r="I281" t="s">
        <v>19</v>
      </c>
      <c r="J281" t="s">
        <v>329</v>
      </c>
      <c r="K281">
        <v>10</v>
      </c>
      <c r="L281">
        <v>0</v>
      </c>
      <c r="M281">
        <v>0</v>
      </c>
      <c r="N281">
        <v>0</v>
      </c>
    </row>
    <row r="282" spans="1:14" x14ac:dyDescent="0.15">
      <c r="A282" t="str">
        <f t="shared" si="7"/>
        <v>201947_310_4562342690029</v>
      </c>
      <c r="B282">
        <v>201947</v>
      </c>
      <c r="C282">
        <v>310</v>
      </c>
      <c r="D282" t="s">
        <v>75</v>
      </c>
      <c r="E282" s="9">
        <v>4562342690029</v>
      </c>
      <c r="F282">
        <v>0</v>
      </c>
      <c r="G282">
        <v>0</v>
      </c>
      <c r="H282" t="s">
        <v>18</v>
      </c>
      <c r="I282" t="s">
        <v>19</v>
      </c>
      <c r="J282" t="s">
        <v>329</v>
      </c>
      <c r="K282">
        <v>30</v>
      </c>
      <c r="L282">
        <v>0</v>
      </c>
      <c r="M282">
        <v>0</v>
      </c>
      <c r="N282">
        <v>0</v>
      </c>
    </row>
    <row r="283" spans="1:14" x14ac:dyDescent="0.15">
      <c r="A283" t="str">
        <f t="shared" si="7"/>
        <v>201947_310_4562342690036</v>
      </c>
      <c r="B283">
        <v>201947</v>
      </c>
      <c r="C283">
        <v>310</v>
      </c>
      <c r="D283" t="s">
        <v>75</v>
      </c>
      <c r="E283" s="9">
        <v>4562342690036</v>
      </c>
      <c r="F283">
        <v>0</v>
      </c>
      <c r="G283">
        <v>0</v>
      </c>
      <c r="H283" t="s">
        <v>20</v>
      </c>
      <c r="I283" t="s">
        <v>19</v>
      </c>
      <c r="J283" t="s">
        <v>329</v>
      </c>
      <c r="K283">
        <v>10</v>
      </c>
      <c r="L283">
        <v>0</v>
      </c>
      <c r="M283">
        <v>0</v>
      </c>
      <c r="N283">
        <v>0</v>
      </c>
    </row>
    <row r="284" spans="1:14" x14ac:dyDescent="0.15">
      <c r="A284" t="str">
        <f t="shared" si="7"/>
        <v>201947_310_4562342690043</v>
      </c>
      <c r="B284">
        <v>201947</v>
      </c>
      <c r="C284">
        <v>310</v>
      </c>
      <c r="D284" t="s">
        <v>75</v>
      </c>
      <c r="E284" s="9">
        <v>4562342690043</v>
      </c>
      <c r="F284">
        <v>0</v>
      </c>
      <c r="G284">
        <v>0</v>
      </c>
      <c r="H284" t="s">
        <v>21</v>
      </c>
      <c r="I284" t="s">
        <v>19</v>
      </c>
      <c r="J284" t="s">
        <v>329</v>
      </c>
      <c r="K284">
        <v>30</v>
      </c>
      <c r="L284">
        <v>0</v>
      </c>
      <c r="M284">
        <v>0</v>
      </c>
      <c r="N284">
        <v>0</v>
      </c>
    </row>
    <row r="285" spans="1:14" x14ac:dyDescent="0.15">
      <c r="A285" t="str">
        <f t="shared" si="7"/>
        <v>201947_310_4562342690050</v>
      </c>
      <c r="B285">
        <v>201947</v>
      </c>
      <c r="C285">
        <v>310</v>
      </c>
      <c r="D285" t="s">
        <v>75</v>
      </c>
      <c r="E285" s="9">
        <v>4562342690050</v>
      </c>
      <c r="F285">
        <v>0</v>
      </c>
      <c r="G285">
        <v>0</v>
      </c>
      <c r="H285" t="s">
        <v>22</v>
      </c>
      <c r="I285" t="s">
        <v>19</v>
      </c>
      <c r="J285" t="s">
        <v>329</v>
      </c>
      <c r="K285">
        <v>10</v>
      </c>
      <c r="L285">
        <v>0</v>
      </c>
      <c r="M285">
        <v>0</v>
      </c>
      <c r="N285">
        <v>0</v>
      </c>
    </row>
    <row r="286" spans="1:14" x14ac:dyDescent="0.15">
      <c r="A286" t="str">
        <f t="shared" si="7"/>
        <v>201947_310_4562342690067</v>
      </c>
      <c r="B286">
        <v>201947</v>
      </c>
      <c r="C286">
        <v>310</v>
      </c>
      <c r="D286" t="s">
        <v>75</v>
      </c>
      <c r="E286" s="9">
        <v>4562342690067</v>
      </c>
      <c r="F286">
        <v>0</v>
      </c>
      <c r="G286">
        <v>0</v>
      </c>
      <c r="H286" t="s">
        <v>23</v>
      </c>
      <c r="I286" t="s">
        <v>19</v>
      </c>
      <c r="J286" t="s">
        <v>329</v>
      </c>
      <c r="K286">
        <v>30</v>
      </c>
      <c r="L286">
        <v>0</v>
      </c>
      <c r="M286">
        <v>0</v>
      </c>
      <c r="N286">
        <v>0</v>
      </c>
    </row>
    <row r="287" spans="1:14" x14ac:dyDescent="0.15">
      <c r="A287" t="str">
        <f t="shared" si="7"/>
        <v>201947_310_4562342690074</v>
      </c>
      <c r="B287">
        <v>201947</v>
      </c>
      <c r="C287">
        <v>310</v>
      </c>
      <c r="D287" t="s">
        <v>75</v>
      </c>
      <c r="E287" s="9">
        <v>4562342690074</v>
      </c>
      <c r="F287">
        <v>0</v>
      </c>
      <c r="G287">
        <v>0</v>
      </c>
      <c r="H287" t="s">
        <v>24</v>
      </c>
      <c r="I287" t="s">
        <v>19</v>
      </c>
      <c r="J287" t="s">
        <v>329</v>
      </c>
      <c r="K287">
        <v>30</v>
      </c>
      <c r="L287">
        <v>0</v>
      </c>
      <c r="M287">
        <v>0</v>
      </c>
      <c r="N287">
        <v>0</v>
      </c>
    </row>
    <row r="288" spans="1:14" x14ac:dyDescent="0.15">
      <c r="A288" t="str">
        <f t="shared" si="7"/>
        <v>201947_310_4562342690081</v>
      </c>
      <c r="B288">
        <v>201947</v>
      </c>
      <c r="C288">
        <v>310</v>
      </c>
      <c r="D288" t="s">
        <v>75</v>
      </c>
      <c r="E288" s="9">
        <v>4562342690081</v>
      </c>
      <c r="F288">
        <v>0</v>
      </c>
      <c r="G288">
        <v>0</v>
      </c>
      <c r="H288" t="s">
        <v>25</v>
      </c>
      <c r="I288" t="s">
        <v>19</v>
      </c>
      <c r="J288" t="s">
        <v>329</v>
      </c>
      <c r="K288">
        <v>10</v>
      </c>
      <c r="L288">
        <v>0</v>
      </c>
      <c r="M288">
        <v>0</v>
      </c>
      <c r="N288">
        <v>0</v>
      </c>
    </row>
    <row r="289" spans="1:14" x14ac:dyDescent="0.15">
      <c r="A289" t="str">
        <f t="shared" si="7"/>
        <v>201947_311_4562342690029</v>
      </c>
      <c r="B289">
        <v>201947</v>
      </c>
      <c r="C289">
        <v>311</v>
      </c>
      <c r="D289" t="s">
        <v>76</v>
      </c>
      <c r="E289" s="9">
        <v>4562342690029</v>
      </c>
      <c r="F289">
        <v>0</v>
      </c>
      <c r="G289">
        <v>0</v>
      </c>
      <c r="H289" t="s">
        <v>18</v>
      </c>
      <c r="I289" t="s">
        <v>19</v>
      </c>
      <c r="J289" t="s">
        <v>329</v>
      </c>
      <c r="K289">
        <v>30</v>
      </c>
      <c r="L289">
        <v>0</v>
      </c>
      <c r="M289">
        <v>0</v>
      </c>
      <c r="N289">
        <v>0</v>
      </c>
    </row>
    <row r="290" spans="1:14" x14ac:dyDescent="0.15">
      <c r="A290" t="str">
        <f t="shared" si="7"/>
        <v>201947_311_4562342690036</v>
      </c>
      <c r="B290">
        <v>201947</v>
      </c>
      <c r="C290">
        <v>311</v>
      </c>
      <c r="D290" t="s">
        <v>76</v>
      </c>
      <c r="E290" s="9">
        <v>4562342690036</v>
      </c>
      <c r="F290">
        <v>0</v>
      </c>
      <c r="G290">
        <v>0</v>
      </c>
      <c r="H290" t="s">
        <v>20</v>
      </c>
      <c r="I290" t="s">
        <v>19</v>
      </c>
      <c r="J290" t="s">
        <v>329</v>
      </c>
      <c r="K290">
        <v>10</v>
      </c>
      <c r="L290">
        <v>0</v>
      </c>
      <c r="M290">
        <v>0</v>
      </c>
      <c r="N290">
        <v>0</v>
      </c>
    </row>
    <row r="291" spans="1:14" x14ac:dyDescent="0.15">
      <c r="A291" t="str">
        <f t="shared" si="7"/>
        <v>201947_311_4562342690043</v>
      </c>
      <c r="B291">
        <v>201947</v>
      </c>
      <c r="C291">
        <v>311</v>
      </c>
      <c r="D291" t="s">
        <v>76</v>
      </c>
      <c r="E291" s="9">
        <v>4562342690043</v>
      </c>
      <c r="F291">
        <v>0</v>
      </c>
      <c r="G291">
        <v>0</v>
      </c>
      <c r="H291" t="s">
        <v>21</v>
      </c>
      <c r="I291" t="s">
        <v>19</v>
      </c>
      <c r="J291" t="s">
        <v>329</v>
      </c>
      <c r="K291">
        <v>30</v>
      </c>
      <c r="L291">
        <v>0</v>
      </c>
      <c r="M291">
        <v>0</v>
      </c>
      <c r="N291">
        <v>0</v>
      </c>
    </row>
    <row r="292" spans="1:14" x14ac:dyDescent="0.15">
      <c r="A292" t="str">
        <f t="shared" si="7"/>
        <v>201947_311_4562342690050</v>
      </c>
      <c r="B292">
        <v>201947</v>
      </c>
      <c r="C292">
        <v>311</v>
      </c>
      <c r="D292" t="s">
        <v>76</v>
      </c>
      <c r="E292" s="9">
        <v>4562342690050</v>
      </c>
      <c r="F292">
        <v>0</v>
      </c>
      <c r="G292">
        <v>0</v>
      </c>
      <c r="H292" t="s">
        <v>22</v>
      </c>
      <c r="I292" t="s">
        <v>19</v>
      </c>
      <c r="J292" t="s">
        <v>329</v>
      </c>
      <c r="K292">
        <v>10</v>
      </c>
      <c r="L292">
        <v>0</v>
      </c>
      <c r="M292">
        <v>0</v>
      </c>
      <c r="N292">
        <v>0</v>
      </c>
    </row>
    <row r="293" spans="1:14" x14ac:dyDescent="0.15">
      <c r="A293" t="str">
        <f t="shared" si="7"/>
        <v>201947_311_4562342690067</v>
      </c>
      <c r="B293">
        <v>201947</v>
      </c>
      <c r="C293">
        <v>311</v>
      </c>
      <c r="D293" t="s">
        <v>76</v>
      </c>
      <c r="E293" s="9">
        <v>4562342690067</v>
      </c>
      <c r="F293">
        <v>0</v>
      </c>
      <c r="G293">
        <v>0</v>
      </c>
      <c r="H293" t="s">
        <v>23</v>
      </c>
      <c r="I293" t="s">
        <v>19</v>
      </c>
      <c r="J293" t="s">
        <v>329</v>
      </c>
      <c r="K293">
        <v>30</v>
      </c>
      <c r="L293">
        <v>0</v>
      </c>
      <c r="M293">
        <v>0</v>
      </c>
      <c r="N293">
        <v>0</v>
      </c>
    </row>
    <row r="294" spans="1:14" x14ac:dyDescent="0.15">
      <c r="A294" t="str">
        <f t="shared" si="7"/>
        <v>201947_311_4562342690074</v>
      </c>
      <c r="B294">
        <v>201947</v>
      </c>
      <c r="C294">
        <v>311</v>
      </c>
      <c r="D294" t="s">
        <v>76</v>
      </c>
      <c r="E294" s="9">
        <v>4562342690074</v>
      </c>
      <c r="F294">
        <v>0</v>
      </c>
      <c r="G294">
        <v>0</v>
      </c>
      <c r="H294" t="s">
        <v>24</v>
      </c>
      <c r="I294" t="s">
        <v>19</v>
      </c>
      <c r="J294" t="s">
        <v>329</v>
      </c>
      <c r="K294">
        <v>30</v>
      </c>
      <c r="L294">
        <v>0</v>
      </c>
      <c r="M294">
        <v>0</v>
      </c>
      <c r="N294">
        <v>0</v>
      </c>
    </row>
    <row r="295" spans="1:14" x14ac:dyDescent="0.15">
      <c r="A295" t="str">
        <f t="shared" si="7"/>
        <v>201947_311_4562342690081</v>
      </c>
      <c r="B295">
        <v>201947</v>
      </c>
      <c r="C295">
        <v>311</v>
      </c>
      <c r="D295" t="s">
        <v>76</v>
      </c>
      <c r="E295" s="9">
        <v>4562342690081</v>
      </c>
      <c r="F295">
        <v>0</v>
      </c>
      <c r="G295">
        <v>0</v>
      </c>
      <c r="H295" t="s">
        <v>25</v>
      </c>
      <c r="I295" t="s">
        <v>19</v>
      </c>
      <c r="J295" t="s">
        <v>329</v>
      </c>
      <c r="K295">
        <v>10</v>
      </c>
      <c r="L295">
        <v>0</v>
      </c>
      <c r="M295">
        <v>0</v>
      </c>
      <c r="N295">
        <v>0</v>
      </c>
    </row>
    <row r="296" spans="1:14" x14ac:dyDescent="0.15">
      <c r="A296" t="str">
        <f t="shared" si="7"/>
        <v>201947_312_4562342690029</v>
      </c>
      <c r="B296">
        <v>201947</v>
      </c>
      <c r="C296">
        <v>312</v>
      </c>
      <c r="D296" t="s">
        <v>77</v>
      </c>
      <c r="E296" s="9">
        <v>4562342690029</v>
      </c>
      <c r="F296">
        <v>0</v>
      </c>
      <c r="G296">
        <v>0</v>
      </c>
      <c r="H296" t="s">
        <v>18</v>
      </c>
      <c r="I296" t="s">
        <v>19</v>
      </c>
      <c r="J296" t="s">
        <v>329</v>
      </c>
      <c r="K296">
        <v>30</v>
      </c>
      <c r="L296">
        <v>0</v>
      </c>
      <c r="M296">
        <v>0</v>
      </c>
      <c r="N296">
        <v>0</v>
      </c>
    </row>
    <row r="297" spans="1:14" x14ac:dyDescent="0.15">
      <c r="A297" t="str">
        <f t="shared" si="7"/>
        <v>201947_312_4562342690036</v>
      </c>
      <c r="B297">
        <v>201947</v>
      </c>
      <c r="C297">
        <v>312</v>
      </c>
      <c r="D297" t="s">
        <v>77</v>
      </c>
      <c r="E297" s="9">
        <v>4562342690036</v>
      </c>
      <c r="F297">
        <v>0</v>
      </c>
      <c r="G297">
        <v>0</v>
      </c>
      <c r="H297" t="s">
        <v>20</v>
      </c>
      <c r="I297" t="s">
        <v>19</v>
      </c>
      <c r="J297" t="s">
        <v>329</v>
      </c>
      <c r="K297">
        <v>10</v>
      </c>
      <c r="L297">
        <v>0</v>
      </c>
      <c r="M297">
        <v>0</v>
      </c>
      <c r="N297">
        <v>0</v>
      </c>
    </row>
    <row r="298" spans="1:14" x14ac:dyDescent="0.15">
      <c r="A298" t="str">
        <f t="shared" si="7"/>
        <v>201947_312_4562342690043</v>
      </c>
      <c r="B298">
        <v>201947</v>
      </c>
      <c r="C298">
        <v>312</v>
      </c>
      <c r="D298" t="s">
        <v>77</v>
      </c>
      <c r="E298" s="9">
        <v>4562342690043</v>
      </c>
      <c r="F298">
        <v>0</v>
      </c>
      <c r="G298">
        <v>0</v>
      </c>
      <c r="H298" t="s">
        <v>21</v>
      </c>
      <c r="I298" t="s">
        <v>19</v>
      </c>
      <c r="J298" t="s">
        <v>329</v>
      </c>
      <c r="K298">
        <v>29</v>
      </c>
      <c r="L298">
        <v>1</v>
      </c>
      <c r="M298">
        <v>0</v>
      </c>
      <c r="N298">
        <v>0</v>
      </c>
    </row>
    <row r="299" spans="1:14" x14ac:dyDescent="0.15">
      <c r="A299" t="str">
        <f t="shared" si="7"/>
        <v>201947_312_4562342690050</v>
      </c>
      <c r="B299">
        <v>201947</v>
      </c>
      <c r="C299">
        <v>312</v>
      </c>
      <c r="D299" t="s">
        <v>77</v>
      </c>
      <c r="E299" s="9">
        <v>4562342690050</v>
      </c>
      <c r="F299">
        <v>0</v>
      </c>
      <c r="G299">
        <v>0</v>
      </c>
      <c r="H299" t="s">
        <v>22</v>
      </c>
      <c r="I299" t="s">
        <v>19</v>
      </c>
      <c r="J299" t="s">
        <v>329</v>
      </c>
      <c r="K299">
        <v>10</v>
      </c>
      <c r="L299">
        <v>0</v>
      </c>
      <c r="M299">
        <v>0</v>
      </c>
      <c r="N299">
        <v>0</v>
      </c>
    </row>
    <row r="300" spans="1:14" x14ac:dyDescent="0.15">
      <c r="A300" t="str">
        <f t="shared" si="7"/>
        <v>201947_312_4562342690067</v>
      </c>
      <c r="B300">
        <v>201947</v>
      </c>
      <c r="C300">
        <v>312</v>
      </c>
      <c r="D300" t="s">
        <v>77</v>
      </c>
      <c r="E300" s="9">
        <v>4562342690067</v>
      </c>
      <c r="F300">
        <v>0</v>
      </c>
      <c r="G300">
        <v>0</v>
      </c>
      <c r="H300" t="s">
        <v>23</v>
      </c>
      <c r="I300" t="s">
        <v>19</v>
      </c>
      <c r="J300" t="s">
        <v>329</v>
      </c>
      <c r="K300">
        <v>30</v>
      </c>
      <c r="L300">
        <v>0</v>
      </c>
      <c r="M300">
        <v>0</v>
      </c>
      <c r="N300">
        <v>0</v>
      </c>
    </row>
    <row r="301" spans="1:14" x14ac:dyDescent="0.15">
      <c r="A301" t="str">
        <f t="shared" si="7"/>
        <v>201947_312_4562342690074</v>
      </c>
      <c r="B301">
        <v>201947</v>
      </c>
      <c r="C301">
        <v>312</v>
      </c>
      <c r="D301" t="s">
        <v>77</v>
      </c>
      <c r="E301" s="9">
        <v>4562342690074</v>
      </c>
      <c r="F301">
        <v>0</v>
      </c>
      <c r="G301">
        <v>0</v>
      </c>
      <c r="H301" t="s">
        <v>24</v>
      </c>
      <c r="I301" t="s">
        <v>19</v>
      </c>
      <c r="J301" t="s">
        <v>329</v>
      </c>
      <c r="K301">
        <v>29</v>
      </c>
      <c r="L301">
        <v>1</v>
      </c>
      <c r="M301">
        <v>0</v>
      </c>
      <c r="N301">
        <v>0</v>
      </c>
    </row>
    <row r="302" spans="1:14" x14ac:dyDescent="0.15">
      <c r="A302" t="str">
        <f t="shared" si="7"/>
        <v>201947_312_4562342690081</v>
      </c>
      <c r="B302">
        <v>201947</v>
      </c>
      <c r="C302">
        <v>312</v>
      </c>
      <c r="D302" t="s">
        <v>77</v>
      </c>
      <c r="E302" s="9">
        <v>4562342690081</v>
      </c>
      <c r="F302">
        <v>0</v>
      </c>
      <c r="G302">
        <v>0</v>
      </c>
      <c r="H302" t="s">
        <v>25</v>
      </c>
      <c r="I302" t="s">
        <v>19</v>
      </c>
      <c r="J302" t="s">
        <v>329</v>
      </c>
      <c r="K302">
        <v>9</v>
      </c>
      <c r="L302">
        <v>1</v>
      </c>
      <c r="M302">
        <v>0</v>
      </c>
      <c r="N302">
        <v>0</v>
      </c>
    </row>
    <row r="303" spans="1:14" x14ac:dyDescent="0.15">
      <c r="A303" t="str">
        <f t="shared" si="7"/>
        <v>201947_315_4562342690029</v>
      </c>
      <c r="B303">
        <v>201947</v>
      </c>
      <c r="C303">
        <v>315</v>
      </c>
      <c r="D303" t="s">
        <v>78</v>
      </c>
      <c r="E303" s="9">
        <v>4562342690029</v>
      </c>
      <c r="F303">
        <v>0</v>
      </c>
      <c r="G303">
        <v>0</v>
      </c>
      <c r="H303" t="s">
        <v>18</v>
      </c>
      <c r="I303" t="s">
        <v>19</v>
      </c>
      <c r="J303" t="s">
        <v>329</v>
      </c>
      <c r="K303">
        <v>30</v>
      </c>
      <c r="L303">
        <v>0</v>
      </c>
      <c r="M303">
        <v>0</v>
      </c>
      <c r="N303">
        <v>0</v>
      </c>
    </row>
    <row r="304" spans="1:14" x14ac:dyDescent="0.15">
      <c r="A304" t="str">
        <f t="shared" si="7"/>
        <v>201947_315_4562342690036</v>
      </c>
      <c r="B304">
        <v>201947</v>
      </c>
      <c r="C304">
        <v>315</v>
      </c>
      <c r="D304" t="s">
        <v>78</v>
      </c>
      <c r="E304" s="9">
        <v>4562342690036</v>
      </c>
      <c r="F304">
        <v>0</v>
      </c>
      <c r="G304">
        <v>0</v>
      </c>
      <c r="H304" t="s">
        <v>20</v>
      </c>
      <c r="I304" t="s">
        <v>19</v>
      </c>
      <c r="J304" t="s">
        <v>329</v>
      </c>
      <c r="K304">
        <v>10</v>
      </c>
      <c r="L304">
        <v>0</v>
      </c>
      <c r="M304">
        <v>0</v>
      </c>
      <c r="N304">
        <v>0</v>
      </c>
    </row>
    <row r="305" spans="1:14" x14ac:dyDescent="0.15">
      <c r="A305" t="str">
        <f t="shared" si="7"/>
        <v>201947_315_4562342690043</v>
      </c>
      <c r="B305">
        <v>201947</v>
      </c>
      <c r="C305">
        <v>315</v>
      </c>
      <c r="D305" t="s">
        <v>78</v>
      </c>
      <c r="E305" s="9">
        <v>4562342690043</v>
      </c>
      <c r="F305">
        <v>0</v>
      </c>
      <c r="G305">
        <v>0</v>
      </c>
      <c r="H305" t="s">
        <v>21</v>
      </c>
      <c r="I305" t="s">
        <v>19</v>
      </c>
      <c r="J305" t="s">
        <v>329</v>
      </c>
      <c r="K305">
        <v>30</v>
      </c>
      <c r="L305">
        <v>0</v>
      </c>
      <c r="M305">
        <v>0</v>
      </c>
      <c r="N305">
        <v>0</v>
      </c>
    </row>
    <row r="306" spans="1:14" x14ac:dyDescent="0.15">
      <c r="A306" t="str">
        <f t="shared" si="7"/>
        <v>201947_315_4562342690050</v>
      </c>
      <c r="B306">
        <v>201947</v>
      </c>
      <c r="C306">
        <v>315</v>
      </c>
      <c r="D306" t="s">
        <v>78</v>
      </c>
      <c r="E306" s="9">
        <v>4562342690050</v>
      </c>
      <c r="F306">
        <v>0</v>
      </c>
      <c r="G306">
        <v>0</v>
      </c>
      <c r="H306" t="s">
        <v>22</v>
      </c>
      <c r="I306" t="s">
        <v>19</v>
      </c>
      <c r="J306" t="s">
        <v>329</v>
      </c>
      <c r="K306">
        <v>10</v>
      </c>
      <c r="L306">
        <v>0</v>
      </c>
      <c r="M306">
        <v>0</v>
      </c>
      <c r="N306">
        <v>0</v>
      </c>
    </row>
    <row r="307" spans="1:14" x14ac:dyDescent="0.15">
      <c r="A307" t="str">
        <f t="shared" si="7"/>
        <v>201947_315_4562342690067</v>
      </c>
      <c r="B307">
        <v>201947</v>
      </c>
      <c r="C307">
        <v>315</v>
      </c>
      <c r="D307" t="s">
        <v>78</v>
      </c>
      <c r="E307" s="9">
        <v>4562342690067</v>
      </c>
      <c r="F307">
        <v>0</v>
      </c>
      <c r="G307">
        <v>0</v>
      </c>
      <c r="H307" t="s">
        <v>23</v>
      </c>
      <c r="I307" t="s">
        <v>19</v>
      </c>
      <c r="J307" t="s">
        <v>329</v>
      </c>
      <c r="K307">
        <v>30</v>
      </c>
      <c r="L307">
        <v>0</v>
      </c>
      <c r="M307">
        <v>0</v>
      </c>
      <c r="N307">
        <v>0</v>
      </c>
    </row>
    <row r="308" spans="1:14" x14ac:dyDescent="0.15">
      <c r="A308" t="str">
        <f t="shared" si="7"/>
        <v>201947_315_4562342690074</v>
      </c>
      <c r="B308">
        <v>201947</v>
      </c>
      <c r="C308">
        <v>315</v>
      </c>
      <c r="D308" t="s">
        <v>78</v>
      </c>
      <c r="E308" s="9">
        <v>4562342690074</v>
      </c>
      <c r="F308">
        <v>0</v>
      </c>
      <c r="G308">
        <v>0</v>
      </c>
      <c r="H308" t="s">
        <v>24</v>
      </c>
      <c r="I308" t="s">
        <v>19</v>
      </c>
      <c r="J308" t="s">
        <v>329</v>
      </c>
      <c r="K308">
        <v>30</v>
      </c>
      <c r="L308">
        <v>0</v>
      </c>
      <c r="M308">
        <v>0</v>
      </c>
      <c r="N308">
        <v>0</v>
      </c>
    </row>
    <row r="309" spans="1:14" x14ac:dyDescent="0.15">
      <c r="A309" t="str">
        <f t="shared" si="7"/>
        <v>201947_315_4562342690081</v>
      </c>
      <c r="B309">
        <v>201947</v>
      </c>
      <c r="C309">
        <v>315</v>
      </c>
      <c r="D309" t="s">
        <v>78</v>
      </c>
      <c r="E309" s="9">
        <v>4562342690081</v>
      </c>
      <c r="F309">
        <v>0</v>
      </c>
      <c r="G309">
        <v>0</v>
      </c>
      <c r="H309" t="s">
        <v>25</v>
      </c>
      <c r="I309" t="s">
        <v>19</v>
      </c>
      <c r="J309" t="s">
        <v>329</v>
      </c>
      <c r="K309">
        <v>10</v>
      </c>
      <c r="L309">
        <v>0</v>
      </c>
      <c r="M309">
        <v>0</v>
      </c>
      <c r="N309">
        <v>0</v>
      </c>
    </row>
    <row r="310" spans="1:14" x14ac:dyDescent="0.15">
      <c r="A310" t="str">
        <f t="shared" si="7"/>
        <v>201947_316_4562342690029</v>
      </c>
      <c r="B310">
        <v>201947</v>
      </c>
      <c r="C310">
        <v>316</v>
      </c>
      <c r="D310" t="s">
        <v>79</v>
      </c>
      <c r="E310" s="9">
        <v>4562342690029</v>
      </c>
      <c r="F310">
        <v>0</v>
      </c>
      <c r="G310">
        <v>0</v>
      </c>
      <c r="H310" t="s">
        <v>18</v>
      </c>
      <c r="I310" t="s">
        <v>19</v>
      </c>
      <c r="J310" t="s">
        <v>329</v>
      </c>
      <c r="K310">
        <v>30</v>
      </c>
      <c r="L310">
        <v>0</v>
      </c>
      <c r="M310">
        <v>0</v>
      </c>
      <c r="N310">
        <v>0</v>
      </c>
    </row>
    <row r="311" spans="1:14" x14ac:dyDescent="0.15">
      <c r="A311" t="str">
        <f t="shared" si="7"/>
        <v>201947_316_4562342690036</v>
      </c>
      <c r="B311">
        <v>201947</v>
      </c>
      <c r="C311">
        <v>316</v>
      </c>
      <c r="D311" t="s">
        <v>79</v>
      </c>
      <c r="E311" s="9">
        <v>4562342690036</v>
      </c>
      <c r="F311">
        <v>0</v>
      </c>
      <c r="G311">
        <v>0</v>
      </c>
      <c r="H311" t="s">
        <v>20</v>
      </c>
      <c r="I311" t="s">
        <v>19</v>
      </c>
      <c r="J311" t="s">
        <v>329</v>
      </c>
      <c r="K311">
        <v>10</v>
      </c>
      <c r="L311">
        <v>0</v>
      </c>
      <c r="M311">
        <v>0</v>
      </c>
      <c r="N311">
        <v>0</v>
      </c>
    </row>
    <row r="312" spans="1:14" x14ac:dyDescent="0.15">
      <c r="A312" t="str">
        <f t="shared" si="7"/>
        <v>201947_316_4562342690043</v>
      </c>
      <c r="B312">
        <v>201947</v>
      </c>
      <c r="C312">
        <v>316</v>
      </c>
      <c r="D312" t="s">
        <v>79</v>
      </c>
      <c r="E312" s="9">
        <v>4562342690043</v>
      </c>
      <c r="F312">
        <v>0</v>
      </c>
      <c r="G312">
        <v>0</v>
      </c>
      <c r="H312" t="s">
        <v>21</v>
      </c>
      <c r="I312" t="s">
        <v>19</v>
      </c>
      <c r="J312" t="s">
        <v>329</v>
      </c>
      <c r="K312">
        <v>30</v>
      </c>
      <c r="L312">
        <v>0</v>
      </c>
      <c r="M312">
        <v>0</v>
      </c>
      <c r="N312">
        <v>0</v>
      </c>
    </row>
    <row r="313" spans="1:14" x14ac:dyDescent="0.15">
      <c r="A313" t="str">
        <f t="shared" si="7"/>
        <v>201947_316_4562342690050</v>
      </c>
      <c r="B313">
        <v>201947</v>
      </c>
      <c r="C313">
        <v>316</v>
      </c>
      <c r="D313" t="s">
        <v>79</v>
      </c>
      <c r="E313" s="9">
        <v>4562342690050</v>
      </c>
      <c r="F313">
        <v>0</v>
      </c>
      <c r="G313">
        <v>0</v>
      </c>
      <c r="H313" t="s">
        <v>22</v>
      </c>
      <c r="I313" t="s">
        <v>19</v>
      </c>
      <c r="J313" t="s">
        <v>329</v>
      </c>
      <c r="K313">
        <v>10</v>
      </c>
      <c r="L313">
        <v>0</v>
      </c>
      <c r="M313">
        <v>0</v>
      </c>
      <c r="N313">
        <v>0</v>
      </c>
    </row>
    <row r="314" spans="1:14" x14ac:dyDescent="0.15">
      <c r="A314" t="str">
        <f t="shared" si="7"/>
        <v>201947_316_4562342690067</v>
      </c>
      <c r="B314">
        <v>201947</v>
      </c>
      <c r="C314">
        <v>316</v>
      </c>
      <c r="D314" t="s">
        <v>79</v>
      </c>
      <c r="E314" s="9">
        <v>4562342690067</v>
      </c>
      <c r="F314">
        <v>0</v>
      </c>
      <c r="G314">
        <v>0</v>
      </c>
      <c r="H314" t="s">
        <v>23</v>
      </c>
      <c r="I314" t="s">
        <v>19</v>
      </c>
      <c r="J314" t="s">
        <v>329</v>
      </c>
      <c r="K314">
        <v>30</v>
      </c>
      <c r="L314">
        <v>0</v>
      </c>
      <c r="M314">
        <v>0</v>
      </c>
      <c r="N314">
        <v>0</v>
      </c>
    </row>
    <row r="315" spans="1:14" x14ac:dyDescent="0.15">
      <c r="A315" t="str">
        <f t="shared" si="7"/>
        <v>201947_316_4562342690074</v>
      </c>
      <c r="B315">
        <v>201947</v>
      </c>
      <c r="C315">
        <v>316</v>
      </c>
      <c r="D315" t="s">
        <v>79</v>
      </c>
      <c r="E315" s="9">
        <v>4562342690074</v>
      </c>
      <c r="F315">
        <v>0</v>
      </c>
      <c r="G315">
        <v>0</v>
      </c>
      <c r="H315" t="s">
        <v>24</v>
      </c>
      <c r="I315" t="s">
        <v>19</v>
      </c>
      <c r="J315" t="s">
        <v>329</v>
      </c>
      <c r="K315">
        <v>30</v>
      </c>
      <c r="L315">
        <v>0</v>
      </c>
      <c r="M315">
        <v>0</v>
      </c>
      <c r="N315">
        <v>0</v>
      </c>
    </row>
    <row r="316" spans="1:14" x14ac:dyDescent="0.15">
      <c r="A316" t="str">
        <f t="shared" si="7"/>
        <v>201947_316_4562342690081</v>
      </c>
      <c r="B316">
        <v>201947</v>
      </c>
      <c r="C316">
        <v>316</v>
      </c>
      <c r="D316" t="s">
        <v>79</v>
      </c>
      <c r="E316" s="9">
        <v>4562342690081</v>
      </c>
      <c r="F316">
        <v>0</v>
      </c>
      <c r="G316">
        <v>0</v>
      </c>
      <c r="H316" t="s">
        <v>25</v>
      </c>
      <c r="I316" t="s">
        <v>19</v>
      </c>
      <c r="J316" t="s">
        <v>329</v>
      </c>
      <c r="K316">
        <v>10</v>
      </c>
      <c r="L316">
        <v>0</v>
      </c>
      <c r="M316">
        <v>0</v>
      </c>
      <c r="N316">
        <v>0</v>
      </c>
    </row>
    <row r="317" spans="1:14" x14ac:dyDescent="0.15">
      <c r="A317" t="str">
        <f t="shared" si="7"/>
        <v>201947_317_4562342690029</v>
      </c>
      <c r="B317">
        <v>201947</v>
      </c>
      <c r="C317">
        <v>317</v>
      </c>
      <c r="D317" t="s">
        <v>80</v>
      </c>
      <c r="E317" s="9">
        <v>4562342690029</v>
      </c>
      <c r="F317">
        <v>0</v>
      </c>
      <c r="G317">
        <v>0</v>
      </c>
      <c r="H317" t="s">
        <v>18</v>
      </c>
      <c r="I317" t="s">
        <v>19</v>
      </c>
      <c r="J317" t="s">
        <v>329</v>
      </c>
      <c r="K317">
        <v>30</v>
      </c>
      <c r="L317">
        <v>0</v>
      </c>
      <c r="M317">
        <v>0</v>
      </c>
      <c r="N317">
        <v>0</v>
      </c>
    </row>
    <row r="318" spans="1:14" x14ac:dyDescent="0.15">
      <c r="A318" t="str">
        <f t="shared" si="7"/>
        <v>201947_317_4562342690036</v>
      </c>
      <c r="B318">
        <v>201947</v>
      </c>
      <c r="C318">
        <v>317</v>
      </c>
      <c r="D318" t="s">
        <v>80</v>
      </c>
      <c r="E318" s="9">
        <v>4562342690036</v>
      </c>
      <c r="F318">
        <v>0</v>
      </c>
      <c r="G318">
        <v>0</v>
      </c>
      <c r="H318" t="s">
        <v>20</v>
      </c>
      <c r="I318" t="s">
        <v>19</v>
      </c>
      <c r="J318" t="s">
        <v>329</v>
      </c>
      <c r="K318">
        <v>10</v>
      </c>
      <c r="L318">
        <v>0</v>
      </c>
      <c r="M318">
        <v>0</v>
      </c>
      <c r="N318">
        <v>0</v>
      </c>
    </row>
    <row r="319" spans="1:14" x14ac:dyDescent="0.15">
      <c r="A319" t="str">
        <f t="shared" si="7"/>
        <v>201947_317_4562342690043</v>
      </c>
      <c r="B319">
        <v>201947</v>
      </c>
      <c r="C319">
        <v>317</v>
      </c>
      <c r="D319" t="s">
        <v>80</v>
      </c>
      <c r="E319" s="9">
        <v>4562342690043</v>
      </c>
      <c r="F319">
        <v>0</v>
      </c>
      <c r="G319">
        <v>0</v>
      </c>
      <c r="H319" t="s">
        <v>21</v>
      </c>
      <c r="I319" t="s">
        <v>19</v>
      </c>
      <c r="J319" t="s">
        <v>329</v>
      </c>
      <c r="K319">
        <v>30</v>
      </c>
      <c r="L319">
        <v>0</v>
      </c>
      <c r="M319">
        <v>0</v>
      </c>
      <c r="N319">
        <v>0</v>
      </c>
    </row>
    <row r="320" spans="1:14" x14ac:dyDescent="0.15">
      <c r="A320" t="str">
        <f t="shared" si="7"/>
        <v>201947_317_4562342690050</v>
      </c>
      <c r="B320">
        <v>201947</v>
      </c>
      <c r="C320">
        <v>317</v>
      </c>
      <c r="D320" t="s">
        <v>80</v>
      </c>
      <c r="E320" s="9">
        <v>4562342690050</v>
      </c>
      <c r="F320">
        <v>0</v>
      </c>
      <c r="G320">
        <v>0</v>
      </c>
      <c r="H320" t="s">
        <v>22</v>
      </c>
      <c r="I320" t="s">
        <v>19</v>
      </c>
      <c r="J320" t="s">
        <v>329</v>
      </c>
      <c r="K320">
        <v>10</v>
      </c>
      <c r="L320">
        <v>0</v>
      </c>
      <c r="M320">
        <v>0</v>
      </c>
      <c r="N320">
        <v>0</v>
      </c>
    </row>
    <row r="321" spans="1:14" x14ac:dyDescent="0.15">
      <c r="A321" t="str">
        <f t="shared" si="7"/>
        <v>201947_317_4562342690067</v>
      </c>
      <c r="B321">
        <v>201947</v>
      </c>
      <c r="C321">
        <v>317</v>
      </c>
      <c r="D321" t="s">
        <v>80</v>
      </c>
      <c r="E321" s="9">
        <v>4562342690067</v>
      </c>
      <c r="F321">
        <v>0</v>
      </c>
      <c r="G321">
        <v>0</v>
      </c>
      <c r="H321" t="s">
        <v>23</v>
      </c>
      <c r="I321" t="s">
        <v>19</v>
      </c>
      <c r="J321" t="s">
        <v>329</v>
      </c>
      <c r="K321">
        <v>30</v>
      </c>
      <c r="L321">
        <v>0</v>
      </c>
      <c r="M321">
        <v>0</v>
      </c>
      <c r="N321">
        <v>0</v>
      </c>
    </row>
    <row r="322" spans="1:14" x14ac:dyDescent="0.15">
      <c r="A322" t="str">
        <f t="shared" si="7"/>
        <v>201947_317_4562342690074</v>
      </c>
      <c r="B322">
        <v>201947</v>
      </c>
      <c r="C322">
        <v>317</v>
      </c>
      <c r="D322" t="s">
        <v>80</v>
      </c>
      <c r="E322" s="9">
        <v>4562342690074</v>
      </c>
      <c r="F322">
        <v>0</v>
      </c>
      <c r="G322">
        <v>0</v>
      </c>
      <c r="H322" t="s">
        <v>24</v>
      </c>
      <c r="I322" t="s">
        <v>19</v>
      </c>
      <c r="J322" t="s">
        <v>329</v>
      </c>
      <c r="K322">
        <v>30</v>
      </c>
      <c r="L322">
        <v>0</v>
      </c>
      <c r="M322">
        <v>0</v>
      </c>
      <c r="N322">
        <v>0</v>
      </c>
    </row>
    <row r="323" spans="1:14" x14ac:dyDescent="0.15">
      <c r="A323" t="str">
        <f t="shared" si="7"/>
        <v>201947_317_4562342690081</v>
      </c>
      <c r="B323">
        <v>201947</v>
      </c>
      <c r="C323">
        <v>317</v>
      </c>
      <c r="D323" t="s">
        <v>80</v>
      </c>
      <c r="E323" s="9">
        <v>4562342690081</v>
      </c>
      <c r="F323">
        <v>0</v>
      </c>
      <c r="G323">
        <v>0</v>
      </c>
      <c r="H323" t="s">
        <v>25</v>
      </c>
      <c r="I323" t="s">
        <v>19</v>
      </c>
      <c r="J323" t="s">
        <v>329</v>
      </c>
      <c r="K323">
        <v>10</v>
      </c>
      <c r="L323">
        <v>0</v>
      </c>
      <c r="M323">
        <v>0</v>
      </c>
      <c r="N323">
        <v>0</v>
      </c>
    </row>
    <row r="324" spans="1:14" x14ac:dyDescent="0.15">
      <c r="A324" t="str">
        <f t="shared" si="7"/>
        <v>201947_318_4562342690029</v>
      </c>
      <c r="B324">
        <v>201947</v>
      </c>
      <c r="C324">
        <v>318</v>
      </c>
      <c r="D324" t="s">
        <v>81</v>
      </c>
      <c r="E324" s="9">
        <v>4562342690029</v>
      </c>
      <c r="F324">
        <v>0</v>
      </c>
      <c r="G324">
        <v>0</v>
      </c>
      <c r="H324" t="s">
        <v>18</v>
      </c>
      <c r="I324" t="s">
        <v>19</v>
      </c>
      <c r="J324" t="s">
        <v>329</v>
      </c>
      <c r="K324">
        <v>30</v>
      </c>
      <c r="L324">
        <v>0</v>
      </c>
      <c r="M324">
        <v>0</v>
      </c>
      <c r="N324">
        <v>0</v>
      </c>
    </row>
    <row r="325" spans="1:14" x14ac:dyDescent="0.15">
      <c r="A325" t="str">
        <f t="shared" si="7"/>
        <v>201947_318_4562342690036</v>
      </c>
      <c r="B325">
        <v>201947</v>
      </c>
      <c r="C325">
        <v>318</v>
      </c>
      <c r="D325" t="s">
        <v>81</v>
      </c>
      <c r="E325" s="9">
        <v>4562342690036</v>
      </c>
      <c r="F325">
        <v>0</v>
      </c>
      <c r="G325">
        <v>0</v>
      </c>
      <c r="H325" t="s">
        <v>20</v>
      </c>
      <c r="I325" t="s">
        <v>19</v>
      </c>
      <c r="J325" t="s">
        <v>329</v>
      </c>
      <c r="K325">
        <v>10</v>
      </c>
      <c r="L325">
        <v>0</v>
      </c>
      <c r="M325">
        <v>0</v>
      </c>
      <c r="N325">
        <v>0</v>
      </c>
    </row>
    <row r="326" spans="1:14" x14ac:dyDescent="0.15">
      <c r="A326" t="str">
        <f t="shared" si="7"/>
        <v>201947_318_4562342690043</v>
      </c>
      <c r="B326">
        <v>201947</v>
      </c>
      <c r="C326">
        <v>318</v>
      </c>
      <c r="D326" t="s">
        <v>81</v>
      </c>
      <c r="E326" s="9">
        <v>4562342690043</v>
      </c>
      <c r="F326">
        <v>0</v>
      </c>
      <c r="G326">
        <v>0</v>
      </c>
      <c r="H326" t="s">
        <v>21</v>
      </c>
      <c r="I326" t="s">
        <v>19</v>
      </c>
      <c r="J326" t="s">
        <v>329</v>
      </c>
      <c r="K326">
        <v>30</v>
      </c>
      <c r="L326">
        <v>0</v>
      </c>
      <c r="M326">
        <v>0</v>
      </c>
      <c r="N326">
        <v>0</v>
      </c>
    </row>
    <row r="327" spans="1:14" x14ac:dyDescent="0.15">
      <c r="A327" t="str">
        <f t="shared" si="7"/>
        <v>201947_318_4562342690050</v>
      </c>
      <c r="B327">
        <v>201947</v>
      </c>
      <c r="C327">
        <v>318</v>
      </c>
      <c r="D327" t="s">
        <v>81</v>
      </c>
      <c r="E327" s="9">
        <v>4562342690050</v>
      </c>
      <c r="F327">
        <v>0</v>
      </c>
      <c r="G327">
        <v>0</v>
      </c>
      <c r="H327" t="s">
        <v>22</v>
      </c>
      <c r="I327" t="s">
        <v>19</v>
      </c>
      <c r="J327" t="s">
        <v>329</v>
      </c>
      <c r="K327">
        <v>10</v>
      </c>
      <c r="L327">
        <v>0</v>
      </c>
      <c r="M327">
        <v>0</v>
      </c>
      <c r="N327">
        <v>0</v>
      </c>
    </row>
    <row r="328" spans="1:14" x14ac:dyDescent="0.15">
      <c r="A328" t="str">
        <f t="shared" si="7"/>
        <v>201947_318_4562342690067</v>
      </c>
      <c r="B328">
        <v>201947</v>
      </c>
      <c r="C328">
        <v>318</v>
      </c>
      <c r="D328" t="s">
        <v>81</v>
      </c>
      <c r="E328" s="9">
        <v>4562342690067</v>
      </c>
      <c r="F328">
        <v>0</v>
      </c>
      <c r="G328">
        <v>0</v>
      </c>
      <c r="H328" t="s">
        <v>23</v>
      </c>
      <c r="I328" t="s">
        <v>19</v>
      </c>
      <c r="J328" t="s">
        <v>329</v>
      </c>
      <c r="K328">
        <v>30</v>
      </c>
      <c r="L328">
        <v>0</v>
      </c>
      <c r="M328">
        <v>0</v>
      </c>
      <c r="N328">
        <v>0</v>
      </c>
    </row>
    <row r="329" spans="1:14" x14ac:dyDescent="0.15">
      <c r="A329" t="str">
        <f t="shared" si="7"/>
        <v>201947_318_4562342690074</v>
      </c>
      <c r="B329">
        <v>201947</v>
      </c>
      <c r="C329">
        <v>318</v>
      </c>
      <c r="D329" t="s">
        <v>81</v>
      </c>
      <c r="E329" s="9">
        <v>4562342690074</v>
      </c>
      <c r="F329">
        <v>0</v>
      </c>
      <c r="G329">
        <v>0</v>
      </c>
      <c r="H329" t="s">
        <v>24</v>
      </c>
      <c r="I329" t="s">
        <v>19</v>
      </c>
      <c r="J329" t="s">
        <v>329</v>
      </c>
      <c r="K329">
        <v>30</v>
      </c>
      <c r="L329">
        <v>0</v>
      </c>
      <c r="M329">
        <v>0</v>
      </c>
      <c r="N329">
        <v>0</v>
      </c>
    </row>
    <row r="330" spans="1:14" x14ac:dyDescent="0.15">
      <c r="A330" t="str">
        <f t="shared" si="7"/>
        <v>201947_318_4562342690081</v>
      </c>
      <c r="B330">
        <v>201947</v>
      </c>
      <c r="C330">
        <v>318</v>
      </c>
      <c r="D330" t="s">
        <v>81</v>
      </c>
      <c r="E330" s="9">
        <v>4562342690081</v>
      </c>
      <c r="F330">
        <v>0</v>
      </c>
      <c r="G330">
        <v>0</v>
      </c>
      <c r="H330" t="s">
        <v>25</v>
      </c>
      <c r="I330" t="s">
        <v>19</v>
      </c>
      <c r="J330" t="s">
        <v>329</v>
      </c>
      <c r="K330">
        <v>10</v>
      </c>
      <c r="L330">
        <v>0</v>
      </c>
      <c r="M330">
        <v>0</v>
      </c>
      <c r="N330">
        <v>0</v>
      </c>
    </row>
    <row r="331" spans="1:14" x14ac:dyDescent="0.15">
      <c r="A331" t="str">
        <f t="shared" si="7"/>
        <v>201947_320_4562342690029</v>
      </c>
      <c r="B331">
        <v>201947</v>
      </c>
      <c r="C331">
        <v>320</v>
      </c>
      <c r="D331" t="s">
        <v>82</v>
      </c>
      <c r="E331" s="9">
        <v>4562342690029</v>
      </c>
      <c r="F331">
        <v>0</v>
      </c>
      <c r="G331">
        <v>0</v>
      </c>
      <c r="H331" t="s">
        <v>18</v>
      </c>
      <c r="I331" t="s">
        <v>19</v>
      </c>
      <c r="J331" t="s">
        <v>329</v>
      </c>
      <c r="K331">
        <v>30</v>
      </c>
      <c r="L331">
        <v>0</v>
      </c>
      <c r="M331">
        <v>0</v>
      </c>
      <c r="N331">
        <v>0</v>
      </c>
    </row>
    <row r="332" spans="1:14" x14ac:dyDescent="0.15">
      <c r="A332" t="str">
        <f t="shared" si="7"/>
        <v>201947_320_4562342690036</v>
      </c>
      <c r="B332">
        <v>201947</v>
      </c>
      <c r="C332">
        <v>320</v>
      </c>
      <c r="D332" t="s">
        <v>82</v>
      </c>
      <c r="E332" s="9">
        <v>4562342690036</v>
      </c>
      <c r="F332">
        <v>0</v>
      </c>
      <c r="G332">
        <v>0</v>
      </c>
      <c r="H332" t="s">
        <v>20</v>
      </c>
      <c r="I332" t="s">
        <v>19</v>
      </c>
      <c r="J332" t="s">
        <v>329</v>
      </c>
      <c r="K332">
        <v>10</v>
      </c>
      <c r="L332">
        <v>0</v>
      </c>
      <c r="M332">
        <v>0</v>
      </c>
      <c r="N332">
        <v>0</v>
      </c>
    </row>
    <row r="333" spans="1:14" x14ac:dyDescent="0.15">
      <c r="A333" t="str">
        <f t="shared" si="7"/>
        <v>201947_320_4562342690043</v>
      </c>
      <c r="B333">
        <v>201947</v>
      </c>
      <c r="C333">
        <v>320</v>
      </c>
      <c r="D333" t="s">
        <v>82</v>
      </c>
      <c r="E333" s="9">
        <v>4562342690043</v>
      </c>
      <c r="F333">
        <v>0</v>
      </c>
      <c r="G333">
        <v>0</v>
      </c>
      <c r="H333" t="s">
        <v>21</v>
      </c>
      <c r="I333" t="s">
        <v>19</v>
      </c>
      <c r="J333" t="s">
        <v>329</v>
      </c>
      <c r="K333">
        <v>30</v>
      </c>
      <c r="L333">
        <v>0</v>
      </c>
      <c r="M333">
        <v>0</v>
      </c>
      <c r="N333">
        <v>0</v>
      </c>
    </row>
    <row r="334" spans="1:14" x14ac:dyDescent="0.15">
      <c r="A334" t="str">
        <f t="shared" si="7"/>
        <v>201947_320_4562342690050</v>
      </c>
      <c r="B334">
        <v>201947</v>
      </c>
      <c r="C334">
        <v>320</v>
      </c>
      <c r="D334" t="s">
        <v>82</v>
      </c>
      <c r="E334" s="9">
        <v>4562342690050</v>
      </c>
      <c r="F334">
        <v>0</v>
      </c>
      <c r="G334">
        <v>0</v>
      </c>
      <c r="H334" t="s">
        <v>22</v>
      </c>
      <c r="I334" t="s">
        <v>19</v>
      </c>
      <c r="J334" t="s">
        <v>329</v>
      </c>
      <c r="K334">
        <v>10</v>
      </c>
      <c r="L334">
        <v>0</v>
      </c>
      <c r="M334">
        <v>0</v>
      </c>
      <c r="N334">
        <v>0</v>
      </c>
    </row>
    <row r="335" spans="1:14" x14ac:dyDescent="0.15">
      <c r="A335" t="str">
        <f t="shared" si="7"/>
        <v>201947_320_4562342690067</v>
      </c>
      <c r="B335">
        <v>201947</v>
      </c>
      <c r="C335">
        <v>320</v>
      </c>
      <c r="D335" t="s">
        <v>82</v>
      </c>
      <c r="E335" s="9">
        <v>4562342690067</v>
      </c>
      <c r="F335">
        <v>0</v>
      </c>
      <c r="G335">
        <v>0</v>
      </c>
      <c r="H335" t="s">
        <v>23</v>
      </c>
      <c r="I335" t="s">
        <v>19</v>
      </c>
      <c r="J335" t="s">
        <v>329</v>
      </c>
      <c r="K335">
        <v>30</v>
      </c>
      <c r="L335">
        <v>0</v>
      </c>
      <c r="M335">
        <v>0</v>
      </c>
      <c r="N335">
        <v>0</v>
      </c>
    </row>
    <row r="336" spans="1:14" x14ac:dyDescent="0.15">
      <c r="A336" t="str">
        <f t="shared" si="7"/>
        <v>201947_320_4562342690074</v>
      </c>
      <c r="B336">
        <v>201947</v>
      </c>
      <c r="C336">
        <v>320</v>
      </c>
      <c r="D336" t="s">
        <v>82</v>
      </c>
      <c r="E336" s="9">
        <v>4562342690074</v>
      </c>
      <c r="F336">
        <v>0</v>
      </c>
      <c r="G336">
        <v>0</v>
      </c>
      <c r="H336" t="s">
        <v>24</v>
      </c>
      <c r="I336" t="s">
        <v>19</v>
      </c>
      <c r="J336" t="s">
        <v>329</v>
      </c>
      <c r="K336">
        <v>30</v>
      </c>
      <c r="L336">
        <v>0</v>
      </c>
      <c r="M336">
        <v>0</v>
      </c>
      <c r="N336">
        <v>0</v>
      </c>
    </row>
    <row r="337" spans="1:14" x14ac:dyDescent="0.15">
      <c r="A337" t="str">
        <f t="shared" si="7"/>
        <v>201947_320_4562342690081</v>
      </c>
      <c r="B337">
        <v>201947</v>
      </c>
      <c r="C337">
        <v>320</v>
      </c>
      <c r="D337" t="s">
        <v>82</v>
      </c>
      <c r="E337" s="9">
        <v>4562342690081</v>
      </c>
      <c r="F337">
        <v>0</v>
      </c>
      <c r="G337">
        <v>0</v>
      </c>
      <c r="H337" t="s">
        <v>25</v>
      </c>
      <c r="I337" t="s">
        <v>19</v>
      </c>
      <c r="J337" t="s">
        <v>329</v>
      </c>
      <c r="K337">
        <v>10</v>
      </c>
      <c r="L337">
        <v>0</v>
      </c>
      <c r="M337">
        <v>0</v>
      </c>
      <c r="N337">
        <v>0</v>
      </c>
    </row>
    <row r="338" spans="1:14" x14ac:dyDescent="0.15">
      <c r="A338" t="str">
        <f t="shared" si="7"/>
        <v>201947_322_4562342690029</v>
      </c>
      <c r="B338">
        <v>201947</v>
      </c>
      <c r="C338">
        <v>322</v>
      </c>
      <c r="D338" t="s">
        <v>83</v>
      </c>
      <c r="E338" s="9">
        <v>4562342690029</v>
      </c>
      <c r="F338">
        <v>0</v>
      </c>
      <c r="G338">
        <v>0</v>
      </c>
      <c r="H338" t="s">
        <v>18</v>
      </c>
      <c r="I338" t="s">
        <v>19</v>
      </c>
      <c r="J338" t="s">
        <v>329</v>
      </c>
      <c r="K338">
        <v>30</v>
      </c>
      <c r="L338">
        <v>0</v>
      </c>
      <c r="M338">
        <v>0</v>
      </c>
      <c r="N338">
        <v>0</v>
      </c>
    </row>
    <row r="339" spans="1:14" x14ac:dyDescent="0.15">
      <c r="A339" t="str">
        <f t="shared" si="7"/>
        <v>201947_322_4562342690036</v>
      </c>
      <c r="B339">
        <v>201947</v>
      </c>
      <c r="C339">
        <v>322</v>
      </c>
      <c r="D339" t="s">
        <v>83</v>
      </c>
      <c r="E339" s="9">
        <v>4562342690036</v>
      </c>
      <c r="F339">
        <v>0</v>
      </c>
      <c r="G339">
        <v>0</v>
      </c>
      <c r="H339" t="s">
        <v>20</v>
      </c>
      <c r="I339" t="s">
        <v>19</v>
      </c>
      <c r="J339" t="s">
        <v>329</v>
      </c>
      <c r="K339">
        <v>10</v>
      </c>
      <c r="L339">
        <v>0</v>
      </c>
      <c r="M339">
        <v>0</v>
      </c>
      <c r="N339">
        <v>0</v>
      </c>
    </row>
    <row r="340" spans="1:14" x14ac:dyDescent="0.15">
      <c r="A340" t="str">
        <f t="shared" si="7"/>
        <v>201947_322_4562342690043</v>
      </c>
      <c r="B340">
        <v>201947</v>
      </c>
      <c r="C340">
        <v>322</v>
      </c>
      <c r="D340" t="s">
        <v>83</v>
      </c>
      <c r="E340" s="9">
        <v>4562342690043</v>
      </c>
      <c r="F340">
        <v>0</v>
      </c>
      <c r="G340">
        <v>0</v>
      </c>
      <c r="H340" t="s">
        <v>21</v>
      </c>
      <c r="I340" t="s">
        <v>19</v>
      </c>
      <c r="J340" t="s">
        <v>329</v>
      </c>
      <c r="K340">
        <v>30</v>
      </c>
      <c r="L340">
        <v>0</v>
      </c>
      <c r="M340">
        <v>0</v>
      </c>
      <c r="N340">
        <v>0</v>
      </c>
    </row>
    <row r="341" spans="1:14" x14ac:dyDescent="0.15">
      <c r="A341" t="str">
        <f t="shared" si="7"/>
        <v>201947_322_4562342690050</v>
      </c>
      <c r="B341">
        <v>201947</v>
      </c>
      <c r="C341">
        <v>322</v>
      </c>
      <c r="D341" t="s">
        <v>83</v>
      </c>
      <c r="E341" s="9">
        <v>4562342690050</v>
      </c>
      <c r="F341">
        <v>0</v>
      </c>
      <c r="G341">
        <v>0</v>
      </c>
      <c r="H341" t="s">
        <v>22</v>
      </c>
      <c r="I341" t="s">
        <v>19</v>
      </c>
      <c r="J341" t="s">
        <v>329</v>
      </c>
      <c r="K341">
        <v>10</v>
      </c>
      <c r="L341">
        <v>0</v>
      </c>
      <c r="M341">
        <v>0</v>
      </c>
      <c r="N341">
        <v>0</v>
      </c>
    </row>
    <row r="342" spans="1:14" x14ac:dyDescent="0.15">
      <c r="A342" t="str">
        <f t="shared" si="7"/>
        <v>201947_322_4562342690067</v>
      </c>
      <c r="B342">
        <v>201947</v>
      </c>
      <c r="C342">
        <v>322</v>
      </c>
      <c r="D342" t="s">
        <v>83</v>
      </c>
      <c r="E342" s="9">
        <v>4562342690067</v>
      </c>
      <c r="F342">
        <v>0</v>
      </c>
      <c r="G342">
        <v>0</v>
      </c>
      <c r="H342" t="s">
        <v>23</v>
      </c>
      <c r="I342" t="s">
        <v>19</v>
      </c>
      <c r="J342" t="s">
        <v>329</v>
      </c>
      <c r="K342">
        <v>30</v>
      </c>
      <c r="L342">
        <v>0</v>
      </c>
      <c r="M342">
        <v>0</v>
      </c>
      <c r="N342">
        <v>0</v>
      </c>
    </row>
    <row r="343" spans="1:14" x14ac:dyDescent="0.15">
      <c r="A343" t="str">
        <f t="shared" si="7"/>
        <v>201947_322_4562342690074</v>
      </c>
      <c r="B343">
        <v>201947</v>
      </c>
      <c r="C343">
        <v>322</v>
      </c>
      <c r="D343" t="s">
        <v>83</v>
      </c>
      <c r="E343" s="9">
        <v>4562342690074</v>
      </c>
      <c r="F343">
        <v>0</v>
      </c>
      <c r="G343">
        <v>0</v>
      </c>
      <c r="H343" t="s">
        <v>24</v>
      </c>
      <c r="I343" t="s">
        <v>19</v>
      </c>
      <c r="J343" t="s">
        <v>329</v>
      </c>
      <c r="K343">
        <v>30</v>
      </c>
      <c r="L343">
        <v>0</v>
      </c>
      <c r="M343">
        <v>0</v>
      </c>
      <c r="N343">
        <v>0</v>
      </c>
    </row>
    <row r="344" spans="1:14" x14ac:dyDescent="0.15">
      <c r="A344" t="str">
        <f t="shared" si="7"/>
        <v>201947_322_4562342690081</v>
      </c>
      <c r="B344">
        <v>201947</v>
      </c>
      <c r="C344">
        <v>322</v>
      </c>
      <c r="D344" t="s">
        <v>83</v>
      </c>
      <c r="E344" s="9">
        <v>4562342690081</v>
      </c>
      <c r="F344">
        <v>0</v>
      </c>
      <c r="G344">
        <v>0</v>
      </c>
      <c r="H344" t="s">
        <v>25</v>
      </c>
      <c r="I344" t="s">
        <v>19</v>
      </c>
      <c r="J344" t="s">
        <v>329</v>
      </c>
      <c r="K344">
        <v>10</v>
      </c>
      <c r="L344">
        <v>0</v>
      </c>
      <c r="M344">
        <v>0</v>
      </c>
      <c r="N344">
        <v>0</v>
      </c>
    </row>
    <row r="345" spans="1:14" x14ac:dyDescent="0.15">
      <c r="A345" t="str">
        <f t="shared" ref="A345:A408" si="8">B345&amp;"_"&amp;C345&amp;"_"&amp;E345</f>
        <v>201947_326_4562342690029</v>
      </c>
      <c r="B345">
        <v>201947</v>
      </c>
      <c r="C345">
        <v>326</v>
      </c>
      <c r="D345" t="s">
        <v>84</v>
      </c>
      <c r="E345" s="9">
        <v>4562342690029</v>
      </c>
      <c r="F345">
        <v>0</v>
      </c>
      <c r="G345">
        <v>0</v>
      </c>
      <c r="H345" t="s">
        <v>18</v>
      </c>
      <c r="I345" t="s">
        <v>19</v>
      </c>
      <c r="J345" t="s">
        <v>329</v>
      </c>
      <c r="K345">
        <v>30</v>
      </c>
      <c r="L345">
        <v>0</v>
      </c>
      <c r="M345">
        <v>0</v>
      </c>
      <c r="N345">
        <v>0</v>
      </c>
    </row>
    <row r="346" spans="1:14" x14ac:dyDescent="0.15">
      <c r="A346" t="str">
        <f t="shared" si="8"/>
        <v>201947_326_4562342690036</v>
      </c>
      <c r="B346">
        <v>201947</v>
      </c>
      <c r="C346">
        <v>326</v>
      </c>
      <c r="D346" t="s">
        <v>84</v>
      </c>
      <c r="E346" s="9">
        <v>4562342690036</v>
      </c>
      <c r="F346">
        <v>0</v>
      </c>
      <c r="G346">
        <v>0</v>
      </c>
      <c r="H346" t="s">
        <v>20</v>
      </c>
      <c r="I346" t="s">
        <v>19</v>
      </c>
      <c r="J346" t="s">
        <v>329</v>
      </c>
      <c r="K346">
        <v>10</v>
      </c>
      <c r="L346">
        <v>0</v>
      </c>
      <c r="M346">
        <v>0</v>
      </c>
      <c r="N346">
        <v>0</v>
      </c>
    </row>
    <row r="347" spans="1:14" x14ac:dyDescent="0.15">
      <c r="A347" t="str">
        <f t="shared" si="8"/>
        <v>201947_326_4562342690043</v>
      </c>
      <c r="B347">
        <v>201947</v>
      </c>
      <c r="C347">
        <v>326</v>
      </c>
      <c r="D347" t="s">
        <v>84</v>
      </c>
      <c r="E347" s="9">
        <v>4562342690043</v>
      </c>
      <c r="F347">
        <v>0</v>
      </c>
      <c r="G347">
        <v>0</v>
      </c>
      <c r="H347" t="s">
        <v>21</v>
      </c>
      <c r="I347" t="s">
        <v>19</v>
      </c>
      <c r="J347" t="s">
        <v>329</v>
      </c>
      <c r="K347">
        <v>30</v>
      </c>
      <c r="L347">
        <v>0</v>
      </c>
      <c r="M347">
        <v>0</v>
      </c>
      <c r="N347">
        <v>0</v>
      </c>
    </row>
    <row r="348" spans="1:14" x14ac:dyDescent="0.15">
      <c r="A348" t="str">
        <f t="shared" si="8"/>
        <v>201947_326_4562342690050</v>
      </c>
      <c r="B348">
        <v>201947</v>
      </c>
      <c r="C348">
        <v>326</v>
      </c>
      <c r="D348" t="s">
        <v>84</v>
      </c>
      <c r="E348" s="9">
        <v>4562342690050</v>
      </c>
      <c r="F348">
        <v>0</v>
      </c>
      <c r="G348">
        <v>0</v>
      </c>
      <c r="H348" t="s">
        <v>22</v>
      </c>
      <c r="I348" t="s">
        <v>19</v>
      </c>
      <c r="J348" t="s">
        <v>329</v>
      </c>
      <c r="K348">
        <v>10</v>
      </c>
      <c r="L348">
        <v>0</v>
      </c>
      <c r="M348">
        <v>0</v>
      </c>
      <c r="N348">
        <v>0</v>
      </c>
    </row>
    <row r="349" spans="1:14" x14ac:dyDescent="0.15">
      <c r="A349" t="str">
        <f t="shared" si="8"/>
        <v>201947_326_4562342690067</v>
      </c>
      <c r="B349">
        <v>201947</v>
      </c>
      <c r="C349">
        <v>326</v>
      </c>
      <c r="D349" t="s">
        <v>84</v>
      </c>
      <c r="E349" s="9">
        <v>4562342690067</v>
      </c>
      <c r="F349">
        <v>0</v>
      </c>
      <c r="G349">
        <v>0</v>
      </c>
      <c r="H349" t="s">
        <v>23</v>
      </c>
      <c r="I349" t="s">
        <v>19</v>
      </c>
      <c r="J349" t="s">
        <v>329</v>
      </c>
      <c r="K349">
        <v>30</v>
      </c>
      <c r="L349">
        <v>0</v>
      </c>
      <c r="M349">
        <v>0</v>
      </c>
      <c r="N349">
        <v>0</v>
      </c>
    </row>
    <row r="350" spans="1:14" x14ac:dyDescent="0.15">
      <c r="A350" t="str">
        <f t="shared" si="8"/>
        <v>201947_326_4562342690074</v>
      </c>
      <c r="B350">
        <v>201947</v>
      </c>
      <c r="C350">
        <v>326</v>
      </c>
      <c r="D350" t="s">
        <v>84</v>
      </c>
      <c r="E350" s="9">
        <v>4562342690074</v>
      </c>
      <c r="F350">
        <v>0</v>
      </c>
      <c r="G350">
        <v>0</v>
      </c>
      <c r="H350" t="s">
        <v>24</v>
      </c>
      <c r="I350" t="s">
        <v>19</v>
      </c>
      <c r="J350" t="s">
        <v>329</v>
      </c>
      <c r="K350">
        <v>30</v>
      </c>
      <c r="L350">
        <v>0</v>
      </c>
      <c r="M350">
        <v>0</v>
      </c>
      <c r="N350">
        <v>0</v>
      </c>
    </row>
    <row r="351" spans="1:14" x14ac:dyDescent="0.15">
      <c r="A351" t="str">
        <f t="shared" si="8"/>
        <v>201947_326_4562342690081</v>
      </c>
      <c r="B351">
        <v>201947</v>
      </c>
      <c r="C351">
        <v>326</v>
      </c>
      <c r="D351" t="s">
        <v>84</v>
      </c>
      <c r="E351" s="9">
        <v>4562342690081</v>
      </c>
      <c r="F351">
        <v>0</v>
      </c>
      <c r="G351">
        <v>0</v>
      </c>
      <c r="H351" t="s">
        <v>25</v>
      </c>
      <c r="I351" t="s">
        <v>19</v>
      </c>
      <c r="J351" t="s">
        <v>329</v>
      </c>
      <c r="K351">
        <v>10</v>
      </c>
      <c r="L351">
        <v>0</v>
      </c>
      <c r="M351">
        <v>0</v>
      </c>
      <c r="N351">
        <v>0</v>
      </c>
    </row>
    <row r="352" spans="1:14" x14ac:dyDescent="0.15">
      <c r="A352" t="str">
        <f t="shared" si="8"/>
        <v>201947_327_4562342690029</v>
      </c>
      <c r="B352">
        <v>201947</v>
      </c>
      <c r="C352">
        <v>327</v>
      </c>
      <c r="D352" t="s">
        <v>85</v>
      </c>
      <c r="E352" s="9">
        <v>4562342690029</v>
      </c>
      <c r="F352">
        <v>0</v>
      </c>
      <c r="G352">
        <v>0</v>
      </c>
      <c r="H352" t="s">
        <v>18</v>
      </c>
      <c r="I352" t="s">
        <v>19</v>
      </c>
      <c r="J352" t="s">
        <v>329</v>
      </c>
      <c r="K352">
        <v>30</v>
      </c>
      <c r="L352">
        <v>0</v>
      </c>
      <c r="M352">
        <v>0</v>
      </c>
      <c r="N352">
        <v>0</v>
      </c>
    </row>
    <row r="353" spans="1:14" x14ac:dyDescent="0.15">
      <c r="A353" t="str">
        <f t="shared" si="8"/>
        <v>201947_327_4562342690036</v>
      </c>
      <c r="B353">
        <v>201947</v>
      </c>
      <c r="C353">
        <v>327</v>
      </c>
      <c r="D353" t="s">
        <v>85</v>
      </c>
      <c r="E353" s="9">
        <v>4562342690036</v>
      </c>
      <c r="F353">
        <v>0</v>
      </c>
      <c r="G353">
        <v>0</v>
      </c>
      <c r="H353" t="s">
        <v>20</v>
      </c>
      <c r="I353" t="s">
        <v>19</v>
      </c>
      <c r="J353" t="s">
        <v>329</v>
      </c>
      <c r="K353">
        <v>10</v>
      </c>
      <c r="L353">
        <v>0</v>
      </c>
      <c r="M353">
        <v>0</v>
      </c>
      <c r="N353">
        <v>0</v>
      </c>
    </row>
    <row r="354" spans="1:14" x14ac:dyDescent="0.15">
      <c r="A354" t="str">
        <f t="shared" si="8"/>
        <v>201947_327_4562342690043</v>
      </c>
      <c r="B354">
        <v>201947</v>
      </c>
      <c r="C354">
        <v>327</v>
      </c>
      <c r="D354" t="s">
        <v>85</v>
      </c>
      <c r="E354" s="9">
        <v>4562342690043</v>
      </c>
      <c r="F354">
        <v>0</v>
      </c>
      <c r="G354">
        <v>0</v>
      </c>
      <c r="H354" t="s">
        <v>21</v>
      </c>
      <c r="I354" t="s">
        <v>19</v>
      </c>
      <c r="J354" t="s">
        <v>329</v>
      </c>
      <c r="K354">
        <v>30</v>
      </c>
      <c r="L354">
        <v>0</v>
      </c>
      <c r="M354">
        <v>0</v>
      </c>
      <c r="N354">
        <v>0</v>
      </c>
    </row>
    <row r="355" spans="1:14" x14ac:dyDescent="0.15">
      <c r="A355" t="str">
        <f t="shared" si="8"/>
        <v>201947_327_4562342690050</v>
      </c>
      <c r="B355">
        <v>201947</v>
      </c>
      <c r="C355">
        <v>327</v>
      </c>
      <c r="D355" t="s">
        <v>85</v>
      </c>
      <c r="E355" s="9">
        <v>4562342690050</v>
      </c>
      <c r="F355">
        <v>0</v>
      </c>
      <c r="G355">
        <v>0</v>
      </c>
      <c r="H355" t="s">
        <v>22</v>
      </c>
      <c r="I355" t="s">
        <v>19</v>
      </c>
      <c r="J355" t="s">
        <v>329</v>
      </c>
      <c r="K355">
        <v>10</v>
      </c>
      <c r="L355">
        <v>0</v>
      </c>
      <c r="M355">
        <v>0</v>
      </c>
      <c r="N355">
        <v>0</v>
      </c>
    </row>
    <row r="356" spans="1:14" x14ac:dyDescent="0.15">
      <c r="A356" t="str">
        <f t="shared" si="8"/>
        <v>201947_327_4562342690067</v>
      </c>
      <c r="B356">
        <v>201947</v>
      </c>
      <c r="C356">
        <v>327</v>
      </c>
      <c r="D356" t="s">
        <v>85</v>
      </c>
      <c r="E356" s="9">
        <v>4562342690067</v>
      </c>
      <c r="F356">
        <v>0</v>
      </c>
      <c r="G356">
        <v>0</v>
      </c>
      <c r="H356" t="s">
        <v>23</v>
      </c>
      <c r="I356" t="s">
        <v>19</v>
      </c>
      <c r="J356" t="s">
        <v>329</v>
      </c>
      <c r="K356">
        <v>30</v>
      </c>
      <c r="L356">
        <v>0</v>
      </c>
      <c r="M356">
        <v>0</v>
      </c>
      <c r="N356">
        <v>0</v>
      </c>
    </row>
    <row r="357" spans="1:14" x14ac:dyDescent="0.15">
      <c r="A357" t="str">
        <f t="shared" si="8"/>
        <v>201947_327_4562342690074</v>
      </c>
      <c r="B357">
        <v>201947</v>
      </c>
      <c r="C357">
        <v>327</v>
      </c>
      <c r="D357" t="s">
        <v>85</v>
      </c>
      <c r="E357" s="9">
        <v>4562342690074</v>
      </c>
      <c r="F357">
        <v>0</v>
      </c>
      <c r="G357">
        <v>0</v>
      </c>
      <c r="H357" t="s">
        <v>24</v>
      </c>
      <c r="I357" t="s">
        <v>19</v>
      </c>
      <c r="J357" t="s">
        <v>329</v>
      </c>
      <c r="K357">
        <v>30</v>
      </c>
      <c r="L357">
        <v>0</v>
      </c>
      <c r="M357">
        <v>0</v>
      </c>
      <c r="N357">
        <v>0</v>
      </c>
    </row>
    <row r="358" spans="1:14" x14ac:dyDescent="0.15">
      <c r="A358" t="str">
        <f t="shared" si="8"/>
        <v>201947_327_4562342690081</v>
      </c>
      <c r="B358">
        <v>201947</v>
      </c>
      <c r="C358">
        <v>327</v>
      </c>
      <c r="D358" t="s">
        <v>85</v>
      </c>
      <c r="E358" s="9">
        <v>4562342690081</v>
      </c>
      <c r="F358">
        <v>0</v>
      </c>
      <c r="G358">
        <v>0</v>
      </c>
      <c r="H358" t="s">
        <v>25</v>
      </c>
      <c r="I358" t="s">
        <v>19</v>
      </c>
      <c r="J358" t="s">
        <v>329</v>
      </c>
      <c r="K358">
        <v>10</v>
      </c>
      <c r="L358">
        <v>0</v>
      </c>
      <c r="M358">
        <v>0</v>
      </c>
      <c r="N358">
        <v>0</v>
      </c>
    </row>
    <row r="359" spans="1:14" x14ac:dyDescent="0.15">
      <c r="A359" t="str">
        <f t="shared" si="8"/>
        <v>201947_328_4562342690029</v>
      </c>
      <c r="B359">
        <v>201947</v>
      </c>
      <c r="C359">
        <v>328</v>
      </c>
      <c r="D359" t="s">
        <v>86</v>
      </c>
      <c r="E359" s="9">
        <v>4562342690029</v>
      </c>
      <c r="F359">
        <v>0</v>
      </c>
      <c r="G359">
        <v>0</v>
      </c>
      <c r="H359" t="s">
        <v>18</v>
      </c>
      <c r="I359" t="s">
        <v>19</v>
      </c>
      <c r="J359" t="s">
        <v>329</v>
      </c>
      <c r="K359">
        <v>30</v>
      </c>
      <c r="L359">
        <v>0</v>
      </c>
      <c r="M359">
        <v>0</v>
      </c>
      <c r="N359">
        <v>0</v>
      </c>
    </row>
    <row r="360" spans="1:14" x14ac:dyDescent="0.15">
      <c r="A360" t="str">
        <f t="shared" si="8"/>
        <v>201947_328_4562342690036</v>
      </c>
      <c r="B360">
        <v>201947</v>
      </c>
      <c r="C360">
        <v>328</v>
      </c>
      <c r="D360" t="s">
        <v>86</v>
      </c>
      <c r="E360" s="9">
        <v>4562342690036</v>
      </c>
      <c r="F360">
        <v>0</v>
      </c>
      <c r="G360">
        <v>0</v>
      </c>
      <c r="H360" t="s">
        <v>20</v>
      </c>
      <c r="I360" t="s">
        <v>19</v>
      </c>
      <c r="J360" t="s">
        <v>329</v>
      </c>
      <c r="K360">
        <v>10</v>
      </c>
      <c r="L360">
        <v>0</v>
      </c>
      <c r="M360">
        <v>0</v>
      </c>
      <c r="N360">
        <v>0</v>
      </c>
    </row>
    <row r="361" spans="1:14" x14ac:dyDescent="0.15">
      <c r="A361" t="str">
        <f t="shared" si="8"/>
        <v>201947_328_4562342690043</v>
      </c>
      <c r="B361">
        <v>201947</v>
      </c>
      <c r="C361">
        <v>328</v>
      </c>
      <c r="D361" t="s">
        <v>86</v>
      </c>
      <c r="E361" s="9">
        <v>4562342690043</v>
      </c>
      <c r="F361">
        <v>0</v>
      </c>
      <c r="G361">
        <v>0</v>
      </c>
      <c r="H361" t="s">
        <v>21</v>
      </c>
      <c r="I361" t="s">
        <v>19</v>
      </c>
      <c r="J361" t="s">
        <v>329</v>
      </c>
      <c r="K361">
        <v>30</v>
      </c>
      <c r="L361">
        <v>0</v>
      </c>
      <c r="M361">
        <v>0</v>
      </c>
      <c r="N361">
        <v>0</v>
      </c>
    </row>
    <row r="362" spans="1:14" x14ac:dyDescent="0.15">
      <c r="A362" t="str">
        <f t="shared" si="8"/>
        <v>201947_328_4562342690050</v>
      </c>
      <c r="B362">
        <v>201947</v>
      </c>
      <c r="C362">
        <v>328</v>
      </c>
      <c r="D362" t="s">
        <v>86</v>
      </c>
      <c r="E362" s="9">
        <v>4562342690050</v>
      </c>
      <c r="F362">
        <v>0</v>
      </c>
      <c r="G362">
        <v>0</v>
      </c>
      <c r="H362" t="s">
        <v>22</v>
      </c>
      <c r="I362" t="s">
        <v>19</v>
      </c>
      <c r="J362" t="s">
        <v>329</v>
      </c>
      <c r="K362">
        <v>10</v>
      </c>
      <c r="L362">
        <v>0</v>
      </c>
      <c r="M362">
        <v>0</v>
      </c>
      <c r="N362">
        <v>0</v>
      </c>
    </row>
    <row r="363" spans="1:14" x14ac:dyDescent="0.15">
      <c r="A363" t="str">
        <f t="shared" si="8"/>
        <v>201947_328_4562342690067</v>
      </c>
      <c r="B363">
        <v>201947</v>
      </c>
      <c r="C363">
        <v>328</v>
      </c>
      <c r="D363" t="s">
        <v>86</v>
      </c>
      <c r="E363" s="9">
        <v>4562342690067</v>
      </c>
      <c r="F363">
        <v>0</v>
      </c>
      <c r="G363">
        <v>0</v>
      </c>
      <c r="H363" t="s">
        <v>23</v>
      </c>
      <c r="I363" t="s">
        <v>19</v>
      </c>
      <c r="J363" t="s">
        <v>329</v>
      </c>
      <c r="K363">
        <v>30</v>
      </c>
      <c r="L363">
        <v>0</v>
      </c>
      <c r="M363">
        <v>0</v>
      </c>
      <c r="N363">
        <v>0</v>
      </c>
    </row>
    <row r="364" spans="1:14" x14ac:dyDescent="0.15">
      <c r="A364" t="str">
        <f t="shared" si="8"/>
        <v>201947_328_4562342690074</v>
      </c>
      <c r="B364">
        <v>201947</v>
      </c>
      <c r="C364">
        <v>328</v>
      </c>
      <c r="D364" t="s">
        <v>86</v>
      </c>
      <c r="E364" s="9">
        <v>4562342690074</v>
      </c>
      <c r="F364">
        <v>0</v>
      </c>
      <c r="G364">
        <v>0</v>
      </c>
      <c r="H364" t="s">
        <v>24</v>
      </c>
      <c r="I364" t="s">
        <v>19</v>
      </c>
      <c r="J364" t="s">
        <v>329</v>
      </c>
      <c r="K364">
        <v>30</v>
      </c>
      <c r="L364">
        <v>0</v>
      </c>
      <c r="M364">
        <v>0</v>
      </c>
      <c r="N364">
        <v>0</v>
      </c>
    </row>
    <row r="365" spans="1:14" x14ac:dyDescent="0.15">
      <c r="A365" t="str">
        <f t="shared" si="8"/>
        <v>201947_328_4562342690081</v>
      </c>
      <c r="B365">
        <v>201947</v>
      </c>
      <c r="C365">
        <v>328</v>
      </c>
      <c r="D365" t="s">
        <v>86</v>
      </c>
      <c r="E365" s="9">
        <v>4562342690081</v>
      </c>
      <c r="F365">
        <v>0</v>
      </c>
      <c r="G365">
        <v>0</v>
      </c>
      <c r="H365" t="s">
        <v>25</v>
      </c>
      <c r="I365" t="s">
        <v>19</v>
      </c>
      <c r="J365" t="s">
        <v>329</v>
      </c>
      <c r="K365">
        <v>10</v>
      </c>
      <c r="L365">
        <v>0</v>
      </c>
      <c r="M365">
        <v>0</v>
      </c>
      <c r="N365">
        <v>0</v>
      </c>
    </row>
    <row r="366" spans="1:14" x14ac:dyDescent="0.15">
      <c r="A366" t="str">
        <f t="shared" si="8"/>
        <v>201947_334_4562342690029</v>
      </c>
      <c r="B366">
        <v>201947</v>
      </c>
      <c r="C366">
        <v>334</v>
      </c>
      <c r="D366" t="s">
        <v>87</v>
      </c>
      <c r="E366" s="9">
        <v>4562342690029</v>
      </c>
      <c r="F366">
        <v>0</v>
      </c>
      <c r="G366">
        <v>0</v>
      </c>
      <c r="H366" t="s">
        <v>18</v>
      </c>
      <c r="I366" t="s">
        <v>19</v>
      </c>
      <c r="J366" t="s">
        <v>329</v>
      </c>
      <c r="K366">
        <v>30</v>
      </c>
      <c r="L366">
        <v>0</v>
      </c>
      <c r="M366">
        <v>0</v>
      </c>
      <c r="N366">
        <v>0</v>
      </c>
    </row>
    <row r="367" spans="1:14" x14ac:dyDescent="0.15">
      <c r="A367" t="str">
        <f t="shared" si="8"/>
        <v>201947_334_4562342690036</v>
      </c>
      <c r="B367">
        <v>201947</v>
      </c>
      <c r="C367">
        <v>334</v>
      </c>
      <c r="D367" t="s">
        <v>87</v>
      </c>
      <c r="E367" s="9">
        <v>4562342690036</v>
      </c>
      <c r="F367">
        <v>0</v>
      </c>
      <c r="G367">
        <v>0</v>
      </c>
      <c r="H367" t="s">
        <v>20</v>
      </c>
      <c r="I367" t="s">
        <v>19</v>
      </c>
      <c r="J367" t="s">
        <v>329</v>
      </c>
      <c r="K367">
        <v>10</v>
      </c>
      <c r="L367">
        <v>0</v>
      </c>
      <c r="M367">
        <v>0</v>
      </c>
      <c r="N367">
        <v>0</v>
      </c>
    </row>
    <row r="368" spans="1:14" x14ac:dyDescent="0.15">
      <c r="A368" t="str">
        <f t="shared" si="8"/>
        <v>201947_334_4562342690043</v>
      </c>
      <c r="B368">
        <v>201947</v>
      </c>
      <c r="C368">
        <v>334</v>
      </c>
      <c r="D368" t="s">
        <v>87</v>
      </c>
      <c r="E368" s="9">
        <v>4562342690043</v>
      </c>
      <c r="F368">
        <v>0</v>
      </c>
      <c r="G368">
        <v>0</v>
      </c>
      <c r="H368" t="s">
        <v>21</v>
      </c>
      <c r="I368" t="s">
        <v>19</v>
      </c>
      <c r="J368" t="s">
        <v>329</v>
      </c>
      <c r="K368">
        <v>30</v>
      </c>
      <c r="L368">
        <v>0</v>
      </c>
      <c r="M368">
        <v>0</v>
      </c>
      <c r="N368">
        <v>0</v>
      </c>
    </row>
    <row r="369" spans="1:14" x14ac:dyDescent="0.15">
      <c r="A369" t="str">
        <f t="shared" si="8"/>
        <v>201947_334_4562342690050</v>
      </c>
      <c r="B369">
        <v>201947</v>
      </c>
      <c r="C369">
        <v>334</v>
      </c>
      <c r="D369" t="s">
        <v>87</v>
      </c>
      <c r="E369" s="9">
        <v>4562342690050</v>
      </c>
      <c r="F369">
        <v>0</v>
      </c>
      <c r="G369">
        <v>0</v>
      </c>
      <c r="H369" t="s">
        <v>22</v>
      </c>
      <c r="I369" t="s">
        <v>19</v>
      </c>
      <c r="J369" t="s">
        <v>329</v>
      </c>
      <c r="K369">
        <v>10</v>
      </c>
      <c r="L369">
        <v>0</v>
      </c>
      <c r="M369">
        <v>0</v>
      </c>
      <c r="N369">
        <v>0</v>
      </c>
    </row>
    <row r="370" spans="1:14" x14ac:dyDescent="0.15">
      <c r="A370" t="str">
        <f t="shared" si="8"/>
        <v>201947_334_4562342690067</v>
      </c>
      <c r="B370">
        <v>201947</v>
      </c>
      <c r="C370">
        <v>334</v>
      </c>
      <c r="D370" t="s">
        <v>87</v>
      </c>
      <c r="E370" s="9">
        <v>4562342690067</v>
      </c>
      <c r="F370">
        <v>0</v>
      </c>
      <c r="G370">
        <v>0</v>
      </c>
      <c r="H370" t="s">
        <v>23</v>
      </c>
      <c r="I370" t="s">
        <v>19</v>
      </c>
      <c r="J370" t="s">
        <v>329</v>
      </c>
      <c r="K370">
        <v>30</v>
      </c>
      <c r="L370">
        <v>0</v>
      </c>
      <c r="M370">
        <v>0</v>
      </c>
      <c r="N370">
        <v>0</v>
      </c>
    </row>
    <row r="371" spans="1:14" x14ac:dyDescent="0.15">
      <c r="A371" t="str">
        <f t="shared" si="8"/>
        <v>201947_334_4562342690074</v>
      </c>
      <c r="B371">
        <v>201947</v>
      </c>
      <c r="C371">
        <v>334</v>
      </c>
      <c r="D371" t="s">
        <v>87</v>
      </c>
      <c r="E371" s="9">
        <v>4562342690074</v>
      </c>
      <c r="F371">
        <v>0</v>
      </c>
      <c r="G371">
        <v>0</v>
      </c>
      <c r="H371" t="s">
        <v>24</v>
      </c>
      <c r="I371" t="s">
        <v>19</v>
      </c>
      <c r="J371" t="s">
        <v>329</v>
      </c>
      <c r="K371">
        <v>30</v>
      </c>
      <c r="L371">
        <v>0</v>
      </c>
      <c r="M371">
        <v>0</v>
      </c>
      <c r="N371">
        <v>0</v>
      </c>
    </row>
    <row r="372" spans="1:14" x14ac:dyDescent="0.15">
      <c r="A372" t="str">
        <f t="shared" si="8"/>
        <v>201947_334_4562342690081</v>
      </c>
      <c r="B372">
        <v>201947</v>
      </c>
      <c r="C372">
        <v>334</v>
      </c>
      <c r="D372" t="s">
        <v>87</v>
      </c>
      <c r="E372" s="9">
        <v>4562342690081</v>
      </c>
      <c r="F372">
        <v>0</v>
      </c>
      <c r="G372">
        <v>0</v>
      </c>
      <c r="H372" t="s">
        <v>25</v>
      </c>
      <c r="I372" t="s">
        <v>19</v>
      </c>
      <c r="J372" t="s">
        <v>329</v>
      </c>
      <c r="K372">
        <v>10</v>
      </c>
      <c r="L372">
        <v>0</v>
      </c>
      <c r="M372">
        <v>0</v>
      </c>
      <c r="N372">
        <v>0</v>
      </c>
    </row>
    <row r="373" spans="1:14" x14ac:dyDescent="0.15">
      <c r="A373" t="str">
        <f t="shared" si="8"/>
        <v>201947_343_4562342690029</v>
      </c>
      <c r="B373">
        <v>201947</v>
      </c>
      <c r="C373">
        <v>343</v>
      </c>
      <c r="D373" t="s">
        <v>88</v>
      </c>
      <c r="E373" s="9">
        <v>4562342690029</v>
      </c>
      <c r="F373">
        <v>0</v>
      </c>
      <c r="G373">
        <v>0</v>
      </c>
      <c r="H373" t="s">
        <v>18</v>
      </c>
      <c r="I373" t="s">
        <v>19</v>
      </c>
      <c r="J373" t="s">
        <v>329</v>
      </c>
      <c r="K373">
        <v>30</v>
      </c>
      <c r="L373">
        <v>0</v>
      </c>
      <c r="M373">
        <v>0</v>
      </c>
      <c r="N373">
        <v>0</v>
      </c>
    </row>
    <row r="374" spans="1:14" x14ac:dyDescent="0.15">
      <c r="A374" t="str">
        <f t="shared" si="8"/>
        <v>201947_343_4562342690036</v>
      </c>
      <c r="B374">
        <v>201947</v>
      </c>
      <c r="C374">
        <v>343</v>
      </c>
      <c r="D374" t="s">
        <v>88</v>
      </c>
      <c r="E374" s="9">
        <v>4562342690036</v>
      </c>
      <c r="F374">
        <v>0</v>
      </c>
      <c r="G374">
        <v>0</v>
      </c>
      <c r="H374" t="s">
        <v>20</v>
      </c>
      <c r="I374" t="s">
        <v>19</v>
      </c>
      <c r="J374" t="s">
        <v>329</v>
      </c>
      <c r="K374">
        <v>10</v>
      </c>
      <c r="L374">
        <v>0</v>
      </c>
      <c r="M374">
        <v>0</v>
      </c>
      <c r="N374">
        <v>0</v>
      </c>
    </row>
    <row r="375" spans="1:14" x14ac:dyDescent="0.15">
      <c r="A375" t="str">
        <f t="shared" si="8"/>
        <v>201947_343_4562342690043</v>
      </c>
      <c r="B375">
        <v>201947</v>
      </c>
      <c r="C375">
        <v>343</v>
      </c>
      <c r="D375" t="s">
        <v>88</v>
      </c>
      <c r="E375" s="9">
        <v>4562342690043</v>
      </c>
      <c r="F375">
        <v>0</v>
      </c>
      <c r="G375">
        <v>0</v>
      </c>
      <c r="H375" t="s">
        <v>21</v>
      </c>
      <c r="I375" t="s">
        <v>19</v>
      </c>
      <c r="J375" t="s">
        <v>329</v>
      </c>
      <c r="K375">
        <v>30</v>
      </c>
      <c r="L375">
        <v>0</v>
      </c>
      <c r="M375">
        <v>0</v>
      </c>
      <c r="N375">
        <v>0</v>
      </c>
    </row>
    <row r="376" spans="1:14" x14ac:dyDescent="0.15">
      <c r="A376" t="str">
        <f t="shared" si="8"/>
        <v>201947_343_4562342690050</v>
      </c>
      <c r="B376">
        <v>201947</v>
      </c>
      <c r="C376">
        <v>343</v>
      </c>
      <c r="D376" t="s">
        <v>88</v>
      </c>
      <c r="E376" s="9">
        <v>4562342690050</v>
      </c>
      <c r="F376">
        <v>0</v>
      </c>
      <c r="G376">
        <v>0</v>
      </c>
      <c r="H376" t="s">
        <v>22</v>
      </c>
      <c r="I376" t="s">
        <v>19</v>
      </c>
      <c r="J376" t="s">
        <v>329</v>
      </c>
      <c r="K376">
        <v>10</v>
      </c>
      <c r="L376">
        <v>0</v>
      </c>
      <c r="M376">
        <v>0</v>
      </c>
      <c r="N376">
        <v>0</v>
      </c>
    </row>
    <row r="377" spans="1:14" x14ac:dyDescent="0.15">
      <c r="A377" t="str">
        <f t="shared" si="8"/>
        <v>201947_343_4562342690067</v>
      </c>
      <c r="B377">
        <v>201947</v>
      </c>
      <c r="C377">
        <v>343</v>
      </c>
      <c r="D377" t="s">
        <v>88</v>
      </c>
      <c r="E377" s="9">
        <v>4562342690067</v>
      </c>
      <c r="F377">
        <v>0</v>
      </c>
      <c r="G377">
        <v>0</v>
      </c>
      <c r="H377" t="s">
        <v>23</v>
      </c>
      <c r="I377" t="s">
        <v>19</v>
      </c>
      <c r="J377" t="s">
        <v>329</v>
      </c>
      <c r="K377">
        <v>30</v>
      </c>
      <c r="L377">
        <v>0</v>
      </c>
      <c r="M377">
        <v>0</v>
      </c>
      <c r="N377">
        <v>0</v>
      </c>
    </row>
    <row r="378" spans="1:14" x14ac:dyDescent="0.15">
      <c r="A378" t="str">
        <f t="shared" si="8"/>
        <v>201947_343_4562342690074</v>
      </c>
      <c r="B378">
        <v>201947</v>
      </c>
      <c r="C378">
        <v>343</v>
      </c>
      <c r="D378" t="s">
        <v>88</v>
      </c>
      <c r="E378" s="9">
        <v>4562342690074</v>
      </c>
      <c r="F378">
        <v>0</v>
      </c>
      <c r="G378">
        <v>0</v>
      </c>
      <c r="H378" t="s">
        <v>24</v>
      </c>
      <c r="I378" t="s">
        <v>19</v>
      </c>
      <c r="J378" t="s">
        <v>329</v>
      </c>
      <c r="K378">
        <v>30</v>
      </c>
      <c r="L378">
        <v>0</v>
      </c>
      <c r="M378">
        <v>0</v>
      </c>
      <c r="N378">
        <v>0</v>
      </c>
    </row>
    <row r="379" spans="1:14" x14ac:dyDescent="0.15">
      <c r="A379" t="str">
        <f t="shared" si="8"/>
        <v>201947_343_4562342690081</v>
      </c>
      <c r="B379">
        <v>201947</v>
      </c>
      <c r="C379">
        <v>343</v>
      </c>
      <c r="D379" t="s">
        <v>88</v>
      </c>
      <c r="E379" s="9">
        <v>4562342690081</v>
      </c>
      <c r="F379">
        <v>0</v>
      </c>
      <c r="G379">
        <v>0</v>
      </c>
      <c r="H379" t="s">
        <v>25</v>
      </c>
      <c r="I379" t="s">
        <v>19</v>
      </c>
      <c r="J379" t="s">
        <v>329</v>
      </c>
      <c r="K379">
        <v>10</v>
      </c>
      <c r="L379">
        <v>0</v>
      </c>
      <c r="M379">
        <v>0</v>
      </c>
      <c r="N379">
        <v>0</v>
      </c>
    </row>
    <row r="380" spans="1:14" x14ac:dyDescent="0.15">
      <c r="A380" t="str">
        <f t="shared" si="8"/>
        <v>201947_348_4562342690029</v>
      </c>
      <c r="B380">
        <v>201947</v>
      </c>
      <c r="C380">
        <v>348</v>
      </c>
      <c r="D380" t="s">
        <v>89</v>
      </c>
      <c r="E380" s="9">
        <v>4562342690029</v>
      </c>
      <c r="F380">
        <v>0</v>
      </c>
      <c r="G380">
        <v>0</v>
      </c>
      <c r="H380" t="s">
        <v>18</v>
      </c>
      <c r="I380" t="s">
        <v>19</v>
      </c>
      <c r="J380" t="s">
        <v>329</v>
      </c>
      <c r="K380">
        <v>30</v>
      </c>
      <c r="L380">
        <v>0</v>
      </c>
      <c r="M380">
        <v>0</v>
      </c>
      <c r="N380">
        <v>0</v>
      </c>
    </row>
    <row r="381" spans="1:14" x14ac:dyDescent="0.15">
      <c r="A381" t="str">
        <f t="shared" si="8"/>
        <v>201947_348_4562342690036</v>
      </c>
      <c r="B381">
        <v>201947</v>
      </c>
      <c r="C381">
        <v>348</v>
      </c>
      <c r="D381" t="s">
        <v>89</v>
      </c>
      <c r="E381" s="9">
        <v>4562342690036</v>
      </c>
      <c r="F381">
        <v>0</v>
      </c>
      <c r="G381">
        <v>0</v>
      </c>
      <c r="H381" t="s">
        <v>20</v>
      </c>
      <c r="I381" t="s">
        <v>19</v>
      </c>
      <c r="J381" t="s">
        <v>329</v>
      </c>
      <c r="K381">
        <v>10</v>
      </c>
      <c r="L381">
        <v>0</v>
      </c>
      <c r="M381">
        <v>0</v>
      </c>
      <c r="N381">
        <v>0</v>
      </c>
    </row>
    <row r="382" spans="1:14" x14ac:dyDescent="0.15">
      <c r="A382" t="str">
        <f t="shared" si="8"/>
        <v>201947_348_4562342690043</v>
      </c>
      <c r="B382">
        <v>201947</v>
      </c>
      <c r="C382">
        <v>348</v>
      </c>
      <c r="D382" t="s">
        <v>89</v>
      </c>
      <c r="E382" s="9">
        <v>4562342690043</v>
      </c>
      <c r="F382">
        <v>0</v>
      </c>
      <c r="G382">
        <v>0</v>
      </c>
      <c r="H382" t="s">
        <v>21</v>
      </c>
      <c r="I382" t="s">
        <v>19</v>
      </c>
      <c r="J382" t="s">
        <v>329</v>
      </c>
      <c r="K382">
        <v>30</v>
      </c>
      <c r="L382">
        <v>0</v>
      </c>
      <c r="M382">
        <v>0</v>
      </c>
      <c r="N382">
        <v>0</v>
      </c>
    </row>
    <row r="383" spans="1:14" x14ac:dyDescent="0.15">
      <c r="A383" t="str">
        <f t="shared" si="8"/>
        <v>201947_348_4562342690050</v>
      </c>
      <c r="B383">
        <v>201947</v>
      </c>
      <c r="C383">
        <v>348</v>
      </c>
      <c r="D383" t="s">
        <v>89</v>
      </c>
      <c r="E383" s="9">
        <v>4562342690050</v>
      </c>
      <c r="F383">
        <v>0</v>
      </c>
      <c r="G383">
        <v>0</v>
      </c>
      <c r="H383" t="s">
        <v>22</v>
      </c>
      <c r="I383" t="s">
        <v>19</v>
      </c>
      <c r="J383" t="s">
        <v>329</v>
      </c>
      <c r="K383">
        <v>10</v>
      </c>
      <c r="L383">
        <v>0</v>
      </c>
      <c r="M383">
        <v>0</v>
      </c>
      <c r="N383">
        <v>0</v>
      </c>
    </row>
    <row r="384" spans="1:14" x14ac:dyDescent="0.15">
      <c r="A384" t="str">
        <f t="shared" si="8"/>
        <v>201947_348_4562342690067</v>
      </c>
      <c r="B384">
        <v>201947</v>
      </c>
      <c r="C384">
        <v>348</v>
      </c>
      <c r="D384" t="s">
        <v>89</v>
      </c>
      <c r="E384" s="9">
        <v>4562342690067</v>
      </c>
      <c r="F384">
        <v>0</v>
      </c>
      <c r="G384">
        <v>0</v>
      </c>
      <c r="H384" t="s">
        <v>23</v>
      </c>
      <c r="I384" t="s">
        <v>19</v>
      </c>
      <c r="J384" t="s">
        <v>329</v>
      </c>
      <c r="K384">
        <v>30</v>
      </c>
      <c r="L384">
        <v>0</v>
      </c>
      <c r="M384">
        <v>0</v>
      </c>
      <c r="N384">
        <v>0</v>
      </c>
    </row>
    <row r="385" spans="1:14" x14ac:dyDescent="0.15">
      <c r="A385" t="str">
        <f t="shared" si="8"/>
        <v>201947_348_4562342690074</v>
      </c>
      <c r="B385">
        <v>201947</v>
      </c>
      <c r="C385">
        <v>348</v>
      </c>
      <c r="D385" t="s">
        <v>89</v>
      </c>
      <c r="E385" s="9">
        <v>4562342690074</v>
      </c>
      <c r="F385">
        <v>0</v>
      </c>
      <c r="G385">
        <v>0</v>
      </c>
      <c r="H385" t="s">
        <v>24</v>
      </c>
      <c r="I385" t="s">
        <v>19</v>
      </c>
      <c r="J385" t="s">
        <v>329</v>
      </c>
      <c r="K385">
        <v>30</v>
      </c>
      <c r="L385">
        <v>0</v>
      </c>
      <c r="M385">
        <v>0</v>
      </c>
      <c r="N385">
        <v>0</v>
      </c>
    </row>
    <row r="386" spans="1:14" x14ac:dyDescent="0.15">
      <c r="A386" t="str">
        <f t="shared" si="8"/>
        <v>201947_348_4562342690081</v>
      </c>
      <c r="B386">
        <v>201947</v>
      </c>
      <c r="C386">
        <v>348</v>
      </c>
      <c r="D386" t="s">
        <v>89</v>
      </c>
      <c r="E386" s="9">
        <v>4562342690081</v>
      </c>
      <c r="F386">
        <v>0</v>
      </c>
      <c r="G386">
        <v>0</v>
      </c>
      <c r="H386" t="s">
        <v>25</v>
      </c>
      <c r="I386" t="s">
        <v>19</v>
      </c>
      <c r="J386" t="s">
        <v>329</v>
      </c>
      <c r="K386">
        <v>10</v>
      </c>
      <c r="L386">
        <v>0</v>
      </c>
      <c r="M386">
        <v>0</v>
      </c>
      <c r="N386">
        <v>0</v>
      </c>
    </row>
    <row r="387" spans="1:14" x14ac:dyDescent="0.15">
      <c r="A387" t="str">
        <f t="shared" si="8"/>
        <v>201947_349_4562342690029</v>
      </c>
      <c r="B387">
        <v>201947</v>
      </c>
      <c r="C387">
        <v>349</v>
      </c>
      <c r="D387" t="s">
        <v>90</v>
      </c>
      <c r="E387" s="9">
        <v>4562342690029</v>
      </c>
      <c r="F387">
        <v>0</v>
      </c>
      <c r="G387">
        <v>0</v>
      </c>
      <c r="H387" t="s">
        <v>18</v>
      </c>
      <c r="I387" t="s">
        <v>19</v>
      </c>
      <c r="J387" t="s">
        <v>329</v>
      </c>
      <c r="K387">
        <v>30</v>
      </c>
      <c r="L387">
        <v>0</v>
      </c>
      <c r="M387">
        <v>0</v>
      </c>
      <c r="N387">
        <v>0</v>
      </c>
    </row>
    <row r="388" spans="1:14" x14ac:dyDescent="0.15">
      <c r="A388" t="str">
        <f t="shared" si="8"/>
        <v>201947_349_4562342690036</v>
      </c>
      <c r="B388">
        <v>201947</v>
      </c>
      <c r="C388">
        <v>349</v>
      </c>
      <c r="D388" t="s">
        <v>90</v>
      </c>
      <c r="E388" s="9">
        <v>4562342690036</v>
      </c>
      <c r="F388">
        <v>0</v>
      </c>
      <c r="G388">
        <v>0</v>
      </c>
      <c r="H388" t="s">
        <v>20</v>
      </c>
      <c r="I388" t="s">
        <v>19</v>
      </c>
      <c r="J388" t="s">
        <v>329</v>
      </c>
      <c r="K388">
        <v>10</v>
      </c>
      <c r="L388">
        <v>0</v>
      </c>
      <c r="M388">
        <v>0</v>
      </c>
      <c r="N388">
        <v>0</v>
      </c>
    </row>
    <row r="389" spans="1:14" x14ac:dyDescent="0.15">
      <c r="A389" t="str">
        <f t="shared" si="8"/>
        <v>201947_349_4562342690043</v>
      </c>
      <c r="B389">
        <v>201947</v>
      </c>
      <c r="C389">
        <v>349</v>
      </c>
      <c r="D389" t="s">
        <v>90</v>
      </c>
      <c r="E389" s="9">
        <v>4562342690043</v>
      </c>
      <c r="F389">
        <v>0</v>
      </c>
      <c r="G389">
        <v>0</v>
      </c>
      <c r="H389" t="s">
        <v>21</v>
      </c>
      <c r="I389" t="s">
        <v>19</v>
      </c>
      <c r="J389" t="s">
        <v>329</v>
      </c>
      <c r="K389">
        <v>30</v>
      </c>
      <c r="L389">
        <v>0</v>
      </c>
      <c r="M389">
        <v>0</v>
      </c>
      <c r="N389">
        <v>0</v>
      </c>
    </row>
    <row r="390" spans="1:14" x14ac:dyDescent="0.15">
      <c r="A390" t="str">
        <f t="shared" si="8"/>
        <v>201947_349_4562342690050</v>
      </c>
      <c r="B390">
        <v>201947</v>
      </c>
      <c r="C390">
        <v>349</v>
      </c>
      <c r="D390" t="s">
        <v>90</v>
      </c>
      <c r="E390" s="9">
        <v>4562342690050</v>
      </c>
      <c r="F390">
        <v>0</v>
      </c>
      <c r="G390">
        <v>0</v>
      </c>
      <c r="H390" t="s">
        <v>22</v>
      </c>
      <c r="I390" t="s">
        <v>19</v>
      </c>
      <c r="J390" t="s">
        <v>329</v>
      </c>
      <c r="K390">
        <v>10</v>
      </c>
      <c r="L390">
        <v>0</v>
      </c>
      <c r="M390">
        <v>0</v>
      </c>
      <c r="N390">
        <v>0</v>
      </c>
    </row>
    <row r="391" spans="1:14" x14ac:dyDescent="0.15">
      <c r="A391" t="str">
        <f t="shared" si="8"/>
        <v>201947_349_4562342690067</v>
      </c>
      <c r="B391">
        <v>201947</v>
      </c>
      <c r="C391">
        <v>349</v>
      </c>
      <c r="D391" t="s">
        <v>90</v>
      </c>
      <c r="E391" s="9">
        <v>4562342690067</v>
      </c>
      <c r="F391">
        <v>0</v>
      </c>
      <c r="G391">
        <v>0</v>
      </c>
      <c r="H391" t="s">
        <v>23</v>
      </c>
      <c r="I391" t="s">
        <v>19</v>
      </c>
      <c r="J391" t="s">
        <v>329</v>
      </c>
      <c r="K391">
        <v>30</v>
      </c>
      <c r="L391">
        <v>0</v>
      </c>
      <c r="M391">
        <v>0</v>
      </c>
      <c r="N391">
        <v>0</v>
      </c>
    </row>
    <row r="392" spans="1:14" x14ac:dyDescent="0.15">
      <c r="A392" t="str">
        <f t="shared" si="8"/>
        <v>201947_349_4562342690074</v>
      </c>
      <c r="B392">
        <v>201947</v>
      </c>
      <c r="C392">
        <v>349</v>
      </c>
      <c r="D392" t="s">
        <v>90</v>
      </c>
      <c r="E392" s="9">
        <v>4562342690074</v>
      </c>
      <c r="F392">
        <v>0</v>
      </c>
      <c r="G392">
        <v>0</v>
      </c>
      <c r="H392" t="s">
        <v>24</v>
      </c>
      <c r="I392" t="s">
        <v>19</v>
      </c>
      <c r="J392" t="s">
        <v>329</v>
      </c>
      <c r="K392">
        <v>30</v>
      </c>
      <c r="L392">
        <v>0</v>
      </c>
      <c r="M392">
        <v>0</v>
      </c>
      <c r="N392">
        <v>0</v>
      </c>
    </row>
    <row r="393" spans="1:14" x14ac:dyDescent="0.15">
      <c r="A393" t="str">
        <f t="shared" si="8"/>
        <v>201947_349_4562342690081</v>
      </c>
      <c r="B393">
        <v>201947</v>
      </c>
      <c r="C393">
        <v>349</v>
      </c>
      <c r="D393" t="s">
        <v>90</v>
      </c>
      <c r="E393" s="9">
        <v>4562342690081</v>
      </c>
      <c r="F393">
        <v>0</v>
      </c>
      <c r="G393">
        <v>0</v>
      </c>
      <c r="H393" t="s">
        <v>25</v>
      </c>
      <c r="I393" t="s">
        <v>19</v>
      </c>
      <c r="J393" t="s">
        <v>329</v>
      </c>
      <c r="K393">
        <v>10</v>
      </c>
      <c r="L393">
        <v>0</v>
      </c>
      <c r="M393">
        <v>0</v>
      </c>
      <c r="N393">
        <v>0</v>
      </c>
    </row>
    <row r="394" spans="1:14" x14ac:dyDescent="0.15">
      <c r="A394" t="str">
        <f t="shared" si="8"/>
        <v>201947_362_4562342690029</v>
      </c>
      <c r="B394">
        <v>201947</v>
      </c>
      <c r="C394">
        <v>362</v>
      </c>
      <c r="D394" t="s">
        <v>91</v>
      </c>
      <c r="E394" s="9">
        <v>4562342690029</v>
      </c>
      <c r="F394">
        <v>0</v>
      </c>
      <c r="G394">
        <v>0</v>
      </c>
      <c r="H394" t="s">
        <v>18</v>
      </c>
      <c r="I394" t="s">
        <v>19</v>
      </c>
      <c r="J394" t="s">
        <v>329</v>
      </c>
      <c r="K394">
        <v>29</v>
      </c>
      <c r="L394">
        <v>1</v>
      </c>
      <c r="M394">
        <v>0</v>
      </c>
      <c r="N394">
        <v>0</v>
      </c>
    </row>
    <row r="395" spans="1:14" x14ac:dyDescent="0.15">
      <c r="A395" t="str">
        <f t="shared" si="8"/>
        <v>201947_362_4562342690036</v>
      </c>
      <c r="B395">
        <v>201947</v>
      </c>
      <c r="C395">
        <v>362</v>
      </c>
      <c r="D395" t="s">
        <v>91</v>
      </c>
      <c r="E395" s="9">
        <v>4562342690036</v>
      </c>
      <c r="F395">
        <v>0</v>
      </c>
      <c r="G395">
        <v>0</v>
      </c>
      <c r="H395" t="s">
        <v>20</v>
      </c>
      <c r="I395" t="s">
        <v>19</v>
      </c>
      <c r="J395" t="s">
        <v>329</v>
      </c>
      <c r="K395">
        <v>9</v>
      </c>
      <c r="L395">
        <v>1</v>
      </c>
      <c r="M395">
        <v>0</v>
      </c>
      <c r="N395">
        <v>0</v>
      </c>
    </row>
    <row r="396" spans="1:14" x14ac:dyDescent="0.15">
      <c r="A396" t="str">
        <f t="shared" si="8"/>
        <v>201947_362_4562342690043</v>
      </c>
      <c r="B396">
        <v>201947</v>
      </c>
      <c r="C396">
        <v>362</v>
      </c>
      <c r="D396" t="s">
        <v>91</v>
      </c>
      <c r="E396" s="9">
        <v>4562342690043</v>
      </c>
      <c r="F396">
        <v>0</v>
      </c>
      <c r="G396">
        <v>0</v>
      </c>
      <c r="H396" t="s">
        <v>21</v>
      </c>
      <c r="I396" t="s">
        <v>19</v>
      </c>
      <c r="J396" t="s">
        <v>329</v>
      </c>
      <c r="K396">
        <v>30</v>
      </c>
      <c r="L396">
        <v>0</v>
      </c>
      <c r="M396">
        <v>0</v>
      </c>
      <c r="N396">
        <v>0</v>
      </c>
    </row>
    <row r="397" spans="1:14" x14ac:dyDescent="0.15">
      <c r="A397" t="str">
        <f t="shared" si="8"/>
        <v>201947_362_4562342690050</v>
      </c>
      <c r="B397">
        <v>201947</v>
      </c>
      <c r="C397">
        <v>362</v>
      </c>
      <c r="D397" t="s">
        <v>91</v>
      </c>
      <c r="E397" s="9">
        <v>4562342690050</v>
      </c>
      <c r="F397">
        <v>0</v>
      </c>
      <c r="G397">
        <v>0</v>
      </c>
      <c r="H397" t="s">
        <v>22</v>
      </c>
      <c r="I397" t="s">
        <v>19</v>
      </c>
      <c r="J397" t="s">
        <v>329</v>
      </c>
      <c r="K397">
        <v>9</v>
      </c>
      <c r="L397">
        <v>1</v>
      </c>
      <c r="M397">
        <v>0</v>
      </c>
      <c r="N397">
        <v>0</v>
      </c>
    </row>
    <row r="398" spans="1:14" x14ac:dyDescent="0.15">
      <c r="A398" t="str">
        <f t="shared" si="8"/>
        <v>201947_362_4562342690067</v>
      </c>
      <c r="B398">
        <v>201947</v>
      </c>
      <c r="C398">
        <v>362</v>
      </c>
      <c r="D398" t="s">
        <v>91</v>
      </c>
      <c r="E398" s="9">
        <v>4562342690067</v>
      </c>
      <c r="F398">
        <v>0</v>
      </c>
      <c r="G398">
        <v>0</v>
      </c>
      <c r="H398" t="s">
        <v>23</v>
      </c>
      <c r="I398" t="s">
        <v>19</v>
      </c>
      <c r="J398" t="s">
        <v>329</v>
      </c>
      <c r="K398">
        <v>30</v>
      </c>
      <c r="L398">
        <v>0</v>
      </c>
      <c r="M398">
        <v>0</v>
      </c>
      <c r="N398">
        <v>0</v>
      </c>
    </row>
    <row r="399" spans="1:14" x14ac:dyDescent="0.15">
      <c r="A399" t="str">
        <f t="shared" si="8"/>
        <v>201947_362_4562342690074</v>
      </c>
      <c r="B399">
        <v>201947</v>
      </c>
      <c r="C399">
        <v>362</v>
      </c>
      <c r="D399" t="s">
        <v>91</v>
      </c>
      <c r="E399" s="9">
        <v>4562342690074</v>
      </c>
      <c r="F399">
        <v>0</v>
      </c>
      <c r="G399">
        <v>0</v>
      </c>
      <c r="H399" t="s">
        <v>24</v>
      </c>
      <c r="I399" t="s">
        <v>19</v>
      </c>
      <c r="J399" t="s">
        <v>329</v>
      </c>
      <c r="K399">
        <v>30</v>
      </c>
      <c r="L399">
        <v>0</v>
      </c>
      <c r="M399">
        <v>0</v>
      </c>
      <c r="N399">
        <v>0</v>
      </c>
    </row>
    <row r="400" spans="1:14" x14ac:dyDescent="0.15">
      <c r="A400" t="str">
        <f t="shared" si="8"/>
        <v>201947_362_4562342690081</v>
      </c>
      <c r="B400">
        <v>201947</v>
      </c>
      <c r="C400">
        <v>362</v>
      </c>
      <c r="D400" t="s">
        <v>91</v>
      </c>
      <c r="E400" s="9">
        <v>4562342690081</v>
      </c>
      <c r="F400">
        <v>0</v>
      </c>
      <c r="G400">
        <v>0</v>
      </c>
      <c r="H400" t="s">
        <v>25</v>
      </c>
      <c r="I400" t="s">
        <v>19</v>
      </c>
      <c r="J400" t="s">
        <v>329</v>
      </c>
      <c r="K400">
        <v>10</v>
      </c>
      <c r="L400">
        <v>0</v>
      </c>
      <c r="M400">
        <v>0</v>
      </c>
      <c r="N400">
        <v>0</v>
      </c>
    </row>
    <row r="401" spans="1:14" x14ac:dyDescent="0.15">
      <c r="A401" t="str">
        <f t="shared" si="8"/>
        <v>201947_364_4562342690029</v>
      </c>
      <c r="B401">
        <v>201947</v>
      </c>
      <c r="C401">
        <v>364</v>
      </c>
      <c r="D401" t="s">
        <v>92</v>
      </c>
      <c r="E401" s="9">
        <v>4562342690029</v>
      </c>
      <c r="F401">
        <v>0</v>
      </c>
      <c r="G401">
        <v>0</v>
      </c>
      <c r="H401" t="s">
        <v>18</v>
      </c>
      <c r="I401" t="s">
        <v>19</v>
      </c>
      <c r="J401" t="s">
        <v>329</v>
      </c>
      <c r="K401">
        <v>30</v>
      </c>
      <c r="L401">
        <v>0</v>
      </c>
      <c r="M401">
        <v>0</v>
      </c>
      <c r="N401">
        <v>0</v>
      </c>
    </row>
    <row r="402" spans="1:14" x14ac:dyDescent="0.15">
      <c r="A402" t="str">
        <f t="shared" si="8"/>
        <v>201947_364_4562342690036</v>
      </c>
      <c r="B402">
        <v>201947</v>
      </c>
      <c r="C402">
        <v>364</v>
      </c>
      <c r="D402" t="s">
        <v>92</v>
      </c>
      <c r="E402" s="9">
        <v>4562342690036</v>
      </c>
      <c r="F402">
        <v>0</v>
      </c>
      <c r="G402">
        <v>0</v>
      </c>
      <c r="H402" t="s">
        <v>20</v>
      </c>
      <c r="I402" t="s">
        <v>19</v>
      </c>
      <c r="J402" t="s">
        <v>329</v>
      </c>
      <c r="K402">
        <v>10</v>
      </c>
      <c r="L402">
        <v>0</v>
      </c>
      <c r="M402">
        <v>0</v>
      </c>
      <c r="N402">
        <v>0</v>
      </c>
    </row>
    <row r="403" spans="1:14" x14ac:dyDescent="0.15">
      <c r="A403" t="str">
        <f t="shared" si="8"/>
        <v>201947_364_4562342690043</v>
      </c>
      <c r="B403">
        <v>201947</v>
      </c>
      <c r="C403">
        <v>364</v>
      </c>
      <c r="D403" t="s">
        <v>92</v>
      </c>
      <c r="E403" s="9">
        <v>4562342690043</v>
      </c>
      <c r="F403">
        <v>0</v>
      </c>
      <c r="G403">
        <v>0</v>
      </c>
      <c r="H403" t="s">
        <v>21</v>
      </c>
      <c r="I403" t="s">
        <v>19</v>
      </c>
      <c r="J403" t="s">
        <v>329</v>
      </c>
      <c r="K403">
        <v>30</v>
      </c>
      <c r="L403">
        <v>0</v>
      </c>
      <c r="M403">
        <v>0</v>
      </c>
      <c r="N403">
        <v>0</v>
      </c>
    </row>
    <row r="404" spans="1:14" x14ac:dyDescent="0.15">
      <c r="A404" t="str">
        <f t="shared" si="8"/>
        <v>201947_364_4562342690050</v>
      </c>
      <c r="B404">
        <v>201947</v>
      </c>
      <c r="C404">
        <v>364</v>
      </c>
      <c r="D404" t="s">
        <v>92</v>
      </c>
      <c r="E404" s="9">
        <v>4562342690050</v>
      </c>
      <c r="F404">
        <v>0</v>
      </c>
      <c r="G404">
        <v>0</v>
      </c>
      <c r="H404" t="s">
        <v>22</v>
      </c>
      <c r="I404" t="s">
        <v>19</v>
      </c>
      <c r="J404" t="s">
        <v>329</v>
      </c>
      <c r="K404">
        <v>10</v>
      </c>
      <c r="L404">
        <v>0</v>
      </c>
      <c r="M404">
        <v>0</v>
      </c>
      <c r="N404">
        <v>0</v>
      </c>
    </row>
    <row r="405" spans="1:14" x14ac:dyDescent="0.15">
      <c r="A405" t="str">
        <f t="shared" si="8"/>
        <v>201947_364_4562342690067</v>
      </c>
      <c r="B405">
        <v>201947</v>
      </c>
      <c r="C405">
        <v>364</v>
      </c>
      <c r="D405" t="s">
        <v>92</v>
      </c>
      <c r="E405" s="9">
        <v>4562342690067</v>
      </c>
      <c r="F405">
        <v>0</v>
      </c>
      <c r="G405">
        <v>0</v>
      </c>
      <c r="H405" t="s">
        <v>23</v>
      </c>
      <c r="I405" t="s">
        <v>19</v>
      </c>
      <c r="J405" t="s">
        <v>329</v>
      </c>
      <c r="K405">
        <v>30</v>
      </c>
      <c r="L405">
        <v>0</v>
      </c>
      <c r="M405">
        <v>0</v>
      </c>
      <c r="N405">
        <v>0</v>
      </c>
    </row>
    <row r="406" spans="1:14" x14ac:dyDescent="0.15">
      <c r="A406" t="str">
        <f t="shared" si="8"/>
        <v>201947_364_4562342690074</v>
      </c>
      <c r="B406">
        <v>201947</v>
      </c>
      <c r="C406">
        <v>364</v>
      </c>
      <c r="D406" t="s">
        <v>92</v>
      </c>
      <c r="E406" s="9">
        <v>4562342690074</v>
      </c>
      <c r="F406">
        <v>0</v>
      </c>
      <c r="G406">
        <v>0</v>
      </c>
      <c r="H406" t="s">
        <v>24</v>
      </c>
      <c r="I406" t="s">
        <v>19</v>
      </c>
      <c r="J406" t="s">
        <v>329</v>
      </c>
      <c r="K406">
        <v>30</v>
      </c>
      <c r="L406">
        <v>0</v>
      </c>
      <c r="M406">
        <v>0</v>
      </c>
      <c r="N406">
        <v>0</v>
      </c>
    </row>
    <row r="407" spans="1:14" x14ac:dyDescent="0.15">
      <c r="A407" t="str">
        <f t="shared" si="8"/>
        <v>201947_364_4562342690081</v>
      </c>
      <c r="B407">
        <v>201947</v>
      </c>
      <c r="C407">
        <v>364</v>
      </c>
      <c r="D407" t="s">
        <v>92</v>
      </c>
      <c r="E407" s="9">
        <v>4562342690081</v>
      </c>
      <c r="F407">
        <v>0</v>
      </c>
      <c r="G407">
        <v>0</v>
      </c>
      <c r="H407" t="s">
        <v>25</v>
      </c>
      <c r="I407" t="s">
        <v>19</v>
      </c>
      <c r="J407" t="s">
        <v>329</v>
      </c>
      <c r="K407">
        <v>10</v>
      </c>
      <c r="L407">
        <v>0</v>
      </c>
      <c r="M407">
        <v>0</v>
      </c>
      <c r="N407">
        <v>0</v>
      </c>
    </row>
    <row r="408" spans="1:14" x14ac:dyDescent="0.15">
      <c r="A408" t="str">
        <f t="shared" si="8"/>
        <v>201947_367_4562342690029</v>
      </c>
      <c r="B408">
        <v>201947</v>
      </c>
      <c r="C408">
        <v>367</v>
      </c>
      <c r="D408" t="s">
        <v>93</v>
      </c>
      <c r="E408" s="9">
        <v>4562342690029</v>
      </c>
      <c r="F408">
        <v>0</v>
      </c>
      <c r="G408">
        <v>0</v>
      </c>
      <c r="H408" t="s">
        <v>18</v>
      </c>
      <c r="I408" t="s">
        <v>19</v>
      </c>
      <c r="J408" t="s">
        <v>329</v>
      </c>
      <c r="K408">
        <v>30</v>
      </c>
      <c r="L408">
        <v>0</v>
      </c>
      <c r="M408">
        <v>0</v>
      </c>
      <c r="N408">
        <v>0</v>
      </c>
    </row>
    <row r="409" spans="1:14" x14ac:dyDescent="0.15">
      <c r="A409" t="str">
        <f t="shared" ref="A409:A472" si="9">B409&amp;"_"&amp;C409&amp;"_"&amp;E409</f>
        <v>201947_367_4562342690036</v>
      </c>
      <c r="B409">
        <v>201947</v>
      </c>
      <c r="C409">
        <v>367</v>
      </c>
      <c r="D409" t="s">
        <v>93</v>
      </c>
      <c r="E409" s="9">
        <v>4562342690036</v>
      </c>
      <c r="F409">
        <v>0</v>
      </c>
      <c r="G409">
        <v>0</v>
      </c>
      <c r="H409" t="s">
        <v>20</v>
      </c>
      <c r="I409" t="s">
        <v>19</v>
      </c>
      <c r="J409" t="s">
        <v>329</v>
      </c>
      <c r="K409">
        <v>10</v>
      </c>
      <c r="L409">
        <v>0</v>
      </c>
      <c r="M409">
        <v>0</v>
      </c>
      <c r="N409">
        <v>0</v>
      </c>
    </row>
    <row r="410" spans="1:14" x14ac:dyDescent="0.15">
      <c r="A410" t="str">
        <f t="shared" si="9"/>
        <v>201947_367_4562342690043</v>
      </c>
      <c r="B410">
        <v>201947</v>
      </c>
      <c r="C410">
        <v>367</v>
      </c>
      <c r="D410" t="s">
        <v>93</v>
      </c>
      <c r="E410" s="9">
        <v>4562342690043</v>
      </c>
      <c r="F410">
        <v>0</v>
      </c>
      <c r="G410">
        <v>0</v>
      </c>
      <c r="H410" t="s">
        <v>21</v>
      </c>
      <c r="I410" t="s">
        <v>19</v>
      </c>
      <c r="J410" t="s">
        <v>329</v>
      </c>
      <c r="K410">
        <v>30</v>
      </c>
      <c r="L410">
        <v>0</v>
      </c>
      <c r="M410">
        <v>0</v>
      </c>
      <c r="N410">
        <v>0</v>
      </c>
    </row>
    <row r="411" spans="1:14" x14ac:dyDescent="0.15">
      <c r="A411" t="str">
        <f t="shared" si="9"/>
        <v>201947_367_4562342690050</v>
      </c>
      <c r="B411">
        <v>201947</v>
      </c>
      <c r="C411">
        <v>367</v>
      </c>
      <c r="D411" t="s">
        <v>93</v>
      </c>
      <c r="E411" s="9">
        <v>4562342690050</v>
      </c>
      <c r="F411">
        <v>0</v>
      </c>
      <c r="G411">
        <v>0</v>
      </c>
      <c r="H411" t="s">
        <v>22</v>
      </c>
      <c r="I411" t="s">
        <v>19</v>
      </c>
      <c r="J411" t="s">
        <v>329</v>
      </c>
      <c r="K411">
        <v>10</v>
      </c>
      <c r="L411">
        <v>0</v>
      </c>
      <c r="M411">
        <v>0</v>
      </c>
      <c r="N411">
        <v>0</v>
      </c>
    </row>
    <row r="412" spans="1:14" x14ac:dyDescent="0.15">
      <c r="A412" t="str">
        <f t="shared" si="9"/>
        <v>201947_367_4562342690067</v>
      </c>
      <c r="B412">
        <v>201947</v>
      </c>
      <c r="C412">
        <v>367</v>
      </c>
      <c r="D412" t="s">
        <v>93</v>
      </c>
      <c r="E412" s="9">
        <v>4562342690067</v>
      </c>
      <c r="F412">
        <v>0</v>
      </c>
      <c r="G412">
        <v>0</v>
      </c>
      <c r="H412" t="s">
        <v>23</v>
      </c>
      <c r="I412" t="s">
        <v>19</v>
      </c>
      <c r="J412" t="s">
        <v>329</v>
      </c>
      <c r="K412">
        <v>30</v>
      </c>
      <c r="L412">
        <v>0</v>
      </c>
      <c r="M412">
        <v>0</v>
      </c>
      <c r="N412">
        <v>0</v>
      </c>
    </row>
    <row r="413" spans="1:14" x14ac:dyDescent="0.15">
      <c r="A413" t="str">
        <f t="shared" si="9"/>
        <v>201947_367_4562342690074</v>
      </c>
      <c r="B413">
        <v>201947</v>
      </c>
      <c r="C413">
        <v>367</v>
      </c>
      <c r="D413" t="s">
        <v>93</v>
      </c>
      <c r="E413" s="9">
        <v>4562342690074</v>
      </c>
      <c r="F413">
        <v>0</v>
      </c>
      <c r="G413">
        <v>0</v>
      </c>
      <c r="H413" t="s">
        <v>24</v>
      </c>
      <c r="I413" t="s">
        <v>19</v>
      </c>
      <c r="J413" t="s">
        <v>329</v>
      </c>
      <c r="K413">
        <v>30</v>
      </c>
      <c r="L413">
        <v>0</v>
      </c>
      <c r="M413">
        <v>0</v>
      </c>
      <c r="N413">
        <v>0</v>
      </c>
    </row>
    <row r="414" spans="1:14" x14ac:dyDescent="0.15">
      <c r="A414" t="str">
        <f t="shared" si="9"/>
        <v>201947_367_4562342690081</v>
      </c>
      <c r="B414">
        <v>201947</v>
      </c>
      <c r="C414">
        <v>367</v>
      </c>
      <c r="D414" t="s">
        <v>93</v>
      </c>
      <c r="E414" s="9">
        <v>4562342690081</v>
      </c>
      <c r="F414">
        <v>0</v>
      </c>
      <c r="G414">
        <v>0</v>
      </c>
      <c r="H414" t="s">
        <v>25</v>
      </c>
      <c r="I414" t="s">
        <v>19</v>
      </c>
      <c r="J414" t="s">
        <v>329</v>
      </c>
      <c r="K414">
        <v>10</v>
      </c>
      <c r="L414">
        <v>0</v>
      </c>
      <c r="M414">
        <v>0</v>
      </c>
      <c r="N414">
        <v>0</v>
      </c>
    </row>
    <row r="415" spans="1:14" x14ac:dyDescent="0.15">
      <c r="A415" t="str">
        <f t="shared" si="9"/>
        <v>201947_368_4562342690029</v>
      </c>
      <c r="B415">
        <v>201947</v>
      </c>
      <c r="C415">
        <v>368</v>
      </c>
      <c r="D415" t="s">
        <v>94</v>
      </c>
      <c r="E415" s="9">
        <v>4562342690029</v>
      </c>
      <c r="F415">
        <v>0</v>
      </c>
      <c r="G415">
        <v>0</v>
      </c>
      <c r="H415" t="s">
        <v>18</v>
      </c>
      <c r="I415" t="s">
        <v>19</v>
      </c>
      <c r="J415" t="s">
        <v>329</v>
      </c>
      <c r="K415">
        <v>30</v>
      </c>
      <c r="L415">
        <v>0</v>
      </c>
      <c r="M415">
        <v>0</v>
      </c>
      <c r="N415">
        <v>0</v>
      </c>
    </row>
    <row r="416" spans="1:14" x14ac:dyDescent="0.15">
      <c r="A416" t="str">
        <f t="shared" si="9"/>
        <v>201947_368_4562342690036</v>
      </c>
      <c r="B416">
        <v>201947</v>
      </c>
      <c r="C416">
        <v>368</v>
      </c>
      <c r="D416" t="s">
        <v>94</v>
      </c>
      <c r="E416" s="9">
        <v>4562342690036</v>
      </c>
      <c r="F416">
        <v>0</v>
      </c>
      <c r="G416">
        <v>0</v>
      </c>
      <c r="H416" t="s">
        <v>20</v>
      </c>
      <c r="I416" t="s">
        <v>19</v>
      </c>
      <c r="J416" t="s">
        <v>329</v>
      </c>
      <c r="K416">
        <v>10</v>
      </c>
      <c r="L416">
        <v>0</v>
      </c>
      <c r="M416">
        <v>0</v>
      </c>
      <c r="N416">
        <v>0</v>
      </c>
    </row>
    <row r="417" spans="1:14" x14ac:dyDescent="0.15">
      <c r="A417" t="str">
        <f t="shared" si="9"/>
        <v>201947_368_4562342690043</v>
      </c>
      <c r="B417">
        <v>201947</v>
      </c>
      <c r="C417">
        <v>368</v>
      </c>
      <c r="D417" t="s">
        <v>94</v>
      </c>
      <c r="E417" s="9">
        <v>4562342690043</v>
      </c>
      <c r="F417">
        <v>0</v>
      </c>
      <c r="G417">
        <v>0</v>
      </c>
      <c r="H417" t="s">
        <v>21</v>
      </c>
      <c r="I417" t="s">
        <v>19</v>
      </c>
      <c r="J417" t="s">
        <v>329</v>
      </c>
      <c r="K417">
        <v>30</v>
      </c>
      <c r="L417">
        <v>0</v>
      </c>
      <c r="M417">
        <v>0</v>
      </c>
      <c r="N417">
        <v>0</v>
      </c>
    </row>
    <row r="418" spans="1:14" x14ac:dyDescent="0.15">
      <c r="A418" t="str">
        <f t="shared" si="9"/>
        <v>201947_368_4562342690050</v>
      </c>
      <c r="B418">
        <v>201947</v>
      </c>
      <c r="C418">
        <v>368</v>
      </c>
      <c r="D418" t="s">
        <v>94</v>
      </c>
      <c r="E418" s="9">
        <v>4562342690050</v>
      </c>
      <c r="F418">
        <v>0</v>
      </c>
      <c r="G418">
        <v>0</v>
      </c>
      <c r="H418" t="s">
        <v>22</v>
      </c>
      <c r="I418" t="s">
        <v>19</v>
      </c>
      <c r="J418" t="s">
        <v>329</v>
      </c>
      <c r="K418">
        <v>10</v>
      </c>
      <c r="L418">
        <v>0</v>
      </c>
      <c r="M418">
        <v>0</v>
      </c>
      <c r="N418">
        <v>0</v>
      </c>
    </row>
    <row r="419" spans="1:14" x14ac:dyDescent="0.15">
      <c r="A419" t="str">
        <f t="shared" si="9"/>
        <v>201947_368_4562342690067</v>
      </c>
      <c r="B419">
        <v>201947</v>
      </c>
      <c r="C419">
        <v>368</v>
      </c>
      <c r="D419" t="s">
        <v>94</v>
      </c>
      <c r="E419" s="9">
        <v>4562342690067</v>
      </c>
      <c r="F419">
        <v>0</v>
      </c>
      <c r="G419">
        <v>0</v>
      </c>
      <c r="H419" t="s">
        <v>23</v>
      </c>
      <c r="I419" t="s">
        <v>19</v>
      </c>
      <c r="J419" t="s">
        <v>329</v>
      </c>
      <c r="K419">
        <v>30</v>
      </c>
      <c r="L419">
        <v>0</v>
      </c>
      <c r="M419">
        <v>0</v>
      </c>
      <c r="N419">
        <v>0</v>
      </c>
    </row>
    <row r="420" spans="1:14" x14ac:dyDescent="0.15">
      <c r="A420" t="str">
        <f t="shared" si="9"/>
        <v>201947_368_4562342690074</v>
      </c>
      <c r="B420">
        <v>201947</v>
      </c>
      <c r="C420">
        <v>368</v>
      </c>
      <c r="D420" t="s">
        <v>94</v>
      </c>
      <c r="E420" s="9">
        <v>4562342690074</v>
      </c>
      <c r="F420">
        <v>0</v>
      </c>
      <c r="G420">
        <v>0</v>
      </c>
      <c r="H420" t="s">
        <v>24</v>
      </c>
      <c r="I420" t="s">
        <v>19</v>
      </c>
      <c r="J420" t="s">
        <v>329</v>
      </c>
      <c r="K420">
        <v>30</v>
      </c>
      <c r="L420">
        <v>0</v>
      </c>
      <c r="M420">
        <v>0</v>
      </c>
      <c r="N420">
        <v>0</v>
      </c>
    </row>
    <row r="421" spans="1:14" x14ac:dyDescent="0.15">
      <c r="A421" t="str">
        <f t="shared" si="9"/>
        <v>201947_368_4562342690081</v>
      </c>
      <c r="B421">
        <v>201947</v>
      </c>
      <c r="C421">
        <v>368</v>
      </c>
      <c r="D421" t="s">
        <v>94</v>
      </c>
      <c r="E421" s="9">
        <v>4562342690081</v>
      </c>
      <c r="F421">
        <v>0</v>
      </c>
      <c r="G421">
        <v>0</v>
      </c>
      <c r="H421" t="s">
        <v>25</v>
      </c>
      <c r="I421" t="s">
        <v>19</v>
      </c>
      <c r="J421" t="s">
        <v>329</v>
      </c>
      <c r="K421">
        <v>10</v>
      </c>
      <c r="L421">
        <v>0</v>
      </c>
      <c r="M421">
        <v>0</v>
      </c>
      <c r="N421">
        <v>0</v>
      </c>
    </row>
    <row r="422" spans="1:14" x14ac:dyDescent="0.15">
      <c r="A422" t="str">
        <f t="shared" si="9"/>
        <v>201947_369_4562342690029</v>
      </c>
      <c r="B422">
        <v>201947</v>
      </c>
      <c r="C422">
        <v>369</v>
      </c>
      <c r="D422" t="s">
        <v>95</v>
      </c>
      <c r="E422" s="9">
        <v>4562342690029</v>
      </c>
      <c r="F422">
        <v>0</v>
      </c>
      <c r="G422">
        <v>0</v>
      </c>
      <c r="H422" t="s">
        <v>18</v>
      </c>
      <c r="I422" t="s">
        <v>19</v>
      </c>
      <c r="J422" t="s">
        <v>329</v>
      </c>
      <c r="K422">
        <v>30</v>
      </c>
      <c r="L422">
        <v>0</v>
      </c>
      <c r="M422">
        <v>0</v>
      </c>
      <c r="N422">
        <v>0</v>
      </c>
    </row>
    <row r="423" spans="1:14" x14ac:dyDescent="0.15">
      <c r="A423" t="str">
        <f t="shared" si="9"/>
        <v>201947_369_4562342690036</v>
      </c>
      <c r="B423">
        <v>201947</v>
      </c>
      <c r="C423">
        <v>369</v>
      </c>
      <c r="D423" t="s">
        <v>95</v>
      </c>
      <c r="E423" s="9">
        <v>4562342690036</v>
      </c>
      <c r="F423">
        <v>0</v>
      </c>
      <c r="G423">
        <v>0</v>
      </c>
      <c r="H423" t="s">
        <v>20</v>
      </c>
      <c r="I423" t="s">
        <v>19</v>
      </c>
      <c r="J423" t="s">
        <v>329</v>
      </c>
      <c r="K423">
        <v>10</v>
      </c>
      <c r="L423">
        <v>0</v>
      </c>
      <c r="M423">
        <v>0</v>
      </c>
      <c r="N423">
        <v>0</v>
      </c>
    </row>
    <row r="424" spans="1:14" x14ac:dyDescent="0.15">
      <c r="A424" t="str">
        <f t="shared" si="9"/>
        <v>201947_369_4562342690043</v>
      </c>
      <c r="B424">
        <v>201947</v>
      </c>
      <c r="C424">
        <v>369</v>
      </c>
      <c r="D424" t="s">
        <v>95</v>
      </c>
      <c r="E424" s="9">
        <v>4562342690043</v>
      </c>
      <c r="F424">
        <v>0</v>
      </c>
      <c r="G424">
        <v>0</v>
      </c>
      <c r="H424" t="s">
        <v>21</v>
      </c>
      <c r="I424" t="s">
        <v>19</v>
      </c>
      <c r="J424" t="s">
        <v>329</v>
      </c>
      <c r="K424">
        <v>30</v>
      </c>
      <c r="L424">
        <v>0</v>
      </c>
      <c r="M424">
        <v>0</v>
      </c>
      <c r="N424">
        <v>0</v>
      </c>
    </row>
    <row r="425" spans="1:14" x14ac:dyDescent="0.15">
      <c r="A425" t="str">
        <f t="shared" si="9"/>
        <v>201947_369_4562342690050</v>
      </c>
      <c r="B425">
        <v>201947</v>
      </c>
      <c r="C425">
        <v>369</v>
      </c>
      <c r="D425" t="s">
        <v>95</v>
      </c>
      <c r="E425" s="9">
        <v>4562342690050</v>
      </c>
      <c r="F425">
        <v>0</v>
      </c>
      <c r="G425">
        <v>0</v>
      </c>
      <c r="H425" t="s">
        <v>22</v>
      </c>
      <c r="I425" t="s">
        <v>19</v>
      </c>
      <c r="J425" t="s">
        <v>329</v>
      </c>
      <c r="K425">
        <v>10</v>
      </c>
      <c r="L425">
        <v>0</v>
      </c>
      <c r="M425">
        <v>0</v>
      </c>
      <c r="N425">
        <v>0</v>
      </c>
    </row>
    <row r="426" spans="1:14" x14ac:dyDescent="0.15">
      <c r="A426" t="str">
        <f t="shared" si="9"/>
        <v>201947_369_4562342690067</v>
      </c>
      <c r="B426">
        <v>201947</v>
      </c>
      <c r="C426">
        <v>369</v>
      </c>
      <c r="D426" t="s">
        <v>95</v>
      </c>
      <c r="E426" s="9">
        <v>4562342690067</v>
      </c>
      <c r="F426">
        <v>0</v>
      </c>
      <c r="G426">
        <v>0</v>
      </c>
      <c r="H426" t="s">
        <v>23</v>
      </c>
      <c r="I426" t="s">
        <v>19</v>
      </c>
      <c r="J426" t="s">
        <v>329</v>
      </c>
      <c r="K426">
        <v>30</v>
      </c>
      <c r="L426">
        <v>0</v>
      </c>
      <c r="M426">
        <v>0</v>
      </c>
      <c r="N426">
        <v>0</v>
      </c>
    </row>
    <row r="427" spans="1:14" x14ac:dyDescent="0.15">
      <c r="A427" t="str">
        <f t="shared" si="9"/>
        <v>201947_369_4562342690074</v>
      </c>
      <c r="B427">
        <v>201947</v>
      </c>
      <c r="C427">
        <v>369</v>
      </c>
      <c r="D427" t="s">
        <v>95</v>
      </c>
      <c r="E427" s="9">
        <v>4562342690074</v>
      </c>
      <c r="F427">
        <v>0</v>
      </c>
      <c r="G427">
        <v>0</v>
      </c>
      <c r="H427" t="s">
        <v>24</v>
      </c>
      <c r="I427" t="s">
        <v>19</v>
      </c>
      <c r="J427" t="s">
        <v>329</v>
      </c>
      <c r="K427">
        <v>30</v>
      </c>
      <c r="L427">
        <v>0</v>
      </c>
      <c r="M427">
        <v>0</v>
      </c>
      <c r="N427">
        <v>0</v>
      </c>
    </row>
    <row r="428" spans="1:14" x14ac:dyDescent="0.15">
      <c r="A428" t="str">
        <f t="shared" si="9"/>
        <v>201947_369_4562342690081</v>
      </c>
      <c r="B428">
        <v>201947</v>
      </c>
      <c r="C428">
        <v>369</v>
      </c>
      <c r="D428" t="s">
        <v>95</v>
      </c>
      <c r="E428" s="9">
        <v>4562342690081</v>
      </c>
      <c r="F428">
        <v>0</v>
      </c>
      <c r="G428">
        <v>0</v>
      </c>
      <c r="H428" t="s">
        <v>25</v>
      </c>
      <c r="I428" t="s">
        <v>19</v>
      </c>
      <c r="J428" t="s">
        <v>329</v>
      </c>
      <c r="K428">
        <v>10</v>
      </c>
      <c r="L428">
        <v>0</v>
      </c>
      <c r="M428">
        <v>0</v>
      </c>
      <c r="N428">
        <v>0</v>
      </c>
    </row>
    <row r="429" spans="1:14" x14ac:dyDescent="0.15">
      <c r="A429" t="str">
        <f t="shared" si="9"/>
        <v>201947_376_4562342690029</v>
      </c>
      <c r="B429">
        <v>201947</v>
      </c>
      <c r="C429">
        <v>376</v>
      </c>
      <c r="D429" t="s">
        <v>96</v>
      </c>
      <c r="E429" s="9">
        <v>4562342690029</v>
      </c>
      <c r="F429">
        <v>0</v>
      </c>
      <c r="G429">
        <v>0</v>
      </c>
      <c r="H429" t="s">
        <v>18</v>
      </c>
      <c r="I429" t="s">
        <v>19</v>
      </c>
      <c r="J429" t="s">
        <v>329</v>
      </c>
      <c r="K429">
        <v>30</v>
      </c>
      <c r="L429">
        <v>0</v>
      </c>
      <c r="M429">
        <v>0</v>
      </c>
      <c r="N429">
        <v>0</v>
      </c>
    </row>
    <row r="430" spans="1:14" x14ac:dyDescent="0.15">
      <c r="A430" t="str">
        <f t="shared" si="9"/>
        <v>201947_376_4562342690036</v>
      </c>
      <c r="B430">
        <v>201947</v>
      </c>
      <c r="C430">
        <v>376</v>
      </c>
      <c r="D430" t="s">
        <v>96</v>
      </c>
      <c r="E430" s="9">
        <v>4562342690036</v>
      </c>
      <c r="F430">
        <v>0</v>
      </c>
      <c r="G430">
        <v>0</v>
      </c>
      <c r="H430" t="s">
        <v>20</v>
      </c>
      <c r="I430" t="s">
        <v>19</v>
      </c>
      <c r="J430" t="s">
        <v>329</v>
      </c>
      <c r="K430">
        <v>10</v>
      </c>
      <c r="L430">
        <v>0</v>
      </c>
      <c r="M430">
        <v>0</v>
      </c>
      <c r="N430">
        <v>0</v>
      </c>
    </row>
    <row r="431" spans="1:14" x14ac:dyDescent="0.15">
      <c r="A431" t="str">
        <f t="shared" si="9"/>
        <v>201947_376_4562342690043</v>
      </c>
      <c r="B431">
        <v>201947</v>
      </c>
      <c r="C431">
        <v>376</v>
      </c>
      <c r="D431" t="s">
        <v>96</v>
      </c>
      <c r="E431" s="9">
        <v>4562342690043</v>
      </c>
      <c r="F431">
        <v>0</v>
      </c>
      <c r="G431">
        <v>0</v>
      </c>
      <c r="H431" t="s">
        <v>21</v>
      </c>
      <c r="I431" t="s">
        <v>19</v>
      </c>
      <c r="J431" t="s">
        <v>329</v>
      </c>
      <c r="K431">
        <v>30</v>
      </c>
      <c r="L431">
        <v>0</v>
      </c>
      <c r="M431">
        <v>0</v>
      </c>
      <c r="N431">
        <v>0</v>
      </c>
    </row>
    <row r="432" spans="1:14" x14ac:dyDescent="0.15">
      <c r="A432" t="str">
        <f t="shared" si="9"/>
        <v>201947_376_4562342690050</v>
      </c>
      <c r="B432">
        <v>201947</v>
      </c>
      <c r="C432">
        <v>376</v>
      </c>
      <c r="D432" t="s">
        <v>96</v>
      </c>
      <c r="E432" s="9">
        <v>4562342690050</v>
      </c>
      <c r="F432">
        <v>0</v>
      </c>
      <c r="G432">
        <v>0</v>
      </c>
      <c r="H432" t="s">
        <v>22</v>
      </c>
      <c r="I432" t="s">
        <v>19</v>
      </c>
      <c r="J432" t="s">
        <v>329</v>
      </c>
      <c r="K432">
        <v>10</v>
      </c>
      <c r="L432">
        <v>0</v>
      </c>
      <c r="M432">
        <v>0</v>
      </c>
      <c r="N432">
        <v>0</v>
      </c>
    </row>
    <row r="433" spans="1:14" x14ac:dyDescent="0.15">
      <c r="A433" t="str">
        <f t="shared" si="9"/>
        <v>201947_376_4562342690067</v>
      </c>
      <c r="B433">
        <v>201947</v>
      </c>
      <c r="C433">
        <v>376</v>
      </c>
      <c r="D433" t="s">
        <v>96</v>
      </c>
      <c r="E433" s="9">
        <v>4562342690067</v>
      </c>
      <c r="F433">
        <v>0</v>
      </c>
      <c r="G433">
        <v>0</v>
      </c>
      <c r="H433" t="s">
        <v>23</v>
      </c>
      <c r="I433" t="s">
        <v>19</v>
      </c>
      <c r="J433" t="s">
        <v>329</v>
      </c>
      <c r="K433">
        <v>30</v>
      </c>
      <c r="L433">
        <v>0</v>
      </c>
      <c r="M433">
        <v>0</v>
      </c>
      <c r="N433">
        <v>0</v>
      </c>
    </row>
    <row r="434" spans="1:14" x14ac:dyDescent="0.15">
      <c r="A434" t="str">
        <f t="shared" si="9"/>
        <v>201947_376_4562342690074</v>
      </c>
      <c r="B434">
        <v>201947</v>
      </c>
      <c r="C434">
        <v>376</v>
      </c>
      <c r="D434" t="s">
        <v>96</v>
      </c>
      <c r="E434" s="9">
        <v>4562342690074</v>
      </c>
      <c r="F434">
        <v>0</v>
      </c>
      <c r="G434">
        <v>0</v>
      </c>
      <c r="H434" t="s">
        <v>24</v>
      </c>
      <c r="I434" t="s">
        <v>19</v>
      </c>
      <c r="J434" t="s">
        <v>329</v>
      </c>
      <c r="K434">
        <v>30</v>
      </c>
      <c r="L434">
        <v>0</v>
      </c>
      <c r="M434">
        <v>0</v>
      </c>
      <c r="N434">
        <v>0</v>
      </c>
    </row>
    <row r="435" spans="1:14" x14ac:dyDescent="0.15">
      <c r="A435" t="str">
        <f t="shared" si="9"/>
        <v>201947_376_4562342690081</v>
      </c>
      <c r="B435">
        <v>201947</v>
      </c>
      <c r="C435">
        <v>376</v>
      </c>
      <c r="D435" t="s">
        <v>96</v>
      </c>
      <c r="E435" s="9">
        <v>4562342690081</v>
      </c>
      <c r="F435">
        <v>0</v>
      </c>
      <c r="G435">
        <v>0</v>
      </c>
      <c r="H435" t="s">
        <v>25</v>
      </c>
      <c r="I435" t="s">
        <v>19</v>
      </c>
      <c r="J435" t="s">
        <v>329</v>
      </c>
      <c r="K435">
        <v>10</v>
      </c>
      <c r="L435">
        <v>0</v>
      </c>
      <c r="M435">
        <v>0</v>
      </c>
      <c r="N435">
        <v>0</v>
      </c>
    </row>
    <row r="436" spans="1:14" x14ac:dyDescent="0.15">
      <c r="A436" t="str">
        <f t="shared" si="9"/>
        <v>201947_383_4562342690029</v>
      </c>
      <c r="B436">
        <v>201947</v>
      </c>
      <c r="C436">
        <v>383</v>
      </c>
      <c r="D436" t="s">
        <v>97</v>
      </c>
      <c r="E436" s="9">
        <v>4562342690029</v>
      </c>
      <c r="F436">
        <v>0</v>
      </c>
      <c r="G436">
        <v>0</v>
      </c>
      <c r="H436" t="s">
        <v>18</v>
      </c>
      <c r="I436" t="s">
        <v>19</v>
      </c>
      <c r="J436" t="s">
        <v>329</v>
      </c>
      <c r="K436">
        <v>30</v>
      </c>
      <c r="L436">
        <v>0</v>
      </c>
      <c r="M436">
        <v>0</v>
      </c>
      <c r="N436">
        <v>0</v>
      </c>
    </row>
    <row r="437" spans="1:14" x14ac:dyDescent="0.15">
      <c r="A437" t="str">
        <f t="shared" si="9"/>
        <v>201947_383_4562342690036</v>
      </c>
      <c r="B437">
        <v>201947</v>
      </c>
      <c r="C437">
        <v>383</v>
      </c>
      <c r="D437" t="s">
        <v>97</v>
      </c>
      <c r="E437" s="9">
        <v>4562342690036</v>
      </c>
      <c r="F437">
        <v>0</v>
      </c>
      <c r="G437">
        <v>0</v>
      </c>
      <c r="H437" t="s">
        <v>20</v>
      </c>
      <c r="I437" t="s">
        <v>19</v>
      </c>
      <c r="J437" t="s">
        <v>329</v>
      </c>
      <c r="K437">
        <v>10</v>
      </c>
      <c r="L437">
        <v>0</v>
      </c>
      <c r="M437">
        <v>0</v>
      </c>
      <c r="N437">
        <v>0</v>
      </c>
    </row>
    <row r="438" spans="1:14" x14ac:dyDescent="0.15">
      <c r="A438" t="str">
        <f t="shared" si="9"/>
        <v>201947_383_4562342690043</v>
      </c>
      <c r="B438">
        <v>201947</v>
      </c>
      <c r="C438">
        <v>383</v>
      </c>
      <c r="D438" t="s">
        <v>97</v>
      </c>
      <c r="E438" s="9">
        <v>4562342690043</v>
      </c>
      <c r="F438">
        <v>0</v>
      </c>
      <c r="G438">
        <v>0</v>
      </c>
      <c r="H438" t="s">
        <v>21</v>
      </c>
      <c r="I438" t="s">
        <v>19</v>
      </c>
      <c r="J438" t="s">
        <v>329</v>
      </c>
      <c r="K438">
        <v>30</v>
      </c>
      <c r="L438">
        <v>0</v>
      </c>
      <c r="M438">
        <v>0</v>
      </c>
      <c r="N438">
        <v>0</v>
      </c>
    </row>
    <row r="439" spans="1:14" x14ac:dyDescent="0.15">
      <c r="A439" t="str">
        <f t="shared" si="9"/>
        <v>201947_383_4562342690050</v>
      </c>
      <c r="B439">
        <v>201947</v>
      </c>
      <c r="C439">
        <v>383</v>
      </c>
      <c r="D439" t="s">
        <v>97</v>
      </c>
      <c r="E439" s="9">
        <v>4562342690050</v>
      </c>
      <c r="F439">
        <v>0</v>
      </c>
      <c r="G439">
        <v>0</v>
      </c>
      <c r="H439" t="s">
        <v>22</v>
      </c>
      <c r="I439" t="s">
        <v>19</v>
      </c>
      <c r="J439" t="s">
        <v>329</v>
      </c>
      <c r="K439">
        <v>10</v>
      </c>
      <c r="L439">
        <v>0</v>
      </c>
      <c r="M439">
        <v>0</v>
      </c>
      <c r="N439">
        <v>0</v>
      </c>
    </row>
    <row r="440" spans="1:14" x14ac:dyDescent="0.15">
      <c r="A440" t="str">
        <f t="shared" si="9"/>
        <v>201947_383_4562342690067</v>
      </c>
      <c r="B440">
        <v>201947</v>
      </c>
      <c r="C440">
        <v>383</v>
      </c>
      <c r="D440" t="s">
        <v>97</v>
      </c>
      <c r="E440" s="9">
        <v>4562342690067</v>
      </c>
      <c r="F440">
        <v>0</v>
      </c>
      <c r="G440">
        <v>0</v>
      </c>
      <c r="H440" t="s">
        <v>23</v>
      </c>
      <c r="I440" t="s">
        <v>19</v>
      </c>
      <c r="J440" t="s">
        <v>329</v>
      </c>
      <c r="K440">
        <v>30</v>
      </c>
      <c r="L440">
        <v>0</v>
      </c>
      <c r="M440">
        <v>0</v>
      </c>
      <c r="N440">
        <v>0</v>
      </c>
    </row>
    <row r="441" spans="1:14" x14ac:dyDescent="0.15">
      <c r="A441" t="str">
        <f t="shared" si="9"/>
        <v>201947_383_4562342690074</v>
      </c>
      <c r="B441">
        <v>201947</v>
      </c>
      <c r="C441">
        <v>383</v>
      </c>
      <c r="D441" t="s">
        <v>97</v>
      </c>
      <c r="E441" s="9">
        <v>4562342690074</v>
      </c>
      <c r="F441">
        <v>0</v>
      </c>
      <c r="G441">
        <v>0</v>
      </c>
      <c r="H441" t="s">
        <v>24</v>
      </c>
      <c r="I441" t="s">
        <v>19</v>
      </c>
      <c r="J441" t="s">
        <v>329</v>
      </c>
      <c r="K441">
        <v>30</v>
      </c>
      <c r="L441">
        <v>0</v>
      </c>
      <c r="M441">
        <v>0</v>
      </c>
      <c r="N441">
        <v>0</v>
      </c>
    </row>
    <row r="442" spans="1:14" x14ac:dyDescent="0.15">
      <c r="A442" t="str">
        <f t="shared" si="9"/>
        <v>201947_383_4562342690081</v>
      </c>
      <c r="B442">
        <v>201947</v>
      </c>
      <c r="C442">
        <v>383</v>
      </c>
      <c r="D442" t="s">
        <v>97</v>
      </c>
      <c r="E442" s="9">
        <v>4562342690081</v>
      </c>
      <c r="F442">
        <v>0</v>
      </c>
      <c r="G442">
        <v>0</v>
      </c>
      <c r="H442" t="s">
        <v>25</v>
      </c>
      <c r="I442" t="s">
        <v>19</v>
      </c>
      <c r="J442" t="s">
        <v>329</v>
      </c>
      <c r="K442">
        <v>10</v>
      </c>
      <c r="L442">
        <v>0</v>
      </c>
      <c r="M442">
        <v>0</v>
      </c>
      <c r="N442">
        <v>0</v>
      </c>
    </row>
    <row r="443" spans="1:14" x14ac:dyDescent="0.15">
      <c r="A443" t="str">
        <f t="shared" si="9"/>
        <v>201947_385_4562342690029</v>
      </c>
      <c r="B443">
        <v>201947</v>
      </c>
      <c r="C443">
        <v>385</v>
      </c>
      <c r="D443" t="s">
        <v>98</v>
      </c>
      <c r="E443" s="9">
        <v>4562342690029</v>
      </c>
      <c r="F443">
        <v>0</v>
      </c>
      <c r="G443">
        <v>0</v>
      </c>
      <c r="H443" t="s">
        <v>18</v>
      </c>
      <c r="I443" t="s">
        <v>19</v>
      </c>
      <c r="J443" t="s">
        <v>329</v>
      </c>
      <c r="K443">
        <v>30</v>
      </c>
      <c r="L443">
        <v>0</v>
      </c>
      <c r="M443">
        <v>0</v>
      </c>
      <c r="N443">
        <v>0</v>
      </c>
    </row>
    <row r="444" spans="1:14" x14ac:dyDescent="0.15">
      <c r="A444" t="str">
        <f t="shared" si="9"/>
        <v>201947_385_4562342690036</v>
      </c>
      <c r="B444">
        <v>201947</v>
      </c>
      <c r="C444">
        <v>385</v>
      </c>
      <c r="D444" t="s">
        <v>98</v>
      </c>
      <c r="E444" s="9">
        <v>4562342690036</v>
      </c>
      <c r="F444">
        <v>0</v>
      </c>
      <c r="G444">
        <v>0</v>
      </c>
      <c r="H444" t="s">
        <v>20</v>
      </c>
      <c r="I444" t="s">
        <v>19</v>
      </c>
      <c r="J444" t="s">
        <v>329</v>
      </c>
      <c r="K444">
        <v>9</v>
      </c>
      <c r="L444">
        <v>1</v>
      </c>
      <c r="M444">
        <v>0</v>
      </c>
      <c r="N444">
        <v>0</v>
      </c>
    </row>
    <row r="445" spans="1:14" x14ac:dyDescent="0.15">
      <c r="A445" t="str">
        <f t="shared" si="9"/>
        <v>201947_385_4562342690043</v>
      </c>
      <c r="B445">
        <v>201947</v>
      </c>
      <c r="C445">
        <v>385</v>
      </c>
      <c r="D445" t="s">
        <v>98</v>
      </c>
      <c r="E445" s="9">
        <v>4562342690043</v>
      </c>
      <c r="F445">
        <v>0</v>
      </c>
      <c r="G445">
        <v>0</v>
      </c>
      <c r="H445" t="s">
        <v>21</v>
      </c>
      <c r="I445" t="s">
        <v>19</v>
      </c>
      <c r="J445" t="s">
        <v>329</v>
      </c>
      <c r="K445">
        <v>30</v>
      </c>
      <c r="L445">
        <v>0</v>
      </c>
      <c r="M445">
        <v>0</v>
      </c>
      <c r="N445">
        <v>0</v>
      </c>
    </row>
    <row r="446" spans="1:14" x14ac:dyDescent="0.15">
      <c r="A446" t="str">
        <f t="shared" si="9"/>
        <v>201947_385_4562342690050</v>
      </c>
      <c r="B446">
        <v>201947</v>
      </c>
      <c r="C446">
        <v>385</v>
      </c>
      <c r="D446" t="s">
        <v>98</v>
      </c>
      <c r="E446" s="9">
        <v>4562342690050</v>
      </c>
      <c r="F446">
        <v>0</v>
      </c>
      <c r="G446">
        <v>0</v>
      </c>
      <c r="H446" t="s">
        <v>22</v>
      </c>
      <c r="I446" t="s">
        <v>19</v>
      </c>
      <c r="J446" t="s">
        <v>329</v>
      </c>
      <c r="K446">
        <v>10</v>
      </c>
      <c r="L446">
        <v>0</v>
      </c>
      <c r="M446">
        <v>0</v>
      </c>
      <c r="N446">
        <v>0</v>
      </c>
    </row>
    <row r="447" spans="1:14" x14ac:dyDescent="0.15">
      <c r="A447" t="str">
        <f t="shared" si="9"/>
        <v>201947_385_4562342690067</v>
      </c>
      <c r="B447">
        <v>201947</v>
      </c>
      <c r="C447">
        <v>385</v>
      </c>
      <c r="D447" t="s">
        <v>98</v>
      </c>
      <c r="E447" s="9">
        <v>4562342690067</v>
      </c>
      <c r="F447">
        <v>0</v>
      </c>
      <c r="G447">
        <v>0</v>
      </c>
      <c r="H447" t="s">
        <v>23</v>
      </c>
      <c r="I447" t="s">
        <v>19</v>
      </c>
      <c r="J447" t="s">
        <v>329</v>
      </c>
      <c r="K447">
        <v>30</v>
      </c>
      <c r="L447">
        <v>0</v>
      </c>
      <c r="M447">
        <v>0</v>
      </c>
      <c r="N447">
        <v>0</v>
      </c>
    </row>
    <row r="448" spans="1:14" x14ac:dyDescent="0.15">
      <c r="A448" t="str">
        <f t="shared" si="9"/>
        <v>201947_385_4562342690074</v>
      </c>
      <c r="B448">
        <v>201947</v>
      </c>
      <c r="C448">
        <v>385</v>
      </c>
      <c r="D448" t="s">
        <v>98</v>
      </c>
      <c r="E448" s="9">
        <v>4562342690074</v>
      </c>
      <c r="F448">
        <v>0</v>
      </c>
      <c r="G448">
        <v>0</v>
      </c>
      <c r="H448" t="s">
        <v>24</v>
      </c>
      <c r="I448" t="s">
        <v>19</v>
      </c>
      <c r="J448" t="s">
        <v>329</v>
      </c>
      <c r="K448">
        <v>30</v>
      </c>
      <c r="L448">
        <v>0</v>
      </c>
      <c r="M448">
        <v>0</v>
      </c>
      <c r="N448">
        <v>0</v>
      </c>
    </row>
    <row r="449" spans="1:14" x14ac:dyDescent="0.15">
      <c r="A449" t="str">
        <f t="shared" si="9"/>
        <v>201947_385_4562342690081</v>
      </c>
      <c r="B449">
        <v>201947</v>
      </c>
      <c r="C449">
        <v>385</v>
      </c>
      <c r="D449" t="s">
        <v>98</v>
      </c>
      <c r="E449" s="9">
        <v>4562342690081</v>
      </c>
      <c r="F449">
        <v>0</v>
      </c>
      <c r="G449">
        <v>0</v>
      </c>
      <c r="H449" t="s">
        <v>25</v>
      </c>
      <c r="I449" t="s">
        <v>19</v>
      </c>
      <c r="J449" t="s">
        <v>329</v>
      </c>
      <c r="K449">
        <v>10</v>
      </c>
      <c r="L449">
        <v>0</v>
      </c>
      <c r="M449">
        <v>0</v>
      </c>
      <c r="N449">
        <v>0</v>
      </c>
    </row>
    <row r="450" spans="1:14" x14ac:dyDescent="0.15">
      <c r="A450" t="str">
        <f t="shared" si="9"/>
        <v>201947_387_4562342690029</v>
      </c>
      <c r="B450">
        <v>201947</v>
      </c>
      <c r="C450">
        <v>387</v>
      </c>
      <c r="D450" t="s">
        <v>99</v>
      </c>
      <c r="E450" s="9">
        <v>4562342690029</v>
      </c>
      <c r="F450">
        <v>0</v>
      </c>
      <c r="G450">
        <v>0</v>
      </c>
      <c r="H450" t="s">
        <v>18</v>
      </c>
      <c r="I450" t="s">
        <v>19</v>
      </c>
      <c r="J450" t="s">
        <v>329</v>
      </c>
      <c r="K450">
        <v>30</v>
      </c>
      <c r="L450">
        <v>0</v>
      </c>
      <c r="M450">
        <v>0</v>
      </c>
      <c r="N450">
        <v>0</v>
      </c>
    </row>
    <row r="451" spans="1:14" x14ac:dyDescent="0.15">
      <c r="A451" t="str">
        <f t="shared" si="9"/>
        <v>201947_387_4562342690036</v>
      </c>
      <c r="B451">
        <v>201947</v>
      </c>
      <c r="C451">
        <v>387</v>
      </c>
      <c r="D451" t="s">
        <v>99</v>
      </c>
      <c r="E451" s="9">
        <v>4562342690036</v>
      </c>
      <c r="F451">
        <v>0</v>
      </c>
      <c r="G451">
        <v>0</v>
      </c>
      <c r="H451" t="s">
        <v>20</v>
      </c>
      <c r="I451" t="s">
        <v>19</v>
      </c>
      <c r="J451" t="s">
        <v>329</v>
      </c>
      <c r="K451">
        <v>10</v>
      </c>
      <c r="L451">
        <v>0</v>
      </c>
      <c r="M451">
        <v>0</v>
      </c>
      <c r="N451">
        <v>0</v>
      </c>
    </row>
    <row r="452" spans="1:14" x14ac:dyDescent="0.15">
      <c r="A452" t="str">
        <f t="shared" si="9"/>
        <v>201947_387_4562342690043</v>
      </c>
      <c r="B452">
        <v>201947</v>
      </c>
      <c r="C452">
        <v>387</v>
      </c>
      <c r="D452" t="s">
        <v>99</v>
      </c>
      <c r="E452" s="9">
        <v>4562342690043</v>
      </c>
      <c r="F452">
        <v>0</v>
      </c>
      <c r="G452">
        <v>0</v>
      </c>
      <c r="H452" t="s">
        <v>21</v>
      </c>
      <c r="I452" t="s">
        <v>19</v>
      </c>
      <c r="J452" t="s">
        <v>329</v>
      </c>
      <c r="K452">
        <v>30</v>
      </c>
      <c r="L452">
        <v>0</v>
      </c>
      <c r="M452">
        <v>0</v>
      </c>
      <c r="N452">
        <v>0</v>
      </c>
    </row>
    <row r="453" spans="1:14" x14ac:dyDescent="0.15">
      <c r="A453" t="str">
        <f t="shared" si="9"/>
        <v>201947_387_4562342690050</v>
      </c>
      <c r="B453">
        <v>201947</v>
      </c>
      <c r="C453">
        <v>387</v>
      </c>
      <c r="D453" t="s">
        <v>99</v>
      </c>
      <c r="E453" s="9">
        <v>4562342690050</v>
      </c>
      <c r="F453">
        <v>0</v>
      </c>
      <c r="G453">
        <v>0</v>
      </c>
      <c r="H453" t="s">
        <v>22</v>
      </c>
      <c r="I453" t="s">
        <v>19</v>
      </c>
      <c r="J453" t="s">
        <v>329</v>
      </c>
      <c r="K453">
        <v>10</v>
      </c>
      <c r="L453">
        <v>0</v>
      </c>
      <c r="M453">
        <v>0</v>
      </c>
      <c r="N453">
        <v>0</v>
      </c>
    </row>
    <row r="454" spans="1:14" x14ac:dyDescent="0.15">
      <c r="A454" t="str">
        <f t="shared" si="9"/>
        <v>201947_387_4562342690067</v>
      </c>
      <c r="B454">
        <v>201947</v>
      </c>
      <c r="C454">
        <v>387</v>
      </c>
      <c r="D454" t="s">
        <v>99</v>
      </c>
      <c r="E454" s="9">
        <v>4562342690067</v>
      </c>
      <c r="F454">
        <v>0</v>
      </c>
      <c r="G454">
        <v>0</v>
      </c>
      <c r="H454" t="s">
        <v>23</v>
      </c>
      <c r="I454" t="s">
        <v>19</v>
      </c>
      <c r="J454" t="s">
        <v>329</v>
      </c>
      <c r="K454">
        <v>30</v>
      </c>
      <c r="L454">
        <v>0</v>
      </c>
      <c r="M454">
        <v>0</v>
      </c>
      <c r="N454">
        <v>0</v>
      </c>
    </row>
    <row r="455" spans="1:14" x14ac:dyDescent="0.15">
      <c r="A455" t="str">
        <f t="shared" si="9"/>
        <v>201947_387_4562342690074</v>
      </c>
      <c r="B455">
        <v>201947</v>
      </c>
      <c r="C455">
        <v>387</v>
      </c>
      <c r="D455" t="s">
        <v>99</v>
      </c>
      <c r="E455" s="9">
        <v>4562342690074</v>
      </c>
      <c r="F455">
        <v>0</v>
      </c>
      <c r="G455">
        <v>0</v>
      </c>
      <c r="H455" t="s">
        <v>24</v>
      </c>
      <c r="I455" t="s">
        <v>19</v>
      </c>
      <c r="J455" t="s">
        <v>329</v>
      </c>
      <c r="K455">
        <v>30</v>
      </c>
      <c r="L455">
        <v>0</v>
      </c>
      <c r="M455">
        <v>0</v>
      </c>
      <c r="N455">
        <v>0</v>
      </c>
    </row>
    <row r="456" spans="1:14" x14ac:dyDescent="0.15">
      <c r="A456" t="str">
        <f t="shared" si="9"/>
        <v>201947_387_4562342690081</v>
      </c>
      <c r="B456">
        <v>201947</v>
      </c>
      <c r="C456">
        <v>387</v>
      </c>
      <c r="D456" t="s">
        <v>99</v>
      </c>
      <c r="E456" s="9">
        <v>4562342690081</v>
      </c>
      <c r="F456">
        <v>0</v>
      </c>
      <c r="G456">
        <v>0</v>
      </c>
      <c r="H456" t="s">
        <v>25</v>
      </c>
      <c r="I456" t="s">
        <v>19</v>
      </c>
      <c r="J456" t="s">
        <v>329</v>
      </c>
      <c r="K456">
        <v>10</v>
      </c>
      <c r="L456">
        <v>0</v>
      </c>
      <c r="M456">
        <v>0</v>
      </c>
      <c r="N456">
        <v>0</v>
      </c>
    </row>
    <row r="457" spans="1:14" x14ac:dyDescent="0.15">
      <c r="A457" t="str">
        <f t="shared" si="9"/>
        <v>201947_388_4562342690029</v>
      </c>
      <c r="B457">
        <v>201947</v>
      </c>
      <c r="C457">
        <v>388</v>
      </c>
      <c r="D457" t="s">
        <v>100</v>
      </c>
      <c r="E457" s="9">
        <v>4562342690029</v>
      </c>
      <c r="F457">
        <v>0</v>
      </c>
      <c r="G457">
        <v>0</v>
      </c>
      <c r="H457" t="s">
        <v>18</v>
      </c>
      <c r="I457" t="s">
        <v>19</v>
      </c>
      <c r="J457" t="s">
        <v>329</v>
      </c>
      <c r="K457">
        <v>30</v>
      </c>
      <c r="L457">
        <v>0</v>
      </c>
      <c r="M457">
        <v>0</v>
      </c>
      <c r="N457">
        <v>0</v>
      </c>
    </row>
    <row r="458" spans="1:14" x14ac:dyDescent="0.15">
      <c r="A458" t="str">
        <f t="shared" si="9"/>
        <v>201947_388_4562342690036</v>
      </c>
      <c r="B458">
        <v>201947</v>
      </c>
      <c r="C458">
        <v>388</v>
      </c>
      <c r="D458" t="s">
        <v>100</v>
      </c>
      <c r="E458" s="9">
        <v>4562342690036</v>
      </c>
      <c r="F458">
        <v>0</v>
      </c>
      <c r="G458">
        <v>0</v>
      </c>
      <c r="H458" t="s">
        <v>20</v>
      </c>
      <c r="I458" t="s">
        <v>19</v>
      </c>
      <c r="J458" t="s">
        <v>329</v>
      </c>
      <c r="K458">
        <v>10</v>
      </c>
      <c r="L458">
        <v>0</v>
      </c>
      <c r="M458">
        <v>0</v>
      </c>
      <c r="N458">
        <v>0</v>
      </c>
    </row>
    <row r="459" spans="1:14" x14ac:dyDescent="0.15">
      <c r="A459" t="str">
        <f t="shared" si="9"/>
        <v>201947_388_4562342690043</v>
      </c>
      <c r="B459">
        <v>201947</v>
      </c>
      <c r="C459">
        <v>388</v>
      </c>
      <c r="D459" t="s">
        <v>100</v>
      </c>
      <c r="E459" s="9">
        <v>4562342690043</v>
      </c>
      <c r="F459">
        <v>0</v>
      </c>
      <c r="G459">
        <v>0</v>
      </c>
      <c r="H459" t="s">
        <v>21</v>
      </c>
      <c r="I459" t="s">
        <v>19</v>
      </c>
      <c r="J459" t="s">
        <v>329</v>
      </c>
      <c r="K459">
        <v>30</v>
      </c>
      <c r="L459">
        <v>0</v>
      </c>
      <c r="M459">
        <v>0</v>
      </c>
      <c r="N459">
        <v>0</v>
      </c>
    </row>
    <row r="460" spans="1:14" x14ac:dyDescent="0.15">
      <c r="A460" t="str">
        <f t="shared" si="9"/>
        <v>201947_388_4562342690050</v>
      </c>
      <c r="B460">
        <v>201947</v>
      </c>
      <c r="C460">
        <v>388</v>
      </c>
      <c r="D460" t="s">
        <v>100</v>
      </c>
      <c r="E460" s="9">
        <v>4562342690050</v>
      </c>
      <c r="F460">
        <v>0</v>
      </c>
      <c r="G460">
        <v>0</v>
      </c>
      <c r="H460" t="s">
        <v>22</v>
      </c>
      <c r="I460" t="s">
        <v>19</v>
      </c>
      <c r="J460" t="s">
        <v>329</v>
      </c>
      <c r="K460">
        <v>10</v>
      </c>
      <c r="L460">
        <v>0</v>
      </c>
      <c r="M460">
        <v>0</v>
      </c>
      <c r="N460">
        <v>0</v>
      </c>
    </row>
    <row r="461" spans="1:14" x14ac:dyDescent="0.15">
      <c r="A461" t="str">
        <f t="shared" si="9"/>
        <v>201947_388_4562342690067</v>
      </c>
      <c r="B461">
        <v>201947</v>
      </c>
      <c r="C461">
        <v>388</v>
      </c>
      <c r="D461" t="s">
        <v>100</v>
      </c>
      <c r="E461" s="9">
        <v>4562342690067</v>
      </c>
      <c r="F461">
        <v>0</v>
      </c>
      <c r="G461">
        <v>0</v>
      </c>
      <c r="H461" t="s">
        <v>23</v>
      </c>
      <c r="I461" t="s">
        <v>19</v>
      </c>
      <c r="J461" t="s">
        <v>329</v>
      </c>
      <c r="K461">
        <v>30</v>
      </c>
      <c r="L461">
        <v>0</v>
      </c>
      <c r="M461">
        <v>0</v>
      </c>
      <c r="N461">
        <v>0</v>
      </c>
    </row>
    <row r="462" spans="1:14" x14ac:dyDescent="0.15">
      <c r="A462" t="str">
        <f t="shared" si="9"/>
        <v>201947_388_4562342690074</v>
      </c>
      <c r="B462">
        <v>201947</v>
      </c>
      <c r="C462">
        <v>388</v>
      </c>
      <c r="D462" t="s">
        <v>100</v>
      </c>
      <c r="E462" s="9">
        <v>4562342690074</v>
      </c>
      <c r="F462">
        <v>0</v>
      </c>
      <c r="G462">
        <v>0</v>
      </c>
      <c r="H462" t="s">
        <v>24</v>
      </c>
      <c r="I462" t="s">
        <v>19</v>
      </c>
      <c r="J462" t="s">
        <v>329</v>
      </c>
      <c r="K462">
        <v>30</v>
      </c>
      <c r="L462">
        <v>0</v>
      </c>
      <c r="M462">
        <v>0</v>
      </c>
      <c r="N462">
        <v>0</v>
      </c>
    </row>
    <row r="463" spans="1:14" x14ac:dyDescent="0.15">
      <c r="A463" t="str">
        <f t="shared" si="9"/>
        <v>201947_388_4562342690081</v>
      </c>
      <c r="B463">
        <v>201947</v>
      </c>
      <c r="C463">
        <v>388</v>
      </c>
      <c r="D463" t="s">
        <v>100</v>
      </c>
      <c r="E463" s="9">
        <v>4562342690081</v>
      </c>
      <c r="F463">
        <v>0</v>
      </c>
      <c r="G463">
        <v>0</v>
      </c>
      <c r="H463" t="s">
        <v>25</v>
      </c>
      <c r="I463" t="s">
        <v>19</v>
      </c>
      <c r="J463" t="s">
        <v>329</v>
      </c>
      <c r="K463">
        <v>10</v>
      </c>
      <c r="L463">
        <v>0</v>
      </c>
      <c r="M463">
        <v>0</v>
      </c>
      <c r="N463">
        <v>0</v>
      </c>
    </row>
    <row r="464" spans="1:14" x14ac:dyDescent="0.15">
      <c r="A464" t="str">
        <f t="shared" si="9"/>
        <v>201947_393_4562342690029</v>
      </c>
      <c r="B464">
        <v>201947</v>
      </c>
      <c r="C464">
        <v>393</v>
      </c>
      <c r="D464" t="s">
        <v>101</v>
      </c>
      <c r="E464" s="9">
        <v>4562342690029</v>
      </c>
      <c r="F464">
        <v>0</v>
      </c>
      <c r="G464">
        <v>0</v>
      </c>
      <c r="H464" t="s">
        <v>18</v>
      </c>
      <c r="I464" t="s">
        <v>19</v>
      </c>
      <c r="J464" t="s">
        <v>329</v>
      </c>
      <c r="K464">
        <v>30</v>
      </c>
      <c r="L464">
        <v>0</v>
      </c>
      <c r="M464">
        <v>0</v>
      </c>
      <c r="N464">
        <v>0</v>
      </c>
    </row>
    <row r="465" spans="1:14" x14ac:dyDescent="0.15">
      <c r="A465" t="str">
        <f t="shared" si="9"/>
        <v>201947_393_4562342690036</v>
      </c>
      <c r="B465">
        <v>201947</v>
      </c>
      <c r="C465">
        <v>393</v>
      </c>
      <c r="D465" t="s">
        <v>101</v>
      </c>
      <c r="E465" s="9">
        <v>4562342690036</v>
      </c>
      <c r="F465">
        <v>0</v>
      </c>
      <c r="G465">
        <v>0</v>
      </c>
      <c r="H465" t="s">
        <v>20</v>
      </c>
      <c r="I465" t="s">
        <v>19</v>
      </c>
      <c r="J465" t="s">
        <v>329</v>
      </c>
      <c r="K465">
        <v>10</v>
      </c>
      <c r="L465">
        <v>0</v>
      </c>
      <c r="M465">
        <v>0</v>
      </c>
      <c r="N465">
        <v>0</v>
      </c>
    </row>
    <row r="466" spans="1:14" x14ac:dyDescent="0.15">
      <c r="A466" t="str">
        <f t="shared" si="9"/>
        <v>201947_393_4562342690043</v>
      </c>
      <c r="B466">
        <v>201947</v>
      </c>
      <c r="C466">
        <v>393</v>
      </c>
      <c r="D466" t="s">
        <v>101</v>
      </c>
      <c r="E466" s="9">
        <v>4562342690043</v>
      </c>
      <c r="F466">
        <v>0</v>
      </c>
      <c r="G466">
        <v>0</v>
      </c>
      <c r="H466" t="s">
        <v>21</v>
      </c>
      <c r="I466" t="s">
        <v>19</v>
      </c>
      <c r="J466" t="s">
        <v>329</v>
      </c>
      <c r="K466">
        <v>30</v>
      </c>
      <c r="L466">
        <v>0</v>
      </c>
      <c r="M466">
        <v>0</v>
      </c>
      <c r="N466">
        <v>0</v>
      </c>
    </row>
    <row r="467" spans="1:14" x14ac:dyDescent="0.15">
      <c r="A467" t="str">
        <f t="shared" si="9"/>
        <v>201947_393_4562342690050</v>
      </c>
      <c r="B467">
        <v>201947</v>
      </c>
      <c r="C467">
        <v>393</v>
      </c>
      <c r="D467" t="s">
        <v>101</v>
      </c>
      <c r="E467" s="9">
        <v>4562342690050</v>
      </c>
      <c r="F467">
        <v>0</v>
      </c>
      <c r="G467">
        <v>0</v>
      </c>
      <c r="H467" t="s">
        <v>22</v>
      </c>
      <c r="I467" t="s">
        <v>19</v>
      </c>
      <c r="J467" t="s">
        <v>329</v>
      </c>
      <c r="K467">
        <v>10</v>
      </c>
      <c r="L467">
        <v>0</v>
      </c>
      <c r="M467">
        <v>0</v>
      </c>
      <c r="N467">
        <v>0</v>
      </c>
    </row>
    <row r="468" spans="1:14" x14ac:dyDescent="0.15">
      <c r="A468" t="str">
        <f t="shared" si="9"/>
        <v>201947_393_4562342690067</v>
      </c>
      <c r="B468">
        <v>201947</v>
      </c>
      <c r="C468">
        <v>393</v>
      </c>
      <c r="D468" t="s">
        <v>101</v>
      </c>
      <c r="E468" s="9">
        <v>4562342690067</v>
      </c>
      <c r="F468">
        <v>0</v>
      </c>
      <c r="G468">
        <v>0</v>
      </c>
      <c r="H468" t="s">
        <v>23</v>
      </c>
      <c r="I468" t="s">
        <v>19</v>
      </c>
      <c r="J468" t="s">
        <v>329</v>
      </c>
      <c r="K468">
        <v>30</v>
      </c>
      <c r="L468">
        <v>0</v>
      </c>
      <c r="M468">
        <v>0</v>
      </c>
      <c r="N468">
        <v>0</v>
      </c>
    </row>
    <row r="469" spans="1:14" x14ac:dyDescent="0.15">
      <c r="A469" t="str">
        <f t="shared" si="9"/>
        <v>201947_393_4562342690074</v>
      </c>
      <c r="B469">
        <v>201947</v>
      </c>
      <c r="C469">
        <v>393</v>
      </c>
      <c r="D469" t="s">
        <v>101</v>
      </c>
      <c r="E469" s="9">
        <v>4562342690074</v>
      </c>
      <c r="F469">
        <v>0</v>
      </c>
      <c r="G469">
        <v>0</v>
      </c>
      <c r="H469" t="s">
        <v>24</v>
      </c>
      <c r="I469" t="s">
        <v>19</v>
      </c>
      <c r="J469" t="s">
        <v>329</v>
      </c>
      <c r="K469">
        <v>30</v>
      </c>
      <c r="L469">
        <v>0</v>
      </c>
      <c r="M469">
        <v>0</v>
      </c>
      <c r="N469">
        <v>0</v>
      </c>
    </row>
    <row r="470" spans="1:14" x14ac:dyDescent="0.15">
      <c r="A470" t="str">
        <f t="shared" si="9"/>
        <v>201947_393_4562342690081</v>
      </c>
      <c r="B470">
        <v>201947</v>
      </c>
      <c r="C470">
        <v>393</v>
      </c>
      <c r="D470" t="s">
        <v>101</v>
      </c>
      <c r="E470" s="9">
        <v>4562342690081</v>
      </c>
      <c r="F470">
        <v>0</v>
      </c>
      <c r="G470">
        <v>0</v>
      </c>
      <c r="H470" t="s">
        <v>25</v>
      </c>
      <c r="I470" t="s">
        <v>19</v>
      </c>
      <c r="J470" t="s">
        <v>329</v>
      </c>
      <c r="K470">
        <v>10</v>
      </c>
      <c r="L470">
        <v>0</v>
      </c>
      <c r="M470">
        <v>0</v>
      </c>
      <c r="N470">
        <v>0</v>
      </c>
    </row>
    <row r="471" spans="1:14" x14ac:dyDescent="0.15">
      <c r="A471" t="str">
        <f t="shared" si="9"/>
        <v>201947_394_4562342690029</v>
      </c>
      <c r="B471">
        <v>201947</v>
      </c>
      <c r="C471">
        <v>394</v>
      </c>
      <c r="D471" t="s">
        <v>102</v>
      </c>
      <c r="E471" s="9">
        <v>4562342690029</v>
      </c>
      <c r="F471">
        <v>0</v>
      </c>
      <c r="G471">
        <v>0</v>
      </c>
      <c r="H471" t="s">
        <v>18</v>
      </c>
      <c r="I471" t="s">
        <v>19</v>
      </c>
      <c r="J471" t="s">
        <v>329</v>
      </c>
      <c r="K471">
        <v>30</v>
      </c>
      <c r="L471">
        <v>0</v>
      </c>
      <c r="M471">
        <v>0</v>
      </c>
      <c r="N471">
        <v>0</v>
      </c>
    </row>
    <row r="472" spans="1:14" x14ac:dyDescent="0.15">
      <c r="A472" t="str">
        <f t="shared" si="9"/>
        <v>201947_394_4562342690036</v>
      </c>
      <c r="B472">
        <v>201947</v>
      </c>
      <c r="C472">
        <v>394</v>
      </c>
      <c r="D472" t="s">
        <v>102</v>
      </c>
      <c r="E472" s="9">
        <v>4562342690036</v>
      </c>
      <c r="F472">
        <v>0</v>
      </c>
      <c r="G472">
        <v>0</v>
      </c>
      <c r="H472" t="s">
        <v>20</v>
      </c>
      <c r="I472" t="s">
        <v>19</v>
      </c>
      <c r="J472" t="s">
        <v>329</v>
      </c>
      <c r="K472">
        <v>10</v>
      </c>
      <c r="L472">
        <v>0</v>
      </c>
      <c r="M472">
        <v>0</v>
      </c>
      <c r="N472">
        <v>0</v>
      </c>
    </row>
    <row r="473" spans="1:14" x14ac:dyDescent="0.15">
      <c r="A473" t="str">
        <f t="shared" ref="A473:A536" si="10">B473&amp;"_"&amp;C473&amp;"_"&amp;E473</f>
        <v>201947_394_4562342690043</v>
      </c>
      <c r="B473">
        <v>201947</v>
      </c>
      <c r="C473">
        <v>394</v>
      </c>
      <c r="D473" t="s">
        <v>102</v>
      </c>
      <c r="E473" s="9">
        <v>4562342690043</v>
      </c>
      <c r="F473">
        <v>0</v>
      </c>
      <c r="G473">
        <v>0</v>
      </c>
      <c r="H473" t="s">
        <v>21</v>
      </c>
      <c r="I473" t="s">
        <v>19</v>
      </c>
      <c r="J473" t="s">
        <v>329</v>
      </c>
      <c r="K473">
        <v>30</v>
      </c>
      <c r="L473">
        <v>0</v>
      </c>
      <c r="M473">
        <v>0</v>
      </c>
      <c r="N473">
        <v>0</v>
      </c>
    </row>
    <row r="474" spans="1:14" x14ac:dyDescent="0.15">
      <c r="A474" t="str">
        <f t="shared" si="10"/>
        <v>201947_394_4562342690050</v>
      </c>
      <c r="B474">
        <v>201947</v>
      </c>
      <c r="C474">
        <v>394</v>
      </c>
      <c r="D474" t="s">
        <v>102</v>
      </c>
      <c r="E474" s="9">
        <v>4562342690050</v>
      </c>
      <c r="F474">
        <v>0</v>
      </c>
      <c r="G474">
        <v>0</v>
      </c>
      <c r="H474" t="s">
        <v>22</v>
      </c>
      <c r="I474" t="s">
        <v>19</v>
      </c>
      <c r="J474" t="s">
        <v>329</v>
      </c>
      <c r="K474">
        <v>10</v>
      </c>
      <c r="L474">
        <v>0</v>
      </c>
      <c r="M474">
        <v>0</v>
      </c>
      <c r="N474">
        <v>0</v>
      </c>
    </row>
    <row r="475" spans="1:14" x14ac:dyDescent="0.15">
      <c r="A475" t="str">
        <f t="shared" si="10"/>
        <v>201947_394_4562342690067</v>
      </c>
      <c r="B475">
        <v>201947</v>
      </c>
      <c r="C475">
        <v>394</v>
      </c>
      <c r="D475" t="s">
        <v>102</v>
      </c>
      <c r="E475" s="9">
        <v>4562342690067</v>
      </c>
      <c r="F475">
        <v>0</v>
      </c>
      <c r="G475">
        <v>0</v>
      </c>
      <c r="H475" t="s">
        <v>23</v>
      </c>
      <c r="I475" t="s">
        <v>19</v>
      </c>
      <c r="J475" t="s">
        <v>329</v>
      </c>
      <c r="K475">
        <v>30</v>
      </c>
      <c r="L475">
        <v>0</v>
      </c>
      <c r="M475">
        <v>0</v>
      </c>
      <c r="N475">
        <v>0</v>
      </c>
    </row>
    <row r="476" spans="1:14" x14ac:dyDescent="0.15">
      <c r="A476" t="str">
        <f t="shared" si="10"/>
        <v>201947_394_4562342690074</v>
      </c>
      <c r="B476">
        <v>201947</v>
      </c>
      <c r="C476">
        <v>394</v>
      </c>
      <c r="D476" t="s">
        <v>102</v>
      </c>
      <c r="E476" s="9">
        <v>4562342690074</v>
      </c>
      <c r="F476">
        <v>0</v>
      </c>
      <c r="G476">
        <v>0</v>
      </c>
      <c r="H476" t="s">
        <v>24</v>
      </c>
      <c r="I476" t="s">
        <v>19</v>
      </c>
      <c r="J476" t="s">
        <v>329</v>
      </c>
      <c r="K476">
        <v>30</v>
      </c>
      <c r="L476">
        <v>0</v>
      </c>
      <c r="M476">
        <v>0</v>
      </c>
      <c r="N476">
        <v>0</v>
      </c>
    </row>
    <row r="477" spans="1:14" x14ac:dyDescent="0.15">
      <c r="A477" t="str">
        <f t="shared" si="10"/>
        <v>201947_394_4562342690081</v>
      </c>
      <c r="B477">
        <v>201947</v>
      </c>
      <c r="C477">
        <v>394</v>
      </c>
      <c r="D477" t="s">
        <v>102</v>
      </c>
      <c r="E477" s="9">
        <v>4562342690081</v>
      </c>
      <c r="F477">
        <v>0</v>
      </c>
      <c r="G477">
        <v>0</v>
      </c>
      <c r="H477" t="s">
        <v>25</v>
      </c>
      <c r="I477" t="s">
        <v>19</v>
      </c>
      <c r="J477" t="s">
        <v>329</v>
      </c>
      <c r="K477">
        <v>10</v>
      </c>
      <c r="L477">
        <v>0</v>
      </c>
      <c r="M477">
        <v>0</v>
      </c>
      <c r="N477">
        <v>0</v>
      </c>
    </row>
    <row r="478" spans="1:14" x14ac:dyDescent="0.15">
      <c r="A478" t="str">
        <f t="shared" si="10"/>
        <v>201947_395_4562342690029</v>
      </c>
      <c r="B478">
        <v>201947</v>
      </c>
      <c r="C478">
        <v>395</v>
      </c>
      <c r="D478" t="s">
        <v>103</v>
      </c>
      <c r="E478" s="9">
        <v>4562342690029</v>
      </c>
      <c r="F478">
        <v>0</v>
      </c>
      <c r="G478">
        <v>0</v>
      </c>
      <c r="H478" t="s">
        <v>18</v>
      </c>
      <c r="I478" t="s">
        <v>19</v>
      </c>
      <c r="J478" t="s">
        <v>329</v>
      </c>
      <c r="K478">
        <v>30</v>
      </c>
      <c r="L478">
        <v>0</v>
      </c>
      <c r="M478">
        <v>0</v>
      </c>
      <c r="N478">
        <v>0</v>
      </c>
    </row>
    <row r="479" spans="1:14" x14ac:dyDescent="0.15">
      <c r="A479" t="str">
        <f t="shared" si="10"/>
        <v>201947_395_4562342690036</v>
      </c>
      <c r="B479">
        <v>201947</v>
      </c>
      <c r="C479">
        <v>395</v>
      </c>
      <c r="D479" t="s">
        <v>103</v>
      </c>
      <c r="E479" s="9">
        <v>4562342690036</v>
      </c>
      <c r="F479">
        <v>0</v>
      </c>
      <c r="G479">
        <v>0</v>
      </c>
      <c r="H479" t="s">
        <v>20</v>
      </c>
      <c r="I479" t="s">
        <v>19</v>
      </c>
      <c r="J479" t="s">
        <v>329</v>
      </c>
      <c r="K479">
        <v>10</v>
      </c>
      <c r="L479">
        <v>0</v>
      </c>
      <c r="M479">
        <v>0</v>
      </c>
      <c r="N479">
        <v>0</v>
      </c>
    </row>
    <row r="480" spans="1:14" x14ac:dyDescent="0.15">
      <c r="A480" t="str">
        <f t="shared" si="10"/>
        <v>201947_395_4562342690043</v>
      </c>
      <c r="B480">
        <v>201947</v>
      </c>
      <c r="C480">
        <v>395</v>
      </c>
      <c r="D480" t="s">
        <v>103</v>
      </c>
      <c r="E480" s="9">
        <v>4562342690043</v>
      </c>
      <c r="F480">
        <v>0</v>
      </c>
      <c r="G480">
        <v>0</v>
      </c>
      <c r="H480" t="s">
        <v>21</v>
      </c>
      <c r="I480" t="s">
        <v>19</v>
      </c>
      <c r="J480" t="s">
        <v>329</v>
      </c>
      <c r="K480">
        <v>30</v>
      </c>
      <c r="L480">
        <v>0</v>
      </c>
      <c r="M480">
        <v>0</v>
      </c>
      <c r="N480">
        <v>0</v>
      </c>
    </row>
    <row r="481" spans="1:14" x14ac:dyDescent="0.15">
      <c r="A481" t="str">
        <f t="shared" si="10"/>
        <v>201947_395_4562342690050</v>
      </c>
      <c r="B481">
        <v>201947</v>
      </c>
      <c r="C481">
        <v>395</v>
      </c>
      <c r="D481" t="s">
        <v>103</v>
      </c>
      <c r="E481" s="9">
        <v>4562342690050</v>
      </c>
      <c r="F481">
        <v>0</v>
      </c>
      <c r="G481">
        <v>0</v>
      </c>
      <c r="H481" t="s">
        <v>22</v>
      </c>
      <c r="I481" t="s">
        <v>19</v>
      </c>
      <c r="J481" t="s">
        <v>329</v>
      </c>
      <c r="K481">
        <v>10</v>
      </c>
      <c r="L481">
        <v>0</v>
      </c>
      <c r="M481">
        <v>0</v>
      </c>
      <c r="N481">
        <v>0</v>
      </c>
    </row>
    <row r="482" spans="1:14" x14ac:dyDescent="0.15">
      <c r="A482" t="str">
        <f t="shared" si="10"/>
        <v>201947_395_4562342690067</v>
      </c>
      <c r="B482">
        <v>201947</v>
      </c>
      <c r="C482">
        <v>395</v>
      </c>
      <c r="D482" t="s">
        <v>103</v>
      </c>
      <c r="E482" s="9">
        <v>4562342690067</v>
      </c>
      <c r="F482">
        <v>0</v>
      </c>
      <c r="G482">
        <v>0</v>
      </c>
      <c r="H482" t="s">
        <v>23</v>
      </c>
      <c r="I482" t="s">
        <v>19</v>
      </c>
      <c r="J482" t="s">
        <v>329</v>
      </c>
      <c r="K482">
        <v>30</v>
      </c>
      <c r="L482">
        <v>0</v>
      </c>
      <c r="M482">
        <v>0</v>
      </c>
      <c r="N482">
        <v>0</v>
      </c>
    </row>
    <row r="483" spans="1:14" x14ac:dyDescent="0.15">
      <c r="A483" t="str">
        <f t="shared" si="10"/>
        <v>201947_395_4562342690074</v>
      </c>
      <c r="B483">
        <v>201947</v>
      </c>
      <c r="C483">
        <v>395</v>
      </c>
      <c r="D483" t="s">
        <v>103</v>
      </c>
      <c r="E483" s="9">
        <v>4562342690074</v>
      </c>
      <c r="F483">
        <v>0</v>
      </c>
      <c r="G483">
        <v>0</v>
      </c>
      <c r="H483" t="s">
        <v>24</v>
      </c>
      <c r="I483" t="s">
        <v>19</v>
      </c>
      <c r="J483" t="s">
        <v>329</v>
      </c>
      <c r="K483">
        <v>30</v>
      </c>
      <c r="L483">
        <v>0</v>
      </c>
      <c r="M483">
        <v>0</v>
      </c>
      <c r="N483">
        <v>0</v>
      </c>
    </row>
    <row r="484" spans="1:14" x14ac:dyDescent="0.15">
      <c r="A484" t="str">
        <f t="shared" si="10"/>
        <v>201947_395_4562342690081</v>
      </c>
      <c r="B484">
        <v>201947</v>
      </c>
      <c r="C484">
        <v>395</v>
      </c>
      <c r="D484" t="s">
        <v>103</v>
      </c>
      <c r="E484" s="9">
        <v>4562342690081</v>
      </c>
      <c r="F484">
        <v>0</v>
      </c>
      <c r="G484">
        <v>0</v>
      </c>
      <c r="H484" t="s">
        <v>25</v>
      </c>
      <c r="I484" t="s">
        <v>19</v>
      </c>
      <c r="J484" t="s">
        <v>329</v>
      </c>
      <c r="K484">
        <v>10</v>
      </c>
      <c r="L484">
        <v>0</v>
      </c>
      <c r="M484">
        <v>0</v>
      </c>
      <c r="N484">
        <v>0</v>
      </c>
    </row>
    <row r="485" spans="1:14" x14ac:dyDescent="0.15">
      <c r="A485" t="str">
        <f t="shared" si="10"/>
        <v>201947_397_4562342690029</v>
      </c>
      <c r="B485">
        <v>201947</v>
      </c>
      <c r="C485">
        <v>397</v>
      </c>
      <c r="D485" t="s">
        <v>104</v>
      </c>
      <c r="E485" s="9">
        <v>4562342690029</v>
      </c>
      <c r="F485">
        <v>0</v>
      </c>
      <c r="G485">
        <v>0</v>
      </c>
      <c r="H485" t="s">
        <v>18</v>
      </c>
      <c r="I485" t="s">
        <v>19</v>
      </c>
      <c r="J485" t="s">
        <v>329</v>
      </c>
      <c r="K485">
        <v>30</v>
      </c>
      <c r="L485">
        <v>0</v>
      </c>
      <c r="M485">
        <v>0</v>
      </c>
      <c r="N485">
        <v>0</v>
      </c>
    </row>
    <row r="486" spans="1:14" x14ac:dyDescent="0.15">
      <c r="A486" t="str">
        <f t="shared" si="10"/>
        <v>201947_397_4562342690036</v>
      </c>
      <c r="B486">
        <v>201947</v>
      </c>
      <c r="C486">
        <v>397</v>
      </c>
      <c r="D486" t="s">
        <v>104</v>
      </c>
      <c r="E486" s="9">
        <v>4562342690036</v>
      </c>
      <c r="F486">
        <v>0</v>
      </c>
      <c r="G486">
        <v>0</v>
      </c>
      <c r="H486" t="s">
        <v>20</v>
      </c>
      <c r="I486" t="s">
        <v>19</v>
      </c>
      <c r="J486" t="s">
        <v>329</v>
      </c>
      <c r="K486">
        <v>10</v>
      </c>
      <c r="L486">
        <v>0</v>
      </c>
      <c r="M486">
        <v>0</v>
      </c>
      <c r="N486">
        <v>0</v>
      </c>
    </row>
    <row r="487" spans="1:14" x14ac:dyDescent="0.15">
      <c r="A487" t="str">
        <f t="shared" si="10"/>
        <v>201947_397_4562342690043</v>
      </c>
      <c r="B487">
        <v>201947</v>
      </c>
      <c r="C487">
        <v>397</v>
      </c>
      <c r="D487" t="s">
        <v>104</v>
      </c>
      <c r="E487" s="9">
        <v>4562342690043</v>
      </c>
      <c r="F487">
        <v>0</v>
      </c>
      <c r="G487">
        <v>0</v>
      </c>
      <c r="H487" t="s">
        <v>21</v>
      </c>
      <c r="I487" t="s">
        <v>19</v>
      </c>
      <c r="J487" t="s">
        <v>329</v>
      </c>
      <c r="K487">
        <v>30</v>
      </c>
      <c r="L487">
        <v>0</v>
      </c>
      <c r="M487">
        <v>0</v>
      </c>
      <c r="N487">
        <v>0</v>
      </c>
    </row>
    <row r="488" spans="1:14" x14ac:dyDescent="0.15">
      <c r="A488" t="str">
        <f t="shared" si="10"/>
        <v>201947_397_4562342690050</v>
      </c>
      <c r="B488">
        <v>201947</v>
      </c>
      <c r="C488">
        <v>397</v>
      </c>
      <c r="D488" t="s">
        <v>104</v>
      </c>
      <c r="E488" s="9">
        <v>4562342690050</v>
      </c>
      <c r="F488">
        <v>0</v>
      </c>
      <c r="G488">
        <v>0</v>
      </c>
      <c r="H488" t="s">
        <v>22</v>
      </c>
      <c r="I488" t="s">
        <v>19</v>
      </c>
      <c r="J488" t="s">
        <v>329</v>
      </c>
      <c r="K488">
        <v>10</v>
      </c>
      <c r="L488">
        <v>0</v>
      </c>
      <c r="M488">
        <v>0</v>
      </c>
      <c r="N488">
        <v>0</v>
      </c>
    </row>
    <row r="489" spans="1:14" x14ac:dyDescent="0.15">
      <c r="A489" t="str">
        <f t="shared" si="10"/>
        <v>201947_397_4562342690067</v>
      </c>
      <c r="B489">
        <v>201947</v>
      </c>
      <c r="C489">
        <v>397</v>
      </c>
      <c r="D489" t="s">
        <v>104</v>
      </c>
      <c r="E489" s="9">
        <v>4562342690067</v>
      </c>
      <c r="F489">
        <v>0</v>
      </c>
      <c r="G489">
        <v>0</v>
      </c>
      <c r="H489" t="s">
        <v>23</v>
      </c>
      <c r="I489" t="s">
        <v>19</v>
      </c>
      <c r="J489" t="s">
        <v>329</v>
      </c>
      <c r="K489">
        <v>30</v>
      </c>
      <c r="L489">
        <v>0</v>
      </c>
      <c r="M489">
        <v>0</v>
      </c>
      <c r="N489">
        <v>0</v>
      </c>
    </row>
    <row r="490" spans="1:14" x14ac:dyDescent="0.15">
      <c r="A490" t="str">
        <f t="shared" si="10"/>
        <v>201947_397_4562342690074</v>
      </c>
      <c r="B490">
        <v>201947</v>
      </c>
      <c r="C490">
        <v>397</v>
      </c>
      <c r="D490" t="s">
        <v>104</v>
      </c>
      <c r="E490" s="9">
        <v>4562342690074</v>
      </c>
      <c r="F490">
        <v>0</v>
      </c>
      <c r="G490">
        <v>0</v>
      </c>
      <c r="H490" t="s">
        <v>24</v>
      </c>
      <c r="I490" t="s">
        <v>19</v>
      </c>
      <c r="J490" t="s">
        <v>329</v>
      </c>
      <c r="K490">
        <v>30</v>
      </c>
      <c r="L490">
        <v>0</v>
      </c>
      <c r="M490">
        <v>0</v>
      </c>
      <c r="N490">
        <v>0</v>
      </c>
    </row>
    <row r="491" spans="1:14" x14ac:dyDescent="0.15">
      <c r="A491" t="str">
        <f t="shared" si="10"/>
        <v>201947_397_4562342690081</v>
      </c>
      <c r="B491">
        <v>201947</v>
      </c>
      <c r="C491">
        <v>397</v>
      </c>
      <c r="D491" t="s">
        <v>104</v>
      </c>
      <c r="E491" s="9">
        <v>4562342690081</v>
      </c>
      <c r="F491">
        <v>0</v>
      </c>
      <c r="G491">
        <v>0</v>
      </c>
      <c r="H491" t="s">
        <v>25</v>
      </c>
      <c r="I491" t="s">
        <v>19</v>
      </c>
      <c r="J491" t="s">
        <v>329</v>
      </c>
      <c r="K491">
        <v>10</v>
      </c>
      <c r="L491">
        <v>0</v>
      </c>
      <c r="M491">
        <v>0</v>
      </c>
      <c r="N491">
        <v>0</v>
      </c>
    </row>
    <row r="492" spans="1:14" x14ac:dyDescent="0.15">
      <c r="A492" t="str">
        <f t="shared" si="10"/>
        <v>201947_398_4562342690029</v>
      </c>
      <c r="B492">
        <v>201947</v>
      </c>
      <c r="C492">
        <v>398</v>
      </c>
      <c r="D492" t="s">
        <v>105</v>
      </c>
      <c r="E492" s="9">
        <v>4562342690029</v>
      </c>
      <c r="F492">
        <v>0</v>
      </c>
      <c r="G492">
        <v>0</v>
      </c>
      <c r="H492" t="s">
        <v>18</v>
      </c>
      <c r="I492" t="s">
        <v>19</v>
      </c>
      <c r="J492" t="s">
        <v>329</v>
      </c>
      <c r="K492">
        <v>30</v>
      </c>
      <c r="L492">
        <v>0</v>
      </c>
      <c r="M492">
        <v>0</v>
      </c>
      <c r="N492">
        <v>0</v>
      </c>
    </row>
    <row r="493" spans="1:14" x14ac:dyDescent="0.15">
      <c r="A493" t="str">
        <f t="shared" si="10"/>
        <v>201947_398_4562342690036</v>
      </c>
      <c r="B493">
        <v>201947</v>
      </c>
      <c r="C493">
        <v>398</v>
      </c>
      <c r="D493" t="s">
        <v>105</v>
      </c>
      <c r="E493" s="9">
        <v>4562342690036</v>
      </c>
      <c r="F493">
        <v>0</v>
      </c>
      <c r="G493">
        <v>0</v>
      </c>
      <c r="H493" t="s">
        <v>20</v>
      </c>
      <c r="I493" t="s">
        <v>19</v>
      </c>
      <c r="J493" t="s">
        <v>329</v>
      </c>
      <c r="K493">
        <v>10</v>
      </c>
      <c r="L493">
        <v>0</v>
      </c>
      <c r="M493">
        <v>0</v>
      </c>
      <c r="N493">
        <v>0</v>
      </c>
    </row>
    <row r="494" spans="1:14" x14ac:dyDescent="0.15">
      <c r="A494" t="str">
        <f t="shared" si="10"/>
        <v>201947_398_4562342690043</v>
      </c>
      <c r="B494">
        <v>201947</v>
      </c>
      <c r="C494">
        <v>398</v>
      </c>
      <c r="D494" t="s">
        <v>105</v>
      </c>
      <c r="E494" s="9">
        <v>4562342690043</v>
      </c>
      <c r="F494">
        <v>0</v>
      </c>
      <c r="G494">
        <v>0</v>
      </c>
      <c r="H494" t="s">
        <v>21</v>
      </c>
      <c r="I494" t="s">
        <v>19</v>
      </c>
      <c r="J494" t="s">
        <v>329</v>
      </c>
      <c r="K494">
        <v>30</v>
      </c>
      <c r="L494">
        <v>0</v>
      </c>
      <c r="M494">
        <v>0</v>
      </c>
      <c r="N494">
        <v>0</v>
      </c>
    </row>
    <row r="495" spans="1:14" x14ac:dyDescent="0.15">
      <c r="A495" t="str">
        <f t="shared" si="10"/>
        <v>201947_398_4562342690050</v>
      </c>
      <c r="B495">
        <v>201947</v>
      </c>
      <c r="C495">
        <v>398</v>
      </c>
      <c r="D495" t="s">
        <v>105</v>
      </c>
      <c r="E495" s="9">
        <v>4562342690050</v>
      </c>
      <c r="F495">
        <v>0</v>
      </c>
      <c r="G495">
        <v>0</v>
      </c>
      <c r="H495" t="s">
        <v>22</v>
      </c>
      <c r="I495" t="s">
        <v>19</v>
      </c>
      <c r="J495" t="s">
        <v>329</v>
      </c>
      <c r="K495">
        <v>10</v>
      </c>
      <c r="L495">
        <v>0</v>
      </c>
      <c r="M495">
        <v>0</v>
      </c>
      <c r="N495">
        <v>0</v>
      </c>
    </row>
    <row r="496" spans="1:14" x14ac:dyDescent="0.15">
      <c r="A496" t="str">
        <f t="shared" si="10"/>
        <v>201947_398_4562342690067</v>
      </c>
      <c r="B496">
        <v>201947</v>
      </c>
      <c r="C496">
        <v>398</v>
      </c>
      <c r="D496" t="s">
        <v>105</v>
      </c>
      <c r="E496" s="9">
        <v>4562342690067</v>
      </c>
      <c r="F496">
        <v>0</v>
      </c>
      <c r="G496">
        <v>0</v>
      </c>
      <c r="H496" t="s">
        <v>23</v>
      </c>
      <c r="I496" t="s">
        <v>19</v>
      </c>
      <c r="J496" t="s">
        <v>329</v>
      </c>
      <c r="K496">
        <v>30</v>
      </c>
      <c r="L496">
        <v>0</v>
      </c>
      <c r="M496">
        <v>0</v>
      </c>
      <c r="N496">
        <v>0</v>
      </c>
    </row>
    <row r="497" spans="1:14" x14ac:dyDescent="0.15">
      <c r="A497" t="str">
        <f t="shared" si="10"/>
        <v>201947_398_4562342690074</v>
      </c>
      <c r="B497">
        <v>201947</v>
      </c>
      <c r="C497">
        <v>398</v>
      </c>
      <c r="D497" t="s">
        <v>105</v>
      </c>
      <c r="E497" s="9">
        <v>4562342690074</v>
      </c>
      <c r="F497">
        <v>0</v>
      </c>
      <c r="G497">
        <v>0</v>
      </c>
      <c r="H497" t="s">
        <v>24</v>
      </c>
      <c r="I497" t="s">
        <v>19</v>
      </c>
      <c r="J497" t="s">
        <v>329</v>
      </c>
      <c r="K497">
        <v>30</v>
      </c>
      <c r="L497">
        <v>0</v>
      </c>
      <c r="M497">
        <v>0</v>
      </c>
      <c r="N497">
        <v>0</v>
      </c>
    </row>
    <row r="498" spans="1:14" x14ac:dyDescent="0.15">
      <c r="A498" t="str">
        <f t="shared" si="10"/>
        <v>201947_398_4562342690081</v>
      </c>
      <c r="B498">
        <v>201947</v>
      </c>
      <c r="C498">
        <v>398</v>
      </c>
      <c r="D498" t="s">
        <v>105</v>
      </c>
      <c r="E498" s="9">
        <v>4562342690081</v>
      </c>
      <c r="F498">
        <v>0</v>
      </c>
      <c r="G498">
        <v>0</v>
      </c>
      <c r="H498" t="s">
        <v>25</v>
      </c>
      <c r="I498" t="s">
        <v>19</v>
      </c>
      <c r="J498" t="s">
        <v>329</v>
      </c>
      <c r="K498">
        <v>10</v>
      </c>
      <c r="L498">
        <v>0</v>
      </c>
      <c r="M498">
        <v>0</v>
      </c>
      <c r="N498">
        <v>0</v>
      </c>
    </row>
    <row r="499" spans="1:14" x14ac:dyDescent="0.15">
      <c r="A499" t="str">
        <f t="shared" si="10"/>
        <v>201947_399_4562342690029</v>
      </c>
      <c r="B499">
        <v>201947</v>
      </c>
      <c r="C499">
        <v>399</v>
      </c>
      <c r="D499" t="s">
        <v>106</v>
      </c>
      <c r="E499" s="9">
        <v>4562342690029</v>
      </c>
      <c r="F499">
        <v>0</v>
      </c>
      <c r="G499">
        <v>0</v>
      </c>
      <c r="H499" t="s">
        <v>18</v>
      </c>
      <c r="I499" t="s">
        <v>19</v>
      </c>
      <c r="J499" t="s">
        <v>329</v>
      </c>
      <c r="K499">
        <v>30</v>
      </c>
      <c r="L499">
        <v>0</v>
      </c>
      <c r="M499">
        <v>0</v>
      </c>
      <c r="N499">
        <v>0</v>
      </c>
    </row>
    <row r="500" spans="1:14" x14ac:dyDescent="0.15">
      <c r="A500" t="str">
        <f t="shared" si="10"/>
        <v>201947_399_4562342690036</v>
      </c>
      <c r="B500">
        <v>201947</v>
      </c>
      <c r="C500">
        <v>399</v>
      </c>
      <c r="D500" t="s">
        <v>106</v>
      </c>
      <c r="E500" s="9">
        <v>4562342690036</v>
      </c>
      <c r="F500">
        <v>0</v>
      </c>
      <c r="G500">
        <v>0</v>
      </c>
      <c r="H500" t="s">
        <v>20</v>
      </c>
      <c r="I500" t="s">
        <v>19</v>
      </c>
      <c r="J500" t="s">
        <v>329</v>
      </c>
      <c r="K500">
        <v>10</v>
      </c>
      <c r="L500">
        <v>0</v>
      </c>
      <c r="M500">
        <v>0</v>
      </c>
      <c r="N500">
        <v>0</v>
      </c>
    </row>
    <row r="501" spans="1:14" x14ac:dyDescent="0.15">
      <c r="A501" t="str">
        <f t="shared" si="10"/>
        <v>201947_399_4562342690043</v>
      </c>
      <c r="B501">
        <v>201947</v>
      </c>
      <c r="C501">
        <v>399</v>
      </c>
      <c r="D501" t="s">
        <v>106</v>
      </c>
      <c r="E501" s="9">
        <v>4562342690043</v>
      </c>
      <c r="F501">
        <v>0</v>
      </c>
      <c r="G501">
        <v>0</v>
      </c>
      <c r="H501" t="s">
        <v>21</v>
      </c>
      <c r="I501" t="s">
        <v>19</v>
      </c>
      <c r="J501" t="s">
        <v>329</v>
      </c>
      <c r="K501">
        <v>30</v>
      </c>
      <c r="L501">
        <v>0</v>
      </c>
      <c r="M501">
        <v>0</v>
      </c>
      <c r="N501">
        <v>0</v>
      </c>
    </row>
    <row r="502" spans="1:14" x14ac:dyDescent="0.15">
      <c r="A502" t="str">
        <f t="shared" si="10"/>
        <v>201947_399_4562342690050</v>
      </c>
      <c r="B502">
        <v>201947</v>
      </c>
      <c r="C502">
        <v>399</v>
      </c>
      <c r="D502" t="s">
        <v>106</v>
      </c>
      <c r="E502" s="9">
        <v>4562342690050</v>
      </c>
      <c r="F502">
        <v>0</v>
      </c>
      <c r="G502">
        <v>0</v>
      </c>
      <c r="H502" t="s">
        <v>22</v>
      </c>
      <c r="I502" t="s">
        <v>19</v>
      </c>
      <c r="J502" t="s">
        <v>329</v>
      </c>
      <c r="K502">
        <v>10</v>
      </c>
      <c r="L502">
        <v>0</v>
      </c>
      <c r="M502">
        <v>0</v>
      </c>
      <c r="N502">
        <v>0</v>
      </c>
    </row>
    <row r="503" spans="1:14" x14ac:dyDescent="0.15">
      <c r="A503" t="str">
        <f t="shared" si="10"/>
        <v>201947_399_4562342690067</v>
      </c>
      <c r="B503">
        <v>201947</v>
      </c>
      <c r="C503">
        <v>399</v>
      </c>
      <c r="D503" t="s">
        <v>106</v>
      </c>
      <c r="E503" s="9">
        <v>4562342690067</v>
      </c>
      <c r="F503">
        <v>0</v>
      </c>
      <c r="G503">
        <v>0</v>
      </c>
      <c r="H503" t="s">
        <v>23</v>
      </c>
      <c r="I503" t="s">
        <v>19</v>
      </c>
      <c r="J503" t="s">
        <v>329</v>
      </c>
      <c r="K503">
        <v>30</v>
      </c>
      <c r="L503">
        <v>0</v>
      </c>
      <c r="M503">
        <v>0</v>
      </c>
      <c r="N503">
        <v>0</v>
      </c>
    </row>
    <row r="504" spans="1:14" x14ac:dyDescent="0.15">
      <c r="A504" t="str">
        <f t="shared" si="10"/>
        <v>201947_399_4562342690074</v>
      </c>
      <c r="B504">
        <v>201947</v>
      </c>
      <c r="C504">
        <v>399</v>
      </c>
      <c r="D504" t="s">
        <v>106</v>
      </c>
      <c r="E504" s="9">
        <v>4562342690074</v>
      </c>
      <c r="F504">
        <v>0</v>
      </c>
      <c r="G504">
        <v>0</v>
      </c>
      <c r="H504" t="s">
        <v>24</v>
      </c>
      <c r="I504" t="s">
        <v>19</v>
      </c>
      <c r="J504" t="s">
        <v>329</v>
      </c>
      <c r="K504">
        <v>30</v>
      </c>
      <c r="L504">
        <v>0</v>
      </c>
      <c r="M504">
        <v>0</v>
      </c>
      <c r="N504">
        <v>0</v>
      </c>
    </row>
    <row r="505" spans="1:14" x14ac:dyDescent="0.15">
      <c r="A505" t="str">
        <f t="shared" si="10"/>
        <v>201947_399_4562342690081</v>
      </c>
      <c r="B505">
        <v>201947</v>
      </c>
      <c r="C505">
        <v>399</v>
      </c>
      <c r="D505" t="s">
        <v>106</v>
      </c>
      <c r="E505" s="9">
        <v>4562342690081</v>
      </c>
      <c r="F505">
        <v>0</v>
      </c>
      <c r="G505">
        <v>0</v>
      </c>
      <c r="H505" t="s">
        <v>25</v>
      </c>
      <c r="I505" t="s">
        <v>19</v>
      </c>
      <c r="J505" t="s">
        <v>329</v>
      </c>
      <c r="K505">
        <v>10</v>
      </c>
      <c r="L505">
        <v>0</v>
      </c>
      <c r="M505">
        <v>0</v>
      </c>
      <c r="N505">
        <v>0</v>
      </c>
    </row>
    <row r="506" spans="1:14" x14ac:dyDescent="0.15">
      <c r="A506" t="str">
        <f t="shared" si="10"/>
        <v>201947_401_4562342690029</v>
      </c>
      <c r="B506">
        <v>201947</v>
      </c>
      <c r="C506">
        <v>401</v>
      </c>
      <c r="D506" t="s">
        <v>107</v>
      </c>
      <c r="E506" s="9">
        <v>4562342690029</v>
      </c>
      <c r="F506">
        <v>0</v>
      </c>
      <c r="G506">
        <v>0</v>
      </c>
      <c r="H506" t="s">
        <v>18</v>
      </c>
      <c r="I506" t="s">
        <v>19</v>
      </c>
      <c r="J506" t="s">
        <v>329</v>
      </c>
      <c r="K506">
        <v>30</v>
      </c>
      <c r="L506">
        <v>0</v>
      </c>
      <c r="M506">
        <v>0</v>
      </c>
      <c r="N506">
        <v>0</v>
      </c>
    </row>
    <row r="507" spans="1:14" x14ac:dyDescent="0.15">
      <c r="A507" t="str">
        <f t="shared" si="10"/>
        <v>201947_401_4562342690036</v>
      </c>
      <c r="B507">
        <v>201947</v>
      </c>
      <c r="C507">
        <v>401</v>
      </c>
      <c r="D507" t="s">
        <v>107</v>
      </c>
      <c r="E507" s="9">
        <v>4562342690036</v>
      </c>
      <c r="F507">
        <v>0</v>
      </c>
      <c r="G507">
        <v>0</v>
      </c>
      <c r="H507" t="s">
        <v>20</v>
      </c>
      <c r="I507" t="s">
        <v>19</v>
      </c>
      <c r="J507" t="s">
        <v>329</v>
      </c>
      <c r="K507">
        <v>10</v>
      </c>
      <c r="L507">
        <v>0</v>
      </c>
      <c r="M507">
        <v>0</v>
      </c>
      <c r="N507">
        <v>0</v>
      </c>
    </row>
    <row r="508" spans="1:14" x14ac:dyDescent="0.15">
      <c r="A508" t="str">
        <f t="shared" si="10"/>
        <v>201947_401_4562342690043</v>
      </c>
      <c r="B508">
        <v>201947</v>
      </c>
      <c r="C508">
        <v>401</v>
      </c>
      <c r="D508" t="s">
        <v>107</v>
      </c>
      <c r="E508" s="9">
        <v>4562342690043</v>
      </c>
      <c r="F508">
        <v>0</v>
      </c>
      <c r="G508">
        <v>0</v>
      </c>
      <c r="H508" t="s">
        <v>21</v>
      </c>
      <c r="I508" t="s">
        <v>19</v>
      </c>
      <c r="J508" t="s">
        <v>329</v>
      </c>
      <c r="K508">
        <v>30</v>
      </c>
      <c r="L508">
        <v>0</v>
      </c>
      <c r="M508">
        <v>0</v>
      </c>
      <c r="N508">
        <v>0</v>
      </c>
    </row>
    <row r="509" spans="1:14" x14ac:dyDescent="0.15">
      <c r="A509" t="str">
        <f t="shared" si="10"/>
        <v>201947_401_4562342690050</v>
      </c>
      <c r="B509">
        <v>201947</v>
      </c>
      <c r="C509">
        <v>401</v>
      </c>
      <c r="D509" t="s">
        <v>107</v>
      </c>
      <c r="E509" s="9">
        <v>4562342690050</v>
      </c>
      <c r="F509">
        <v>0</v>
      </c>
      <c r="G509">
        <v>0</v>
      </c>
      <c r="H509" t="s">
        <v>22</v>
      </c>
      <c r="I509" t="s">
        <v>19</v>
      </c>
      <c r="J509" t="s">
        <v>329</v>
      </c>
      <c r="K509">
        <v>10</v>
      </c>
      <c r="L509">
        <v>0</v>
      </c>
      <c r="M509">
        <v>0</v>
      </c>
      <c r="N509">
        <v>0</v>
      </c>
    </row>
    <row r="510" spans="1:14" x14ac:dyDescent="0.15">
      <c r="A510" t="str">
        <f t="shared" si="10"/>
        <v>201947_401_4562342690067</v>
      </c>
      <c r="B510">
        <v>201947</v>
      </c>
      <c r="C510">
        <v>401</v>
      </c>
      <c r="D510" t="s">
        <v>107</v>
      </c>
      <c r="E510" s="9">
        <v>4562342690067</v>
      </c>
      <c r="F510">
        <v>0</v>
      </c>
      <c r="G510">
        <v>0</v>
      </c>
      <c r="H510" t="s">
        <v>23</v>
      </c>
      <c r="I510" t="s">
        <v>19</v>
      </c>
      <c r="J510" t="s">
        <v>329</v>
      </c>
      <c r="K510">
        <v>30</v>
      </c>
      <c r="L510">
        <v>0</v>
      </c>
      <c r="M510">
        <v>0</v>
      </c>
      <c r="N510">
        <v>0</v>
      </c>
    </row>
    <row r="511" spans="1:14" x14ac:dyDescent="0.15">
      <c r="A511" t="str">
        <f t="shared" si="10"/>
        <v>201947_401_4562342690074</v>
      </c>
      <c r="B511">
        <v>201947</v>
      </c>
      <c r="C511">
        <v>401</v>
      </c>
      <c r="D511" t="s">
        <v>107</v>
      </c>
      <c r="E511" s="9">
        <v>4562342690074</v>
      </c>
      <c r="F511">
        <v>0</v>
      </c>
      <c r="G511">
        <v>0</v>
      </c>
      <c r="H511" t="s">
        <v>24</v>
      </c>
      <c r="I511" t="s">
        <v>19</v>
      </c>
      <c r="J511" t="s">
        <v>329</v>
      </c>
      <c r="K511">
        <v>30</v>
      </c>
      <c r="L511">
        <v>0</v>
      </c>
      <c r="M511">
        <v>0</v>
      </c>
      <c r="N511">
        <v>0</v>
      </c>
    </row>
    <row r="512" spans="1:14" x14ac:dyDescent="0.15">
      <c r="A512" t="str">
        <f t="shared" si="10"/>
        <v>201947_401_4562342690081</v>
      </c>
      <c r="B512">
        <v>201947</v>
      </c>
      <c r="C512">
        <v>401</v>
      </c>
      <c r="D512" t="s">
        <v>107</v>
      </c>
      <c r="E512" s="9">
        <v>4562342690081</v>
      </c>
      <c r="F512">
        <v>0</v>
      </c>
      <c r="G512">
        <v>0</v>
      </c>
      <c r="H512" t="s">
        <v>25</v>
      </c>
      <c r="I512" t="s">
        <v>19</v>
      </c>
      <c r="J512" t="s">
        <v>329</v>
      </c>
      <c r="K512">
        <v>10</v>
      </c>
      <c r="L512">
        <v>0</v>
      </c>
      <c r="M512">
        <v>0</v>
      </c>
      <c r="N512">
        <v>0</v>
      </c>
    </row>
    <row r="513" spans="1:14" x14ac:dyDescent="0.15">
      <c r="A513" t="str">
        <f t="shared" si="10"/>
        <v>201947_403_4562342690029</v>
      </c>
      <c r="B513">
        <v>201947</v>
      </c>
      <c r="C513">
        <v>403</v>
      </c>
      <c r="D513" t="s">
        <v>108</v>
      </c>
      <c r="E513" s="9">
        <v>4562342690029</v>
      </c>
      <c r="F513">
        <v>0</v>
      </c>
      <c r="G513">
        <v>0</v>
      </c>
      <c r="H513" t="s">
        <v>18</v>
      </c>
      <c r="I513" t="s">
        <v>19</v>
      </c>
      <c r="J513" t="s">
        <v>329</v>
      </c>
      <c r="K513">
        <v>30</v>
      </c>
      <c r="L513">
        <v>0</v>
      </c>
      <c r="M513">
        <v>0</v>
      </c>
      <c r="N513">
        <v>0</v>
      </c>
    </row>
    <row r="514" spans="1:14" x14ac:dyDescent="0.15">
      <c r="A514" t="str">
        <f t="shared" si="10"/>
        <v>201947_403_4562342690036</v>
      </c>
      <c r="B514">
        <v>201947</v>
      </c>
      <c r="C514">
        <v>403</v>
      </c>
      <c r="D514" t="s">
        <v>108</v>
      </c>
      <c r="E514" s="9">
        <v>4562342690036</v>
      </c>
      <c r="F514">
        <v>0</v>
      </c>
      <c r="G514">
        <v>0</v>
      </c>
      <c r="H514" t="s">
        <v>20</v>
      </c>
      <c r="I514" t="s">
        <v>19</v>
      </c>
      <c r="J514" t="s">
        <v>329</v>
      </c>
      <c r="K514">
        <v>10</v>
      </c>
      <c r="L514">
        <v>0</v>
      </c>
      <c r="M514">
        <v>0</v>
      </c>
      <c r="N514">
        <v>0</v>
      </c>
    </row>
    <row r="515" spans="1:14" x14ac:dyDescent="0.15">
      <c r="A515" t="str">
        <f t="shared" si="10"/>
        <v>201947_403_4562342690043</v>
      </c>
      <c r="B515">
        <v>201947</v>
      </c>
      <c r="C515">
        <v>403</v>
      </c>
      <c r="D515" t="s">
        <v>108</v>
      </c>
      <c r="E515" s="9">
        <v>4562342690043</v>
      </c>
      <c r="F515">
        <v>0</v>
      </c>
      <c r="G515">
        <v>0</v>
      </c>
      <c r="H515" t="s">
        <v>21</v>
      </c>
      <c r="I515" t="s">
        <v>19</v>
      </c>
      <c r="J515" t="s">
        <v>329</v>
      </c>
      <c r="K515">
        <v>30</v>
      </c>
      <c r="L515">
        <v>0</v>
      </c>
      <c r="M515">
        <v>0</v>
      </c>
      <c r="N515">
        <v>0</v>
      </c>
    </row>
    <row r="516" spans="1:14" x14ac:dyDescent="0.15">
      <c r="A516" t="str">
        <f t="shared" si="10"/>
        <v>201947_403_4562342690050</v>
      </c>
      <c r="B516">
        <v>201947</v>
      </c>
      <c r="C516">
        <v>403</v>
      </c>
      <c r="D516" t="s">
        <v>108</v>
      </c>
      <c r="E516" s="9">
        <v>4562342690050</v>
      </c>
      <c r="F516">
        <v>0</v>
      </c>
      <c r="G516">
        <v>0</v>
      </c>
      <c r="H516" t="s">
        <v>22</v>
      </c>
      <c r="I516" t="s">
        <v>19</v>
      </c>
      <c r="J516" t="s">
        <v>329</v>
      </c>
      <c r="K516">
        <v>10</v>
      </c>
      <c r="L516">
        <v>0</v>
      </c>
      <c r="M516">
        <v>0</v>
      </c>
      <c r="N516">
        <v>0</v>
      </c>
    </row>
    <row r="517" spans="1:14" x14ac:dyDescent="0.15">
      <c r="A517" t="str">
        <f t="shared" si="10"/>
        <v>201947_403_4562342690067</v>
      </c>
      <c r="B517">
        <v>201947</v>
      </c>
      <c r="C517">
        <v>403</v>
      </c>
      <c r="D517" t="s">
        <v>108</v>
      </c>
      <c r="E517" s="9">
        <v>4562342690067</v>
      </c>
      <c r="F517">
        <v>0</v>
      </c>
      <c r="G517">
        <v>0</v>
      </c>
      <c r="H517" t="s">
        <v>23</v>
      </c>
      <c r="I517" t="s">
        <v>19</v>
      </c>
      <c r="J517" t="s">
        <v>329</v>
      </c>
      <c r="K517">
        <v>30</v>
      </c>
      <c r="L517">
        <v>0</v>
      </c>
      <c r="M517">
        <v>0</v>
      </c>
      <c r="N517">
        <v>0</v>
      </c>
    </row>
    <row r="518" spans="1:14" x14ac:dyDescent="0.15">
      <c r="A518" t="str">
        <f t="shared" si="10"/>
        <v>201947_403_4562342690074</v>
      </c>
      <c r="B518">
        <v>201947</v>
      </c>
      <c r="C518">
        <v>403</v>
      </c>
      <c r="D518" t="s">
        <v>108</v>
      </c>
      <c r="E518" s="9">
        <v>4562342690074</v>
      </c>
      <c r="F518">
        <v>0</v>
      </c>
      <c r="G518">
        <v>0</v>
      </c>
      <c r="H518" t="s">
        <v>24</v>
      </c>
      <c r="I518" t="s">
        <v>19</v>
      </c>
      <c r="J518" t="s">
        <v>329</v>
      </c>
      <c r="K518">
        <v>30</v>
      </c>
      <c r="L518">
        <v>0</v>
      </c>
      <c r="M518">
        <v>0</v>
      </c>
      <c r="N518">
        <v>0</v>
      </c>
    </row>
    <row r="519" spans="1:14" x14ac:dyDescent="0.15">
      <c r="A519" t="str">
        <f t="shared" si="10"/>
        <v>201947_403_4562342690081</v>
      </c>
      <c r="B519">
        <v>201947</v>
      </c>
      <c r="C519">
        <v>403</v>
      </c>
      <c r="D519" t="s">
        <v>108</v>
      </c>
      <c r="E519" s="9">
        <v>4562342690081</v>
      </c>
      <c r="F519">
        <v>0</v>
      </c>
      <c r="G519">
        <v>0</v>
      </c>
      <c r="H519" t="s">
        <v>25</v>
      </c>
      <c r="I519" t="s">
        <v>19</v>
      </c>
      <c r="J519" t="s">
        <v>329</v>
      </c>
      <c r="K519">
        <v>10</v>
      </c>
      <c r="L519">
        <v>0</v>
      </c>
      <c r="M519">
        <v>0</v>
      </c>
      <c r="N519">
        <v>0</v>
      </c>
    </row>
    <row r="520" spans="1:14" x14ac:dyDescent="0.15">
      <c r="A520" t="str">
        <f t="shared" si="10"/>
        <v>201947_404_4562342690029</v>
      </c>
      <c r="B520">
        <v>201947</v>
      </c>
      <c r="C520">
        <v>404</v>
      </c>
      <c r="D520" t="s">
        <v>109</v>
      </c>
      <c r="E520" s="9">
        <v>4562342690029</v>
      </c>
      <c r="F520">
        <v>0</v>
      </c>
      <c r="G520">
        <v>0</v>
      </c>
      <c r="H520" t="s">
        <v>18</v>
      </c>
      <c r="I520" t="s">
        <v>19</v>
      </c>
      <c r="J520" t="s">
        <v>329</v>
      </c>
      <c r="K520">
        <v>30</v>
      </c>
      <c r="L520">
        <v>0</v>
      </c>
      <c r="M520">
        <v>0</v>
      </c>
      <c r="N520">
        <v>0</v>
      </c>
    </row>
    <row r="521" spans="1:14" x14ac:dyDescent="0.15">
      <c r="A521" t="str">
        <f t="shared" si="10"/>
        <v>201947_404_4562342690036</v>
      </c>
      <c r="B521">
        <v>201947</v>
      </c>
      <c r="C521">
        <v>404</v>
      </c>
      <c r="D521" t="s">
        <v>109</v>
      </c>
      <c r="E521" s="9">
        <v>4562342690036</v>
      </c>
      <c r="F521">
        <v>0</v>
      </c>
      <c r="G521">
        <v>0</v>
      </c>
      <c r="H521" t="s">
        <v>20</v>
      </c>
      <c r="I521" t="s">
        <v>19</v>
      </c>
      <c r="J521" t="s">
        <v>329</v>
      </c>
      <c r="K521">
        <v>10</v>
      </c>
      <c r="L521">
        <v>0</v>
      </c>
      <c r="M521">
        <v>0</v>
      </c>
      <c r="N521">
        <v>0</v>
      </c>
    </row>
    <row r="522" spans="1:14" x14ac:dyDescent="0.15">
      <c r="A522" t="str">
        <f t="shared" si="10"/>
        <v>201947_404_4562342690043</v>
      </c>
      <c r="B522">
        <v>201947</v>
      </c>
      <c r="C522">
        <v>404</v>
      </c>
      <c r="D522" t="s">
        <v>109</v>
      </c>
      <c r="E522" s="9">
        <v>4562342690043</v>
      </c>
      <c r="F522">
        <v>0</v>
      </c>
      <c r="G522">
        <v>0</v>
      </c>
      <c r="H522" t="s">
        <v>21</v>
      </c>
      <c r="I522" t="s">
        <v>19</v>
      </c>
      <c r="J522" t="s">
        <v>329</v>
      </c>
      <c r="K522">
        <v>30</v>
      </c>
      <c r="L522">
        <v>0</v>
      </c>
      <c r="M522">
        <v>0</v>
      </c>
      <c r="N522">
        <v>0</v>
      </c>
    </row>
    <row r="523" spans="1:14" x14ac:dyDescent="0.15">
      <c r="A523" t="str">
        <f t="shared" si="10"/>
        <v>201947_404_4562342690050</v>
      </c>
      <c r="B523">
        <v>201947</v>
      </c>
      <c r="C523">
        <v>404</v>
      </c>
      <c r="D523" t="s">
        <v>109</v>
      </c>
      <c r="E523" s="9">
        <v>4562342690050</v>
      </c>
      <c r="F523">
        <v>0</v>
      </c>
      <c r="G523">
        <v>0</v>
      </c>
      <c r="H523" t="s">
        <v>22</v>
      </c>
      <c r="I523" t="s">
        <v>19</v>
      </c>
      <c r="J523" t="s">
        <v>329</v>
      </c>
      <c r="K523">
        <v>10</v>
      </c>
      <c r="L523">
        <v>0</v>
      </c>
      <c r="M523">
        <v>0</v>
      </c>
      <c r="N523">
        <v>0</v>
      </c>
    </row>
    <row r="524" spans="1:14" x14ac:dyDescent="0.15">
      <c r="A524" t="str">
        <f t="shared" si="10"/>
        <v>201947_404_4562342690067</v>
      </c>
      <c r="B524">
        <v>201947</v>
      </c>
      <c r="C524">
        <v>404</v>
      </c>
      <c r="D524" t="s">
        <v>109</v>
      </c>
      <c r="E524" s="9">
        <v>4562342690067</v>
      </c>
      <c r="F524">
        <v>0</v>
      </c>
      <c r="G524">
        <v>0</v>
      </c>
      <c r="H524" t="s">
        <v>23</v>
      </c>
      <c r="I524" t="s">
        <v>19</v>
      </c>
      <c r="J524" t="s">
        <v>329</v>
      </c>
      <c r="K524">
        <v>30</v>
      </c>
      <c r="L524">
        <v>0</v>
      </c>
      <c r="M524">
        <v>0</v>
      </c>
      <c r="N524">
        <v>0</v>
      </c>
    </row>
    <row r="525" spans="1:14" x14ac:dyDescent="0.15">
      <c r="A525" t="str">
        <f t="shared" si="10"/>
        <v>201947_404_4562342690074</v>
      </c>
      <c r="B525">
        <v>201947</v>
      </c>
      <c r="C525">
        <v>404</v>
      </c>
      <c r="D525" t="s">
        <v>109</v>
      </c>
      <c r="E525" s="9">
        <v>4562342690074</v>
      </c>
      <c r="F525">
        <v>0</v>
      </c>
      <c r="G525">
        <v>0</v>
      </c>
      <c r="H525" t="s">
        <v>24</v>
      </c>
      <c r="I525" t="s">
        <v>19</v>
      </c>
      <c r="J525" t="s">
        <v>329</v>
      </c>
      <c r="K525">
        <v>30</v>
      </c>
      <c r="L525">
        <v>0</v>
      </c>
      <c r="M525">
        <v>0</v>
      </c>
      <c r="N525">
        <v>0</v>
      </c>
    </row>
    <row r="526" spans="1:14" x14ac:dyDescent="0.15">
      <c r="A526" t="str">
        <f t="shared" si="10"/>
        <v>201947_404_4562342690081</v>
      </c>
      <c r="B526">
        <v>201947</v>
      </c>
      <c r="C526">
        <v>404</v>
      </c>
      <c r="D526" t="s">
        <v>109</v>
      </c>
      <c r="E526" s="9">
        <v>4562342690081</v>
      </c>
      <c r="F526">
        <v>0</v>
      </c>
      <c r="G526">
        <v>0</v>
      </c>
      <c r="H526" t="s">
        <v>25</v>
      </c>
      <c r="I526" t="s">
        <v>19</v>
      </c>
      <c r="J526" t="s">
        <v>329</v>
      </c>
      <c r="K526">
        <v>10</v>
      </c>
      <c r="L526">
        <v>0</v>
      </c>
      <c r="M526">
        <v>0</v>
      </c>
      <c r="N526">
        <v>0</v>
      </c>
    </row>
    <row r="527" spans="1:14" x14ac:dyDescent="0.15">
      <c r="A527" t="str">
        <f t="shared" si="10"/>
        <v>201947_405_4562342690029</v>
      </c>
      <c r="B527">
        <v>201947</v>
      </c>
      <c r="C527">
        <v>405</v>
      </c>
      <c r="D527" t="s">
        <v>110</v>
      </c>
      <c r="E527" s="9">
        <v>4562342690029</v>
      </c>
      <c r="F527">
        <v>0</v>
      </c>
      <c r="G527">
        <v>0</v>
      </c>
      <c r="H527" t="s">
        <v>18</v>
      </c>
      <c r="I527" t="s">
        <v>19</v>
      </c>
      <c r="J527" t="s">
        <v>329</v>
      </c>
      <c r="K527">
        <v>30</v>
      </c>
      <c r="L527">
        <v>0</v>
      </c>
      <c r="M527">
        <v>0</v>
      </c>
      <c r="N527">
        <v>0</v>
      </c>
    </row>
    <row r="528" spans="1:14" x14ac:dyDescent="0.15">
      <c r="A528" t="str">
        <f t="shared" si="10"/>
        <v>201947_405_4562342690036</v>
      </c>
      <c r="B528">
        <v>201947</v>
      </c>
      <c r="C528">
        <v>405</v>
      </c>
      <c r="D528" t="s">
        <v>110</v>
      </c>
      <c r="E528" s="9">
        <v>4562342690036</v>
      </c>
      <c r="F528">
        <v>0</v>
      </c>
      <c r="G528">
        <v>0</v>
      </c>
      <c r="H528" t="s">
        <v>20</v>
      </c>
      <c r="I528" t="s">
        <v>19</v>
      </c>
      <c r="J528" t="s">
        <v>329</v>
      </c>
      <c r="K528">
        <v>10</v>
      </c>
      <c r="L528">
        <v>0</v>
      </c>
      <c r="M528">
        <v>0</v>
      </c>
      <c r="N528">
        <v>0</v>
      </c>
    </row>
    <row r="529" spans="1:14" x14ac:dyDescent="0.15">
      <c r="A529" t="str">
        <f t="shared" si="10"/>
        <v>201947_405_4562342690043</v>
      </c>
      <c r="B529">
        <v>201947</v>
      </c>
      <c r="C529">
        <v>405</v>
      </c>
      <c r="D529" t="s">
        <v>110</v>
      </c>
      <c r="E529" s="9">
        <v>4562342690043</v>
      </c>
      <c r="F529">
        <v>0</v>
      </c>
      <c r="G529">
        <v>0</v>
      </c>
      <c r="H529" t="s">
        <v>21</v>
      </c>
      <c r="I529" t="s">
        <v>19</v>
      </c>
      <c r="J529" t="s">
        <v>329</v>
      </c>
      <c r="K529">
        <v>30</v>
      </c>
      <c r="L529">
        <v>0</v>
      </c>
      <c r="M529">
        <v>0</v>
      </c>
      <c r="N529">
        <v>0</v>
      </c>
    </row>
    <row r="530" spans="1:14" x14ac:dyDescent="0.15">
      <c r="A530" t="str">
        <f t="shared" si="10"/>
        <v>201947_405_4562342690050</v>
      </c>
      <c r="B530">
        <v>201947</v>
      </c>
      <c r="C530">
        <v>405</v>
      </c>
      <c r="D530" t="s">
        <v>110</v>
      </c>
      <c r="E530" s="9">
        <v>4562342690050</v>
      </c>
      <c r="F530">
        <v>0</v>
      </c>
      <c r="G530">
        <v>0</v>
      </c>
      <c r="H530" t="s">
        <v>22</v>
      </c>
      <c r="I530" t="s">
        <v>19</v>
      </c>
      <c r="J530" t="s">
        <v>329</v>
      </c>
      <c r="K530">
        <v>10</v>
      </c>
      <c r="L530">
        <v>0</v>
      </c>
      <c r="M530">
        <v>0</v>
      </c>
      <c r="N530">
        <v>0</v>
      </c>
    </row>
    <row r="531" spans="1:14" x14ac:dyDescent="0.15">
      <c r="A531" t="str">
        <f t="shared" si="10"/>
        <v>201947_405_4562342690067</v>
      </c>
      <c r="B531">
        <v>201947</v>
      </c>
      <c r="C531">
        <v>405</v>
      </c>
      <c r="D531" t="s">
        <v>110</v>
      </c>
      <c r="E531" s="9">
        <v>4562342690067</v>
      </c>
      <c r="F531">
        <v>0</v>
      </c>
      <c r="G531">
        <v>0</v>
      </c>
      <c r="H531" t="s">
        <v>23</v>
      </c>
      <c r="I531" t="s">
        <v>19</v>
      </c>
      <c r="J531" t="s">
        <v>329</v>
      </c>
      <c r="K531">
        <v>30</v>
      </c>
      <c r="L531">
        <v>0</v>
      </c>
      <c r="M531">
        <v>0</v>
      </c>
      <c r="N531">
        <v>0</v>
      </c>
    </row>
    <row r="532" spans="1:14" x14ac:dyDescent="0.15">
      <c r="A532" t="str">
        <f t="shared" si="10"/>
        <v>201947_405_4562342690074</v>
      </c>
      <c r="B532">
        <v>201947</v>
      </c>
      <c r="C532">
        <v>405</v>
      </c>
      <c r="D532" t="s">
        <v>110</v>
      </c>
      <c r="E532" s="9">
        <v>4562342690074</v>
      </c>
      <c r="F532">
        <v>0</v>
      </c>
      <c r="G532">
        <v>0</v>
      </c>
      <c r="H532" t="s">
        <v>24</v>
      </c>
      <c r="I532" t="s">
        <v>19</v>
      </c>
      <c r="J532" t="s">
        <v>329</v>
      </c>
      <c r="K532">
        <v>30</v>
      </c>
      <c r="L532">
        <v>0</v>
      </c>
      <c r="M532">
        <v>0</v>
      </c>
      <c r="N532">
        <v>0</v>
      </c>
    </row>
    <row r="533" spans="1:14" x14ac:dyDescent="0.15">
      <c r="A533" t="str">
        <f t="shared" si="10"/>
        <v>201947_405_4562342690081</v>
      </c>
      <c r="B533">
        <v>201947</v>
      </c>
      <c r="C533">
        <v>405</v>
      </c>
      <c r="D533" t="s">
        <v>110</v>
      </c>
      <c r="E533" s="9">
        <v>4562342690081</v>
      </c>
      <c r="F533">
        <v>0</v>
      </c>
      <c r="G533">
        <v>0</v>
      </c>
      <c r="H533" t="s">
        <v>25</v>
      </c>
      <c r="I533" t="s">
        <v>19</v>
      </c>
      <c r="J533" t="s">
        <v>329</v>
      </c>
      <c r="K533">
        <v>10</v>
      </c>
      <c r="L533">
        <v>0</v>
      </c>
      <c r="M533">
        <v>0</v>
      </c>
      <c r="N533">
        <v>0</v>
      </c>
    </row>
    <row r="534" spans="1:14" x14ac:dyDescent="0.15">
      <c r="A534" t="str">
        <f t="shared" si="10"/>
        <v>201947_407_4562342690029</v>
      </c>
      <c r="B534">
        <v>201947</v>
      </c>
      <c r="C534">
        <v>407</v>
      </c>
      <c r="D534" t="s">
        <v>111</v>
      </c>
      <c r="E534" s="9">
        <v>4562342690029</v>
      </c>
      <c r="F534">
        <v>0</v>
      </c>
      <c r="G534">
        <v>0</v>
      </c>
      <c r="H534" t="s">
        <v>18</v>
      </c>
      <c r="I534" t="s">
        <v>19</v>
      </c>
      <c r="J534" t="s">
        <v>329</v>
      </c>
      <c r="K534">
        <v>30</v>
      </c>
      <c r="L534">
        <v>0</v>
      </c>
      <c r="M534">
        <v>0</v>
      </c>
      <c r="N534">
        <v>0</v>
      </c>
    </row>
    <row r="535" spans="1:14" x14ac:dyDescent="0.15">
      <c r="A535" t="str">
        <f t="shared" si="10"/>
        <v>201947_407_4562342690036</v>
      </c>
      <c r="B535">
        <v>201947</v>
      </c>
      <c r="C535">
        <v>407</v>
      </c>
      <c r="D535" t="s">
        <v>111</v>
      </c>
      <c r="E535" s="9">
        <v>4562342690036</v>
      </c>
      <c r="F535">
        <v>0</v>
      </c>
      <c r="G535">
        <v>0</v>
      </c>
      <c r="H535" t="s">
        <v>20</v>
      </c>
      <c r="I535" t="s">
        <v>19</v>
      </c>
      <c r="J535" t="s">
        <v>329</v>
      </c>
      <c r="K535">
        <v>10</v>
      </c>
      <c r="L535">
        <v>0</v>
      </c>
      <c r="M535">
        <v>0</v>
      </c>
      <c r="N535">
        <v>0</v>
      </c>
    </row>
    <row r="536" spans="1:14" x14ac:dyDescent="0.15">
      <c r="A536" t="str">
        <f t="shared" si="10"/>
        <v>201947_407_4562342690043</v>
      </c>
      <c r="B536">
        <v>201947</v>
      </c>
      <c r="C536">
        <v>407</v>
      </c>
      <c r="D536" t="s">
        <v>111</v>
      </c>
      <c r="E536" s="9">
        <v>4562342690043</v>
      </c>
      <c r="F536">
        <v>0</v>
      </c>
      <c r="G536">
        <v>0</v>
      </c>
      <c r="H536" t="s">
        <v>21</v>
      </c>
      <c r="I536" t="s">
        <v>19</v>
      </c>
      <c r="J536" t="s">
        <v>329</v>
      </c>
      <c r="K536">
        <v>30</v>
      </c>
      <c r="L536">
        <v>0</v>
      </c>
      <c r="M536">
        <v>0</v>
      </c>
      <c r="N536">
        <v>0</v>
      </c>
    </row>
    <row r="537" spans="1:14" x14ac:dyDescent="0.15">
      <c r="A537" t="str">
        <f t="shared" ref="A537:A600" si="11">B537&amp;"_"&amp;C537&amp;"_"&amp;E537</f>
        <v>201947_407_4562342690050</v>
      </c>
      <c r="B537">
        <v>201947</v>
      </c>
      <c r="C537">
        <v>407</v>
      </c>
      <c r="D537" t="s">
        <v>111</v>
      </c>
      <c r="E537" s="9">
        <v>4562342690050</v>
      </c>
      <c r="F537">
        <v>0</v>
      </c>
      <c r="G537">
        <v>0</v>
      </c>
      <c r="H537" t="s">
        <v>22</v>
      </c>
      <c r="I537" t="s">
        <v>19</v>
      </c>
      <c r="J537" t="s">
        <v>329</v>
      </c>
      <c r="K537">
        <v>10</v>
      </c>
      <c r="L537">
        <v>0</v>
      </c>
      <c r="M537">
        <v>0</v>
      </c>
      <c r="N537">
        <v>0</v>
      </c>
    </row>
    <row r="538" spans="1:14" x14ac:dyDescent="0.15">
      <c r="A538" t="str">
        <f t="shared" si="11"/>
        <v>201947_407_4562342690067</v>
      </c>
      <c r="B538">
        <v>201947</v>
      </c>
      <c r="C538">
        <v>407</v>
      </c>
      <c r="D538" t="s">
        <v>111</v>
      </c>
      <c r="E538" s="9">
        <v>4562342690067</v>
      </c>
      <c r="F538">
        <v>0</v>
      </c>
      <c r="G538">
        <v>0</v>
      </c>
      <c r="H538" t="s">
        <v>23</v>
      </c>
      <c r="I538" t="s">
        <v>19</v>
      </c>
      <c r="J538" t="s">
        <v>329</v>
      </c>
      <c r="K538">
        <v>30</v>
      </c>
      <c r="L538">
        <v>0</v>
      </c>
      <c r="M538">
        <v>0</v>
      </c>
      <c r="N538">
        <v>0</v>
      </c>
    </row>
    <row r="539" spans="1:14" x14ac:dyDescent="0.15">
      <c r="A539" t="str">
        <f t="shared" si="11"/>
        <v>201947_407_4562342690074</v>
      </c>
      <c r="B539">
        <v>201947</v>
      </c>
      <c r="C539">
        <v>407</v>
      </c>
      <c r="D539" t="s">
        <v>111</v>
      </c>
      <c r="E539" s="9">
        <v>4562342690074</v>
      </c>
      <c r="F539">
        <v>0</v>
      </c>
      <c r="G539">
        <v>0</v>
      </c>
      <c r="H539" t="s">
        <v>24</v>
      </c>
      <c r="I539" t="s">
        <v>19</v>
      </c>
      <c r="J539" t="s">
        <v>329</v>
      </c>
      <c r="K539">
        <v>30</v>
      </c>
      <c r="L539">
        <v>0</v>
      </c>
      <c r="M539">
        <v>0</v>
      </c>
      <c r="N539">
        <v>0</v>
      </c>
    </row>
    <row r="540" spans="1:14" x14ac:dyDescent="0.15">
      <c r="A540" t="str">
        <f t="shared" si="11"/>
        <v>201947_407_4562342690081</v>
      </c>
      <c r="B540">
        <v>201947</v>
      </c>
      <c r="C540">
        <v>407</v>
      </c>
      <c r="D540" t="s">
        <v>111</v>
      </c>
      <c r="E540" s="9">
        <v>4562342690081</v>
      </c>
      <c r="F540">
        <v>0</v>
      </c>
      <c r="G540">
        <v>0</v>
      </c>
      <c r="H540" t="s">
        <v>25</v>
      </c>
      <c r="I540" t="s">
        <v>19</v>
      </c>
      <c r="J540" t="s">
        <v>329</v>
      </c>
      <c r="K540">
        <v>10</v>
      </c>
      <c r="L540">
        <v>0</v>
      </c>
      <c r="M540">
        <v>0</v>
      </c>
      <c r="N540">
        <v>0</v>
      </c>
    </row>
    <row r="541" spans="1:14" x14ac:dyDescent="0.15">
      <c r="A541" t="str">
        <f t="shared" si="11"/>
        <v>201947_415_4562342690029</v>
      </c>
      <c r="B541">
        <v>201947</v>
      </c>
      <c r="C541">
        <v>415</v>
      </c>
      <c r="D541" t="s">
        <v>112</v>
      </c>
      <c r="E541" s="9">
        <v>4562342690029</v>
      </c>
      <c r="F541">
        <v>0</v>
      </c>
      <c r="G541">
        <v>0</v>
      </c>
      <c r="H541" t="s">
        <v>18</v>
      </c>
      <c r="I541" t="s">
        <v>19</v>
      </c>
      <c r="J541" t="s">
        <v>329</v>
      </c>
      <c r="K541">
        <v>30</v>
      </c>
      <c r="L541">
        <v>0</v>
      </c>
      <c r="M541">
        <v>0</v>
      </c>
      <c r="N541">
        <v>0</v>
      </c>
    </row>
    <row r="542" spans="1:14" x14ac:dyDescent="0.15">
      <c r="A542" t="str">
        <f t="shared" si="11"/>
        <v>201947_415_4562342690036</v>
      </c>
      <c r="B542">
        <v>201947</v>
      </c>
      <c r="C542">
        <v>415</v>
      </c>
      <c r="D542" t="s">
        <v>112</v>
      </c>
      <c r="E542" s="9">
        <v>4562342690036</v>
      </c>
      <c r="F542">
        <v>0</v>
      </c>
      <c r="G542">
        <v>0</v>
      </c>
      <c r="H542" t="s">
        <v>20</v>
      </c>
      <c r="I542" t="s">
        <v>19</v>
      </c>
      <c r="J542" t="s">
        <v>329</v>
      </c>
      <c r="K542">
        <v>10</v>
      </c>
      <c r="L542">
        <v>0</v>
      </c>
      <c r="M542">
        <v>0</v>
      </c>
      <c r="N542">
        <v>0</v>
      </c>
    </row>
    <row r="543" spans="1:14" x14ac:dyDescent="0.15">
      <c r="A543" t="str">
        <f t="shared" si="11"/>
        <v>201947_415_4562342690043</v>
      </c>
      <c r="B543">
        <v>201947</v>
      </c>
      <c r="C543">
        <v>415</v>
      </c>
      <c r="D543" t="s">
        <v>112</v>
      </c>
      <c r="E543" s="9">
        <v>4562342690043</v>
      </c>
      <c r="F543">
        <v>0</v>
      </c>
      <c r="G543">
        <v>0</v>
      </c>
      <c r="H543" t="s">
        <v>21</v>
      </c>
      <c r="I543" t="s">
        <v>19</v>
      </c>
      <c r="J543" t="s">
        <v>329</v>
      </c>
      <c r="K543">
        <v>30</v>
      </c>
      <c r="L543">
        <v>0</v>
      </c>
      <c r="M543">
        <v>0</v>
      </c>
      <c r="N543">
        <v>0</v>
      </c>
    </row>
    <row r="544" spans="1:14" x14ac:dyDescent="0.15">
      <c r="A544" t="str">
        <f t="shared" si="11"/>
        <v>201947_415_4562342690050</v>
      </c>
      <c r="B544">
        <v>201947</v>
      </c>
      <c r="C544">
        <v>415</v>
      </c>
      <c r="D544" t="s">
        <v>112</v>
      </c>
      <c r="E544" s="9">
        <v>4562342690050</v>
      </c>
      <c r="F544">
        <v>0</v>
      </c>
      <c r="G544">
        <v>0</v>
      </c>
      <c r="H544" t="s">
        <v>22</v>
      </c>
      <c r="I544" t="s">
        <v>19</v>
      </c>
      <c r="J544" t="s">
        <v>329</v>
      </c>
      <c r="K544">
        <v>10</v>
      </c>
      <c r="L544">
        <v>0</v>
      </c>
      <c r="M544">
        <v>0</v>
      </c>
      <c r="N544">
        <v>0</v>
      </c>
    </row>
    <row r="545" spans="1:14" x14ac:dyDescent="0.15">
      <c r="A545" t="str">
        <f t="shared" si="11"/>
        <v>201947_415_4562342690067</v>
      </c>
      <c r="B545">
        <v>201947</v>
      </c>
      <c r="C545">
        <v>415</v>
      </c>
      <c r="D545" t="s">
        <v>112</v>
      </c>
      <c r="E545" s="9">
        <v>4562342690067</v>
      </c>
      <c r="F545">
        <v>0</v>
      </c>
      <c r="G545">
        <v>0</v>
      </c>
      <c r="H545" t="s">
        <v>23</v>
      </c>
      <c r="I545" t="s">
        <v>19</v>
      </c>
      <c r="J545" t="s">
        <v>329</v>
      </c>
      <c r="K545">
        <v>30</v>
      </c>
      <c r="L545">
        <v>0</v>
      </c>
      <c r="M545">
        <v>0</v>
      </c>
      <c r="N545">
        <v>0</v>
      </c>
    </row>
    <row r="546" spans="1:14" x14ac:dyDescent="0.15">
      <c r="A546" t="str">
        <f t="shared" si="11"/>
        <v>201947_415_4562342690074</v>
      </c>
      <c r="B546">
        <v>201947</v>
      </c>
      <c r="C546">
        <v>415</v>
      </c>
      <c r="D546" t="s">
        <v>112</v>
      </c>
      <c r="E546" s="9">
        <v>4562342690074</v>
      </c>
      <c r="F546">
        <v>0</v>
      </c>
      <c r="G546">
        <v>0</v>
      </c>
      <c r="H546" t="s">
        <v>24</v>
      </c>
      <c r="I546" t="s">
        <v>19</v>
      </c>
      <c r="J546" t="s">
        <v>329</v>
      </c>
      <c r="K546">
        <v>30</v>
      </c>
      <c r="L546">
        <v>0</v>
      </c>
      <c r="M546">
        <v>0</v>
      </c>
      <c r="N546">
        <v>0</v>
      </c>
    </row>
    <row r="547" spans="1:14" x14ac:dyDescent="0.15">
      <c r="A547" t="str">
        <f t="shared" si="11"/>
        <v>201947_415_4562342690081</v>
      </c>
      <c r="B547">
        <v>201947</v>
      </c>
      <c r="C547">
        <v>415</v>
      </c>
      <c r="D547" t="s">
        <v>112</v>
      </c>
      <c r="E547" s="9">
        <v>4562342690081</v>
      </c>
      <c r="F547">
        <v>0</v>
      </c>
      <c r="G547">
        <v>0</v>
      </c>
      <c r="H547" t="s">
        <v>25</v>
      </c>
      <c r="I547" t="s">
        <v>19</v>
      </c>
      <c r="J547" t="s">
        <v>329</v>
      </c>
      <c r="K547">
        <v>10</v>
      </c>
      <c r="L547">
        <v>0</v>
      </c>
      <c r="M547">
        <v>0</v>
      </c>
      <c r="N547">
        <v>0</v>
      </c>
    </row>
    <row r="548" spans="1:14" x14ac:dyDescent="0.15">
      <c r="A548" t="str">
        <f t="shared" si="11"/>
        <v>201947_416_4562342690029</v>
      </c>
      <c r="B548">
        <v>201947</v>
      </c>
      <c r="C548">
        <v>416</v>
      </c>
      <c r="D548" t="s">
        <v>113</v>
      </c>
      <c r="E548" s="9">
        <v>4562342690029</v>
      </c>
      <c r="F548">
        <v>0</v>
      </c>
      <c r="G548">
        <v>0</v>
      </c>
      <c r="H548" t="s">
        <v>18</v>
      </c>
      <c r="I548" t="s">
        <v>19</v>
      </c>
      <c r="J548" t="s">
        <v>329</v>
      </c>
      <c r="K548">
        <v>30</v>
      </c>
      <c r="L548">
        <v>0</v>
      </c>
      <c r="M548">
        <v>0</v>
      </c>
      <c r="N548">
        <v>0</v>
      </c>
    </row>
    <row r="549" spans="1:14" x14ac:dyDescent="0.15">
      <c r="A549" t="str">
        <f t="shared" si="11"/>
        <v>201947_416_4562342690036</v>
      </c>
      <c r="B549">
        <v>201947</v>
      </c>
      <c r="C549">
        <v>416</v>
      </c>
      <c r="D549" t="s">
        <v>113</v>
      </c>
      <c r="E549" s="9">
        <v>4562342690036</v>
      </c>
      <c r="F549">
        <v>0</v>
      </c>
      <c r="G549">
        <v>0</v>
      </c>
      <c r="H549" t="s">
        <v>20</v>
      </c>
      <c r="I549" t="s">
        <v>19</v>
      </c>
      <c r="J549" t="s">
        <v>329</v>
      </c>
      <c r="K549">
        <v>10</v>
      </c>
      <c r="L549">
        <v>0</v>
      </c>
      <c r="M549">
        <v>0</v>
      </c>
      <c r="N549">
        <v>0</v>
      </c>
    </row>
    <row r="550" spans="1:14" x14ac:dyDescent="0.15">
      <c r="A550" t="str">
        <f t="shared" si="11"/>
        <v>201947_416_4562342690043</v>
      </c>
      <c r="B550">
        <v>201947</v>
      </c>
      <c r="C550">
        <v>416</v>
      </c>
      <c r="D550" t="s">
        <v>113</v>
      </c>
      <c r="E550" s="9">
        <v>4562342690043</v>
      </c>
      <c r="F550">
        <v>0</v>
      </c>
      <c r="G550">
        <v>0</v>
      </c>
      <c r="H550" t="s">
        <v>21</v>
      </c>
      <c r="I550" t="s">
        <v>19</v>
      </c>
      <c r="J550" t="s">
        <v>329</v>
      </c>
      <c r="K550">
        <v>30</v>
      </c>
      <c r="L550">
        <v>0</v>
      </c>
      <c r="M550">
        <v>0</v>
      </c>
      <c r="N550">
        <v>0</v>
      </c>
    </row>
    <row r="551" spans="1:14" x14ac:dyDescent="0.15">
      <c r="A551" t="str">
        <f t="shared" si="11"/>
        <v>201947_416_4562342690050</v>
      </c>
      <c r="B551">
        <v>201947</v>
      </c>
      <c r="C551">
        <v>416</v>
      </c>
      <c r="D551" t="s">
        <v>113</v>
      </c>
      <c r="E551" s="9">
        <v>4562342690050</v>
      </c>
      <c r="F551">
        <v>0</v>
      </c>
      <c r="G551">
        <v>0</v>
      </c>
      <c r="H551" t="s">
        <v>22</v>
      </c>
      <c r="I551" t="s">
        <v>19</v>
      </c>
      <c r="J551" t="s">
        <v>329</v>
      </c>
      <c r="K551">
        <v>10</v>
      </c>
      <c r="L551">
        <v>0</v>
      </c>
      <c r="M551">
        <v>0</v>
      </c>
      <c r="N551">
        <v>0</v>
      </c>
    </row>
    <row r="552" spans="1:14" x14ac:dyDescent="0.15">
      <c r="A552" t="str">
        <f t="shared" si="11"/>
        <v>201947_416_4562342690067</v>
      </c>
      <c r="B552">
        <v>201947</v>
      </c>
      <c r="C552">
        <v>416</v>
      </c>
      <c r="D552" t="s">
        <v>113</v>
      </c>
      <c r="E552" s="9">
        <v>4562342690067</v>
      </c>
      <c r="F552">
        <v>0</v>
      </c>
      <c r="G552">
        <v>0</v>
      </c>
      <c r="H552" t="s">
        <v>23</v>
      </c>
      <c r="I552" t="s">
        <v>19</v>
      </c>
      <c r="J552" t="s">
        <v>329</v>
      </c>
      <c r="K552">
        <v>30</v>
      </c>
      <c r="L552">
        <v>0</v>
      </c>
      <c r="M552">
        <v>0</v>
      </c>
      <c r="N552">
        <v>0</v>
      </c>
    </row>
    <row r="553" spans="1:14" x14ac:dyDescent="0.15">
      <c r="A553" t="str">
        <f t="shared" si="11"/>
        <v>201947_416_4562342690074</v>
      </c>
      <c r="B553">
        <v>201947</v>
      </c>
      <c r="C553">
        <v>416</v>
      </c>
      <c r="D553" t="s">
        <v>113</v>
      </c>
      <c r="E553" s="9">
        <v>4562342690074</v>
      </c>
      <c r="F553">
        <v>0</v>
      </c>
      <c r="G553">
        <v>0</v>
      </c>
      <c r="H553" t="s">
        <v>24</v>
      </c>
      <c r="I553" t="s">
        <v>19</v>
      </c>
      <c r="J553" t="s">
        <v>329</v>
      </c>
      <c r="K553">
        <v>30</v>
      </c>
      <c r="L553">
        <v>0</v>
      </c>
      <c r="M553">
        <v>0</v>
      </c>
      <c r="N553">
        <v>0</v>
      </c>
    </row>
    <row r="554" spans="1:14" x14ac:dyDescent="0.15">
      <c r="A554" t="str">
        <f t="shared" si="11"/>
        <v>201947_416_4562342690081</v>
      </c>
      <c r="B554">
        <v>201947</v>
      </c>
      <c r="C554">
        <v>416</v>
      </c>
      <c r="D554" t="s">
        <v>113</v>
      </c>
      <c r="E554" s="9">
        <v>4562342690081</v>
      </c>
      <c r="F554">
        <v>0</v>
      </c>
      <c r="G554">
        <v>0</v>
      </c>
      <c r="H554" t="s">
        <v>25</v>
      </c>
      <c r="I554" t="s">
        <v>19</v>
      </c>
      <c r="J554" t="s">
        <v>329</v>
      </c>
      <c r="K554">
        <v>10</v>
      </c>
      <c r="L554">
        <v>0</v>
      </c>
      <c r="M554">
        <v>0</v>
      </c>
      <c r="N554">
        <v>0</v>
      </c>
    </row>
    <row r="555" spans="1:14" x14ac:dyDescent="0.15">
      <c r="A555" t="str">
        <f t="shared" si="11"/>
        <v>201947_419_4562342690029</v>
      </c>
      <c r="B555">
        <v>201947</v>
      </c>
      <c r="C555">
        <v>419</v>
      </c>
      <c r="D555" t="s">
        <v>114</v>
      </c>
      <c r="E555" s="9">
        <v>4562342690029</v>
      </c>
      <c r="F555">
        <v>0</v>
      </c>
      <c r="G555">
        <v>0</v>
      </c>
      <c r="H555" t="s">
        <v>18</v>
      </c>
      <c r="I555" t="s">
        <v>19</v>
      </c>
      <c r="J555" t="s">
        <v>329</v>
      </c>
      <c r="K555">
        <v>30</v>
      </c>
      <c r="L555">
        <v>0</v>
      </c>
      <c r="M555">
        <v>0</v>
      </c>
      <c r="N555">
        <v>0</v>
      </c>
    </row>
    <row r="556" spans="1:14" x14ac:dyDescent="0.15">
      <c r="A556" t="str">
        <f t="shared" si="11"/>
        <v>201947_419_4562342690036</v>
      </c>
      <c r="B556">
        <v>201947</v>
      </c>
      <c r="C556">
        <v>419</v>
      </c>
      <c r="D556" t="s">
        <v>114</v>
      </c>
      <c r="E556" s="9">
        <v>4562342690036</v>
      </c>
      <c r="F556">
        <v>0</v>
      </c>
      <c r="G556">
        <v>0</v>
      </c>
      <c r="H556" t="s">
        <v>20</v>
      </c>
      <c r="I556" t="s">
        <v>19</v>
      </c>
      <c r="J556" t="s">
        <v>329</v>
      </c>
      <c r="K556">
        <v>10</v>
      </c>
      <c r="L556">
        <v>0</v>
      </c>
      <c r="M556">
        <v>0</v>
      </c>
      <c r="N556">
        <v>0</v>
      </c>
    </row>
    <row r="557" spans="1:14" x14ac:dyDescent="0.15">
      <c r="A557" t="str">
        <f t="shared" si="11"/>
        <v>201947_419_4562342690043</v>
      </c>
      <c r="B557">
        <v>201947</v>
      </c>
      <c r="C557">
        <v>419</v>
      </c>
      <c r="D557" t="s">
        <v>114</v>
      </c>
      <c r="E557" s="9">
        <v>4562342690043</v>
      </c>
      <c r="F557">
        <v>0</v>
      </c>
      <c r="G557">
        <v>0</v>
      </c>
      <c r="H557" t="s">
        <v>21</v>
      </c>
      <c r="I557" t="s">
        <v>19</v>
      </c>
      <c r="J557" t="s">
        <v>329</v>
      </c>
      <c r="K557">
        <v>30</v>
      </c>
      <c r="L557">
        <v>0</v>
      </c>
      <c r="M557">
        <v>0</v>
      </c>
      <c r="N557">
        <v>0</v>
      </c>
    </row>
    <row r="558" spans="1:14" x14ac:dyDescent="0.15">
      <c r="A558" t="str">
        <f t="shared" si="11"/>
        <v>201947_419_4562342690050</v>
      </c>
      <c r="B558">
        <v>201947</v>
      </c>
      <c r="C558">
        <v>419</v>
      </c>
      <c r="D558" t="s">
        <v>114</v>
      </c>
      <c r="E558" s="9">
        <v>4562342690050</v>
      </c>
      <c r="F558">
        <v>0</v>
      </c>
      <c r="G558">
        <v>0</v>
      </c>
      <c r="H558" t="s">
        <v>22</v>
      </c>
      <c r="I558" t="s">
        <v>19</v>
      </c>
      <c r="J558" t="s">
        <v>329</v>
      </c>
      <c r="K558">
        <v>10</v>
      </c>
      <c r="L558">
        <v>0</v>
      </c>
      <c r="M558">
        <v>0</v>
      </c>
      <c r="N558">
        <v>0</v>
      </c>
    </row>
    <row r="559" spans="1:14" x14ac:dyDescent="0.15">
      <c r="A559" t="str">
        <f t="shared" si="11"/>
        <v>201947_419_4562342690067</v>
      </c>
      <c r="B559">
        <v>201947</v>
      </c>
      <c r="C559">
        <v>419</v>
      </c>
      <c r="D559" t="s">
        <v>114</v>
      </c>
      <c r="E559" s="9">
        <v>4562342690067</v>
      </c>
      <c r="F559">
        <v>0</v>
      </c>
      <c r="G559">
        <v>0</v>
      </c>
      <c r="H559" t="s">
        <v>23</v>
      </c>
      <c r="I559" t="s">
        <v>19</v>
      </c>
      <c r="J559" t="s">
        <v>329</v>
      </c>
      <c r="K559">
        <v>30</v>
      </c>
      <c r="L559">
        <v>0</v>
      </c>
      <c r="M559">
        <v>0</v>
      </c>
      <c r="N559">
        <v>0</v>
      </c>
    </row>
    <row r="560" spans="1:14" x14ac:dyDescent="0.15">
      <c r="A560" t="str">
        <f t="shared" si="11"/>
        <v>201947_419_4562342690074</v>
      </c>
      <c r="B560">
        <v>201947</v>
      </c>
      <c r="C560">
        <v>419</v>
      </c>
      <c r="D560" t="s">
        <v>114</v>
      </c>
      <c r="E560" s="9">
        <v>4562342690074</v>
      </c>
      <c r="F560">
        <v>0</v>
      </c>
      <c r="G560">
        <v>0</v>
      </c>
      <c r="H560" t="s">
        <v>24</v>
      </c>
      <c r="I560" t="s">
        <v>19</v>
      </c>
      <c r="J560" t="s">
        <v>329</v>
      </c>
      <c r="K560">
        <v>30</v>
      </c>
      <c r="L560">
        <v>0</v>
      </c>
      <c r="M560">
        <v>0</v>
      </c>
      <c r="N560">
        <v>0</v>
      </c>
    </row>
    <row r="561" spans="1:14" x14ac:dyDescent="0.15">
      <c r="A561" t="str">
        <f t="shared" si="11"/>
        <v>201947_419_4562342690081</v>
      </c>
      <c r="B561">
        <v>201947</v>
      </c>
      <c r="C561">
        <v>419</v>
      </c>
      <c r="D561" t="s">
        <v>114</v>
      </c>
      <c r="E561" s="9">
        <v>4562342690081</v>
      </c>
      <c r="F561">
        <v>0</v>
      </c>
      <c r="G561">
        <v>0</v>
      </c>
      <c r="H561" t="s">
        <v>25</v>
      </c>
      <c r="I561" t="s">
        <v>19</v>
      </c>
      <c r="J561" t="s">
        <v>329</v>
      </c>
      <c r="K561">
        <v>10</v>
      </c>
      <c r="L561">
        <v>0</v>
      </c>
      <c r="M561">
        <v>0</v>
      </c>
      <c r="N561">
        <v>0</v>
      </c>
    </row>
    <row r="562" spans="1:14" x14ac:dyDescent="0.15">
      <c r="A562" t="str">
        <f t="shared" si="11"/>
        <v>201947_421_4562342690029</v>
      </c>
      <c r="B562">
        <v>201947</v>
      </c>
      <c r="C562">
        <v>421</v>
      </c>
      <c r="D562" t="s">
        <v>115</v>
      </c>
      <c r="E562" s="9">
        <v>4562342690029</v>
      </c>
      <c r="F562">
        <v>0</v>
      </c>
      <c r="G562">
        <v>0</v>
      </c>
      <c r="H562" t="s">
        <v>18</v>
      </c>
      <c r="I562" t="s">
        <v>19</v>
      </c>
      <c r="J562" t="s">
        <v>329</v>
      </c>
      <c r="K562">
        <v>30</v>
      </c>
      <c r="L562">
        <v>0</v>
      </c>
      <c r="M562">
        <v>0</v>
      </c>
      <c r="N562">
        <v>0</v>
      </c>
    </row>
    <row r="563" spans="1:14" x14ac:dyDescent="0.15">
      <c r="A563" t="str">
        <f t="shared" si="11"/>
        <v>201947_421_4562342690036</v>
      </c>
      <c r="B563">
        <v>201947</v>
      </c>
      <c r="C563">
        <v>421</v>
      </c>
      <c r="D563" t="s">
        <v>115</v>
      </c>
      <c r="E563" s="9">
        <v>4562342690036</v>
      </c>
      <c r="F563">
        <v>0</v>
      </c>
      <c r="G563">
        <v>0</v>
      </c>
      <c r="H563" t="s">
        <v>20</v>
      </c>
      <c r="I563" t="s">
        <v>19</v>
      </c>
      <c r="J563" t="s">
        <v>329</v>
      </c>
      <c r="K563">
        <v>10</v>
      </c>
      <c r="L563">
        <v>0</v>
      </c>
      <c r="M563">
        <v>0</v>
      </c>
      <c r="N563">
        <v>0</v>
      </c>
    </row>
    <row r="564" spans="1:14" x14ac:dyDescent="0.15">
      <c r="A564" t="str">
        <f t="shared" si="11"/>
        <v>201947_421_4562342690043</v>
      </c>
      <c r="B564">
        <v>201947</v>
      </c>
      <c r="C564">
        <v>421</v>
      </c>
      <c r="D564" t="s">
        <v>115</v>
      </c>
      <c r="E564" s="9">
        <v>4562342690043</v>
      </c>
      <c r="F564">
        <v>0</v>
      </c>
      <c r="G564">
        <v>0</v>
      </c>
      <c r="H564" t="s">
        <v>21</v>
      </c>
      <c r="I564" t="s">
        <v>19</v>
      </c>
      <c r="J564" t="s">
        <v>329</v>
      </c>
      <c r="K564">
        <v>30</v>
      </c>
      <c r="L564">
        <v>0</v>
      </c>
      <c r="M564">
        <v>0</v>
      </c>
      <c r="N564">
        <v>0</v>
      </c>
    </row>
    <row r="565" spans="1:14" x14ac:dyDescent="0.15">
      <c r="A565" t="str">
        <f t="shared" si="11"/>
        <v>201947_421_4562342690050</v>
      </c>
      <c r="B565">
        <v>201947</v>
      </c>
      <c r="C565">
        <v>421</v>
      </c>
      <c r="D565" t="s">
        <v>115</v>
      </c>
      <c r="E565" s="9">
        <v>4562342690050</v>
      </c>
      <c r="F565">
        <v>0</v>
      </c>
      <c r="G565">
        <v>0</v>
      </c>
      <c r="H565" t="s">
        <v>22</v>
      </c>
      <c r="I565" t="s">
        <v>19</v>
      </c>
      <c r="J565" t="s">
        <v>329</v>
      </c>
      <c r="K565">
        <v>10</v>
      </c>
      <c r="L565">
        <v>0</v>
      </c>
      <c r="M565">
        <v>0</v>
      </c>
      <c r="N565">
        <v>0</v>
      </c>
    </row>
    <row r="566" spans="1:14" x14ac:dyDescent="0.15">
      <c r="A566" t="str">
        <f t="shared" si="11"/>
        <v>201947_421_4562342690067</v>
      </c>
      <c r="B566">
        <v>201947</v>
      </c>
      <c r="C566">
        <v>421</v>
      </c>
      <c r="D566" t="s">
        <v>115</v>
      </c>
      <c r="E566" s="9">
        <v>4562342690067</v>
      </c>
      <c r="F566">
        <v>0</v>
      </c>
      <c r="G566">
        <v>0</v>
      </c>
      <c r="H566" t="s">
        <v>23</v>
      </c>
      <c r="I566" t="s">
        <v>19</v>
      </c>
      <c r="J566" t="s">
        <v>329</v>
      </c>
      <c r="K566">
        <v>30</v>
      </c>
      <c r="L566">
        <v>0</v>
      </c>
      <c r="M566">
        <v>0</v>
      </c>
      <c r="N566">
        <v>0</v>
      </c>
    </row>
    <row r="567" spans="1:14" x14ac:dyDescent="0.15">
      <c r="A567" t="str">
        <f t="shared" si="11"/>
        <v>201947_421_4562342690074</v>
      </c>
      <c r="B567">
        <v>201947</v>
      </c>
      <c r="C567">
        <v>421</v>
      </c>
      <c r="D567" t="s">
        <v>115</v>
      </c>
      <c r="E567" s="9">
        <v>4562342690074</v>
      </c>
      <c r="F567">
        <v>0</v>
      </c>
      <c r="G567">
        <v>0</v>
      </c>
      <c r="H567" t="s">
        <v>24</v>
      </c>
      <c r="I567" t="s">
        <v>19</v>
      </c>
      <c r="J567" t="s">
        <v>329</v>
      </c>
      <c r="K567">
        <v>30</v>
      </c>
      <c r="L567">
        <v>0</v>
      </c>
      <c r="M567">
        <v>0</v>
      </c>
      <c r="N567">
        <v>0</v>
      </c>
    </row>
    <row r="568" spans="1:14" x14ac:dyDescent="0.15">
      <c r="A568" t="str">
        <f t="shared" si="11"/>
        <v>201947_421_4562342690081</v>
      </c>
      <c r="B568">
        <v>201947</v>
      </c>
      <c r="C568">
        <v>421</v>
      </c>
      <c r="D568" t="s">
        <v>115</v>
      </c>
      <c r="E568" s="9">
        <v>4562342690081</v>
      </c>
      <c r="F568">
        <v>0</v>
      </c>
      <c r="G568">
        <v>0</v>
      </c>
      <c r="H568" t="s">
        <v>25</v>
      </c>
      <c r="I568" t="s">
        <v>19</v>
      </c>
      <c r="J568" t="s">
        <v>329</v>
      </c>
      <c r="K568">
        <v>10</v>
      </c>
      <c r="L568">
        <v>0</v>
      </c>
      <c r="M568">
        <v>0</v>
      </c>
      <c r="N568">
        <v>0</v>
      </c>
    </row>
    <row r="569" spans="1:14" x14ac:dyDescent="0.15">
      <c r="A569" t="str">
        <f t="shared" si="11"/>
        <v>201947_422_4562342690029</v>
      </c>
      <c r="B569">
        <v>201947</v>
      </c>
      <c r="C569">
        <v>422</v>
      </c>
      <c r="D569" t="s">
        <v>116</v>
      </c>
      <c r="E569" s="9">
        <v>4562342690029</v>
      </c>
      <c r="F569">
        <v>0</v>
      </c>
      <c r="G569">
        <v>0</v>
      </c>
      <c r="H569" t="s">
        <v>18</v>
      </c>
      <c r="I569" t="s">
        <v>19</v>
      </c>
      <c r="J569" t="s">
        <v>329</v>
      </c>
      <c r="K569">
        <v>30</v>
      </c>
      <c r="L569">
        <v>0</v>
      </c>
      <c r="M569">
        <v>0</v>
      </c>
      <c r="N569">
        <v>0</v>
      </c>
    </row>
    <row r="570" spans="1:14" x14ac:dyDescent="0.15">
      <c r="A570" t="str">
        <f t="shared" si="11"/>
        <v>201947_422_4562342690036</v>
      </c>
      <c r="B570">
        <v>201947</v>
      </c>
      <c r="C570">
        <v>422</v>
      </c>
      <c r="D570" t="s">
        <v>116</v>
      </c>
      <c r="E570" s="9">
        <v>4562342690036</v>
      </c>
      <c r="F570">
        <v>0</v>
      </c>
      <c r="G570">
        <v>0</v>
      </c>
      <c r="H570" t="s">
        <v>20</v>
      </c>
      <c r="I570" t="s">
        <v>19</v>
      </c>
      <c r="J570" t="s">
        <v>329</v>
      </c>
      <c r="K570">
        <v>10</v>
      </c>
      <c r="L570">
        <v>0</v>
      </c>
      <c r="M570">
        <v>0</v>
      </c>
      <c r="N570">
        <v>0</v>
      </c>
    </row>
    <row r="571" spans="1:14" x14ac:dyDescent="0.15">
      <c r="A571" t="str">
        <f t="shared" si="11"/>
        <v>201947_422_4562342690043</v>
      </c>
      <c r="B571">
        <v>201947</v>
      </c>
      <c r="C571">
        <v>422</v>
      </c>
      <c r="D571" t="s">
        <v>116</v>
      </c>
      <c r="E571" s="9">
        <v>4562342690043</v>
      </c>
      <c r="F571">
        <v>0</v>
      </c>
      <c r="G571">
        <v>0</v>
      </c>
      <c r="H571" t="s">
        <v>21</v>
      </c>
      <c r="I571" t="s">
        <v>19</v>
      </c>
      <c r="J571" t="s">
        <v>329</v>
      </c>
      <c r="K571">
        <v>30</v>
      </c>
      <c r="L571">
        <v>0</v>
      </c>
      <c r="M571">
        <v>0</v>
      </c>
      <c r="N571">
        <v>0</v>
      </c>
    </row>
    <row r="572" spans="1:14" x14ac:dyDescent="0.15">
      <c r="A572" t="str">
        <f t="shared" si="11"/>
        <v>201947_422_4562342690050</v>
      </c>
      <c r="B572">
        <v>201947</v>
      </c>
      <c r="C572">
        <v>422</v>
      </c>
      <c r="D572" t="s">
        <v>116</v>
      </c>
      <c r="E572" s="9">
        <v>4562342690050</v>
      </c>
      <c r="F572">
        <v>0</v>
      </c>
      <c r="G572">
        <v>0</v>
      </c>
      <c r="H572" t="s">
        <v>22</v>
      </c>
      <c r="I572" t="s">
        <v>19</v>
      </c>
      <c r="J572" t="s">
        <v>329</v>
      </c>
      <c r="K572">
        <v>10</v>
      </c>
      <c r="L572">
        <v>0</v>
      </c>
      <c r="M572">
        <v>0</v>
      </c>
      <c r="N572">
        <v>0</v>
      </c>
    </row>
    <row r="573" spans="1:14" x14ac:dyDescent="0.15">
      <c r="A573" t="str">
        <f t="shared" si="11"/>
        <v>201947_422_4562342690067</v>
      </c>
      <c r="B573">
        <v>201947</v>
      </c>
      <c r="C573">
        <v>422</v>
      </c>
      <c r="D573" t="s">
        <v>116</v>
      </c>
      <c r="E573" s="9">
        <v>4562342690067</v>
      </c>
      <c r="F573">
        <v>0</v>
      </c>
      <c r="G573">
        <v>0</v>
      </c>
      <c r="H573" t="s">
        <v>23</v>
      </c>
      <c r="I573" t="s">
        <v>19</v>
      </c>
      <c r="J573" t="s">
        <v>329</v>
      </c>
      <c r="K573">
        <v>30</v>
      </c>
      <c r="L573">
        <v>0</v>
      </c>
      <c r="M573">
        <v>0</v>
      </c>
      <c r="N573">
        <v>0</v>
      </c>
    </row>
    <row r="574" spans="1:14" x14ac:dyDescent="0.15">
      <c r="A574" t="str">
        <f t="shared" si="11"/>
        <v>201947_422_4562342690074</v>
      </c>
      <c r="B574">
        <v>201947</v>
      </c>
      <c r="C574">
        <v>422</v>
      </c>
      <c r="D574" t="s">
        <v>116</v>
      </c>
      <c r="E574" s="9">
        <v>4562342690074</v>
      </c>
      <c r="F574">
        <v>0</v>
      </c>
      <c r="G574">
        <v>0</v>
      </c>
      <c r="H574" t="s">
        <v>24</v>
      </c>
      <c r="I574" t="s">
        <v>19</v>
      </c>
      <c r="J574" t="s">
        <v>329</v>
      </c>
      <c r="K574">
        <v>30</v>
      </c>
      <c r="L574">
        <v>0</v>
      </c>
      <c r="M574">
        <v>0</v>
      </c>
      <c r="N574">
        <v>0</v>
      </c>
    </row>
    <row r="575" spans="1:14" x14ac:dyDescent="0.15">
      <c r="A575" t="str">
        <f t="shared" si="11"/>
        <v>201947_422_4562342690081</v>
      </c>
      <c r="B575">
        <v>201947</v>
      </c>
      <c r="C575">
        <v>422</v>
      </c>
      <c r="D575" t="s">
        <v>116</v>
      </c>
      <c r="E575" s="9">
        <v>4562342690081</v>
      </c>
      <c r="F575">
        <v>0</v>
      </c>
      <c r="G575">
        <v>0</v>
      </c>
      <c r="H575" t="s">
        <v>25</v>
      </c>
      <c r="I575" t="s">
        <v>19</v>
      </c>
      <c r="J575" t="s">
        <v>329</v>
      </c>
      <c r="K575">
        <v>10</v>
      </c>
      <c r="L575">
        <v>0</v>
      </c>
      <c r="M575">
        <v>0</v>
      </c>
      <c r="N575">
        <v>0</v>
      </c>
    </row>
    <row r="576" spans="1:14" x14ac:dyDescent="0.15">
      <c r="A576" t="str">
        <f t="shared" si="11"/>
        <v>201947_423_4562342690029</v>
      </c>
      <c r="B576">
        <v>201947</v>
      </c>
      <c r="C576">
        <v>423</v>
      </c>
      <c r="D576" t="s">
        <v>117</v>
      </c>
      <c r="E576" s="9">
        <v>4562342690029</v>
      </c>
      <c r="F576">
        <v>0</v>
      </c>
      <c r="G576">
        <v>0</v>
      </c>
      <c r="H576" t="s">
        <v>18</v>
      </c>
      <c r="I576" t="s">
        <v>19</v>
      </c>
      <c r="J576" t="s">
        <v>329</v>
      </c>
      <c r="K576">
        <v>30</v>
      </c>
      <c r="L576">
        <v>0</v>
      </c>
      <c r="M576">
        <v>0</v>
      </c>
      <c r="N576">
        <v>0</v>
      </c>
    </row>
    <row r="577" spans="1:14" x14ac:dyDescent="0.15">
      <c r="A577" t="str">
        <f t="shared" si="11"/>
        <v>201947_423_4562342690036</v>
      </c>
      <c r="B577">
        <v>201947</v>
      </c>
      <c r="C577">
        <v>423</v>
      </c>
      <c r="D577" t="s">
        <v>117</v>
      </c>
      <c r="E577" s="9">
        <v>4562342690036</v>
      </c>
      <c r="F577">
        <v>0</v>
      </c>
      <c r="G577">
        <v>0</v>
      </c>
      <c r="H577" t="s">
        <v>20</v>
      </c>
      <c r="I577" t="s">
        <v>19</v>
      </c>
      <c r="J577" t="s">
        <v>329</v>
      </c>
      <c r="K577">
        <v>10</v>
      </c>
      <c r="L577">
        <v>0</v>
      </c>
      <c r="M577">
        <v>0</v>
      </c>
      <c r="N577">
        <v>0</v>
      </c>
    </row>
    <row r="578" spans="1:14" x14ac:dyDescent="0.15">
      <c r="A578" t="str">
        <f t="shared" si="11"/>
        <v>201947_423_4562342690043</v>
      </c>
      <c r="B578">
        <v>201947</v>
      </c>
      <c r="C578">
        <v>423</v>
      </c>
      <c r="D578" t="s">
        <v>117</v>
      </c>
      <c r="E578" s="9">
        <v>4562342690043</v>
      </c>
      <c r="F578">
        <v>0</v>
      </c>
      <c r="G578">
        <v>0</v>
      </c>
      <c r="H578" t="s">
        <v>21</v>
      </c>
      <c r="I578" t="s">
        <v>19</v>
      </c>
      <c r="J578" t="s">
        <v>329</v>
      </c>
      <c r="K578">
        <v>30</v>
      </c>
      <c r="L578">
        <v>0</v>
      </c>
      <c r="M578">
        <v>0</v>
      </c>
      <c r="N578">
        <v>0</v>
      </c>
    </row>
    <row r="579" spans="1:14" x14ac:dyDescent="0.15">
      <c r="A579" t="str">
        <f t="shared" si="11"/>
        <v>201947_423_4562342690050</v>
      </c>
      <c r="B579">
        <v>201947</v>
      </c>
      <c r="C579">
        <v>423</v>
      </c>
      <c r="D579" t="s">
        <v>117</v>
      </c>
      <c r="E579" s="9">
        <v>4562342690050</v>
      </c>
      <c r="F579">
        <v>0</v>
      </c>
      <c r="G579">
        <v>0</v>
      </c>
      <c r="H579" t="s">
        <v>22</v>
      </c>
      <c r="I579" t="s">
        <v>19</v>
      </c>
      <c r="J579" t="s">
        <v>329</v>
      </c>
      <c r="K579">
        <v>10</v>
      </c>
      <c r="L579">
        <v>0</v>
      </c>
      <c r="M579">
        <v>0</v>
      </c>
      <c r="N579">
        <v>0</v>
      </c>
    </row>
    <row r="580" spans="1:14" x14ac:dyDescent="0.15">
      <c r="A580" t="str">
        <f t="shared" si="11"/>
        <v>201947_423_4562342690067</v>
      </c>
      <c r="B580">
        <v>201947</v>
      </c>
      <c r="C580">
        <v>423</v>
      </c>
      <c r="D580" t="s">
        <v>117</v>
      </c>
      <c r="E580" s="9">
        <v>4562342690067</v>
      </c>
      <c r="F580">
        <v>0</v>
      </c>
      <c r="G580">
        <v>0</v>
      </c>
      <c r="H580" t="s">
        <v>23</v>
      </c>
      <c r="I580" t="s">
        <v>19</v>
      </c>
      <c r="J580" t="s">
        <v>329</v>
      </c>
      <c r="K580">
        <v>30</v>
      </c>
      <c r="L580">
        <v>0</v>
      </c>
      <c r="M580">
        <v>0</v>
      </c>
      <c r="N580">
        <v>0</v>
      </c>
    </row>
    <row r="581" spans="1:14" x14ac:dyDescent="0.15">
      <c r="A581" t="str">
        <f t="shared" si="11"/>
        <v>201947_423_4562342690074</v>
      </c>
      <c r="B581">
        <v>201947</v>
      </c>
      <c r="C581">
        <v>423</v>
      </c>
      <c r="D581" t="s">
        <v>117</v>
      </c>
      <c r="E581" s="9">
        <v>4562342690074</v>
      </c>
      <c r="F581">
        <v>0</v>
      </c>
      <c r="G581">
        <v>0</v>
      </c>
      <c r="H581" t="s">
        <v>24</v>
      </c>
      <c r="I581" t="s">
        <v>19</v>
      </c>
      <c r="J581" t="s">
        <v>329</v>
      </c>
      <c r="K581">
        <v>30</v>
      </c>
      <c r="L581">
        <v>0</v>
      </c>
      <c r="M581">
        <v>0</v>
      </c>
      <c r="N581">
        <v>0</v>
      </c>
    </row>
    <row r="582" spans="1:14" x14ac:dyDescent="0.15">
      <c r="A582" t="str">
        <f t="shared" si="11"/>
        <v>201947_423_4562342690081</v>
      </c>
      <c r="B582">
        <v>201947</v>
      </c>
      <c r="C582">
        <v>423</v>
      </c>
      <c r="D582" t="s">
        <v>117</v>
      </c>
      <c r="E582" s="9">
        <v>4562342690081</v>
      </c>
      <c r="F582">
        <v>0</v>
      </c>
      <c r="G582">
        <v>0</v>
      </c>
      <c r="H582" t="s">
        <v>25</v>
      </c>
      <c r="I582" t="s">
        <v>19</v>
      </c>
      <c r="J582" t="s">
        <v>329</v>
      </c>
      <c r="K582">
        <v>10</v>
      </c>
      <c r="L582">
        <v>0</v>
      </c>
      <c r="M582">
        <v>0</v>
      </c>
      <c r="N582">
        <v>0</v>
      </c>
    </row>
    <row r="583" spans="1:14" x14ac:dyDescent="0.15">
      <c r="A583" t="str">
        <f t="shared" si="11"/>
        <v>201947_428_4562342690029</v>
      </c>
      <c r="B583">
        <v>201947</v>
      </c>
      <c r="C583">
        <v>428</v>
      </c>
      <c r="D583" t="s">
        <v>118</v>
      </c>
      <c r="E583" s="9">
        <v>4562342690029</v>
      </c>
      <c r="F583">
        <v>0</v>
      </c>
      <c r="G583">
        <v>0</v>
      </c>
      <c r="H583" t="s">
        <v>18</v>
      </c>
      <c r="I583" t="s">
        <v>19</v>
      </c>
      <c r="J583" t="s">
        <v>329</v>
      </c>
      <c r="K583">
        <v>30</v>
      </c>
      <c r="L583">
        <v>0</v>
      </c>
      <c r="M583">
        <v>0</v>
      </c>
      <c r="N583">
        <v>0</v>
      </c>
    </row>
    <row r="584" spans="1:14" x14ac:dyDescent="0.15">
      <c r="A584" t="str">
        <f t="shared" si="11"/>
        <v>201947_428_4562342690036</v>
      </c>
      <c r="B584">
        <v>201947</v>
      </c>
      <c r="C584">
        <v>428</v>
      </c>
      <c r="D584" t="s">
        <v>118</v>
      </c>
      <c r="E584" s="9">
        <v>4562342690036</v>
      </c>
      <c r="F584">
        <v>0</v>
      </c>
      <c r="G584">
        <v>0</v>
      </c>
      <c r="H584" t="s">
        <v>20</v>
      </c>
      <c r="I584" t="s">
        <v>19</v>
      </c>
      <c r="J584" t="s">
        <v>329</v>
      </c>
      <c r="K584">
        <v>10</v>
      </c>
      <c r="L584">
        <v>0</v>
      </c>
      <c r="M584">
        <v>0</v>
      </c>
      <c r="N584">
        <v>0</v>
      </c>
    </row>
    <row r="585" spans="1:14" x14ac:dyDescent="0.15">
      <c r="A585" t="str">
        <f t="shared" si="11"/>
        <v>201947_428_4562342690043</v>
      </c>
      <c r="B585">
        <v>201947</v>
      </c>
      <c r="C585">
        <v>428</v>
      </c>
      <c r="D585" t="s">
        <v>118</v>
      </c>
      <c r="E585" s="9">
        <v>4562342690043</v>
      </c>
      <c r="F585">
        <v>0</v>
      </c>
      <c r="G585">
        <v>0</v>
      </c>
      <c r="H585" t="s">
        <v>21</v>
      </c>
      <c r="I585" t="s">
        <v>19</v>
      </c>
      <c r="J585" t="s">
        <v>329</v>
      </c>
      <c r="K585">
        <v>30</v>
      </c>
      <c r="L585">
        <v>0</v>
      </c>
      <c r="M585">
        <v>0</v>
      </c>
      <c r="N585">
        <v>0</v>
      </c>
    </row>
    <row r="586" spans="1:14" x14ac:dyDescent="0.15">
      <c r="A586" t="str">
        <f t="shared" si="11"/>
        <v>201947_428_4562342690050</v>
      </c>
      <c r="B586">
        <v>201947</v>
      </c>
      <c r="C586">
        <v>428</v>
      </c>
      <c r="D586" t="s">
        <v>118</v>
      </c>
      <c r="E586" s="9">
        <v>4562342690050</v>
      </c>
      <c r="F586">
        <v>0</v>
      </c>
      <c r="G586">
        <v>0</v>
      </c>
      <c r="H586" t="s">
        <v>22</v>
      </c>
      <c r="I586" t="s">
        <v>19</v>
      </c>
      <c r="J586" t="s">
        <v>329</v>
      </c>
      <c r="K586">
        <v>10</v>
      </c>
      <c r="L586">
        <v>0</v>
      </c>
      <c r="M586">
        <v>0</v>
      </c>
      <c r="N586">
        <v>0</v>
      </c>
    </row>
    <row r="587" spans="1:14" x14ac:dyDescent="0.15">
      <c r="A587" t="str">
        <f t="shared" si="11"/>
        <v>201947_428_4562342690067</v>
      </c>
      <c r="B587">
        <v>201947</v>
      </c>
      <c r="C587">
        <v>428</v>
      </c>
      <c r="D587" t="s">
        <v>118</v>
      </c>
      <c r="E587" s="9">
        <v>4562342690067</v>
      </c>
      <c r="F587">
        <v>0</v>
      </c>
      <c r="G587">
        <v>0</v>
      </c>
      <c r="H587" t="s">
        <v>23</v>
      </c>
      <c r="I587" t="s">
        <v>19</v>
      </c>
      <c r="J587" t="s">
        <v>329</v>
      </c>
      <c r="K587">
        <v>30</v>
      </c>
      <c r="L587">
        <v>0</v>
      </c>
      <c r="M587">
        <v>0</v>
      </c>
      <c r="N587">
        <v>0</v>
      </c>
    </row>
    <row r="588" spans="1:14" x14ac:dyDescent="0.15">
      <c r="A588" t="str">
        <f t="shared" si="11"/>
        <v>201947_428_4562342690074</v>
      </c>
      <c r="B588">
        <v>201947</v>
      </c>
      <c r="C588">
        <v>428</v>
      </c>
      <c r="D588" t="s">
        <v>118</v>
      </c>
      <c r="E588" s="9">
        <v>4562342690074</v>
      </c>
      <c r="F588">
        <v>0</v>
      </c>
      <c r="G588">
        <v>0</v>
      </c>
      <c r="H588" t="s">
        <v>24</v>
      </c>
      <c r="I588" t="s">
        <v>19</v>
      </c>
      <c r="J588" t="s">
        <v>329</v>
      </c>
      <c r="K588">
        <v>30</v>
      </c>
      <c r="L588">
        <v>0</v>
      </c>
      <c r="M588">
        <v>0</v>
      </c>
      <c r="N588">
        <v>0</v>
      </c>
    </row>
    <row r="589" spans="1:14" x14ac:dyDescent="0.15">
      <c r="A589" t="str">
        <f t="shared" si="11"/>
        <v>201947_428_4562342690081</v>
      </c>
      <c r="B589">
        <v>201947</v>
      </c>
      <c r="C589">
        <v>428</v>
      </c>
      <c r="D589" t="s">
        <v>118</v>
      </c>
      <c r="E589" s="9">
        <v>4562342690081</v>
      </c>
      <c r="F589">
        <v>0</v>
      </c>
      <c r="G589">
        <v>0</v>
      </c>
      <c r="H589" t="s">
        <v>25</v>
      </c>
      <c r="I589" t="s">
        <v>19</v>
      </c>
      <c r="J589" t="s">
        <v>329</v>
      </c>
      <c r="K589">
        <v>10</v>
      </c>
      <c r="L589">
        <v>0</v>
      </c>
      <c r="M589">
        <v>0</v>
      </c>
      <c r="N589">
        <v>0</v>
      </c>
    </row>
    <row r="590" spans="1:14" x14ac:dyDescent="0.15">
      <c r="A590" t="str">
        <f t="shared" si="11"/>
        <v>201947_443_4562342690029</v>
      </c>
      <c r="B590">
        <v>201947</v>
      </c>
      <c r="C590">
        <v>443</v>
      </c>
      <c r="D590" t="s">
        <v>119</v>
      </c>
      <c r="E590" s="9">
        <v>4562342690029</v>
      </c>
      <c r="F590">
        <v>0</v>
      </c>
      <c r="G590">
        <v>0</v>
      </c>
      <c r="H590" t="s">
        <v>18</v>
      </c>
      <c r="I590" t="s">
        <v>19</v>
      </c>
      <c r="J590" t="s">
        <v>329</v>
      </c>
      <c r="K590">
        <v>30</v>
      </c>
      <c r="L590">
        <v>0</v>
      </c>
      <c r="M590">
        <v>0</v>
      </c>
      <c r="N590">
        <v>0</v>
      </c>
    </row>
    <row r="591" spans="1:14" x14ac:dyDescent="0.15">
      <c r="A591" t="str">
        <f t="shared" si="11"/>
        <v>201947_443_4562342690036</v>
      </c>
      <c r="B591">
        <v>201947</v>
      </c>
      <c r="C591">
        <v>443</v>
      </c>
      <c r="D591" t="s">
        <v>119</v>
      </c>
      <c r="E591" s="9">
        <v>4562342690036</v>
      </c>
      <c r="F591">
        <v>0</v>
      </c>
      <c r="G591">
        <v>0</v>
      </c>
      <c r="H591" t="s">
        <v>20</v>
      </c>
      <c r="I591" t="s">
        <v>19</v>
      </c>
      <c r="J591" t="s">
        <v>329</v>
      </c>
      <c r="K591">
        <v>10</v>
      </c>
      <c r="L591">
        <v>0</v>
      </c>
      <c r="M591">
        <v>0</v>
      </c>
      <c r="N591">
        <v>0</v>
      </c>
    </row>
    <row r="592" spans="1:14" x14ac:dyDescent="0.15">
      <c r="A592" t="str">
        <f t="shared" si="11"/>
        <v>201947_443_4562342690043</v>
      </c>
      <c r="B592">
        <v>201947</v>
      </c>
      <c r="C592">
        <v>443</v>
      </c>
      <c r="D592" t="s">
        <v>119</v>
      </c>
      <c r="E592" s="9">
        <v>4562342690043</v>
      </c>
      <c r="F592">
        <v>0</v>
      </c>
      <c r="G592">
        <v>0</v>
      </c>
      <c r="H592" t="s">
        <v>21</v>
      </c>
      <c r="I592" t="s">
        <v>19</v>
      </c>
      <c r="J592" t="s">
        <v>329</v>
      </c>
      <c r="K592">
        <v>30</v>
      </c>
      <c r="L592">
        <v>0</v>
      </c>
      <c r="M592">
        <v>0</v>
      </c>
      <c r="N592">
        <v>0</v>
      </c>
    </row>
    <row r="593" spans="1:14" x14ac:dyDescent="0.15">
      <c r="A593" t="str">
        <f t="shared" si="11"/>
        <v>201947_443_4562342690050</v>
      </c>
      <c r="B593">
        <v>201947</v>
      </c>
      <c r="C593">
        <v>443</v>
      </c>
      <c r="D593" t="s">
        <v>119</v>
      </c>
      <c r="E593" s="9">
        <v>4562342690050</v>
      </c>
      <c r="F593">
        <v>0</v>
      </c>
      <c r="G593">
        <v>0</v>
      </c>
      <c r="H593" t="s">
        <v>22</v>
      </c>
      <c r="I593" t="s">
        <v>19</v>
      </c>
      <c r="J593" t="s">
        <v>329</v>
      </c>
      <c r="K593">
        <v>10</v>
      </c>
      <c r="L593">
        <v>0</v>
      </c>
      <c r="M593">
        <v>0</v>
      </c>
      <c r="N593">
        <v>0</v>
      </c>
    </row>
    <row r="594" spans="1:14" x14ac:dyDescent="0.15">
      <c r="A594" t="str">
        <f t="shared" si="11"/>
        <v>201947_443_4562342690067</v>
      </c>
      <c r="B594">
        <v>201947</v>
      </c>
      <c r="C594">
        <v>443</v>
      </c>
      <c r="D594" t="s">
        <v>119</v>
      </c>
      <c r="E594" s="9">
        <v>4562342690067</v>
      </c>
      <c r="F594">
        <v>0</v>
      </c>
      <c r="G594">
        <v>0</v>
      </c>
      <c r="H594" t="s">
        <v>23</v>
      </c>
      <c r="I594" t="s">
        <v>19</v>
      </c>
      <c r="J594" t="s">
        <v>329</v>
      </c>
      <c r="K594">
        <v>30</v>
      </c>
      <c r="L594">
        <v>0</v>
      </c>
      <c r="M594">
        <v>0</v>
      </c>
      <c r="N594">
        <v>0</v>
      </c>
    </row>
    <row r="595" spans="1:14" x14ac:dyDescent="0.15">
      <c r="A595" t="str">
        <f t="shared" si="11"/>
        <v>201947_443_4562342690074</v>
      </c>
      <c r="B595">
        <v>201947</v>
      </c>
      <c r="C595">
        <v>443</v>
      </c>
      <c r="D595" t="s">
        <v>119</v>
      </c>
      <c r="E595" s="9">
        <v>4562342690074</v>
      </c>
      <c r="F595">
        <v>0</v>
      </c>
      <c r="G595">
        <v>0</v>
      </c>
      <c r="H595" t="s">
        <v>24</v>
      </c>
      <c r="I595" t="s">
        <v>19</v>
      </c>
      <c r="J595" t="s">
        <v>329</v>
      </c>
      <c r="K595">
        <v>30</v>
      </c>
      <c r="L595">
        <v>0</v>
      </c>
      <c r="M595">
        <v>0</v>
      </c>
      <c r="N595">
        <v>0</v>
      </c>
    </row>
    <row r="596" spans="1:14" x14ac:dyDescent="0.15">
      <c r="A596" t="str">
        <f t="shared" si="11"/>
        <v>201947_443_4562342690081</v>
      </c>
      <c r="B596">
        <v>201947</v>
      </c>
      <c r="C596">
        <v>443</v>
      </c>
      <c r="D596" t="s">
        <v>119</v>
      </c>
      <c r="E596" s="9">
        <v>4562342690081</v>
      </c>
      <c r="F596">
        <v>0</v>
      </c>
      <c r="G596">
        <v>0</v>
      </c>
      <c r="H596" t="s">
        <v>25</v>
      </c>
      <c r="I596" t="s">
        <v>19</v>
      </c>
      <c r="J596" t="s">
        <v>329</v>
      </c>
      <c r="K596">
        <v>10</v>
      </c>
      <c r="L596">
        <v>0</v>
      </c>
      <c r="M596">
        <v>0</v>
      </c>
      <c r="N596">
        <v>0</v>
      </c>
    </row>
    <row r="597" spans="1:14" x14ac:dyDescent="0.15">
      <c r="A597" t="str">
        <f t="shared" si="11"/>
        <v>201947_445_4562342690029</v>
      </c>
      <c r="B597">
        <v>201947</v>
      </c>
      <c r="C597">
        <v>445</v>
      </c>
      <c r="D597" t="s">
        <v>120</v>
      </c>
      <c r="E597" s="9">
        <v>4562342690029</v>
      </c>
      <c r="F597">
        <v>0</v>
      </c>
      <c r="G597">
        <v>0</v>
      </c>
      <c r="H597" t="s">
        <v>18</v>
      </c>
      <c r="I597" t="s">
        <v>19</v>
      </c>
      <c r="J597" t="s">
        <v>329</v>
      </c>
      <c r="K597">
        <v>30</v>
      </c>
      <c r="L597">
        <v>0</v>
      </c>
      <c r="M597">
        <v>0</v>
      </c>
      <c r="N597">
        <v>0</v>
      </c>
    </row>
    <row r="598" spans="1:14" x14ac:dyDescent="0.15">
      <c r="A598" t="str">
        <f t="shared" si="11"/>
        <v>201947_445_4562342690036</v>
      </c>
      <c r="B598">
        <v>201947</v>
      </c>
      <c r="C598">
        <v>445</v>
      </c>
      <c r="D598" t="s">
        <v>120</v>
      </c>
      <c r="E598" s="9">
        <v>4562342690036</v>
      </c>
      <c r="F598">
        <v>0</v>
      </c>
      <c r="G598">
        <v>0</v>
      </c>
      <c r="H598" t="s">
        <v>20</v>
      </c>
      <c r="I598" t="s">
        <v>19</v>
      </c>
      <c r="J598" t="s">
        <v>329</v>
      </c>
      <c r="K598">
        <v>10</v>
      </c>
      <c r="L598">
        <v>0</v>
      </c>
      <c r="M598">
        <v>0</v>
      </c>
      <c r="N598">
        <v>0</v>
      </c>
    </row>
    <row r="599" spans="1:14" x14ac:dyDescent="0.15">
      <c r="A599" t="str">
        <f t="shared" si="11"/>
        <v>201947_445_4562342690043</v>
      </c>
      <c r="B599">
        <v>201947</v>
      </c>
      <c r="C599">
        <v>445</v>
      </c>
      <c r="D599" t="s">
        <v>120</v>
      </c>
      <c r="E599" s="9">
        <v>4562342690043</v>
      </c>
      <c r="F599">
        <v>0</v>
      </c>
      <c r="G599">
        <v>0</v>
      </c>
      <c r="H599" t="s">
        <v>21</v>
      </c>
      <c r="I599" t="s">
        <v>19</v>
      </c>
      <c r="J599" t="s">
        <v>329</v>
      </c>
      <c r="K599">
        <v>30</v>
      </c>
      <c r="L599">
        <v>0</v>
      </c>
      <c r="M599">
        <v>0</v>
      </c>
      <c r="N599">
        <v>0</v>
      </c>
    </row>
    <row r="600" spans="1:14" x14ac:dyDescent="0.15">
      <c r="A600" t="str">
        <f t="shared" si="11"/>
        <v>201947_445_4562342690050</v>
      </c>
      <c r="B600">
        <v>201947</v>
      </c>
      <c r="C600">
        <v>445</v>
      </c>
      <c r="D600" t="s">
        <v>120</v>
      </c>
      <c r="E600" s="9">
        <v>4562342690050</v>
      </c>
      <c r="F600">
        <v>0</v>
      </c>
      <c r="G600">
        <v>0</v>
      </c>
      <c r="H600" t="s">
        <v>22</v>
      </c>
      <c r="I600" t="s">
        <v>19</v>
      </c>
      <c r="J600" t="s">
        <v>329</v>
      </c>
      <c r="K600">
        <v>10</v>
      </c>
      <c r="L600">
        <v>0</v>
      </c>
      <c r="M600">
        <v>0</v>
      </c>
      <c r="N600">
        <v>0</v>
      </c>
    </row>
    <row r="601" spans="1:14" x14ac:dyDescent="0.15">
      <c r="A601" t="str">
        <f t="shared" ref="A601:A664" si="12">B601&amp;"_"&amp;C601&amp;"_"&amp;E601</f>
        <v>201947_445_4562342690067</v>
      </c>
      <c r="B601">
        <v>201947</v>
      </c>
      <c r="C601">
        <v>445</v>
      </c>
      <c r="D601" t="s">
        <v>120</v>
      </c>
      <c r="E601" s="9">
        <v>4562342690067</v>
      </c>
      <c r="F601">
        <v>0</v>
      </c>
      <c r="G601">
        <v>0</v>
      </c>
      <c r="H601" t="s">
        <v>23</v>
      </c>
      <c r="I601" t="s">
        <v>19</v>
      </c>
      <c r="J601" t="s">
        <v>329</v>
      </c>
      <c r="K601">
        <v>30</v>
      </c>
      <c r="L601">
        <v>0</v>
      </c>
      <c r="M601">
        <v>0</v>
      </c>
      <c r="N601">
        <v>0</v>
      </c>
    </row>
    <row r="602" spans="1:14" x14ac:dyDescent="0.15">
      <c r="A602" t="str">
        <f t="shared" si="12"/>
        <v>201947_445_4562342690074</v>
      </c>
      <c r="B602">
        <v>201947</v>
      </c>
      <c r="C602">
        <v>445</v>
      </c>
      <c r="D602" t="s">
        <v>120</v>
      </c>
      <c r="E602" s="9">
        <v>4562342690074</v>
      </c>
      <c r="F602">
        <v>0</v>
      </c>
      <c r="G602">
        <v>0</v>
      </c>
      <c r="H602" t="s">
        <v>24</v>
      </c>
      <c r="I602" t="s">
        <v>19</v>
      </c>
      <c r="J602" t="s">
        <v>329</v>
      </c>
      <c r="K602">
        <v>30</v>
      </c>
      <c r="L602">
        <v>0</v>
      </c>
      <c r="M602">
        <v>0</v>
      </c>
      <c r="N602">
        <v>0</v>
      </c>
    </row>
    <row r="603" spans="1:14" x14ac:dyDescent="0.15">
      <c r="A603" t="str">
        <f t="shared" si="12"/>
        <v>201947_445_4562342690081</v>
      </c>
      <c r="B603">
        <v>201947</v>
      </c>
      <c r="C603">
        <v>445</v>
      </c>
      <c r="D603" t="s">
        <v>120</v>
      </c>
      <c r="E603" s="9">
        <v>4562342690081</v>
      </c>
      <c r="F603">
        <v>0</v>
      </c>
      <c r="G603">
        <v>0</v>
      </c>
      <c r="H603" t="s">
        <v>25</v>
      </c>
      <c r="I603" t="s">
        <v>19</v>
      </c>
      <c r="J603" t="s">
        <v>329</v>
      </c>
      <c r="K603">
        <v>10</v>
      </c>
      <c r="L603">
        <v>0</v>
      </c>
      <c r="M603">
        <v>0</v>
      </c>
      <c r="N603">
        <v>0</v>
      </c>
    </row>
    <row r="604" spans="1:14" x14ac:dyDescent="0.15">
      <c r="A604" t="str">
        <f t="shared" si="12"/>
        <v>201947_446_4562342690029</v>
      </c>
      <c r="B604">
        <v>201947</v>
      </c>
      <c r="C604">
        <v>446</v>
      </c>
      <c r="D604" t="s">
        <v>121</v>
      </c>
      <c r="E604" s="9">
        <v>4562342690029</v>
      </c>
      <c r="F604">
        <v>0</v>
      </c>
      <c r="G604">
        <v>0</v>
      </c>
      <c r="H604" t="s">
        <v>18</v>
      </c>
      <c r="I604" t="s">
        <v>19</v>
      </c>
      <c r="J604" t="s">
        <v>329</v>
      </c>
      <c r="K604">
        <v>30</v>
      </c>
      <c r="L604">
        <v>0</v>
      </c>
      <c r="M604">
        <v>0</v>
      </c>
      <c r="N604">
        <v>0</v>
      </c>
    </row>
    <row r="605" spans="1:14" x14ac:dyDescent="0.15">
      <c r="A605" t="str">
        <f t="shared" si="12"/>
        <v>201947_446_4562342690036</v>
      </c>
      <c r="B605">
        <v>201947</v>
      </c>
      <c r="C605">
        <v>446</v>
      </c>
      <c r="D605" t="s">
        <v>121</v>
      </c>
      <c r="E605" s="9">
        <v>4562342690036</v>
      </c>
      <c r="F605">
        <v>0</v>
      </c>
      <c r="G605">
        <v>0</v>
      </c>
      <c r="H605" t="s">
        <v>20</v>
      </c>
      <c r="I605" t="s">
        <v>19</v>
      </c>
      <c r="J605" t="s">
        <v>329</v>
      </c>
      <c r="K605">
        <v>10</v>
      </c>
      <c r="L605">
        <v>0</v>
      </c>
      <c r="M605">
        <v>0</v>
      </c>
      <c r="N605">
        <v>0</v>
      </c>
    </row>
    <row r="606" spans="1:14" x14ac:dyDescent="0.15">
      <c r="A606" t="str">
        <f t="shared" si="12"/>
        <v>201947_446_4562342690043</v>
      </c>
      <c r="B606">
        <v>201947</v>
      </c>
      <c r="C606">
        <v>446</v>
      </c>
      <c r="D606" t="s">
        <v>121</v>
      </c>
      <c r="E606" s="9">
        <v>4562342690043</v>
      </c>
      <c r="F606">
        <v>0</v>
      </c>
      <c r="G606">
        <v>0</v>
      </c>
      <c r="H606" t="s">
        <v>21</v>
      </c>
      <c r="I606" t="s">
        <v>19</v>
      </c>
      <c r="J606" t="s">
        <v>329</v>
      </c>
      <c r="K606">
        <v>30</v>
      </c>
      <c r="L606">
        <v>0</v>
      </c>
      <c r="M606">
        <v>0</v>
      </c>
      <c r="N606">
        <v>0</v>
      </c>
    </row>
    <row r="607" spans="1:14" x14ac:dyDescent="0.15">
      <c r="A607" t="str">
        <f t="shared" si="12"/>
        <v>201947_446_4562342690050</v>
      </c>
      <c r="B607">
        <v>201947</v>
      </c>
      <c r="C607">
        <v>446</v>
      </c>
      <c r="D607" t="s">
        <v>121</v>
      </c>
      <c r="E607" s="9">
        <v>4562342690050</v>
      </c>
      <c r="F607">
        <v>0</v>
      </c>
      <c r="G607">
        <v>0</v>
      </c>
      <c r="H607" t="s">
        <v>22</v>
      </c>
      <c r="I607" t="s">
        <v>19</v>
      </c>
      <c r="J607" t="s">
        <v>329</v>
      </c>
      <c r="K607">
        <v>10</v>
      </c>
      <c r="L607">
        <v>0</v>
      </c>
      <c r="M607">
        <v>0</v>
      </c>
      <c r="N607">
        <v>0</v>
      </c>
    </row>
    <row r="608" spans="1:14" x14ac:dyDescent="0.15">
      <c r="A608" t="str">
        <f t="shared" si="12"/>
        <v>201947_446_4562342690067</v>
      </c>
      <c r="B608">
        <v>201947</v>
      </c>
      <c r="C608">
        <v>446</v>
      </c>
      <c r="D608" t="s">
        <v>121</v>
      </c>
      <c r="E608" s="9">
        <v>4562342690067</v>
      </c>
      <c r="F608">
        <v>0</v>
      </c>
      <c r="G608">
        <v>0</v>
      </c>
      <c r="H608" t="s">
        <v>23</v>
      </c>
      <c r="I608" t="s">
        <v>19</v>
      </c>
      <c r="J608" t="s">
        <v>329</v>
      </c>
      <c r="K608">
        <v>30</v>
      </c>
      <c r="L608">
        <v>0</v>
      </c>
      <c r="M608">
        <v>0</v>
      </c>
      <c r="N608">
        <v>0</v>
      </c>
    </row>
    <row r="609" spans="1:14" x14ac:dyDescent="0.15">
      <c r="A609" t="str">
        <f t="shared" si="12"/>
        <v>201947_446_4562342690074</v>
      </c>
      <c r="B609">
        <v>201947</v>
      </c>
      <c r="C609">
        <v>446</v>
      </c>
      <c r="D609" t="s">
        <v>121</v>
      </c>
      <c r="E609" s="9">
        <v>4562342690074</v>
      </c>
      <c r="F609">
        <v>0</v>
      </c>
      <c r="G609">
        <v>0</v>
      </c>
      <c r="H609" t="s">
        <v>24</v>
      </c>
      <c r="I609" t="s">
        <v>19</v>
      </c>
      <c r="J609" t="s">
        <v>329</v>
      </c>
      <c r="K609">
        <v>30</v>
      </c>
      <c r="L609">
        <v>0</v>
      </c>
      <c r="M609">
        <v>0</v>
      </c>
      <c r="N609">
        <v>0</v>
      </c>
    </row>
    <row r="610" spans="1:14" x14ac:dyDescent="0.15">
      <c r="A610" t="str">
        <f t="shared" si="12"/>
        <v>201947_446_4562342690081</v>
      </c>
      <c r="B610">
        <v>201947</v>
      </c>
      <c r="C610">
        <v>446</v>
      </c>
      <c r="D610" t="s">
        <v>121</v>
      </c>
      <c r="E610" s="9">
        <v>4562342690081</v>
      </c>
      <c r="F610">
        <v>0</v>
      </c>
      <c r="G610">
        <v>0</v>
      </c>
      <c r="H610" t="s">
        <v>25</v>
      </c>
      <c r="I610" t="s">
        <v>19</v>
      </c>
      <c r="J610" t="s">
        <v>329</v>
      </c>
      <c r="K610">
        <v>10</v>
      </c>
      <c r="L610">
        <v>0</v>
      </c>
      <c r="M610">
        <v>0</v>
      </c>
      <c r="N610">
        <v>0</v>
      </c>
    </row>
    <row r="611" spans="1:14" x14ac:dyDescent="0.15">
      <c r="A611" t="str">
        <f t="shared" si="12"/>
        <v>201948_6_4562342690029</v>
      </c>
      <c r="B611">
        <v>201948</v>
      </c>
      <c r="C611">
        <v>6</v>
      </c>
      <c r="D611" t="s">
        <v>35</v>
      </c>
      <c r="E611" s="9">
        <v>4562342690029</v>
      </c>
      <c r="F611">
        <v>0</v>
      </c>
      <c r="G611">
        <v>0</v>
      </c>
      <c r="H611" t="s">
        <v>18</v>
      </c>
      <c r="I611" t="s">
        <v>19</v>
      </c>
      <c r="J611" t="s">
        <v>329</v>
      </c>
      <c r="K611">
        <v>30</v>
      </c>
      <c r="L611">
        <v>0</v>
      </c>
      <c r="M611">
        <v>0</v>
      </c>
      <c r="N611">
        <v>0</v>
      </c>
    </row>
    <row r="612" spans="1:14" x14ac:dyDescent="0.15">
      <c r="A612" t="str">
        <f t="shared" si="12"/>
        <v>201948_6_4562342690036</v>
      </c>
      <c r="B612">
        <v>201948</v>
      </c>
      <c r="C612">
        <v>6</v>
      </c>
      <c r="D612" t="s">
        <v>35</v>
      </c>
      <c r="E612" s="9">
        <v>4562342690036</v>
      </c>
      <c r="F612">
        <v>0</v>
      </c>
      <c r="G612">
        <v>0</v>
      </c>
      <c r="H612" t="s">
        <v>20</v>
      </c>
      <c r="I612" t="s">
        <v>19</v>
      </c>
      <c r="J612" t="s">
        <v>329</v>
      </c>
      <c r="K612">
        <v>10</v>
      </c>
      <c r="L612">
        <v>0</v>
      </c>
      <c r="M612">
        <v>0</v>
      </c>
      <c r="N612">
        <v>0</v>
      </c>
    </row>
    <row r="613" spans="1:14" x14ac:dyDescent="0.15">
      <c r="A613" t="str">
        <f t="shared" si="12"/>
        <v>201948_6_4562342690043</v>
      </c>
      <c r="B613">
        <v>201948</v>
      </c>
      <c r="C613">
        <v>6</v>
      </c>
      <c r="D613" t="s">
        <v>35</v>
      </c>
      <c r="E613" s="9">
        <v>4562342690043</v>
      </c>
      <c r="F613">
        <v>0</v>
      </c>
      <c r="G613">
        <v>0</v>
      </c>
      <c r="H613" t="s">
        <v>21</v>
      </c>
      <c r="I613" t="s">
        <v>19</v>
      </c>
      <c r="J613" t="s">
        <v>329</v>
      </c>
      <c r="K613">
        <v>30</v>
      </c>
      <c r="L613">
        <v>0</v>
      </c>
      <c r="M613">
        <v>0</v>
      </c>
      <c r="N613">
        <v>0</v>
      </c>
    </row>
    <row r="614" spans="1:14" x14ac:dyDescent="0.15">
      <c r="A614" t="str">
        <f t="shared" si="12"/>
        <v>201948_6_4562342690050</v>
      </c>
      <c r="B614">
        <v>201948</v>
      </c>
      <c r="C614">
        <v>6</v>
      </c>
      <c r="D614" t="s">
        <v>35</v>
      </c>
      <c r="E614" s="9">
        <v>4562342690050</v>
      </c>
      <c r="F614">
        <v>0</v>
      </c>
      <c r="G614">
        <v>0</v>
      </c>
      <c r="H614" t="s">
        <v>22</v>
      </c>
      <c r="I614" t="s">
        <v>19</v>
      </c>
      <c r="J614" t="s">
        <v>329</v>
      </c>
      <c r="K614">
        <v>10</v>
      </c>
      <c r="L614">
        <v>0</v>
      </c>
      <c r="M614">
        <v>0</v>
      </c>
      <c r="N614">
        <v>0</v>
      </c>
    </row>
    <row r="615" spans="1:14" x14ac:dyDescent="0.15">
      <c r="A615" t="str">
        <f t="shared" si="12"/>
        <v>201948_6_4562342690067</v>
      </c>
      <c r="B615">
        <v>201948</v>
      </c>
      <c r="C615">
        <v>6</v>
      </c>
      <c r="D615" t="s">
        <v>35</v>
      </c>
      <c r="E615" s="9">
        <v>4562342690067</v>
      </c>
      <c r="F615">
        <v>0</v>
      </c>
      <c r="G615">
        <v>0</v>
      </c>
      <c r="H615" t="s">
        <v>23</v>
      </c>
      <c r="I615" t="s">
        <v>19</v>
      </c>
      <c r="J615" t="s">
        <v>329</v>
      </c>
      <c r="K615">
        <v>30</v>
      </c>
      <c r="L615">
        <v>0</v>
      </c>
      <c r="M615">
        <v>0</v>
      </c>
      <c r="N615">
        <v>0</v>
      </c>
    </row>
    <row r="616" spans="1:14" x14ac:dyDescent="0.15">
      <c r="A616" t="str">
        <f t="shared" si="12"/>
        <v>201948_6_4562342690074</v>
      </c>
      <c r="B616">
        <v>201948</v>
      </c>
      <c r="C616">
        <v>6</v>
      </c>
      <c r="D616" t="s">
        <v>35</v>
      </c>
      <c r="E616" s="9">
        <v>4562342690074</v>
      </c>
      <c r="F616">
        <v>0</v>
      </c>
      <c r="G616">
        <v>0</v>
      </c>
      <c r="H616" t="s">
        <v>24</v>
      </c>
      <c r="I616" t="s">
        <v>19</v>
      </c>
      <c r="J616" t="s">
        <v>329</v>
      </c>
      <c r="K616">
        <v>30</v>
      </c>
      <c r="L616">
        <v>0</v>
      </c>
      <c r="M616">
        <v>0</v>
      </c>
      <c r="N616">
        <v>0</v>
      </c>
    </row>
    <row r="617" spans="1:14" x14ac:dyDescent="0.15">
      <c r="A617" t="str">
        <f t="shared" si="12"/>
        <v>201948_6_4562342690081</v>
      </c>
      <c r="B617">
        <v>201948</v>
      </c>
      <c r="C617">
        <v>6</v>
      </c>
      <c r="D617" t="s">
        <v>35</v>
      </c>
      <c r="E617" s="9">
        <v>4562342690081</v>
      </c>
      <c r="F617">
        <v>0</v>
      </c>
      <c r="G617">
        <v>0</v>
      </c>
      <c r="H617" t="s">
        <v>25</v>
      </c>
      <c r="I617" t="s">
        <v>19</v>
      </c>
      <c r="J617" t="s">
        <v>329</v>
      </c>
      <c r="K617">
        <v>10</v>
      </c>
      <c r="L617">
        <v>0</v>
      </c>
      <c r="M617">
        <v>0</v>
      </c>
      <c r="N617">
        <v>0</v>
      </c>
    </row>
    <row r="618" spans="1:14" x14ac:dyDescent="0.15">
      <c r="A618" t="str">
        <f t="shared" si="12"/>
        <v>201948_8_4562342690029</v>
      </c>
      <c r="B618">
        <v>201948</v>
      </c>
      <c r="C618">
        <v>8</v>
      </c>
      <c r="D618" t="s">
        <v>36</v>
      </c>
      <c r="E618" s="9">
        <v>4562342690029</v>
      </c>
      <c r="F618">
        <v>0</v>
      </c>
      <c r="G618">
        <v>0</v>
      </c>
      <c r="H618" t="s">
        <v>18</v>
      </c>
      <c r="I618" t="s">
        <v>19</v>
      </c>
      <c r="J618" t="s">
        <v>329</v>
      </c>
      <c r="K618">
        <v>30</v>
      </c>
      <c r="L618">
        <v>0</v>
      </c>
      <c r="M618">
        <v>0</v>
      </c>
      <c r="N618">
        <v>0</v>
      </c>
    </row>
    <row r="619" spans="1:14" x14ac:dyDescent="0.15">
      <c r="A619" t="str">
        <f t="shared" si="12"/>
        <v>201948_8_4562342690036</v>
      </c>
      <c r="B619">
        <v>201948</v>
      </c>
      <c r="C619">
        <v>8</v>
      </c>
      <c r="D619" t="s">
        <v>36</v>
      </c>
      <c r="E619" s="9">
        <v>4562342690036</v>
      </c>
      <c r="F619">
        <v>0</v>
      </c>
      <c r="G619">
        <v>0</v>
      </c>
      <c r="H619" t="s">
        <v>20</v>
      </c>
      <c r="I619" t="s">
        <v>19</v>
      </c>
      <c r="J619" t="s">
        <v>329</v>
      </c>
      <c r="K619">
        <v>10</v>
      </c>
      <c r="L619">
        <v>0</v>
      </c>
      <c r="M619">
        <v>0</v>
      </c>
      <c r="N619">
        <v>0</v>
      </c>
    </row>
    <row r="620" spans="1:14" x14ac:dyDescent="0.15">
      <c r="A620" t="str">
        <f t="shared" si="12"/>
        <v>201948_8_4562342690043</v>
      </c>
      <c r="B620">
        <v>201948</v>
      </c>
      <c r="C620">
        <v>8</v>
      </c>
      <c r="D620" t="s">
        <v>36</v>
      </c>
      <c r="E620" s="9">
        <v>4562342690043</v>
      </c>
      <c r="F620">
        <v>0</v>
      </c>
      <c r="G620">
        <v>0</v>
      </c>
      <c r="H620" t="s">
        <v>21</v>
      </c>
      <c r="I620" t="s">
        <v>19</v>
      </c>
      <c r="J620" t="s">
        <v>329</v>
      </c>
      <c r="K620">
        <v>30</v>
      </c>
      <c r="L620">
        <v>0</v>
      </c>
      <c r="M620">
        <v>0</v>
      </c>
      <c r="N620">
        <v>0</v>
      </c>
    </row>
    <row r="621" spans="1:14" x14ac:dyDescent="0.15">
      <c r="A621" t="str">
        <f t="shared" si="12"/>
        <v>201948_8_4562342690050</v>
      </c>
      <c r="B621">
        <v>201948</v>
      </c>
      <c r="C621">
        <v>8</v>
      </c>
      <c r="D621" t="s">
        <v>36</v>
      </c>
      <c r="E621" s="9">
        <v>4562342690050</v>
      </c>
      <c r="F621">
        <v>0</v>
      </c>
      <c r="G621">
        <v>0</v>
      </c>
      <c r="H621" t="s">
        <v>22</v>
      </c>
      <c r="I621" t="s">
        <v>19</v>
      </c>
      <c r="J621" t="s">
        <v>329</v>
      </c>
      <c r="K621">
        <v>10</v>
      </c>
      <c r="L621">
        <v>0</v>
      </c>
      <c r="M621">
        <v>0</v>
      </c>
      <c r="N621">
        <v>0</v>
      </c>
    </row>
    <row r="622" spans="1:14" x14ac:dyDescent="0.15">
      <c r="A622" t="str">
        <f t="shared" si="12"/>
        <v>201948_8_4562342690067</v>
      </c>
      <c r="B622">
        <v>201948</v>
      </c>
      <c r="C622">
        <v>8</v>
      </c>
      <c r="D622" t="s">
        <v>36</v>
      </c>
      <c r="E622" s="9">
        <v>4562342690067</v>
      </c>
      <c r="F622">
        <v>0</v>
      </c>
      <c r="G622">
        <v>0</v>
      </c>
      <c r="H622" t="s">
        <v>23</v>
      </c>
      <c r="I622" t="s">
        <v>19</v>
      </c>
      <c r="J622" t="s">
        <v>329</v>
      </c>
      <c r="K622">
        <v>30</v>
      </c>
      <c r="L622">
        <v>0</v>
      </c>
      <c r="M622">
        <v>0</v>
      </c>
      <c r="N622">
        <v>0</v>
      </c>
    </row>
    <row r="623" spans="1:14" x14ac:dyDescent="0.15">
      <c r="A623" t="str">
        <f t="shared" si="12"/>
        <v>201948_8_4562342690074</v>
      </c>
      <c r="B623">
        <v>201948</v>
      </c>
      <c r="C623">
        <v>8</v>
      </c>
      <c r="D623" t="s">
        <v>36</v>
      </c>
      <c r="E623" s="9">
        <v>4562342690074</v>
      </c>
      <c r="F623">
        <v>0</v>
      </c>
      <c r="G623">
        <v>0</v>
      </c>
      <c r="H623" t="s">
        <v>24</v>
      </c>
      <c r="I623" t="s">
        <v>19</v>
      </c>
      <c r="J623" t="s">
        <v>329</v>
      </c>
      <c r="K623">
        <v>30</v>
      </c>
      <c r="L623">
        <v>0</v>
      </c>
      <c r="M623">
        <v>0</v>
      </c>
      <c r="N623">
        <v>0</v>
      </c>
    </row>
    <row r="624" spans="1:14" x14ac:dyDescent="0.15">
      <c r="A624" t="str">
        <f t="shared" si="12"/>
        <v>201948_8_4562342690081</v>
      </c>
      <c r="B624">
        <v>201948</v>
      </c>
      <c r="C624">
        <v>8</v>
      </c>
      <c r="D624" t="s">
        <v>36</v>
      </c>
      <c r="E624" s="9">
        <v>4562342690081</v>
      </c>
      <c r="F624">
        <v>0</v>
      </c>
      <c r="G624">
        <v>0</v>
      </c>
      <c r="H624" t="s">
        <v>25</v>
      </c>
      <c r="I624" t="s">
        <v>19</v>
      </c>
      <c r="J624" t="s">
        <v>329</v>
      </c>
      <c r="K624">
        <v>10</v>
      </c>
      <c r="L624">
        <v>0</v>
      </c>
      <c r="M624">
        <v>0</v>
      </c>
      <c r="N624">
        <v>0</v>
      </c>
    </row>
    <row r="625" spans="1:14" x14ac:dyDescent="0.15">
      <c r="A625" t="str">
        <f t="shared" si="12"/>
        <v>201948_9_4562342690029</v>
      </c>
      <c r="B625">
        <v>201948</v>
      </c>
      <c r="C625">
        <v>9</v>
      </c>
      <c r="D625" t="s">
        <v>37</v>
      </c>
      <c r="E625" s="9">
        <v>4562342690029</v>
      </c>
      <c r="F625">
        <v>0</v>
      </c>
      <c r="G625">
        <v>0</v>
      </c>
      <c r="H625" t="s">
        <v>18</v>
      </c>
      <c r="I625" t="s">
        <v>19</v>
      </c>
      <c r="J625" t="s">
        <v>329</v>
      </c>
      <c r="K625">
        <v>30</v>
      </c>
      <c r="L625">
        <v>0</v>
      </c>
      <c r="M625">
        <v>0</v>
      </c>
      <c r="N625">
        <v>0</v>
      </c>
    </row>
    <row r="626" spans="1:14" x14ac:dyDescent="0.15">
      <c r="A626" t="str">
        <f t="shared" si="12"/>
        <v>201948_9_4562342690036</v>
      </c>
      <c r="B626">
        <v>201948</v>
      </c>
      <c r="C626">
        <v>9</v>
      </c>
      <c r="D626" t="s">
        <v>37</v>
      </c>
      <c r="E626" s="9">
        <v>4562342690036</v>
      </c>
      <c r="F626">
        <v>0</v>
      </c>
      <c r="G626">
        <v>0</v>
      </c>
      <c r="H626" t="s">
        <v>20</v>
      </c>
      <c r="I626" t="s">
        <v>19</v>
      </c>
      <c r="J626" t="s">
        <v>329</v>
      </c>
      <c r="K626">
        <v>10</v>
      </c>
      <c r="L626">
        <v>0</v>
      </c>
      <c r="M626">
        <v>0</v>
      </c>
      <c r="N626">
        <v>0</v>
      </c>
    </row>
    <row r="627" spans="1:14" x14ac:dyDescent="0.15">
      <c r="A627" t="str">
        <f t="shared" si="12"/>
        <v>201948_9_4562342690043</v>
      </c>
      <c r="B627">
        <v>201948</v>
      </c>
      <c r="C627">
        <v>9</v>
      </c>
      <c r="D627" t="s">
        <v>37</v>
      </c>
      <c r="E627" s="9">
        <v>4562342690043</v>
      </c>
      <c r="F627">
        <v>0</v>
      </c>
      <c r="G627">
        <v>0</v>
      </c>
      <c r="H627" t="s">
        <v>21</v>
      </c>
      <c r="I627" t="s">
        <v>19</v>
      </c>
      <c r="J627" t="s">
        <v>329</v>
      </c>
      <c r="K627">
        <v>30</v>
      </c>
      <c r="L627">
        <v>0</v>
      </c>
      <c r="M627">
        <v>0</v>
      </c>
      <c r="N627">
        <v>0</v>
      </c>
    </row>
    <row r="628" spans="1:14" x14ac:dyDescent="0.15">
      <c r="A628" t="str">
        <f t="shared" si="12"/>
        <v>201948_9_4562342690050</v>
      </c>
      <c r="B628">
        <v>201948</v>
      </c>
      <c r="C628">
        <v>9</v>
      </c>
      <c r="D628" t="s">
        <v>37</v>
      </c>
      <c r="E628" s="9">
        <v>4562342690050</v>
      </c>
      <c r="F628">
        <v>0</v>
      </c>
      <c r="G628">
        <v>0</v>
      </c>
      <c r="H628" t="s">
        <v>22</v>
      </c>
      <c r="I628" t="s">
        <v>19</v>
      </c>
      <c r="J628" t="s">
        <v>329</v>
      </c>
      <c r="K628">
        <v>10</v>
      </c>
      <c r="L628">
        <v>0</v>
      </c>
      <c r="M628">
        <v>0</v>
      </c>
      <c r="N628">
        <v>0</v>
      </c>
    </row>
    <row r="629" spans="1:14" x14ac:dyDescent="0.15">
      <c r="A629" t="str">
        <f t="shared" si="12"/>
        <v>201948_9_4562342690067</v>
      </c>
      <c r="B629">
        <v>201948</v>
      </c>
      <c r="C629">
        <v>9</v>
      </c>
      <c r="D629" t="s">
        <v>37</v>
      </c>
      <c r="E629" s="9">
        <v>4562342690067</v>
      </c>
      <c r="F629">
        <v>0</v>
      </c>
      <c r="G629">
        <v>0</v>
      </c>
      <c r="H629" t="s">
        <v>23</v>
      </c>
      <c r="I629" t="s">
        <v>19</v>
      </c>
      <c r="J629" t="s">
        <v>329</v>
      </c>
      <c r="K629">
        <v>30</v>
      </c>
      <c r="L629">
        <v>0</v>
      </c>
      <c r="M629">
        <v>0</v>
      </c>
      <c r="N629">
        <v>0</v>
      </c>
    </row>
    <row r="630" spans="1:14" x14ac:dyDescent="0.15">
      <c r="A630" t="str">
        <f t="shared" si="12"/>
        <v>201948_9_4562342690074</v>
      </c>
      <c r="B630">
        <v>201948</v>
      </c>
      <c r="C630">
        <v>9</v>
      </c>
      <c r="D630" t="s">
        <v>37</v>
      </c>
      <c r="E630" s="9">
        <v>4562342690074</v>
      </c>
      <c r="F630">
        <v>0</v>
      </c>
      <c r="G630">
        <v>0</v>
      </c>
      <c r="H630" t="s">
        <v>24</v>
      </c>
      <c r="I630" t="s">
        <v>19</v>
      </c>
      <c r="J630" t="s">
        <v>329</v>
      </c>
      <c r="K630">
        <v>30</v>
      </c>
      <c r="L630">
        <v>0</v>
      </c>
      <c r="M630">
        <v>0</v>
      </c>
      <c r="N630">
        <v>0</v>
      </c>
    </row>
    <row r="631" spans="1:14" x14ac:dyDescent="0.15">
      <c r="A631" t="str">
        <f t="shared" si="12"/>
        <v>201948_9_4562342690081</v>
      </c>
      <c r="B631">
        <v>201948</v>
      </c>
      <c r="C631">
        <v>9</v>
      </c>
      <c r="D631" t="s">
        <v>37</v>
      </c>
      <c r="E631" s="9">
        <v>4562342690081</v>
      </c>
      <c r="F631">
        <v>0</v>
      </c>
      <c r="G631">
        <v>0</v>
      </c>
      <c r="H631" t="s">
        <v>25</v>
      </c>
      <c r="I631" t="s">
        <v>19</v>
      </c>
      <c r="J631" t="s">
        <v>329</v>
      </c>
      <c r="K631">
        <v>10</v>
      </c>
      <c r="L631">
        <v>0</v>
      </c>
      <c r="M631">
        <v>0</v>
      </c>
      <c r="N631">
        <v>0</v>
      </c>
    </row>
    <row r="632" spans="1:14" x14ac:dyDescent="0.15">
      <c r="A632" t="str">
        <f t="shared" si="12"/>
        <v>201948_13_4562342690029</v>
      </c>
      <c r="B632">
        <v>201948</v>
      </c>
      <c r="C632">
        <v>13</v>
      </c>
      <c r="D632" t="s">
        <v>38</v>
      </c>
      <c r="E632" s="9">
        <v>4562342690029</v>
      </c>
      <c r="F632">
        <v>0</v>
      </c>
      <c r="G632">
        <v>0</v>
      </c>
      <c r="H632" t="s">
        <v>18</v>
      </c>
      <c r="I632" t="s">
        <v>19</v>
      </c>
      <c r="J632" t="s">
        <v>329</v>
      </c>
      <c r="K632">
        <v>24</v>
      </c>
      <c r="L632">
        <v>6</v>
      </c>
      <c r="M632">
        <v>0</v>
      </c>
      <c r="N632">
        <v>0</v>
      </c>
    </row>
    <row r="633" spans="1:14" x14ac:dyDescent="0.15">
      <c r="A633" t="str">
        <f t="shared" si="12"/>
        <v>201948_13_4562342690036</v>
      </c>
      <c r="B633">
        <v>201948</v>
      </c>
      <c r="C633">
        <v>13</v>
      </c>
      <c r="D633" t="s">
        <v>38</v>
      </c>
      <c r="E633" s="9">
        <v>4562342690036</v>
      </c>
      <c r="F633">
        <v>0</v>
      </c>
      <c r="G633">
        <v>0</v>
      </c>
      <c r="H633" t="s">
        <v>20</v>
      </c>
      <c r="I633" t="s">
        <v>19</v>
      </c>
      <c r="J633" t="s">
        <v>329</v>
      </c>
      <c r="K633">
        <v>10</v>
      </c>
      <c r="L633">
        <v>0</v>
      </c>
      <c r="M633">
        <v>0</v>
      </c>
      <c r="N633">
        <v>0</v>
      </c>
    </row>
    <row r="634" spans="1:14" x14ac:dyDescent="0.15">
      <c r="A634" t="str">
        <f t="shared" si="12"/>
        <v>201948_13_4562342690043</v>
      </c>
      <c r="B634">
        <v>201948</v>
      </c>
      <c r="C634">
        <v>13</v>
      </c>
      <c r="D634" t="s">
        <v>38</v>
      </c>
      <c r="E634" s="9">
        <v>4562342690043</v>
      </c>
      <c r="F634">
        <v>0</v>
      </c>
      <c r="G634">
        <v>0</v>
      </c>
      <c r="H634" t="s">
        <v>21</v>
      </c>
      <c r="I634" t="s">
        <v>19</v>
      </c>
      <c r="J634" t="s">
        <v>329</v>
      </c>
      <c r="K634">
        <v>28</v>
      </c>
      <c r="L634">
        <v>2</v>
      </c>
      <c r="M634">
        <v>0</v>
      </c>
      <c r="N634">
        <v>0</v>
      </c>
    </row>
    <row r="635" spans="1:14" x14ac:dyDescent="0.15">
      <c r="A635" t="str">
        <f t="shared" si="12"/>
        <v>201948_13_4562342690050</v>
      </c>
      <c r="B635">
        <v>201948</v>
      </c>
      <c r="C635">
        <v>13</v>
      </c>
      <c r="D635" t="s">
        <v>38</v>
      </c>
      <c r="E635" s="9">
        <v>4562342690050</v>
      </c>
      <c r="F635">
        <v>0</v>
      </c>
      <c r="G635">
        <v>0</v>
      </c>
      <c r="H635" t="s">
        <v>22</v>
      </c>
      <c r="I635" t="s">
        <v>19</v>
      </c>
      <c r="J635" t="s">
        <v>329</v>
      </c>
      <c r="K635">
        <v>8</v>
      </c>
      <c r="L635">
        <v>2</v>
      </c>
      <c r="M635">
        <v>0</v>
      </c>
      <c r="N635">
        <v>0</v>
      </c>
    </row>
    <row r="636" spans="1:14" x14ac:dyDescent="0.15">
      <c r="A636" t="str">
        <f t="shared" si="12"/>
        <v>201948_13_4562342690067</v>
      </c>
      <c r="B636">
        <v>201948</v>
      </c>
      <c r="C636">
        <v>13</v>
      </c>
      <c r="D636" t="s">
        <v>38</v>
      </c>
      <c r="E636" s="9">
        <v>4562342690067</v>
      </c>
      <c r="F636">
        <v>0</v>
      </c>
      <c r="G636">
        <v>0</v>
      </c>
      <c r="H636" t="s">
        <v>23</v>
      </c>
      <c r="I636" t="s">
        <v>19</v>
      </c>
      <c r="J636" t="s">
        <v>329</v>
      </c>
      <c r="K636">
        <v>30</v>
      </c>
      <c r="L636">
        <v>0</v>
      </c>
      <c r="M636">
        <v>0</v>
      </c>
      <c r="N636">
        <v>0</v>
      </c>
    </row>
    <row r="637" spans="1:14" x14ac:dyDescent="0.15">
      <c r="A637" t="str">
        <f t="shared" si="12"/>
        <v>201948_13_4562342690074</v>
      </c>
      <c r="B637">
        <v>201948</v>
      </c>
      <c r="C637">
        <v>13</v>
      </c>
      <c r="D637" t="s">
        <v>38</v>
      </c>
      <c r="E637" s="9">
        <v>4562342690074</v>
      </c>
      <c r="F637">
        <v>0</v>
      </c>
      <c r="G637">
        <v>0</v>
      </c>
      <c r="H637" t="s">
        <v>24</v>
      </c>
      <c r="I637" t="s">
        <v>19</v>
      </c>
      <c r="J637" t="s">
        <v>329</v>
      </c>
      <c r="K637">
        <v>24</v>
      </c>
      <c r="L637">
        <v>6</v>
      </c>
      <c r="M637">
        <v>0</v>
      </c>
      <c r="N637">
        <v>0</v>
      </c>
    </row>
    <row r="638" spans="1:14" x14ac:dyDescent="0.15">
      <c r="A638" t="str">
        <f t="shared" si="12"/>
        <v>201948_13_4562342690081</v>
      </c>
      <c r="B638">
        <v>201948</v>
      </c>
      <c r="C638">
        <v>13</v>
      </c>
      <c r="D638" t="s">
        <v>38</v>
      </c>
      <c r="E638" s="9">
        <v>4562342690081</v>
      </c>
      <c r="F638">
        <v>0</v>
      </c>
      <c r="G638">
        <v>0</v>
      </c>
      <c r="H638" t="s">
        <v>25</v>
      </c>
      <c r="I638" t="s">
        <v>19</v>
      </c>
      <c r="J638" t="s">
        <v>329</v>
      </c>
      <c r="K638">
        <v>10</v>
      </c>
      <c r="L638">
        <v>0</v>
      </c>
      <c r="M638">
        <v>0</v>
      </c>
      <c r="N638">
        <v>0</v>
      </c>
    </row>
    <row r="639" spans="1:14" x14ac:dyDescent="0.15">
      <c r="A639" t="str">
        <f t="shared" si="12"/>
        <v>201948_37_4562342690029</v>
      </c>
      <c r="B639">
        <v>201948</v>
      </c>
      <c r="C639">
        <v>37</v>
      </c>
      <c r="D639" t="s">
        <v>39</v>
      </c>
      <c r="E639" s="9">
        <v>4562342690029</v>
      </c>
      <c r="F639">
        <v>0</v>
      </c>
      <c r="G639">
        <v>0</v>
      </c>
      <c r="H639" t="s">
        <v>18</v>
      </c>
      <c r="I639" t="s">
        <v>19</v>
      </c>
      <c r="J639" t="s">
        <v>329</v>
      </c>
      <c r="K639">
        <v>30</v>
      </c>
      <c r="L639">
        <v>0</v>
      </c>
      <c r="M639">
        <v>0</v>
      </c>
      <c r="N639">
        <v>0</v>
      </c>
    </row>
    <row r="640" spans="1:14" x14ac:dyDescent="0.15">
      <c r="A640" t="str">
        <f t="shared" si="12"/>
        <v>201948_37_4562342690036</v>
      </c>
      <c r="B640">
        <v>201948</v>
      </c>
      <c r="C640">
        <v>37</v>
      </c>
      <c r="D640" t="s">
        <v>39</v>
      </c>
      <c r="E640" s="9">
        <v>4562342690036</v>
      </c>
      <c r="F640">
        <v>0</v>
      </c>
      <c r="G640">
        <v>0</v>
      </c>
      <c r="H640" t="s">
        <v>20</v>
      </c>
      <c r="I640" t="s">
        <v>19</v>
      </c>
      <c r="J640" t="s">
        <v>329</v>
      </c>
      <c r="K640">
        <v>10</v>
      </c>
      <c r="L640">
        <v>0</v>
      </c>
      <c r="M640">
        <v>0</v>
      </c>
      <c r="N640">
        <v>0</v>
      </c>
    </row>
    <row r="641" spans="1:14" x14ac:dyDescent="0.15">
      <c r="A641" t="str">
        <f t="shared" si="12"/>
        <v>201948_37_4562342690043</v>
      </c>
      <c r="B641">
        <v>201948</v>
      </c>
      <c r="C641">
        <v>37</v>
      </c>
      <c r="D641" t="s">
        <v>39</v>
      </c>
      <c r="E641" s="9">
        <v>4562342690043</v>
      </c>
      <c r="F641">
        <v>0</v>
      </c>
      <c r="G641">
        <v>0</v>
      </c>
      <c r="H641" t="s">
        <v>21</v>
      </c>
      <c r="I641" t="s">
        <v>19</v>
      </c>
      <c r="J641" t="s">
        <v>329</v>
      </c>
      <c r="K641">
        <v>30</v>
      </c>
      <c r="L641">
        <v>0</v>
      </c>
      <c r="M641">
        <v>0</v>
      </c>
      <c r="N641">
        <v>0</v>
      </c>
    </row>
    <row r="642" spans="1:14" x14ac:dyDescent="0.15">
      <c r="A642" t="str">
        <f t="shared" si="12"/>
        <v>201948_37_4562342690050</v>
      </c>
      <c r="B642">
        <v>201948</v>
      </c>
      <c r="C642">
        <v>37</v>
      </c>
      <c r="D642" t="s">
        <v>39</v>
      </c>
      <c r="E642" s="9">
        <v>4562342690050</v>
      </c>
      <c r="F642">
        <v>0</v>
      </c>
      <c r="G642">
        <v>0</v>
      </c>
      <c r="H642" t="s">
        <v>22</v>
      </c>
      <c r="I642" t="s">
        <v>19</v>
      </c>
      <c r="J642" t="s">
        <v>329</v>
      </c>
      <c r="K642">
        <v>10</v>
      </c>
      <c r="L642">
        <v>0</v>
      </c>
      <c r="M642">
        <v>0</v>
      </c>
      <c r="N642">
        <v>0</v>
      </c>
    </row>
    <row r="643" spans="1:14" x14ac:dyDescent="0.15">
      <c r="A643" t="str">
        <f t="shared" si="12"/>
        <v>201948_37_4562342690067</v>
      </c>
      <c r="B643">
        <v>201948</v>
      </c>
      <c r="C643">
        <v>37</v>
      </c>
      <c r="D643" t="s">
        <v>39</v>
      </c>
      <c r="E643" s="9">
        <v>4562342690067</v>
      </c>
      <c r="F643">
        <v>0</v>
      </c>
      <c r="G643">
        <v>0</v>
      </c>
      <c r="H643" t="s">
        <v>23</v>
      </c>
      <c r="I643" t="s">
        <v>19</v>
      </c>
      <c r="J643" t="s">
        <v>329</v>
      </c>
      <c r="K643">
        <v>30</v>
      </c>
      <c r="L643">
        <v>0</v>
      </c>
      <c r="M643">
        <v>0</v>
      </c>
      <c r="N643">
        <v>0</v>
      </c>
    </row>
    <row r="644" spans="1:14" x14ac:dyDescent="0.15">
      <c r="A644" t="str">
        <f t="shared" si="12"/>
        <v>201948_37_4562342690074</v>
      </c>
      <c r="B644">
        <v>201948</v>
      </c>
      <c r="C644">
        <v>37</v>
      </c>
      <c r="D644" t="s">
        <v>39</v>
      </c>
      <c r="E644" s="9">
        <v>4562342690074</v>
      </c>
      <c r="F644">
        <v>0</v>
      </c>
      <c r="G644">
        <v>0</v>
      </c>
      <c r="H644" t="s">
        <v>24</v>
      </c>
      <c r="I644" t="s">
        <v>19</v>
      </c>
      <c r="J644" t="s">
        <v>329</v>
      </c>
      <c r="K644">
        <v>30</v>
      </c>
      <c r="L644">
        <v>0</v>
      </c>
      <c r="M644">
        <v>0</v>
      </c>
      <c r="N644">
        <v>0</v>
      </c>
    </row>
    <row r="645" spans="1:14" x14ac:dyDescent="0.15">
      <c r="A645" t="str">
        <f t="shared" si="12"/>
        <v>201948_37_4562342690081</v>
      </c>
      <c r="B645">
        <v>201948</v>
      </c>
      <c r="C645">
        <v>37</v>
      </c>
      <c r="D645" t="s">
        <v>39</v>
      </c>
      <c r="E645" s="9">
        <v>4562342690081</v>
      </c>
      <c r="F645">
        <v>0</v>
      </c>
      <c r="G645">
        <v>0</v>
      </c>
      <c r="H645" t="s">
        <v>25</v>
      </c>
      <c r="I645" t="s">
        <v>19</v>
      </c>
      <c r="J645" t="s">
        <v>329</v>
      </c>
      <c r="K645">
        <v>10</v>
      </c>
      <c r="L645">
        <v>0</v>
      </c>
      <c r="M645">
        <v>0</v>
      </c>
      <c r="N645">
        <v>0</v>
      </c>
    </row>
    <row r="646" spans="1:14" x14ac:dyDescent="0.15">
      <c r="A646" t="str">
        <f t="shared" si="12"/>
        <v>201948_39_4562342690029</v>
      </c>
      <c r="B646">
        <v>201948</v>
      </c>
      <c r="C646">
        <v>39</v>
      </c>
      <c r="D646" t="s">
        <v>40</v>
      </c>
      <c r="E646" s="9">
        <v>4562342690029</v>
      </c>
      <c r="F646">
        <v>0</v>
      </c>
      <c r="G646">
        <v>0</v>
      </c>
      <c r="H646" t="s">
        <v>18</v>
      </c>
      <c r="I646" t="s">
        <v>19</v>
      </c>
      <c r="J646" t="s">
        <v>329</v>
      </c>
      <c r="K646">
        <v>30</v>
      </c>
      <c r="L646">
        <v>0</v>
      </c>
      <c r="M646">
        <v>0</v>
      </c>
      <c r="N646">
        <v>0</v>
      </c>
    </row>
    <row r="647" spans="1:14" x14ac:dyDescent="0.15">
      <c r="A647" t="str">
        <f t="shared" si="12"/>
        <v>201948_39_4562342690036</v>
      </c>
      <c r="B647">
        <v>201948</v>
      </c>
      <c r="C647">
        <v>39</v>
      </c>
      <c r="D647" t="s">
        <v>40</v>
      </c>
      <c r="E647" s="9">
        <v>4562342690036</v>
      </c>
      <c r="F647">
        <v>0</v>
      </c>
      <c r="G647">
        <v>0</v>
      </c>
      <c r="H647" t="s">
        <v>20</v>
      </c>
      <c r="I647" t="s">
        <v>19</v>
      </c>
      <c r="J647" t="s">
        <v>329</v>
      </c>
      <c r="K647">
        <v>10</v>
      </c>
      <c r="L647">
        <v>0</v>
      </c>
      <c r="M647">
        <v>0</v>
      </c>
      <c r="N647">
        <v>0</v>
      </c>
    </row>
    <row r="648" spans="1:14" x14ac:dyDescent="0.15">
      <c r="A648" t="str">
        <f t="shared" si="12"/>
        <v>201948_39_4562342690043</v>
      </c>
      <c r="B648">
        <v>201948</v>
      </c>
      <c r="C648">
        <v>39</v>
      </c>
      <c r="D648" t="s">
        <v>40</v>
      </c>
      <c r="E648" s="9">
        <v>4562342690043</v>
      </c>
      <c r="F648">
        <v>0</v>
      </c>
      <c r="G648">
        <v>0</v>
      </c>
      <c r="H648" t="s">
        <v>21</v>
      </c>
      <c r="I648" t="s">
        <v>19</v>
      </c>
      <c r="J648" t="s">
        <v>329</v>
      </c>
      <c r="K648">
        <v>30</v>
      </c>
      <c r="L648">
        <v>0</v>
      </c>
      <c r="M648">
        <v>0</v>
      </c>
      <c r="N648">
        <v>0</v>
      </c>
    </row>
    <row r="649" spans="1:14" x14ac:dyDescent="0.15">
      <c r="A649" t="str">
        <f t="shared" si="12"/>
        <v>201948_39_4562342690050</v>
      </c>
      <c r="B649">
        <v>201948</v>
      </c>
      <c r="C649">
        <v>39</v>
      </c>
      <c r="D649" t="s">
        <v>40</v>
      </c>
      <c r="E649" s="9">
        <v>4562342690050</v>
      </c>
      <c r="F649">
        <v>0</v>
      </c>
      <c r="G649">
        <v>0</v>
      </c>
      <c r="H649" t="s">
        <v>22</v>
      </c>
      <c r="I649" t="s">
        <v>19</v>
      </c>
      <c r="J649" t="s">
        <v>329</v>
      </c>
      <c r="K649">
        <v>10</v>
      </c>
      <c r="L649">
        <v>0</v>
      </c>
      <c r="M649">
        <v>0</v>
      </c>
      <c r="N649">
        <v>0</v>
      </c>
    </row>
    <row r="650" spans="1:14" x14ac:dyDescent="0.15">
      <c r="A650" t="str">
        <f t="shared" si="12"/>
        <v>201948_39_4562342690067</v>
      </c>
      <c r="B650">
        <v>201948</v>
      </c>
      <c r="C650">
        <v>39</v>
      </c>
      <c r="D650" t="s">
        <v>40</v>
      </c>
      <c r="E650" s="9">
        <v>4562342690067</v>
      </c>
      <c r="F650">
        <v>0</v>
      </c>
      <c r="G650">
        <v>0</v>
      </c>
      <c r="H650" t="s">
        <v>23</v>
      </c>
      <c r="I650" t="s">
        <v>19</v>
      </c>
      <c r="J650" t="s">
        <v>329</v>
      </c>
      <c r="K650">
        <v>30</v>
      </c>
      <c r="L650">
        <v>0</v>
      </c>
      <c r="M650">
        <v>0</v>
      </c>
      <c r="N650">
        <v>0</v>
      </c>
    </row>
    <row r="651" spans="1:14" x14ac:dyDescent="0.15">
      <c r="A651" t="str">
        <f t="shared" si="12"/>
        <v>201948_39_4562342690074</v>
      </c>
      <c r="B651">
        <v>201948</v>
      </c>
      <c r="C651">
        <v>39</v>
      </c>
      <c r="D651" t="s">
        <v>40</v>
      </c>
      <c r="E651" s="9">
        <v>4562342690074</v>
      </c>
      <c r="F651">
        <v>0</v>
      </c>
      <c r="G651">
        <v>0</v>
      </c>
      <c r="H651" t="s">
        <v>24</v>
      </c>
      <c r="I651" t="s">
        <v>19</v>
      </c>
      <c r="J651" t="s">
        <v>329</v>
      </c>
      <c r="K651">
        <v>30</v>
      </c>
      <c r="L651">
        <v>0</v>
      </c>
      <c r="M651">
        <v>0</v>
      </c>
      <c r="N651">
        <v>0</v>
      </c>
    </row>
    <row r="652" spans="1:14" x14ac:dyDescent="0.15">
      <c r="A652" t="str">
        <f t="shared" si="12"/>
        <v>201948_39_4562342690081</v>
      </c>
      <c r="B652">
        <v>201948</v>
      </c>
      <c r="C652">
        <v>39</v>
      </c>
      <c r="D652" t="s">
        <v>40</v>
      </c>
      <c r="E652" s="9">
        <v>4562342690081</v>
      </c>
      <c r="F652">
        <v>0</v>
      </c>
      <c r="G652">
        <v>0</v>
      </c>
      <c r="H652" t="s">
        <v>25</v>
      </c>
      <c r="I652" t="s">
        <v>19</v>
      </c>
      <c r="J652" t="s">
        <v>329</v>
      </c>
      <c r="K652">
        <v>10</v>
      </c>
      <c r="L652">
        <v>0</v>
      </c>
      <c r="M652">
        <v>0</v>
      </c>
      <c r="N652">
        <v>0</v>
      </c>
    </row>
    <row r="653" spans="1:14" x14ac:dyDescent="0.15">
      <c r="A653" t="str">
        <f t="shared" si="12"/>
        <v>201948_41_4562342690029</v>
      </c>
      <c r="B653">
        <v>201948</v>
      </c>
      <c r="C653">
        <v>41</v>
      </c>
      <c r="D653" t="s">
        <v>41</v>
      </c>
      <c r="E653" s="9">
        <v>4562342690029</v>
      </c>
      <c r="F653">
        <v>0</v>
      </c>
      <c r="G653">
        <v>0</v>
      </c>
      <c r="H653" t="s">
        <v>18</v>
      </c>
      <c r="I653" t="s">
        <v>19</v>
      </c>
      <c r="J653" t="s">
        <v>329</v>
      </c>
      <c r="K653">
        <v>28</v>
      </c>
      <c r="L653">
        <v>2</v>
      </c>
      <c r="M653">
        <v>0</v>
      </c>
      <c r="N653">
        <v>0</v>
      </c>
    </row>
    <row r="654" spans="1:14" x14ac:dyDescent="0.15">
      <c r="A654" t="str">
        <f t="shared" si="12"/>
        <v>201948_41_4562342690036</v>
      </c>
      <c r="B654">
        <v>201948</v>
      </c>
      <c r="C654">
        <v>41</v>
      </c>
      <c r="D654" t="s">
        <v>41</v>
      </c>
      <c r="E654" s="9">
        <v>4562342690036</v>
      </c>
      <c r="F654">
        <v>0</v>
      </c>
      <c r="G654">
        <v>0</v>
      </c>
      <c r="H654" t="s">
        <v>20</v>
      </c>
      <c r="I654" t="s">
        <v>19</v>
      </c>
      <c r="J654" t="s">
        <v>329</v>
      </c>
      <c r="K654">
        <v>10</v>
      </c>
      <c r="L654">
        <v>0</v>
      </c>
      <c r="M654">
        <v>0</v>
      </c>
      <c r="N654">
        <v>0</v>
      </c>
    </row>
    <row r="655" spans="1:14" x14ac:dyDescent="0.15">
      <c r="A655" t="str">
        <f t="shared" si="12"/>
        <v>201948_41_4562342690043</v>
      </c>
      <c r="B655">
        <v>201948</v>
      </c>
      <c r="C655">
        <v>41</v>
      </c>
      <c r="D655" t="s">
        <v>41</v>
      </c>
      <c r="E655" s="9">
        <v>4562342690043</v>
      </c>
      <c r="F655">
        <v>0</v>
      </c>
      <c r="G655">
        <v>0</v>
      </c>
      <c r="H655" t="s">
        <v>21</v>
      </c>
      <c r="I655" t="s">
        <v>19</v>
      </c>
      <c r="J655" t="s">
        <v>329</v>
      </c>
      <c r="K655">
        <v>26</v>
      </c>
      <c r="L655">
        <v>4</v>
      </c>
      <c r="M655">
        <v>0</v>
      </c>
      <c r="N655">
        <v>0</v>
      </c>
    </row>
    <row r="656" spans="1:14" x14ac:dyDescent="0.15">
      <c r="A656" t="str">
        <f t="shared" si="12"/>
        <v>201948_41_4562342690050</v>
      </c>
      <c r="B656">
        <v>201948</v>
      </c>
      <c r="C656">
        <v>41</v>
      </c>
      <c r="D656" t="s">
        <v>41</v>
      </c>
      <c r="E656" s="9">
        <v>4562342690050</v>
      </c>
      <c r="F656">
        <v>0</v>
      </c>
      <c r="G656">
        <v>0</v>
      </c>
      <c r="H656" t="s">
        <v>22</v>
      </c>
      <c r="I656" t="s">
        <v>19</v>
      </c>
      <c r="J656" t="s">
        <v>329</v>
      </c>
      <c r="K656">
        <v>10</v>
      </c>
      <c r="L656">
        <v>0</v>
      </c>
      <c r="M656">
        <v>0</v>
      </c>
      <c r="N656">
        <v>0</v>
      </c>
    </row>
    <row r="657" spans="1:14" x14ac:dyDescent="0.15">
      <c r="A657" t="str">
        <f t="shared" si="12"/>
        <v>201948_41_4562342690067</v>
      </c>
      <c r="B657">
        <v>201948</v>
      </c>
      <c r="C657">
        <v>41</v>
      </c>
      <c r="D657" t="s">
        <v>41</v>
      </c>
      <c r="E657" s="9">
        <v>4562342690067</v>
      </c>
      <c r="F657">
        <v>0</v>
      </c>
      <c r="G657">
        <v>0</v>
      </c>
      <c r="H657" t="s">
        <v>23</v>
      </c>
      <c r="I657" t="s">
        <v>19</v>
      </c>
      <c r="J657" t="s">
        <v>329</v>
      </c>
      <c r="K657">
        <v>30</v>
      </c>
      <c r="L657">
        <v>0</v>
      </c>
      <c r="M657">
        <v>0</v>
      </c>
      <c r="N657">
        <v>0</v>
      </c>
    </row>
    <row r="658" spans="1:14" x14ac:dyDescent="0.15">
      <c r="A658" t="str">
        <f t="shared" si="12"/>
        <v>201948_41_4562342690074</v>
      </c>
      <c r="B658">
        <v>201948</v>
      </c>
      <c r="C658">
        <v>41</v>
      </c>
      <c r="D658" t="s">
        <v>41</v>
      </c>
      <c r="E658" s="9">
        <v>4562342690074</v>
      </c>
      <c r="F658">
        <v>0</v>
      </c>
      <c r="G658">
        <v>0</v>
      </c>
      <c r="H658" t="s">
        <v>24</v>
      </c>
      <c r="I658" t="s">
        <v>19</v>
      </c>
      <c r="J658" t="s">
        <v>329</v>
      </c>
      <c r="K658">
        <v>23</v>
      </c>
      <c r="L658">
        <v>7</v>
      </c>
      <c r="M658">
        <v>0</v>
      </c>
      <c r="N658">
        <v>0</v>
      </c>
    </row>
    <row r="659" spans="1:14" x14ac:dyDescent="0.15">
      <c r="A659" t="str">
        <f t="shared" si="12"/>
        <v>201948_41_4562342690081</v>
      </c>
      <c r="B659">
        <v>201948</v>
      </c>
      <c r="C659">
        <v>41</v>
      </c>
      <c r="D659" t="s">
        <v>41</v>
      </c>
      <c r="E659" s="9">
        <v>4562342690081</v>
      </c>
      <c r="F659">
        <v>0</v>
      </c>
      <c r="G659">
        <v>0</v>
      </c>
      <c r="H659" t="s">
        <v>25</v>
      </c>
      <c r="I659" t="s">
        <v>19</v>
      </c>
      <c r="J659" t="s">
        <v>329</v>
      </c>
      <c r="K659">
        <v>10</v>
      </c>
      <c r="L659">
        <v>0</v>
      </c>
      <c r="M659">
        <v>0</v>
      </c>
      <c r="N659">
        <v>0</v>
      </c>
    </row>
    <row r="660" spans="1:14" x14ac:dyDescent="0.15">
      <c r="A660" t="str">
        <f t="shared" si="12"/>
        <v>201948_44_4562342690029</v>
      </c>
      <c r="B660">
        <v>201948</v>
      </c>
      <c r="C660">
        <v>44</v>
      </c>
      <c r="D660" t="s">
        <v>42</v>
      </c>
      <c r="E660" s="9">
        <v>4562342690029</v>
      </c>
      <c r="F660">
        <v>0</v>
      </c>
      <c r="G660">
        <v>0</v>
      </c>
      <c r="H660" t="s">
        <v>18</v>
      </c>
      <c r="I660" t="s">
        <v>19</v>
      </c>
      <c r="J660" t="s">
        <v>329</v>
      </c>
      <c r="K660">
        <v>30</v>
      </c>
      <c r="L660">
        <v>0</v>
      </c>
      <c r="M660">
        <v>0</v>
      </c>
      <c r="N660">
        <v>0</v>
      </c>
    </row>
    <row r="661" spans="1:14" x14ac:dyDescent="0.15">
      <c r="A661" t="str">
        <f t="shared" si="12"/>
        <v>201948_44_4562342690036</v>
      </c>
      <c r="B661">
        <v>201948</v>
      </c>
      <c r="C661">
        <v>44</v>
      </c>
      <c r="D661" t="s">
        <v>42</v>
      </c>
      <c r="E661" s="9">
        <v>4562342690036</v>
      </c>
      <c r="F661">
        <v>0</v>
      </c>
      <c r="G661">
        <v>0</v>
      </c>
      <c r="H661" t="s">
        <v>20</v>
      </c>
      <c r="I661" t="s">
        <v>19</v>
      </c>
      <c r="J661" t="s">
        <v>329</v>
      </c>
      <c r="K661">
        <v>10</v>
      </c>
      <c r="L661">
        <v>0</v>
      </c>
      <c r="M661">
        <v>0</v>
      </c>
      <c r="N661">
        <v>0</v>
      </c>
    </row>
    <row r="662" spans="1:14" x14ac:dyDescent="0.15">
      <c r="A662" t="str">
        <f t="shared" si="12"/>
        <v>201948_44_4562342690043</v>
      </c>
      <c r="B662">
        <v>201948</v>
      </c>
      <c r="C662">
        <v>44</v>
      </c>
      <c r="D662" t="s">
        <v>42</v>
      </c>
      <c r="E662" s="9">
        <v>4562342690043</v>
      </c>
      <c r="F662">
        <v>0</v>
      </c>
      <c r="G662">
        <v>0</v>
      </c>
      <c r="H662" t="s">
        <v>21</v>
      </c>
      <c r="I662" t="s">
        <v>19</v>
      </c>
      <c r="J662" t="s">
        <v>329</v>
      </c>
      <c r="K662">
        <v>30</v>
      </c>
      <c r="L662">
        <v>0</v>
      </c>
      <c r="M662">
        <v>0</v>
      </c>
      <c r="N662">
        <v>0</v>
      </c>
    </row>
    <row r="663" spans="1:14" x14ac:dyDescent="0.15">
      <c r="A663" t="str">
        <f t="shared" si="12"/>
        <v>201948_44_4562342690050</v>
      </c>
      <c r="B663">
        <v>201948</v>
      </c>
      <c r="C663">
        <v>44</v>
      </c>
      <c r="D663" t="s">
        <v>42</v>
      </c>
      <c r="E663" s="9">
        <v>4562342690050</v>
      </c>
      <c r="F663">
        <v>0</v>
      </c>
      <c r="G663">
        <v>0</v>
      </c>
      <c r="H663" t="s">
        <v>22</v>
      </c>
      <c r="I663" t="s">
        <v>19</v>
      </c>
      <c r="J663" t="s">
        <v>329</v>
      </c>
      <c r="K663">
        <v>10</v>
      </c>
      <c r="L663">
        <v>0</v>
      </c>
      <c r="M663">
        <v>0</v>
      </c>
      <c r="N663">
        <v>0</v>
      </c>
    </row>
    <row r="664" spans="1:14" x14ac:dyDescent="0.15">
      <c r="A664" t="str">
        <f t="shared" si="12"/>
        <v>201948_44_4562342690067</v>
      </c>
      <c r="B664">
        <v>201948</v>
      </c>
      <c r="C664">
        <v>44</v>
      </c>
      <c r="D664" t="s">
        <v>42</v>
      </c>
      <c r="E664" s="9">
        <v>4562342690067</v>
      </c>
      <c r="F664">
        <v>0</v>
      </c>
      <c r="G664">
        <v>0</v>
      </c>
      <c r="H664" t="s">
        <v>23</v>
      </c>
      <c r="I664" t="s">
        <v>19</v>
      </c>
      <c r="J664" t="s">
        <v>329</v>
      </c>
      <c r="K664">
        <v>30</v>
      </c>
      <c r="L664">
        <v>0</v>
      </c>
      <c r="M664">
        <v>0</v>
      </c>
      <c r="N664">
        <v>0</v>
      </c>
    </row>
    <row r="665" spans="1:14" x14ac:dyDescent="0.15">
      <c r="A665" t="str">
        <f t="shared" ref="A665:A728" si="13">B665&amp;"_"&amp;C665&amp;"_"&amp;E665</f>
        <v>201948_44_4562342690074</v>
      </c>
      <c r="B665">
        <v>201948</v>
      </c>
      <c r="C665">
        <v>44</v>
      </c>
      <c r="D665" t="s">
        <v>42</v>
      </c>
      <c r="E665" s="9">
        <v>4562342690074</v>
      </c>
      <c r="F665">
        <v>0</v>
      </c>
      <c r="G665">
        <v>0</v>
      </c>
      <c r="H665" t="s">
        <v>24</v>
      </c>
      <c r="I665" t="s">
        <v>19</v>
      </c>
      <c r="J665" t="s">
        <v>329</v>
      </c>
      <c r="K665">
        <v>30</v>
      </c>
      <c r="L665">
        <v>0</v>
      </c>
      <c r="M665">
        <v>0</v>
      </c>
      <c r="N665">
        <v>0</v>
      </c>
    </row>
    <row r="666" spans="1:14" x14ac:dyDescent="0.15">
      <c r="A666" t="str">
        <f t="shared" si="13"/>
        <v>201948_44_4562342690081</v>
      </c>
      <c r="B666">
        <v>201948</v>
      </c>
      <c r="C666">
        <v>44</v>
      </c>
      <c r="D666" t="s">
        <v>42</v>
      </c>
      <c r="E666" s="9">
        <v>4562342690081</v>
      </c>
      <c r="F666">
        <v>0</v>
      </c>
      <c r="G666">
        <v>0</v>
      </c>
      <c r="H666" t="s">
        <v>25</v>
      </c>
      <c r="I666" t="s">
        <v>19</v>
      </c>
      <c r="J666" t="s">
        <v>329</v>
      </c>
      <c r="K666">
        <v>10</v>
      </c>
      <c r="L666">
        <v>0</v>
      </c>
      <c r="M666">
        <v>0</v>
      </c>
      <c r="N666">
        <v>0</v>
      </c>
    </row>
    <row r="667" spans="1:14" x14ac:dyDescent="0.15">
      <c r="A667" t="str">
        <f t="shared" si="13"/>
        <v>201948_50_4562342690029</v>
      </c>
      <c r="B667">
        <v>201948</v>
      </c>
      <c r="C667">
        <v>50</v>
      </c>
      <c r="D667" t="s">
        <v>43</v>
      </c>
      <c r="E667" s="9">
        <v>4562342690029</v>
      </c>
      <c r="F667">
        <v>0</v>
      </c>
      <c r="G667">
        <v>0</v>
      </c>
      <c r="H667" t="s">
        <v>18</v>
      </c>
      <c r="I667" t="s">
        <v>19</v>
      </c>
      <c r="J667" t="s">
        <v>329</v>
      </c>
      <c r="K667">
        <v>30</v>
      </c>
      <c r="L667">
        <v>0</v>
      </c>
      <c r="M667">
        <v>0</v>
      </c>
      <c r="N667">
        <v>0</v>
      </c>
    </row>
    <row r="668" spans="1:14" x14ac:dyDescent="0.15">
      <c r="A668" t="str">
        <f t="shared" si="13"/>
        <v>201948_50_4562342690036</v>
      </c>
      <c r="B668">
        <v>201948</v>
      </c>
      <c r="C668">
        <v>50</v>
      </c>
      <c r="D668" t="s">
        <v>43</v>
      </c>
      <c r="E668" s="9">
        <v>4562342690036</v>
      </c>
      <c r="F668">
        <v>0</v>
      </c>
      <c r="G668">
        <v>0</v>
      </c>
      <c r="H668" t="s">
        <v>20</v>
      </c>
      <c r="I668" t="s">
        <v>19</v>
      </c>
      <c r="J668" t="s">
        <v>329</v>
      </c>
      <c r="K668">
        <v>10</v>
      </c>
      <c r="L668">
        <v>0</v>
      </c>
      <c r="M668">
        <v>0</v>
      </c>
      <c r="N668">
        <v>0</v>
      </c>
    </row>
    <row r="669" spans="1:14" x14ac:dyDescent="0.15">
      <c r="A669" t="str">
        <f t="shared" si="13"/>
        <v>201948_50_4562342690043</v>
      </c>
      <c r="B669">
        <v>201948</v>
      </c>
      <c r="C669">
        <v>50</v>
      </c>
      <c r="D669" t="s">
        <v>43</v>
      </c>
      <c r="E669" s="9">
        <v>4562342690043</v>
      </c>
      <c r="F669">
        <v>0</v>
      </c>
      <c r="G669">
        <v>0</v>
      </c>
      <c r="H669" t="s">
        <v>21</v>
      </c>
      <c r="I669" t="s">
        <v>19</v>
      </c>
      <c r="J669" t="s">
        <v>329</v>
      </c>
      <c r="K669">
        <v>30</v>
      </c>
      <c r="L669">
        <v>0</v>
      </c>
      <c r="M669">
        <v>0</v>
      </c>
      <c r="N669">
        <v>0</v>
      </c>
    </row>
    <row r="670" spans="1:14" x14ac:dyDescent="0.15">
      <c r="A670" t="str">
        <f t="shared" si="13"/>
        <v>201948_50_4562342690050</v>
      </c>
      <c r="B670">
        <v>201948</v>
      </c>
      <c r="C670">
        <v>50</v>
      </c>
      <c r="D670" t="s">
        <v>43</v>
      </c>
      <c r="E670" s="9">
        <v>4562342690050</v>
      </c>
      <c r="F670">
        <v>0</v>
      </c>
      <c r="G670">
        <v>0</v>
      </c>
      <c r="H670" t="s">
        <v>22</v>
      </c>
      <c r="I670" t="s">
        <v>19</v>
      </c>
      <c r="J670" t="s">
        <v>329</v>
      </c>
      <c r="K670">
        <v>10</v>
      </c>
      <c r="L670">
        <v>0</v>
      </c>
      <c r="M670">
        <v>0</v>
      </c>
      <c r="N670">
        <v>0</v>
      </c>
    </row>
    <row r="671" spans="1:14" x14ac:dyDescent="0.15">
      <c r="A671" t="str">
        <f t="shared" si="13"/>
        <v>201948_50_4562342690067</v>
      </c>
      <c r="B671">
        <v>201948</v>
      </c>
      <c r="C671">
        <v>50</v>
      </c>
      <c r="D671" t="s">
        <v>43</v>
      </c>
      <c r="E671" s="9">
        <v>4562342690067</v>
      </c>
      <c r="F671">
        <v>0</v>
      </c>
      <c r="G671">
        <v>0</v>
      </c>
      <c r="H671" t="s">
        <v>23</v>
      </c>
      <c r="I671" t="s">
        <v>19</v>
      </c>
      <c r="J671" t="s">
        <v>329</v>
      </c>
      <c r="K671">
        <v>30</v>
      </c>
      <c r="L671">
        <v>0</v>
      </c>
      <c r="M671">
        <v>0</v>
      </c>
      <c r="N671">
        <v>0</v>
      </c>
    </row>
    <row r="672" spans="1:14" x14ac:dyDescent="0.15">
      <c r="A672" t="str">
        <f t="shared" si="13"/>
        <v>201948_50_4562342690074</v>
      </c>
      <c r="B672">
        <v>201948</v>
      </c>
      <c r="C672">
        <v>50</v>
      </c>
      <c r="D672" t="s">
        <v>43</v>
      </c>
      <c r="E672" s="9">
        <v>4562342690074</v>
      </c>
      <c r="F672">
        <v>0</v>
      </c>
      <c r="G672">
        <v>0</v>
      </c>
      <c r="H672" t="s">
        <v>24</v>
      </c>
      <c r="I672" t="s">
        <v>19</v>
      </c>
      <c r="J672" t="s">
        <v>329</v>
      </c>
      <c r="K672">
        <v>30</v>
      </c>
      <c r="L672">
        <v>0</v>
      </c>
      <c r="M672">
        <v>0</v>
      </c>
      <c r="N672">
        <v>0</v>
      </c>
    </row>
    <row r="673" spans="1:14" x14ac:dyDescent="0.15">
      <c r="A673" t="str">
        <f t="shared" si="13"/>
        <v>201948_50_4562342690081</v>
      </c>
      <c r="B673">
        <v>201948</v>
      </c>
      <c r="C673">
        <v>50</v>
      </c>
      <c r="D673" t="s">
        <v>43</v>
      </c>
      <c r="E673" s="9">
        <v>4562342690081</v>
      </c>
      <c r="F673">
        <v>0</v>
      </c>
      <c r="G673">
        <v>0</v>
      </c>
      <c r="H673" t="s">
        <v>25</v>
      </c>
      <c r="I673" t="s">
        <v>19</v>
      </c>
      <c r="J673" t="s">
        <v>329</v>
      </c>
      <c r="K673">
        <v>10</v>
      </c>
      <c r="L673">
        <v>0</v>
      </c>
      <c r="M673">
        <v>0</v>
      </c>
      <c r="N673">
        <v>0</v>
      </c>
    </row>
    <row r="674" spans="1:14" x14ac:dyDescent="0.15">
      <c r="A674" t="str">
        <f t="shared" si="13"/>
        <v>201948_60_4562342690029</v>
      </c>
      <c r="B674">
        <v>201948</v>
      </c>
      <c r="C674">
        <v>60</v>
      </c>
      <c r="D674" t="s">
        <v>44</v>
      </c>
      <c r="E674" s="9">
        <v>4562342690029</v>
      </c>
      <c r="F674">
        <v>0</v>
      </c>
      <c r="G674">
        <v>0</v>
      </c>
      <c r="H674" t="s">
        <v>18</v>
      </c>
      <c r="I674" t="s">
        <v>19</v>
      </c>
      <c r="J674" t="s">
        <v>329</v>
      </c>
      <c r="K674">
        <v>26</v>
      </c>
      <c r="L674">
        <v>4</v>
      </c>
      <c r="M674">
        <v>0</v>
      </c>
      <c r="N674">
        <v>0</v>
      </c>
    </row>
    <row r="675" spans="1:14" x14ac:dyDescent="0.15">
      <c r="A675" t="str">
        <f t="shared" si="13"/>
        <v>201948_60_4562342690036</v>
      </c>
      <c r="B675">
        <v>201948</v>
      </c>
      <c r="C675">
        <v>60</v>
      </c>
      <c r="D675" t="s">
        <v>44</v>
      </c>
      <c r="E675" s="9">
        <v>4562342690036</v>
      </c>
      <c r="F675">
        <v>0</v>
      </c>
      <c r="G675">
        <v>0</v>
      </c>
      <c r="H675" t="s">
        <v>20</v>
      </c>
      <c r="I675" t="s">
        <v>19</v>
      </c>
      <c r="J675" t="s">
        <v>329</v>
      </c>
      <c r="K675">
        <v>9</v>
      </c>
      <c r="L675">
        <v>1</v>
      </c>
      <c r="M675">
        <v>0</v>
      </c>
      <c r="N675">
        <v>0</v>
      </c>
    </row>
    <row r="676" spans="1:14" x14ac:dyDescent="0.15">
      <c r="A676" t="str">
        <f t="shared" si="13"/>
        <v>201948_60_4562342690043</v>
      </c>
      <c r="B676">
        <v>201948</v>
      </c>
      <c r="C676">
        <v>60</v>
      </c>
      <c r="D676" t="s">
        <v>44</v>
      </c>
      <c r="E676" s="9">
        <v>4562342690043</v>
      </c>
      <c r="F676">
        <v>0</v>
      </c>
      <c r="G676">
        <v>0</v>
      </c>
      <c r="H676" t="s">
        <v>21</v>
      </c>
      <c r="I676" t="s">
        <v>19</v>
      </c>
      <c r="J676" t="s">
        <v>329</v>
      </c>
      <c r="K676">
        <v>26</v>
      </c>
      <c r="L676">
        <v>4</v>
      </c>
      <c r="M676">
        <v>0</v>
      </c>
      <c r="N676">
        <v>0</v>
      </c>
    </row>
    <row r="677" spans="1:14" x14ac:dyDescent="0.15">
      <c r="A677" t="str">
        <f t="shared" si="13"/>
        <v>201948_60_4562342690050</v>
      </c>
      <c r="B677">
        <v>201948</v>
      </c>
      <c r="C677">
        <v>60</v>
      </c>
      <c r="D677" t="s">
        <v>44</v>
      </c>
      <c r="E677" s="9">
        <v>4562342690050</v>
      </c>
      <c r="F677">
        <v>0</v>
      </c>
      <c r="G677">
        <v>0</v>
      </c>
      <c r="H677" t="s">
        <v>22</v>
      </c>
      <c r="I677" t="s">
        <v>19</v>
      </c>
      <c r="J677" t="s">
        <v>329</v>
      </c>
      <c r="K677">
        <v>10</v>
      </c>
      <c r="L677">
        <v>0</v>
      </c>
      <c r="M677">
        <v>0</v>
      </c>
      <c r="N677">
        <v>0</v>
      </c>
    </row>
    <row r="678" spans="1:14" x14ac:dyDescent="0.15">
      <c r="A678" t="str">
        <f t="shared" si="13"/>
        <v>201948_60_4562342690067</v>
      </c>
      <c r="B678">
        <v>201948</v>
      </c>
      <c r="C678">
        <v>60</v>
      </c>
      <c r="D678" t="s">
        <v>44</v>
      </c>
      <c r="E678" s="9">
        <v>4562342690067</v>
      </c>
      <c r="F678">
        <v>0</v>
      </c>
      <c r="G678">
        <v>0</v>
      </c>
      <c r="H678" t="s">
        <v>23</v>
      </c>
      <c r="I678" t="s">
        <v>19</v>
      </c>
      <c r="J678" t="s">
        <v>329</v>
      </c>
      <c r="K678">
        <v>29</v>
      </c>
      <c r="L678">
        <v>1</v>
      </c>
      <c r="M678">
        <v>0</v>
      </c>
      <c r="N678">
        <v>0</v>
      </c>
    </row>
    <row r="679" spans="1:14" x14ac:dyDescent="0.15">
      <c r="A679" t="str">
        <f t="shared" si="13"/>
        <v>201948_60_4562342690074</v>
      </c>
      <c r="B679">
        <v>201948</v>
      </c>
      <c r="C679">
        <v>60</v>
      </c>
      <c r="D679" t="s">
        <v>44</v>
      </c>
      <c r="E679" s="9">
        <v>4562342690074</v>
      </c>
      <c r="F679">
        <v>0</v>
      </c>
      <c r="G679">
        <v>0</v>
      </c>
      <c r="H679" t="s">
        <v>24</v>
      </c>
      <c r="I679" t="s">
        <v>19</v>
      </c>
      <c r="J679" t="s">
        <v>329</v>
      </c>
      <c r="K679">
        <v>30</v>
      </c>
      <c r="L679">
        <v>0</v>
      </c>
      <c r="M679">
        <v>0</v>
      </c>
      <c r="N679">
        <v>0</v>
      </c>
    </row>
    <row r="680" spans="1:14" x14ac:dyDescent="0.15">
      <c r="A680" t="str">
        <f t="shared" si="13"/>
        <v>201948_60_4562342690081</v>
      </c>
      <c r="B680">
        <v>201948</v>
      </c>
      <c r="C680">
        <v>60</v>
      </c>
      <c r="D680" t="s">
        <v>44</v>
      </c>
      <c r="E680" s="9">
        <v>4562342690081</v>
      </c>
      <c r="F680">
        <v>0</v>
      </c>
      <c r="G680">
        <v>0</v>
      </c>
      <c r="H680" t="s">
        <v>25</v>
      </c>
      <c r="I680" t="s">
        <v>19</v>
      </c>
      <c r="J680" t="s">
        <v>329</v>
      </c>
      <c r="K680">
        <v>7</v>
      </c>
      <c r="L680">
        <v>3</v>
      </c>
      <c r="M680">
        <v>0</v>
      </c>
      <c r="N680">
        <v>0</v>
      </c>
    </row>
    <row r="681" spans="1:14" x14ac:dyDescent="0.15">
      <c r="A681" t="str">
        <f t="shared" si="13"/>
        <v>201948_78_4562342690029</v>
      </c>
      <c r="B681">
        <v>201948</v>
      </c>
      <c r="C681">
        <v>78</v>
      </c>
      <c r="D681" t="s">
        <v>45</v>
      </c>
      <c r="E681" s="9">
        <v>4562342690029</v>
      </c>
      <c r="F681">
        <v>0</v>
      </c>
      <c r="G681">
        <v>0</v>
      </c>
      <c r="H681" t="s">
        <v>18</v>
      </c>
      <c r="I681" t="s">
        <v>19</v>
      </c>
      <c r="J681" t="s">
        <v>329</v>
      </c>
      <c r="K681">
        <v>30</v>
      </c>
      <c r="L681">
        <v>0</v>
      </c>
      <c r="M681">
        <v>0</v>
      </c>
      <c r="N681">
        <v>0</v>
      </c>
    </row>
    <row r="682" spans="1:14" x14ac:dyDescent="0.15">
      <c r="A682" t="str">
        <f t="shared" si="13"/>
        <v>201948_78_4562342690036</v>
      </c>
      <c r="B682">
        <v>201948</v>
      </c>
      <c r="C682">
        <v>78</v>
      </c>
      <c r="D682" t="s">
        <v>45</v>
      </c>
      <c r="E682" s="9">
        <v>4562342690036</v>
      </c>
      <c r="F682">
        <v>0</v>
      </c>
      <c r="G682">
        <v>0</v>
      </c>
      <c r="H682" t="s">
        <v>20</v>
      </c>
      <c r="I682" t="s">
        <v>19</v>
      </c>
      <c r="J682" t="s">
        <v>329</v>
      </c>
      <c r="K682">
        <v>10</v>
      </c>
      <c r="L682">
        <v>0</v>
      </c>
      <c r="M682">
        <v>0</v>
      </c>
      <c r="N682">
        <v>0</v>
      </c>
    </row>
    <row r="683" spans="1:14" x14ac:dyDescent="0.15">
      <c r="A683" t="str">
        <f t="shared" si="13"/>
        <v>201948_78_4562342690043</v>
      </c>
      <c r="B683">
        <v>201948</v>
      </c>
      <c r="C683">
        <v>78</v>
      </c>
      <c r="D683" t="s">
        <v>45</v>
      </c>
      <c r="E683" s="9">
        <v>4562342690043</v>
      </c>
      <c r="F683">
        <v>0</v>
      </c>
      <c r="G683">
        <v>0</v>
      </c>
      <c r="H683" t="s">
        <v>21</v>
      </c>
      <c r="I683" t="s">
        <v>19</v>
      </c>
      <c r="J683" t="s">
        <v>329</v>
      </c>
      <c r="K683">
        <v>30</v>
      </c>
      <c r="L683">
        <v>0</v>
      </c>
      <c r="M683">
        <v>0</v>
      </c>
      <c r="N683">
        <v>0</v>
      </c>
    </row>
    <row r="684" spans="1:14" x14ac:dyDescent="0.15">
      <c r="A684" t="str">
        <f t="shared" si="13"/>
        <v>201948_78_4562342690050</v>
      </c>
      <c r="B684">
        <v>201948</v>
      </c>
      <c r="C684">
        <v>78</v>
      </c>
      <c r="D684" t="s">
        <v>45</v>
      </c>
      <c r="E684" s="9">
        <v>4562342690050</v>
      </c>
      <c r="F684">
        <v>0</v>
      </c>
      <c r="G684">
        <v>0</v>
      </c>
      <c r="H684" t="s">
        <v>22</v>
      </c>
      <c r="I684" t="s">
        <v>19</v>
      </c>
      <c r="J684" t="s">
        <v>329</v>
      </c>
      <c r="K684">
        <v>10</v>
      </c>
      <c r="L684">
        <v>0</v>
      </c>
      <c r="M684">
        <v>0</v>
      </c>
      <c r="N684">
        <v>0</v>
      </c>
    </row>
    <row r="685" spans="1:14" x14ac:dyDescent="0.15">
      <c r="A685" t="str">
        <f t="shared" si="13"/>
        <v>201948_78_4562342690067</v>
      </c>
      <c r="B685">
        <v>201948</v>
      </c>
      <c r="C685">
        <v>78</v>
      </c>
      <c r="D685" t="s">
        <v>45</v>
      </c>
      <c r="E685" s="9">
        <v>4562342690067</v>
      </c>
      <c r="F685">
        <v>0</v>
      </c>
      <c r="G685">
        <v>0</v>
      </c>
      <c r="H685" t="s">
        <v>23</v>
      </c>
      <c r="I685" t="s">
        <v>19</v>
      </c>
      <c r="J685" t="s">
        <v>329</v>
      </c>
      <c r="K685">
        <v>30</v>
      </c>
      <c r="L685">
        <v>0</v>
      </c>
      <c r="M685">
        <v>0</v>
      </c>
      <c r="N685">
        <v>0</v>
      </c>
    </row>
    <row r="686" spans="1:14" x14ac:dyDescent="0.15">
      <c r="A686" t="str">
        <f t="shared" si="13"/>
        <v>201948_78_4562342690074</v>
      </c>
      <c r="B686">
        <v>201948</v>
      </c>
      <c r="C686">
        <v>78</v>
      </c>
      <c r="D686" t="s">
        <v>45</v>
      </c>
      <c r="E686" s="9">
        <v>4562342690074</v>
      </c>
      <c r="F686">
        <v>0</v>
      </c>
      <c r="G686">
        <v>0</v>
      </c>
      <c r="H686" t="s">
        <v>24</v>
      </c>
      <c r="I686" t="s">
        <v>19</v>
      </c>
      <c r="J686" t="s">
        <v>329</v>
      </c>
      <c r="K686">
        <v>30</v>
      </c>
      <c r="L686">
        <v>0</v>
      </c>
      <c r="M686">
        <v>0</v>
      </c>
      <c r="N686">
        <v>0</v>
      </c>
    </row>
    <row r="687" spans="1:14" x14ac:dyDescent="0.15">
      <c r="A687" t="str">
        <f t="shared" si="13"/>
        <v>201948_78_4562342690081</v>
      </c>
      <c r="B687">
        <v>201948</v>
      </c>
      <c r="C687">
        <v>78</v>
      </c>
      <c r="D687" t="s">
        <v>45</v>
      </c>
      <c r="E687" s="9">
        <v>4562342690081</v>
      </c>
      <c r="F687">
        <v>0</v>
      </c>
      <c r="G687">
        <v>0</v>
      </c>
      <c r="H687" t="s">
        <v>25</v>
      </c>
      <c r="I687" t="s">
        <v>19</v>
      </c>
      <c r="J687" t="s">
        <v>329</v>
      </c>
      <c r="K687">
        <v>10</v>
      </c>
      <c r="L687">
        <v>0</v>
      </c>
      <c r="M687">
        <v>0</v>
      </c>
      <c r="N687">
        <v>0</v>
      </c>
    </row>
    <row r="688" spans="1:14" x14ac:dyDescent="0.15">
      <c r="A688" t="str">
        <f t="shared" si="13"/>
        <v>201948_83_4562342690029</v>
      </c>
      <c r="B688">
        <v>201948</v>
      </c>
      <c r="C688">
        <v>83</v>
      </c>
      <c r="D688" t="s">
        <v>46</v>
      </c>
      <c r="E688" s="9">
        <v>4562342690029</v>
      </c>
      <c r="F688">
        <v>0</v>
      </c>
      <c r="G688">
        <v>0</v>
      </c>
      <c r="H688" t="s">
        <v>18</v>
      </c>
      <c r="I688" t="s">
        <v>19</v>
      </c>
      <c r="J688" t="s">
        <v>329</v>
      </c>
      <c r="K688">
        <v>30</v>
      </c>
      <c r="L688">
        <v>0</v>
      </c>
      <c r="M688">
        <v>0</v>
      </c>
      <c r="N688">
        <v>0</v>
      </c>
    </row>
    <row r="689" spans="1:14" x14ac:dyDescent="0.15">
      <c r="A689" t="str">
        <f t="shared" si="13"/>
        <v>201948_83_4562342690036</v>
      </c>
      <c r="B689">
        <v>201948</v>
      </c>
      <c r="C689">
        <v>83</v>
      </c>
      <c r="D689" t="s">
        <v>46</v>
      </c>
      <c r="E689" s="9">
        <v>4562342690036</v>
      </c>
      <c r="F689">
        <v>0</v>
      </c>
      <c r="G689">
        <v>0</v>
      </c>
      <c r="H689" t="s">
        <v>20</v>
      </c>
      <c r="I689" t="s">
        <v>19</v>
      </c>
      <c r="J689" t="s">
        <v>329</v>
      </c>
      <c r="K689">
        <v>10</v>
      </c>
      <c r="L689">
        <v>0</v>
      </c>
      <c r="M689">
        <v>0</v>
      </c>
      <c r="N689">
        <v>0</v>
      </c>
    </row>
    <row r="690" spans="1:14" x14ac:dyDescent="0.15">
      <c r="A690" t="str">
        <f t="shared" si="13"/>
        <v>201948_83_4562342690043</v>
      </c>
      <c r="B690">
        <v>201948</v>
      </c>
      <c r="C690">
        <v>83</v>
      </c>
      <c r="D690" t="s">
        <v>46</v>
      </c>
      <c r="E690" s="9">
        <v>4562342690043</v>
      </c>
      <c r="F690">
        <v>0</v>
      </c>
      <c r="G690">
        <v>0</v>
      </c>
      <c r="H690" t="s">
        <v>21</v>
      </c>
      <c r="I690" t="s">
        <v>19</v>
      </c>
      <c r="J690" t="s">
        <v>329</v>
      </c>
      <c r="K690">
        <v>30</v>
      </c>
      <c r="L690">
        <v>0</v>
      </c>
      <c r="M690">
        <v>0</v>
      </c>
      <c r="N690">
        <v>0</v>
      </c>
    </row>
    <row r="691" spans="1:14" x14ac:dyDescent="0.15">
      <c r="A691" t="str">
        <f t="shared" si="13"/>
        <v>201948_83_4562342690050</v>
      </c>
      <c r="B691">
        <v>201948</v>
      </c>
      <c r="C691">
        <v>83</v>
      </c>
      <c r="D691" t="s">
        <v>46</v>
      </c>
      <c r="E691" s="9">
        <v>4562342690050</v>
      </c>
      <c r="F691">
        <v>0</v>
      </c>
      <c r="G691">
        <v>0</v>
      </c>
      <c r="H691" t="s">
        <v>22</v>
      </c>
      <c r="I691" t="s">
        <v>19</v>
      </c>
      <c r="J691" t="s">
        <v>329</v>
      </c>
      <c r="K691">
        <v>10</v>
      </c>
      <c r="L691">
        <v>0</v>
      </c>
      <c r="M691">
        <v>0</v>
      </c>
      <c r="N691">
        <v>0</v>
      </c>
    </row>
    <row r="692" spans="1:14" x14ac:dyDescent="0.15">
      <c r="A692" t="str">
        <f t="shared" si="13"/>
        <v>201948_83_4562342690067</v>
      </c>
      <c r="B692">
        <v>201948</v>
      </c>
      <c r="C692">
        <v>83</v>
      </c>
      <c r="D692" t="s">
        <v>46</v>
      </c>
      <c r="E692" s="9">
        <v>4562342690067</v>
      </c>
      <c r="F692">
        <v>0</v>
      </c>
      <c r="G692">
        <v>0</v>
      </c>
      <c r="H692" t="s">
        <v>23</v>
      </c>
      <c r="I692" t="s">
        <v>19</v>
      </c>
      <c r="J692" t="s">
        <v>329</v>
      </c>
      <c r="K692">
        <v>30</v>
      </c>
      <c r="L692">
        <v>0</v>
      </c>
      <c r="M692">
        <v>0</v>
      </c>
      <c r="N692">
        <v>0</v>
      </c>
    </row>
    <row r="693" spans="1:14" x14ac:dyDescent="0.15">
      <c r="A693" t="str">
        <f t="shared" si="13"/>
        <v>201948_83_4562342690074</v>
      </c>
      <c r="B693">
        <v>201948</v>
      </c>
      <c r="C693">
        <v>83</v>
      </c>
      <c r="D693" t="s">
        <v>46</v>
      </c>
      <c r="E693" s="9">
        <v>4562342690074</v>
      </c>
      <c r="F693">
        <v>0</v>
      </c>
      <c r="G693">
        <v>0</v>
      </c>
      <c r="H693" t="s">
        <v>24</v>
      </c>
      <c r="I693" t="s">
        <v>19</v>
      </c>
      <c r="J693" t="s">
        <v>329</v>
      </c>
      <c r="K693">
        <v>30</v>
      </c>
      <c r="L693">
        <v>0</v>
      </c>
      <c r="M693">
        <v>0</v>
      </c>
      <c r="N693">
        <v>0</v>
      </c>
    </row>
    <row r="694" spans="1:14" x14ac:dyDescent="0.15">
      <c r="A694" t="str">
        <f t="shared" si="13"/>
        <v>201948_83_4562342690081</v>
      </c>
      <c r="B694">
        <v>201948</v>
      </c>
      <c r="C694">
        <v>83</v>
      </c>
      <c r="D694" t="s">
        <v>46</v>
      </c>
      <c r="E694" s="9">
        <v>4562342690081</v>
      </c>
      <c r="F694">
        <v>0</v>
      </c>
      <c r="G694">
        <v>0</v>
      </c>
      <c r="H694" t="s">
        <v>25</v>
      </c>
      <c r="I694" t="s">
        <v>19</v>
      </c>
      <c r="J694" t="s">
        <v>329</v>
      </c>
      <c r="K694">
        <v>10</v>
      </c>
      <c r="L694">
        <v>0</v>
      </c>
      <c r="M694">
        <v>0</v>
      </c>
      <c r="N694">
        <v>0</v>
      </c>
    </row>
    <row r="695" spans="1:14" x14ac:dyDescent="0.15">
      <c r="A695" t="str">
        <f t="shared" si="13"/>
        <v>201948_87_4562342690029</v>
      </c>
      <c r="B695">
        <v>201948</v>
      </c>
      <c r="C695">
        <v>87</v>
      </c>
      <c r="D695" t="s">
        <v>47</v>
      </c>
      <c r="E695" s="9">
        <v>4562342690029</v>
      </c>
      <c r="F695">
        <v>0</v>
      </c>
      <c r="G695">
        <v>0</v>
      </c>
      <c r="H695" t="s">
        <v>18</v>
      </c>
      <c r="I695" t="s">
        <v>19</v>
      </c>
      <c r="J695" t="s">
        <v>329</v>
      </c>
      <c r="K695">
        <v>30</v>
      </c>
      <c r="L695">
        <v>0</v>
      </c>
      <c r="M695">
        <v>0</v>
      </c>
      <c r="N695">
        <v>0</v>
      </c>
    </row>
    <row r="696" spans="1:14" x14ac:dyDescent="0.15">
      <c r="A696" t="str">
        <f t="shared" si="13"/>
        <v>201948_87_4562342690036</v>
      </c>
      <c r="B696">
        <v>201948</v>
      </c>
      <c r="C696">
        <v>87</v>
      </c>
      <c r="D696" t="s">
        <v>47</v>
      </c>
      <c r="E696" s="9">
        <v>4562342690036</v>
      </c>
      <c r="F696">
        <v>0</v>
      </c>
      <c r="G696">
        <v>0</v>
      </c>
      <c r="H696" t="s">
        <v>20</v>
      </c>
      <c r="I696" t="s">
        <v>19</v>
      </c>
      <c r="J696" t="s">
        <v>329</v>
      </c>
      <c r="K696">
        <v>10</v>
      </c>
      <c r="L696">
        <v>0</v>
      </c>
      <c r="M696">
        <v>0</v>
      </c>
      <c r="N696">
        <v>0</v>
      </c>
    </row>
    <row r="697" spans="1:14" x14ac:dyDescent="0.15">
      <c r="A697" t="str">
        <f t="shared" si="13"/>
        <v>201948_87_4562342690043</v>
      </c>
      <c r="B697">
        <v>201948</v>
      </c>
      <c r="C697">
        <v>87</v>
      </c>
      <c r="D697" t="s">
        <v>47</v>
      </c>
      <c r="E697" s="9">
        <v>4562342690043</v>
      </c>
      <c r="F697">
        <v>0</v>
      </c>
      <c r="G697">
        <v>0</v>
      </c>
      <c r="H697" t="s">
        <v>21</v>
      </c>
      <c r="I697" t="s">
        <v>19</v>
      </c>
      <c r="J697" t="s">
        <v>329</v>
      </c>
      <c r="K697">
        <v>29</v>
      </c>
      <c r="L697">
        <v>1</v>
      </c>
      <c r="M697">
        <v>0</v>
      </c>
      <c r="N697">
        <v>0</v>
      </c>
    </row>
    <row r="698" spans="1:14" x14ac:dyDescent="0.15">
      <c r="A698" t="str">
        <f t="shared" si="13"/>
        <v>201948_87_4562342690050</v>
      </c>
      <c r="B698">
        <v>201948</v>
      </c>
      <c r="C698">
        <v>87</v>
      </c>
      <c r="D698" t="s">
        <v>47</v>
      </c>
      <c r="E698" s="9">
        <v>4562342690050</v>
      </c>
      <c r="F698">
        <v>0</v>
      </c>
      <c r="G698">
        <v>0</v>
      </c>
      <c r="H698" t="s">
        <v>22</v>
      </c>
      <c r="I698" t="s">
        <v>19</v>
      </c>
      <c r="J698" t="s">
        <v>329</v>
      </c>
      <c r="K698">
        <v>10</v>
      </c>
      <c r="L698">
        <v>0</v>
      </c>
      <c r="M698">
        <v>0</v>
      </c>
      <c r="N698">
        <v>0</v>
      </c>
    </row>
    <row r="699" spans="1:14" x14ac:dyDescent="0.15">
      <c r="A699" t="str">
        <f t="shared" si="13"/>
        <v>201948_87_4562342690067</v>
      </c>
      <c r="B699">
        <v>201948</v>
      </c>
      <c r="C699">
        <v>87</v>
      </c>
      <c r="D699" t="s">
        <v>47</v>
      </c>
      <c r="E699" s="9">
        <v>4562342690067</v>
      </c>
      <c r="F699">
        <v>0</v>
      </c>
      <c r="G699">
        <v>0</v>
      </c>
      <c r="H699" t="s">
        <v>23</v>
      </c>
      <c r="I699" t="s">
        <v>19</v>
      </c>
      <c r="J699" t="s">
        <v>329</v>
      </c>
      <c r="K699">
        <v>30</v>
      </c>
      <c r="L699">
        <v>0</v>
      </c>
      <c r="M699">
        <v>0</v>
      </c>
      <c r="N699">
        <v>0</v>
      </c>
    </row>
    <row r="700" spans="1:14" x14ac:dyDescent="0.15">
      <c r="A700" t="str">
        <f t="shared" si="13"/>
        <v>201948_87_4562342690074</v>
      </c>
      <c r="B700">
        <v>201948</v>
      </c>
      <c r="C700">
        <v>87</v>
      </c>
      <c r="D700" t="s">
        <v>47</v>
      </c>
      <c r="E700" s="9">
        <v>4562342690074</v>
      </c>
      <c r="F700">
        <v>0</v>
      </c>
      <c r="G700">
        <v>0</v>
      </c>
      <c r="H700" t="s">
        <v>24</v>
      </c>
      <c r="I700" t="s">
        <v>19</v>
      </c>
      <c r="J700" t="s">
        <v>329</v>
      </c>
      <c r="K700">
        <v>29</v>
      </c>
      <c r="L700">
        <v>1</v>
      </c>
      <c r="M700">
        <v>0</v>
      </c>
      <c r="N700">
        <v>0</v>
      </c>
    </row>
    <row r="701" spans="1:14" x14ac:dyDescent="0.15">
      <c r="A701" t="str">
        <f t="shared" si="13"/>
        <v>201948_87_4562342690081</v>
      </c>
      <c r="B701">
        <v>201948</v>
      </c>
      <c r="C701">
        <v>87</v>
      </c>
      <c r="D701" t="s">
        <v>47</v>
      </c>
      <c r="E701" s="9">
        <v>4562342690081</v>
      </c>
      <c r="F701">
        <v>0</v>
      </c>
      <c r="G701">
        <v>0</v>
      </c>
      <c r="H701" t="s">
        <v>25</v>
      </c>
      <c r="I701" t="s">
        <v>19</v>
      </c>
      <c r="J701" t="s">
        <v>329</v>
      </c>
      <c r="K701">
        <v>10</v>
      </c>
      <c r="L701">
        <v>0</v>
      </c>
      <c r="M701">
        <v>0</v>
      </c>
      <c r="N701">
        <v>0</v>
      </c>
    </row>
    <row r="702" spans="1:14" x14ac:dyDescent="0.15">
      <c r="A702" t="str">
        <f t="shared" si="13"/>
        <v>201948_90_4562342690029</v>
      </c>
      <c r="B702">
        <v>201948</v>
      </c>
      <c r="C702">
        <v>90</v>
      </c>
      <c r="D702" t="s">
        <v>48</v>
      </c>
      <c r="E702" s="9">
        <v>4562342690029</v>
      </c>
      <c r="F702">
        <v>0</v>
      </c>
      <c r="G702">
        <v>0</v>
      </c>
      <c r="H702" t="s">
        <v>18</v>
      </c>
      <c r="I702" t="s">
        <v>19</v>
      </c>
      <c r="J702" t="s">
        <v>329</v>
      </c>
      <c r="K702">
        <v>27</v>
      </c>
      <c r="L702">
        <v>3</v>
      </c>
      <c r="M702">
        <v>0</v>
      </c>
      <c r="N702">
        <v>0</v>
      </c>
    </row>
    <row r="703" spans="1:14" x14ac:dyDescent="0.15">
      <c r="A703" t="str">
        <f t="shared" si="13"/>
        <v>201948_90_4562342690036</v>
      </c>
      <c r="B703">
        <v>201948</v>
      </c>
      <c r="C703">
        <v>90</v>
      </c>
      <c r="D703" t="s">
        <v>48</v>
      </c>
      <c r="E703" s="9">
        <v>4562342690036</v>
      </c>
      <c r="F703">
        <v>0</v>
      </c>
      <c r="G703">
        <v>0</v>
      </c>
      <c r="H703" t="s">
        <v>20</v>
      </c>
      <c r="I703" t="s">
        <v>19</v>
      </c>
      <c r="J703" t="s">
        <v>329</v>
      </c>
      <c r="K703">
        <v>8</v>
      </c>
      <c r="L703">
        <v>2</v>
      </c>
      <c r="M703">
        <v>0</v>
      </c>
      <c r="N703">
        <v>0</v>
      </c>
    </row>
    <row r="704" spans="1:14" x14ac:dyDescent="0.15">
      <c r="A704" t="str">
        <f t="shared" si="13"/>
        <v>201948_90_4562342690043</v>
      </c>
      <c r="B704">
        <v>201948</v>
      </c>
      <c r="C704">
        <v>90</v>
      </c>
      <c r="D704" t="s">
        <v>48</v>
      </c>
      <c r="E704" s="9">
        <v>4562342690043</v>
      </c>
      <c r="F704">
        <v>0</v>
      </c>
      <c r="G704">
        <v>0</v>
      </c>
      <c r="H704" t="s">
        <v>21</v>
      </c>
      <c r="I704" t="s">
        <v>19</v>
      </c>
      <c r="J704" t="s">
        <v>329</v>
      </c>
      <c r="K704">
        <v>24</v>
      </c>
      <c r="L704">
        <v>6</v>
      </c>
      <c r="M704">
        <v>0</v>
      </c>
      <c r="N704">
        <v>0</v>
      </c>
    </row>
    <row r="705" spans="1:14" x14ac:dyDescent="0.15">
      <c r="A705" t="str">
        <f t="shared" si="13"/>
        <v>201948_90_4562342690050</v>
      </c>
      <c r="B705">
        <v>201948</v>
      </c>
      <c r="C705">
        <v>90</v>
      </c>
      <c r="D705" t="s">
        <v>48</v>
      </c>
      <c r="E705" s="9">
        <v>4562342690050</v>
      </c>
      <c r="F705">
        <v>0</v>
      </c>
      <c r="G705">
        <v>0</v>
      </c>
      <c r="H705" t="s">
        <v>22</v>
      </c>
      <c r="I705" t="s">
        <v>19</v>
      </c>
      <c r="J705" t="s">
        <v>329</v>
      </c>
      <c r="K705">
        <v>10</v>
      </c>
      <c r="L705">
        <v>0</v>
      </c>
      <c r="M705">
        <v>0</v>
      </c>
      <c r="N705">
        <v>0</v>
      </c>
    </row>
    <row r="706" spans="1:14" x14ac:dyDescent="0.15">
      <c r="A706" t="str">
        <f t="shared" si="13"/>
        <v>201948_90_4562342690067</v>
      </c>
      <c r="B706">
        <v>201948</v>
      </c>
      <c r="C706">
        <v>90</v>
      </c>
      <c r="D706" t="s">
        <v>48</v>
      </c>
      <c r="E706" s="9">
        <v>4562342690067</v>
      </c>
      <c r="F706">
        <v>0</v>
      </c>
      <c r="G706">
        <v>0</v>
      </c>
      <c r="H706" t="s">
        <v>23</v>
      </c>
      <c r="I706" t="s">
        <v>19</v>
      </c>
      <c r="J706" t="s">
        <v>329</v>
      </c>
      <c r="K706">
        <v>29</v>
      </c>
      <c r="L706">
        <v>1</v>
      </c>
      <c r="M706">
        <v>0</v>
      </c>
      <c r="N706">
        <v>0</v>
      </c>
    </row>
    <row r="707" spans="1:14" x14ac:dyDescent="0.15">
      <c r="A707" t="str">
        <f t="shared" si="13"/>
        <v>201948_90_4562342690074</v>
      </c>
      <c r="B707">
        <v>201948</v>
      </c>
      <c r="C707">
        <v>90</v>
      </c>
      <c r="D707" t="s">
        <v>48</v>
      </c>
      <c r="E707" s="9">
        <v>4562342690074</v>
      </c>
      <c r="F707">
        <v>0</v>
      </c>
      <c r="G707">
        <v>0</v>
      </c>
      <c r="H707" t="s">
        <v>24</v>
      </c>
      <c r="I707" t="s">
        <v>19</v>
      </c>
      <c r="J707" t="s">
        <v>329</v>
      </c>
      <c r="K707">
        <v>19</v>
      </c>
      <c r="L707">
        <v>11</v>
      </c>
      <c r="M707">
        <v>0</v>
      </c>
      <c r="N707">
        <v>0</v>
      </c>
    </row>
    <row r="708" spans="1:14" x14ac:dyDescent="0.15">
      <c r="A708" t="str">
        <f t="shared" si="13"/>
        <v>201948_90_4562342690081</v>
      </c>
      <c r="B708">
        <v>201948</v>
      </c>
      <c r="C708">
        <v>90</v>
      </c>
      <c r="D708" t="s">
        <v>48</v>
      </c>
      <c r="E708" s="9">
        <v>4562342690081</v>
      </c>
      <c r="F708">
        <v>0</v>
      </c>
      <c r="G708">
        <v>0</v>
      </c>
      <c r="H708" t="s">
        <v>25</v>
      </c>
      <c r="I708" t="s">
        <v>19</v>
      </c>
      <c r="J708" t="s">
        <v>329</v>
      </c>
      <c r="K708">
        <v>9</v>
      </c>
      <c r="L708">
        <v>1</v>
      </c>
      <c r="M708">
        <v>0</v>
      </c>
      <c r="N708">
        <v>0</v>
      </c>
    </row>
    <row r="709" spans="1:14" x14ac:dyDescent="0.15">
      <c r="A709" t="str">
        <f t="shared" si="13"/>
        <v>201948_91_4562342690029</v>
      </c>
      <c r="B709">
        <v>201948</v>
      </c>
      <c r="C709">
        <v>91</v>
      </c>
      <c r="D709" t="s">
        <v>49</v>
      </c>
      <c r="E709" s="9">
        <v>4562342690029</v>
      </c>
      <c r="F709">
        <v>0</v>
      </c>
      <c r="G709">
        <v>0</v>
      </c>
      <c r="H709" t="s">
        <v>18</v>
      </c>
      <c r="I709" t="s">
        <v>19</v>
      </c>
      <c r="J709" t="s">
        <v>329</v>
      </c>
      <c r="K709">
        <v>30</v>
      </c>
      <c r="L709">
        <v>0</v>
      </c>
      <c r="M709">
        <v>0</v>
      </c>
      <c r="N709">
        <v>0</v>
      </c>
    </row>
    <row r="710" spans="1:14" x14ac:dyDescent="0.15">
      <c r="A710" t="str">
        <f t="shared" si="13"/>
        <v>201948_91_4562342690036</v>
      </c>
      <c r="B710">
        <v>201948</v>
      </c>
      <c r="C710">
        <v>91</v>
      </c>
      <c r="D710" t="s">
        <v>49</v>
      </c>
      <c r="E710" s="9">
        <v>4562342690036</v>
      </c>
      <c r="F710">
        <v>0</v>
      </c>
      <c r="G710">
        <v>0</v>
      </c>
      <c r="H710" t="s">
        <v>20</v>
      </c>
      <c r="I710" t="s">
        <v>19</v>
      </c>
      <c r="J710" t="s">
        <v>329</v>
      </c>
      <c r="K710">
        <v>10</v>
      </c>
      <c r="L710">
        <v>0</v>
      </c>
      <c r="M710">
        <v>0</v>
      </c>
      <c r="N710">
        <v>0</v>
      </c>
    </row>
    <row r="711" spans="1:14" x14ac:dyDescent="0.15">
      <c r="A711" t="str">
        <f t="shared" si="13"/>
        <v>201948_91_4562342690043</v>
      </c>
      <c r="B711">
        <v>201948</v>
      </c>
      <c r="C711">
        <v>91</v>
      </c>
      <c r="D711" t="s">
        <v>49</v>
      </c>
      <c r="E711" s="9">
        <v>4562342690043</v>
      </c>
      <c r="F711">
        <v>0</v>
      </c>
      <c r="G711">
        <v>0</v>
      </c>
      <c r="H711" t="s">
        <v>21</v>
      </c>
      <c r="I711" t="s">
        <v>19</v>
      </c>
      <c r="J711" t="s">
        <v>329</v>
      </c>
      <c r="K711">
        <v>30</v>
      </c>
      <c r="L711">
        <v>0</v>
      </c>
      <c r="M711">
        <v>0</v>
      </c>
      <c r="N711">
        <v>0</v>
      </c>
    </row>
    <row r="712" spans="1:14" x14ac:dyDescent="0.15">
      <c r="A712" t="str">
        <f t="shared" si="13"/>
        <v>201948_91_4562342690050</v>
      </c>
      <c r="B712">
        <v>201948</v>
      </c>
      <c r="C712">
        <v>91</v>
      </c>
      <c r="D712" t="s">
        <v>49</v>
      </c>
      <c r="E712" s="9">
        <v>4562342690050</v>
      </c>
      <c r="F712">
        <v>0</v>
      </c>
      <c r="G712">
        <v>0</v>
      </c>
      <c r="H712" t="s">
        <v>22</v>
      </c>
      <c r="I712" t="s">
        <v>19</v>
      </c>
      <c r="J712" t="s">
        <v>329</v>
      </c>
      <c r="K712">
        <v>10</v>
      </c>
      <c r="L712">
        <v>0</v>
      </c>
      <c r="M712">
        <v>0</v>
      </c>
      <c r="N712">
        <v>0</v>
      </c>
    </row>
    <row r="713" spans="1:14" x14ac:dyDescent="0.15">
      <c r="A713" t="str">
        <f t="shared" si="13"/>
        <v>201948_91_4562342690067</v>
      </c>
      <c r="B713">
        <v>201948</v>
      </c>
      <c r="C713">
        <v>91</v>
      </c>
      <c r="D713" t="s">
        <v>49</v>
      </c>
      <c r="E713" s="9">
        <v>4562342690067</v>
      </c>
      <c r="F713">
        <v>0</v>
      </c>
      <c r="G713">
        <v>0</v>
      </c>
      <c r="H713" t="s">
        <v>23</v>
      </c>
      <c r="I713" t="s">
        <v>19</v>
      </c>
      <c r="J713" t="s">
        <v>329</v>
      </c>
      <c r="K713">
        <v>30</v>
      </c>
      <c r="L713">
        <v>0</v>
      </c>
      <c r="M713">
        <v>0</v>
      </c>
      <c r="N713">
        <v>0</v>
      </c>
    </row>
    <row r="714" spans="1:14" x14ac:dyDescent="0.15">
      <c r="A714" t="str">
        <f t="shared" si="13"/>
        <v>201948_91_4562342690074</v>
      </c>
      <c r="B714">
        <v>201948</v>
      </c>
      <c r="C714">
        <v>91</v>
      </c>
      <c r="D714" t="s">
        <v>49</v>
      </c>
      <c r="E714" s="9">
        <v>4562342690074</v>
      </c>
      <c r="F714">
        <v>0</v>
      </c>
      <c r="G714">
        <v>0</v>
      </c>
      <c r="H714" t="s">
        <v>24</v>
      </c>
      <c r="I714" t="s">
        <v>19</v>
      </c>
      <c r="J714" t="s">
        <v>329</v>
      </c>
      <c r="K714">
        <v>30</v>
      </c>
      <c r="L714">
        <v>0</v>
      </c>
      <c r="M714">
        <v>0</v>
      </c>
      <c r="N714">
        <v>0</v>
      </c>
    </row>
    <row r="715" spans="1:14" x14ac:dyDescent="0.15">
      <c r="A715" t="str">
        <f t="shared" si="13"/>
        <v>201948_91_4562342690081</v>
      </c>
      <c r="B715">
        <v>201948</v>
      </c>
      <c r="C715">
        <v>91</v>
      </c>
      <c r="D715" t="s">
        <v>49</v>
      </c>
      <c r="E715" s="9">
        <v>4562342690081</v>
      </c>
      <c r="F715">
        <v>0</v>
      </c>
      <c r="G715">
        <v>0</v>
      </c>
      <c r="H715" t="s">
        <v>25</v>
      </c>
      <c r="I715" t="s">
        <v>19</v>
      </c>
      <c r="J715" t="s">
        <v>329</v>
      </c>
      <c r="K715">
        <v>10</v>
      </c>
      <c r="L715">
        <v>0</v>
      </c>
      <c r="M715">
        <v>0</v>
      </c>
      <c r="N715">
        <v>0</v>
      </c>
    </row>
    <row r="716" spans="1:14" x14ac:dyDescent="0.15">
      <c r="A716" t="str">
        <f t="shared" si="13"/>
        <v>201948_101_4562342690029</v>
      </c>
      <c r="B716">
        <v>201948</v>
      </c>
      <c r="C716">
        <v>101</v>
      </c>
      <c r="D716" t="s">
        <v>50</v>
      </c>
      <c r="E716" s="9">
        <v>4562342690029</v>
      </c>
      <c r="F716">
        <v>0</v>
      </c>
      <c r="G716">
        <v>0</v>
      </c>
      <c r="H716" t="s">
        <v>18</v>
      </c>
      <c r="I716" t="s">
        <v>19</v>
      </c>
      <c r="J716" t="s">
        <v>329</v>
      </c>
      <c r="K716">
        <v>30</v>
      </c>
      <c r="L716">
        <v>0</v>
      </c>
      <c r="M716">
        <v>0</v>
      </c>
      <c r="N716">
        <v>0</v>
      </c>
    </row>
    <row r="717" spans="1:14" x14ac:dyDescent="0.15">
      <c r="A717" t="str">
        <f t="shared" si="13"/>
        <v>201948_101_4562342690036</v>
      </c>
      <c r="B717">
        <v>201948</v>
      </c>
      <c r="C717">
        <v>101</v>
      </c>
      <c r="D717" t="s">
        <v>50</v>
      </c>
      <c r="E717" s="9">
        <v>4562342690036</v>
      </c>
      <c r="F717">
        <v>0</v>
      </c>
      <c r="G717">
        <v>0</v>
      </c>
      <c r="H717" t="s">
        <v>20</v>
      </c>
      <c r="I717" t="s">
        <v>19</v>
      </c>
      <c r="J717" t="s">
        <v>329</v>
      </c>
      <c r="K717">
        <v>10</v>
      </c>
      <c r="L717">
        <v>0</v>
      </c>
      <c r="M717">
        <v>0</v>
      </c>
      <c r="N717">
        <v>0</v>
      </c>
    </row>
    <row r="718" spans="1:14" x14ac:dyDescent="0.15">
      <c r="A718" t="str">
        <f t="shared" si="13"/>
        <v>201948_101_4562342690043</v>
      </c>
      <c r="B718">
        <v>201948</v>
      </c>
      <c r="C718">
        <v>101</v>
      </c>
      <c r="D718" t="s">
        <v>50</v>
      </c>
      <c r="E718" s="9">
        <v>4562342690043</v>
      </c>
      <c r="F718">
        <v>0</v>
      </c>
      <c r="G718">
        <v>0</v>
      </c>
      <c r="H718" t="s">
        <v>21</v>
      </c>
      <c r="I718" t="s">
        <v>19</v>
      </c>
      <c r="J718" t="s">
        <v>329</v>
      </c>
      <c r="K718">
        <v>30</v>
      </c>
      <c r="L718">
        <v>0</v>
      </c>
      <c r="M718">
        <v>0</v>
      </c>
      <c r="N718">
        <v>0</v>
      </c>
    </row>
    <row r="719" spans="1:14" x14ac:dyDescent="0.15">
      <c r="A719" t="str">
        <f t="shared" si="13"/>
        <v>201948_101_4562342690050</v>
      </c>
      <c r="B719">
        <v>201948</v>
      </c>
      <c r="C719">
        <v>101</v>
      </c>
      <c r="D719" t="s">
        <v>50</v>
      </c>
      <c r="E719" s="9">
        <v>4562342690050</v>
      </c>
      <c r="F719">
        <v>0</v>
      </c>
      <c r="G719">
        <v>0</v>
      </c>
      <c r="H719" t="s">
        <v>22</v>
      </c>
      <c r="I719" t="s">
        <v>19</v>
      </c>
      <c r="J719" t="s">
        <v>329</v>
      </c>
      <c r="K719">
        <v>10</v>
      </c>
      <c r="L719">
        <v>0</v>
      </c>
      <c r="M719">
        <v>0</v>
      </c>
      <c r="N719">
        <v>0</v>
      </c>
    </row>
    <row r="720" spans="1:14" x14ac:dyDescent="0.15">
      <c r="A720" t="str">
        <f t="shared" si="13"/>
        <v>201948_101_4562342690067</v>
      </c>
      <c r="B720">
        <v>201948</v>
      </c>
      <c r="C720">
        <v>101</v>
      </c>
      <c r="D720" t="s">
        <v>50</v>
      </c>
      <c r="E720" s="9">
        <v>4562342690067</v>
      </c>
      <c r="F720">
        <v>0</v>
      </c>
      <c r="G720">
        <v>0</v>
      </c>
      <c r="H720" t="s">
        <v>23</v>
      </c>
      <c r="I720" t="s">
        <v>19</v>
      </c>
      <c r="J720" t="s">
        <v>329</v>
      </c>
      <c r="K720">
        <v>30</v>
      </c>
      <c r="L720">
        <v>0</v>
      </c>
      <c r="M720">
        <v>0</v>
      </c>
      <c r="N720">
        <v>0</v>
      </c>
    </row>
    <row r="721" spans="1:14" x14ac:dyDescent="0.15">
      <c r="A721" t="str">
        <f t="shared" si="13"/>
        <v>201948_101_4562342690074</v>
      </c>
      <c r="B721">
        <v>201948</v>
      </c>
      <c r="C721">
        <v>101</v>
      </c>
      <c r="D721" t="s">
        <v>50</v>
      </c>
      <c r="E721" s="9">
        <v>4562342690074</v>
      </c>
      <c r="F721">
        <v>0</v>
      </c>
      <c r="G721">
        <v>0</v>
      </c>
      <c r="H721" t="s">
        <v>24</v>
      </c>
      <c r="I721" t="s">
        <v>19</v>
      </c>
      <c r="J721" t="s">
        <v>329</v>
      </c>
      <c r="K721">
        <v>30</v>
      </c>
      <c r="L721">
        <v>0</v>
      </c>
      <c r="M721">
        <v>0</v>
      </c>
      <c r="N721">
        <v>0</v>
      </c>
    </row>
    <row r="722" spans="1:14" x14ac:dyDescent="0.15">
      <c r="A722" t="str">
        <f t="shared" si="13"/>
        <v>201948_101_4562342690081</v>
      </c>
      <c r="B722">
        <v>201948</v>
      </c>
      <c r="C722">
        <v>101</v>
      </c>
      <c r="D722" t="s">
        <v>50</v>
      </c>
      <c r="E722" s="9">
        <v>4562342690081</v>
      </c>
      <c r="F722">
        <v>0</v>
      </c>
      <c r="G722">
        <v>0</v>
      </c>
      <c r="H722" t="s">
        <v>25</v>
      </c>
      <c r="I722" t="s">
        <v>19</v>
      </c>
      <c r="J722" t="s">
        <v>329</v>
      </c>
      <c r="K722">
        <v>10</v>
      </c>
      <c r="L722">
        <v>0</v>
      </c>
      <c r="M722">
        <v>0</v>
      </c>
      <c r="N722">
        <v>0</v>
      </c>
    </row>
    <row r="723" spans="1:14" x14ac:dyDescent="0.15">
      <c r="A723" t="str">
        <f t="shared" si="13"/>
        <v>201948_116_4562342690029</v>
      </c>
      <c r="B723">
        <v>201948</v>
      </c>
      <c r="C723">
        <v>116</v>
      </c>
      <c r="D723" t="s">
        <v>51</v>
      </c>
      <c r="E723" s="9">
        <v>4562342690029</v>
      </c>
      <c r="F723">
        <v>0</v>
      </c>
      <c r="G723">
        <v>0</v>
      </c>
      <c r="H723" t="s">
        <v>18</v>
      </c>
      <c r="I723" t="s">
        <v>19</v>
      </c>
      <c r="J723" t="s">
        <v>329</v>
      </c>
      <c r="K723">
        <v>30</v>
      </c>
      <c r="L723">
        <v>0</v>
      </c>
      <c r="M723">
        <v>0</v>
      </c>
      <c r="N723">
        <v>0</v>
      </c>
    </row>
    <row r="724" spans="1:14" x14ac:dyDescent="0.15">
      <c r="A724" t="str">
        <f t="shared" si="13"/>
        <v>201948_116_4562342690036</v>
      </c>
      <c r="B724">
        <v>201948</v>
      </c>
      <c r="C724">
        <v>116</v>
      </c>
      <c r="D724" t="s">
        <v>51</v>
      </c>
      <c r="E724" s="9">
        <v>4562342690036</v>
      </c>
      <c r="F724">
        <v>0</v>
      </c>
      <c r="G724">
        <v>0</v>
      </c>
      <c r="H724" t="s">
        <v>20</v>
      </c>
      <c r="I724" t="s">
        <v>19</v>
      </c>
      <c r="J724" t="s">
        <v>329</v>
      </c>
      <c r="K724">
        <v>10</v>
      </c>
      <c r="L724">
        <v>0</v>
      </c>
      <c r="M724">
        <v>0</v>
      </c>
      <c r="N724">
        <v>0</v>
      </c>
    </row>
    <row r="725" spans="1:14" x14ac:dyDescent="0.15">
      <c r="A725" t="str">
        <f t="shared" si="13"/>
        <v>201948_116_4562342690043</v>
      </c>
      <c r="B725">
        <v>201948</v>
      </c>
      <c r="C725">
        <v>116</v>
      </c>
      <c r="D725" t="s">
        <v>51</v>
      </c>
      <c r="E725" s="9">
        <v>4562342690043</v>
      </c>
      <c r="F725">
        <v>0</v>
      </c>
      <c r="G725">
        <v>0</v>
      </c>
      <c r="H725" t="s">
        <v>21</v>
      </c>
      <c r="I725" t="s">
        <v>19</v>
      </c>
      <c r="J725" t="s">
        <v>329</v>
      </c>
      <c r="K725">
        <v>30</v>
      </c>
      <c r="L725">
        <v>0</v>
      </c>
      <c r="M725">
        <v>0</v>
      </c>
      <c r="N725">
        <v>0</v>
      </c>
    </row>
    <row r="726" spans="1:14" x14ac:dyDescent="0.15">
      <c r="A726" t="str">
        <f t="shared" si="13"/>
        <v>201948_116_4562342690050</v>
      </c>
      <c r="B726">
        <v>201948</v>
      </c>
      <c r="C726">
        <v>116</v>
      </c>
      <c r="D726" t="s">
        <v>51</v>
      </c>
      <c r="E726" s="9">
        <v>4562342690050</v>
      </c>
      <c r="F726">
        <v>0</v>
      </c>
      <c r="G726">
        <v>0</v>
      </c>
      <c r="H726" t="s">
        <v>22</v>
      </c>
      <c r="I726" t="s">
        <v>19</v>
      </c>
      <c r="J726" t="s">
        <v>329</v>
      </c>
      <c r="K726">
        <v>10</v>
      </c>
      <c r="L726">
        <v>0</v>
      </c>
      <c r="M726">
        <v>0</v>
      </c>
      <c r="N726">
        <v>0</v>
      </c>
    </row>
    <row r="727" spans="1:14" x14ac:dyDescent="0.15">
      <c r="A727" t="str">
        <f t="shared" si="13"/>
        <v>201948_116_4562342690067</v>
      </c>
      <c r="B727">
        <v>201948</v>
      </c>
      <c r="C727">
        <v>116</v>
      </c>
      <c r="D727" t="s">
        <v>51</v>
      </c>
      <c r="E727" s="9">
        <v>4562342690067</v>
      </c>
      <c r="F727">
        <v>0</v>
      </c>
      <c r="G727">
        <v>0</v>
      </c>
      <c r="H727" t="s">
        <v>23</v>
      </c>
      <c r="I727" t="s">
        <v>19</v>
      </c>
      <c r="J727" t="s">
        <v>329</v>
      </c>
      <c r="K727">
        <v>30</v>
      </c>
      <c r="L727">
        <v>0</v>
      </c>
      <c r="M727">
        <v>0</v>
      </c>
      <c r="N727">
        <v>0</v>
      </c>
    </row>
    <row r="728" spans="1:14" x14ac:dyDescent="0.15">
      <c r="A728" t="str">
        <f t="shared" si="13"/>
        <v>201948_116_4562342690074</v>
      </c>
      <c r="B728">
        <v>201948</v>
      </c>
      <c r="C728">
        <v>116</v>
      </c>
      <c r="D728" t="s">
        <v>51</v>
      </c>
      <c r="E728" s="9">
        <v>4562342690074</v>
      </c>
      <c r="F728">
        <v>0</v>
      </c>
      <c r="G728">
        <v>0</v>
      </c>
      <c r="H728" t="s">
        <v>24</v>
      </c>
      <c r="I728" t="s">
        <v>19</v>
      </c>
      <c r="J728" t="s">
        <v>329</v>
      </c>
      <c r="K728">
        <v>30</v>
      </c>
      <c r="L728">
        <v>0</v>
      </c>
      <c r="M728">
        <v>0</v>
      </c>
      <c r="N728">
        <v>0</v>
      </c>
    </row>
    <row r="729" spans="1:14" x14ac:dyDescent="0.15">
      <c r="A729" t="str">
        <f t="shared" ref="A729:A792" si="14">B729&amp;"_"&amp;C729&amp;"_"&amp;E729</f>
        <v>201948_116_4562342690081</v>
      </c>
      <c r="B729">
        <v>201948</v>
      </c>
      <c r="C729">
        <v>116</v>
      </c>
      <c r="D729" t="s">
        <v>51</v>
      </c>
      <c r="E729" s="9">
        <v>4562342690081</v>
      </c>
      <c r="F729">
        <v>0</v>
      </c>
      <c r="G729">
        <v>0</v>
      </c>
      <c r="H729" t="s">
        <v>25</v>
      </c>
      <c r="I729" t="s">
        <v>19</v>
      </c>
      <c r="J729" t="s">
        <v>329</v>
      </c>
      <c r="K729">
        <v>10</v>
      </c>
      <c r="L729">
        <v>0</v>
      </c>
      <c r="M729">
        <v>0</v>
      </c>
      <c r="N729">
        <v>0</v>
      </c>
    </row>
    <row r="730" spans="1:14" x14ac:dyDescent="0.15">
      <c r="A730" t="str">
        <f t="shared" si="14"/>
        <v>201948_121_4562342690029</v>
      </c>
      <c r="B730">
        <v>201948</v>
      </c>
      <c r="C730">
        <v>121</v>
      </c>
      <c r="D730" t="s">
        <v>52</v>
      </c>
      <c r="E730" s="9">
        <v>4562342690029</v>
      </c>
      <c r="F730">
        <v>0</v>
      </c>
      <c r="G730">
        <v>0</v>
      </c>
      <c r="H730" t="s">
        <v>18</v>
      </c>
      <c r="I730" t="s">
        <v>19</v>
      </c>
      <c r="J730" t="s">
        <v>329</v>
      </c>
      <c r="K730">
        <v>30</v>
      </c>
      <c r="L730">
        <v>0</v>
      </c>
      <c r="M730">
        <v>0</v>
      </c>
      <c r="N730">
        <v>0</v>
      </c>
    </row>
    <row r="731" spans="1:14" x14ac:dyDescent="0.15">
      <c r="A731" t="str">
        <f t="shared" si="14"/>
        <v>201948_121_4562342690036</v>
      </c>
      <c r="B731">
        <v>201948</v>
      </c>
      <c r="C731">
        <v>121</v>
      </c>
      <c r="D731" t="s">
        <v>52</v>
      </c>
      <c r="E731" s="9">
        <v>4562342690036</v>
      </c>
      <c r="F731">
        <v>0</v>
      </c>
      <c r="G731">
        <v>0</v>
      </c>
      <c r="H731" t="s">
        <v>20</v>
      </c>
      <c r="I731" t="s">
        <v>19</v>
      </c>
      <c r="J731" t="s">
        <v>329</v>
      </c>
      <c r="K731">
        <v>10</v>
      </c>
      <c r="L731">
        <v>0</v>
      </c>
      <c r="M731">
        <v>0</v>
      </c>
      <c r="N731">
        <v>0</v>
      </c>
    </row>
    <row r="732" spans="1:14" x14ac:dyDescent="0.15">
      <c r="A732" t="str">
        <f t="shared" si="14"/>
        <v>201948_121_4562342690043</v>
      </c>
      <c r="B732">
        <v>201948</v>
      </c>
      <c r="C732">
        <v>121</v>
      </c>
      <c r="D732" t="s">
        <v>52</v>
      </c>
      <c r="E732" s="9">
        <v>4562342690043</v>
      </c>
      <c r="F732">
        <v>0</v>
      </c>
      <c r="G732">
        <v>0</v>
      </c>
      <c r="H732" t="s">
        <v>21</v>
      </c>
      <c r="I732" t="s">
        <v>19</v>
      </c>
      <c r="J732" t="s">
        <v>329</v>
      </c>
      <c r="K732">
        <v>30</v>
      </c>
      <c r="L732">
        <v>0</v>
      </c>
      <c r="M732">
        <v>0</v>
      </c>
      <c r="N732">
        <v>0</v>
      </c>
    </row>
    <row r="733" spans="1:14" x14ac:dyDescent="0.15">
      <c r="A733" t="str">
        <f t="shared" si="14"/>
        <v>201948_121_4562342690050</v>
      </c>
      <c r="B733">
        <v>201948</v>
      </c>
      <c r="C733">
        <v>121</v>
      </c>
      <c r="D733" t="s">
        <v>52</v>
      </c>
      <c r="E733" s="9">
        <v>4562342690050</v>
      </c>
      <c r="F733">
        <v>0</v>
      </c>
      <c r="G733">
        <v>0</v>
      </c>
      <c r="H733" t="s">
        <v>22</v>
      </c>
      <c r="I733" t="s">
        <v>19</v>
      </c>
      <c r="J733" t="s">
        <v>329</v>
      </c>
      <c r="K733">
        <v>10</v>
      </c>
      <c r="L733">
        <v>0</v>
      </c>
      <c r="M733">
        <v>0</v>
      </c>
      <c r="N733">
        <v>0</v>
      </c>
    </row>
    <row r="734" spans="1:14" x14ac:dyDescent="0.15">
      <c r="A734" t="str">
        <f t="shared" si="14"/>
        <v>201948_121_4562342690067</v>
      </c>
      <c r="B734">
        <v>201948</v>
      </c>
      <c r="C734">
        <v>121</v>
      </c>
      <c r="D734" t="s">
        <v>52</v>
      </c>
      <c r="E734" s="9">
        <v>4562342690067</v>
      </c>
      <c r="F734">
        <v>0</v>
      </c>
      <c r="G734">
        <v>0</v>
      </c>
      <c r="H734" t="s">
        <v>23</v>
      </c>
      <c r="I734" t="s">
        <v>19</v>
      </c>
      <c r="J734" t="s">
        <v>329</v>
      </c>
      <c r="K734">
        <v>30</v>
      </c>
      <c r="L734">
        <v>0</v>
      </c>
      <c r="M734">
        <v>0</v>
      </c>
      <c r="N734">
        <v>0</v>
      </c>
    </row>
    <row r="735" spans="1:14" x14ac:dyDescent="0.15">
      <c r="A735" t="str">
        <f t="shared" si="14"/>
        <v>201948_121_4562342690074</v>
      </c>
      <c r="B735">
        <v>201948</v>
      </c>
      <c r="C735">
        <v>121</v>
      </c>
      <c r="D735" t="s">
        <v>52</v>
      </c>
      <c r="E735" s="9">
        <v>4562342690074</v>
      </c>
      <c r="F735">
        <v>0</v>
      </c>
      <c r="G735">
        <v>0</v>
      </c>
      <c r="H735" t="s">
        <v>24</v>
      </c>
      <c r="I735" t="s">
        <v>19</v>
      </c>
      <c r="J735" t="s">
        <v>329</v>
      </c>
      <c r="K735">
        <v>30</v>
      </c>
      <c r="L735">
        <v>0</v>
      </c>
      <c r="M735">
        <v>0</v>
      </c>
      <c r="N735">
        <v>0</v>
      </c>
    </row>
    <row r="736" spans="1:14" x14ac:dyDescent="0.15">
      <c r="A736" t="str">
        <f t="shared" si="14"/>
        <v>201948_121_4562342690081</v>
      </c>
      <c r="B736">
        <v>201948</v>
      </c>
      <c r="C736">
        <v>121</v>
      </c>
      <c r="D736" t="s">
        <v>52</v>
      </c>
      <c r="E736" s="9">
        <v>4562342690081</v>
      </c>
      <c r="F736">
        <v>0</v>
      </c>
      <c r="G736">
        <v>0</v>
      </c>
      <c r="H736" t="s">
        <v>25</v>
      </c>
      <c r="I736" t="s">
        <v>19</v>
      </c>
      <c r="J736" t="s">
        <v>329</v>
      </c>
      <c r="K736">
        <v>10</v>
      </c>
      <c r="L736">
        <v>0</v>
      </c>
      <c r="M736">
        <v>0</v>
      </c>
      <c r="N736">
        <v>0</v>
      </c>
    </row>
    <row r="737" spans="1:14" x14ac:dyDescent="0.15">
      <c r="A737" t="str">
        <f t="shared" si="14"/>
        <v>201948_123_4562342690029</v>
      </c>
      <c r="B737">
        <v>201948</v>
      </c>
      <c r="C737">
        <v>123</v>
      </c>
      <c r="D737" t="s">
        <v>53</v>
      </c>
      <c r="E737" s="9">
        <v>4562342690029</v>
      </c>
      <c r="F737">
        <v>0</v>
      </c>
      <c r="G737">
        <v>0</v>
      </c>
      <c r="H737" t="s">
        <v>18</v>
      </c>
      <c r="I737" t="s">
        <v>19</v>
      </c>
      <c r="J737" t="s">
        <v>329</v>
      </c>
      <c r="K737">
        <v>30</v>
      </c>
      <c r="L737">
        <v>0</v>
      </c>
      <c r="M737">
        <v>0</v>
      </c>
      <c r="N737">
        <v>0</v>
      </c>
    </row>
    <row r="738" spans="1:14" x14ac:dyDescent="0.15">
      <c r="A738" t="str">
        <f t="shared" si="14"/>
        <v>201948_123_4562342690036</v>
      </c>
      <c r="B738">
        <v>201948</v>
      </c>
      <c r="C738">
        <v>123</v>
      </c>
      <c r="D738" t="s">
        <v>53</v>
      </c>
      <c r="E738" s="9">
        <v>4562342690036</v>
      </c>
      <c r="F738">
        <v>0</v>
      </c>
      <c r="G738">
        <v>0</v>
      </c>
      <c r="H738" t="s">
        <v>20</v>
      </c>
      <c r="I738" t="s">
        <v>19</v>
      </c>
      <c r="J738" t="s">
        <v>329</v>
      </c>
      <c r="K738">
        <v>10</v>
      </c>
      <c r="L738">
        <v>0</v>
      </c>
      <c r="M738">
        <v>0</v>
      </c>
      <c r="N738">
        <v>0</v>
      </c>
    </row>
    <row r="739" spans="1:14" x14ac:dyDescent="0.15">
      <c r="A739" t="str">
        <f t="shared" si="14"/>
        <v>201948_123_4562342690043</v>
      </c>
      <c r="B739">
        <v>201948</v>
      </c>
      <c r="C739">
        <v>123</v>
      </c>
      <c r="D739" t="s">
        <v>53</v>
      </c>
      <c r="E739" s="9">
        <v>4562342690043</v>
      </c>
      <c r="F739">
        <v>0</v>
      </c>
      <c r="G739">
        <v>0</v>
      </c>
      <c r="H739" t="s">
        <v>21</v>
      </c>
      <c r="I739" t="s">
        <v>19</v>
      </c>
      <c r="J739" t="s">
        <v>329</v>
      </c>
      <c r="K739">
        <v>30</v>
      </c>
      <c r="L739">
        <v>0</v>
      </c>
      <c r="M739">
        <v>0</v>
      </c>
      <c r="N739">
        <v>0</v>
      </c>
    </row>
    <row r="740" spans="1:14" x14ac:dyDescent="0.15">
      <c r="A740" t="str">
        <f t="shared" si="14"/>
        <v>201948_123_4562342690050</v>
      </c>
      <c r="B740">
        <v>201948</v>
      </c>
      <c r="C740">
        <v>123</v>
      </c>
      <c r="D740" t="s">
        <v>53</v>
      </c>
      <c r="E740" s="9">
        <v>4562342690050</v>
      </c>
      <c r="F740">
        <v>0</v>
      </c>
      <c r="G740">
        <v>0</v>
      </c>
      <c r="H740" t="s">
        <v>22</v>
      </c>
      <c r="I740" t="s">
        <v>19</v>
      </c>
      <c r="J740" t="s">
        <v>329</v>
      </c>
      <c r="K740">
        <v>10</v>
      </c>
      <c r="L740">
        <v>0</v>
      </c>
      <c r="M740">
        <v>0</v>
      </c>
      <c r="N740">
        <v>0</v>
      </c>
    </row>
    <row r="741" spans="1:14" x14ac:dyDescent="0.15">
      <c r="A741" t="str">
        <f t="shared" si="14"/>
        <v>201948_123_4562342690067</v>
      </c>
      <c r="B741">
        <v>201948</v>
      </c>
      <c r="C741">
        <v>123</v>
      </c>
      <c r="D741" t="s">
        <v>53</v>
      </c>
      <c r="E741" s="9">
        <v>4562342690067</v>
      </c>
      <c r="F741">
        <v>0</v>
      </c>
      <c r="G741">
        <v>0</v>
      </c>
      <c r="H741" t="s">
        <v>23</v>
      </c>
      <c r="I741" t="s">
        <v>19</v>
      </c>
      <c r="J741" t="s">
        <v>329</v>
      </c>
      <c r="K741">
        <v>30</v>
      </c>
      <c r="L741">
        <v>0</v>
      </c>
      <c r="M741">
        <v>0</v>
      </c>
      <c r="N741">
        <v>0</v>
      </c>
    </row>
    <row r="742" spans="1:14" x14ac:dyDescent="0.15">
      <c r="A742" t="str">
        <f t="shared" si="14"/>
        <v>201948_123_4562342690074</v>
      </c>
      <c r="B742">
        <v>201948</v>
      </c>
      <c r="C742">
        <v>123</v>
      </c>
      <c r="D742" t="s">
        <v>53</v>
      </c>
      <c r="E742" s="9">
        <v>4562342690074</v>
      </c>
      <c r="F742">
        <v>0</v>
      </c>
      <c r="G742">
        <v>0</v>
      </c>
      <c r="H742" t="s">
        <v>24</v>
      </c>
      <c r="I742" t="s">
        <v>19</v>
      </c>
      <c r="J742" t="s">
        <v>329</v>
      </c>
      <c r="K742">
        <v>30</v>
      </c>
      <c r="L742">
        <v>0</v>
      </c>
      <c r="M742">
        <v>0</v>
      </c>
      <c r="N742">
        <v>0</v>
      </c>
    </row>
    <row r="743" spans="1:14" x14ac:dyDescent="0.15">
      <c r="A743" t="str">
        <f t="shared" si="14"/>
        <v>201948_123_4562342690081</v>
      </c>
      <c r="B743">
        <v>201948</v>
      </c>
      <c r="C743">
        <v>123</v>
      </c>
      <c r="D743" t="s">
        <v>53</v>
      </c>
      <c r="E743" s="9">
        <v>4562342690081</v>
      </c>
      <c r="F743">
        <v>0</v>
      </c>
      <c r="G743">
        <v>0</v>
      </c>
      <c r="H743" t="s">
        <v>25</v>
      </c>
      <c r="I743" t="s">
        <v>19</v>
      </c>
      <c r="J743" t="s">
        <v>329</v>
      </c>
      <c r="K743">
        <v>10</v>
      </c>
      <c r="L743">
        <v>0</v>
      </c>
      <c r="M743">
        <v>0</v>
      </c>
      <c r="N743">
        <v>0</v>
      </c>
    </row>
    <row r="744" spans="1:14" x14ac:dyDescent="0.15">
      <c r="A744" t="str">
        <f t="shared" si="14"/>
        <v>201948_130_4562342690029</v>
      </c>
      <c r="B744">
        <v>201948</v>
      </c>
      <c r="C744">
        <v>130</v>
      </c>
      <c r="D744" t="s">
        <v>54</v>
      </c>
      <c r="E744" s="9">
        <v>4562342690029</v>
      </c>
      <c r="F744">
        <v>0</v>
      </c>
      <c r="G744">
        <v>0</v>
      </c>
      <c r="H744" t="s">
        <v>18</v>
      </c>
      <c r="I744" t="s">
        <v>19</v>
      </c>
      <c r="J744" t="s">
        <v>329</v>
      </c>
      <c r="K744">
        <v>30</v>
      </c>
      <c r="L744">
        <v>0</v>
      </c>
      <c r="M744">
        <v>0</v>
      </c>
      <c r="N744">
        <v>0</v>
      </c>
    </row>
    <row r="745" spans="1:14" x14ac:dyDescent="0.15">
      <c r="A745" t="str">
        <f t="shared" si="14"/>
        <v>201948_130_4562342690036</v>
      </c>
      <c r="B745">
        <v>201948</v>
      </c>
      <c r="C745">
        <v>130</v>
      </c>
      <c r="D745" t="s">
        <v>54</v>
      </c>
      <c r="E745" s="9">
        <v>4562342690036</v>
      </c>
      <c r="F745">
        <v>0</v>
      </c>
      <c r="G745">
        <v>0</v>
      </c>
      <c r="H745" t="s">
        <v>20</v>
      </c>
      <c r="I745" t="s">
        <v>19</v>
      </c>
      <c r="J745" t="s">
        <v>329</v>
      </c>
      <c r="K745">
        <v>10</v>
      </c>
      <c r="L745">
        <v>0</v>
      </c>
      <c r="M745">
        <v>0</v>
      </c>
      <c r="N745">
        <v>0</v>
      </c>
    </row>
    <row r="746" spans="1:14" x14ac:dyDescent="0.15">
      <c r="A746" t="str">
        <f t="shared" si="14"/>
        <v>201948_130_4562342690043</v>
      </c>
      <c r="B746">
        <v>201948</v>
      </c>
      <c r="C746">
        <v>130</v>
      </c>
      <c r="D746" t="s">
        <v>54</v>
      </c>
      <c r="E746" s="9">
        <v>4562342690043</v>
      </c>
      <c r="F746">
        <v>0</v>
      </c>
      <c r="G746">
        <v>0</v>
      </c>
      <c r="H746" t="s">
        <v>21</v>
      </c>
      <c r="I746" t="s">
        <v>19</v>
      </c>
      <c r="J746" t="s">
        <v>329</v>
      </c>
      <c r="K746">
        <v>30</v>
      </c>
      <c r="L746">
        <v>0</v>
      </c>
      <c r="M746">
        <v>0</v>
      </c>
      <c r="N746">
        <v>0</v>
      </c>
    </row>
    <row r="747" spans="1:14" x14ac:dyDescent="0.15">
      <c r="A747" t="str">
        <f t="shared" si="14"/>
        <v>201948_130_4562342690050</v>
      </c>
      <c r="B747">
        <v>201948</v>
      </c>
      <c r="C747">
        <v>130</v>
      </c>
      <c r="D747" t="s">
        <v>54</v>
      </c>
      <c r="E747" s="9">
        <v>4562342690050</v>
      </c>
      <c r="F747">
        <v>0</v>
      </c>
      <c r="G747">
        <v>0</v>
      </c>
      <c r="H747" t="s">
        <v>22</v>
      </c>
      <c r="I747" t="s">
        <v>19</v>
      </c>
      <c r="J747" t="s">
        <v>329</v>
      </c>
      <c r="K747">
        <v>10</v>
      </c>
      <c r="L747">
        <v>0</v>
      </c>
      <c r="M747">
        <v>0</v>
      </c>
      <c r="N747">
        <v>0</v>
      </c>
    </row>
    <row r="748" spans="1:14" x14ac:dyDescent="0.15">
      <c r="A748" t="str">
        <f t="shared" si="14"/>
        <v>201948_130_4562342690067</v>
      </c>
      <c r="B748">
        <v>201948</v>
      </c>
      <c r="C748">
        <v>130</v>
      </c>
      <c r="D748" t="s">
        <v>54</v>
      </c>
      <c r="E748" s="9">
        <v>4562342690067</v>
      </c>
      <c r="F748">
        <v>0</v>
      </c>
      <c r="G748">
        <v>0</v>
      </c>
      <c r="H748" t="s">
        <v>23</v>
      </c>
      <c r="I748" t="s">
        <v>19</v>
      </c>
      <c r="J748" t="s">
        <v>329</v>
      </c>
      <c r="K748">
        <v>30</v>
      </c>
      <c r="L748">
        <v>0</v>
      </c>
      <c r="M748">
        <v>0</v>
      </c>
      <c r="N748">
        <v>0</v>
      </c>
    </row>
    <row r="749" spans="1:14" x14ac:dyDescent="0.15">
      <c r="A749" t="str">
        <f t="shared" si="14"/>
        <v>201948_130_4562342690074</v>
      </c>
      <c r="B749">
        <v>201948</v>
      </c>
      <c r="C749">
        <v>130</v>
      </c>
      <c r="D749" t="s">
        <v>54</v>
      </c>
      <c r="E749" s="9">
        <v>4562342690074</v>
      </c>
      <c r="F749">
        <v>0</v>
      </c>
      <c r="G749">
        <v>0</v>
      </c>
      <c r="H749" t="s">
        <v>24</v>
      </c>
      <c r="I749" t="s">
        <v>19</v>
      </c>
      <c r="J749" t="s">
        <v>329</v>
      </c>
      <c r="K749">
        <v>30</v>
      </c>
      <c r="L749">
        <v>0</v>
      </c>
      <c r="M749">
        <v>0</v>
      </c>
      <c r="N749">
        <v>0</v>
      </c>
    </row>
    <row r="750" spans="1:14" x14ac:dyDescent="0.15">
      <c r="A750" t="str">
        <f t="shared" si="14"/>
        <v>201948_130_4562342690081</v>
      </c>
      <c r="B750">
        <v>201948</v>
      </c>
      <c r="C750">
        <v>130</v>
      </c>
      <c r="D750" t="s">
        <v>54</v>
      </c>
      <c r="E750" s="9">
        <v>4562342690081</v>
      </c>
      <c r="F750">
        <v>0</v>
      </c>
      <c r="G750">
        <v>0</v>
      </c>
      <c r="H750" t="s">
        <v>25</v>
      </c>
      <c r="I750" t="s">
        <v>19</v>
      </c>
      <c r="J750" t="s">
        <v>329</v>
      </c>
      <c r="K750">
        <v>10</v>
      </c>
      <c r="L750">
        <v>0</v>
      </c>
      <c r="M750">
        <v>0</v>
      </c>
      <c r="N750">
        <v>0</v>
      </c>
    </row>
    <row r="751" spans="1:14" x14ac:dyDescent="0.15">
      <c r="A751" t="str">
        <f t="shared" si="14"/>
        <v>201948_135_4562342690029</v>
      </c>
      <c r="B751">
        <v>201948</v>
      </c>
      <c r="C751">
        <v>135</v>
      </c>
      <c r="D751" t="s">
        <v>55</v>
      </c>
      <c r="E751" s="9">
        <v>4562342690029</v>
      </c>
      <c r="F751">
        <v>0</v>
      </c>
      <c r="G751">
        <v>0</v>
      </c>
      <c r="H751" t="s">
        <v>18</v>
      </c>
      <c r="I751" t="s">
        <v>19</v>
      </c>
      <c r="J751" t="s">
        <v>329</v>
      </c>
      <c r="K751">
        <v>30</v>
      </c>
      <c r="L751">
        <v>0</v>
      </c>
      <c r="M751">
        <v>0</v>
      </c>
      <c r="N751">
        <v>0</v>
      </c>
    </row>
    <row r="752" spans="1:14" x14ac:dyDescent="0.15">
      <c r="A752" t="str">
        <f t="shared" si="14"/>
        <v>201948_135_4562342690036</v>
      </c>
      <c r="B752">
        <v>201948</v>
      </c>
      <c r="C752">
        <v>135</v>
      </c>
      <c r="D752" t="s">
        <v>55</v>
      </c>
      <c r="E752" s="9">
        <v>4562342690036</v>
      </c>
      <c r="F752">
        <v>0</v>
      </c>
      <c r="G752">
        <v>0</v>
      </c>
      <c r="H752" t="s">
        <v>20</v>
      </c>
      <c r="I752" t="s">
        <v>19</v>
      </c>
      <c r="J752" t="s">
        <v>329</v>
      </c>
      <c r="K752">
        <v>10</v>
      </c>
      <c r="L752">
        <v>0</v>
      </c>
      <c r="M752">
        <v>0</v>
      </c>
      <c r="N752">
        <v>0</v>
      </c>
    </row>
    <row r="753" spans="1:14" x14ac:dyDescent="0.15">
      <c r="A753" t="str">
        <f t="shared" si="14"/>
        <v>201948_135_4562342690043</v>
      </c>
      <c r="B753">
        <v>201948</v>
      </c>
      <c r="C753">
        <v>135</v>
      </c>
      <c r="D753" t="s">
        <v>55</v>
      </c>
      <c r="E753" s="9">
        <v>4562342690043</v>
      </c>
      <c r="F753">
        <v>0</v>
      </c>
      <c r="G753">
        <v>0</v>
      </c>
      <c r="H753" t="s">
        <v>21</v>
      </c>
      <c r="I753" t="s">
        <v>19</v>
      </c>
      <c r="J753" t="s">
        <v>329</v>
      </c>
      <c r="K753">
        <v>30</v>
      </c>
      <c r="L753">
        <v>0</v>
      </c>
      <c r="M753">
        <v>0</v>
      </c>
      <c r="N753">
        <v>0</v>
      </c>
    </row>
    <row r="754" spans="1:14" x14ac:dyDescent="0.15">
      <c r="A754" t="str">
        <f t="shared" si="14"/>
        <v>201948_135_4562342690050</v>
      </c>
      <c r="B754">
        <v>201948</v>
      </c>
      <c r="C754">
        <v>135</v>
      </c>
      <c r="D754" t="s">
        <v>55</v>
      </c>
      <c r="E754" s="9">
        <v>4562342690050</v>
      </c>
      <c r="F754">
        <v>0</v>
      </c>
      <c r="G754">
        <v>0</v>
      </c>
      <c r="H754" t="s">
        <v>22</v>
      </c>
      <c r="I754" t="s">
        <v>19</v>
      </c>
      <c r="J754" t="s">
        <v>329</v>
      </c>
      <c r="K754">
        <v>10</v>
      </c>
      <c r="L754">
        <v>0</v>
      </c>
      <c r="M754">
        <v>0</v>
      </c>
      <c r="N754">
        <v>0</v>
      </c>
    </row>
    <row r="755" spans="1:14" x14ac:dyDescent="0.15">
      <c r="A755" t="str">
        <f t="shared" si="14"/>
        <v>201948_135_4562342690067</v>
      </c>
      <c r="B755">
        <v>201948</v>
      </c>
      <c r="C755">
        <v>135</v>
      </c>
      <c r="D755" t="s">
        <v>55</v>
      </c>
      <c r="E755" s="9">
        <v>4562342690067</v>
      </c>
      <c r="F755">
        <v>0</v>
      </c>
      <c r="G755">
        <v>0</v>
      </c>
      <c r="H755" t="s">
        <v>23</v>
      </c>
      <c r="I755" t="s">
        <v>19</v>
      </c>
      <c r="J755" t="s">
        <v>329</v>
      </c>
      <c r="K755">
        <v>30</v>
      </c>
      <c r="L755">
        <v>0</v>
      </c>
      <c r="M755">
        <v>0</v>
      </c>
      <c r="N755">
        <v>0</v>
      </c>
    </row>
    <row r="756" spans="1:14" x14ac:dyDescent="0.15">
      <c r="A756" t="str">
        <f t="shared" si="14"/>
        <v>201948_135_4562342690074</v>
      </c>
      <c r="B756">
        <v>201948</v>
      </c>
      <c r="C756">
        <v>135</v>
      </c>
      <c r="D756" t="s">
        <v>55</v>
      </c>
      <c r="E756" s="9">
        <v>4562342690074</v>
      </c>
      <c r="F756">
        <v>0</v>
      </c>
      <c r="G756">
        <v>0</v>
      </c>
      <c r="H756" t="s">
        <v>24</v>
      </c>
      <c r="I756" t="s">
        <v>19</v>
      </c>
      <c r="J756" t="s">
        <v>329</v>
      </c>
      <c r="K756">
        <v>30</v>
      </c>
      <c r="L756">
        <v>0</v>
      </c>
      <c r="M756">
        <v>0</v>
      </c>
      <c r="N756">
        <v>0</v>
      </c>
    </row>
    <row r="757" spans="1:14" x14ac:dyDescent="0.15">
      <c r="A757" t="str">
        <f t="shared" si="14"/>
        <v>201948_135_4562342690081</v>
      </c>
      <c r="B757">
        <v>201948</v>
      </c>
      <c r="C757">
        <v>135</v>
      </c>
      <c r="D757" t="s">
        <v>55</v>
      </c>
      <c r="E757" s="9">
        <v>4562342690081</v>
      </c>
      <c r="F757">
        <v>0</v>
      </c>
      <c r="G757">
        <v>0</v>
      </c>
      <c r="H757" t="s">
        <v>25</v>
      </c>
      <c r="I757" t="s">
        <v>19</v>
      </c>
      <c r="J757" t="s">
        <v>329</v>
      </c>
      <c r="K757">
        <v>10</v>
      </c>
      <c r="L757">
        <v>0</v>
      </c>
      <c r="M757">
        <v>0</v>
      </c>
      <c r="N757">
        <v>0</v>
      </c>
    </row>
    <row r="758" spans="1:14" x14ac:dyDescent="0.15">
      <c r="A758" t="str">
        <f t="shared" si="14"/>
        <v>201948_145_4562342690029</v>
      </c>
      <c r="B758">
        <v>201948</v>
      </c>
      <c r="C758">
        <v>145</v>
      </c>
      <c r="D758" t="s">
        <v>56</v>
      </c>
      <c r="E758" s="9">
        <v>4562342690029</v>
      </c>
      <c r="F758">
        <v>0</v>
      </c>
      <c r="G758">
        <v>0</v>
      </c>
      <c r="H758" t="s">
        <v>18</v>
      </c>
      <c r="I758" t="s">
        <v>19</v>
      </c>
      <c r="J758" t="s">
        <v>329</v>
      </c>
      <c r="K758">
        <v>30</v>
      </c>
      <c r="L758">
        <v>0</v>
      </c>
      <c r="M758">
        <v>0</v>
      </c>
      <c r="N758">
        <v>0</v>
      </c>
    </row>
    <row r="759" spans="1:14" x14ac:dyDescent="0.15">
      <c r="A759" t="str">
        <f t="shared" si="14"/>
        <v>201948_145_4562342690036</v>
      </c>
      <c r="B759">
        <v>201948</v>
      </c>
      <c r="C759">
        <v>145</v>
      </c>
      <c r="D759" t="s">
        <v>56</v>
      </c>
      <c r="E759" s="9">
        <v>4562342690036</v>
      </c>
      <c r="F759">
        <v>0</v>
      </c>
      <c r="G759">
        <v>0</v>
      </c>
      <c r="H759" t="s">
        <v>20</v>
      </c>
      <c r="I759" t="s">
        <v>19</v>
      </c>
      <c r="J759" t="s">
        <v>329</v>
      </c>
      <c r="K759">
        <v>10</v>
      </c>
      <c r="L759">
        <v>0</v>
      </c>
      <c r="M759">
        <v>0</v>
      </c>
      <c r="N759">
        <v>0</v>
      </c>
    </row>
    <row r="760" spans="1:14" x14ac:dyDescent="0.15">
      <c r="A760" t="str">
        <f t="shared" si="14"/>
        <v>201948_145_4562342690043</v>
      </c>
      <c r="B760">
        <v>201948</v>
      </c>
      <c r="C760">
        <v>145</v>
      </c>
      <c r="D760" t="s">
        <v>56</v>
      </c>
      <c r="E760" s="9">
        <v>4562342690043</v>
      </c>
      <c r="F760">
        <v>0</v>
      </c>
      <c r="G760">
        <v>0</v>
      </c>
      <c r="H760" t="s">
        <v>21</v>
      </c>
      <c r="I760" t="s">
        <v>19</v>
      </c>
      <c r="J760" t="s">
        <v>329</v>
      </c>
      <c r="K760">
        <v>30</v>
      </c>
      <c r="L760">
        <v>0</v>
      </c>
      <c r="M760">
        <v>0</v>
      </c>
      <c r="N760">
        <v>0</v>
      </c>
    </row>
    <row r="761" spans="1:14" x14ac:dyDescent="0.15">
      <c r="A761" t="str">
        <f t="shared" si="14"/>
        <v>201948_145_4562342690050</v>
      </c>
      <c r="B761">
        <v>201948</v>
      </c>
      <c r="C761">
        <v>145</v>
      </c>
      <c r="D761" t="s">
        <v>56</v>
      </c>
      <c r="E761" s="9">
        <v>4562342690050</v>
      </c>
      <c r="F761">
        <v>0</v>
      </c>
      <c r="G761">
        <v>0</v>
      </c>
      <c r="H761" t="s">
        <v>22</v>
      </c>
      <c r="I761" t="s">
        <v>19</v>
      </c>
      <c r="J761" t="s">
        <v>329</v>
      </c>
      <c r="K761">
        <v>10</v>
      </c>
      <c r="L761">
        <v>0</v>
      </c>
      <c r="M761">
        <v>0</v>
      </c>
      <c r="N761">
        <v>0</v>
      </c>
    </row>
    <row r="762" spans="1:14" x14ac:dyDescent="0.15">
      <c r="A762" t="str">
        <f t="shared" si="14"/>
        <v>201948_145_4562342690067</v>
      </c>
      <c r="B762">
        <v>201948</v>
      </c>
      <c r="C762">
        <v>145</v>
      </c>
      <c r="D762" t="s">
        <v>56</v>
      </c>
      <c r="E762" s="9">
        <v>4562342690067</v>
      </c>
      <c r="F762">
        <v>0</v>
      </c>
      <c r="G762">
        <v>0</v>
      </c>
      <c r="H762" t="s">
        <v>23</v>
      </c>
      <c r="I762" t="s">
        <v>19</v>
      </c>
      <c r="J762" t="s">
        <v>329</v>
      </c>
      <c r="K762">
        <v>30</v>
      </c>
      <c r="L762">
        <v>0</v>
      </c>
      <c r="M762">
        <v>0</v>
      </c>
      <c r="N762">
        <v>0</v>
      </c>
    </row>
    <row r="763" spans="1:14" x14ac:dyDescent="0.15">
      <c r="A763" t="str">
        <f t="shared" si="14"/>
        <v>201948_145_4562342690074</v>
      </c>
      <c r="B763">
        <v>201948</v>
      </c>
      <c r="C763">
        <v>145</v>
      </c>
      <c r="D763" t="s">
        <v>56</v>
      </c>
      <c r="E763" s="9">
        <v>4562342690074</v>
      </c>
      <c r="F763">
        <v>0</v>
      </c>
      <c r="G763">
        <v>0</v>
      </c>
      <c r="H763" t="s">
        <v>24</v>
      </c>
      <c r="I763" t="s">
        <v>19</v>
      </c>
      <c r="J763" t="s">
        <v>329</v>
      </c>
      <c r="K763">
        <v>30</v>
      </c>
      <c r="L763">
        <v>0</v>
      </c>
      <c r="M763">
        <v>0</v>
      </c>
      <c r="N763">
        <v>0</v>
      </c>
    </row>
    <row r="764" spans="1:14" x14ac:dyDescent="0.15">
      <c r="A764" t="str">
        <f t="shared" si="14"/>
        <v>201948_145_4562342690081</v>
      </c>
      <c r="B764">
        <v>201948</v>
      </c>
      <c r="C764">
        <v>145</v>
      </c>
      <c r="D764" t="s">
        <v>56</v>
      </c>
      <c r="E764" s="9">
        <v>4562342690081</v>
      </c>
      <c r="F764">
        <v>0</v>
      </c>
      <c r="G764">
        <v>0</v>
      </c>
      <c r="H764" t="s">
        <v>25</v>
      </c>
      <c r="I764" t="s">
        <v>19</v>
      </c>
      <c r="J764" t="s">
        <v>329</v>
      </c>
      <c r="K764">
        <v>10</v>
      </c>
      <c r="L764">
        <v>0</v>
      </c>
      <c r="M764">
        <v>0</v>
      </c>
      <c r="N764">
        <v>0</v>
      </c>
    </row>
    <row r="765" spans="1:14" x14ac:dyDescent="0.15">
      <c r="A765" t="str">
        <f t="shared" si="14"/>
        <v>201948_154_4562342690029</v>
      </c>
      <c r="B765">
        <v>201948</v>
      </c>
      <c r="C765">
        <v>154</v>
      </c>
      <c r="D765" t="s">
        <v>57</v>
      </c>
      <c r="E765" s="9">
        <v>4562342690029</v>
      </c>
      <c r="F765">
        <v>0</v>
      </c>
      <c r="G765">
        <v>0</v>
      </c>
      <c r="H765" t="s">
        <v>18</v>
      </c>
      <c r="I765" t="s">
        <v>19</v>
      </c>
      <c r="J765" t="s">
        <v>329</v>
      </c>
      <c r="K765">
        <v>30</v>
      </c>
      <c r="L765">
        <v>0</v>
      </c>
      <c r="M765">
        <v>0</v>
      </c>
      <c r="N765">
        <v>0</v>
      </c>
    </row>
    <row r="766" spans="1:14" x14ac:dyDescent="0.15">
      <c r="A766" t="str">
        <f t="shared" si="14"/>
        <v>201948_154_4562342690036</v>
      </c>
      <c r="B766">
        <v>201948</v>
      </c>
      <c r="C766">
        <v>154</v>
      </c>
      <c r="D766" t="s">
        <v>57</v>
      </c>
      <c r="E766" s="9">
        <v>4562342690036</v>
      </c>
      <c r="F766">
        <v>0</v>
      </c>
      <c r="G766">
        <v>0</v>
      </c>
      <c r="H766" t="s">
        <v>20</v>
      </c>
      <c r="I766" t="s">
        <v>19</v>
      </c>
      <c r="J766" t="s">
        <v>329</v>
      </c>
      <c r="K766">
        <v>10</v>
      </c>
      <c r="L766">
        <v>0</v>
      </c>
      <c r="M766">
        <v>0</v>
      </c>
      <c r="N766">
        <v>0</v>
      </c>
    </row>
    <row r="767" spans="1:14" x14ac:dyDescent="0.15">
      <c r="A767" t="str">
        <f t="shared" si="14"/>
        <v>201948_154_4562342690043</v>
      </c>
      <c r="B767">
        <v>201948</v>
      </c>
      <c r="C767">
        <v>154</v>
      </c>
      <c r="D767" t="s">
        <v>57</v>
      </c>
      <c r="E767" s="9">
        <v>4562342690043</v>
      </c>
      <c r="F767">
        <v>0</v>
      </c>
      <c r="G767">
        <v>0</v>
      </c>
      <c r="H767" t="s">
        <v>21</v>
      </c>
      <c r="I767" t="s">
        <v>19</v>
      </c>
      <c r="J767" t="s">
        <v>329</v>
      </c>
      <c r="K767">
        <v>30</v>
      </c>
      <c r="L767">
        <v>0</v>
      </c>
      <c r="M767">
        <v>0</v>
      </c>
      <c r="N767">
        <v>0</v>
      </c>
    </row>
    <row r="768" spans="1:14" x14ac:dyDescent="0.15">
      <c r="A768" t="str">
        <f t="shared" si="14"/>
        <v>201948_154_4562342690050</v>
      </c>
      <c r="B768">
        <v>201948</v>
      </c>
      <c r="C768">
        <v>154</v>
      </c>
      <c r="D768" t="s">
        <v>57</v>
      </c>
      <c r="E768" s="9">
        <v>4562342690050</v>
      </c>
      <c r="F768">
        <v>0</v>
      </c>
      <c r="G768">
        <v>0</v>
      </c>
      <c r="H768" t="s">
        <v>22</v>
      </c>
      <c r="I768" t="s">
        <v>19</v>
      </c>
      <c r="J768" t="s">
        <v>329</v>
      </c>
      <c r="K768">
        <v>10</v>
      </c>
      <c r="L768">
        <v>0</v>
      </c>
      <c r="M768">
        <v>0</v>
      </c>
      <c r="N768">
        <v>0</v>
      </c>
    </row>
    <row r="769" spans="1:14" x14ac:dyDescent="0.15">
      <c r="A769" t="str">
        <f t="shared" si="14"/>
        <v>201948_154_4562342690067</v>
      </c>
      <c r="B769">
        <v>201948</v>
      </c>
      <c r="C769">
        <v>154</v>
      </c>
      <c r="D769" t="s">
        <v>57</v>
      </c>
      <c r="E769" s="9">
        <v>4562342690067</v>
      </c>
      <c r="F769">
        <v>0</v>
      </c>
      <c r="G769">
        <v>0</v>
      </c>
      <c r="H769" t="s">
        <v>23</v>
      </c>
      <c r="I769" t="s">
        <v>19</v>
      </c>
      <c r="J769" t="s">
        <v>329</v>
      </c>
      <c r="K769">
        <v>30</v>
      </c>
      <c r="L769">
        <v>0</v>
      </c>
      <c r="M769">
        <v>0</v>
      </c>
      <c r="N769">
        <v>0</v>
      </c>
    </row>
    <row r="770" spans="1:14" x14ac:dyDescent="0.15">
      <c r="A770" t="str">
        <f t="shared" si="14"/>
        <v>201948_154_4562342690074</v>
      </c>
      <c r="B770">
        <v>201948</v>
      </c>
      <c r="C770">
        <v>154</v>
      </c>
      <c r="D770" t="s">
        <v>57</v>
      </c>
      <c r="E770" s="9">
        <v>4562342690074</v>
      </c>
      <c r="F770">
        <v>0</v>
      </c>
      <c r="G770">
        <v>0</v>
      </c>
      <c r="H770" t="s">
        <v>24</v>
      </c>
      <c r="I770" t="s">
        <v>19</v>
      </c>
      <c r="J770" t="s">
        <v>329</v>
      </c>
      <c r="K770">
        <v>30</v>
      </c>
      <c r="L770">
        <v>0</v>
      </c>
      <c r="M770">
        <v>0</v>
      </c>
      <c r="N770">
        <v>0</v>
      </c>
    </row>
    <row r="771" spans="1:14" x14ac:dyDescent="0.15">
      <c r="A771" t="str">
        <f t="shared" si="14"/>
        <v>201948_154_4562342690081</v>
      </c>
      <c r="B771">
        <v>201948</v>
      </c>
      <c r="C771">
        <v>154</v>
      </c>
      <c r="D771" t="s">
        <v>57</v>
      </c>
      <c r="E771" s="9">
        <v>4562342690081</v>
      </c>
      <c r="F771">
        <v>0</v>
      </c>
      <c r="G771">
        <v>0</v>
      </c>
      <c r="H771" t="s">
        <v>25</v>
      </c>
      <c r="I771" t="s">
        <v>19</v>
      </c>
      <c r="J771" t="s">
        <v>329</v>
      </c>
      <c r="K771">
        <v>10</v>
      </c>
      <c r="L771">
        <v>0</v>
      </c>
      <c r="M771">
        <v>0</v>
      </c>
      <c r="N771">
        <v>0</v>
      </c>
    </row>
    <row r="772" spans="1:14" x14ac:dyDescent="0.15">
      <c r="A772" t="str">
        <f t="shared" si="14"/>
        <v>201948_158_4562342690029</v>
      </c>
      <c r="B772">
        <v>201948</v>
      </c>
      <c r="C772">
        <v>158</v>
      </c>
      <c r="D772" t="s">
        <v>58</v>
      </c>
      <c r="E772" s="9">
        <v>4562342690029</v>
      </c>
      <c r="F772">
        <v>0</v>
      </c>
      <c r="G772">
        <v>0</v>
      </c>
      <c r="H772" t="s">
        <v>18</v>
      </c>
      <c r="I772" t="s">
        <v>19</v>
      </c>
      <c r="J772" t="s">
        <v>329</v>
      </c>
      <c r="K772">
        <v>30</v>
      </c>
      <c r="L772">
        <v>0</v>
      </c>
      <c r="M772">
        <v>0</v>
      </c>
      <c r="N772">
        <v>0</v>
      </c>
    </row>
    <row r="773" spans="1:14" x14ac:dyDescent="0.15">
      <c r="A773" t="str">
        <f t="shared" si="14"/>
        <v>201948_158_4562342690036</v>
      </c>
      <c r="B773">
        <v>201948</v>
      </c>
      <c r="C773">
        <v>158</v>
      </c>
      <c r="D773" t="s">
        <v>58</v>
      </c>
      <c r="E773" s="9">
        <v>4562342690036</v>
      </c>
      <c r="F773">
        <v>0</v>
      </c>
      <c r="G773">
        <v>0</v>
      </c>
      <c r="H773" t="s">
        <v>20</v>
      </c>
      <c r="I773" t="s">
        <v>19</v>
      </c>
      <c r="J773" t="s">
        <v>329</v>
      </c>
      <c r="K773">
        <v>10</v>
      </c>
      <c r="L773">
        <v>0</v>
      </c>
      <c r="M773">
        <v>0</v>
      </c>
      <c r="N773">
        <v>0</v>
      </c>
    </row>
    <row r="774" spans="1:14" x14ac:dyDescent="0.15">
      <c r="A774" t="str">
        <f t="shared" si="14"/>
        <v>201948_158_4562342690043</v>
      </c>
      <c r="B774">
        <v>201948</v>
      </c>
      <c r="C774">
        <v>158</v>
      </c>
      <c r="D774" t="s">
        <v>58</v>
      </c>
      <c r="E774" s="9">
        <v>4562342690043</v>
      </c>
      <c r="F774">
        <v>0</v>
      </c>
      <c r="G774">
        <v>0</v>
      </c>
      <c r="H774" t="s">
        <v>21</v>
      </c>
      <c r="I774" t="s">
        <v>19</v>
      </c>
      <c r="J774" t="s">
        <v>329</v>
      </c>
      <c r="K774">
        <v>30</v>
      </c>
      <c r="L774">
        <v>0</v>
      </c>
      <c r="M774">
        <v>0</v>
      </c>
      <c r="N774">
        <v>0</v>
      </c>
    </row>
    <row r="775" spans="1:14" x14ac:dyDescent="0.15">
      <c r="A775" t="str">
        <f t="shared" si="14"/>
        <v>201948_158_4562342690050</v>
      </c>
      <c r="B775">
        <v>201948</v>
      </c>
      <c r="C775">
        <v>158</v>
      </c>
      <c r="D775" t="s">
        <v>58</v>
      </c>
      <c r="E775" s="9">
        <v>4562342690050</v>
      </c>
      <c r="F775">
        <v>0</v>
      </c>
      <c r="G775">
        <v>0</v>
      </c>
      <c r="H775" t="s">
        <v>22</v>
      </c>
      <c r="I775" t="s">
        <v>19</v>
      </c>
      <c r="J775" t="s">
        <v>329</v>
      </c>
      <c r="K775">
        <v>10</v>
      </c>
      <c r="L775">
        <v>0</v>
      </c>
      <c r="M775">
        <v>0</v>
      </c>
      <c r="N775">
        <v>0</v>
      </c>
    </row>
    <row r="776" spans="1:14" x14ac:dyDescent="0.15">
      <c r="A776" t="str">
        <f t="shared" si="14"/>
        <v>201948_158_4562342690067</v>
      </c>
      <c r="B776">
        <v>201948</v>
      </c>
      <c r="C776">
        <v>158</v>
      </c>
      <c r="D776" t="s">
        <v>58</v>
      </c>
      <c r="E776" s="9">
        <v>4562342690067</v>
      </c>
      <c r="F776">
        <v>0</v>
      </c>
      <c r="G776">
        <v>0</v>
      </c>
      <c r="H776" t="s">
        <v>23</v>
      </c>
      <c r="I776" t="s">
        <v>19</v>
      </c>
      <c r="J776" t="s">
        <v>329</v>
      </c>
      <c r="K776">
        <v>30</v>
      </c>
      <c r="L776">
        <v>0</v>
      </c>
      <c r="M776">
        <v>0</v>
      </c>
      <c r="N776">
        <v>0</v>
      </c>
    </row>
    <row r="777" spans="1:14" x14ac:dyDescent="0.15">
      <c r="A777" t="str">
        <f t="shared" si="14"/>
        <v>201948_158_4562342690074</v>
      </c>
      <c r="B777">
        <v>201948</v>
      </c>
      <c r="C777">
        <v>158</v>
      </c>
      <c r="D777" t="s">
        <v>58</v>
      </c>
      <c r="E777" s="9">
        <v>4562342690074</v>
      </c>
      <c r="F777">
        <v>0</v>
      </c>
      <c r="G777">
        <v>0</v>
      </c>
      <c r="H777" t="s">
        <v>24</v>
      </c>
      <c r="I777" t="s">
        <v>19</v>
      </c>
      <c r="J777" t="s">
        <v>329</v>
      </c>
      <c r="K777">
        <v>30</v>
      </c>
      <c r="L777">
        <v>0</v>
      </c>
      <c r="M777">
        <v>0</v>
      </c>
      <c r="N777">
        <v>0</v>
      </c>
    </row>
    <row r="778" spans="1:14" x14ac:dyDescent="0.15">
      <c r="A778" t="str">
        <f t="shared" si="14"/>
        <v>201948_158_4562342690081</v>
      </c>
      <c r="B778">
        <v>201948</v>
      </c>
      <c r="C778">
        <v>158</v>
      </c>
      <c r="D778" t="s">
        <v>58</v>
      </c>
      <c r="E778" s="9">
        <v>4562342690081</v>
      </c>
      <c r="F778">
        <v>0</v>
      </c>
      <c r="G778">
        <v>0</v>
      </c>
      <c r="H778" t="s">
        <v>25</v>
      </c>
      <c r="I778" t="s">
        <v>19</v>
      </c>
      <c r="J778" t="s">
        <v>329</v>
      </c>
      <c r="K778">
        <v>10</v>
      </c>
      <c r="L778">
        <v>0</v>
      </c>
      <c r="M778">
        <v>0</v>
      </c>
      <c r="N778">
        <v>0</v>
      </c>
    </row>
    <row r="779" spans="1:14" x14ac:dyDescent="0.15">
      <c r="A779" t="str">
        <f t="shared" si="14"/>
        <v>201948_160_4562342690029</v>
      </c>
      <c r="B779">
        <v>201948</v>
      </c>
      <c r="C779">
        <v>160</v>
      </c>
      <c r="D779" t="s">
        <v>59</v>
      </c>
      <c r="E779" s="9">
        <v>4562342690029</v>
      </c>
      <c r="F779">
        <v>0</v>
      </c>
      <c r="G779">
        <v>0</v>
      </c>
      <c r="H779" t="s">
        <v>18</v>
      </c>
      <c r="I779" t="s">
        <v>19</v>
      </c>
      <c r="J779" t="s">
        <v>329</v>
      </c>
      <c r="K779">
        <v>30</v>
      </c>
      <c r="L779">
        <v>0</v>
      </c>
      <c r="M779">
        <v>0</v>
      </c>
      <c r="N779">
        <v>0</v>
      </c>
    </row>
    <row r="780" spans="1:14" x14ac:dyDescent="0.15">
      <c r="A780" t="str">
        <f t="shared" si="14"/>
        <v>201948_160_4562342690036</v>
      </c>
      <c r="B780">
        <v>201948</v>
      </c>
      <c r="C780">
        <v>160</v>
      </c>
      <c r="D780" t="s">
        <v>59</v>
      </c>
      <c r="E780" s="9">
        <v>4562342690036</v>
      </c>
      <c r="F780">
        <v>0</v>
      </c>
      <c r="G780">
        <v>0</v>
      </c>
      <c r="H780" t="s">
        <v>20</v>
      </c>
      <c r="I780" t="s">
        <v>19</v>
      </c>
      <c r="J780" t="s">
        <v>329</v>
      </c>
      <c r="K780">
        <v>10</v>
      </c>
      <c r="L780">
        <v>0</v>
      </c>
      <c r="M780">
        <v>0</v>
      </c>
      <c r="N780">
        <v>0</v>
      </c>
    </row>
    <row r="781" spans="1:14" x14ac:dyDescent="0.15">
      <c r="A781" t="str">
        <f t="shared" si="14"/>
        <v>201948_160_4562342690043</v>
      </c>
      <c r="B781">
        <v>201948</v>
      </c>
      <c r="C781">
        <v>160</v>
      </c>
      <c r="D781" t="s">
        <v>59</v>
      </c>
      <c r="E781" s="9">
        <v>4562342690043</v>
      </c>
      <c r="F781">
        <v>0</v>
      </c>
      <c r="G781">
        <v>0</v>
      </c>
      <c r="H781" t="s">
        <v>21</v>
      </c>
      <c r="I781" t="s">
        <v>19</v>
      </c>
      <c r="J781" t="s">
        <v>329</v>
      </c>
      <c r="K781">
        <v>30</v>
      </c>
      <c r="L781">
        <v>0</v>
      </c>
      <c r="M781">
        <v>0</v>
      </c>
      <c r="N781">
        <v>0</v>
      </c>
    </row>
    <row r="782" spans="1:14" x14ac:dyDescent="0.15">
      <c r="A782" t="str">
        <f t="shared" si="14"/>
        <v>201948_160_4562342690050</v>
      </c>
      <c r="B782">
        <v>201948</v>
      </c>
      <c r="C782">
        <v>160</v>
      </c>
      <c r="D782" t="s">
        <v>59</v>
      </c>
      <c r="E782" s="9">
        <v>4562342690050</v>
      </c>
      <c r="F782">
        <v>0</v>
      </c>
      <c r="G782">
        <v>0</v>
      </c>
      <c r="H782" t="s">
        <v>22</v>
      </c>
      <c r="I782" t="s">
        <v>19</v>
      </c>
      <c r="J782" t="s">
        <v>329</v>
      </c>
      <c r="K782">
        <v>10</v>
      </c>
      <c r="L782">
        <v>0</v>
      </c>
      <c r="M782">
        <v>0</v>
      </c>
      <c r="N782">
        <v>0</v>
      </c>
    </row>
    <row r="783" spans="1:14" x14ac:dyDescent="0.15">
      <c r="A783" t="str">
        <f t="shared" si="14"/>
        <v>201948_160_4562342690067</v>
      </c>
      <c r="B783">
        <v>201948</v>
      </c>
      <c r="C783">
        <v>160</v>
      </c>
      <c r="D783" t="s">
        <v>59</v>
      </c>
      <c r="E783" s="9">
        <v>4562342690067</v>
      </c>
      <c r="F783">
        <v>0</v>
      </c>
      <c r="G783">
        <v>0</v>
      </c>
      <c r="H783" t="s">
        <v>23</v>
      </c>
      <c r="I783" t="s">
        <v>19</v>
      </c>
      <c r="J783" t="s">
        <v>329</v>
      </c>
      <c r="K783">
        <v>30</v>
      </c>
      <c r="L783">
        <v>0</v>
      </c>
      <c r="M783">
        <v>0</v>
      </c>
      <c r="N783">
        <v>0</v>
      </c>
    </row>
    <row r="784" spans="1:14" x14ac:dyDescent="0.15">
      <c r="A784" t="str">
        <f t="shared" si="14"/>
        <v>201948_160_4562342690074</v>
      </c>
      <c r="B784">
        <v>201948</v>
      </c>
      <c r="C784">
        <v>160</v>
      </c>
      <c r="D784" t="s">
        <v>59</v>
      </c>
      <c r="E784" s="9">
        <v>4562342690074</v>
      </c>
      <c r="F784">
        <v>0</v>
      </c>
      <c r="G784">
        <v>0</v>
      </c>
      <c r="H784" t="s">
        <v>24</v>
      </c>
      <c r="I784" t="s">
        <v>19</v>
      </c>
      <c r="J784" t="s">
        <v>329</v>
      </c>
      <c r="K784">
        <v>30</v>
      </c>
      <c r="L784">
        <v>0</v>
      </c>
      <c r="M784">
        <v>0</v>
      </c>
      <c r="N784">
        <v>0</v>
      </c>
    </row>
    <row r="785" spans="1:14" x14ac:dyDescent="0.15">
      <c r="A785" t="str">
        <f t="shared" si="14"/>
        <v>201948_160_4562342690081</v>
      </c>
      <c r="B785">
        <v>201948</v>
      </c>
      <c r="C785">
        <v>160</v>
      </c>
      <c r="D785" t="s">
        <v>59</v>
      </c>
      <c r="E785" s="9">
        <v>4562342690081</v>
      </c>
      <c r="F785">
        <v>0</v>
      </c>
      <c r="G785">
        <v>0</v>
      </c>
      <c r="H785" t="s">
        <v>25</v>
      </c>
      <c r="I785" t="s">
        <v>19</v>
      </c>
      <c r="J785" t="s">
        <v>329</v>
      </c>
      <c r="K785">
        <v>10</v>
      </c>
      <c r="L785">
        <v>0</v>
      </c>
      <c r="M785">
        <v>0</v>
      </c>
      <c r="N785">
        <v>0</v>
      </c>
    </row>
    <row r="786" spans="1:14" x14ac:dyDescent="0.15">
      <c r="A786" t="str">
        <f t="shared" si="14"/>
        <v>201948_162_4562342690029</v>
      </c>
      <c r="B786">
        <v>201948</v>
      </c>
      <c r="C786">
        <v>162</v>
      </c>
      <c r="D786" t="s">
        <v>60</v>
      </c>
      <c r="E786" s="9">
        <v>4562342690029</v>
      </c>
      <c r="F786">
        <v>0</v>
      </c>
      <c r="G786">
        <v>0</v>
      </c>
      <c r="H786" t="s">
        <v>18</v>
      </c>
      <c r="I786" t="s">
        <v>19</v>
      </c>
      <c r="J786" t="s">
        <v>329</v>
      </c>
      <c r="K786">
        <v>30</v>
      </c>
      <c r="L786">
        <v>0</v>
      </c>
      <c r="M786">
        <v>0</v>
      </c>
      <c r="N786">
        <v>0</v>
      </c>
    </row>
    <row r="787" spans="1:14" x14ac:dyDescent="0.15">
      <c r="A787" t="str">
        <f t="shared" si="14"/>
        <v>201948_162_4562342690036</v>
      </c>
      <c r="B787">
        <v>201948</v>
      </c>
      <c r="C787">
        <v>162</v>
      </c>
      <c r="D787" t="s">
        <v>60</v>
      </c>
      <c r="E787" s="9">
        <v>4562342690036</v>
      </c>
      <c r="F787">
        <v>0</v>
      </c>
      <c r="G787">
        <v>0</v>
      </c>
      <c r="H787" t="s">
        <v>20</v>
      </c>
      <c r="I787" t="s">
        <v>19</v>
      </c>
      <c r="J787" t="s">
        <v>329</v>
      </c>
      <c r="K787">
        <v>10</v>
      </c>
      <c r="L787">
        <v>0</v>
      </c>
      <c r="M787">
        <v>0</v>
      </c>
      <c r="N787">
        <v>0</v>
      </c>
    </row>
    <row r="788" spans="1:14" x14ac:dyDescent="0.15">
      <c r="A788" t="str">
        <f t="shared" si="14"/>
        <v>201948_162_4562342690043</v>
      </c>
      <c r="B788">
        <v>201948</v>
      </c>
      <c r="C788">
        <v>162</v>
      </c>
      <c r="D788" t="s">
        <v>60</v>
      </c>
      <c r="E788" s="9">
        <v>4562342690043</v>
      </c>
      <c r="F788">
        <v>0</v>
      </c>
      <c r="G788">
        <v>0</v>
      </c>
      <c r="H788" t="s">
        <v>21</v>
      </c>
      <c r="I788" t="s">
        <v>19</v>
      </c>
      <c r="J788" t="s">
        <v>329</v>
      </c>
      <c r="K788">
        <v>30</v>
      </c>
      <c r="L788">
        <v>0</v>
      </c>
      <c r="M788">
        <v>0</v>
      </c>
      <c r="N788">
        <v>0</v>
      </c>
    </row>
    <row r="789" spans="1:14" x14ac:dyDescent="0.15">
      <c r="A789" t="str">
        <f t="shared" si="14"/>
        <v>201948_162_4562342690050</v>
      </c>
      <c r="B789">
        <v>201948</v>
      </c>
      <c r="C789">
        <v>162</v>
      </c>
      <c r="D789" t="s">
        <v>60</v>
      </c>
      <c r="E789" s="9">
        <v>4562342690050</v>
      </c>
      <c r="F789">
        <v>0</v>
      </c>
      <c r="G789">
        <v>0</v>
      </c>
      <c r="H789" t="s">
        <v>22</v>
      </c>
      <c r="I789" t="s">
        <v>19</v>
      </c>
      <c r="J789" t="s">
        <v>329</v>
      </c>
      <c r="K789">
        <v>10</v>
      </c>
      <c r="L789">
        <v>0</v>
      </c>
      <c r="M789">
        <v>0</v>
      </c>
      <c r="N789">
        <v>0</v>
      </c>
    </row>
    <row r="790" spans="1:14" x14ac:dyDescent="0.15">
      <c r="A790" t="str">
        <f t="shared" si="14"/>
        <v>201948_162_4562342690067</v>
      </c>
      <c r="B790">
        <v>201948</v>
      </c>
      <c r="C790">
        <v>162</v>
      </c>
      <c r="D790" t="s">
        <v>60</v>
      </c>
      <c r="E790" s="9">
        <v>4562342690067</v>
      </c>
      <c r="F790">
        <v>0</v>
      </c>
      <c r="G790">
        <v>0</v>
      </c>
      <c r="H790" t="s">
        <v>23</v>
      </c>
      <c r="I790" t="s">
        <v>19</v>
      </c>
      <c r="J790" t="s">
        <v>329</v>
      </c>
      <c r="K790">
        <v>30</v>
      </c>
      <c r="L790">
        <v>0</v>
      </c>
      <c r="M790">
        <v>0</v>
      </c>
      <c r="N790">
        <v>0</v>
      </c>
    </row>
    <row r="791" spans="1:14" x14ac:dyDescent="0.15">
      <c r="A791" t="str">
        <f t="shared" si="14"/>
        <v>201948_162_4562342690074</v>
      </c>
      <c r="B791">
        <v>201948</v>
      </c>
      <c r="C791">
        <v>162</v>
      </c>
      <c r="D791" t="s">
        <v>60</v>
      </c>
      <c r="E791" s="9">
        <v>4562342690074</v>
      </c>
      <c r="F791">
        <v>0</v>
      </c>
      <c r="G791">
        <v>0</v>
      </c>
      <c r="H791" t="s">
        <v>24</v>
      </c>
      <c r="I791" t="s">
        <v>19</v>
      </c>
      <c r="J791" t="s">
        <v>329</v>
      </c>
      <c r="K791">
        <v>30</v>
      </c>
      <c r="L791">
        <v>0</v>
      </c>
      <c r="M791">
        <v>0</v>
      </c>
      <c r="N791">
        <v>0</v>
      </c>
    </row>
    <row r="792" spans="1:14" x14ac:dyDescent="0.15">
      <c r="A792" t="str">
        <f t="shared" si="14"/>
        <v>201948_162_4562342690081</v>
      </c>
      <c r="B792">
        <v>201948</v>
      </c>
      <c r="C792">
        <v>162</v>
      </c>
      <c r="D792" t="s">
        <v>60</v>
      </c>
      <c r="E792" s="9">
        <v>4562342690081</v>
      </c>
      <c r="F792">
        <v>0</v>
      </c>
      <c r="G792">
        <v>0</v>
      </c>
      <c r="H792" t="s">
        <v>25</v>
      </c>
      <c r="I792" t="s">
        <v>19</v>
      </c>
      <c r="J792" t="s">
        <v>329</v>
      </c>
      <c r="K792">
        <v>10</v>
      </c>
      <c r="L792">
        <v>0</v>
      </c>
      <c r="M792">
        <v>0</v>
      </c>
      <c r="N792">
        <v>0</v>
      </c>
    </row>
    <row r="793" spans="1:14" x14ac:dyDescent="0.15">
      <c r="A793" t="str">
        <f t="shared" ref="A793:A856" si="15">B793&amp;"_"&amp;C793&amp;"_"&amp;E793</f>
        <v>201948_164_4562342690029</v>
      </c>
      <c r="B793">
        <v>201948</v>
      </c>
      <c r="C793">
        <v>164</v>
      </c>
      <c r="D793" t="s">
        <v>61</v>
      </c>
      <c r="E793" s="9">
        <v>4562342690029</v>
      </c>
      <c r="F793">
        <v>0</v>
      </c>
      <c r="G793">
        <v>0</v>
      </c>
      <c r="H793" t="s">
        <v>18</v>
      </c>
      <c r="I793" t="s">
        <v>19</v>
      </c>
      <c r="J793" t="s">
        <v>329</v>
      </c>
      <c r="K793">
        <v>28</v>
      </c>
      <c r="L793">
        <v>2</v>
      </c>
      <c r="M793">
        <v>0</v>
      </c>
      <c r="N793">
        <v>0</v>
      </c>
    </row>
    <row r="794" spans="1:14" x14ac:dyDescent="0.15">
      <c r="A794" t="str">
        <f t="shared" si="15"/>
        <v>201948_164_4562342690036</v>
      </c>
      <c r="B794">
        <v>201948</v>
      </c>
      <c r="C794">
        <v>164</v>
      </c>
      <c r="D794" t="s">
        <v>61</v>
      </c>
      <c r="E794" s="9">
        <v>4562342690036</v>
      </c>
      <c r="F794">
        <v>0</v>
      </c>
      <c r="G794">
        <v>0</v>
      </c>
      <c r="H794" t="s">
        <v>20</v>
      </c>
      <c r="I794" t="s">
        <v>19</v>
      </c>
      <c r="J794" t="s">
        <v>329</v>
      </c>
      <c r="K794">
        <v>10</v>
      </c>
      <c r="L794">
        <v>0</v>
      </c>
      <c r="M794">
        <v>0</v>
      </c>
      <c r="N794">
        <v>0</v>
      </c>
    </row>
    <row r="795" spans="1:14" x14ac:dyDescent="0.15">
      <c r="A795" t="str">
        <f t="shared" si="15"/>
        <v>201948_164_4562342690043</v>
      </c>
      <c r="B795">
        <v>201948</v>
      </c>
      <c r="C795">
        <v>164</v>
      </c>
      <c r="D795" t="s">
        <v>61</v>
      </c>
      <c r="E795" s="9">
        <v>4562342690043</v>
      </c>
      <c r="F795">
        <v>0</v>
      </c>
      <c r="G795">
        <v>0</v>
      </c>
      <c r="H795" t="s">
        <v>21</v>
      </c>
      <c r="I795" t="s">
        <v>19</v>
      </c>
      <c r="J795" t="s">
        <v>329</v>
      </c>
      <c r="K795">
        <v>29</v>
      </c>
      <c r="L795">
        <v>1</v>
      </c>
      <c r="M795">
        <v>0</v>
      </c>
      <c r="N795">
        <v>0</v>
      </c>
    </row>
    <row r="796" spans="1:14" x14ac:dyDescent="0.15">
      <c r="A796" t="str">
        <f t="shared" si="15"/>
        <v>201948_164_4562342690050</v>
      </c>
      <c r="B796">
        <v>201948</v>
      </c>
      <c r="C796">
        <v>164</v>
      </c>
      <c r="D796" t="s">
        <v>61</v>
      </c>
      <c r="E796" s="9">
        <v>4562342690050</v>
      </c>
      <c r="F796">
        <v>0</v>
      </c>
      <c r="G796">
        <v>0</v>
      </c>
      <c r="H796" t="s">
        <v>22</v>
      </c>
      <c r="I796" t="s">
        <v>19</v>
      </c>
      <c r="J796" t="s">
        <v>329</v>
      </c>
      <c r="K796">
        <v>9</v>
      </c>
      <c r="L796">
        <v>1</v>
      </c>
      <c r="M796">
        <v>0</v>
      </c>
      <c r="N796">
        <v>0</v>
      </c>
    </row>
    <row r="797" spans="1:14" x14ac:dyDescent="0.15">
      <c r="A797" t="str">
        <f t="shared" si="15"/>
        <v>201948_164_4562342690067</v>
      </c>
      <c r="B797">
        <v>201948</v>
      </c>
      <c r="C797">
        <v>164</v>
      </c>
      <c r="D797" t="s">
        <v>61</v>
      </c>
      <c r="E797" s="9">
        <v>4562342690067</v>
      </c>
      <c r="F797">
        <v>0</v>
      </c>
      <c r="G797">
        <v>0</v>
      </c>
      <c r="H797" t="s">
        <v>23</v>
      </c>
      <c r="I797" t="s">
        <v>19</v>
      </c>
      <c r="J797" t="s">
        <v>329</v>
      </c>
      <c r="K797">
        <v>28</v>
      </c>
      <c r="L797">
        <v>2</v>
      </c>
      <c r="M797">
        <v>0</v>
      </c>
      <c r="N797">
        <v>0</v>
      </c>
    </row>
    <row r="798" spans="1:14" x14ac:dyDescent="0.15">
      <c r="A798" t="str">
        <f t="shared" si="15"/>
        <v>201948_164_4562342690074</v>
      </c>
      <c r="B798">
        <v>201948</v>
      </c>
      <c r="C798">
        <v>164</v>
      </c>
      <c r="D798" t="s">
        <v>61</v>
      </c>
      <c r="E798" s="9">
        <v>4562342690074</v>
      </c>
      <c r="F798">
        <v>0</v>
      </c>
      <c r="G798">
        <v>0</v>
      </c>
      <c r="H798" t="s">
        <v>24</v>
      </c>
      <c r="I798" t="s">
        <v>19</v>
      </c>
      <c r="J798" t="s">
        <v>329</v>
      </c>
      <c r="K798">
        <v>30</v>
      </c>
      <c r="L798">
        <v>0</v>
      </c>
      <c r="M798">
        <v>0</v>
      </c>
      <c r="N798">
        <v>0</v>
      </c>
    </row>
    <row r="799" spans="1:14" x14ac:dyDescent="0.15">
      <c r="A799" t="str">
        <f t="shared" si="15"/>
        <v>201948_164_4562342690081</v>
      </c>
      <c r="B799">
        <v>201948</v>
      </c>
      <c r="C799">
        <v>164</v>
      </c>
      <c r="D799" t="s">
        <v>61</v>
      </c>
      <c r="E799" s="9">
        <v>4562342690081</v>
      </c>
      <c r="F799">
        <v>0</v>
      </c>
      <c r="G799">
        <v>0</v>
      </c>
      <c r="H799" t="s">
        <v>25</v>
      </c>
      <c r="I799" t="s">
        <v>19</v>
      </c>
      <c r="J799" t="s">
        <v>329</v>
      </c>
      <c r="K799">
        <v>6</v>
      </c>
      <c r="L799">
        <v>4</v>
      </c>
      <c r="M799">
        <v>0</v>
      </c>
      <c r="N799">
        <v>0</v>
      </c>
    </row>
    <row r="800" spans="1:14" x14ac:dyDescent="0.15">
      <c r="A800" t="str">
        <f t="shared" si="15"/>
        <v>201948_178_4562342690029</v>
      </c>
      <c r="B800">
        <v>201948</v>
      </c>
      <c r="C800">
        <v>178</v>
      </c>
      <c r="D800" t="s">
        <v>62</v>
      </c>
      <c r="E800" s="9">
        <v>4562342690029</v>
      </c>
      <c r="F800">
        <v>0</v>
      </c>
      <c r="G800">
        <v>0</v>
      </c>
      <c r="H800" t="s">
        <v>18</v>
      </c>
      <c r="I800" t="s">
        <v>19</v>
      </c>
      <c r="J800" t="s">
        <v>329</v>
      </c>
      <c r="K800">
        <v>30</v>
      </c>
      <c r="L800">
        <v>0</v>
      </c>
      <c r="M800">
        <v>0</v>
      </c>
      <c r="N800">
        <v>0</v>
      </c>
    </row>
    <row r="801" spans="1:14" x14ac:dyDescent="0.15">
      <c r="A801" t="str">
        <f t="shared" si="15"/>
        <v>201948_178_4562342690036</v>
      </c>
      <c r="B801">
        <v>201948</v>
      </c>
      <c r="C801">
        <v>178</v>
      </c>
      <c r="D801" t="s">
        <v>62</v>
      </c>
      <c r="E801" s="9">
        <v>4562342690036</v>
      </c>
      <c r="F801">
        <v>0</v>
      </c>
      <c r="G801">
        <v>0</v>
      </c>
      <c r="H801" t="s">
        <v>20</v>
      </c>
      <c r="I801" t="s">
        <v>19</v>
      </c>
      <c r="J801" t="s">
        <v>329</v>
      </c>
      <c r="K801">
        <v>10</v>
      </c>
      <c r="L801">
        <v>0</v>
      </c>
      <c r="M801">
        <v>0</v>
      </c>
      <c r="N801">
        <v>0</v>
      </c>
    </row>
    <row r="802" spans="1:14" x14ac:dyDescent="0.15">
      <c r="A802" t="str">
        <f t="shared" si="15"/>
        <v>201948_178_4562342690043</v>
      </c>
      <c r="B802">
        <v>201948</v>
      </c>
      <c r="C802">
        <v>178</v>
      </c>
      <c r="D802" t="s">
        <v>62</v>
      </c>
      <c r="E802" s="9">
        <v>4562342690043</v>
      </c>
      <c r="F802">
        <v>0</v>
      </c>
      <c r="G802">
        <v>0</v>
      </c>
      <c r="H802" t="s">
        <v>21</v>
      </c>
      <c r="I802" t="s">
        <v>19</v>
      </c>
      <c r="J802" t="s">
        <v>329</v>
      </c>
      <c r="K802">
        <v>30</v>
      </c>
      <c r="L802">
        <v>0</v>
      </c>
      <c r="M802">
        <v>0</v>
      </c>
      <c r="N802">
        <v>0</v>
      </c>
    </row>
    <row r="803" spans="1:14" x14ac:dyDescent="0.15">
      <c r="A803" t="str">
        <f t="shared" si="15"/>
        <v>201948_178_4562342690050</v>
      </c>
      <c r="B803">
        <v>201948</v>
      </c>
      <c r="C803">
        <v>178</v>
      </c>
      <c r="D803" t="s">
        <v>62</v>
      </c>
      <c r="E803" s="9">
        <v>4562342690050</v>
      </c>
      <c r="F803">
        <v>0</v>
      </c>
      <c r="G803">
        <v>0</v>
      </c>
      <c r="H803" t="s">
        <v>22</v>
      </c>
      <c r="I803" t="s">
        <v>19</v>
      </c>
      <c r="J803" t="s">
        <v>329</v>
      </c>
      <c r="K803">
        <v>10</v>
      </c>
      <c r="L803">
        <v>0</v>
      </c>
      <c r="M803">
        <v>0</v>
      </c>
      <c r="N803">
        <v>0</v>
      </c>
    </row>
    <row r="804" spans="1:14" x14ac:dyDescent="0.15">
      <c r="A804" t="str">
        <f t="shared" si="15"/>
        <v>201948_178_4562342690067</v>
      </c>
      <c r="B804">
        <v>201948</v>
      </c>
      <c r="C804">
        <v>178</v>
      </c>
      <c r="D804" t="s">
        <v>62</v>
      </c>
      <c r="E804" s="9">
        <v>4562342690067</v>
      </c>
      <c r="F804">
        <v>0</v>
      </c>
      <c r="G804">
        <v>0</v>
      </c>
      <c r="H804" t="s">
        <v>23</v>
      </c>
      <c r="I804" t="s">
        <v>19</v>
      </c>
      <c r="J804" t="s">
        <v>329</v>
      </c>
      <c r="K804">
        <v>30</v>
      </c>
      <c r="L804">
        <v>0</v>
      </c>
      <c r="M804">
        <v>0</v>
      </c>
      <c r="N804">
        <v>0</v>
      </c>
    </row>
    <row r="805" spans="1:14" x14ac:dyDescent="0.15">
      <c r="A805" t="str">
        <f t="shared" si="15"/>
        <v>201948_178_4562342690074</v>
      </c>
      <c r="B805">
        <v>201948</v>
      </c>
      <c r="C805">
        <v>178</v>
      </c>
      <c r="D805" t="s">
        <v>62</v>
      </c>
      <c r="E805" s="9">
        <v>4562342690074</v>
      </c>
      <c r="F805">
        <v>0</v>
      </c>
      <c r="G805">
        <v>0</v>
      </c>
      <c r="H805" t="s">
        <v>24</v>
      </c>
      <c r="I805" t="s">
        <v>19</v>
      </c>
      <c r="J805" t="s">
        <v>329</v>
      </c>
      <c r="K805">
        <v>30</v>
      </c>
      <c r="L805">
        <v>0</v>
      </c>
      <c r="M805">
        <v>0</v>
      </c>
      <c r="N805">
        <v>0</v>
      </c>
    </row>
    <row r="806" spans="1:14" x14ac:dyDescent="0.15">
      <c r="A806" t="str">
        <f t="shared" si="15"/>
        <v>201948_178_4562342690081</v>
      </c>
      <c r="B806">
        <v>201948</v>
      </c>
      <c r="C806">
        <v>178</v>
      </c>
      <c r="D806" t="s">
        <v>62</v>
      </c>
      <c r="E806" s="9">
        <v>4562342690081</v>
      </c>
      <c r="F806">
        <v>0</v>
      </c>
      <c r="G806">
        <v>0</v>
      </c>
      <c r="H806" t="s">
        <v>25</v>
      </c>
      <c r="I806" t="s">
        <v>19</v>
      </c>
      <c r="J806" t="s">
        <v>329</v>
      </c>
      <c r="K806">
        <v>10</v>
      </c>
      <c r="L806">
        <v>0</v>
      </c>
      <c r="M806">
        <v>0</v>
      </c>
      <c r="N806">
        <v>0</v>
      </c>
    </row>
    <row r="807" spans="1:14" x14ac:dyDescent="0.15">
      <c r="A807" t="str">
        <f t="shared" si="15"/>
        <v>201948_199_4562342690029</v>
      </c>
      <c r="B807">
        <v>201948</v>
      </c>
      <c r="C807">
        <v>199</v>
      </c>
      <c r="D807" t="s">
        <v>63</v>
      </c>
      <c r="E807" s="9">
        <v>4562342690029</v>
      </c>
      <c r="F807">
        <v>0</v>
      </c>
      <c r="G807">
        <v>0</v>
      </c>
      <c r="H807" t="s">
        <v>18</v>
      </c>
      <c r="I807" t="s">
        <v>19</v>
      </c>
      <c r="J807" t="s">
        <v>329</v>
      </c>
      <c r="K807">
        <v>30</v>
      </c>
      <c r="L807">
        <v>0</v>
      </c>
      <c r="M807">
        <v>0</v>
      </c>
      <c r="N807">
        <v>0</v>
      </c>
    </row>
    <row r="808" spans="1:14" x14ac:dyDescent="0.15">
      <c r="A808" t="str">
        <f t="shared" si="15"/>
        <v>201948_199_4562342690036</v>
      </c>
      <c r="B808">
        <v>201948</v>
      </c>
      <c r="C808">
        <v>199</v>
      </c>
      <c r="D808" t="s">
        <v>63</v>
      </c>
      <c r="E808" s="9">
        <v>4562342690036</v>
      </c>
      <c r="F808">
        <v>0</v>
      </c>
      <c r="G808">
        <v>0</v>
      </c>
      <c r="H808" t="s">
        <v>20</v>
      </c>
      <c r="I808" t="s">
        <v>19</v>
      </c>
      <c r="J808" t="s">
        <v>329</v>
      </c>
      <c r="K808">
        <v>10</v>
      </c>
      <c r="L808">
        <v>0</v>
      </c>
      <c r="M808">
        <v>0</v>
      </c>
      <c r="N808">
        <v>0</v>
      </c>
    </row>
    <row r="809" spans="1:14" x14ac:dyDescent="0.15">
      <c r="A809" t="str">
        <f t="shared" si="15"/>
        <v>201948_199_4562342690043</v>
      </c>
      <c r="B809">
        <v>201948</v>
      </c>
      <c r="C809">
        <v>199</v>
      </c>
      <c r="D809" t="s">
        <v>63</v>
      </c>
      <c r="E809" s="9">
        <v>4562342690043</v>
      </c>
      <c r="F809">
        <v>0</v>
      </c>
      <c r="G809">
        <v>0</v>
      </c>
      <c r="H809" t="s">
        <v>21</v>
      </c>
      <c r="I809" t="s">
        <v>19</v>
      </c>
      <c r="J809" t="s">
        <v>329</v>
      </c>
      <c r="K809">
        <v>30</v>
      </c>
      <c r="L809">
        <v>0</v>
      </c>
      <c r="M809">
        <v>0</v>
      </c>
      <c r="N809">
        <v>0</v>
      </c>
    </row>
    <row r="810" spans="1:14" x14ac:dyDescent="0.15">
      <c r="A810" t="str">
        <f t="shared" si="15"/>
        <v>201948_199_4562342690050</v>
      </c>
      <c r="B810">
        <v>201948</v>
      </c>
      <c r="C810">
        <v>199</v>
      </c>
      <c r="D810" t="s">
        <v>63</v>
      </c>
      <c r="E810" s="9">
        <v>4562342690050</v>
      </c>
      <c r="F810">
        <v>0</v>
      </c>
      <c r="G810">
        <v>0</v>
      </c>
      <c r="H810" t="s">
        <v>22</v>
      </c>
      <c r="I810" t="s">
        <v>19</v>
      </c>
      <c r="J810" t="s">
        <v>329</v>
      </c>
      <c r="K810">
        <v>10</v>
      </c>
      <c r="L810">
        <v>0</v>
      </c>
      <c r="M810">
        <v>0</v>
      </c>
      <c r="N810">
        <v>0</v>
      </c>
    </row>
    <row r="811" spans="1:14" x14ac:dyDescent="0.15">
      <c r="A811" t="str">
        <f t="shared" si="15"/>
        <v>201948_199_4562342690067</v>
      </c>
      <c r="B811">
        <v>201948</v>
      </c>
      <c r="C811">
        <v>199</v>
      </c>
      <c r="D811" t="s">
        <v>63</v>
      </c>
      <c r="E811" s="9">
        <v>4562342690067</v>
      </c>
      <c r="F811">
        <v>0</v>
      </c>
      <c r="G811">
        <v>0</v>
      </c>
      <c r="H811" t="s">
        <v>23</v>
      </c>
      <c r="I811" t="s">
        <v>19</v>
      </c>
      <c r="J811" t="s">
        <v>329</v>
      </c>
      <c r="K811">
        <v>30</v>
      </c>
      <c r="L811">
        <v>0</v>
      </c>
      <c r="M811">
        <v>0</v>
      </c>
      <c r="N811">
        <v>0</v>
      </c>
    </row>
    <row r="812" spans="1:14" x14ac:dyDescent="0.15">
      <c r="A812" t="str">
        <f t="shared" si="15"/>
        <v>201948_199_4562342690074</v>
      </c>
      <c r="B812">
        <v>201948</v>
      </c>
      <c r="C812">
        <v>199</v>
      </c>
      <c r="D812" t="s">
        <v>63</v>
      </c>
      <c r="E812" s="9">
        <v>4562342690074</v>
      </c>
      <c r="F812">
        <v>0</v>
      </c>
      <c r="G812">
        <v>0</v>
      </c>
      <c r="H812" t="s">
        <v>24</v>
      </c>
      <c r="I812" t="s">
        <v>19</v>
      </c>
      <c r="J812" t="s">
        <v>329</v>
      </c>
      <c r="K812">
        <v>30</v>
      </c>
      <c r="L812">
        <v>0</v>
      </c>
      <c r="M812">
        <v>0</v>
      </c>
      <c r="N812">
        <v>0</v>
      </c>
    </row>
    <row r="813" spans="1:14" x14ac:dyDescent="0.15">
      <c r="A813" t="str">
        <f t="shared" si="15"/>
        <v>201948_199_4562342690081</v>
      </c>
      <c r="B813">
        <v>201948</v>
      </c>
      <c r="C813">
        <v>199</v>
      </c>
      <c r="D813" t="s">
        <v>63</v>
      </c>
      <c r="E813" s="9">
        <v>4562342690081</v>
      </c>
      <c r="F813">
        <v>0</v>
      </c>
      <c r="G813">
        <v>0</v>
      </c>
      <c r="H813" t="s">
        <v>25</v>
      </c>
      <c r="I813" t="s">
        <v>19</v>
      </c>
      <c r="J813" t="s">
        <v>329</v>
      </c>
      <c r="K813">
        <v>10</v>
      </c>
      <c r="L813">
        <v>0</v>
      </c>
      <c r="M813">
        <v>0</v>
      </c>
      <c r="N813">
        <v>0</v>
      </c>
    </row>
    <row r="814" spans="1:14" x14ac:dyDescent="0.15">
      <c r="A814" t="str">
        <f t="shared" si="15"/>
        <v>201948_210_4562342690029</v>
      </c>
      <c r="B814">
        <v>201948</v>
      </c>
      <c r="C814">
        <v>210</v>
      </c>
      <c r="D814" t="s">
        <v>64</v>
      </c>
      <c r="E814" s="9">
        <v>4562342690029</v>
      </c>
      <c r="F814">
        <v>0</v>
      </c>
      <c r="G814">
        <v>0</v>
      </c>
      <c r="H814" t="s">
        <v>18</v>
      </c>
      <c r="I814" t="s">
        <v>19</v>
      </c>
      <c r="J814" t="s">
        <v>329</v>
      </c>
      <c r="K814">
        <v>30</v>
      </c>
      <c r="L814">
        <v>0</v>
      </c>
      <c r="M814">
        <v>0</v>
      </c>
      <c r="N814">
        <v>0</v>
      </c>
    </row>
    <row r="815" spans="1:14" x14ac:dyDescent="0.15">
      <c r="A815" t="str">
        <f t="shared" si="15"/>
        <v>201948_210_4562342690036</v>
      </c>
      <c r="B815">
        <v>201948</v>
      </c>
      <c r="C815">
        <v>210</v>
      </c>
      <c r="D815" t="s">
        <v>64</v>
      </c>
      <c r="E815" s="9">
        <v>4562342690036</v>
      </c>
      <c r="F815">
        <v>0</v>
      </c>
      <c r="G815">
        <v>0</v>
      </c>
      <c r="H815" t="s">
        <v>20</v>
      </c>
      <c r="I815" t="s">
        <v>19</v>
      </c>
      <c r="J815" t="s">
        <v>329</v>
      </c>
      <c r="K815">
        <v>10</v>
      </c>
      <c r="L815">
        <v>0</v>
      </c>
      <c r="M815">
        <v>0</v>
      </c>
      <c r="N815">
        <v>0</v>
      </c>
    </row>
    <row r="816" spans="1:14" x14ac:dyDescent="0.15">
      <c r="A816" t="str">
        <f t="shared" si="15"/>
        <v>201948_210_4562342690043</v>
      </c>
      <c r="B816">
        <v>201948</v>
      </c>
      <c r="C816">
        <v>210</v>
      </c>
      <c r="D816" t="s">
        <v>64</v>
      </c>
      <c r="E816" s="9">
        <v>4562342690043</v>
      </c>
      <c r="F816">
        <v>0</v>
      </c>
      <c r="G816">
        <v>0</v>
      </c>
      <c r="H816" t="s">
        <v>21</v>
      </c>
      <c r="I816" t="s">
        <v>19</v>
      </c>
      <c r="J816" t="s">
        <v>329</v>
      </c>
      <c r="K816">
        <v>30</v>
      </c>
      <c r="L816">
        <v>0</v>
      </c>
      <c r="M816">
        <v>0</v>
      </c>
      <c r="N816">
        <v>0</v>
      </c>
    </row>
    <row r="817" spans="1:14" x14ac:dyDescent="0.15">
      <c r="A817" t="str">
        <f t="shared" si="15"/>
        <v>201948_210_4562342690050</v>
      </c>
      <c r="B817">
        <v>201948</v>
      </c>
      <c r="C817">
        <v>210</v>
      </c>
      <c r="D817" t="s">
        <v>64</v>
      </c>
      <c r="E817" s="9">
        <v>4562342690050</v>
      </c>
      <c r="F817">
        <v>0</v>
      </c>
      <c r="G817">
        <v>0</v>
      </c>
      <c r="H817" t="s">
        <v>22</v>
      </c>
      <c r="I817" t="s">
        <v>19</v>
      </c>
      <c r="J817" t="s">
        <v>329</v>
      </c>
      <c r="K817">
        <v>10</v>
      </c>
      <c r="L817">
        <v>0</v>
      </c>
      <c r="M817">
        <v>0</v>
      </c>
      <c r="N817">
        <v>0</v>
      </c>
    </row>
    <row r="818" spans="1:14" x14ac:dyDescent="0.15">
      <c r="A818" t="str">
        <f t="shared" si="15"/>
        <v>201948_210_4562342690067</v>
      </c>
      <c r="B818">
        <v>201948</v>
      </c>
      <c r="C818">
        <v>210</v>
      </c>
      <c r="D818" t="s">
        <v>64</v>
      </c>
      <c r="E818" s="9">
        <v>4562342690067</v>
      </c>
      <c r="F818">
        <v>0</v>
      </c>
      <c r="G818">
        <v>0</v>
      </c>
      <c r="H818" t="s">
        <v>23</v>
      </c>
      <c r="I818" t="s">
        <v>19</v>
      </c>
      <c r="J818" t="s">
        <v>329</v>
      </c>
      <c r="K818">
        <v>30</v>
      </c>
      <c r="L818">
        <v>0</v>
      </c>
      <c r="M818">
        <v>0</v>
      </c>
      <c r="N818">
        <v>0</v>
      </c>
    </row>
    <row r="819" spans="1:14" x14ac:dyDescent="0.15">
      <c r="A819" t="str">
        <f t="shared" si="15"/>
        <v>201948_210_4562342690074</v>
      </c>
      <c r="B819">
        <v>201948</v>
      </c>
      <c r="C819">
        <v>210</v>
      </c>
      <c r="D819" t="s">
        <v>64</v>
      </c>
      <c r="E819" s="9">
        <v>4562342690074</v>
      </c>
      <c r="F819">
        <v>0</v>
      </c>
      <c r="G819">
        <v>0</v>
      </c>
      <c r="H819" t="s">
        <v>24</v>
      </c>
      <c r="I819" t="s">
        <v>19</v>
      </c>
      <c r="J819" t="s">
        <v>329</v>
      </c>
      <c r="K819">
        <v>30</v>
      </c>
      <c r="L819">
        <v>0</v>
      </c>
      <c r="M819">
        <v>0</v>
      </c>
      <c r="N819">
        <v>0</v>
      </c>
    </row>
    <row r="820" spans="1:14" x14ac:dyDescent="0.15">
      <c r="A820" t="str">
        <f t="shared" si="15"/>
        <v>201948_210_4562342690081</v>
      </c>
      <c r="B820">
        <v>201948</v>
      </c>
      <c r="C820">
        <v>210</v>
      </c>
      <c r="D820" t="s">
        <v>64</v>
      </c>
      <c r="E820" s="9">
        <v>4562342690081</v>
      </c>
      <c r="F820">
        <v>0</v>
      </c>
      <c r="G820">
        <v>0</v>
      </c>
      <c r="H820" t="s">
        <v>25</v>
      </c>
      <c r="I820" t="s">
        <v>19</v>
      </c>
      <c r="J820" t="s">
        <v>329</v>
      </c>
      <c r="K820">
        <v>10</v>
      </c>
      <c r="L820">
        <v>0</v>
      </c>
      <c r="M820">
        <v>0</v>
      </c>
      <c r="N820">
        <v>0</v>
      </c>
    </row>
    <row r="821" spans="1:14" x14ac:dyDescent="0.15">
      <c r="A821" t="str">
        <f t="shared" si="15"/>
        <v>201948_211_4562342690029</v>
      </c>
      <c r="B821">
        <v>201948</v>
      </c>
      <c r="C821">
        <v>211</v>
      </c>
      <c r="D821" t="s">
        <v>65</v>
      </c>
      <c r="E821" s="9">
        <v>4562342690029</v>
      </c>
      <c r="F821">
        <v>0</v>
      </c>
      <c r="G821">
        <v>0</v>
      </c>
      <c r="H821" t="s">
        <v>18</v>
      </c>
      <c r="I821" t="s">
        <v>19</v>
      </c>
      <c r="J821" t="s">
        <v>329</v>
      </c>
      <c r="K821">
        <v>30</v>
      </c>
      <c r="L821">
        <v>0</v>
      </c>
      <c r="M821">
        <v>0</v>
      </c>
      <c r="N821">
        <v>0</v>
      </c>
    </row>
    <row r="822" spans="1:14" x14ac:dyDescent="0.15">
      <c r="A822" t="str">
        <f t="shared" si="15"/>
        <v>201948_211_4562342690036</v>
      </c>
      <c r="B822">
        <v>201948</v>
      </c>
      <c r="C822">
        <v>211</v>
      </c>
      <c r="D822" t="s">
        <v>65</v>
      </c>
      <c r="E822" s="9">
        <v>4562342690036</v>
      </c>
      <c r="F822">
        <v>0</v>
      </c>
      <c r="G822">
        <v>0</v>
      </c>
      <c r="H822" t="s">
        <v>20</v>
      </c>
      <c r="I822" t="s">
        <v>19</v>
      </c>
      <c r="J822" t="s">
        <v>329</v>
      </c>
      <c r="K822">
        <v>10</v>
      </c>
      <c r="L822">
        <v>0</v>
      </c>
      <c r="M822">
        <v>0</v>
      </c>
      <c r="N822">
        <v>0</v>
      </c>
    </row>
    <row r="823" spans="1:14" x14ac:dyDescent="0.15">
      <c r="A823" t="str">
        <f t="shared" si="15"/>
        <v>201948_211_4562342690043</v>
      </c>
      <c r="B823">
        <v>201948</v>
      </c>
      <c r="C823">
        <v>211</v>
      </c>
      <c r="D823" t="s">
        <v>65</v>
      </c>
      <c r="E823" s="9">
        <v>4562342690043</v>
      </c>
      <c r="F823">
        <v>0</v>
      </c>
      <c r="G823">
        <v>0</v>
      </c>
      <c r="H823" t="s">
        <v>21</v>
      </c>
      <c r="I823" t="s">
        <v>19</v>
      </c>
      <c r="J823" t="s">
        <v>329</v>
      </c>
      <c r="K823">
        <v>29</v>
      </c>
      <c r="L823">
        <v>1</v>
      </c>
      <c r="M823">
        <v>0</v>
      </c>
      <c r="N823">
        <v>0</v>
      </c>
    </row>
    <row r="824" spans="1:14" x14ac:dyDescent="0.15">
      <c r="A824" t="str">
        <f t="shared" si="15"/>
        <v>201948_211_4562342690050</v>
      </c>
      <c r="B824">
        <v>201948</v>
      </c>
      <c r="C824">
        <v>211</v>
      </c>
      <c r="D824" t="s">
        <v>65</v>
      </c>
      <c r="E824" s="9">
        <v>4562342690050</v>
      </c>
      <c r="F824">
        <v>0</v>
      </c>
      <c r="G824">
        <v>0</v>
      </c>
      <c r="H824" t="s">
        <v>22</v>
      </c>
      <c r="I824" t="s">
        <v>19</v>
      </c>
      <c r="J824" t="s">
        <v>329</v>
      </c>
      <c r="K824">
        <v>10</v>
      </c>
      <c r="L824">
        <v>0</v>
      </c>
      <c r="M824">
        <v>0</v>
      </c>
      <c r="N824">
        <v>0</v>
      </c>
    </row>
    <row r="825" spans="1:14" x14ac:dyDescent="0.15">
      <c r="A825" t="str">
        <f t="shared" si="15"/>
        <v>201948_211_4562342690067</v>
      </c>
      <c r="B825">
        <v>201948</v>
      </c>
      <c r="C825">
        <v>211</v>
      </c>
      <c r="D825" t="s">
        <v>65</v>
      </c>
      <c r="E825" s="9">
        <v>4562342690067</v>
      </c>
      <c r="F825">
        <v>0</v>
      </c>
      <c r="G825">
        <v>0</v>
      </c>
      <c r="H825" t="s">
        <v>23</v>
      </c>
      <c r="I825" t="s">
        <v>19</v>
      </c>
      <c r="J825" t="s">
        <v>329</v>
      </c>
      <c r="K825">
        <v>30</v>
      </c>
      <c r="L825">
        <v>0</v>
      </c>
      <c r="M825">
        <v>0</v>
      </c>
      <c r="N825">
        <v>0</v>
      </c>
    </row>
    <row r="826" spans="1:14" x14ac:dyDescent="0.15">
      <c r="A826" t="str">
        <f t="shared" si="15"/>
        <v>201948_211_4562342690074</v>
      </c>
      <c r="B826">
        <v>201948</v>
      </c>
      <c r="C826">
        <v>211</v>
      </c>
      <c r="D826" t="s">
        <v>65</v>
      </c>
      <c r="E826" s="9">
        <v>4562342690074</v>
      </c>
      <c r="F826">
        <v>0</v>
      </c>
      <c r="G826">
        <v>0</v>
      </c>
      <c r="H826" t="s">
        <v>24</v>
      </c>
      <c r="I826" t="s">
        <v>19</v>
      </c>
      <c r="J826" t="s">
        <v>329</v>
      </c>
      <c r="K826">
        <v>29</v>
      </c>
      <c r="L826">
        <v>1</v>
      </c>
      <c r="M826">
        <v>0</v>
      </c>
      <c r="N826">
        <v>0</v>
      </c>
    </row>
    <row r="827" spans="1:14" x14ac:dyDescent="0.15">
      <c r="A827" t="str">
        <f t="shared" si="15"/>
        <v>201948_211_4562342690081</v>
      </c>
      <c r="B827">
        <v>201948</v>
      </c>
      <c r="C827">
        <v>211</v>
      </c>
      <c r="D827" t="s">
        <v>65</v>
      </c>
      <c r="E827" s="9">
        <v>4562342690081</v>
      </c>
      <c r="F827">
        <v>0</v>
      </c>
      <c r="G827">
        <v>0</v>
      </c>
      <c r="H827" t="s">
        <v>25</v>
      </c>
      <c r="I827" t="s">
        <v>19</v>
      </c>
      <c r="J827" t="s">
        <v>329</v>
      </c>
      <c r="K827">
        <v>10</v>
      </c>
      <c r="L827">
        <v>0</v>
      </c>
      <c r="M827">
        <v>0</v>
      </c>
      <c r="N827">
        <v>0</v>
      </c>
    </row>
    <row r="828" spans="1:14" x14ac:dyDescent="0.15">
      <c r="A828" t="str">
        <f t="shared" si="15"/>
        <v>201948_227_4562342690029</v>
      </c>
      <c r="B828">
        <v>201948</v>
      </c>
      <c r="C828">
        <v>227</v>
      </c>
      <c r="D828" t="s">
        <v>66</v>
      </c>
      <c r="E828" s="9">
        <v>4562342690029</v>
      </c>
      <c r="F828">
        <v>0</v>
      </c>
      <c r="G828">
        <v>0</v>
      </c>
      <c r="H828" t="s">
        <v>18</v>
      </c>
      <c r="I828" t="s">
        <v>19</v>
      </c>
      <c r="J828" t="s">
        <v>329</v>
      </c>
      <c r="K828">
        <v>30</v>
      </c>
      <c r="L828">
        <v>0</v>
      </c>
      <c r="M828">
        <v>0</v>
      </c>
      <c r="N828">
        <v>0</v>
      </c>
    </row>
    <row r="829" spans="1:14" x14ac:dyDescent="0.15">
      <c r="A829" t="str">
        <f t="shared" si="15"/>
        <v>201948_227_4562342690036</v>
      </c>
      <c r="B829">
        <v>201948</v>
      </c>
      <c r="C829">
        <v>227</v>
      </c>
      <c r="D829" t="s">
        <v>66</v>
      </c>
      <c r="E829" s="9">
        <v>4562342690036</v>
      </c>
      <c r="F829">
        <v>0</v>
      </c>
      <c r="G829">
        <v>0</v>
      </c>
      <c r="H829" t="s">
        <v>20</v>
      </c>
      <c r="I829" t="s">
        <v>19</v>
      </c>
      <c r="J829" t="s">
        <v>329</v>
      </c>
      <c r="K829">
        <v>10</v>
      </c>
      <c r="L829">
        <v>0</v>
      </c>
      <c r="M829">
        <v>0</v>
      </c>
      <c r="N829">
        <v>0</v>
      </c>
    </row>
    <row r="830" spans="1:14" x14ac:dyDescent="0.15">
      <c r="A830" t="str">
        <f t="shared" si="15"/>
        <v>201948_227_4562342690043</v>
      </c>
      <c r="B830">
        <v>201948</v>
      </c>
      <c r="C830">
        <v>227</v>
      </c>
      <c r="D830" t="s">
        <v>66</v>
      </c>
      <c r="E830" s="9">
        <v>4562342690043</v>
      </c>
      <c r="F830">
        <v>0</v>
      </c>
      <c r="G830">
        <v>0</v>
      </c>
      <c r="H830" t="s">
        <v>21</v>
      </c>
      <c r="I830" t="s">
        <v>19</v>
      </c>
      <c r="J830" t="s">
        <v>329</v>
      </c>
      <c r="K830">
        <v>30</v>
      </c>
      <c r="L830">
        <v>0</v>
      </c>
      <c r="M830">
        <v>0</v>
      </c>
      <c r="N830">
        <v>0</v>
      </c>
    </row>
    <row r="831" spans="1:14" x14ac:dyDescent="0.15">
      <c r="A831" t="str">
        <f t="shared" si="15"/>
        <v>201948_227_4562342690050</v>
      </c>
      <c r="B831">
        <v>201948</v>
      </c>
      <c r="C831">
        <v>227</v>
      </c>
      <c r="D831" t="s">
        <v>66</v>
      </c>
      <c r="E831" s="9">
        <v>4562342690050</v>
      </c>
      <c r="F831">
        <v>0</v>
      </c>
      <c r="G831">
        <v>0</v>
      </c>
      <c r="H831" t="s">
        <v>22</v>
      </c>
      <c r="I831" t="s">
        <v>19</v>
      </c>
      <c r="J831" t="s">
        <v>329</v>
      </c>
      <c r="K831">
        <v>10</v>
      </c>
      <c r="L831">
        <v>0</v>
      </c>
      <c r="M831">
        <v>0</v>
      </c>
      <c r="N831">
        <v>0</v>
      </c>
    </row>
    <row r="832" spans="1:14" x14ac:dyDescent="0.15">
      <c r="A832" t="str">
        <f t="shared" si="15"/>
        <v>201948_227_4562342690067</v>
      </c>
      <c r="B832">
        <v>201948</v>
      </c>
      <c r="C832">
        <v>227</v>
      </c>
      <c r="D832" t="s">
        <v>66</v>
      </c>
      <c r="E832" s="9">
        <v>4562342690067</v>
      </c>
      <c r="F832">
        <v>0</v>
      </c>
      <c r="G832">
        <v>0</v>
      </c>
      <c r="H832" t="s">
        <v>23</v>
      </c>
      <c r="I832" t="s">
        <v>19</v>
      </c>
      <c r="J832" t="s">
        <v>329</v>
      </c>
      <c r="K832">
        <v>30</v>
      </c>
      <c r="L832">
        <v>0</v>
      </c>
      <c r="M832">
        <v>0</v>
      </c>
      <c r="N832">
        <v>0</v>
      </c>
    </row>
    <row r="833" spans="1:14" x14ac:dyDescent="0.15">
      <c r="A833" t="str">
        <f t="shared" si="15"/>
        <v>201948_227_4562342690074</v>
      </c>
      <c r="B833">
        <v>201948</v>
      </c>
      <c r="C833">
        <v>227</v>
      </c>
      <c r="D833" t="s">
        <v>66</v>
      </c>
      <c r="E833" s="9">
        <v>4562342690074</v>
      </c>
      <c r="F833">
        <v>0</v>
      </c>
      <c r="G833">
        <v>0</v>
      </c>
      <c r="H833" t="s">
        <v>24</v>
      </c>
      <c r="I833" t="s">
        <v>19</v>
      </c>
      <c r="J833" t="s">
        <v>329</v>
      </c>
      <c r="K833">
        <v>30</v>
      </c>
      <c r="L833">
        <v>0</v>
      </c>
      <c r="M833">
        <v>0</v>
      </c>
      <c r="N833">
        <v>0</v>
      </c>
    </row>
    <row r="834" spans="1:14" x14ac:dyDescent="0.15">
      <c r="A834" t="str">
        <f t="shared" si="15"/>
        <v>201948_227_4562342690081</v>
      </c>
      <c r="B834">
        <v>201948</v>
      </c>
      <c r="C834">
        <v>227</v>
      </c>
      <c r="D834" t="s">
        <v>66</v>
      </c>
      <c r="E834" s="9">
        <v>4562342690081</v>
      </c>
      <c r="F834">
        <v>0</v>
      </c>
      <c r="G834">
        <v>0</v>
      </c>
      <c r="H834" t="s">
        <v>25</v>
      </c>
      <c r="I834" t="s">
        <v>19</v>
      </c>
      <c r="J834" t="s">
        <v>329</v>
      </c>
      <c r="K834">
        <v>10</v>
      </c>
      <c r="L834">
        <v>0</v>
      </c>
      <c r="M834">
        <v>0</v>
      </c>
      <c r="N834">
        <v>0</v>
      </c>
    </row>
    <row r="835" spans="1:14" x14ac:dyDescent="0.15">
      <c r="A835" t="str">
        <f t="shared" si="15"/>
        <v>201948_269_4562342690029</v>
      </c>
      <c r="B835">
        <v>201948</v>
      </c>
      <c r="C835">
        <v>269</v>
      </c>
      <c r="D835" t="s">
        <v>67</v>
      </c>
      <c r="E835" s="9">
        <v>4562342690029</v>
      </c>
      <c r="F835">
        <v>0</v>
      </c>
      <c r="G835">
        <v>0</v>
      </c>
      <c r="H835" t="s">
        <v>18</v>
      </c>
      <c r="I835" t="s">
        <v>19</v>
      </c>
      <c r="J835" t="s">
        <v>329</v>
      </c>
      <c r="K835">
        <v>30</v>
      </c>
      <c r="L835">
        <v>0</v>
      </c>
      <c r="M835">
        <v>0</v>
      </c>
      <c r="N835">
        <v>0</v>
      </c>
    </row>
    <row r="836" spans="1:14" x14ac:dyDescent="0.15">
      <c r="A836" t="str">
        <f t="shared" si="15"/>
        <v>201948_269_4562342690036</v>
      </c>
      <c r="B836">
        <v>201948</v>
      </c>
      <c r="C836">
        <v>269</v>
      </c>
      <c r="D836" t="s">
        <v>67</v>
      </c>
      <c r="E836" s="9">
        <v>4562342690036</v>
      </c>
      <c r="F836">
        <v>0</v>
      </c>
      <c r="G836">
        <v>0</v>
      </c>
      <c r="H836" t="s">
        <v>20</v>
      </c>
      <c r="I836" t="s">
        <v>19</v>
      </c>
      <c r="J836" t="s">
        <v>329</v>
      </c>
      <c r="K836">
        <v>10</v>
      </c>
      <c r="L836">
        <v>0</v>
      </c>
      <c r="M836">
        <v>0</v>
      </c>
      <c r="N836">
        <v>0</v>
      </c>
    </row>
    <row r="837" spans="1:14" x14ac:dyDescent="0.15">
      <c r="A837" t="str">
        <f t="shared" si="15"/>
        <v>201948_269_4562342690043</v>
      </c>
      <c r="B837">
        <v>201948</v>
      </c>
      <c r="C837">
        <v>269</v>
      </c>
      <c r="D837" t="s">
        <v>67</v>
      </c>
      <c r="E837" s="9">
        <v>4562342690043</v>
      </c>
      <c r="F837">
        <v>0</v>
      </c>
      <c r="G837">
        <v>0</v>
      </c>
      <c r="H837" t="s">
        <v>21</v>
      </c>
      <c r="I837" t="s">
        <v>19</v>
      </c>
      <c r="J837" t="s">
        <v>329</v>
      </c>
      <c r="K837">
        <v>30</v>
      </c>
      <c r="L837">
        <v>0</v>
      </c>
      <c r="M837">
        <v>0</v>
      </c>
      <c r="N837">
        <v>0</v>
      </c>
    </row>
    <row r="838" spans="1:14" x14ac:dyDescent="0.15">
      <c r="A838" t="str">
        <f t="shared" si="15"/>
        <v>201948_269_4562342690050</v>
      </c>
      <c r="B838">
        <v>201948</v>
      </c>
      <c r="C838">
        <v>269</v>
      </c>
      <c r="D838" t="s">
        <v>67</v>
      </c>
      <c r="E838" s="9">
        <v>4562342690050</v>
      </c>
      <c r="F838">
        <v>0</v>
      </c>
      <c r="G838">
        <v>0</v>
      </c>
      <c r="H838" t="s">
        <v>22</v>
      </c>
      <c r="I838" t="s">
        <v>19</v>
      </c>
      <c r="J838" t="s">
        <v>329</v>
      </c>
      <c r="K838">
        <v>10</v>
      </c>
      <c r="L838">
        <v>0</v>
      </c>
      <c r="M838">
        <v>0</v>
      </c>
      <c r="N838">
        <v>0</v>
      </c>
    </row>
    <row r="839" spans="1:14" x14ac:dyDescent="0.15">
      <c r="A839" t="str">
        <f t="shared" si="15"/>
        <v>201948_269_4562342690067</v>
      </c>
      <c r="B839">
        <v>201948</v>
      </c>
      <c r="C839">
        <v>269</v>
      </c>
      <c r="D839" t="s">
        <v>67</v>
      </c>
      <c r="E839" s="9">
        <v>4562342690067</v>
      </c>
      <c r="F839">
        <v>0</v>
      </c>
      <c r="G839">
        <v>0</v>
      </c>
      <c r="H839" t="s">
        <v>23</v>
      </c>
      <c r="I839" t="s">
        <v>19</v>
      </c>
      <c r="J839" t="s">
        <v>329</v>
      </c>
      <c r="K839">
        <v>30</v>
      </c>
      <c r="L839">
        <v>0</v>
      </c>
      <c r="M839">
        <v>0</v>
      </c>
      <c r="N839">
        <v>0</v>
      </c>
    </row>
    <row r="840" spans="1:14" x14ac:dyDescent="0.15">
      <c r="A840" t="str">
        <f t="shared" si="15"/>
        <v>201948_269_4562342690074</v>
      </c>
      <c r="B840">
        <v>201948</v>
      </c>
      <c r="C840">
        <v>269</v>
      </c>
      <c r="D840" t="s">
        <v>67</v>
      </c>
      <c r="E840" s="9">
        <v>4562342690074</v>
      </c>
      <c r="F840">
        <v>0</v>
      </c>
      <c r="G840">
        <v>0</v>
      </c>
      <c r="H840" t="s">
        <v>24</v>
      </c>
      <c r="I840" t="s">
        <v>19</v>
      </c>
      <c r="J840" t="s">
        <v>329</v>
      </c>
      <c r="K840">
        <v>30</v>
      </c>
      <c r="L840">
        <v>0</v>
      </c>
      <c r="M840">
        <v>0</v>
      </c>
      <c r="N840">
        <v>0</v>
      </c>
    </row>
    <row r="841" spans="1:14" x14ac:dyDescent="0.15">
      <c r="A841" t="str">
        <f t="shared" si="15"/>
        <v>201948_269_4562342690081</v>
      </c>
      <c r="B841">
        <v>201948</v>
      </c>
      <c r="C841">
        <v>269</v>
      </c>
      <c r="D841" t="s">
        <v>67</v>
      </c>
      <c r="E841" s="9">
        <v>4562342690081</v>
      </c>
      <c r="F841">
        <v>0</v>
      </c>
      <c r="G841">
        <v>0</v>
      </c>
      <c r="H841" t="s">
        <v>25</v>
      </c>
      <c r="I841" t="s">
        <v>19</v>
      </c>
      <c r="J841" t="s">
        <v>329</v>
      </c>
      <c r="K841">
        <v>10</v>
      </c>
      <c r="L841">
        <v>0</v>
      </c>
      <c r="M841">
        <v>0</v>
      </c>
      <c r="N841">
        <v>0</v>
      </c>
    </row>
    <row r="842" spans="1:14" x14ac:dyDescent="0.15">
      <c r="A842" t="str">
        <f t="shared" si="15"/>
        <v>201948_282_4562342690029</v>
      </c>
      <c r="B842">
        <v>201948</v>
      </c>
      <c r="C842">
        <v>282</v>
      </c>
      <c r="D842" t="s">
        <v>68</v>
      </c>
      <c r="E842" s="9">
        <v>4562342690029</v>
      </c>
      <c r="F842">
        <v>0</v>
      </c>
      <c r="G842">
        <v>0</v>
      </c>
      <c r="H842" t="s">
        <v>18</v>
      </c>
      <c r="I842" t="s">
        <v>19</v>
      </c>
      <c r="J842" t="s">
        <v>329</v>
      </c>
      <c r="K842">
        <v>30</v>
      </c>
      <c r="L842">
        <v>0</v>
      </c>
      <c r="M842">
        <v>0</v>
      </c>
      <c r="N842">
        <v>0</v>
      </c>
    </row>
    <row r="843" spans="1:14" x14ac:dyDescent="0.15">
      <c r="A843" t="str">
        <f t="shared" si="15"/>
        <v>201948_282_4562342690036</v>
      </c>
      <c r="B843">
        <v>201948</v>
      </c>
      <c r="C843">
        <v>282</v>
      </c>
      <c r="D843" t="s">
        <v>68</v>
      </c>
      <c r="E843" s="9">
        <v>4562342690036</v>
      </c>
      <c r="F843">
        <v>0</v>
      </c>
      <c r="G843">
        <v>0</v>
      </c>
      <c r="H843" t="s">
        <v>20</v>
      </c>
      <c r="I843" t="s">
        <v>19</v>
      </c>
      <c r="J843" t="s">
        <v>329</v>
      </c>
      <c r="K843">
        <v>10</v>
      </c>
      <c r="L843">
        <v>0</v>
      </c>
      <c r="M843">
        <v>0</v>
      </c>
      <c r="N843">
        <v>0</v>
      </c>
    </row>
    <row r="844" spans="1:14" x14ac:dyDescent="0.15">
      <c r="A844" t="str">
        <f t="shared" si="15"/>
        <v>201948_282_4562342690043</v>
      </c>
      <c r="B844">
        <v>201948</v>
      </c>
      <c r="C844">
        <v>282</v>
      </c>
      <c r="D844" t="s">
        <v>68</v>
      </c>
      <c r="E844" s="9">
        <v>4562342690043</v>
      </c>
      <c r="F844">
        <v>0</v>
      </c>
      <c r="G844">
        <v>0</v>
      </c>
      <c r="H844" t="s">
        <v>21</v>
      </c>
      <c r="I844" t="s">
        <v>19</v>
      </c>
      <c r="J844" t="s">
        <v>329</v>
      </c>
      <c r="K844">
        <v>30</v>
      </c>
      <c r="L844">
        <v>0</v>
      </c>
      <c r="M844">
        <v>0</v>
      </c>
      <c r="N844">
        <v>0</v>
      </c>
    </row>
    <row r="845" spans="1:14" x14ac:dyDescent="0.15">
      <c r="A845" t="str">
        <f t="shared" si="15"/>
        <v>201948_282_4562342690050</v>
      </c>
      <c r="B845">
        <v>201948</v>
      </c>
      <c r="C845">
        <v>282</v>
      </c>
      <c r="D845" t="s">
        <v>68</v>
      </c>
      <c r="E845" s="9">
        <v>4562342690050</v>
      </c>
      <c r="F845">
        <v>0</v>
      </c>
      <c r="G845">
        <v>0</v>
      </c>
      <c r="H845" t="s">
        <v>22</v>
      </c>
      <c r="I845" t="s">
        <v>19</v>
      </c>
      <c r="J845" t="s">
        <v>329</v>
      </c>
      <c r="K845">
        <v>10</v>
      </c>
      <c r="L845">
        <v>0</v>
      </c>
      <c r="M845">
        <v>0</v>
      </c>
      <c r="N845">
        <v>0</v>
      </c>
    </row>
    <row r="846" spans="1:14" x14ac:dyDescent="0.15">
      <c r="A846" t="str">
        <f t="shared" si="15"/>
        <v>201948_282_4562342690067</v>
      </c>
      <c r="B846">
        <v>201948</v>
      </c>
      <c r="C846">
        <v>282</v>
      </c>
      <c r="D846" t="s">
        <v>68</v>
      </c>
      <c r="E846" s="9">
        <v>4562342690067</v>
      </c>
      <c r="F846">
        <v>0</v>
      </c>
      <c r="G846">
        <v>0</v>
      </c>
      <c r="H846" t="s">
        <v>23</v>
      </c>
      <c r="I846" t="s">
        <v>19</v>
      </c>
      <c r="J846" t="s">
        <v>329</v>
      </c>
      <c r="K846">
        <v>30</v>
      </c>
      <c r="L846">
        <v>0</v>
      </c>
      <c r="M846">
        <v>0</v>
      </c>
      <c r="N846">
        <v>0</v>
      </c>
    </row>
    <row r="847" spans="1:14" x14ac:dyDescent="0.15">
      <c r="A847" t="str">
        <f t="shared" si="15"/>
        <v>201948_282_4562342690074</v>
      </c>
      <c r="B847">
        <v>201948</v>
      </c>
      <c r="C847">
        <v>282</v>
      </c>
      <c r="D847" t="s">
        <v>68</v>
      </c>
      <c r="E847" s="9">
        <v>4562342690074</v>
      </c>
      <c r="F847">
        <v>0</v>
      </c>
      <c r="G847">
        <v>0</v>
      </c>
      <c r="H847" t="s">
        <v>24</v>
      </c>
      <c r="I847" t="s">
        <v>19</v>
      </c>
      <c r="J847" t="s">
        <v>329</v>
      </c>
      <c r="K847">
        <v>30</v>
      </c>
      <c r="L847">
        <v>0</v>
      </c>
      <c r="M847">
        <v>0</v>
      </c>
      <c r="N847">
        <v>0</v>
      </c>
    </row>
    <row r="848" spans="1:14" x14ac:dyDescent="0.15">
      <c r="A848" t="str">
        <f t="shared" si="15"/>
        <v>201948_282_4562342690081</v>
      </c>
      <c r="B848">
        <v>201948</v>
      </c>
      <c r="C848">
        <v>282</v>
      </c>
      <c r="D848" t="s">
        <v>68</v>
      </c>
      <c r="E848" s="9">
        <v>4562342690081</v>
      </c>
      <c r="F848">
        <v>0</v>
      </c>
      <c r="G848">
        <v>0</v>
      </c>
      <c r="H848" t="s">
        <v>25</v>
      </c>
      <c r="I848" t="s">
        <v>19</v>
      </c>
      <c r="J848" t="s">
        <v>329</v>
      </c>
      <c r="K848">
        <v>10</v>
      </c>
      <c r="L848">
        <v>0</v>
      </c>
      <c r="M848">
        <v>0</v>
      </c>
      <c r="N848">
        <v>0</v>
      </c>
    </row>
    <row r="849" spans="1:14" x14ac:dyDescent="0.15">
      <c r="A849" t="str">
        <f t="shared" si="15"/>
        <v>201948_296_4562342690029</v>
      </c>
      <c r="B849">
        <v>201948</v>
      </c>
      <c r="C849">
        <v>296</v>
      </c>
      <c r="D849" t="s">
        <v>69</v>
      </c>
      <c r="E849" s="9">
        <v>4562342690029</v>
      </c>
      <c r="F849">
        <v>0</v>
      </c>
      <c r="G849">
        <v>0</v>
      </c>
      <c r="H849" t="s">
        <v>18</v>
      </c>
      <c r="I849" t="s">
        <v>19</v>
      </c>
      <c r="J849" t="s">
        <v>329</v>
      </c>
      <c r="K849">
        <v>27</v>
      </c>
      <c r="L849">
        <v>3</v>
      </c>
      <c r="M849">
        <v>0</v>
      </c>
      <c r="N849">
        <v>0</v>
      </c>
    </row>
    <row r="850" spans="1:14" x14ac:dyDescent="0.15">
      <c r="A850" t="str">
        <f t="shared" si="15"/>
        <v>201948_296_4562342690036</v>
      </c>
      <c r="B850">
        <v>201948</v>
      </c>
      <c r="C850">
        <v>296</v>
      </c>
      <c r="D850" t="s">
        <v>69</v>
      </c>
      <c r="E850" s="9">
        <v>4562342690036</v>
      </c>
      <c r="F850">
        <v>0</v>
      </c>
      <c r="G850">
        <v>0</v>
      </c>
      <c r="H850" t="s">
        <v>20</v>
      </c>
      <c r="I850" t="s">
        <v>19</v>
      </c>
      <c r="J850" t="s">
        <v>329</v>
      </c>
      <c r="K850">
        <v>4</v>
      </c>
      <c r="L850">
        <v>6</v>
      </c>
      <c r="M850">
        <v>0</v>
      </c>
      <c r="N850">
        <v>0</v>
      </c>
    </row>
    <row r="851" spans="1:14" x14ac:dyDescent="0.15">
      <c r="A851" t="str">
        <f t="shared" si="15"/>
        <v>201948_296_4562342690043</v>
      </c>
      <c r="B851">
        <v>201948</v>
      </c>
      <c r="C851">
        <v>296</v>
      </c>
      <c r="D851" t="s">
        <v>69</v>
      </c>
      <c r="E851" s="9">
        <v>4562342690043</v>
      </c>
      <c r="F851">
        <v>0</v>
      </c>
      <c r="G851">
        <v>0</v>
      </c>
      <c r="H851" t="s">
        <v>21</v>
      </c>
      <c r="I851" t="s">
        <v>19</v>
      </c>
      <c r="J851" t="s">
        <v>329</v>
      </c>
      <c r="K851">
        <v>30</v>
      </c>
      <c r="L851">
        <v>0</v>
      </c>
      <c r="M851">
        <v>0</v>
      </c>
      <c r="N851">
        <v>0</v>
      </c>
    </row>
    <row r="852" spans="1:14" x14ac:dyDescent="0.15">
      <c r="A852" t="str">
        <f t="shared" si="15"/>
        <v>201948_296_4562342690050</v>
      </c>
      <c r="B852">
        <v>201948</v>
      </c>
      <c r="C852">
        <v>296</v>
      </c>
      <c r="D852" t="s">
        <v>69</v>
      </c>
      <c r="E852" s="9">
        <v>4562342690050</v>
      </c>
      <c r="F852">
        <v>0</v>
      </c>
      <c r="G852">
        <v>0</v>
      </c>
      <c r="H852" t="s">
        <v>22</v>
      </c>
      <c r="I852" t="s">
        <v>19</v>
      </c>
      <c r="J852" t="s">
        <v>329</v>
      </c>
      <c r="K852">
        <v>8</v>
      </c>
      <c r="L852">
        <v>2</v>
      </c>
      <c r="M852">
        <v>0</v>
      </c>
      <c r="N852">
        <v>0</v>
      </c>
    </row>
    <row r="853" spans="1:14" x14ac:dyDescent="0.15">
      <c r="A853" t="str">
        <f t="shared" si="15"/>
        <v>201948_296_4562342690067</v>
      </c>
      <c r="B853">
        <v>201948</v>
      </c>
      <c r="C853">
        <v>296</v>
      </c>
      <c r="D853" t="s">
        <v>69</v>
      </c>
      <c r="E853" s="9">
        <v>4562342690067</v>
      </c>
      <c r="F853">
        <v>0</v>
      </c>
      <c r="G853">
        <v>0</v>
      </c>
      <c r="H853" t="s">
        <v>23</v>
      </c>
      <c r="I853" t="s">
        <v>19</v>
      </c>
      <c r="J853" t="s">
        <v>329</v>
      </c>
      <c r="K853">
        <v>30</v>
      </c>
      <c r="L853">
        <v>0</v>
      </c>
      <c r="M853">
        <v>0</v>
      </c>
      <c r="N853">
        <v>0</v>
      </c>
    </row>
    <row r="854" spans="1:14" x14ac:dyDescent="0.15">
      <c r="A854" t="str">
        <f t="shared" si="15"/>
        <v>201948_296_4562342690074</v>
      </c>
      <c r="B854">
        <v>201948</v>
      </c>
      <c r="C854">
        <v>296</v>
      </c>
      <c r="D854" t="s">
        <v>69</v>
      </c>
      <c r="E854" s="9">
        <v>4562342690074</v>
      </c>
      <c r="F854">
        <v>0</v>
      </c>
      <c r="G854">
        <v>0</v>
      </c>
      <c r="H854" t="s">
        <v>24</v>
      </c>
      <c r="I854" t="s">
        <v>19</v>
      </c>
      <c r="J854" t="s">
        <v>329</v>
      </c>
      <c r="K854">
        <v>26</v>
      </c>
      <c r="L854">
        <v>4</v>
      </c>
      <c r="M854">
        <v>0</v>
      </c>
      <c r="N854">
        <v>0</v>
      </c>
    </row>
    <row r="855" spans="1:14" x14ac:dyDescent="0.15">
      <c r="A855" t="str">
        <f t="shared" si="15"/>
        <v>201948_296_4562342690081</v>
      </c>
      <c r="B855">
        <v>201948</v>
      </c>
      <c r="C855">
        <v>296</v>
      </c>
      <c r="D855" t="s">
        <v>69</v>
      </c>
      <c r="E855" s="9">
        <v>4562342690081</v>
      </c>
      <c r="F855">
        <v>0</v>
      </c>
      <c r="G855">
        <v>0</v>
      </c>
      <c r="H855" t="s">
        <v>25</v>
      </c>
      <c r="I855" t="s">
        <v>19</v>
      </c>
      <c r="J855" t="s">
        <v>329</v>
      </c>
      <c r="K855">
        <v>8</v>
      </c>
      <c r="L855">
        <v>2</v>
      </c>
      <c r="M855">
        <v>0</v>
      </c>
      <c r="N855">
        <v>0</v>
      </c>
    </row>
    <row r="856" spans="1:14" x14ac:dyDescent="0.15">
      <c r="A856" t="str">
        <f t="shared" si="15"/>
        <v>201948_297_4562342690029</v>
      </c>
      <c r="B856">
        <v>201948</v>
      </c>
      <c r="C856">
        <v>297</v>
      </c>
      <c r="D856" t="s">
        <v>70</v>
      </c>
      <c r="E856" s="9">
        <v>4562342690029</v>
      </c>
      <c r="F856">
        <v>0</v>
      </c>
      <c r="G856">
        <v>0</v>
      </c>
      <c r="H856" t="s">
        <v>18</v>
      </c>
      <c r="I856" t="s">
        <v>19</v>
      </c>
      <c r="J856" t="s">
        <v>329</v>
      </c>
      <c r="K856">
        <v>25</v>
      </c>
      <c r="L856">
        <v>5</v>
      </c>
      <c r="M856">
        <v>0</v>
      </c>
      <c r="N856">
        <v>0</v>
      </c>
    </row>
    <row r="857" spans="1:14" x14ac:dyDescent="0.15">
      <c r="A857" t="str">
        <f t="shared" ref="A857:A920" si="16">B857&amp;"_"&amp;C857&amp;"_"&amp;E857</f>
        <v>201948_297_4562342690036</v>
      </c>
      <c r="B857">
        <v>201948</v>
      </c>
      <c r="C857">
        <v>297</v>
      </c>
      <c r="D857" t="s">
        <v>70</v>
      </c>
      <c r="E857" s="9">
        <v>4562342690036</v>
      </c>
      <c r="F857">
        <v>0</v>
      </c>
      <c r="G857">
        <v>0</v>
      </c>
      <c r="H857" t="s">
        <v>20</v>
      </c>
      <c r="I857" t="s">
        <v>19</v>
      </c>
      <c r="J857" t="s">
        <v>329</v>
      </c>
      <c r="K857">
        <v>10</v>
      </c>
      <c r="L857">
        <v>0</v>
      </c>
      <c r="M857">
        <v>0</v>
      </c>
      <c r="N857">
        <v>0</v>
      </c>
    </row>
    <row r="858" spans="1:14" x14ac:dyDescent="0.15">
      <c r="A858" t="str">
        <f t="shared" si="16"/>
        <v>201948_297_4562342690043</v>
      </c>
      <c r="B858">
        <v>201948</v>
      </c>
      <c r="C858">
        <v>297</v>
      </c>
      <c r="D858" t="s">
        <v>70</v>
      </c>
      <c r="E858" s="9">
        <v>4562342690043</v>
      </c>
      <c r="F858">
        <v>0</v>
      </c>
      <c r="G858">
        <v>0</v>
      </c>
      <c r="H858" t="s">
        <v>21</v>
      </c>
      <c r="I858" t="s">
        <v>19</v>
      </c>
      <c r="J858" t="s">
        <v>329</v>
      </c>
      <c r="K858">
        <v>29</v>
      </c>
      <c r="L858">
        <v>0</v>
      </c>
      <c r="M858">
        <v>0</v>
      </c>
      <c r="N858">
        <v>0</v>
      </c>
    </row>
    <row r="859" spans="1:14" x14ac:dyDescent="0.15">
      <c r="A859" t="str">
        <f t="shared" si="16"/>
        <v>201948_297_4562342690050</v>
      </c>
      <c r="B859">
        <v>201948</v>
      </c>
      <c r="C859">
        <v>297</v>
      </c>
      <c r="D859" t="s">
        <v>70</v>
      </c>
      <c r="E859" s="9">
        <v>4562342690050</v>
      </c>
      <c r="F859">
        <v>0</v>
      </c>
      <c r="G859">
        <v>0</v>
      </c>
      <c r="H859" t="s">
        <v>22</v>
      </c>
      <c r="I859" t="s">
        <v>19</v>
      </c>
      <c r="J859" t="s">
        <v>329</v>
      </c>
      <c r="K859">
        <v>9</v>
      </c>
      <c r="L859">
        <v>1</v>
      </c>
      <c r="M859">
        <v>0</v>
      </c>
      <c r="N859">
        <v>0</v>
      </c>
    </row>
    <row r="860" spans="1:14" x14ac:dyDescent="0.15">
      <c r="A860" t="str">
        <f t="shared" si="16"/>
        <v>201948_297_4562342690067</v>
      </c>
      <c r="B860">
        <v>201948</v>
      </c>
      <c r="C860">
        <v>297</v>
      </c>
      <c r="D860" t="s">
        <v>70</v>
      </c>
      <c r="E860" s="9">
        <v>4562342690067</v>
      </c>
      <c r="F860">
        <v>0</v>
      </c>
      <c r="G860">
        <v>0</v>
      </c>
      <c r="H860" t="s">
        <v>23</v>
      </c>
      <c r="I860" t="s">
        <v>19</v>
      </c>
      <c r="J860" t="s">
        <v>329</v>
      </c>
      <c r="K860">
        <v>29</v>
      </c>
      <c r="L860">
        <v>0</v>
      </c>
      <c r="M860">
        <v>0</v>
      </c>
      <c r="N860">
        <v>0</v>
      </c>
    </row>
    <row r="861" spans="1:14" x14ac:dyDescent="0.15">
      <c r="A861" t="str">
        <f t="shared" si="16"/>
        <v>201948_297_4562342690074</v>
      </c>
      <c r="B861">
        <v>201948</v>
      </c>
      <c r="C861">
        <v>297</v>
      </c>
      <c r="D861" t="s">
        <v>70</v>
      </c>
      <c r="E861" s="9">
        <v>4562342690074</v>
      </c>
      <c r="F861">
        <v>0</v>
      </c>
      <c r="G861">
        <v>0</v>
      </c>
      <c r="H861" t="s">
        <v>24</v>
      </c>
      <c r="I861" t="s">
        <v>19</v>
      </c>
      <c r="J861" t="s">
        <v>329</v>
      </c>
      <c r="K861">
        <v>29</v>
      </c>
      <c r="L861">
        <v>0</v>
      </c>
      <c r="M861">
        <v>0</v>
      </c>
      <c r="N861">
        <v>0</v>
      </c>
    </row>
    <row r="862" spans="1:14" x14ac:dyDescent="0.15">
      <c r="A862" t="str">
        <f t="shared" si="16"/>
        <v>201948_297_4562342690081</v>
      </c>
      <c r="B862">
        <v>201948</v>
      </c>
      <c r="C862">
        <v>297</v>
      </c>
      <c r="D862" t="s">
        <v>70</v>
      </c>
      <c r="E862" s="9">
        <v>4562342690081</v>
      </c>
      <c r="F862">
        <v>0</v>
      </c>
      <c r="G862">
        <v>0</v>
      </c>
      <c r="H862" t="s">
        <v>25</v>
      </c>
      <c r="I862" t="s">
        <v>19</v>
      </c>
      <c r="J862" t="s">
        <v>329</v>
      </c>
      <c r="K862">
        <v>9</v>
      </c>
      <c r="L862">
        <v>1</v>
      </c>
      <c r="M862">
        <v>0</v>
      </c>
      <c r="N862">
        <v>0</v>
      </c>
    </row>
    <row r="863" spans="1:14" x14ac:dyDescent="0.15">
      <c r="A863" t="str">
        <f t="shared" si="16"/>
        <v>201948_300_4562342690029</v>
      </c>
      <c r="B863">
        <v>201948</v>
      </c>
      <c r="C863">
        <v>300</v>
      </c>
      <c r="D863" t="s">
        <v>71</v>
      </c>
      <c r="E863" s="9">
        <v>4562342690029</v>
      </c>
      <c r="F863">
        <v>0</v>
      </c>
      <c r="G863">
        <v>0</v>
      </c>
      <c r="H863" t="s">
        <v>18</v>
      </c>
      <c r="I863" t="s">
        <v>19</v>
      </c>
      <c r="J863" t="s">
        <v>329</v>
      </c>
      <c r="K863">
        <v>30</v>
      </c>
      <c r="L863">
        <v>0</v>
      </c>
      <c r="M863">
        <v>0</v>
      </c>
      <c r="N863">
        <v>0</v>
      </c>
    </row>
    <row r="864" spans="1:14" x14ac:dyDescent="0.15">
      <c r="A864" t="str">
        <f t="shared" si="16"/>
        <v>201948_300_4562342690036</v>
      </c>
      <c r="B864">
        <v>201948</v>
      </c>
      <c r="C864">
        <v>300</v>
      </c>
      <c r="D864" t="s">
        <v>71</v>
      </c>
      <c r="E864" s="9">
        <v>4562342690036</v>
      </c>
      <c r="F864">
        <v>0</v>
      </c>
      <c r="G864">
        <v>0</v>
      </c>
      <c r="H864" t="s">
        <v>20</v>
      </c>
      <c r="I864" t="s">
        <v>19</v>
      </c>
      <c r="J864" t="s">
        <v>329</v>
      </c>
      <c r="K864">
        <v>10</v>
      </c>
      <c r="L864">
        <v>0</v>
      </c>
      <c r="M864">
        <v>0</v>
      </c>
      <c r="N864">
        <v>0</v>
      </c>
    </row>
    <row r="865" spans="1:14" x14ac:dyDescent="0.15">
      <c r="A865" t="str">
        <f t="shared" si="16"/>
        <v>201948_300_4562342690043</v>
      </c>
      <c r="B865">
        <v>201948</v>
      </c>
      <c r="C865">
        <v>300</v>
      </c>
      <c r="D865" t="s">
        <v>71</v>
      </c>
      <c r="E865" s="9">
        <v>4562342690043</v>
      </c>
      <c r="F865">
        <v>0</v>
      </c>
      <c r="G865">
        <v>0</v>
      </c>
      <c r="H865" t="s">
        <v>21</v>
      </c>
      <c r="I865" t="s">
        <v>19</v>
      </c>
      <c r="J865" t="s">
        <v>329</v>
      </c>
      <c r="K865">
        <v>30</v>
      </c>
      <c r="L865">
        <v>0</v>
      </c>
      <c r="M865">
        <v>0</v>
      </c>
      <c r="N865">
        <v>0</v>
      </c>
    </row>
    <row r="866" spans="1:14" x14ac:dyDescent="0.15">
      <c r="A866" t="str">
        <f t="shared" si="16"/>
        <v>201948_300_4562342690050</v>
      </c>
      <c r="B866">
        <v>201948</v>
      </c>
      <c r="C866">
        <v>300</v>
      </c>
      <c r="D866" t="s">
        <v>71</v>
      </c>
      <c r="E866" s="9">
        <v>4562342690050</v>
      </c>
      <c r="F866">
        <v>0</v>
      </c>
      <c r="G866">
        <v>0</v>
      </c>
      <c r="H866" t="s">
        <v>22</v>
      </c>
      <c r="I866" t="s">
        <v>19</v>
      </c>
      <c r="J866" t="s">
        <v>329</v>
      </c>
      <c r="K866">
        <v>10</v>
      </c>
      <c r="L866">
        <v>0</v>
      </c>
      <c r="M866">
        <v>0</v>
      </c>
      <c r="N866">
        <v>0</v>
      </c>
    </row>
    <row r="867" spans="1:14" x14ac:dyDescent="0.15">
      <c r="A867" t="str">
        <f t="shared" si="16"/>
        <v>201948_300_4562342690067</v>
      </c>
      <c r="B867">
        <v>201948</v>
      </c>
      <c r="C867">
        <v>300</v>
      </c>
      <c r="D867" t="s">
        <v>71</v>
      </c>
      <c r="E867" s="9">
        <v>4562342690067</v>
      </c>
      <c r="F867">
        <v>0</v>
      </c>
      <c r="G867">
        <v>0</v>
      </c>
      <c r="H867" t="s">
        <v>23</v>
      </c>
      <c r="I867" t="s">
        <v>19</v>
      </c>
      <c r="J867" t="s">
        <v>329</v>
      </c>
      <c r="K867">
        <v>30</v>
      </c>
      <c r="L867">
        <v>0</v>
      </c>
      <c r="M867">
        <v>0</v>
      </c>
      <c r="N867">
        <v>0</v>
      </c>
    </row>
    <row r="868" spans="1:14" x14ac:dyDescent="0.15">
      <c r="A868" t="str">
        <f t="shared" si="16"/>
        <v>201948_300_4562342690074</v>
      </c>
      <c r="B868">
        <v>201948</v>
      </c>
      <c r="C868">
        <v>300</v>
      </c>
      <c r="D868" t="s">
        <v>71</v>
      </c>
      <c r="E868" s="9">
        <v>4562342690074</v>
      </c>
      <c r="F868">
        <v>0</v>
      </c>
      <c r="G868">
        <v>0</v>
      </c>
      <c r="H868" t="s">
        <v>24</v>
      </c>
      <c r="I868" t="s">
        <v>19</v>
      </c>
      <c r="J868" t="s">
        <v>329</v>
      </c>
      <c r="K868">
        <v>30</v>
      </c>
      <c r="L868">
        <v>0</v>
      </c>
      <c r="M868">
        <v>0</v>
      </c>
      <c r="N868">
        <v>0</v>
      </c>
    </row>
    <row r="869" spans="1:14" x14ac:dyDescent="0.15">
      <c r="A869" t="str">
        <f t="shared" si="16"/>
        <v>201948_300_4562342690081</v>
      </c>
      <c r="B869">
        <v>201948</v>
      </c>
      <c r="C869">
        <v>300</v>
      </c>
      <c r="D869" t="s">
        <v>71</v>
      </c>
      <c r="E869" s="9">
        <v>4562342690081</v>
      </c>
      <c r="F869">
        <v>0</v>
      </c>
      <c r="G869">
        <v>0</v>
      </c>
      <c r="H869" t="s">
        <v>25</v>
      </c>
      <c r="I869" t="s">
        <v>19</v>
      </c>
      <c r="J869" t="s">
        <v>329</v>
      </c>
      <c r="K869">
        <v>10</v>
      </c>
      <c r="L869">
        <v>0</v>
      </c>
      <c r="M869">
        <v>0</v>
      </c>
      <c r="N869">
        <v>0</v>
      </c>
    </row>
    <row r="870" spans="1:14" x14ac:dyDescent="0.15">
      <c r="A870" t="str">
        <f t="shared" si="16"/>
        <v>201948_302_4562342690029</v>
      </c>
      <c r="B870">
        <v>201948</v>
      </c>
      <c r="C870">
        <v>302</v>
      </c>
      <c r="D870" t="s">
        <v>72</v>
      </c>
      <c r="E870" s="9">
        <v>4562342690029</v>
      </c>
      <c r="F870">
        <v>0</v>
      </c>
      <c r="G870">
        <v>0</v>
      </c>
      <c r="H870" t="s">
        <v>18</v>
      </c>
      <c r="I870" t="s">
        <v>19</v>
      </c>
      <c r="J870" t="s">
        <v>329</v>
      </c>
      <c r="K870">
        <v>29</v>
      </c>
      <c r="L870">
        <v>1</v>
      </c>
      <c r="M870">
        <v>0</v>
      </c>
      <c r="N870">
        <v>0</v>
      </c>
    </row>
    <row r="871" spans="1:14" x14ac:dyDescent="0.15">
      <c r="A871" t="str">
        <f t="shared" si="16"/>
        <v>201948_302_4562342690036</v>
      </c>
      <c r="B871">
        <v>201948</v>
      </c>
      <c r="C871">
        <v>302</v>
      </c>
      <c r="D871" t="s">
        <v>72</v>
      </c>
      <c r="E871" s="9">
        <v>4562342690036</v>
      </c>
      <c r="F871">
        <v>0</v>
      </c>
      <c r="G871">
        <v>0</v>
      </c>
      <c r="H871" t="s">
        <v>20</v>
      </c>
      <c r="I871" t="s">
        <v>19</v>
      </c>
      <c r="J871" t="s">
        <v>329</v>
      </c>
      <c r="K871">
        <v>9</v>
      </c>
      <c r="L871">
        <v>1</v>
      </c>
      <c r="M871">
        <v>0</v>
      </c>
      <c r="N871">
        <v>0</v>
      </c>
    </row>
    <row r="872" spans="1:14" x14ac:dyDescent="0.15">
      <c r="A872" t="str">
        <f t="shared" si="16"/>
        <v>201948_302_4562342690043</v>
      </c>
      <c r="B872">
        <v>201948</v>
      </c>
      <c r="C872">
        <v>302</v>
      </c>
      <c r="D872" t="s">
        <v>72</v>
      </c>
      <c r="E872" s="9">
        <v>4562342690043</v>
      </c>
      <c r="F872">
        <v>0</v>
      </c>
      <c r="G872">
        <v>0</v>
      </c>
      <c r="H872" t="s">
        <v>21</v>
      </c>
      <c r="I872" t="s">
        <v>19</v>
      </c>
      <c r="J872" t="s">
        <v>329</v>
      </c>
      <c r="K872">
        <v>27</v>
      </c>
      <c r="L872">
        <v>3</v>
      </c>
      <c r="M872">
        <v>0</v>
      </c>
      <c r="N872">
        <v>0</v>
      </c>
    </row>
    <row r="873" spans="1:14" x14ac:dyDescent="0.15">
      <c r="A873" t="str">
        <f t="shared" si="16"/>
        <v>201948_302_4562342690050</v>
      </c>
      <c r="B873">
        <v>201948</v>
      </c>
      <c r="C873">
        <v>302</v>
      </c>
      <c r="D873" t="s">
        <v>72</v>
      </c>
      <c r="E873" s="9">
        <v>4562342690050</v>
      </c>
      <c r="F873">
        <v>0</v>
      </c>
      <c r="G873">
        <v>0</v>
      </c>
      <c r="H873" t="s">
        <v>22</v>
      </c>
      <c r="I873" t="s">
        <v>19</v>
      </c>
      <c r="J873" t="s">
        <v>329</v>
      </c>
      <c r="K873">
        <v>10</v>
      </c>
      <c r="L873">
        <v>0</v>
      </c>
      <c r="M873">
        <v>0</v>
      </c>
      <c r="N873">
        <v>0</v>
      </c>
    </row>
    <row r="874" spans="1:14" x14ac:dyDescent="0.15">
      <c r="A874" t="str">
        <f t="shared" si="16"/>
        <v>201948_302_4562342690067</v>
      </c>
      <c r="B874">
        <v>201948</v>
      </c>
      <c r="C874">
        <v>302</v>
      </c>
      <c r="D874" t="s">
        <v>72</v>
      </c>
      <c r="E874" s="9">
        <v>4562342690067</v>
      </c>
      <c r="F874">
        <v>0</v>
      </c>
      <c r="G874">
        <v>0</v>
      </c>
      <c r="H874" t="s">
        <v>23</v>
      </c>
      <c r="I874" t="s">
        <v>19</v>
      </c>
      <c r="J874" t="s">
        <v>329</v>
      </c>
      <c r="K874">
        <v>27</v>
      </c>
      <c r="L874">
        <v>3</v>
      </c>
      <c r="M874">
        <v>0</v>
      </c>
      <c r="N874">
        <v>0</v>
      </c>
    </row>
    <row r="875" spans="1:14" x14ac:dyDescent="0.15">
      <c r="A875" t="str">
        <f t="shared" si="16"/>
        <v>201948_302_4562342690074</v>
      </c>
      <c r="B875">
        <v>201948</v>
      </c>
      <c r="C875">
        <v>302</v>
      </c>
      <c r="D875" t="s">
        <v>72</v>
      </c>
      <c r="E875" s="9">
        <v>4562342690074</v>
      </c>
      <c r="F875">
        <v>0</v>
      </c>
      <c r="G875">
        <v>0</v>
      </c>
      <c r="H875" t="s">
        <v>24</v>
      </c>
      <c r="I875" t="s">
        <v>19</v>
      </c>
      <c r="J875" t="s">
        <v>329</v>
      </c>
      <c r="K875">
        <v>27</v>
      </c>
      <c r="L875">
        <v>3</v>
      </c>
      <c r="M875">
        <v>0</v>
      </c>
      <c r="N875">
        <v>0</v>
      </c>
    </row>
    <row r="876" spans="1:14" x14ac:dyDescent="0.15">
      <c r="A876" t="str">
        <f t="shared" si="16"/>
        <v>201948_302_4562342690081</v>
      </c>
      <c r="B876">
        <v>201948</v>
      </c>
      <c r="C876">
        <v>302</v>
      </c>
      <c r="D876" t="s">
        <v>72</v>
      </c>
      <c r="E876" s="9">
        <v>4562342690081</v>
      </c>
      <c r="F876">
        <v>0</v>
      </c>
      <c r="G876">
        <v>0</v>
      </c>
      <c r="H876" t="s">
        <v>25</v>
      </c>
      <c r="I876" t="s">
        <v>19</v>
      </c>
      <c r="J876" t="s">
        <v>329</v>
      </c>
      <c r="K876">
        <v>8</v>
      </c>
      <c r="L876">
        <v>2</v>
      </c>
      <c r="M876">
        <v>0</v>
      </c>
      <c r="N876">
        <v>0</v>
      </c>
    </row>
    <row r="877" spans="1:14" x14ac:dyDescent="0.15">
      <c r="A877" t="str">
        <f t="shared" si="16"/>
        <v>201948_306_4562342690029</v>
      </c>
      <c r="B877">
        <v>201948</v>
      </c>
      <c r="C877">
        <v>306</v>
      </c>
      <c r="D877" t="s">
        <v>73</v>
      </c>
      <c r="E877" s="9">
        <v>4562342690029</v>
      </c>
      <c r="F877">
        <v>0</v>
      </c>
      <c r="G877">
        <v>0</v>
      </c>
      <c r="H877" t="s">
        <v>18</v>
      </c>
      <c r="I877" t="s">
        <v>19</v>
      </c>
      <c r="J877" t="s">
        <v>329</v>
      </c>
      <c r="K877">
        <v>30</v>
      </c>
      <c r="L877">
        <v>0</v>
      </c>
      <c r="M877">
        <v>0</v>
      </c>
      <c r="N877">
        <v>0</v>
      </c>
    </row>
    <row r="878" spans="1:14" x14ac:dyDescent="0.15">
      <c r="A878" t="str">
        <f t="shared" si="16"/>
        <v>201948_306_4562342690036</v>
      </c>
      <c r="B878">
        <v>201948</v>
      </c>
      <c r="C878">
        <v>306</v>
      </c>
      <c r="D878" t="s">
        <v>73</v>
      </c>
      <c r="E878" s="9">
        <v>4562342690036</v>
      </c>
      <c r="F878">
        <v>0</v>
      </c>
      <c r="G878">
        <v>0</v>
      </c>
      <c r="H878" t="s">
        <v>20</v>
      </c>
      <c r="I878" t="s">
        <v>19</v>
      </c>
      <c r="J878" t="s">
        <v>329</v>
      </c>
      <c r="K878">
        <v>10</v>
      </c>
      <c r="L878">
        <v>0</v>
      </c>
      <c r="M878">
        <v>0</v>
      </c>
      <c r="N878">
        <v>0</v>
      </c>
    </row>
    <row r="879" spans="1:14" x14ac:dyDescent="0.15">
      <c r="A879" t="str">
        <f t="shared" si="16"/>
        <v>201948_306_4562342690043</v>
      </c>
      <c r="B879">
        <v>201948</v>
      </c>
      <c r="C879">
        <v>306</v>
      </c>
      <c r="D879" t="s">
        <v>73</v>
      </c>
      <c r="E879" s="9">
        <v>4562342690043</v>
      </c>
      <c r="F879">
        <v>0</v>
      </c>
      <c r="G879">
        <v>0</v>
      </c>
      <c r="H879" t="s">
        <v>21</v>
      </c>
      <c r="I879" t="s">
        <v>19</v>
      </c>
      <c r="J879" t="s">
        <v>329</v>
      </c>
      <c r="K879">
        <v>30</v>
      </c>
      <c r="L879">
        <v>0</v>
      </c>
      <c r="M879">
        <v>0</v>
      </c>
      <c r="N879">
        <v>0</v>
      </c>
    </row>
    <row r="880" spans="1:14" x14ac:dyDescent="0.15">
      <c r="A880" t="str">
        <f t="shared" si="16"/>
        <v>201948_306_4562342690050</v>
      </c>
      <c r="B880">
        <v>201948</v>
      </c>
      <c r="C880">
        <v>306</v>
      </c>
      <c r="D880" t="s">
        <v>73</v>
      </c>
      <c r="E880" s="9">
        <v>4562342690050</v>
      </c>
      <c r="F880">
        <v>0</v>
      </c>
      <c r="G880">
        <v>0</v>
      </c>
      <c r="H880" t="s">
        <v>22</v>
      </c>
      <c r="I880" t="s">
        <v>19</v>
      </c>
      <c r="J880" t="s">
        <v>329</v>
      </c>
      <c r="K880">
        <v>10</v>
      </c>
      <c r="L880">
        <v>0</v>
      </c>
      <c r="M880">
        <v>0</v>
      </c>
      <c r="N880">
        <v>0</v>
      </c>
    </row>
    <row r="881" spans="1:14" x14ac:dyDescent="0.15">
      <c r="A881" t="str">
        <f t="shared" si="16"/>
        <v>201948_306_4562342690067</v>
      </c>
      <c r="B881">
        <v>201948</v>
      </c>
      <c r="C881">
        <v>306</v>
      </c>
      <c r="D881" t="s">
        <v>73</v>
      </c>
      <c r="E881" s="9">
        <v>4562342690067</v>
      </c>
      <c r="F881">
        <v>0</v>
      </c>
      <c r="G881">
        <v>0</v>
      </c>
      <c r="H881" t="s">
        <v>23</v>
      </c>
      <c r="I881" t="s">
        <v>19</v>
      </c>
      <c r="J881" t="s">
        <v>329</v>
      </c>
      <c r="K881">
        <v>30</v>
      </c>
      <c r="L881">
        <v>0</v>
      </c>
      <c r="M881">
        <v>0</v>
      </c>
      <c r="N881">
        <v>0</v>
      </c>
    </row>
    <row r="882" spans="1:14" x14ac:dyDescent="0.15">
      <c r="A882" t="str">
        <f t="shared" si="16"/>
        <v>201948_306_4562342690074</v>
      </c>
      <c r="B882">
        <v>201948</v>
      </c>
      <c r="C882">
        <v>306</v>
      </c>
      <c r="D882" t="s">
        <v>73</v>
      </c>
      <c r="E882" s="9">
        <v>4562342690074</v>
      </c>
      <c r="F882">
        <v>0</v>
      </c>
      <c r="G882">
        <v>0</v>
      </c>
      <c r="H882" t="s">
        <v>24</v>
      </c>
      <c r="I882" t="s">
        <v>19</v>
      </c>
      <c r="J882" t="s">
        <v>329</v>
      </c>
      <c r="K882">
        <v>30</v>
      </c>
      <c r="L882">
        <v>0</v>
      </c>
      <c r="M882">
        <v>0</v>
      </c>
      <c r="N882">
        <v>0</v>
      </c>
    </row>
    <row r="883" spans="1:14" x14ac:dyDescent="0.15">
      <c r="A883" t="str">
        <f t="shared" si="16"/>
        <v>201948_306_4562342690081</v>
      </c>
      <c r="B883">
        <v>201948</v>
      </c>
      <c r="C883">
        <v>306</v>
      </c>
      <c r="D883" t="s">
        <v>73</v>
      </c>
      <c r="E883" s="9">
        <v>4562342690081</v>
      </c>
      <c r="F883">
        <v>0</v>
      </c>
      <c r="G883">
        <v>0</v>
      </c>
      <c r="H883" t="s">
        <v>25</v>
      </c>
      <c r="I883" t="s">
        <v>19</v>
      </c>
      <c r="J883" t="s">
        <v>329</v>
      </c>
      <c r="K883">
        <v>10</v>
      </c>
      <c r="L883">
        <v>0</v>
      </c>
      <c r="M883">
        <v>0</v>
      </c>
      <c r="N883">
        <v>0</v>
      </c>
    </row>
    <row r="884" spans="1:14" x14ac:dyDescent="0.15">
      <c r="A884" t="str">
        <f t="shared" si="16"/>
        <v>201948_309_4562342690029</v>
      </c>
      <c r="B884">
        <v>201948</v>
      </c>
      <c r="C884">
        <v>309</v>
      </c>
      <c r="D884" t="s">
        <v>74</v>
      </c>
      <c r="E884" s="9">
        <v>4562342690029</v>
      </c>
      <c r="F884">
        <v>0</v>
      </c>
      <c r="G884">
        <v>0</v>
      </c>
      <c r="H884" t="s">
        <v>18</v>
      </c>
      <c r="I884" t="s">
        <v>19</v>
      </c>
      <c r="J884" t="s">
        <v>329</v>
      </c>
      <c r="K884">
        <v>30</v>
      </c>
      <c r="L884">
        <v>0</v>
      </c>
      <c r="M884">
        <v>0</v>
      </c>
      <c r="N884">
        <v>0</v>
      </c>
    </row>
    <row r="885" spans="1:14" x14ac:dyDescent="0.15">
      <c r="A885" t="str">
        <f t="shared" si="16"/>
        <v>201948_309_4562342690036</v>
      </c>
      <c r="B885">
        <v>201948</v>
      </c>
      <c r="C885">
        <v>309</v>
      </c>
      <c r="D885" t="s">
        <v>74</v>
      </c>
      <c r="E885" s="9">
        <v>4562342690036</v>
      </c>
      <c r="F885">
        <v>0</v>
      </c>
      <c r="G885">
        <v>0</v>
      </c>
      <c r="H885" t="s">
        <v>20</v>
      </c>
      <c r="I885" t="s">
        <v>19</v>
      </c>
      <c r="J885" t="s">
        <v>329</v>
      </c>
      <c r="K885">
        <v>10</v>
      </c>
      <c r="L885">
        <v>0</v>
      </c>
      <c r="M885">
        <v>0</v>
      </c>
      <c r="N885">
        <v>0</v>
      </c>
    </row>
    <row r="886" spans="1:14" x14ac:dyDescent="0.15">
      <c r="A886" t="str">
        <f t="shared" si="16"/>
        <v>201948_309_4562342690043</v>
      </c>
      <c r="B886">
        <v>201948</v>
      </c>
      <c r="C886">
        <v>309</v>
      </c>
      <c r="D886" t="s">
        <v>74</v>
      </c>
      <c r="E886" s="9">
        <v>4562342690043</v>
      </c>
      <c r="F886">
        <v>0</v>
      </c>
      <c r="G886">
        <v>0</v>
      </c>
      <c r="H886" t="s">
        <v>21</v>
      </c>
      <c r="I886" t="s">
        <v>19</v>
      </c>
      <c r="J886" t="s">
        <v>329</v>
      </c>
      <c r="K886">
        <v>30</v>
      </c>
      <c r="L886">
        <v>0</v>
      </c>
      <c r="M886">
        <v>0</v>
      </c>
      <c r="N886">
        <v>0</v>
      </c>
    </row>
    <row r="887" spans="1:14" x14ac:dyDescent="0.15">
      <c r="A887" t="str">
        <f t="shared" si="16"/>
        <v>201948_309_4562342690050</v>
      </c>
      <c r="B887">
        <v>201948</v>
      </c>
      <c r="C887">
        <v>309</v>
      </c>
      <c r="D887" t="s">
        <v>74</v>
      </c>
      <c r="E887" s="9">
        <v>4562342690050</v>
      </c>
      <c r="F887">
        <v>0</v>
      </c>
      <c r="G887">
        <v>0</v>
      </c>
      <c r="H887" t="s">
        <v>22</v>
      </c>
      <c r="I887" t="s">
        <v>19</v>
      </c>
      <c r="J887" t="s">
        <v>329</v>
      </c>
      <c r="K887">
        <v>10</v>
      </c>
      <c r="L887">
        <v>0</v>
      </c>
      <c r="M887">
        <v>0</v>
      </c>
      <c r="N887">
        <v>0</v>
      </c>
    </row>
    <row r="888" spans="1:14" x14ac:dyDescent="0.15">
      <c r="A888" t="str">
        <f t="shared" si="16"/>
        <v>201948_309_4562342690067</v>
      </c>
      <c r="B888">
        <v>201948</v>
      </c>
      <c r="C888">
        <v>309</v>
      </c>
      <c r="D888" t="s">
        <v>74</v>
      </c>
      <c r="E888" s="9">
        <v>4562342690067</v>
      </c>
      <c r="F888">
        <v>0</v>
      </c>
      <c r="G888">
        <v>0</v>
      </c>
      <c r="H888" t="s">
        <v>23</v>
      </c>
      <c r="I888" t="s">
        <v>19</v>
      </c>
      <c r="J888" t="s">
        <v>329</v>
      </c>
      <c r="K888">
        <v>30</v>
      </c>
      <c r="L888">
        <v>0</v>
      </c>
      <c r="M888">
        <v>0</v>
      </c>
      <c r="N888">
        <v>0</v>
      </c>
    </row>
    <row r="889" spans="1:14" x14ac:dyDescent="0.15">
      <c r="A889" t="str">
        <f t="shared" si="16"/>
        <v>201948_309_4562342690074</v>
      </c>
      <c r="B889">
        <v>201948</v>
      </c>
      <c r="C889">
        <v>309</v>
      </c>
      <c r="D889" t="s">
        <v>74</v>
      </c>
      <c r="E889" s="9">
        <v>4562342690074</v>
      </c>
      <c r="F889">
        <v>0</v>
      </c>
      <c r="G889">
        <v>0</v>
      </c>
      <c r="H889" t="s">
        <v>24</v>
      </c>
      <c r="I889" t="s">
        <v>19</v>
      </c>
      <c r="J889" t="s">
        <v>329</v>
      </c>
      <c r="K889">
        <v>30</v>
      </c>
      <c r="L889">
        <v>0</v>
      </c>
      <c r="M889">
        <v>0</v>
      </c>
      <c r="N889">
        <v>0</v>
      </c>
    </row>
    <row r="890" spans="1:14" x14ac:dyDescent="0.15">
      <c r="A890" t="str">
        <f t="shared" si="16"/>
        <v>201948_309_4562342690081</v>
      </c>
      <c r="B890">
        <v>201948</v>
      </c>
      <c r="C890">
        <v>309</v>
      </c>
      <c r="D890" t="s">
        <v>74</v>
      </c>
      <c r="E890" s="9">
        <v>4562342690081</v>
      </c>
      <c r="F890">
        <v>0</v>
      </c>
      <c r="G890">
        <v>0</v>
      </c>
      <c r="H890" t="s">
        <v>25</v>
      </c>
      <c r="I890" t="s">
        <v>19</v>
      </c>
      <c r="J890" t="s">
        <v>329</v>
      </c>
      <c r="K890">
        <v>10</v>
      </c>
      <c r="L890">
        <v>0</v>
      </c>
      <c r="M890">
        <v>0</v>
      </c>
      <c r="N890">
        <v>0</v>
      </c>
    </row>
    <row r="891" spans="1:14" x14ac:dyDescent="0.15">
      <c r="A891" t="str">
        <f t="shared" si="16"/>
        <v>201948_310_4562342690029</v>
      </c>
      <c r="B891">
        <v>201948</v>
      </c>
      <c r="C891">
        <v>310</v>
      </c>
      <c r="D891" t="s">
        <v>75</v>
      </c>
      <c r="E891" s="9">
        <v>4562342690029</v>
      </c>
      <c r="F891">
        <v>0</v>
      </c>
      <c r="G891">
        <v>0</v>
      </c>
      <c r="H891" t="s">
        <v>18</v>
      </c>
      <c r="I891" t="s">
        <v>19</v>
      </c>
      <c r="J891" t="s">
        <v>329</v>
      </c>
      <c r="K891">
        <v>30</v>
      </c>
      <c r="L891">
        <v>0</v>
      </c>
      <c r="M891">
        <v>0</v>
      </c>
      <c r="N891">
        <v>0</v>
      </c>
    </row>
    <row r="892" spans="1:14" x14ac:dyDescent="0.15">
      <c r="A892" t="str">
        <f t="shared" si="16"/>
        <v>201948_310_4562342690036</v>
      </c>
      <c r="B892">
        <v>201948</v>
      </c>
      <c r="C892">
        <v>310</v>
      </c>
      <c r="D892" t="s">
        <v>75</v>
      </c>
      <c r="E892" s="9">
        <v>4562342690036</v>
      </c>
      <c r="F892">
        <v>0</v>
      </c>
      <c r="G892">
        <v>0</v>
      </c>
      <c r="H892" t="s">
        <v>20</v>
      </c>
      <c r="I892" t="s">
        <v>19</v>
      </c>
      <c r="J892" t="s">
        <v>329</v>
      </c>
      <c r="K892">
        <v>10</v>
      </c>
      <c r="L892">
        <v>0</v>
      </c>
      <c r="M892">
        <v>0</v>
      </c>
      <c r="N892">
        <v>0</v>
      </c>
    </row>
    <row r="893" spans="1:14" x14ac:dyDescent="0.15">
      <c r="A893" t="str">
        <f t="shared" si="16"/>
        <v>201948_310_4562342690043</v>
      </c>
      <c r="B893">
        <v>201948</v>
      </c>
      <c r="C893">
        <v>310</v>
      </c>
      <c r="D893" t="s">
        <v>75</v>
      </c>
      <c r="E893" s="9">
        <v>4562342690043</v>
      </c>
      <c r="F893">
        <v>0</v>
      </c>
      <c r="G893">
        <v>0</v>
      </c>
      <c r="H893" t="s">
        <v>21</v>
      </c>
      <c r="I893" t="s">
        <v>19</v>
      </c>
      <c r="J893" t="s">
        <v>329</v>
      </c>
      <c r="K893">
        <v>30</v>
      </c>
      <c r="L893">
        <v>0</v>
      </c>
      <c r="M893">
        <v>0</v>
      </c>
      <c r="N893">
        <v>0</v>
      </c>
    </row>
    <row r="894" spans="1:14" x14ac:dyDescent="0.15">
      <c r="A894" t="str">
        <f t="shared" si="16"/>
        <v>201948_310_4562342690050</v>
      </c>
      <c r="B894">
        <v>201948</v>
      </c>
      <c r="C894">
        <v>310</v>
      </c>
      <c r="D894" t="s">
        <v>75</v>
      </c>
      <c r="E894" s="9">
        <v>4562342690050</v>
      </c>
      <c r="F894">
        <v>0</v>
      </c>
      <c r="G894">
        <v>0</v>
      </c>
      <c r="H894" t="s">
        <v>22</v>
      </c>
      <c r="I894" t="s">
        <v>19</v>
      </c>
      <c r="J894" t="s">
        <v>329</v>
      </c>
      <c r="K894">
        <v>10</v>
      </c>
      <c r="L894">
        <v>0</v>
      </c>
      <c r="M894">
        <v>0</v>
      </c>
      <c r="N894">
        <v>0</v>
      </c>
    </row>
    <row r="895" spans="1:14" x14ac:dyDescent="0.15">
      <c r="A895" t="str">
        <f t="shared" si="16"/>
        <v>201948_310_4562342690067</v>
      </c>
      <c r="B895">
        <v>201948</v>
      </c>
      <c r="C895">
        <v>310</v>
      </c>
      <c r="D895" t="s">
        <v>75</v>
      </c>
      <c r="E895" s="9">
        <v>4562342690067</v>
      </c>
      <c r="F895">
        <v>0</v>
      </c>
      <c r="G895">
        <v>0</v>
      </c>
      <c r="H895" t="s">
        <v>23</v>
      </c>
      <c r="I895" t="s">
        <v>19</v>
      </c>
      <c r="J895" t="s">
        <v>329</v>
      </c>
      <c r="K895">
        <v>30</v>
      </c>
      <c r="L895">
        <v>0</v>
      </c>
      <c r="M895">
        <v>0</v>
      </c>
      <c r="N895">
        <v>0</v>
      </c>
    </row>
    <row r="896" spans="1:14" x14ac:dyDescent="0.15">
      <c r="A896" t="str">
        <f t="shared" si="16"/>
        <v>201948_310_4562342690074</v>
      </c>
      <c r="B896">
        <v>201948</v>
      </c>
      <c r="C896">
        <v>310</v>
      </c>
      <c r="D896" t="s">
        <v>75</v>
      </c>
      <c r="E896" s="9">
        <v>4562342690074</v>
      </c>
      <c r="F896">
        <v>0</v>
      </c>
      <c r="G896">
        <v>0</v>
      </c>
      <c r="H896" t="s">
        <v>24</v>
      </c>
      <c r="I896" t="s">
        <v>19</v>
      </c>
      <c r="J896" t="s">
        <v>329</v>
      </c>
      <c r="K896">
        <v>30</v>
      </c>
      <c r="L896">
        <v>0</v>
      </c>
      <c r="M896">
        <v>0</v>
      </c>
      <c r="N896">
        <v>0</v>
      </c>
    </row>
    <row r="897" spans="1:14" x14ac:dyDescent="0.15">
      <c r="A897" t="str">
        <f t="shared" si="16"/>
        <v>201948_310_4562342690081</v>
      </c>
      <c r="B897">
        <v>201948</v>
      </c>
      <c r="C897">
        <v>310</v>
      </c>
      <c r="D897" t="s">
        <v>75</v>
      </c>
      <c r="E897" s="9">
        <v>4562342690081</v>
      </c>
      <c r="F897">
        <v>0</v>
      </c>
      <c r="G897">
        <v>0</v>
      </c>
      <c r="H897" t="s">
        <v>25</v>
      </c>
      <c r="I897" t="s">
        <v>19</v>
      </c>
      <c r="J897" t="s">
        <v>329</v>
      </c>
      <c r="K897">
        <v>10</v>
      </c>
      <c r="L897">
        <v>0</v>
      </c>
      <c r="M897">
        <v>0</v>
      </c>
      <c r="N897">
        <v>0</v>
      </c>
    </row>
    <row r="898" spans="1:14" x14ac:dyDescent="0.15">
      <c r="A898" t="str">
        <f t="shared" si="16"/>
        <v>201948_311_4562342690029</v>
      </c>
      <c r="B898">
        <v>201948</v>
      </c>
      <c r="C898">
        <v>311</v>
      </c>
      <c r="D898" t="s">
        <v>76</v>
      </c>
      <c r="E898" s="9">
        <v>4562342690029</v>
      </c>
      <c r="F898">
        <v>0</v>
      </c>
      <c r="G898">
        <v>0</v>
      </c>
      <c r="H898" t="s">
        <v>18</v>
      </c>
      <c r="I898" t="s">
        <v>19</v>
      </c>
      <c r="J898" t="s">
        <v>329</v>
      </c>
      <c r="K898">
        <v>27</v>
      </c>
      <c r="L898">
        <v>3</v>
      </c>
      <c r="M898">
        <v>0</v>
      </c>
      <c r="N898">
        <v>0</v>
      </c>
    </row>
    <row r="899" spans="1:14" x14ac:dyDescent="0.15">
      <c r="A899" t="str">
        <f t="shared" si="16"/>
        <v>201948_311_4562342690036</v>
      </c>
      <c r="B899">
        <v>201948</v>
      </c>
      <c r="C899">
        <v>311</v>
      </c>
      <c r="D899" t="s">
        <v>76</v>
      </c>
      <c r="E899" s="9">
        <v>4562342690036</v>
      </c>
      <c r="F899">
        <v>0</v>
      </c>
      <c r="G899">
        <v>0</v>
      </c>
      <c r="H899" t="s">
        <v>20</v>
      </c>
      <c r="I899" t="s">
        <v>19</v>
      </c>
      <c r="J899" t="s">
        <v>329</v>
      </c>
      <c r="K899">
        <v>9</v>
      </c>
      <c r="L899">
        <v>1</v>
      </c>
      <c r="M899">
        <v>0</v>
      </c>
      <c r="N899">
        <v>0</v>
      </c>
    </row>
    <row r="900" spans="1:14" x14ac:dyDescent="0.15">
      <c r="A900" t="str">
        <f t="shared" si="16"/>
        <v>201948_311_4562342690043</v>
      </c>
      <c r="B900">
        <v>201948</v>
      </c>
      <c r="C900">
        <v>311</v>
      </c>
      <c r="D900" t="s">
        <v>76</v>
      </c>
      <c r="E900" s="9">
        <v>4562342690043</v>
      </c>
      <c r="F900">
        <v>0</v>
      </c>
      <c r="G900">
        <v>0</v>
      </c>
      <c r="H900" t="s">
        <v>21</v>
      </c>
      <c r="I900" t="s">
        <v>19</v>
      </c>
      <c r="J900" t="s">
        <v>329</v>
      </c>
      <c r="K900">
        <v>23</v>
      </c>
      <c r="L900">
        <v>7</v>
      </c>
      <c r="M900">
        <v>0</v>
      </c>
      <c r="N900">
        <v>0</v>
      </c>
    </row>
    <row r="901" spans="1:14" x14ac:dyDescent="0.15">
      <c r="A901" t="str">
        <f t="shared" si="16"/>
        <v>201948_311_4562342690050</v>
      </c>
      <c r="B901">
        <v>201948</v>
      </c>
      <c r="C901">
        <v>311</v>
      </c>
      <c r="D901" t="s">
        <v>76</v>
      </c>
      <c r="E901" s="9">
        <v>4562342690050</v>
      </c>
      <c r="F901">
        <v>0</v>
      </c>
      <c r="G901">
        <v>0</v>
      </c>
      <c r="H901" t="s">
        <v>22</v>
      </c>
      <c r="I901" t="s">
        <v>19</v>
      </c>
      <c r="J901" t="s">
        <v>329</v>
      </c>
      <c r="K901">
        <v>9</v>
      </c>
      <c r="L901">
        <v>1</v>
      </c>
      <c r="M901">
        <v>0</v>
      </c>
      <c r="N901">
        <v>0</v>
      </c>
    </row>
    <row r="902" spans="1:14" x14ac:dyDescent="0.15">
      <c r="A902" t="str">
        <f t="shared" si="16"/>
        <v>201948_311_4562342690067</v>
      </c>
      <c r="B902">
        <v>201948</v>
      </c>
      <c r="C902">
        <v>311</v>
      </c>
      <c r="D902" t="s">
        <v>76</v>
      </c>
      <c r="E902" s="9">
        <v>4562342690067</v>
      </c>
      <c r="F902">
        <v>0</v>
      </c>
      <c r="G902">
        <v>0</v>
      </c>
      <c r="H902" t="s">
        <v>23</v>
      </c>
      <c r="I902" t="s">
        <v>19</v>
      </c>
      <c r="J902" t="s">
        <v>329</v>
      </c>
      <c r="K902">
        <v>28</v>
      </c>
      <c r="L902">
        <v>2</v>
      </c>
      <c r="M902">
        <v>0</v>
      </c>
      <c r="N902">
        <v>0</v>
      </c>
    </row>
    <row r="903" spans="1:14" x14ac:dyDescent="0.15">
      <c r="A903" t="str">
        <f t="shared" si="16"/>
        <v>201948_311_4562342690074</v>
      </c>
      <c r="B903">
        <v>201948</v>
      </c>
      <c r="C903">
        <v>311</v>
      </c>
      <c r="D903" t="s">
        <v>76</v>
      </c>
      <c r="E903" s="9">
        <v>4562342690074</v>
      </c>
      <c r="F903">
        <v>0</v>
      </c>
      <c r="G903">
        <v>0</v>
      </c>
      <c r="H903" t="s">
        <v>24</v>
      </c>
      <c r="I903" t="s">
        <v>19</v>
      </c>
      <c r="J903" t="s">
        <v>329</v>
      </c>
      <c r="K903">
        <v>27</v>
      </c>
      <c r="L903">
        <v>3</v>
      </c>
      <c r="M903">
        <v>0</v>
      </c>
      <c r="N903">
        <v>0</v>
      </c>
    </row>
    <row r="904" spans="1:14" x14ac:dyDescent="0.15">
      <c r="A904" t="str">
        <f t="shared" si="16"/>
        <v>201948_311_4562342690081</v>
      </c>
      <c r="B904">
        <v>201948</v>
      </c>
      <c r="C904">
        <v>311</v>
      </c>
      <c r="D904" t="s">
        <v>76</v>
      </c>
      <c r="E904" s="9">
        <v>4562342690081</v>
      </c>
      <c r="F904">
        <v>0</v>
      </c>
      <c r="G904">
        <v>0</v>
      </c>
      <c r="H904" t="s">
        <v>25</v>
      </c>
      <c r="I904" t="s">
        <v>19</v>
      </c>
      <c r="J904" t="s">
        <v>329</v>
      </c>
      <c r="K904">
        <v>7</v>
      </c>
      <c r="L904">
        <v>3</v>
      </c>
      <c r="M904">
        <v>0</v>
      </c>
      <c r="N904">
        <v>0</v>
      </c>
    </row>
    <row r="905" spans="1:14" x14ac:dyDescent="0.15">
      <c r="A905" t="str">
        <f t="shared" si="16"/>
        <v>201948_312_4562342690029</v>
      </c>
      <c r="B905">
        <v>201948</v>
      </c>
      <c r="C905">
        <v>312</v>
      </c>
      <c r="D905" t="s">
        <v>77</v>
      </c>
      <c r="E905" s="9">
        <v>4562342690029</v>
      </c>
      <c r="F905">
        <v>0</v>
      </c>
      <c r="G905">
        <v>0</v>
      </c>
      <c r="H905" t="s">
        <v>18</v>
      </c>
      <c r="I905" t="s">
        <v>19</v>
      </c>
      <c r="J905" t="s">
        <v>329</v>
      </c>
      <c r="K905">
        <v>28</v>
      </c>
      <c r="L905">
        <v>2</v>
      </c>
      <c r="M905">
        <v>0</v>
      </c>
      <c r="N905">
        <v>0</v>
      </c>
    </row>
    <row r="906" spans="1:14" x14ac:dyDescent="0.15">
      <c r="A906" t="str">
        <f t="shared" si="16"/>
        <v>201948_312_4562342690036</v>
      </c>
      <c r="B906">
        <v>201948</v>
      </c>
      <c r="C906">
        <v>312</v>
      </c>
      <c r="D906" t="s">
        <v>77</v>
      </c>
      <c r="E906" s="9">
        <v>4562342690036</v>
      </c>
      <c r="F906">
        <v>0</v>
      </c>
      <c r="G906">
        <v>0</v>
      </c>
      <c r="H906" t="s">
        <v>20</v>
      </c>
      <c r="I906" t="s">
        <v>19</v>
      </c>
      <c r="J906" t="s">
        <v>329</v>
      </c>
      <c r="K906">
        <v>10</v>
      </c>
      <c r="L906">
        <v>0</v>
      </c>
      <c r="M906">
        <v>0</v>
      </c>
      <c r="N906">
        <v>0</v>
      </c>
    </row>
    <row r="907" spans="1:14" x14ac:dyDescent="0.15">
      <c r="A907" t="str">
        <f t="shared" si="16"/>
        <v>201948_312_4562342690043</v>
      </c>
      <c r="B907">
        <v>201948</v>
      </c>
      <c r="C907">
        <v>312</v>
      </c>
      <c r="D907" t="s">
        <v>77</v>
      </c>
      <c r="E907" s="9">
        <v>4562342690043</v>
      </c>
      <c r="F907">
        <v>0</v>
      </c>
      <c r="G907">
        <v>0</v>
      </c>
      <c r="H907" t="s">
        <v>21</v>
      </c>
      <c r="I907" t="s">
        <v>19</v>
      </c>
      <c r="J907" t="s">
        <v>329</v>
      </c>
      <c r="K907">
        <v>26</v>
      </c>
      <c r="L907">
        <v>3</v>
      </c>
      <c r="M907">
        <v>0</v>
      </c>
      <c r="N907">
        <v>0</v>
      </c>
    </row>
    <row r="908" spans="1:14" x14ac:dyDescent="0.15">
      <c r="A908" t="str">
        <f t="shared" si="16"/>
        <v>201948_312_4562342690050</v>
      </c>
      <c r="B908">
        <v>201948</v>
      </c>
      <c r="C908">
        <v>312</v>
      </c>
      <c r="D908" t="s">
        <v>77</v>
      </c>
      <c r="E908" s="9">
        <v>4562342690050</v>
      </c>
      <c r="F908">
        <v>0</v>
      </c>
      <c r="G908">
        <v>0</v>
      </c>
      <c r="H908" t="s">
        <v>22</v>
      </c>
      <c r="I908" t="s">
        <v>19</v>
      </c>
      <c r="J908" t="s">
        <v>329</v>
      </c>
      <c r="K908">
        <v>9</v>
      </c>
      <c r="L908">
        <v>1</v>
      </c>
      <c r="M908">
        <v>0</v>
      </c>
      <c r="N908">
        <v>0</v>
      </c>
    </row>
    <row r="909" spans="1:14" x14ac:dyDescent="0.15">
      <c r="A909" t="str">
        <f t="shared" si="16"/>
        <v>201948_312_4562342690067</v>
      </c>
      <c r="B909">
        <v>201948</v>
      </c>
      <c r="C909">
        <v>312</v>
      </c>
      <c r="D909" t="s">
        <v>77</v>
      </c>
      <c r="E909" s="9">
        <v>4562342690067</v>
      </c>
      <c r="F909">
        <v>0</v>
      </c>
      <c r="G909">
        <v>0</v>
      </c>
      <c r="H909" t="s">
        <v>23</v>
      </c>
      <c r="I909" t="s">
        <v>19</v>
      </c>
      <c r="J909" t="s">
        <v>329</v>
      </c>
      <c r="K909">
        <v>28</v>
      </c>
      <c r="L909">
        <v>2</v>
      </c>
      <c r="M909">
        <v>0</v>
      </c>
      <c r="N909">
        <v>0</v>
      </c>
    </row>
    <row r="910" spans="1:14" x14ac:dyDescent="0.15">
      <c r="A910" t="str">
        <f t="shared" si="16"/>
        <v>201948_312_4562342690074</v>
      </c>
      <c r="B910">
        <v>201948</v>
      </c>
      <c r="C910">
        <v>312</v>
      </c>
      <c r="D910" t="s">
        <v>77</v>
      </c>
      <c r="E910" s="9">
        <v>4562342690074</v>
      </c>
      <c r="F910">
        <v>0</v>
      </c>
      <c r="G910">
        <v>0</v>
      </c>
      <c r="H910" t="s">
        <v>24</v>
      </c>
      <c r="I910" t="s">
        <v>19</v>
      </c>
      <c r="J910" t="s">
        <v>329</v>
      </c>
      <c r="K910">
        <v>23</v>
      </c>
      <c r="L910">
        <v>6</v>
      </c>
      <c r="M910">
        <v>0</v>
      </c>
      <c r="N910">
        <v>0</v>
      </c>
    </row>
    <row r="911" spans="1:14" x14ac:dyDescent="0.15">
      <c r="A911" t="str">
        <f t="shared" si="16"/>
        <v>201948_312_4562342690081</v>
      </c>
      <c r="B911">
        <v>201948</v>
      </c>
      <c r="C911">
        <v>312</v>
      </c>
      <c r="D911" t="s">
        <v>77</v>
      </c>
      <c r="E911" s="9">
        <v>4562342690081</v>
      </c>
      <c r="F911">
        <v>0</v>
      </c>
      <c r="G911">
        <v>0</v>
      </c>
      <c r="H911" t="s">
        <v>25</v>
      </c>
      <c r="I911" t="s">
        <v>19</v>
      </c>
      <c r="J911" t="s">
        <v>329</v>
      </c>
      <c r="K911">
        <v>7</v>
      </c>
      <c r="L911">
        <v>2</v>
      </c>
      <c r="M911">
        <v>0</v>
      </c>
      <c r="N911">
        <v>0</v>
      </c>
    </row>
    <row r="912" spans="1:14" x14ac:dyDescent="0.15">
      <c r="A912" t="str">
        <f t="shared" si="16"/>
        <v>201948_315_4562342690029</v>
      </c>
      <c r="B912">
        <v>201948</v>
      </c>
      <c r="C912">
        <v>315</v>
      </c>
      <c r="D912" t="s">
        <v>78</v>
      </c>
      <c r="E912" s="9">
        <v>4562342690029</v>
      </c>
      <c r="F912">
        <v>0</v>
      </c>
      <c r="G912">
        <v>0</v>
      </c>
      <c r="H912" t="s">
        <v>18</v>
      </c>
      <c r="I912" t="s">
        <v>19</v>
      </c>
      <c r="J912" t="s">
        <v>329</v>
      </c>
      <c r="K912">
        <v>30</v>
      </c>
      <c r="L912">
        <v>0</v>
      </c>
      <c r="M912">
        <v>0</v>
      </c>
      <c r="N912">
        <v>0</v>
      </c>
    </row>
    <row r="913" spans="1:14" x14ac:dyDescent="0.15">
      <c r="A913" t="str">
        <f t="shared" si="16"/>
        <v>201948_315_4562342690036</v>
      </c>
      <c r="B913">
        <v>201948</v>
      </c>
      <c r="C913">
        <v>315</v>
      </c>
      <c r="D913" t="s">
        <v>78</v>
      </c>
      <c r="E913" s="9">
        <v>4562342690036</v>
      </c>
      <c r="F913">
        <v>0</v>
      </c>
      <c r="G913">
        <v>0</v>
      </c>
      <c r="H913" t="s">
        <v>20</v>
      </c>
      <c r="I913" t="s">
        <v>19</v>
      </c>
      <c r="J913" t="s">
        <v>329</v>
      </c>
      <c r="K913">
        <v>10</v>
      </c>
      <c r="L913">
        <v>0</v>
      </c>
      <c r="M913">
        <v>0</v>
      </c>
      <c r="N913">
        <v>0</v>
      </c>
    </row>
    <row r="914" spans="1:14" x14ac:dyDescent="0.15">
      <c r="A914" t="str">
        <f t="shared" si="16"/>
        <v>201948_315_4562342690043</v>
      </c>
      <c r="B914">
        <v>201948</v>
      </c>
      <c r="C914">
        <v>315</v>
      </c>
      <c r="D914" t="s">
        <v>78</v>
      </c>
      <c r="E914" s="9">
        <v>4562342690043</v>
      </c>
      <c r="F914">
        <v>0</v>
      </c>
      <c r="G914">
        <v>0</v>
      </c>
      <c r="H914" t="s">
        <v>21</v>
      </c>
      <c r="I914" t="s">
        <v>19</v>
      </c>
      <c r="J914" t="s">
        <v>329</v>
      </c>
      <c r="K914">
        <v>30</v>
      </c>
      <c r="L914">
        <v>0</v>
      </c>
      <c r="M914">
        <v>0</v>
      </c>
      <c r="N914">
        <v>0</v>
      </c>
    </row>
    <row r="915" spans="1:14" x14ac:dyDescent="0.15">
      <c r="A915" t="str">
        <f t="shared" si="16"/>
        <v>201948_315_4562342690050</v>
      </c>
      <c r="B915">
        <v>201948</v>
      </c>
      <c r="C915">
        <v>315</v>
      </c>
      <c r="D915" t="s">
        <v>78</v>
      </c>
      <c r="E915" s="9">
        <v>4562342690050</v>
      </c>
      <c r="F915">
        <v>0</v>
      </c>
      <c r="G915">
        <v>0</v>
      </c>
      <c r="H915" t="s">
        <v>22</v>
      </c>
      <c r="I915" t="s">
        <v>19</v>
      </c>
      <c r="J915" t="s">
        <v>329</v>
      </c>
      <c r="K915">
        <v>10</v>
      </c>
      <c r="L915">
        <v>0</v>
      </c>
      <c r="M915">
        <v>0</v>
      </c>
      <c r="N915">
        <v>0</v>
      </c>
    </row>
    <row r="916" spans="1:14" x14ac:dyDescent="0.15">
      <c r="A916" t="str">
        <f t="shared" si="16"/>
        <v>201948_315_4562342690067</v>
      </c>
      <c r="B916">
        <v>201948</v>
      </c>
      <c r="C916">
        <v>315</v>
      </c>
      <c r="D916" t="s">
        <v>78</v>
      </c>
      <c r="E916" s="9">
        <v>4562342690067</v>
      </c>
      <c r="F916">
        <v>0</v>
      </c>
      <c r="G916">
        <v>0</v>
      </c>
      <c r="H916" t="s">
        <v>23</v>
      </c>
      <c r="I916" t="s">
        <v>19</v>
      </c>
      <c r="J916" t="s">
        <v>329</v>
      </c>
      <c r="K916">
        <v>30</v>
      </c>
      <c r="L916">
        <v>0</v>
      </c>
      <c r="M916">
        <v>0</v>
      </c>
      <c r="N916">
        <v>0</v>
      </c>
    </row>
    <row r="917" spans="1:14" x14ac:dyDescent="0.15">
      <c r="A917" t="str">
        <f t="shared" si="16"/>
        <v>201948_315_4562342690074</v>
      </c>
      <c r="B917">
        <v>201948</v>
      </c>
      <c r="C917">
        <v>315</v>
      </c>
      <c r="D917" t="s">
        <v>78</v>
      </c>
      <c r="E917" s="9">
        <v>4562342690074</v>
      </c>
      <c r="F917">
        <v>0</v>
      </c>
      <c r="G917">
        <v>0</v>
      </c>
      <c r="H917" t="s">
        <v>24</v>
      </c>
      <c r="I917" t="s">
        <v>19</v>
      </c>
      <c r="J917" t="s">
        <v>329</v>
      </c>
      <c r="K917">
        <v>30</v>
      </c>
      <c r="L917">
        <v>0</v>
      </c>
      <c r="M917">
        <v>0</v>
      </c>
      <c r="N917">
        <v>0</v>
      </c>
    </row>
    <row r="918" spans="1:14" x14ac:dyDescent="0.15">
      <c r="A918" t="str">
        <f t="shared" si="16"/>
        <v>201948_315_4562342690081</v>
      </c>
      <c r="B918">
        <v>201948</v>
      </c>
      <c r="C918">
        <v>315</v>
      </c>
      <c r="D918" t="s">
        <v>78</v>
      </c>
      <c r="E918" s="9">
        <v>4562342690081</v>
      </c>
      <c r="F918">
        <v>0</v>
      </c>
      <c r="G918">
        <v>0</v>
      </c>
      <c r="H918" t="s">
        <v>25</v>
      </c>
      <c r="I918" t="s">
        <v>19</v>
      </c>
      <c r="J918" t="s">
        <v>329</v>
      </c>
      <c r="K918">
        <v>10</v>
      </c>
      <c r="L918">
        <v>0</v>
      </c>
      <c r="M918">
        <v>0</v>
      </c>
      <c r="N918">
        <v>0</v>
      </c>
    </row>
    <row r="919" spans="1:14" x14ac:dyDescent="0.15">
      <c r="A919" t="str">
        <f t="shared" si="16"/>
        <v>201948_316_4562342690029</v>
      </c>
      <c r="B919">
        <v>201948</v>
      </c>
      <c r="C919">
        <v>316</v>
      </c>
      <c r="D919" t="s">
        <v>79</v>
      </c>
      <c r="E919" s="9">
        <v>4562342690029</v>
      </c>
      <c r="F919">
        <v>0</v>
      </c>
      <c r="G919">
        <v>0</v>
      </c>
      <c r="H919" t="s">
        <v>18</v>
      </c>
      <c r="I919" t="s">
        <v>19</v>
      </c>
      <c r="J919" t="s">
        <v>329</v>
      </c>
      <c r="K919">
        <v>30</v>
      </c>
      <c r="L919">
        <v>0</v>
      </c>
      <c r="M919">
        <v>0</v>
      </c>
      <c r="N919">
        <v>0</v>
      </c>
    </row>
    <row r="920" spans="1:14" x14ac:dyDescent="0.15">
      <c r="A920" t="str">
        <f t="shared" si="16"/>
        <v>201948_316_4562342690036</v>
      </c>
      <c r="B920">
        <v>201948</v>
      </c>
      <c r="C920">
        <v>316</v>
      </c>
      <c r="D920" t="s">
        <v>79</v>
      </c>
      <c r="E920" s="9">
        <v>4562342690036</v>
      </c>
      <c r="F920">
        <v>0</v>
      </c>
      <c r="G920">
        <v>0</v>
      </c>
      <c r="H920" t="s">
        <v>20</v>
      </c>
      <c r="I920" t="s">
        <v>19</v>
      </c>
      <c r="J920" t="s">
        <v>329</v>
      </c>
      <c r="K920">
        <v>10</v>
      </c>
      <c r="L920">
        <v>0</v>
      </c>
      <c r="M920">
        <v>0</v>
      </c>
      <c r="N920">
        <v>0</v>
      </c>
    </row>
    <row r="921" spans="1:14" x14ac:dyDescent="0.15">
      <c r="A921" t="str">
        <f t="shared" ref="A921:A984" si="17">B921&amp;"_"&amp;C921&amp;"_"&amp;E921</f>
        <v>201948_316_4562342690043</v>
      </c>
      <c r="B921">
        <v>201948</v>
      </c>
      <c r="C921">
        <v>316</v>
      </c>
      <c r="D921" t="s">
        <v>79</v>
      </c>
      <c r="E921" s="9">
        <v>4562342690043</v>
      </c>
      <c r="F921">
        <v>0</v>
      </c>
      <c r="G921">
        <v>0</v>
      </c>
      <c r="H921" t="s">
        <v>21</v>
      </c>
      <c r="I921" t="s">
        <v>19</v>
      </c>
      <c r="J921" t="s">
        <v>329</v>
      </c>
      <c r="K921">
        <v>30</v>
      </c>
      <c r="L921">
        <v>0</v>
      </c>
      <c r="M921">
        <v>0</v>
      </c>
      <c r="N921">
        <v>0</v>
      </c>
    </row>
    <row r="922" spans="1:14" x14ac:dyDescent="0.15">
      <c r="A922" t="str">
        <f t="shared" si="17"/>
        <v>201948_316_4562342690050</v>
      </c>
      <c r="B922">
        <v>201948</v>
      </c>
      <c r="C922">
        <v>316</v>
      </c>
      <c r="D922" t="s">
        <v>79</v>
      </c>
      <c r="E922" s="9">
        <v>4562342690050</v>
      </c>
      <c r="F922">
        <v>0</v>
      </c>
      <c r="G922">
        <v>0</v>
      </c>
      <c r="H922" t="s">
        <v>22</v>
      </c>
      <c r="I922" t="s">
        <v>19</v>
      </c>
      <c r="J922" t="s">
        <v>329</v>
      </c>
      <c r="K922">
        <v>10</v>
      </c>
      <c r="L922">
        <v>0</v>
      </c>
      <c r="M922">
        <v>0</v>
      </c>
      <c r="N922">
        <v>0</v>
      </c>
    </row>
    <row r="923" spans="1:14" x14ac:dyDescent="0.15">
      <c r="A923" t="str">
        <f t="shared" si="17"/>
        <v>201948_316_4562342690067</v>
      </c>
      <c r="B923">
        <v>201948</v>
      </c>
      <c r="C923">
        <v>316</v>
      </c>
      <c r="D923" t="s">
        <v>79</v>
      </c>
      <c r="E923" s="9">
        <v>4562342690067</v>
      </c>
      <c r="F923">
        <v>0</v>
      </c>
      <c r="G923">
        <v>0</v>
      </c>
      <c r="H923" t="s">
        <v>23</v>
      </c>
      <c r="I923" t="s">
        <v>19</v>
      </c>
      <c r="J923" t="s">
        <v>329</v>
      </c>
      <c r="K923">
        <v>30</v>
      </c>
      <c r="L923">
        <v>0</v>
      </c>
      <c r="M923">
        <v>0</v>
      </c>
      <c r="N923">
        <v>0</v>
      </c>
    </row>
    <row r="924" spans="1:14" x14ac:dyDescent="0.15">
      <c r="A924" t="str">
        <f t="shared" si="17"/>
        <v>201948_316_4562342690074</v>
      </c>
      <c r="B924">
        <v>201948</v>
      </c>
      <c r="C924">
        <v>316</v>
      </c>
      <c r="D924" t="s">
        <v>79</v>
      </c>
      <c r="E924" s="9">
        <v>4562342690074</v>
      </c>
      <c r="F924">
        <v>0</v>
      </c>
      <c r="G924">
        <v>0</v>
      </c>
      <c r="H924" t="s">
        <v>24</v>
      </c>
      <c r="I924" t="s">
        <v>19</v>
      </c>
      <c r="J924" t="s">
        <v>329</v>
      </c>
      <c r="K924">
        <v>30</v>
      </c>
      <c r="L924">
        <v>0</v>
      </c>
      <c r="M924">
        <v>0</v>
      </c>
      <c r="N924">
        <v>0</v>
      </c>
    </row>
    <row r="925" spans="1:14" x14ac:dyDescent="0.15">
      <c r="A925" t="str">
        <f t="shared" si="17"/>
        <v>201948_316_4562342690081</v>
      </c>
      <c r="B925">
        <v>201948</v>
      </c>
      <c r="C925">
        <v>316</v>
      </c>
      <c r="D925" t="s">
        <v>79</v>
      </c>
      <c r="E925" s="9">
        <v>4562342690081</v>
      </c>
      <c r="F925">
        <v>0</v>
      </c>
      <c r="G925">
        <v>0</v>
      </c>
      <c r="H925" t="s">
        <v>25</v>
      </c>
      <c r="I925" t="s">
        <v>19</v>
      </c>
      <c r="J925" t="s">
        <v>329</v>
      </c>
      <c r="K925">
        <v>10</v>
      </c>
      <c r="L925">
        <v>0</v>
      </c>
      <c r="M925">
        <v>0</v>
      </c>
      <c r="N925">
        <v>0</v>
      </c>
    </row>
    <row r="926" spans="1:14" x14ac:dyDescent="0.15">
      <c r="A926" t="str">
        <f t="shared" si="17"/>
        <v>201948_317_4562342690029</v>
      </c>
      <c r="B926">
        <v>201948</v>
      </c>
      <c r="C926">
        <v>317</v>
      </c>
      <c r="D926" t="s">
        <v>80</v>
      </c>
      <c r="E926" s="9">
        <v>4562342690029</v>
      </c>
      <c r="F926">
        <v>0</v>
      </c>
      <c r="G926">
        <v>0</v>
      </c>
      <c r="H926" t="s">
        <v>18</v>
      </c>
      <c r="I926" t="s">
        <v>19</v>
      </c>
      <c r="J926" t="s">
        <v>329</v>
      </c>
      <c r="K926">
        <v>29</v>
      </c>
      <c r="L926">
        <v>1</v>
      </c>
      <c r="M926">
        <v>0</v>
      </c>
      <c r="N926">
        <v>0</v>
      </c>
    </row>
    <row r="927" spans="1:14" x14ac:dyDescent="0.15">
      <c r="A927" t="str">
        <f t="shared" si="17"/>
        <v>201948_317_4562342690036</v>
      </c>
      <c r="B927">
        <v>201948</v>
      </c>
      <c r="C927">
        <v>317</v>
      </c>
      <c r="D927" t="s">
        <v>80</v>
      </c>
      <c r="E927" s="9">
        <v>4562342690036</v>
      </c>
      <c r="F927">
        <v>0</v>
      </c>
      <c r="G927">
        <v>0</v>
      </c>
      <c r="H927" t="s">
        <v>20</v>
      </c>
      <c r="I927" t="s">
        <v>19</v>
      </c>
      <c r="J927" t="s">
        <v>329</v>
      </c>
      <c r="K927">
        <v>10</v>
      </c>
      <c r="L927">
        <v>0</v>
      </c>
      <c r="M927">
        <v>0</v>
      </c>
      <c r="N927">
        <v>0</v>
      </c>
    </row>
    <row r="928" spans="1:14" x14ac:dyDescent="0.15">
      <c r="A928" t="str">
        <f t="shared" si="17"/>
        <v>201948_317_4562342690043</v>
      </c>
      <c r="B928">
        <v>201948</v>
      </c>
      <c r="C928">
        <v>317</v>
      </c>
      <c r="D928" t="s">
        <v>80</v>
      </c>
      <c r="E928" s="9">
        <v>4562342690043</v>
      </c>
      <c r="F928">
        <v>0</v>
      </c>
      <c r="G928">
        <v>0</v>
      </c>
      <c r="H928" t="s">
        <v>21</v>
      </c>
      <c r="I928" t="s">
        <v>19</v>
      </c>
      <c r="J928" t="s">
        <v>329</v>
      </c>
      <c r="K928">
        <v>30</v>
      </c>
      <c r="L928">
        <v>0</v>
      </c>
      <c r="M928">
        <v>0</v>
      </c>
      <c r="N928">
        <v>0</v>
      </c>
    </row>
    <row r="929" spans="1:14" x14ac:dyDescent="0.15">
      <c r="A929" t="str">
        <f t="shared" si="17"/>
        <v>201948_317_4562342690050</v>
      </c>
      <c r="B929">
        <v>201948</v>
      </c>
      <c r="C929">
        <v>317</v>
      </c>
      <c r="D929" t="s">
        <v>80</v>
      </c>
      <c r="E929" s="9">
        <v>4562342690050</v>
      </c>
      <c r="F929">
        <v>0</v>
      </c>
      <c r="G929">
        <v>0</v>
      </c>
      <c r="H929" t="s">
        <v>22</v>
      </c>
      <c r="I929" t="s">
        <v>19</v>
      </c>
      <c r="J929" t="s">
        <v>329</v>
      </c>
      <c r="K929">
        <v>10</v>
      </c>
      <c r="L929">
        <v>0</v>
      </c>
      <c r="M929">
        <v>0</v>
      </c>
      <c r="N929">
        <v>0</v>
      </c>
    </row>
    <row r="930" spans="1:14" x14ac:dyDescent="0.15">
      <c r="A930" t="str">
        <f t="shared" si="17"/>
        <v>201948_317_4562342690067</v>
      </c>
      <c r="B930">
        <v>201948</v>
      </c>
      <c r="C930">
        <v>317</v>
      </c>
      <c r="D930" t="s">
        <v>80</v>
      </c>
      <c r="E930" s="9">
        <v>4562342690067</v>
      </c>
      <c r="F930">
        <v>0</v>
      </c>
      <c r="G930">
        <v>0</v>
      </c>
      <c r="H930" t="s">
        <v>23</v>
      </c>
      <c r="I930" t="s">
        <v>19</v>
      </c>
      <c r="J930" t="s">
        <v>329</v>
      </c>
      <c r="K930">
        <v>29</v>
      </c>
      <c r="L930">
        <v>1</v>
      </c>
      <c r="M930">
        <v>0</v>
      </c>
      <c r="N930">
        <v>0</v>
      </c>
    </row>
    <row r="931" spans="1:14" x14ac:dyDescent="0.15">
      <c r="A931" t="str">
        <f t="shared" si="17"/>
        <v>201948_317_4562342690074</v>
      </c>
      <c r="B931">
        <v>201948</v>
      </c>
      <c r="C931">
        <v>317</v>
      </c>
      <c r="D931" t="s">
        <v>80</v>
      </c>
      <c r="E931" s="9">
        <v>4562342690074</v>
      </c>
      <c r="F931">
        <v>0</v>
      </c>
      <c r="G931">
        <v>0</v>
      </c>
      <c r="H931" t="s">
        <v>24</v>
      </c>
      <c r="I931" t="s">
        <v>19</v>
      </c>
      <c r="J931" t="s">
        <v>329</v>
      </c>
      <c r="K931">
        <v>29</v>
      </c>
      <c r="L931">
        <v>1</v>
      </c>
      <c r="M931">
        <v>0</v>
      </c>
      <c r="N931">
        <v>0</v>
      </c>
    </row>
    <row r="932" spans="1:14" x14ac:dyDescent="0.15">
      <c r="A932" t="str">
        <f t="shared" si="17"/>
        <v>201948_317_4562342690081</v>
      </c>
      <c r="B932">
        <v>201948</v>
      </c>
      <c r="C932">
        <v>317</v>
      </c>
      <c r="D932" t="s">
        <v>80</v>
      </c>
      <c r="E932" s="9">
        <v>4562342690081</v>
      </c>
      <c r="F932">
        <v>0</v>
      </c>
      <c r="G932">
        <v>0</v>
      </c>
      <c r="H932" t="s">
        <v>25</v>
      </c>
      <c r="I932" t="s">
        <v>19</v>
      </c>
      <c r="J932" t="s">
        <v>329</v>
      </c>
      <c r="K932">
        <v>10</v>
      </c>
      <c r="L932">
        <v>0</v>
      </c>
      <c r="M932">
        <v>0</v>
      </c>
      <c r="N932">
        <v>0</v>
      </c>
    </row>
    <row r="933" spans="1:14" x14ac:dyDescent="0.15">
      <c r="A933" t="str">
        <f t="shared" si="17"/>
        <v>201948_318_4562342690029</v>
      </c>
      <c r="B933">
        <v>201948</v>
      </c>
      <c r="C933">
        <v>318</v>
      </c>
      <c r="D933" t="s">
        <v>81</v>
      </c>
      <c r="E933" s="9">
        <v>4562342690029</v>
      </c>
      <c r="F933">
        <v>0</v>
      </c>
      <c r="G933">
        <v>0</v>
      </c>
      <c r="H933" t="s">
        <v>18</v>
      </c>
      <c r="I933" t="s">
        <v>19</v>
      </c>
      <c r="J933" t="s">
        <v>329</v>
      </c>
      <c r="K933">
        <v>30</v>
      </c>
      <c r="L933">
        <v>0</v>
      </c>
      <c r="M933">
        <v>0</v>
      </c>
      <c r="N933">
        <v>0</v>
      </c>
    </row>
    <row r="934" spans="1:14" x14ac:dyDescent="0.15">
      <c r="A934" t="str">
        <f t="shared" si="17"/>
        <v>201948_318_4562342690036</v>
      </c>
      <c r="B934">
        <v>201948</v>
      </c>
      <c r="C934">
        <v>318</v>
      </c>
      <c r="D934" t="s">
        <v>81</v>
      </c>
      <c r="E934" s="9">
        <v>4562342690036</v>
      </c>
      <c r="F934">
        <v>0</v>
      </c>
      <c r="G934">
        <v>0</v>
      </c>
      <c r="H934" t="s">
        <v>20</v>
      </c>
      <c r="I934" t="s">
        <v>19</v>
      </c>
      <c r="J934" t="s">
        <v>329</v>
      </c>
      <c r="K934">
        <v>10</v>
      </c>
      <c r="L934">
        <v>0</v>
      </c>
      <c r="M934">
        <v>0</v>
      </c>
      <c r="N934">
        <v>0</v>
      </c>
    </row>
    <row r="935" spans="1:14" x14ac:dyDescent="0.15">
      <c r="A935" t="str">
        <f t="shared" si="17"/>
        <v>201948_318_4562342690043</v>
      </c>
      <c r="B935">
        <v>201948</v>
      </c>
      <c r="C935">
        <v>318</v>
      </c>
      <c r="D935" t="s">
        <v>81</v>
      </c>
      <c r="E935" s="9">
        <v>4562342690043</v>
      </c>
      <c r="F935">
        <v>0</v>
      </c>
      <c r="G935">
        <v>0</v>
      </c>
      <c r="H935" t="s">
        <v>21</v>
      </c>
      <c r="I935" t="s">
        <v>19</v>
      </c>
      <c r="J935" t="s">
        <v>329</v>
      </c>
      <c r="K935">
        <v>30</v>
      </c>
      <c r="L935">
        <v>0</v>
      </c>
      <c r="M935">
        <v>0</v>
      </c>
      <c r="N935">
        <v>0</v>
      </c>
    </row>
    <row r="936" spans="1:14" x14ac:dyDescent="0.15">
      <c r="A936" t="str">
        <f t="shared" si="17"/>
        <v>201948_318_4562342690050</v>
      </c>
      <c r="B936">
        <v>201948</v>
      </c>
      <c r="C936">
        <v>318</v>
      </c>
      <c r="D936" t="s">
        <v>81</v>
      </c>
      <c r="E936" s="9">
        <v>4562342690050</v>
      </c>
      <c r="F936">
        <v>0</v>
      </c>
      <c r="G936">
        <v>0</v>
      </c>
      <c r="H936" t="s">
        <v>22</v>
      </c>
      <c r="I936" t="s">
        <v>19</v>
      </c>
      <c r="J936" t="s">
        <v>329</v>
      </c>
      <c r="K936">
        <v>10</v>
      </c>
      <c r="L936">
        <v>0</v>
      </c>
      <c r="M936">
        <v>0</v>
      </c>
      <c r="N936">
        <v>0</v>
      </c>
    </row>
    <row r="937" spans="1:14" x14ac:dyDescent="0.15">
      <c r="A937" t="str">
        <f t="shared" si="17"/>
        <v>201948_318_4562342690067</v>
      </c>
      <c r="B937">
        <v>201948</v>
      </c>
      <c r="C937">
        <v>318</v>
      </c>
      <c r="D937" t="s">
        <v>81</v>
      </c>
      <c r="E937" s="9">
        <v>4562342690067</v>
      </c>
      <c r="F937">
        <v>0</v>
      </c>
      <c r="G937">
        <v>0</v>
      </c>
      <c r="H937" t="s">
        <v>23</v>
      </c>
      <c r="I937" t="s">
        <v>19</v>
      </c>
      <c r="J937" t="s">
        <v>329</v>
      </c>
      <c r="K937">
        <v>30</v>
      </c>
      <c r="L937">
        <v>0</v>
      </c>
      <c r="M937">
        <v>0</v>
      </c>
      <c r="N937">
        <v>0</v>
      </c>
    </row>
    <row r="938" spans="1:14" x14ac:dyDescent="0.15">
      <c r="A938" t="str">
        <f t="shared" si="17"/>
        <v>201948_318_4562342690074</v>
      </c>
      <c r="B938">
        <v>201948</v>
      </c>
      <c r="C938">
        <v>318</v>
      </c>
      <c r="D938" t="s">
        <v>81</v>
      </c>
      <c r="E938" s="9">
        <v>4562342690074</v>
      </c>
      <c r="F938">
        <v>0</v>
      </c>
      <c r="G938">
        <v>0</v>
      </c>
      <c r="H938" t="s">
        <v>24</v>
      </c>
      <c r="I938" t="s">
        <v>19</v>
      </c>
      <c r="J938" t="s">
        <v>329</v>
      </c>
      <c r="K938">
        <v>30</v>
      </c>
      <c r="L938">
        <v>0</v>
      </c>
      <c r="M938">
        <v>0</v>
      </c>
      <c r="N938">
        <v>0</v>
      </c>
    </row>
    <row r="939" spans="1:14" x14ac:dyDescent="0.15">
      <c r="A939" t="str">
        <f t="shared" si="17"/>
        <v>201948_318_4562342690081</v>
      </c>
      <c r="B939">
        <v>201948</v>
      </c>
      <c r="C939">
        <v>318</v>
      </c>
      <c r="D939" t="s">
        <v>81</v>
      </c>
      <c r="E939" s="9">
        <v>4562342690081</v>
      </c>
      <c r="F939">
        <v>0</v>
      </c>
      <c r="G939">
        <v>0</v>
      </c>
      <c r="H939" t="s">
        <v>25</v>
      </c>
      <c r="I939" t="s">
        <v>19</v>
      </c>
      <c r="J939" t="s">
        <v>329</v>
      </c>
      <c r="K939">
        <v>10</v>
      </c>
      <c r="L939">
        <v>0</v>
      </c>
      <c r="M939">
        <v>0</v>
      </c>
      <c r="N939">
        <v>0</v>
      </c>
    </row>
    <row r="940" spans="1:14" x14ac:dyDescent="0.15">
      <c r="A940" t="str">
        <f t="shared" si="17"/>
        <v>201948_320_4562342690029</v>
      </c>
      <c r="B940">
        <v>201948</v>
      </c>
      <c r="C940">
        <v>320</v>
      </c>
      <c r="D940" t="s">
        <v>82</v>
      </c>
      <c r="E940" s="9">
        <v>4562342690029</v>
      </c>
      <c r="F940">
        <v>0</v>
      </c>
      <c r="G940">
        <v>0</v>
      </c>
      <c r="H940" t="s">
        <v>18</v>
      </c>
      <c r="I940" t="s">
        <v>19</v>
      </c>
      <c r="J940" t="s">
        <v>329</v>
      </c>
      <c r="K940">
        <v>30</v>
      </c>
      <c r="L940">
        <v>0</v>
      </c>
      <c r="M940">
        <v>0</v>
      </c>
      <c r="N940">
        <v>0</v>
      </c>
    </row>
    <row r="941" spans="1:14" x14ac:dyDescent="0.15">
      <c r="A941" t="str">
        <f t="shared" si="17"/>
        <v>201948_320_4562342690036</v>
      </c>
      <c r="B941">
        <v>201948</v>
      </c>
      <c r="C941">
        <v>320</v>
      </c>
      <c r="D941" t="s">
        <v>82</v>
      </c>
      <c r="E941" s="9">
        <v>4562342690036</v>
      </c>
      <c r="F941">
        <v>0</v>
      </c>
      <c r="G941">
        <v>0</v>
      </c>
      <c r="H941" t="s">
        <v>20</v>
      </c>
      <c r="I941" t="s">
        <v>19</v>
      </c>
      <c r="J941" t="s">
        <v>329</v>
      </c>
      <c r="K941">
        <v>10</v>
      </c>
      <c r="L941">
        <v>0</v>
      </c>
      <c r="M941">
        <v>0</v>
      </c>
      <c r="N941">
        <v>0</v>
      </c>
    </row>
    <row r="942" spans="1:14" x14ac:dyDescent="0.15">
      <c r="A942" t="str">
        <f t="shared" si="17"/>
        <v>201948_320_4562342690043</v>
      </c>
      <c r="B942">
        <v>201948</v>
      </c>
      <c r="C942">
        <v>320</v>
      </c>
      <c r="D942" t="s">
        <v>82</v>
      </c>
      <c r="E942" s="9">
        <v>4562342690043</v>
      </c>
      <c r="F942">
        <v>0</v>
      </c>
      <c r="G942">
        <v>0</v>
      </c>
      <c r="H942" t="s">
        <v>21</v>
      </c>
      <c r="I942" t="s">
        <v>19</v>
      </c>
      <c r="J942" t="s">
        <v>329</v>
      </c>
      <c r="K942">
        <v>30</v>
      </c>
      <c r="L942">
        <v>0</v>
      </c>
      <c r="M942">
        <v>0</v>
      </c>
      <c r="N942">
        <v>0</v>
      </c>
    </row>
    <row r="943" spans="1:14" x14ac:dyDescent="0.15">
      <c r="A943" t="str">
        <f t="shared" si="17"/>
        <v>201948_320_4562342690050</v>
      </c>
      <c r="B943">
        <v>201948</v>
      </c>
      <c r="C943">
        <v>320</v>
      </c>
      <c r="D943" t="s">
        <v>82</v>
      </c>
      <c r="E943" s="9">
        <v>4562342690050</v>
      </c>
      <c r="F943">
        <v>0</v>
      </c>
      <c r="G943">
        <v>0</v>
      </c>
      <c r="H943" t="s">
        <v>22</v>
      </c>
      <c r="I943" t="s">
        <v>19</v>
      </c>
      <c r="J943" t="s">
        <v>329</v>
      </c>
      <c r="K943">
        <v>10</v>
      </c>
      <c r="L943">
        <v>0</v>
      </c>
      <c r="M943">
        <v>0</v>
      </c>
      <c r="N943">
        <v>0</v>
      </c>
    </row>
    <row r="944" spans="1:14" x14ac:dyDescent="0.15">
      <c r="A944" t="str">
        <f t="shared" si="17"/>
        <v>201948_320_4562342690067</v>
      </c>
      <c r="B944">
        <v>201948</v>
      </c>
      <c r="C944">
        <v>320</v>
      </c>
      <c r="D944" t="s">
        <v>82</v>
      </c>
      <c r="E944" s="9">
        <v>4562342690067</v>
      </c>
      <c r="F944">
        <v>0</v>
      </c>
      <c r="G944">
        <v>0</v>
      </c>
      <c r="H944" t="s">
        <v>23</v>
      </c>
      <c r="I944" t="s">
        <v>19</v>
      </c>
      <c r="J944" t="s">
        <v>329</v>
      </c>
      <c r="K944">
        <v>30</v>
      </c>
      <c r="L944">
        <v>0</v>
      </c>
      <c r="M944">
        <v>0</v>
      </c>
      <c r="N944">
        <v>0</v>
      </c>
    </row>
    <row r="945" spans="1:14" x14ac:dyDescent="0.15">
      <c r="A945" t="str">
        <f t="shared" si="17"/>
        <v>201948_320_4562342690074</v>
      </c>
      <c r="B945">
        <v>201948</v>
      </c>
      <c r="C945">
        <v>320</v>
      </c>
      <c r="D945" t="s">
        <v>82</v>
      </c>
      <c r="E945" s="9">
        <v>4562342690074</v>
      </c>
      <c r="F945">
        <v>0</v>
      </c>
      <c r="G945">
        <v>0</v>
      </c>
      <c r="H945" t="s">
        <v>24</v>
      </c>
      <c r="I945" t="s">
        <v>19</v>
      </c>
      <c r="J945" t="s">
        <v>329</v>
      </c>
      <c r="K945">
        <v>30</v>
      </c>
      <c r="L945">
        <v>0</v>
      </c>
      <c r="M945">
        <v>0</v>
      </c>
      <c r="N945">
        <v>0</v>
      </c>
    </row>
    <row r="946" spans="1:14" x14ac:dyDescent="0.15">
      <c r="A946" t="str">
        <f t="shared" si="17"/>
        <v>201948_320_4562342690081</v>
      </c>
      <c r="B946">
        <v>201948</v>
      </c>
      <c r="C946">
        <v>320</v>
      </c>
      <c r="D946" t="s">
        <v>82</v>
      </c>
      <c r="E946" s="9">
        <v>4562342690081</v>
      </c>
      <c r="F946">
        <v>0</v>
      </c>
      <c r="G946">
        <v>0</v>
      </c>
      <c r="H946" t="s">
        <v>25</v>
      </c>
      <c r="I946" t="s">
        <v>19</v>
      </c>
      <c r="J946" t="s">
        <v>329</v>
      </c>
      <c r="K946">
        <v>10</v>
      </c>
      <c r="L946">
        <v>0</v>
      </c>
      <c r="M946">
        <v>0</v>
      </c>
      <c r="N946">
        <v>0</v>
      </c>
    </row>
    <row r="947" spans="1:14" x14ac:dyDescent="0.15">
      <c r="A947" t="str">
        <f t="shared" si="17"/>
        <v>201948_322_4562342690029</v>
      </c>
      <c r="B947">
        <v>201948</v>
      </c>
      <c r="C947">
        <v>322</v>
      </c>
      <c r="D947" t="s">
        <v>83</v>
      </c>
      <c r="E947" s="9">
        <v>4562342690029</v>
      </c>
      <c r="F947">
        <v>0</v>
      </c>
      <c r="G947">
        <v>0</v>
      </c>
      <c r="H947" t="s">
        <v>18</v>
      </c>
      <c r="I947" t="s">
        <v>19</v>
      </c>
      <c r="J947" t="s">
        <v>329</v>
      </c>
      <c r="K947">
        <v>30</v>
      </c>
      <c r="L947">
        <v>0</v>
      </c>
      <c r="M947">
        <v>0</v>
      </c>
      <c r="N947">
        <v>0</v>
      </c>
    </row>
    <row r="948" spans="1:14" x14ac:dyDescent="0.15">
      <c r="A948" t="str">
        <f t="shared" si="17"/>
        <v>201948_322_4562342690036</v>
      </c>
      <c r="B948">
        <v>201948</v>
      </c>
      <c r="C948">
        <v>322</v>
      </c>
      <c r="D948" t="s">
        <v>83</v>
      </c>
      <c r="E948" s="9">
        <v>4562342690036</v>
      </c>
      <c r="F948">
        <v>0</v>
      </c>
      <c r="G948">
        <v>0</v>
      </c>
      <c r="H948" t="s">
        <v>20</v>
      </c>
      <c r="I948" t="s">
        <v>19</v>
      </c>
      <c r="J948" t="s">
        <v>329</v>
      </c>
      <c r="K948">
        <v>10</v>
      </c>
      <c r="L948">
        <v>0</v>
      </c>
      <c r="M948">
        <v>0</v>
      </c>
      <c r="N948">
        <v>0</v>
      </c>
    </row>
    <row r="949" spans="1:14" x14ac:dyDescent="0.15">
      <c r="A949" t="str">
        <f t="shared" si="17"/>
        <v>201948_322_4562342690043</v>
      </c>
      <c r="B949">
        <v>201948</v>
      </c>
      <c r="C949">
        <v>322</v>
      </c>
      <c r="D949" t="s">
        <v>83</v>
      </c>
      <c r="E949" s="9">
        <v>4562342690043</v>
      </c>
      <c r="F949">
        <v>0</v>
      </c>
      <c r="G949">
        <v>0</v>
      </c>
      <c r="H949" t="s">
        <v>21</v>
      </c>
      <c r="I949" t="s">
        <v>19</v>
      </c>
      <c r="J949" t="s">
        <v>329</v>
      </c>
      <c r="K949">
        <v>30</v>
      </c>
      <c r="L949">
        <v>0</v>
      </c>
      <c r="M949">
        <v>0</v>
      </c>
      <c r="N949">
        <v>0</v>
      </c>
    </row>
    <row r="950" spans="1:14" x14ac:dyDescent="0.15">
      <c r="A950" t="str">
        <f t="shared" si="17"/>
        <v>201948_322_4562342690050</v>
      </c>
      <c r="B950">
        <v>201948</v>
      </c>
      <c r="C950">
        <v>322</v>
      </c>
      <c r="D950" t="s">
        <v>83</v>
      </c>
      <c r="E950" s="9">
        <v>4562342690050</v>
      </c>
      <c r="F950">
        <v>0</v>
      </c>
      <c r="G950">
        <v>0</v>
      </c>
      <c r="H950" t="s">
        <v>22</v>
      </c>
      <c r="I950" t="s">
        <v>19</v>
      </c>
      <c r="J950" t="s">
        <v>329</v>
      </c>
      <c r="K950">
        <v>10</v>
      </c>
      <c r="L950">
        <v>0</v>
      </c>
      <c r="M950">
        <v>0</v>
      </c>
      <c r="N950">
        <v>0</v>
      </c>
    </row>
    <row r="951" spans="1:14" x14ac:dyDescent="0.15">
      <c r="A951" t="str">
        <f t="shared" si="17"/>
        <v>201948_322_4562342690067</v>
      </c>
      <c r="B951">
        <v>201948</v>
      </c>
      <c r="C951">
        <v>322</v>
      </c>
      <c r="D951" t="s">
        <v>83</v>
      </c>
      <c r="E951" s="9">
        <v>4562342690067</v>
      </c>
      <c r="F951">
        <v>0</v>
      </c>
      <c r="G951">
        <v>0</v>
      </c>
      <c r="H951" t="s">
        <v>23</v>
      </c>
      <c r="I951" t="s">
        <v>19</v>
      </c>
      <c r="J951" t="s">
        <v>329</v>
      </c>
      <c r="K951">
        <v>30</v>
      </c>
      <c r="L951">
        <v>0</v>
      </c>
      <c r="M951">
        <v>0</v>
      </c>
      <c r="N951">
        <v>0</v>
      </c>
    </row>
    <row r="952" spans="1:14" x14ac:dyDescent="0.15">
      <c r="A952" t="str">
        <f t="shared" si="17"/>
        <v>201948_322_4562342690074</v>
      </c>
      <c r="B952">
        <v>201948</v>
      </c>
      <c r="C952">
        <v>322</v>
      </c>
      <c r="D952" t="s">
        <v>83</v>
      </c>
      <c r="E952" s="9">
        <v>4562342690074</v>
      </c>
      <c r="F952">
        <v>0</v>
      </c>
      <c r="G952">
        <v>0</v>
      </c>
      <c r="H952" t="s">
        <v>24</v>
      </c>
      <c r="I952" t="s">
        <v>19</v>
      </c>
      <c r="J952" t="s">
        <v>329</v>
      </c>
      <c r="K952">
        <v>30</v>
      </c>
      <c r="L952">
        <v>0</v>
      </c>
      <c r="M952">
        <v>0</v>
      </c>
      <c r="N952">
        <v>0</v>
      </c>
    </row>
    <row r="953" spans="1:14" x14ac:dyDescent="0.15">
      <c r="A953" t="str">
        <f t="shared" si="17"/>
        <v>201948_322_4562342690081</v>
      </c>
      <c r="B953">
        <v>201948</v>
      </c>
      <c r="C953">
        <v>322</v>
      </c>
      <c r="D953" t="s">
        <v>83</v>
      </c>
      <c r="E953" s="9">
        <v>4562342690081</v>
      </c>
      <c r="F953">
        <v>0</v>
      </c>
      <c r="G953">
        <v>0</v>
      </c>
      <c r="H953" t="s">
        <v>25</v>
      </c>
      <c r="I953" t="s">
        <v>19</v>
      </c>
      <c r="J953" t="s">
        <v>329</v>
      </c>
      <c r="K953">
        <v>10</v>
      </c>
      <c r="L953">
        <v>0</v>
      </c>
      <c r="M953">
        <v>0</v>
      </c>
      <c r="N953">
        <v>0</v>
      </c>
    </row>
    <row r="954" spans="1:14" x14ac:dyDescent="0.15">
      <c r="A954" t="str">
        <f t="shared" si="17"/>
        <v>201948_326_4562342690029</v>
      </c>
      <c r="B954">
        <v>201948</v>
      </c>
      <c r="C954">
        <v>326</v>
      </c>
      <c r="D954" t="s">
        <v>84</v>
      </c>
      <c r="E954" s="9">
        <v>4562342690029</v>
      </c>
      <c r="F954">
        <v>0</v>
      </c>
      <c r="G954">
        <v>0</v>
      </c>
      <c r="H954" t="s">
        <v>18</v>
      </c>
      <c r="I954" t="s">
        <v>19</v>
      </c>
      <c r="J954" t="s">
        <v>329</v>
      </c>
      <c r="K954">
        <v>26</v>
      </c>
      <c r="L954">
        <v>4</v>
      </c>
      <c r="M954">
        <v>0</v>
      </c>
      <c r="N954">
        <v>0</v>
      </c>
    </row>
    <row r="955" spans="1:14" x14ac:dyDescent="0.15">
      <c r="A955" t="str">
        <f t="shared" si="17"/>
        <v>201948_326_4562342690036</v>
      </c>
      <c r="B955">
        <v>201948</v>
      </c>
      <c r="C955">
        <v>326</v>
      </c>
      <c r="D955" t="s">
        <v>84</v>
      </c>
      <c r="E955" s="9">
        <v>4562342690036</v>
      </c>
      <c r="F955">
        <v>0</v>
      </c>
      <c r="G955">
        <v>0</v>
      </c>
      <c r="H955" t="s">
        <v>20</v>
      </c>
      <c r="I955" t="s">
        <v>19</v>
      </c>
      <c r="J955" t="s">
        <v>329</v>
      </c>
      <c r="K955">
        <v>10</v>
      </c>
      <c r="L955">
        <v>0</v>
      </c>
      <c r="M955">
        <v>0</v>
      </c>
      <c r="N955">
        <v>0</v>
      </c>
    </row>
    <row r="956" spans="1:14" x14ac:dyDescent="0.15">
      <c r="A956" t="str">
        <f t="shared" si="17"/>
        <v>201948_326_4562342690043</v>
      </c>
      <c r="B956">
        <v>201948</v>
      </c>
      <c r="C956">
        <v>326</v>
      </c>
      <c r="D956" t="s">
        <v>84</v>
      </c>
      <c r="E956" s="9">
        <v>4562342690043</v>
      </c>
      <c r="F956">
        <v>0</v>
      </c>
      <c r="G956">
        <v>0</v>
      </c>
      <c r="H956" t="s">
        <v>21</v>
      </c>
      <c r="I956" t="s">
        <v>19</v>
      </c>
      <c r="J956" t="s">
        <v>329</v>
      </c>
      <c r="K956">
        <v>28</v>
      </c>
      <c r="L956">
        <v>2</v>
      </c>
      <c r="M956">
        <v>0</v>
      </c>
      <c r="N956">
        <v>0</v>
      </c>
    </row>
    <row r="957" spans="1:14" x14ac:dyDescent="0.15">
      <c r="A957" t="str">
        <f t="shared" si="17"/>
        <v>201948_326_4562342690050</v>
      </c>
      <c r="B957">
        <v>201948</v>
      </c>
      <c r="C957">
        <v>326</v>
      </c>
      <c r="D957" t="s">
        <v>84</v>
      </c>
      <c r="E957" s="9">
        <v>4562342690050</v>
      </c>
      <c r="F957">
        <v>0</v>
      </c>
      <c r="G957">
        <v>0</v>
      </c>
      <c r="H957" t="s">
        <v>22</v>
      </c>
      <c r="I957" t="s">
        <v>19</v>
      </c>
      <c r="J957" t="s">
        <v>329</v>
      </c>
      <c r="K957">
        <v>9</v>
      </c>
      <c r="L957">
        <v>1</v>
      </c>
      <c r="M957">
        <v>0</v>
      </c>
      <c r="N957">
        <v>0</v>
      </c>
    </row>
    <row r="958" spans="1:14" x14ac:dyDescent="0.15">
      <c r="A958" t="str">
        <f t="shared" si="17"/>
        <v>201948_326_4562342690067</v>
      </c>
      <c r="B958">
        <v>201948</v>
      </c>
      <c r="C958">
        <v>326</v>
      </c>
      <c r="D958" t="s">
        <v>84</v>
      </c>
      <c r="E958" s="9">
        <v>4562342690067</v>
      </c>
      <c r="F958">
        <v>0</v>
      </c>
      <c r="G958">
        <v>0</v>
      </c>
      <c r="H958" t="s">
        <v>23</v>
      </c>
      <c r="I958" t="s">
        <v>19</v>
      </c>
      <c r="J958" t="s">
        <v>329</v>
      </c>
      <c r="K958">
        <v>30</v>
      </c>
      <c r="L958">
        <v>0</v>
      </c>
      <c r="M958">
        <v>0</v>
      </c>
      <c r="N958">
        <v>0</v>
      </c>
    </row>
    <row r="959" spans="1:14" x14ac:dyDescent="0.15">
      <c r="A959" t="str">
        <f t="shared" si="17"/>
        <v>201948_326_4562342690074</v>
      </c>
      <c r="B959">
        <v>201948</v>
      </c>
      <c r="C959">
        <v>326</v>
      </c>
      <c r="D959" t="s">
        <v>84</v>
      </c>
      <c r="E959" s="9">
        <v>4562342690074</v>
      </c>
      <c r="F959">
        <v>0</v>
      </c>
      <c r="G959">
        <v>0</v>
      </c>
      <c r="H959" t="s">
        <v>24</v>
      </c>
      <c r="I959" t="s">
        <v>19</v>
      </c>
      <c r="J959" t="s">
        <v>329</v>
      </c>
      <c r="K959">
        <v>27</v>
      </c>
      <c r="L959">
        <v>3</v>
      </c>
      <c r="M959">
        <v>0</v>
      </c>
      <c r="N959">
        <v>0</v>
      </c>
    </row>
    <row r="960" spans="1:14" x14ac:dyDescent="0.15">
      <c r="A960" t="str">
        <f t="shared" si="17"/>
        <v>201948_326_4562342690081</v>
      </c>
      <c r="B960">
        <v>201948</v>
      </c>
      <c r="C960">
        <v>326</v>
      </c>
      <c r="D960" t="s">
        <v>84</v>
      </c>
      <c r="E960" s="9">
        <v>4562342690081</v>
      </c>
      <c r="F960">
        <v>0</v>
      </c>
      <c r="G960">
        <v>0</v>
      </c>
      <c r="H960" t="s">
        <v>25</v>
      </c>
      <c r="I960" t="s">
        <v>19</v>
      </c>
      <c r="J960" t="s">
        <v>329</v>
      </c>
      <c r="K960">
        <v>9</v>
      </c>
      <c r="L960">
        <v>1</v>
      </c>
      <c r="M960">
        <v>0</v>
      </c>
      <c r="N960">
        <v>0</v>
      </c>
    </row>
    <row r="961" spans="1:14" x14ac:dyDescent="0.15">
      <c r="A961" t="str">
        <f t="shared" si="17"/>
        <v>201948_327_4562342690029</v>
      </c>
      <c r="B961">
        <v>201948</v>
      </c>
      <c r="C961">
        <v>327</v>
      </c>
      <c r="D961" t="s">
        <v>85</v>
      </c>
      <c r="E961" s="9">
        <v>4562342690029</v>
      </c>
      <c r="F961">
        <v>0</v>
      </c>
      <c r="G961">
        <v>0</v>
      </c>
      <c r="H961" t="s">
        <v>18</v>
      </c>
      <c r="I961" t="s">
        <v>19</v>
      </c>
      <c r="J961" t="s">
        <v>329</v>
      </c>
      <c r="K961">
        <v>30</v>
      </c>
      <c r="L961">
        <v>0</v>
      </c>
      <c r="M961">
        <v>0</v>
      </c>
      <c r="N961">
        <v>0</v>
      </c>
    </row>
    <row r="962" spans="1:14" x14ac:dyDescent="0.15">
      <c r="A962" t="str">
        <f t="shared" si="17"/>
        <v>201948_327_4562342690036</v>
      </c>
      <c r="B962">
        <v>201948</v>
      </c>
      <c r="C962">
        <v>327</v>
      </c>
      <c r="D962" t="s">
        <v>85</v>
      </c>
      <c r="E962" s="9">
        <v>4562342690036</v>
      </c>
      <c r="F962">
        <v>0</v>
      </c>
      <c r="G962">
        <v>0</v>
      </c>
      <c r="H962" t="s">
        <v>20</v>
      </c>
      <c r="I962" t="s">
        <v>19</v>
      </c>
      <c r="J962" t="s">
        <v>329</v>
      </c>
      <c r="K962">
        <v>10</v>
      </c>
      <c r="L962">
        <v>0</v>
      </c>
      <c r="M962">
        <v>0</v>
      </c>
      <c r="N962">
        <v>0</v>
      </c>
    </row>
    <row r="963" spans="1:14" x14ac:dyDescent="0.15">
      <c r="A963" t="str">
        <f t="shared" si="17"/>
        <v>201948_327_4562342690043</v>
      </c>
      <c r="B963">
        <v>201948</v>
      </c>
      <c r="C963">
        <v>327</v>
      </c>
      <c r="D963" t="s">
        <v>85</v>
      </c>
      <c r="E963" s="9">
        <v>4562342690043</v>
      </c>
      <c r="F963">
        <v>0</v>
      </c>
      <c r="G963">
        <v>0</v>
      </c>
      <c r="H963" t="s">
        <v>21</v>
      </c>
      <c r="I963" t="s">
        <v>19</v>
      </c>
      <c r="J963" t="s">
        <v>329</v>
      </c>
      <c r="K963">
        <v>30</v>
      </c>
      <c r="L963">
        <v>0</v>
      </c>
      <c r="M963">
        <v>0</v>
      </c>
      <c r="N963">
        <v>0</v>
      </c>
    </row>
    <row r="964" spans="1:14" x14ac:dyDescent="0.15">
      <c r="A964" t="str">
        <f t="shared" si="17"/>
        <v>201948_327_4562342690050</v>
      </c>
      <c r="B964">
        <v>201948</v>
      </c>
      <c r="C964">
        <v>327</v>
      </c>
      <c r="D964" t="s">
        <v>85</v>
      </c>
      <c r="E964" s="9">
        <v>4562342690050</v>
      </c>
      <c r="F964">
        <v>0</v>
      </c>
      <c r="G964">
        <v>0</v>
      </c>
      <c r="H964" t="s">
        <v>22</v>
      </c>
      <c r="I964" t="s">
        <v>19</v>
      </c>
      <c r="J964" t="s">
        <v>329</v>
      </c>
      <c r="K964">
        <v>10</v>
      </c>
      <c r="L964">
        <v>0</v>
      </c>
      <c r="M964">
        <v>0</v>
      </c>
      <c r="N964">
        <v>0</v>
      </c>
    </row>
    <row r="965" spans="1:14" x14ac:dyDescent="0.15">
      <c r="A965" t="str">
        <f t="shared" si="17"/>
        <v>201948_327_4562342690067</v>
      </c>
      <c r="B965">
        <v>201948</v>
      </c>
      <c r="C965">
        <v>327</v>
      </c>
      <c r="D965" t="s">
        <v>85</v>
      </c>
      <c r="E965" s="9">
        <v>4562342690067</v>
      </c>
      <c r="F965">
        <v>0</v>
      </c>
      <c r="G965">
        <v>0</v>
      </c>
      <c r="H965" t="s">
        <v>23</v>
      </c>
      <c r="I965" t="s">
        <v>19</v>
      </c>
      <c r="J965" t="s">
        <v>329</v>
      </c>
      <c r="K965">
        <v>30</v>
      </c>
      <c r="L965">
        <v>0</v>
      </c>
      <c r="M965">
        <v>0</v>
      </c>
      <c r="N965">
        <v>0</v>
      </c>
    </row>
    <row r="966" spans="1:14" x14ac:dyDescent="0.15">
      <c r="A966" t="str">
        <f t="shared" si="17"/>
        <v>201948_327_4562342690074</v>
      </c>
      <c r="B966">
        <v>201948</v>
      </c>
      <c r="C966">
        <v>327</v>
      </c>
      <c r="D966" t="s">
        <v>85</v>
      </c>
      <c r="E966" s="9">
        <v>4562342690074</v>
      </c>
      <c r="F966">
        <v>0</v>
      </c>
      <c r="G966">
        <v>0</v>
      </c>
      <c r="H966" t="s">
        <v>24</v>
      </c>
      <c r="I966" t="s">
        <v>19</v>
      </c>
      <c r="J966" t="s">
        <v>329</v>
      </c>
      <c r="K966">
        <v>30</v>
      </c>
      <c r="L966">
        <v>0</v>
      </c>
      <c r="M966">
        <v>0</v>
      </c>
      <c r="N966">
        <v>0</v>
      </c>
    </row>
    <row r="967" spans="1:14" x14ac:dyDescent="0.15">
      <c r="A967" t="str">
        <f t="shared" si="17"/>
        <v>201948_327_4562342690081</v>
      </c>
      <c r="B967">
        <v>201948</v>
      </c>
      <c r="C967">
        <v>327</v>
      </c>
      <c r="D967" t="s">
        <v>85</v>
      </c>
      <c r="E967" s="9">
        <v>4562342690081</v>
      </c>
      <c r="F967">
        <v>0</v>
      </c>
      <c r="G967">
        <v>0</v>
      </c>
      <c r="H967" t="s">
        <v>25</v>
      </c>
      <c r="I967" t="s">
        <v>19</v>
      </c>
      <c r="J967" t="s">
        <v>329</v>
      </c>
      <c r="K967">
        <v>10</v>
      </c>
      <c r="L967">
        <v>0</v>
      </c>
      <c r="M967">
        <v>0</v>
      </c>
      <c r="N967">
        <v>0</v>
      </c>
    </row>
    <row r="968" spans="1:14" x14ac:dyDescent="0.15">
      <c r="A968" t="str">
        <f t="shared" si="17"/>
        <v>201948_328_4562342690029</v>
      </c>
      <c r="B968">
        <v>201948</v>
      </c>
      <c r="C968">
        <v>328</v>
      </c>
      <c r="D968" t="s">
        <v>86</v>
      </c>
      <c r="E968" s="9">
        <v>4562342690029</v>
      </c>
      <c r="F968">
        <v>0</v>
      </c>
      <c r="G968">
        <v>0</v>
      </c>
      <c r="H968" t="s">
        <v>18</v>
      </c>
      <c r="I968" t="s">
        <v>19</v>
      </c>
      <c r="J968" t="s">
        <v>329</v>
      </c>
      <c r="K968">
        <v>30</v>
      </c>
      <c r="L968">
        <v>0</v>
      </c>
      <c r="M968">
        <v>0</v>
      </c>
      <c r="N968">
        <v>0</v>
      </c>
    </row>
    <row r="969" spans="1:14" x14ac:dyDescent="0.15">
      <c r="A969" t="str">
        <f t="shared" si="17"/>
        <v>201948_328_4562342690036</v>
      </c>
      <c r="B969">
        <v>201948</v>
      </c>
      <c r="C969">
        <v>328</v>
      </c>
      <c r="D969" t="s">
        <v>86</v>
      </c>
      <c r="E969" s="9">
        <v>4562342690036</v>
      </c>
      <c r="F969">
        <v>0</v>
      </c>
      <c r="G969">
        <v>0</v>
      </c>
      <c r="H969" t="s">
        <v>20</v>
      </c>
      <c r="I969" t="s">
        <v>19</v>
      </c>
      <c r="J969" t="s">
        <v>329</v>
      </c>
      <c r="K969">
        <v>10</v>
      </c>
      <c r="L969">
        <v>0</v>
      </c>
      <c r="M969">
        <v>0</v>
      </c>
      <c r="N969">
        <v>0</v>
      </c>
    </row>
    <row r="970" spans="1:14" x14ac:dyDescent="0.15">
      <c r="A970" t="str">
        <f t="shared" si="17"/>
        <v>201948_328_4562342690043</v>
      </c>
      <c r="B970">
        <v>201948</v>
      </c>
      <c r="C970">
        <v>328</v>
      </c>
      <c r="D970" t="s">
        <v>86</v>
      </c>
      <c r="E970" s="9">
        <v>4562342690043</v>
      </c>
      <c r="F970">
        <v>0</v>
      </c>
      <c r="G970">
        <v>0</v>
      </c>
      <c r="H970" t="s">
        <v>21</v>
      </c>
      <c r="I970" t="s">
        <v>19</v>
      </c>
      <c r="J970" t="s">
        <v>329</v>
      </c>
      <c r="K970">
        <v>30</v>
      </c>
      <c r="L970">
        <v>0</v>
      </c>
      <c r="M970">
        <v>0</v>
      </c>
      <c r="N970">
        <v>0</v>
      </c>
    </row>
    <row r="971" spans="1:14" x14ac:dyDescent="0.15">
      <c r="A971" t="str">
        <f t="shared" si="17"/>
        <v>201948_328_4562342690050</v>
      </c>
      <c r="B971">
        <v>201948</v>
      </c>
      <c r="C971">
        <v>328</v>
      </c>
      <c r="D971" t="s">
        <v>86</v>
      </c>
      <c r="E971" s="9">
        <v>4562342690050</v>
      </c>
      <c r="F971">
        <v>0</v>
      </c>
      <c r="G971">
        <v>0</v>
      </c>
      <c r="H971" t="s">
        <v>22</v>
      </c>
      <c r="I971" t="s">
        <v>19</v>
      </c>
      <c r="J971" t="s">
        <v>329</v>
      </c>
      <c r="K971">
        <v>10</v>
      </c>
      <c r="L971">
        <v>0</v>
      </c>
      <c r="M971">
        <v>0</v>
      </c>
      <c r="N971">
        <v>0</v>
      </c>
    </row>
    <row r="972" spans="1:14" x14ac:dyDescent="0.15">
      <c r="A972" t="str">
        <f t="shared" si="17"/>
        <v>201948_328_4562342690067</v>
      </c>
      <c r="B972">
        <v>201948</v>
      </c>
      <c r="C972">
        <v>328</v>
      </c>
      <c r="D972" t="s">
        <v>86</v>
      </c>
      <c r="E972" s="9">
        <v>4562342690067</v>
      </c>
      <c r="F972">
        <v>0</v>
      </c>
      <c r="G972">
        <v>0</v>
      </c>
      <c r="H972" t="s">
        <v>23</v>
      </c>
      <c r="I972" t="s">
        <v>19</v>
      </c>
      <c r="J972" t="s">
        <v>329</v>
      </c>
      <c r="K972">
        <v>30</v>
      </c>
      <c r="L972">
        <v>0</v>
      </c>
      <c r="M972">
        <v>0</v>
      </c>
      <c r="N972">
        <v>0</v>
      </c>
    </row>
    <row r="973" spans="1:14" x14ac:dyDescent="0.15">
      <c r="A973" t="str">
        <f t="shared" si="17"/>
        <v>201948_328_4562342690074</v>
      </c>
      <c r="B973">
        <v>201948</v>
      </c>
      <c r="C973">
        <v>328</v>
      </c>
      <c r="D973" t="s">
        <v>86</v>
      </c>
      <c r="E973" s="9">
        <v>4562342690074</v>
      </c>
      <c r="F973">
        <v>0</v>
      </c>
      <c r="G973">
        <v>0</v>
      </c>
      <c r="H973" t="s">
        <v>24</v>
      </c>
      <c r="I973" t="s">
        <v>19</v>
      </c>
      <c r="J973" t="s">
        <v>329</v>
      </c>
      <c r="K973">
        <v>30</v>
      </c>
      <c r="L973">
        <v>0</v>
      </c>
      <c r="M973">
        <v>0</v>
      </c>
      <c r="N973">
        <v>0</v>
      </c>
    </row>
    <row r="974" spans="1:14" x14ac:dyDescent="0.15">
      <c r="A974" t="str">
        <f t="shared" si="17"/>
        <v>201948_328_4562342690081</v>
      </c>
      <c r="B974">
        <v>201948</v>
      </c>
      <c r="C974">
        <v>328</v>
      </c>
      <c r="D974" t="s">
        <v>86</v>
      </c>
      <c r="E974" s="9">
        <v>4562342690081</v>
      </c>
      <c r="F974">
        <v>0</v>
      </c>
      <c r="G974">
        <v>0</v>
      </c>
      <c r="H974" t="s">
        <v>25</v>
      </c>
      <c r="I974" t="s">
        <v>19</v>
      </c>
      <c r="J974" t="s">
        <v>329</v>
      </c>
      <c r="K974">
        <v>10</v>
      </c>
      <c r="L974">
        <v>0</v>
      </c>
      <c r="M974">
        <v>0</v>
      </c>
      <c r="N974">
        <v>0</v>
      </c>
    </row>
    <row r="975" spans="1:14" x14ac:dyDescent="0.15">
      <c r="A975" t="str">
        <f t="shared" si="17"/>
        <v>201948_334_4562342690029</v>
      </c>
      <c r="B975">
        <v>201948</v>
      </c>
      <c r="C975">
        <v>334</v>
      </c>
      <c r="D975" t="s">
        <v>87</v>
      </c>
      <c r="E975" s="9">
        <v>4562342690029</v>
      </c>
      <c r="F975">
        <v>0</v>
      </c>
      <c r="G975">
        <v>0</v>
      </c>
      <c r="H975" t="s">
        <v>18</v>
      </c>
      <c r="I975" t="s">
        <v>19</v>
      </c>
      <c r="J975" t="s">
        <v>329</v>
      </c>
      <c r="K975">
        <v>30</v>
      </c>
      <c r="L975">
        <v>0</v>
      </c>
      <c r="M975">
        <v>0</v>
      </c>
      <c r="N975">
        <v>0</v>
      </c>
    </row>
    <row r="976" spans="1:14" x14ac:dyDescent="0.15">
      <c r="A976" t="str">
        <f t="shared" si="17"/>
        <v>201948_334_4562342690036</v>
      </c>
      <c r="B976">
        <v>201948</v>
      </c>
      <c r="C976">
        <v>334</v>
      </c>
      <c r="D976" t="s">
        <v>87</v>
      </c>
      <c r="E976" s="9">
        <v>4562342690036</v>
      </c>
      <c r="F976">
        <v>0</v>
      </c>
      <c r="G976">
        <v>0</v>
      </c>
      <c r="H976" t="s">
        <v>20</v>
      </c>
      <c r="I976" t="s">
        <v>19</v>
      </c>
      <c r="J976" t="s">
        <v>329</v>
      </c>
      <c r="K976">
        <v>10</v>
      </c>
      <c r="L976">
        <v>0</v>
      </c>
      <c r="M976">
        <v>0</v>
      </c>
      <c r="N976">
        <v>0</v>
      </c>
    </row>
    <row r="977" spans="1:14" x14ac:dyDescent="0.15">
      <c r="A977" t="str">
        <f t="shared" si="17"/>
        <v>201948_334_4562342690043</v>
      </c>
      <c r="B977">
        <v>201948</v>
      </c>
      <c r="C977">
        <v>334</v>
      </c>
      <c r="D977" t="s">
        <v>87</v>
      </c>
      <c r="E977" s="9">
        <v>4562342690043</v>
      </c>
      <c r="F977">
        <v>0</v>
      </c>
      <c r="G977">
        <v>0</v>
      </c>
      <c r="H977" t="s">
        <v>21</v>
      </c>
      <c r="I977" t="s">
        <v>19</v>
      </c>
      <c r="J977" t="s">
        <v>329</v>
      </c>
      <c r="K977">
        <v>30</v>
      </c>
      <c r="L977">
        <v>0</v>
      </c>
      <c r="M977">
        <v>0</v>
      </c>
      <c r="N977">
        <v>0</v>
      </c>
    </row>
    <row r="978" spans="1:14" x14ac:dyDescent="0.15">
      <c r="A978" t="str">
        <f t="shared" si="17"/>
        <v>201948_334_4562342690050</v>
      </c>
      <c r="B978">
        <v>201948</v>
      </c>
      <c r="C978">
        <v>334</v>
      </c>
      <c r="D978" t="s">
        <v>87</v>
      </c>
      <c r="E978" s="9">
        <v>4562342690050</v>
      </c>
      <c r="F978">
        <v>0</v>
      </c>
      <c r="G978">
        <v>0</v>
      </c>
      <c r="H978" t="s">
        <v>22</v>
      </c>
      <c r="I978" t="s">
        <v>19</v>
      </c>
      <c r="J978" t="s">
        <v>329</v>
      </c>
      <c r="K978">
        <v>10</v>
      </c>
      <c r="L978">
        <v>0</v>
      </c>
      <c r="M978">
        <v>0</v>
      </c>
      <c r="N978">
        <v>0</v>
      </c>
    </row>
    <row r="979" spans="1:14" x14ac:dyDescent="0.15">
      <c r="A979" t="str">
        <f t="shared" si="17"/>
        <v>201948_334_4562342690067</v>
      </c>
      <c r="B979">
        <v>201948</v>
      </c>
      <c r="C979">
        <v>334</v>
      </c>
      <c r="D979" t="s">
        <v>87</v>
      </c>
      <c r="E979" s="9">
        <v>4562342690067</v>
      </c>
      <c r="F979">
        <v>0</v>
      </c>
      <c r="G979">
        <v>0</v>
      </c>
      <c r="H979" t="s">
        <v>23</v>
      </c>
      <c r="I979" t="s">
        <v>19</v>
      </c>
      <c r="J979" t="s">
        <v>329</v>
      </c>
      <c r="K979">
        <v>30</v>
      </c>
      <c r="L979">
        <v>0</v>
      </c>
      <c r="M979">
        <v>0</v>
      </c>
      <c r="N979">
        <v>0</v>
      </c>
    </row>
    <row r="980" spans="1:14" x14ac:dyDescent="0.15">
      <c r="A980" t="str">
        <f t="shared" si="17"/>
        <v>201948_334_4562342690074</v>
      </c>
      <c r="B980">
        <v>201948</v>
      </c>
      <c r="C980">
        <v>334</v>
      </c>
      <c r="D980" t="s">
        <v>87</v>
      </c>
      <c r="E980" s="9">
        <v>4562342690074</v>
      </c>
      <c r="F980">
        <v>0</v>
      </c>
      <c r="G980">
        <v>0</v>
      </c>
      <c r="H980" t="s">
        <v>24</v>
      </c>
      <c r="I980" t="s">
        <v>19</v>
      </c>
      <c r="J980" t="s">
        <v>329</v>
      </c>
      <c r="K980">
        <v>30</v>
      </c>
      <c r="L980">
        <v>0</v>
      </c>
      <c r="M980">
        <v>0</v>
      </c>
      <c r="N980">
        <v>0</v>
      </c>
    </row>
    <row r="981" spans="1:14" x14ac:dyDescent="0.15">
      <c r="A981" t="str">
        <f t="shared" si="17"/>
        <v>201948_334_4562342690081</v>
      </c>
      <c r="B981">
        <v>201948</v>
      </c>
      <c r="C981">
        <v>334</v>
      </c>
      <c r="D981" t="s">
        <v>87</v>
      </c>
      <c r="E981" s="9">
        <v>4562342690081</v>
      </c>
      <c r="F981">
        <v>0</v>
      </c>
      <c r="G981">
        <v>0</v>
      </c>
      <c r="H981" t="s">
        <v>25</v>
      </c>
      <c r="I981" t="s">
        <v>19</v>
      </c>
      <c r="J981" t="s">
        <v>329</v>
      </c>
      <c r="K981">
        <v>10</v>
      </c>
      <c r="L981">
        <v>0</v>
      </c>
      <c r="M981">
        <v>0</v>
      </c>
      <c r="N981">
        <v>0</v>
      </c>
    </row>
    <row r="982" spans="1:14" x14ac:dyDescent="0.15">
      <c r="A982" t="str">
        <f t="shared" si="17"/>
        <v>201948_343_4562342690029</v>
      </c>
      <c r="B982">
        <v>201948</v>
      </c>
      <c r="C982">
        <v>343</v>
      </c>
      <c r="D982" t="s">
        <v>88</v>
      </c>
      <c r="E982" s="9">
        <v>4562342690029</v>
      </c>
      <c r="F982">
        <v>0</v>
      </c>
      <c r="G982">
        <v>0</v>
      </c>
      <c r="H982" t="s">
        <v>18</v>
      </c>
      <c r="I982" t="s">
        <v>19</v>
      </c>
      <c r="J982" t="s">
        <v>329</v>
      </c>
      <c r="K982">
        <v>29</v>
      </c>
      <c r="L982">
        <v>1</v>
      </c>
      <c r="M982">
        <v>0</v>
      </c>
      <c r="N982">
        <v>0</v>
      </c>
    </row>
    <row r="983" spans="1:14" x14ac:dyDescent="0.15">
      <c r="A983" t="str">
        <f t="shared" si="17"/>
        <v>201948_343_4562342690036</v>
      </c>
      <c r="B983">
        <v>201948</v>
      </c>
      <c r="C983">
        <v>343</v>
      </c>
      <c r="D983" t="s">
        <v>88</v>
      </c>
      <c r="E983" s="9">
        <v>4562342690036</v>
      </c>
      <c r="F983">
        <v>0</v>
      </c>
      <c r="G983">
        <v>0</v>
      </c>
      <c r="H983" t="s">
        <v>20</v>
      </c>
      <c r="I983" t="s">
        <v>19</v>
      </c>
      <c r="J983" t="s">
        <v>329</v>
      </c>
      <c r="K983">
        <v>8</v>
      </c>
      <c r="L983">
        <v>2</v>
      </c>
      <c r="M983">
        <v>0</v>
      </c>
      <c r="N983">
        <v>0</v>
      </c>
    </row>
    <row r="984" spans="1:14" x14ac:dyDescent="0.15">
      <c r="A984" t="str">
        <f t="shared" si="17"/>
        <v>201948_343_4562342690043</v>
      </c>
      <c r="B984">
        <v>201948</v>
      </c>
      <c r="C984">
        <v>343</v>
      </c>
      <c r="D984" t="s">
        <v>88</v>
      </c>
      <c r="E984" s="9">
        <v>4562342690043</v>
      </c>
      <c r="F984">
        <v>0</v>
      </c>
      <c r="G984">
        <v>0</v>
      </c>
      <c r="H984" t="s">
        <v>21</v>
      </c>
      <c r="I984" t="s">
        <v>19</v>
      </c>
      <c r="J984" t="s">
        <v>329</v>
      </c>
      <c r="K984">
        <v>28</v>
      </c>
      <c r="L984">
        <v>2</v>
      </c>
      <c r="M984">
        <v>0</v>
      </c>
      <c r="N984">
        <v>0</v>
      </c>
    </row>
    <row r="985" spans="1:14" x14ac:dyDescent="0.15">
      <c r="A985" t="str">
        <f t="shared" ref="A985:A1048" si="18">B985&amp;"_"&amp;C985&amp;"_"&amp;E985</f>
        <v>201948_343_4562342690050</v>
      </c>
      <c r="B985">
        <v>201948</v>
      </c>
      <c r="C985">
        <v>343</v>
      </c>
      <c r="D985" t="s">
        <v>88</v>
      </c>
      <c r="E985" s="9">
        <v>4562342690050</v>
      </c>
      <c r="F985">
        <v>0</v>
      </c>
      <c r="G985">
        <v>0</v>
      </c>
      <c r="H985" t="s">
        <v>22</v>
      </c>
      <c r="I985" t="s">
        <v>19</v>
      </c>
      <c r="J985" t="s">
        <v>329</v>
      </c>
      <c r="K985">
        <v>10</v>
      </c>
      <c r="L985">
        <v>0</v>
      </c>
      <c r="M985">
        <v>0</v>
      </c>
      <c r="N985">
        <v>0</v>
      </c>
    </row>
    <row r="986" spans="1:14" x14ac:dyDescent="0.15">
      <c r="A986" t="str">
        <f t="shared" si="18"/>
        <v>201948_343_4562342690067</v>
      </c>
      <c r="B986">
        <v>201948</v>
      </c>
      <c r="C986">
        <v>343</v>
      </c>
      <c r="D986" t="s">
        <v>88</v>
      </c>
      <c r="E986" s="9">
        <v>4562342690067</v>
      </c>
      <c r="F986">
        <v>0</v>
      </c>
      <c r="G986">
        <v>0</v>
      </c>
      <c r="H986" t="s">
        <v>23</v>
      </c>
      <c r="I986" t="s">
        <v>19</v>
      </c>
      <c r="J986" t="s">
        <v>329</v>
      </c>
      <c r="K986">
        <v>30</v>
      </c>
      <c r="L986">
        <v>0</v>
      </c>
      <c r="M986">
        <v>0</v>
      </c>
      <c r="N986">
        <v>0</v>
      </c>
    </row>
    <row r="987" spans="1:14" x14ac:dyDescent="0.15">
      <c r="A987" t="str">
        <f t="shared" si="18"/>
        <v>201948_343_4562342690074</v>
      </c>
      <c r="B987">
        <v>201948</v>
      </c>
      <c r="C987">
        <v>343</v>
      </c>
      <c r="D987" t="s">
        <v>88</v>
      </c>
      <c r="E987" s="9">
        <v>4562342690074</v>
      </c>
      <c r="F987">
        <v>0</v>
      </c>
      <c r="G987">
        <v>0</v>
      </c>
      <c r="H987" t="s">
        <v>24</v>
      </c>
      <c r="I987" t="s">
        <v>19</v>
      </c>
      <c r="J987" t="s">
        <v>329</v>
      </c>
      <c r="K987">
        <v>29</v>
      </c>
      <c r="L987">
        <v>1</v>
      </c>
      <c r="M987">
        <v>0</v>
      </c>
      <c r="N987">
        <v>0</v>
      </c>
    </row>
    <row r="988" spans="1:14" x14ac:dyDescent="0.15">
      <c r="A988" t="str">
        <f t="shared" si="18"/>
        <v>201948_343_4562342690081</v>
      </c>
      <c r="B988">
        <v>201948</v>
      </c>
      <c r="C988">
        <v>343</v>
      </c>
      <c r="D988" t="s">
        <v>88</v>
      </c>
      <c r="E988" s="9">
        <v>4562342690081</v>
      </c>
      <c r="F988">
        <v>0</v>
      </c>
      <c r="G988">
        <v>0</v>
      </c>
      <c r="H988" t="s">
        <v>25</v>
      </c>
      <c r="I988" t="s">
        <v>19</v>
      </c>
      <c r="J988" t="s">
        <v>329</v>
      </c>
      <c r="K988">
        <v>8</v>
      </c>
      <c r="L988">
        <v>2</v>
      </c>
      <c r="M988">
        <v>0</v>
      </c>
      <c r="N988">
        <v>0</v>
      </c>
    </row>
    <row r="989" spans="1:14" x14ac:dyDescent="0.15">
      <c r="A989" t="str">
        <f t="shared" si="18"/>
        <v>201948_348_4562342690029</v>
      </c>
      <c r="B989">
        <v>201948</v>
      </c>
      <c r="C989">
        <v>348</v>
      </c>
      <c r="D989" t="s">
        <v>89</v>
      </c>
      <c r="E989" s="9">
        <v>4562342690029</v>
      </c>
      <c r="F989">
        <v>0</v>
      </c>
      <c r="G989">
        <v>0</v>
      </c>
      <c r="H989" t="s">
        <v>18</v>
      </c>
      <c r="I989" t="s">
        <v>19</v>
      </c>
      <c r="J989" t="s">
        <v>329</v>
      </c>
      <c r="K989">
        <v>30</v>
      </c>
      <c r="L989">
        <v>0</v>
      </c>
      <c r="M989">
        <v>0</v>
      </c>
      <c r="N989">
        <v>0</v>
      </c>
    </row>
    <row r="990" spans="1:14" x14ac:dyDescent="0.15">
      <c r="A990" t="str">
        <f t="shared" si="18"/>
        <v>201948_348_4562342690036</v>
      </c>
      <c r="B990">
        <v>201948</v>
      </c>
      <c r="C990">
        <v>348</v>
      </c>
      <c r="D990" t="s">
        <v>89</v>
      </c>
      <c r="E990" s="9">
        <v>4562342690036</v>
      </c>
      <c r="F990">
        <v>0</v>
      </c>
      <c r="G990">
        <v>0</v>
      </c>
      <c r="H990" t="s">
        <v>20</v>
      </c>
      <c r="I990" t="s">
        <v>19</v>
      </c>
      <c r="J990" t="s">
        <v>329</v>
      </c>
      <c r="K990">
        <v>10</v>
      </c>
      <c r="L990">
        <v>0</v>
      </c>
      <c r="M990">
        <v>0</v>
      </c>
      <c r="N990">
        <v>0</v>
      </c>
    </row>
    <row r="991" spans="1:14" x14ac:dyDescent="0.15">
      <c r="A991" t="str">
        <f t="shared" si="18"/>
        <v>201948_348_4562342690043</v>
      </c>
      <c r="B991">
        <v>201948</v>
      </c>
      <c r="C991">
        <v>348</v>
      </c>
      <c r="D991" t="s">
        <v>89</v>
      </c>
      <c r="E991" s="9">
        <v>4562342690043</v>
      </c>
      <c r="F991">
        <v>0</v>
      </c>
      <c r="G991">
        <v>0</v>
      </c>
      <c r="H991" t="s">
        <v>21</v>
      </c>
      <c r="I991" t="s">
        <v>19</v>
      </c>
      <c r="J991" t="s">
        <v>329</v>
      </c>
      <c r="K991">
        <v>28</v>
      </c>
      <c r="L991">
        <v>2</v>
      </c>
      <c r="M991">
        <v>0</v>
      </c>
      <c r="N991">
        <v>0</v>
      </c>
    </row>
    <row r="992" spans="1:14" x14ac:dyDescent="0.15">
      <c r="A992" t="str">
        <f t="shared" si="18"/>
        <v>201948_348_4562342690050</v>
      </c>
      <c r="B992">
        <v>201948</v>
      </c>
      <c r="C992">
        <v>348</v>
      </c>
      <c r="D992" t="s">
        <v>89</v>
      </c>
      <c r="E992" s="9">
        <v>4562342690050</v>
      </c>
      <c r="F992">
        <v>0</v>
      </c>
      <c r="G992">
        <v>0</v>
      </c>
      <c r="H992" t="s">
        <v>22</v>
      </c>
      <c r="I992" t="s">
        <v>19</v>
      </c>
      <c r="J992" t="s">
        <v>329</v>
      </c>
      <c r="K992">
        <v>10</v>
      </c>
      <c r="L992">
        <v>0</v>
      </c>
      <c r="M992">
        <v>0</v>
      </c>
      <c r="N992">
        <v>0</v>
      </c>
    </row>
    <row r="993" spans="1:14" x14ac:dyDescent="0.15">
      <c r="A993" t="str">
        <f t="shared" si="18"/>
        <v>201948_348_4562342690067</v>
      </c>
      <c r="B993">
        <v>201948</v>
      </c>
      <c r="C993">
        <v>348</v>
      </c>
      <c r="D993" t="s">
        <v>89</v>
      </c>
      <c r="E993" s="9">
        <v>4562342690067</v>
      </c>
      <c r="F993">
        <v>0</v>
      </c>
      <c r="G993">
        <v>0</v>
      </c>
      <c r="H993" t="s">
        <v>23</v>
      </c>
      <c r="I993" t="s">
        <v>19</v>
      </c>
      <c r="J993" t="s">
        <v>329</v>
      </c>
      <c r="K993">
        <v>28</v>
      </c>
      <c r="L993">
        <v>2</v>
      </c>
      <c r="M993">
        <v>0</v>
      </c>
      <c r="N993">
        <v>0</v>
      </c>
    </row>
    <row r="994" spans="1:14" x14ac:dyDescent="0.15">
      <c r="A994" t="str">
        <f t="shared" si="18"/>
        <v>201948_348_4562342690074</v>
      </c>
      <c r="B994">
        <v>201948</v>
      </c>
      <c r="C994">
        <v>348</v>
      </c>
      <c r="D994" t="s">
        <v>89</v>
      </c>
      <c r="E994" s="9">
        <v>4562342690074</v>
      </c>
      <c r="F994">
        <v>0</v>
      </c>
      <c r="G994">
        <v>0</v>
      </c>
      <c r="H994" t="s">
        <v>24</v>
      </c>
      <c r="I994" t="s">
        <v>19</v>
      </c>
      <c r="J994" t="s">
        <v>329</v>
      </c>
      <c r="K994">
        <v>28</v>
      </c>
      <c r="L994">
        <v>2</v>
      </c>
      <c r="M994">
        <v>0</v>
      </c>
      <c r="N994">
        <v>0</v>
      </c>
    </row>
    <row r="995" spans="1:14" x14ac:dyDescent="0.15">
      <c r="A995" t="str">
        <f t="shared" si="18"/>
        <v>201948_348_4562342690081</v>
      </c>
      <c r="B995">
        <v>201948</v>
      </c>
      <c r="C995">
        <v>348</v>
      </c>
      <c r="D995" t="s">
        <v>89</v>
      </c>
      <c r="E995" s="9">
        <v>4562342690081</v>
      </c>
      <c r="F995">
        <v>0</v>
      </c>
      <c r="G995">
        <v>0</v>
      </c>
      <c r="H995" t="s">
        <v>25</v>
      </c>
      <c r="I995" t="s">
        <v>19</v>
      </c>
      <c r="J995" t="s">
        <v>329</v>
      </c>
      <c r="K995">
        <v>10</v>
      </c>
      <c r="L995">
        <v>0</v>
      </c>
      <c r="M995">
        <v>0</v>
      </c>
      <c r="N995">
        <v>0</v>
      </c>
    </row>
    <row r="996" spans="1:14" x14ac:dyDescent="0.15">
      <c r="A996" t="str">
        <f t="shared" si="18"/>
        <v>201948_349_4562342690029</v>
      </c>
      <c r="B996">
        <v>201948</v>
      </c>
      <c r="C996">
        <v>349</v>
      </c>
      <c r="D996" t="s">
        <v>90</v>
      </c>
      <c r="E996" s="9">
        <v>4562342690029</v>
      </c>
      <c r="F996">
        <v>0</v>
      </c>
      <c r="G996">
        <v>0</v>
      </c>
      <c r="H996" t="s">
        <v>18</v>
      </c>
      <c r="I996" t="s">
        <v>19</v>
      </c>
      <c r="J996" t="s">
        <v>329</v>
      </c>
      <c r="K996">
        <v>30</v>
      </c>
      <c r="L996">
        <v>0</v>
      </c>
      <c r="M996">
        <v>0</v>
      </c>
      <c r="N996">
        <v>0</v>
      </c>
    </row>
    <row r="997" spans="1:14" x14ac:dyDescent="0.15">
      <c r="A997" t="str">
        <f t="shared" si="18"/>
        <v>201948_349_4562342690036</v>
      </c>
      <c r="B997">
        <v>201948</v>
      </c>
      <c r="C997">
        <v>349</v>
      </c>
      <c r="D997" t="s">
        <v>90</v>
      </c>
      <c r="E997" s="9">
        <v>4562342690036</v>
      </c>
      <c r="F997">
        <v>0</v>
      </c>
      <c r="G997">
        <v>0</v>
      </c>
      <c r="H997" t="s">
        <v>20</v>
      </c>
      <c r="I997" t="s">
        <v>19</v>
      </c>
      <c r="J997" t="s">
        <v>329</v>
      </c>
      <c r="K997">
        <v>10</v>
      </c>
      <c r="L997">
        <v>0</v>
      </c>
      <c r="M997">
        <v>0</v>
      </c>
      <c r="N997">
        <v>0</v>
      </c>
    </row>
    <row r="998" spans="1:14" x14ac:dyDescent="0.15">
      <c r="A998" t="str">
        <f t="shared" si="18"/>
        <v>201948_349_4562342690043</v>
      </c>
      <c r="B998">
        <v>201948</v>
      </c>
      <c r="C998">
        <v>349</v>
      </c>
      <c r="D998" t="s">
        <v>90</v>
      </c>
      <c r="E998" s="9">
        <v>4562342690043</v>
      </c>
      <c r="F998">
        <v>0</v>
      </c>
      <c r="G998">
        <v>0</v>
      </c>
      <c r="H998" t="s">
        <v>21</v>
      </c>
      <c r="I998" t="s">
        <v>19</v>
      </c>
      <c r="J998" t="s">
        <v>329</v>
      </c>
      <c r="K998">
        <v>30</v>
      </c>
      <c r="L998">
        <v>0</v>
      </c>
      <c r="M998">
        <v>0</v>
      </c>
      <c r="N998">
        <v>0</v>
      </c>
    </row>
    <row r="999" spans="1:14" x14ac:dyDescent="0.15">
      <c r="A999" t="str">
        <f t="shared" si="18"/>
        <v>201948_349_4562342690050</v>
      </c>
      <c r="B999">
        <v>201948</v>
      </c>
      <c r="C999">
        <v>349</v>
      </c>
      <c r="D999" t="s">
        <v>90</v>
      </c>
      <c r="E999" s="9">
        <v>4562342690050</v>
      </c>
      <c r="F999">
        <v>0</v>
      </c>
      <c r="G999">
        <v>0</v>
      </c>
      <c r="H999" t="s">
        <v>22</v>
      </c>
      <c r="I999" t="s">
        <v>19</v>
      </c>
      <c r="J999" t="s">
        <v>329</v>
      </c>
      <c r="K999">
        <v>10</v>
      </c>
      <c r="L999">
        <v>0</v>
      </c>
      <c r="M999">
        <v>0</v>
      </c>
      <c r="N999">
        <v>0</v>
      </c>
    </row>
    <row r="1000" spans="1:14" x14ac:dyDescent="0.15">
      <c r="A1000" t="str">
        <f t="shared" si="18"/>
        <v>201948_349_4562342690067</v>
      </c>
      <c r="B1000">
        <v>201948</v>
      </c>
      <c r="C1000">
        <v>349</v>
      </c>
      <c r="D1000" t="s">
        <v>90</v>
      </c>
      <c r="E1000" s="9">
        <v>4562342690067</v>
      </c>
      <c r="F1000">
        <v>0</v>
      </c>
      <c r="G1000">
        <v>0</v>
      </c>
      <c r="H1000" t="s">
        <v>23</v>
      </c>
      <c r="I1000" t="s">
        <v>19</v>
      </c>
      <c r="J1000" t="s">
        <v>329</v>
      </c>
      <c r="K1000">
        <v>30</v>
      </c>
      <c r="L1000">
        <v>0</v>
      </c>
      <c r="M1000">
        <v>0</v>
      </c>
      <c r="N1000">
        <v>0</v>
      </c>
    </row>
    <row r="1001" spans="1:14" x14ac:dyDescent="0.15">
      <c r="A1001" t="str">
        <f t="shared" si="18"/>
        <v>201948_349_4562342690074</v>
      </c>
      <c r="B1001">
        <v>201948</v>
      </c>
      <c r="C1001">
        <v>349</v>
      </c>
      <c r="D1001" t="s">
        <v>90</v>
      </c>
      <c r="E1001" s="9">
        <v>4562342690074</v>
      </c>
      <c r="F1001">
        <v>0</v>
      </c>
      <c r="G1001">
        <v>0</v>
      </c>
      <c r="H1001" t="s">
        <v>24</v>
      </c>
      <c r="I1001" t="s">
        <v>19</v>
      </c>
      <c r="J1001" t="s">
        <v>329</v>
      </c>
      <c r="K1001">
        <v>30</v>
      </c>
      <c r="L1001">
        <v>0</v>
      </c>
      <c r="M1001">
        <v>0</v>
      </c>
      <c r="N1001">
        <v>0</v>
      </c>
    </row>
    <row r="1002" spans="1:14" x14ac:dyDescent="0.15">
      <c r="A1002" t="str">
        <f t="shared" si="18"/>
        <v>201948_349_4562342690081</v>
      </c>
      <c r="B1002">
        <v>201948</v>
      </c>
      <c r="C1002">
        <v>349</v>
      </c>
      <c r="D1002" t="s">
        <v>90</v>
      </c>
      <c r="E1002" s="9">
        <v>4562342690081</v>
      </c>
      <c r="F1002">
        <v>0</v>
      </c>
      <c r="G1002">
        <v>0</v>
      </c>
      <c r="H1002" t="s">
        <v>25</v>
      </c>
      <c r="I1002" t="s">
        <v>19</v>
      </c>
      <c r="J1002" t="s">
        <v>329</v>
      </c>
      <c r="K1002">
        <v>10</v>
      </c>
      <c r="L1002">
        <v>0</v>
      </c>
      <c r="M1002">
        <v>0</v>
      </c>
      <c r="N1002">
        <v>0</v>
      </c>
    </row>
    <row r="1003" spans="1:14" x14ac:dyDescent="0.15">
      <c r="A1003" t="str">
        <f t="shared" si="18"/>
        <v>201948_362_4562342690029</v>
      </c>
      <c r="B1003">
        <v>201948</v>
      </c>
      <c r="C1003">
        <v>362</v>
      </c>
      <c r="D1003" t="s">
        <v>91</v>
      </c>
      <c r="E1003" s="9">
        <v>4562342690029</v>
      </c>
      <c r="F1003">
        <v>0</v>
      </c>
      <c r="G1003">
        <v>0</v>
      </c>
      <c r="H1003" t="s">
        <v>18</v>
      </c>
      <c r="I1003" t="s">
        <v>19</v>
      </c>
      <c r="J1003" t="s">
        <v>329</v>
      </c>
      <c r="K1003">
        <v>26</v>
      </c>
      <c r="L1003">
        <v>3</v>
      </c>
      <c r="M1003">
        <v>0</v>
      </c>
      <c r="N1003">
        <v>0</v>
      </c>
    </row>
    <row r="1004" spans="1:14" x14ac:dyDescent="0.15">
      <c r="A1004" t="str">
        <f t="shared" si="18"/>
        <v>201948_362_4562342690036</v>
      </c>
      <c r="B1004">
        <v>201948</v>
      </c>
      <c r="C1004">
        <v>362</v>
      </c>
      <c r="D1004" t="s">
        <v>91</v>
      </c>
      <c r="E1004" s="9">
        <v>4562342690036</v>
      </c>
      <c r="F1004">
        <v>0</v>
      </c>
      <c r="G1004">
        <v>0</v>
      </c>
      <c r="H1004" t="s">
        <v>20</v>
      </c>
      <c r="I1004" t="s">
        <v>19</v>
      </c>
      <c r="J1004" t="s">
        <v>329</v>
      </c>
      <c r="K1004">
        <v>8</v>
      </c>
      <c r="L1004">
        <v>1</v>
      </c>
      <c r="M1004">
        <v>0</v>
      </c>
      <c r="N1004">
        <v>0</v>
      </c>
    </row>
    <row r="1005" spans="1:14" x14ac:dyDescent="0.15">
      <c r="A1005" t="str">
        <f t="shared" si="18"/>
        <v>201948_362_4562342690043</v>
      </c>
      <c r="B1005">
        <v>201948</v>
      </c>
      <c r="C1005">
        <v>362</v>
      </c>
      <c r="D1005" t="s">
        <v>91</v>
      </c>
      <c r="E1005" s="9">
        <v>4562342690043</v>
      </c>
      <c r="F1005">
        <v>0</v>
      </c>
      <c r="G1005">
        <v>0</v>
      </c>
      <c r="H1005" t="s">
        <v>21</v>
      </c>
      <c r="I1005" t="s">
        <v>19</v>
      </c>
      <c r="J1005" t="s">
        <v>329</v>
      </c>
      <c r="K1005">
        <v>29</v>
      </c>
      <c r="L1005">
        <v>1</v>
      </c>
      <c r="M1005">
        <v>0</v>
      </c>
      <c r="N1005">
        <v>0</v>
      </c>
    </row>
    <row r="1006" spans="1:14" x14ac:dyDescent="0.15">
      <c r="A1006" t="str">
        <f t="shared" si="18"/>
        <v>201948_362_4562342690050</v>
      </c>
      <c r="B1006">
        <v>201948</v>
      </c>
      <c r="C1006">
        <v>362</v>
      </c>
      <c r="D1006" t="s">
        <v>91</v>
      </c>
      <c r="E1006" s="9">
        <v>4562342690050</v>
      </c>
      <c r="F1006">
        <v>0</v>
      </c>
      <c r="G1006">
        <v>0</v>
      </c>
      <c r="H1006" t="s">
        <v>22</v>
      </c>
      <c r="I1006" t="s">
        <v>19</v>
      </c>
      <c r="J1006" t="s">
        <v>329</v>
      </c>
      <c r="K1006">
        <v>8</v>
      </c>
      <c r="L1006">
        <v>1</v>
      </c>
      <c r="M1006">
        <v>0</v>
      </c>
      <c r="N1006">
        <v>0</v>
      </c>
    </row>
    <row r="1007" spans="1:14" x14ac:dyDescent="0.15">
      <c r="A1007" t="str">
        <f t="shared" si="18"/>
        <v>201948_362_4562342690067</v>
      </c>
      <c r="B1007">
        <v>201948</v>
      </c>
      <c r="C1007">
        <v>362</v>
      </c>
      <c r="D1007" t="s">
        <v>91</v>
      </c>
      <c r="E1007" s="9">
        <v>4562342690067</v>
      </c>
      <c r="F1007">
        <v>0</v>
      </c>
      <c r="G1007">
        <v>0</v>
      </c>
      <c r="H1007" t="s">
        <v>23</v>
      </c>
      <c r="I1007" t="s">
        <v>19</v>
      </c>
      <c r="J1007" t="s">
        <v>329</v>
      </c>
      <c r="K1007">
        <v>30</v>
      </c>
      <c r="L1007">
        <v>0</v>
      </c>
      <c r="M1007">
        <v>0</v>
      </c>
      <c r="N1007">
        <v>0</v>
      </c>
    </row>
    <row r="1008" spans="1:14" x14ac:dyDescent="0.15">
      <c r="A1008" t="str">
        <f t="shared" si="18"/>
        <v>201948_362_4562342690074</v>
      </c>
      <c r="B1008">
        <v>201948</v>
      </c>
      <c r="C1008">
        <v>362</v>
      </c>
      <c r="D1008" t="s">
        <v>91</v>
      </c>
      <c r="E1008" s="9">
        <v>4562342690074</v>
      </c>
      <c r="F1008">
        <v>0</v>
      </c>
      <c r="G1008">
        <v>0</v>
      </c>
      <c r="H1008" t="s">
        <v>24</v>
      </c>
      <c r="I1008" t="s">
        <v>19</v>
      </c>
      <c r="J1008" t="s">
        <v>329</v>
      </c>
      <c r="K1008">
        <v>27</v>
      </c>
      <c r="L1008">
        <v>3</v>
      </c>
      <c r="M1008">
        <v>0</v>
      </c>
      <c r="N1008">
        <v>0</v>
      </c>
    </row>
    <row r="1009" spans="1:14" x14ac:dyDescent="0.15">
      <c r="A1009" t="str">
        <f t="shared" si="18"/>
        <v>201948_362_4562342690081</v>
      </c>
      <c r="B1009">
        <v>201948</v>
      </c>
      <c r="C1009">
        <v>362</v>
      </c>
      <c r="D1009" t="s">
        <v>91</v>
      </c>
      <c r="E1009" s="9">
        <v>4562342690081</v>
      </c>
      <c r="F1009">
        <v>0</v>
      </c>
      <c r="G1009">
        <v>0</v>
      </c>
      <c r="H1009" t="s">
        <v>25</v>
      </c>
      <c r="I1009" t="s">
        <v>19</v>
      </c>
      <c r="J1009" t="s">
        <v>329</v>
      </c>
      <c r="K1009">
        <v>6</v>
      </c>
      <c r="L1009">
        <v>4</v>
      </c>
      <c r="M1009">
        <v>0</v>
      </c>
      <c r="N1009">
        <v>0</v>
      </c>
    </row>
    <row r="1010" spans="1:14" x14ac:dyDescent="0.15">
      <c r="A1010" t="str">
        <f t="shared" si="18"/>
        <v>201948_364_4562342690029</v>
      </c>
      <c r="B1010">
        <v>201948</v>
      </c>
      <c r="C1010">
        <v>364</v>
      </c>
      <c r="D1010" t="s">
        <v>92</v>
      </c>
      <c r="E1010" s="9">
        <v>4562342690029</v>
      </c>
      <c r="F1010">
        <v>0</v>
      </c>
      <c r="G1010">
        <v>0</v>
      </c>
      <c r="H1010" t="s">
        <v>18</v>
      </c>
      <c r="I1010" t="s">
        <v>19</v>
      </c>
      <c r="J1010" t="s">
        <v>329</v>
      </c>
      <c r="K1010">
        <v>26</v>
      </c>
      <c r="L1010">
        <v>4</v>
      </c>
      <c r="M1010">
        <v>0</v>
      </c>
      <c r="N1010">
        <v>0</v>
      </c>
    </row>
    <row r="1011" spans="1:14" x14ac:dyDescent="0.15">
      <c r="A1011" t="str">
        <f t="shared" si="18"/>
        <v>201948_364_4562342690036</v>
      </c>
      <c r="B1011">
        <v>201948</v>
      </c>
      <c r="C1011">
        <v>364</v>
      </c>
      <c r="D1011" t="s">
        <v>92</v>
      </c>
      <c r="E1011" s="9">
        <v>4562342690036</v>
      </c>
      <c r="F1011">
        <v>0</v>
      </c>
      <c r="G1011">
        <v>0</v>
      </c>
      <c r="H1011" t="s">
        <v>20</v>
      </c>
      <c r="I1011" t="s">
        <v>19</v>
      </c>
      <c r="J1011" t="s">
        <v>329</v>
      </c>
      <c r="K1011">
        <v>9</v>
      </c>
      <c r="L1011">
        <v>1</v>
      </c>
      <c r="M1011">
        <v>0</v>
      </c>
      <c r="N1011">
        <v>0</v>
      </c>
    </row>
    <row r="1012" spans="1:14" x14ac:dyDescent="0.15">
      <c r="A1012" t="str">
        <f t="shared" si="18"/>
        <v>201948_364_4562342690043</v>
      </c>
      <c r="B1012">
        <v>201948</v>
      </c>
      <c r="C1012">
        <v>364</v>
      </c>
      <c r="D1012" t="s">
        <v>92</v>
      </c>
      <c r="E1012" s="9">
        <v>4562342690043</v>
      </c>
      <c r="F1012">
        <v>0</v>
      </c>
      <c r="G1012">
        <v>0</v>
      </c>
      <c r="H1012" t="s">
        <v>21</v>
      </c>
      <c r="I1012" t="s">
        <v>19</v>
      </c>
      <c r="J1012" t="s">
        <v>329</v>
      </c>
      <c r="K1012">
        <v>27</v>
      </c>
      <c r="L1012">
        <v>3</v>
      </c>
      <c r="M1012">
        <v>0</v>
      </c>
      <c r="N1012">
        <v>0</v>
      </c>
    </row>
    <row r="1013" spans="1:14" x14ac:dyDescent="0.15">
      <c r="A1013" t="str">
        <f t="shared" si="18"/>
        <v>201948_364_4562342690050</v>
      </c>
      <c r="B1013">
        <v>201948</v>
      </c>
      <c r="C1013">
        <v>364</v>
      </c>
      <c r="D1013" t="s">
        <v>92</v>
      </c>
      <c r="E1013" s="9">
        <v>4562342690050</v>
      </c>
      <c r="F1013">
        <v>0</v>
      </c>
      <c r="G1013">
        <v>0</v>
      </c>
      <c r="H1013" t="s">
        <v>22</v>
      </c>
      <c r="I1013" t="s">
        <v>19</v>
      </c>
      <c r="J1013" t="s">
        <v>329</v>
      </c>
      <c r="K1013">
        <v>8</v>
      </c>
      <c r="L1013">
        <v>2</v>
      </c>
      <c r="M1013">
        <v>0</v>
      </c>
      <c r="N1013">
        <v>0</v>
      </c>
    </row>
    <row r="1014" spans="1:14" x14ac:dyDescent="0.15">
      <c r="A1014" t="str">
        <f t="shared" si="18"/>
        <v>201948_364_4562342690067</v>
      </c>
      <c r="B1014">
        <v>201948</v>
      </c>
      <c r="C1014">
        <v>364</v>
      </c>
      <c r="D1014" t="s">
        <v>92</v>
      </c>
      <c r="E1014" s="9">
        <v>4562342690067</v>
      </c>
      <c r="F1014">
        <v>0</v>
      </c>
      <c r="G1014">
        <v>0</v>
      </c>
      <c r="H1014" t="s">
        <v>23</v>
      </c>
      <c r="I1014" t="s">
        <v>19</v>
      </c>
      <c r="J1014" t="s">
        <v>329</v>
      </c>
      <c r="K1014">
        <v>30</v>
      </c>
      <c r="L1014">
        <v>0</v>
      </c>
      <c r="M1014">
        <v>0</v>
      </c>
      <c r="N1014">
        <v>0</v>
      </c>
    </row>
    <row r="1015" spans="1:14" x14ac:dyDescent="0.15">
      <c r="A1015" t="str">
        <f t="shared" si="18"/>
        <v>201948_364_4562342690074</v>
      </c>
      <c r="B1015">
        <v>201948</v>
      </c>
      <c r="C1015">
        <v>364</v>
      </c>
      <c r="D1015" t="s">
        <v>92</v>
      </c>
      <c r="E1015" s="9">
        <v>4562342690074</v>
      </c>
      <c r="F1015">
        <v>0</v>
      </c>
      <c r="G1015">
        <v>0</v>
      </c>
      <c r="H1015" t="s">
        <v>24</v>
      </c>
      <c r="I1015" t="s">
        <v>19</v>
      </c>
      <c r="J1015" t="s">
        <v>329</v>
      </c>
      <c r="K1015">
        <v>30</v>
      </c>
      <c r="L1015">
        <v>0</v>
      </c>
      <c r="M1015">
        <v>0</v>
      </c>
      <c r="N1015">
        <v>0</v>
      </c>
    </row>
    <row r="1016" spans="1:14" x14ac:dyDescent="0.15">
      <c r="A1016" t="str">
        <f t="shared" si="18"/>
        <v>201948_364_4562342690081</v>
      </c>
      <c r="B1016">
        <v>201948</v>
      </c>
      <c r="C1016">
        <v>364</v>
      </c>
      <c r="D1016" t="s">
        <v>92</v>
      </c>
      <c r="E1016" s="9">
        <v>4562342690081</v>
      </c>
      <c r="F1016">
        <v>0</v>
      </c>
      <c r="G1016">
        <v>0</v>
      </c>
      <c r="H1016" t="s">
        <v>25</v>
      </c>
      <c r="I1016" t="s">
        <v>19</v>
      </c>
      <c r="J1016" t="s">
        <v>329</v>
      </c>
      <c r="K1016">
        <v>8</v>
      </c>
      <c r="L1016">
        <v>2</v>
      </c>
      <c r="M1016">
        <v>0</v>
      </c>
      <c r="N1016">
        <v>0</v>
      </c>
    </row>
    <row r="1017" spans="1:14" x14ac:dyDescent="0.15">
      <c r="A1017" t="str">
        <f t="shared" si="18"/>
        <v>201948_367_4562342690029</v>
      </c>
      <c r="B1017">
        <v>201948</v>
      </c>
      <c r="C1017">
        <v>367</v>
      </c>
      <c r="D1017" t="s">
        <v>93</v>
      </c>
      <c r="E1017" s="9">
        <v>4562342690029</v>
      </c>
      <c r="F1017">
        <v>0</v>
      </c>
      <c r="G1017">
        <v>0</v>
      </c>
      <c r="H1017" t="s">
        <v>18</v>
      </c>
      <c r="I1017" t="s">
        <v>19</v>
      </c>
      <c r="J1017" t="s">
        <v>329</v>
      </c>
      <c r="K1017">
        <v>30</v>
      </c>
      <c r="L1017">
        <v>0</v>
      </c>
      <c r="M1017">
        <v>0</v>
      </c>
      <c r="N1017">
        <v>0</v>
      </c>
    </row>
    <row r="1018" spans="1:14" x14ac:dyDescent="0.15">
      <c r="A1018" t="str">
        <f t="shared" si="18"/>
        <v>201948_367_4562342690036</v>
      </c>
      <c r="B1018">
        <v>201948</v>
      </c>
      <c r="C1018">
        <v>367</v>
      </c>
      <c r="D1018" t="s">
        <v>93</v>
      </c>
      <c r="E1018" s="9">
        <v>4562342690036</v>
      </c>
      <c r="F1018">
        <v>0</v>
      </c>
      <c r="G1018">
        <v>0</v>
      </c>
      <c r="H1018" t="s">
        <v>20</v>
      </c>
      <c r="I1018" t="s">
        <v>19</v>
      </c>
      <c r="J1018" t="s">
        <v>329</v>
      </c>
      <c r="K1018">
        <v>10</v>
      </c>
      <c r="L1018">
        <v>0</v>
      </c>
      <c r="M1018">
        <v>0</v>
      </c>
      <c r="N1018">
        <v>0</v>
      </c>
    </row>
    <row r="1019" spans="1:14" x14ac:dyDescent="0.15">
      <c r="A1019" t="str">
        <f t="shared" si="18"/>
        <v>201948_367_4562342690043</v>
      </c>
      <c r="B1019">
        <v>201948</v>
      </c>
      <c r="C1019">
        <v>367</v>
      </c>
      <c r="D1019" t="s">
        <v>93</v>
      </c>
      <c r="E1019" s="9">
        <v>4562342690043</v>
      </c>
      <c r="F1019">
        <v>0</v>
      </c>
      <c r="G1019">
        <v>0</v>
      </c>
      <c r="H1019" t="s">
        <v>21</v>
      </c>
      <c r="I1019" t="s">
        <v>19</v>
      </c>
      <c r="J1019" t="s">
        <v>329</v>
      </c>
      <c r="K1019">
        <v>29</v>
      </c>
      <c r="L1019">
        <v>1</v>
      </c>
      <c r="M1019">
        <v>0</v>
      </c>
      <c r="N1019">
        <v>0</v>
      </c>
    </row>
    <row r="1020" spans="1:14" x14ac:dyDescent="0.15">
      <c r="A1020" t="str">
        <f t="shared" si="18"/>
        <v>201948_367_4562342690050</v>
      </c>
      <c r="B1020">
        <v>201948</v>
      </c>
      <c r="C1020">
        <v>367</v>
      </c>
      <c r="D1020" t="s">
        <v>93</v>
      </c>
      <c r="E1020" s="9">
        <v>4562342690050</v>
      </c>
      <c r="F1020">
        <v>0</v>
      </c>
      <c r="G1020">
        <v>0</v>
      </c>
      <c r="H1020" t="s">
        <v>22</v>
      </c>
      <c r="I1020" t="s">
        <v>19</v>
      </c>
      <c r="J1020" t="s">
        <v>329</v>
      </c>
      <c r="K1020">
        <v>9</v>
      </c>
      <c r="L1020">
        <v>1</v>
      </c>
      <c r="M1020">
        <v>0</v>
      </c>
      <c r="N1020">
        <v>0</v>
      </c>
    </row>
    <row r="1021" spans="1:14" x14ac:dyDescent="0.15">
      <c r="A1021" t="str">
        <f t="shared" si="18"/>
        <v>201948_367_4562342690067</v>
      </c>
      <c r="B1021">
        <v>201948</v>
      </c>
      <c r="C1021">
        <v>367</v>
      </c>
      <c r="D1021" t="s">
        <v>93</v>
      </c>
      <c r="E1021" s="9">
        <v>4562342690067</v>
      </c>
      <c r="F1021">
        <v>0</v>
      </c>
      <c r="G1021">
        <v>0</v>
      </c>
      <c r="H1021" t="s">
        <v>23</v>
      </c>
      <c r="I1021" t="s">
        <v>19</v>
      </c>
      <c r="J1021" t="s">
        <v>329</v>
      </c>
      <c r="K1021">
        <v>30</v>
      </c>
      <c r="L1021">
        <v>0</v>
      </c>
      <c r="M1021">
        <v>0</v>
      </c>
      <c r="N1021">
        <v>0</v>
      </c>
    </row>
    <row r="1022" spans="1:14" x14ac:dyDescent="0.15">
      <c r="A1022" t="str">
        <f t="shared" si="18"/>
        <v>201948_367_4562342690074</v>
      </c>
      <c r="B1022">
        <v>201948</v>
      </c>
      <c r="C1022">
        <v>367</v>
      </c>
      <c r="D1022" t="s">
        <v>93</v>
      </c>
      <c r="E1022" s="9">
        <v>4562342690074</v>
      </c>
      <c r="F1022">
        <v>0</v>
      </c>
      <c r="G1022">
        <v>0</v>
      </c>
      <c r="H1022" t="s">
        <v>24</v>
      </c>
      <c r="I1022" t="s">
        <v>19</v>
      </c>
      <c r="J1022" t="s">
        <v>329</v>
      </c>
      <c r="K1022">
        <v>29</v>
      </c>
      <c r="L1022">
        <v>1</v>
      </c>
      <c r="M1022">
        <v>0</v>
      </c>
      <c r="N1022">
        <v>0</v>
      </c>
    </row>
    <row r="1023" spans="1:14" x14ac:dyDescent="0.15">
      <c r="A1023" t="str">
        <f t="shared" si="18"/>
        <v>201948_367_4562342690081</v>
      </c>
      <c r="B1023">
        <v>201948</v>
      </c>
      <c r="C1023">
        <v>367</v>
      </c>
      <c r="D1023" t="s">
        <v>93</v>
      </c>
      <c r="E1023" s="9">
        <v>4562342690081</v>
      </c>
      <c r="F1023">
        <v>0</v>
      </c>
      <c r="G1023">
        <v>0</v>
      </c>
      <c r="H1023" t="s">
        <v>25</v>
      </c>
      <c r="I1023" t="s">
        <v>19</v>
      </c>
      <c r="J1023" t="s">
        <v>329</v>
      </c>
      <c r="K1023">
        <v>10</v>
      </c>
      <c r="L1023">
        <v>0</v>
      </c>
      <c r="M1023">
        <v>0</v>
      </c>
      <c r="N1023">
        <v>0</v>
      </c>
    </row>
    <row r="1024" spans="1:14" x14ac:dyDescent="0.15">
      <c r="A1024" t="str">
        <f t="shared" si="18"/>
        <v>201948_368_4562342690029</v>
      </c>
      <c r="B1024">
        <v>201948</v>
      </c>
      <c r="C1024">
        <v>368</v>
      </c>
      <c r="D1024" t="s">
        <v>94</v>
      </c>
      <c r="E1024" s="9">
        <v>4562342690029</v>
      </c>
      <c r="F1024">
        <v>0</v>
      </c>
      <c r="G1024">
        <v>0</v>
      </c>
      <c r="H1024" t="s">
        <v>18</v>
      </c>
      <c r="I1024" t="s">
        <v>19</v>
      </c>
      <c r="J1024" t="s">
        <v>329</v>
      </c>
      <c r="K1024">
        <v>25</v>
      </c>
      <c r="L1024">
        <v>5</v>
      </c>
      <c r="M1024">
        <v>0</v>
      </c>
      <c r="N1024">
        <v>0</v>
      </c>
    </row>
    <row r="1025" spans="1:14" x14ac:dyDescent="0.15">
      <c r="A1025" t="str">
        <f t="shared" si="18"/>
        <v>201948_368_4562342690036</v>
      </c>
      <c r="B1025">
        <v>201948</v>
      </c>
      <c r="C1025">
        <v>368</v>
      </c>
      <c r="D1025" t="s">
        <v>94</v>
      </c>
      <c r="E1025" s="9">
        <v>4562342690036</v>
      </c>
      <c r="F1025">
        <v>0</v>
      </c>
      <c r="G1025">
        <v>0</v>
      </c>
      <c r="H1025" t="s">
        <v>20</v>
      </c>
      <c r="I1025" t="s">
        <v>19</v>
      </c>
      <c r="J1025" t="s">
        <v>329</v>
      </c>
      <c r="K1025">
        <v>7</v>
      </c>
      <c r="L1025">
        <v>3</v>
      </c>
      <c r="M1025">
        <v>0</v>
      </c>
      <c r="N1025">
        <v>0</v>
      </c>
    </row>
    <row r="1026" spans="1:14" x14ac:dyDescent="0.15">
      <c r="A1026" t="str">
        <f t="shared" si="18"/>
        <v>201948_368_4562342690043</v>
      </c>
      <c r="B1026">
        <v>201948</v>
      </c>
      <c r="C1026">
        <v>368</v>
      </c>
      <c r="D1026" t="s">
        <v>94</v>
      </c>
      <c r="E1026" s="9">
        <v>4562342690043</v>
      </c>
      <c r="F1026">
        <v>0</v>
      </c>
      <c r="G1026">
        <v>0</v>
      </c>
      <c r="H1026" t="s">
        <v>21</v>
      </c>
      <c r="I1026" t="s">
        <v>19</v>
      </c>
      <c r="J1026" t="s">
        <v>329</v>
      </c>
      <c r="K1026">
        <v>23</v>
      </c>
      <c r="L1026">
        <v>7</v>
      </c>
      <c r="M1026">
        <v>0</v>
      </c>
      <c r="N1026">
        <v>0</v>
      </c>
    </row>
    <row r="1027" spans="1:14" x14ac:dyDescent="0.15">
      <c r="A1027" t="str">
        <f t="shared" si="18"/>
        <v>201948_368_4562342690050</v>
      </c>
      <c r="B1027">
        <v>201948</v>
      </c>
      <c r="C1027">
        <v>368</v>
      </c>
      <c r="D1027" t="s">
        <v>94</v>
      </c>
      <c r="E1027" s="9">
        <v>4562342690050</v>
      </c>
      <c r="F1027">
        <v>0</v>
      </c>
      <c r="G1027">
        <v>0</v>
      </c>
      <c r="H1027" t="s">
        <v>22</v>
      </c>
      <c r="I1027" t="s">
        <v>19</v>
      </c>
      <c r="J1027" t="s">
        <v>329</v>
      </c>
      <c r="K1027">
        <v>9</v>
      </c>
      <c r="L1027">
        <v>1</v>
      </c>
      <c r="M1027">
        <v>0</v>
      </c>
      <c r="N1027">
        <v>0</v>
      </c>
    </row>
    <row r="1028" spans="1:14" x14ac:dyDescent="0.15">
      <c r="A1028" t="str">
        <f t="shared" si="18"/>
        <v>201948_368_4562342690067</v>
      </c>
      <c r="B1028">
        <v>201948</v>
      </c>
      <c r="C1028">
        <v>368</v>
      </c>
      <c r="D1028" t="s">
        <v>94</v>
      </c>
      <c r="E1028" s="9">
        <v>4562342690067</v>
      </c>
      <c r="F1028">
        <v>0</v>
      </c>
      <c r="G1028">
        <v>0</v>
      </c>
      <c r="H1028" t="s">
        <v>23</v>
      </c>
      <c r="I1028" t="s">
        <v>19</v>
      </c>
      <c r="J1028" t="s">
        <v>329</v>
      </c>
      <c r="K1028">
        <v>28</v>
      </c>
      <c r="L1028">
        <v>2</v>
      </c>
      <c r="M1028">
        <v>0</v>
      </c>
      <c r="N1028">
        <v>0</v>
      </c>
    </row>
    <row r="1029" spans="1:14" x14ac:dyDescent="0.15">
      <c r="A1029" t="str">
        <f t="shared" si="18"/>
        <v>201948_368_4562342690074</v>
      </c>
      <c r="B1029">
        <v>201948</v>
      </c>
      <c r="C1029">
        <v>368</v>
      </c>
      <c r="D1029" t="s">
        <v>94</v>
      </c>
      <c r="E1029" s="9">
        <v>4562342690074</v>
      </c>
      <c r="F1029">
        <v>0</v>
      </c>
      <c r="G1029">
        <v>0</v>
      </c>
      <c r="H1029" t="s">
        <v>24</v>
      </c>
      <c r="I1029" t="s">
        <v>19</v>
      </c>
      <c r="J1029" t="s">
        <v>329</v>
      </c>
      <c r="K1029">
        <v>25</v>
      </c>
      <c r="L1029">
        <v>5</v>
      </c>
      <c r="M1029">
        <v>0</v>
      </c>
      <c r="N1029">
        <v>0</v>
      </c>
    </row>
    <row r="1030" spans="1:14" x14ac:dyDescent="0.15">
      <c r="A1030" t="str">
        <f t="shared" si="18"/>
        <v>201948_368_4562342690081</v>
      </c>
      <c r="B1030">
        <v>201948</v>
      </c>
      <c r="C1030">
        <v>368</v>
      </c>
      <c r="D1030" t="s">
        <v>94</v>
      </c>
      <c r="E1030" s="9">
        <v>4562342690081</v>
      </c>
      <c r="F1030">
        <v>0</v>
      </c>
      <c r="G1030">
        <v>0</v>
      </c>
      <c r="H1030" t="s">
        <v>25</v>
      </c>
      <c r="I1030" t="s">
        <v>19</v>
      </c>
      <c r="J1030" t="s">
        <v>329</v>
      </c>
      <c r="K1030">
        <v>9</v>
      </c>
      <c r="L1030">
        <v>1</v>
      </c>
      <c r="M1030">
        <v>0</v>
      </c>
      <c r="N1030">
        <v>0</v>
      </c>
    </row>
    <row r="1031" spans="1:14" x14ac:dyDescent="0.15">
      <c r="A1031" t="str">
        <f t="shared" si="18"/>
        <v>201948_369_4562342690029</v>
      </c>
      <c r="B1031">
        <v>201948</v>
      </c>
      <c r="C1031">
        <v>369</v>
      </c>
      <c r="D1031" t="s">
        <v>95</v>
      </c>
      <c r="E1031" s="9">
        <v>4562342690029</v>
      </c>
      <c r="F1031">
        <v>0</v>
      </c>
      <c r="G1031">
        <v>0</v>
      </c>
      <c r="H1031" t="s">
        <v>18</v>
      </c>
      <c r="I1031" t="s">
        <v>19</v>
      </c>
      <c r="J1031" t="s">
        <v>329</v>
      </c>
      <c r="K1031">
        <v>29</v>
      </c>
      <c r="L1031">
        <v>1</v>
      </c>
      <c r="M1031">
        <v>0</v>
      </c>
      <c r="N1031">
        <v>0</v>
      </c>
    </row>
    <row r="1032" spans="1:14" x14ac:dyDescent="0.15">
      <c r="A1032" t="str">
        <f t="shared" si="18"/>
        <v>201948_369_4562342690036</v>
      </c>
      <c r="B1032">
        <v>201948</v>
      </c>
      <c r="C1032">
        <v>369</v>
      </c>
      <c r="D1032" t="s">
        <v>95</v>
      </c>
      <c r="E1032" s="9">
        <v>4562342690036</v>
      </c>
      <c r="F1032">
        <v>0</v>
      </c>
      <c r="G1032">
        <v>0</v>
      </c>
      <c r="H1032" t="s">
        <v>20</v>
      </c>
      <c r="I1032" t="s">
        <v>19</v>
      </c>
      <c r="J1032" t="s">
        <v>329</v>
      </c>
      <c r="K1032">
        <v>9</v>
      </c>
      <c r="L1032">
        <v>1</v>
      </c>
      <c r="M1032">
        <v>0</v>
      </c>
      <c r="N1032">
        <v>0</v>
      </c>
    </row>
    <row r="1033" spans="1:14" x14ac:dyDescent="0.15">
      <c r="A1033" t="str">
        <f t="shared" si="18"/>
        <v>201948_369_4562342690043</v>
      </c>
      <c r="B1033">
        <v>201948</v>
      </c>
      <c r="C1033">
        <v>369</v>
      </c>
      <c r="D1033" t="s">
        <v>95</v>
      </c>
      <c r="E1033" s="9">
        <v>4562342690043</v>
      </c>
      <c r="F1033">
        <v>0</v>
      </c>
      <c r="G1033">
        <v>0</v>
      </c>
      <c r="H1033" t="s">
        <v>21</v>
      </c>
      <c r="I1033" t="s">
        <v>19</v>
      </c>
      <c r="J1033" t="s">
        <v>329</v>
      </c>
      <c r="K1033">
        <v>29</v>
      </c>
      <c r="L1033">
        <v>1</v>
      </c>
      <c r="M1033">
        <v>0</v>
      </c>
      <c r="N1033">
        <v>0</v>
      </c>
    </row>
    <row r="1034" spans="1:14" x14ac:dyDescent="0.15">
      <c r="A1034" t="str">
        <f t="shared" si="18"/>
        <v>201948_369_4562342690050</v>
      </c>
      <c r="B1034">
        <v>201948</v>
      </c>
      <c r="C1034">
        <v>369</v>
      </c>
      <c r="D1034" t="s">
        <v>95</v>
      </c>
      <c r="E1034" s="9">
        <v>4562342690050</v>
      </c>
      <c r="F1034">
        <v>0</v>
      </c>
      <c r="G1034">
        <v>0</v>
      </c>
      <c r="H1034" t="s">
        <v>22</v>
      </c>
      <c r="I1034" t="s">
        <v>19</v>
      </c>
      <c r="J1034" t="s">
        <v>329</v>
      </c>
      <c r="K1034">
        <v>10</v>
      </c>
      <c r="L1034">
        <v>0</v>
      </c>
      <c r="M1034">
        <v>0</v>
      </c>
      <c r="N1034">
        <v>0</v>
      </c>
    </row>
    <row r="1035" spans="1:14" x14ac:dyDescent="0.15">
      <c r="A1035" t="str">
        <f t="shared" si="18"/>
        <v>201948_369_4562342690067</v>
      </c>
      <c r="B1035">
        <v>201948</v>
      </c>
      <c r="C1035">
        <v>369</v>
      </c>
      <c r="D1035" t="s">
        <v>95</v>
      </c>
      <c r="E1035" s="9">
        <v>4562342690067</v>
      </c>
      <c r="F1035">
        <v>0</v>
      </c>
      <c r="G1035">
        <v>0</v>
      </c>
      <c r="H1035" t="s">
        <v>23</v>
      </c>
      <c r="I1035" t="s">
        <v>19</v>
      </c>
      <c r="J1035" t="s">
        <v>329</v>
      </c>
      <c r="K1035">
        <v>30</v>
      </c>
      <c r="L1035">
        <v>0</v>
      </c>
      <c r="M1035">
        <v>0</v>
      </c>
      <c r="N1035">
        <v>0</v>
      </c>
    </row>
    <row r="1036" spans="1:14" x14ac:dyDescent="0.15">
      <c r="A1036" t="str">
        <f t="shared" si="18"/>
        <v>201948_369_4562342690074</v>
      </c>
      <c r="B1036">
        <v>201948</v>
      </c>
      <c r="C1036">
        <v>369</v>
      </c>
      <c r="D1036" t="s">
        <v>95</v>
      </c>
      <c r="E1036" s="9">
        <v>4562342690074</v>
      </c>
      <c r="F1036">
        <v>0</v>
      </c>
      <c r="G1036">
        <v>0</v>
      </c>
      <c r="H1036" t="s">
        <v>24</v>
      </c>
      <c r="I1036" t="s">
        <v>19</v>
      </c>
      <c r="J1036" t="s">
        <v>329</v>
      </c>
      <c r="K1036">
        <v>28</v>
      </c>
      <c r="L1036">
        <v>2</v>
      </c>
      <c r="M1036">
        <v>0</v>
      </c>
      <c r="N1036">
        <v>0</v>
      </c>
    </row>
    <row r="1037" spans="1:14" x14ac:dyDescent="0.15">
      <c r="A1037" t="str">
        <f t="shared" si="18"/>
        <v>201948_369_4562342690081</v>
      </c>
      <c r="B1037">
        <v>201948</v>
      </c>
      <c r="C1037">
        <v>369</v>
      </c>
      <c r="D1037" t="s">
        <v>95</v>
      </c>
      <c r="E1037" s="9">
        <v>4562342690081</v>
      </c>
      <c r="F1037">
        <v>0</v>
      </c>
      <c r="G1037">
        <v>0</v>
      </c>
      <c r="H1037" t="s">
        <v>25</v>
      </c>
      <c r="I1037" t="s">
        <v>19</v>
      </c>
      <c r="J1037" t="s">
        <v>329</v>
      </c>
      <c r="K1037">
        <v>10</v>
      </c>
      <c r="L1037">
        <v>0</v>
      </c>
      <c r="M1037">
        <v>0</v>
      </c>
      <c r="N1037">
        <v>0</v>
      </c>
    </row>
    <row r="1038" spans="1:14" x14ac:dyDescent="0.15">
      <c r="A1038" t="str">
        <f t="shared" si="18"/>
        <v>201948_376_4562342690029</v>
      </c>
      <c r="B1038">
        <v>201948</v>
      </c>
      <c r="C1038">
        <v>376</v>
      </c>
      <c r="D1038" t="s">
        <v>96</v>
      </c>
      <c r="E1038" s="9">
        <v>4562342690029</v>
      </c>
      <c r="F1038">
        <v>0</v>
      </c>
      <c r="G1038">
        <v>0</v>
      </c>
      <c r="H1038" t="s">
        <v>18</v>
      </c>
      <c r="I1038" t="s">
        <v>19</v>
      </c>
      <c r="J1038" t="s">
        <v>329</v>
      </c>
      <c r="K1038">
        <v>30</v>
      </c>
      <c r="L1038">
        <v>0</v>
      </c>
      <c r="M1038">
        <v>0</v>
      </c>
      <c r="N1038">
        <v>0</v>
      </c>
    </row>
    <row r="1039" spans="1:14" x14ac:dyDescent="0.15">
      <c r="A1039" t="str">
        <f t="shared" si="18"/>
        <v>201948_376_4562342690036</v>
      </c>
      <c r="B1039">
        <v>201948</v>
      </c>
      <c r="C1039">
        <v>376</v>
      </c>
      <c r="D1039" t="s">
        <v>96</v>
      </c>
      <c r="E1039" s="9">
        <v>4562342690036</v>
      </c>
      <c r="F1039">
        <v>0</v>
      </c>
      <c r="G1039">
        <v>0</v>
      </c>
      <c r="H1039" t="s">
        <v>20</v>
      </c>
      <c r="I1039" t="s">
        <v>19</v>
      </c>
      <c r="J1039" t="s">
        <v>329</v>
      </c>
      <c r="K1039">
        <v>10</v>
      </c>
      <c r="L1039">
        <v>0</v>
      </c>
      <c r="M1039">
        <v>0</v>
      </c>
      <c r="N1039">
        <v>0</v>
      </c>
    </row>
    <row r="1040" spans="1:14" x14ac:dyDescent="0.15">
      <c r="A1040" t="str">
        <f t="shared" si="18"/>
        <v>201948_376_4562342690043</v>
      </c>
      <c r="B1040">
        <v>201948</v>
      </c>
      <c r="C1040">
        <v>376</v>
      </c>
      <c r="D1040" t="s">
        <v>96</v>
      </c>
      <c r="E1040" s="9">
        <v>4562342690043</v>
      </c>
      <c r="F1040">
        <v>0</v>
      </c>
      <c r="G1040">
        <v>0</v>
      </c>
      <c r="H1040" t="s">
        <v>21</v>
      </c>
      <c r="I1040" t="s">
        <v>19</v>
      </c>
      <c r="J1040" t="s">
        <v>329</v>
      </c>
      <c r="K1040">
        <v>29</v>
      </c>
      <c r="L1040">
        <v>1</v>
      </c>
      <c r="M1040">
        <v>0</v>
      </c>
      <c r="N1040">
        <v>0</v>
      </c>
    </row>
    <row r="1041" spans="1:14" x14ac:dyDescent="0.15">
      <c r="A1041" t="str">
        <f t="shared" si="18"/>
        <v>201948_376_4562342690050</v>
      </c>
      <c r="B1041">
        <v>201948</v>
      </c>
      <c r="C1041">
        <v>376</v>
      </c>
      <c r="D1041" t="s">
        <v>96</v>
      </c>
      <c r="E1041" s="9">
        <v>4562342690050</v>
      </c>
      <c r="F1041">
        <v>0</v>
      </c>
      <c r="G1041">
        <v>0</v>
      </c>
      <c r="H1041" t="s">
        <v>22</v>
      </c>
      <c r="I1041" t="s">
        <v>19</v>
      </c>
      <c r="J1041" t="s">
        <v>329</v>
      </c>
      <c r="K1041">
        <v>9</v>
      </c>
      <c r="L1041">
        <v>1</v>
      </c>
      <c r="M1041">
        <v>0</v>
      </c>
      <c r="N1041">
        <v>0</v>
      </c>
    </row>
    <row r="1042" spans="1:14" x14ac:dyDescent="0.15">
      <c r="A1042" t="str">
        <f t="shared" si="18"/>
        <v>201948_376_4562342690067</v>
      </c>
      <c r="B1042">
        <v>201948</v>
      </c>
      <c r="C1042">
        <v>376</v>
      </c>
      <c r="D1042" t="s">
        <v>96</v>
      </c>
      <c r="E1042" s="9">
        <v>4562342690067</v>
      </c>
      <c r="F1042">
        <v>0</v>
      </c>
      <c r="G1042">
        <v>0</v>
      </c>
      <c r="H1042" t="s">
        <v>23</v>
      </c>
      <c r="I1042" t="s">
        <v>19</v>
      </c>
      <c r="J1042" t="s">
        <v>329</v>
      </c>
      <c r="K1042">
        <v>30</v>
      </c>
      <c r="L1042">
        <v>0</v>
      </c>
      <c r="M1042">
        <v>0</v>
      </c>
      <c r="N1042">
        <v>0</v>
      </c>
    </row>
    <row r="1043" spans="1:14" x14ac:dyDescent="0.15">
      <c r="A1043" t="str">
        <f t="shared" si="18"/>
        <v>201948_376_4562342690074</v>
      </c>
      <c r="B1043">
        <v>201948</v>
      </c>
      <c r="C1043">
        <v>376</v>
      </c>
      <c r="D1043" t="s">
        <v>96</v>
      </c>
      <c r="E1043" s="9">
        <v>4562342690074</v>
      </c>
      <c r="F1043">
        <v>0</v>
      </c>
      <c r="G1043">
        <v>0</v>
      </c>
      <c r="H1043" t="s">
        <v>24</v>
      </c>
      <c r="I1043" t="s">
        <v>19</v>
      </c>
      <c r="J1043" t="s">
        <v>329</v>
      </c>
      <c r="K1043">
        <v>30</v>
      </c>
      <c r="L1043">
        <v>0</v>
      </c>
      <c r="M1043">
        <v>0</v>
      </c>
      <c r="N1043">
        <v>0</v>
      </c>
    </row>
    <row r="1044" spans="1:14" x14ac:dyDescent="0.15">
      <c r="A1044" t="str">
        <f t="shared" si="18"/>
        <v>201948_376_4562342690081</v>
      </c>
      <c r="B1044">
        <v>201948</v>
      </c>
      <c r="C1044">
        <v>376</v>
      </c>
      <c r="D1044" t="s">
        <v>96</v>
      </c>
      <c r="E1044" s="9">
        <v>4562342690081</v>
      </c>
      <c r="F1044">
        <v>0</v>
      </c>
      <c r="G1044">
        <v>0</v>
      </c>
      <c r="H1044" t="s">
        <v>25</v>
      </c>
      <c r="I1044" t="s">
        <v>19</v>
      </c>
      <c r="J1044" t="s">
        <v>329</v>
      </c>
      <c r="K1044">
        <v>10</v>
      </c>
      <c r="L1044">
        <v>0</v>
      </c>
      <c r="M1044">
        <v>0</v>
      </c>
      <c r="N1044">
        <v>0</v>
      </c>
    </row>
    <row r="1045" spans="1:14" x14ac:dyDescent="0.15">
      <c r="A1045" t="str">
        <f t="shared" si="18"/>
        <v>201948_383_4562342690029</v>
      </c>
      <c r="B1045">
        <v>201948</v>
      </c>
      <c r="C1045">
        <v>383</v>
      </c>
      <c r="D1045" t="s">
        <v>97</v>
      </c>
      <c r="E1045" s="9">
        <v>4562342690029</v>
      </c>
      <c r="F1045">
        <v>0</v>
      </c>
      <c r="G1045">
        <v>0</v>
      </c>
      <c r="H1045" t="s">
        <v>18</v>
      </c>
      <c r="I1045" t="s">
        <v>19</v>
      </c>
      <c r="J1045" t="s">
        <v>329</v>
      </c>
      <c r="K1045">
        <v>30</v>
      </c>
      <c r="L1045">
        <v>0</v>
      </c>
      <c r="M1045">
        <v>0</v>
      </c>
      <c r="N1045">
        <v>0</v>
      </c>
    </row>
    <row r="1046" spans="1:14" x14ac:dyDescent="0.15">
      <c r="A1046" t="str">
        <f t="shared" si="18"/>
        <v>201948_383_4562342690036</v>
      </c>
      <c r="B1046">
        <v>201948</v>
      </c>
      <c r="C1046">
        <v>383</v>
      </c>
      <c r="D1046" t="s">
        <v>97</v>
      </c>
      <c r="E1046" s="9">
        <v>4562342690036</v>
      </c>
      <c r="F1046">
        <v>0</v>
      </c>
      <c r="G1046">
        <v>0</v>
      </c>
      <c r="H1046" t="s">
        <v>20</v>
      </c>
      <c r="I1046" t="s">
        <v>19</v>
      </c>
      <c r="J1046" t="s">
        <v>329</v>
      </c>
      <c r="K1046">
        <v>10</v>
      </c>
      <c r="L1046">
        <v>0</v>
      </c>
      <c r="M1046">
        <v>0</v>
      </c>
      <c r="N1046">
        <v>0</v>
      </c>
    </row>
    <row r="1047" spans="1:14" x14ac:dyDescent="0.15">
      <c r="A1047" t="str">
        <f t="shared" si="18"/>
        <v>201948_383_4562342690043</v>
      </c>
      <c r="B1047">
        <v>201948</v>
      </c>
      <c r="C1047">
        <v>383</v>
      </c>
      <c r="D1047" t="s">
        <v>97</v>
      </c>
      <c r="E1047" s="9">
        <v>4562342690043</v>
      </c>
      <c r="F1047">
        <v>0</v>
      </c>
      <c r="G1047">
        <v>0</v>
      </c>
      <c r="H1047" t="s">
        <v>21</v>
      </c>
      <c r="I1047" t="s">
        <v>19</v>
      </c>
      <c r="J1047" t="s">
        <v>329</v>
      </c>
      <c r="K1047">
        <v>30</v>
      </c>
      <c r="L1047">
        <v>0</v>
      </c>
      <c r="M1047">
        <v>0</v>
      </c>
      <c r="N1047">
        <v>0</v>
      </c>
    </row>
    <row r="1048" spans="1:14" x14ac:dyDescent="0.15">
      <c r="A1048" t="str">
        <f t="shared" si="18"/>
        <v>201948_383_4562342690050</v>
      </c>
      <c r="B1048">
        <v>201948</v>
      </c>
      <c r="C1048">
        <v>383</v>
      </c>
      <c r="D1048" t="s">
        <v>97</v>
      </c>
      <c r="E1048" s="9">
        <v>4562342690050</v>
      </c>
      <c r="F1048">
        <v>0</v>
      </c>
      <c r="G1048">
        <v>0</v>
      </c>
      <c r="H1048" t="s">
        <v>22</v>
      </c>
      <c r="I1048" t="s">
        <v>19</v>
      </c>
      <c r="J1048" t="s">
        <v>329</v>
      </c>
      <c r="K1048">
        <v>10</v>
      </c>
      <c r="L1048">
        <v>0</v>
      </c>
      <c r="M1048">
        <v>0</v>
      </c>
      <c r="N1048">
        <v>0</v>
      </c>
    </row>
    <row r="1049" spans="1:14" x14ac:dyDescent="0.15">
      <c r="A1049" t="str">
        <f t="shared" ref="A1049:A1112" si="19">B1049&amp;"_"&amp;C1049&amp;"_"&amp;E1049</f>
        <v>201948_383_4562342690067</v>
      </c>
      <c r="B1049">
        <v>201948</v>
      </c>
      <c r="C1049">
        <v>383</v>
      </c>
      <c r="D1049" t="s">
        <v>97</v>
      </c>
      <c r="E1049" s="9">
        <v>4562342690067</v>
      </c>
      <c r="F1049">
        <v>0</v>
      </c>
      <c r="G1049">
        <v>0</v>
      </c>
      <c r="H1049" t="s">
        <v>23</v>
      </c>
      <c r="I1049" t="s">
        <v>19</v>
      </c>
      <c r="J1049" t="s">
        <v>329</v>
      </c>
      <c r="K1049">
        <v>30</v>
      </c>
      <c r="L1049">
        <v>0</v>
      </c>
      <c r="M1049">
        <v>0</v>
      </c>
      <c r="N1049">
        <v>0</v>
      </c>
    </row>
    <row r="1050" spans="1:14" x14ac:dyDescent="0.15">
      <c r="A1050" t="str">
        <f t="shared" si="19"/>
        <v>201948_383_4562342690074</v>
      </c>
      <c r="B1050">
        <v>201948</v>
      </c>
      <c r="C1050">
        <v>383</v>
      </c>
      <c r="D1050" t="s">
        <v>97</v>
      </c>
      <c r="E1050" s="9">
        <v>4562342690074</v>
      </c>
      <c r="F1050">
        <v>0</v>
      </c>
      <c r="G1050">
        <v>0</v>
      </c>
      <c r="H1050" t="s">
        <v>24</v>
      </c>
      <c r="I1050" t="s">
        <v>19</v>
      </c>
      <c r="J1050" t="s">
        <v>329</v>
      </c>
      <c r="K1050">
        <v>30</v>
      </c>
      <c r="L1050">
        <v>0</v>
      </c>
      <c r="M1050">
        <v>0</v>
      </c>
      <c r="N1050">
        <v>0</v>
      </c>
    </row>
    <row r="1051" spans="1:14" x14ac:dyDescent="0.15">
      <c r="A1051" t="str">
        <f t="shared" si="19"/>
        <v>201948_383_4562342690081</v>
      </c>
      <c r="B1051">
        <v>201948</v>
      </c>
      <c r="C1051">
        <v>383</v>
      </c>
      <c r="D1051" t="s">
        <v>97</v>
      </c>
      <c r="E1051" s="9">
        <v>4562342690081</v>
      </c>
      <c r="F1051">
        <v>0</v>
      </c>
      <c r="G1051">
        <v>0</v>
      </c>
      <c r="H1051" t="s">
        <v>25</v>
      </c>
      <c r="I1051" t="s">
        <v>19</v>
      </c>
      <c r="J1051" t="s">
        <v>329</v>
      </c>
      <c r="K1051">
        <v>10</v>
      </c>
      <c r="L1051">
        <v>0</v>
      </c>
      <c r="M1051">
        <v>0</v>
      </c>
      <c r="N1051">
        <v>0</v>
      </c>
    </row>
    <row r="1052" spans="1:14" x14ac:dyDescent="0.15">
      <c r="A1052" t="str">
        <f t="shared" si="19"/>
        <v>201948_385_4562342690029</v>
      </c>
      <c r="B1052">
        <v>201948</v>
      </c>
      <c r="C1052">
        <v>385</v>
      </c>
      <c r="D1052" t="s">
        <v>98</v>
      </c>
      <c r="E1052" s="9">
        <v>4562342690029</v>
      </c>
      <c r="F1052">
        <v>0</v>
      </c>
      <c r="G1052">
        <v>0</v>
      </c>
      <c r="H1052" t="s">
        <v>18</v>
      </c>
      <c r="I1052" t="s">
        <v>19</v>
      </c>
      <c r="J1052" t="s">
        <v>329</v>
      </c>
      <c r="K1052">
        <v>30</v>
      </c>
      <c r="L1052">
        <v>0</v>
      </c>
      <c r="M1052">
        <v>0</v>
      </c>
      <c r="N1052">
        <v>0</v>
      </c>
    </row>
    <row r="1053" spans="1:14" x14ac:dyDescent="0.15">
      <c r="A1053" t="str">
        <f t="shared" si="19"/>
        <v>201948_385_4562342690036</v>
      </c>
      <c r="B1053">
        <v>201948</v>
      </c>
      <c r="C1053">
        <v>385</v>
      </c>
      <c r="D1053" t="s">
        <v>98</v>
      </c>
      <c r="E1053" s="9">
        <v>4562342690036</v>
      </c>
      <c r="F1053">
        <v>0</v>
      </c>
      <c r="G1053">
        <v>0</v>
      </c>
      <c r="H1053" t="s">
        <v>20</v>
      </c>
      <c r="I1053" t="s">
        <v>19</v>
      </c>
      <c r="J1053" t="s">
        <v>329</v>
      </c>
      <c r="K1053">
        <v>9</v>
      </c>
      <c r="L1053">
        <v>0</v>
      </c>
      <c r="M1053">
        <v>0</v>
      </c>
      <c r="N1053">
        <v>0</v>
      </c>
    </row>
    <row r="1054" spans="1:14" x14ac:dyDescent="0.15">
      <c r="A1054" t="str">
        <f t="shared" si="19"/>
        <v>201948_385_4562342690043</v>
      </c>
      <c r="B1054">
        <v>201948</v>
      </c>
      <c r="C1054">
        <v>385</v>
      </c>
      <c r="D1054" t="s">
        <v>98</v>
      </c>
      <c r="E1054" s="9">
        <v>4562342690043</v>
      </c>
      <c r="F1054">
        <v>0</v>
      </c>
      <c r="G1054">
        <v>0</v>
      </c>
      <c r="H1054" t="s">
        <v>21</v>
      </c>
      <c r="I1054" t="s">
        <v>19</v>
      </c>
      <c r="J1054" t="s">
        <v>329</v>
      </c>
      <c r="K1054">
        <v>29</v>
      </c>
      <c r="L1054">
        <v>1</v>
      </c>
      <c r="M1054">
        <v>0</v>
      </c>
      <c r="N1054">
        <v>0</v>
      </c>
    </row>
    <row r="1055" spans="1:14" x14ac:dyDescent="0.15">
      <c r="A1055" t="str">
        <f t="shared" si="19"/>
        <v>201948_385_4562342690050</v>
      </c>
      <c r="B1055">
        <v>201948</v>
      </c>
      <c r="C1055">
        <v>385</v>
      </c>
      <c r="D1055" t="s">
        <v>98</v>
      </c>
      <c r="E1055" s="9">
        <v>4562342690050</v>
      </c>
      <c r="F1055">
        <v>0</v>
      </c>
      <c r="G1055">
        <v>0</v>
      </c>
      <c r="H1055" t="s">
        <v>22</v>
      </c>
      <c r="I1055" t="s">
        <v>19</v>
      </c>
      <c r="J1055" t="s">
        <v>329</v>
      </c>
      <c r="K1055">
        <v>10</v>
      </c>
      <c r="L1055">
        <v>0</v>
      </c>
      <c r="M1055">
        <v>0</v>
      </c>
      <c r="N1055">
        <v>0</v>
      </c>
    </row>
    <row r="1056" spans="1:14" x14ac:dyDescent="0.15">
      <c r="A1056" t="str">
        <f t="shared" si="19"/>
        <v>201948_385_4562342690067</v>
      </c>
      <c r="B1056">
        <v>201948</v>
      </c>
      <c r="C1056">
        <v>385</v>
      </c>
      <c r="D1056" t="s">
        <v>98</v>
      </c>
      <c r="E1056" s="9">
        <v>4562342690067</v>
      </c>
      <c r="F1056">
        <v>0</v>
      </c>
      <c r="G1056">
        <v>0</v>
      </c>
      <c r="H1056" t="s">
        <v>23</v>
      </c>
      <c r="I1056" t="s">
        <v>19</v>
      </c>
      <c r="J1056" t="s">
        <v>329</v>
      </c>
      <c r="K1056">
        <v>29</v>
      </c>
      <c r="L1056">
        <v>1</v>
      </c>
      <c r="M1056">
        <v>0</v>
      </c>
      <c r="N1056">
        <v>0</v>
      </c>
    </row>
    <row r="1057" spans="1:14" x14ac:dyDescent="0.15">
      <c r="A1057" t="str">
        <f t="shared" si="19"/>
        <v>201948_385_4562342690074</v>
      </c>
      <c r="B1057">
        <v>201948</v>
      </c>
      <c r="C1057">
        <v>385</v>
      </c>
      <c r="D1057" t="s">
        <v>98</v>
      </c>
      <c r="E1057" s="9">
        <v>4562342690074</v>
      </c>
      <c r="F1057">
        <v>0</v>
      </c>
      <c r="G1057">
        <v>0</v>
      </c>
      <c r="H1057" t="s">
        <v>24</v>
      </c>
      <c r="I1057" t="s">
        <v>19</v>
      </c>
      <c r="J1057" t="s">
        <v>329</v>
      </c>
      <c r="K1057">
        <v>30</v>
      </c>
      <c r="L1057">
        <v>0</v>
      </c>
      <c r="M1057">
        <v>0</v>
      </c>
      <c r="N1057">
        <v>0</v>
      </c>
    </row>
    <row r="1058" spans="1:14" x14ac:dyDescent="0.15">
      <c r="A1058" t="str">
        <f t="shared" si="19"/>
        <v>201948_385_4562342690081</v>
      </c>
      <c r="B1058">
        <v>201948</v>
      </c>
      <c r="C1058">
        <v>385</v>
      </c>
      <c r="D1058" t="s">
        <v>98</v>
      </c>
      <c r="E1058" s="9">
        <v>4562342690081</v>
      </c>
      <c r="F1058">
        <v>0</v>
      </c>
      <c r="G1058">
        <v>0</v>
      </c>
      <c r="H1058" t="s">
        <v>25</v>
      </c>
      <c r="I1058" t="s">
        <v>19</v>
      </c>
      <c r="J1058" t="s">
        <v>329</v>
      </c>
      <c r="K1058">
        <v>10</v>
      </c>
      <c r="L1058">
        <v>0</v>
      </c>
      <c r="M1058">
        <v>0</v>
      </c>
      <c r="N1058">
        <v>0</v>
      </c>
    </row>
    <row r="1059" spans="1:14" x14ac:dyDescent="0.15">
      <c r="A1059" t="str">
        <f t="shared" si="19"/>
        <v>201948_387_4562342690029</v>
      </c>
      <c r="B1059">
        <v>201948</v>
      </c>
      <c r="C1059">
        <v>387</v>
      </c>
      <c r="D1059" t="s">
        <v>99</v>
      </c>
      <c r="E1059" s="9">
        <v>4562342690029</v>
      </c>
      <c r="F1059">
        <v>0</v>
      </c>
      <c r="G1059">
        <v>0</v>
      </c>
      <c r="H1059" t="s">
        <v>18</v>
      </c>
      <c r="I1059" t="s">
        <v>19</v>
      </c>
      <c r="J1059" t="s">
        <v>329</v>
      </c>
      <c r="K1059">
        <v>30</v>
      </c>
      <c r="L1059">
        <v>0</v>
      </c>
      <c r="M1059">
        <v>0</v>
      </c>
      <c r="N1059">
        <v>0</v>
      </c>
    </row>
    <row r="1060" spans="1:14" x14ac:dyDescent="0.15">
      <c r="A1060" t="str">
        <f t="shared" si="19"/>
        <v>201948_387_4562342690036</v>
      </c>
      <c r="B1060">
        <v>201948</v>
      </c>
      <c r="C1060">
        <v>387</v>
      </c>
      <c r="D1060" t="s">
        <v>99</v>
      </c>
      <c r="E1060" s="9">
        <v>4562342690036</v>
      </c>
      <c r="F1060">
        <v>0</v>
      </c>
      <c r="G1060">
        <v>0</v>
      </c>
      <c r="H1060" t="s">
        <v>20</v>
      </c>
      <c r="I1060" t="s">
        <v>19</v>
      </c>
      <c r="J1060" t="s">
        <v>329</v>
      </c>
      <c r="K1060">
        <v>10</v>
      </c>
      <c r="L1060">
        <v>0</v>
      </c>
      <c r="M1060">
        <v>0</v>
      </c>
      <c r="N1060">
        <v>0</v>
      </c>
    </row>
    <row r="1061" spans="1:14" x14ac:dyDescent="0.15">
      <c r="A1061" t="str">
        <f t="shared" si="19"/>
        <v>201948_387_4562342690043</v>
      </c>
      <c r="B1061">
        <v>201948</v>
      </c>
      <c r="C1061">
        <v>387</v>
      </c>
      <c r="D1061" t="s">
        <v>99</v>
      </c>
      <c r="E1061" s="9">
        <v>4562342690043</v>
      </c>
      <c r="F1061">
        <v>0</v>
      </c>
      <c r="G1061">
        <v>0</v>
      </c>
      <c r="H1061" t="s">
        <v>21</v>
      </c>
      <c r="I1061" t="s">
        <v>19</v>
      </c>
      <c r="J1061" t="s">
        <v>329</v>
      </c>
      <c r="K1061">
        <v>30</v>
      </c>
      <c r="L1061">
        <v>0</v>
      </c>
      <c r="M1061">
        <v>0</v>
      </c>
      <c r="N1061">
        <v>0</v>
      </c>
    </row>
    <row r="1062" spans="1:14" x14ac:dyDescent="0.15">
      <c r="A1062" t="str">
        <f t="shared" si="19"/>
        <v>201948_387_4562342690050</v>
      </c>
      <c r="B1062">
        <v>201948</v>
      </c>
      <c r="C1062">
        <v>387</v>
      </c>
      <c r="D1062" t="s">
        <v>99</v>
      </c>
      <c r="E1062" s="9">
        <v>4562342690050</v>
      </c>
      <c r="F1062">
        <v>0</v>
      </c>
      <c r="G1062">
        <v>0</v>
      </c>
      <c r="H1062" t="s">
        <v>22</v>
      </c>
      <c r="I1062" t="s">
        <v>19</v>
      </c>
      <c r="J1062" t="s">
        <v>329</v>
      </c>
      <c r="K1062">
        <v>10</v>
      </c>
      <c r="L1062">
        <v>0</v>
      </c>
      <c r="M1062">
        <v>0</v>
      </c>
      <c r="N1062">
        <v>0</v>
      </c>
    </row>
    <row r="1063" spans="1:14" x14ac:dyDescent="0.15">
      <c r="A1063" t="str">
        <f t="shared" si="19"/>
        <v>201948_387_4562342690067</v>
      </c>
      <c r="B1063">
        <v>201948</v>
      </c>
      <c r="C1063">
        <v>387</v>
      </c>
      <c r="D1063" t="s">
        <v>99</v>
      </c>
      <c r="E1063" s="9">
        <v>4562342690067</v>
      </c>
      <c r="F1063">
        <v>0</v>
      </c>
      <c r="G1063">
        <v>0</v>
      </c>
      <c r="H1063" t="s">
        <v>23</v>
      </c>
      <c r="I1063" t="s">
        <v>19</v>
      </c>
      <c r="J1063" t="s">
        <v>329</v>
      </c>
      <c r="K1063">
        <v>30</v>
      </c>
      <c r="L1063">
        <v>0</v>
      </c>
      <c r="M1063">
        <v>0</v>
      </c>
      <c r="N1063">
        <v>0</v>
      </c>
    </row>
    <row r="1064" spans="1:14" x14ac:dyDescent="0.15">
      <c r="A1064" t="str">
        <f t="shared" si="19"/>
        <v>201948_387_4562342690074</v>
      </c>
      <c r="B1064">
        <v>201948</v>
      </c>
      <c r="C1064">
        <v>387</v>
      </c>
      <c r="D1064" t="s">
        <v>99</v>
      </c>
      <c r="E1064" s="9">
        <v>4562342690074</v>
      </c>
      <c r="F1064">
        <v>0</v>
      </c>
      <c r="G1064">
        <v>0</v>
      </c>
      <c r="H1064" t="s">
        <v>24</v>
      </c>
      <c r="I1064" t="s">
        <v>19</v>
      </c>
      <c r="J1064" t="s">
        <v>329</v>
      </c>
      <c r="K1064">
        <v>30</v>
      </c>
      <c r="L1064">
        <v>0</v>
      </c>
      <c r="M1064">
        <v>0</v>
      </c>
      <c r="N1064">
        <v>0</v>
      </c>
    </row>
    <row r="1065" spans="1:14" x14ac:dyDescent="0.15">
      <c r="A1065" t="str">
        <f t="shared" si="19"/>
        <v>201948_387_4562342690081</v>
      </c>
      <c r="B1065">
        <v>201948</v>
      </c>
      <c r="C1065">
        <v>387</v>
      </c>
      <c r="D1065" t="s">
        <v>99</v>
      </c>
      <c r="E1065" s="9">
        <v>4562342690081</v>
      </c>
      <c r="F1065">
        <v>0</v>
      </c>
      <c r="G1065">
        <v>0</v>
      </c>
      <c r="H1065" t="s">
        <v>25</v>
      </c>
      <c r="I1065" t="s">
        <v>19</v>
      </c>
      <c r="J1065" t="s">
        <v>329</v>
      </c>
      <c r="K1065">
        <v>10</v>
      </c>
      <c r="L1065">
        <v>0</v>
      </c>
      <c r="M1065">
        <v>0</v>
      </c>
      <c r="N1065">
        <v>0</v>
      </c>
    </row>
    <row r="1066" spans="1:14" x14ac:dyDescent="0.15">
      <c r="A1066" t="str">
        <f t="shared" si="19"/>
        <v>201948_388_4562342690029</v>
      </c>
      <c r="B1066">
        <v>201948</v>
      </c>
      <c r="C1066">
        <v>388</v>
      </c>
      <c r="D1066" t="s">
        <v>100</v>
      </c>
      <c r="E1066" s="9">
        <v>4562342690029</v>
      </c>
      <c r="F1066">
        <v>0</v>
      </c>
      <c r="G1066">
        <v>0</v>
      </c>
      <c r="H1066" t="s">
        <v>18</v>
      </c>
      <c r="I1066" t="s">
        <v>19</v>
      </c>
      <c r="J1066" t="s">
        <v>329</v>
      </c>
      <c r="K1066">
        <v>30</v>
      </c>
      <c r="L1066">
        <v>0</v>
      </c>
      <c r="M1066">
        <v>0</v>
      </c>
      <c r="N1066">
        <v>0</v>
      </c>
    </row>
    <row r="1067" spans="1:14" x14ac:dyDescent="0.15">
      <c r="A1067" t="str">
        <f t="shared" si="19"/>
        <v>201948_388_4562342690036</v>
      </c>
      <c r="B1067">
        <v>201948</v>
      </c>
      <c r="C1067">
        <v>388</v>
      </c>
      <c r="D1067" t="s">
        <v>100</v>
      </c>
      <c r="E1067" s="9">
        <v>4562342690036</v>
      </c>
      <c r="F1067">
        <v>0</v>
      </c>
      <c r="G1067">
        <v>0</v>
      </c>
      <c r="H1067" t="s">
        <v>20</v>
      </c>
      <c r="I1067" t="s">
        <v>19</v>
      </c>
      <c r="J1067" t="s">
        <v>329</v>
      </c>
      <c r="K1067">
        <v>10</v>
      </c>
      <c r="L1067">
        <v>0</v>
      </c>
      <c r="M1067">
        <v>0</v>
      </c>
      <c r="N1067">
        <v>0</v>
      </c>
    </row>
    <row r="1068" spans="1:14" x14ac:dyDescent="0.15">
      <c r="A1068" t="str">
        <f t="shared" si="19"/>
        <v>201948_388_4562342690043</v>
      </c>
      <c r="B1068">
        <v>201948</v>
      </c>
      <c r="C1068">
        <v>388</v>
      </c>
      <c r="D1068" t="s">
        <v>100</v>
      </c>
      <c r="E1068" s="9">
        <v>4562342690043</v>
      </c>
      <c r="F1068">
        <v>0</v>
      </c>
      <c r="G1068">
        <v>0</v>
      </c>
      <c r="H1068" t="s">
        <v>21</v>
      </c>
      <c r="I1068" t="s">
        <v>19</v>
      </c>
      <c r="J1068" t="s">
        <v>329</v>
      </c>
      <c r="K1068">
        <v>30</v>
      </c>
      <c r="L1068">
        <v>0</v>
      </c>
      <c r="M1068">
        <v>0</v>
      </c>
      <c r="N1068">
        <v>0</v>
      </c>
    </row>
    <row r="1069" spans="1:14" x14ac:dyDescent="0.15">
      <c r="A1069" t="str">
        <f t="shared" si="19"/>
        <v>201948_388_4562342690050</v>
      </c>
      <c r="B1069">
        <v>201948</v>
      </c>
      <c r="C1069">
        <v>388</v>
      </c>
      <c r="D1069" t="s">
        <v>100</v>
      </c>
      <c r="E1069" s="9">
        <v>4562342690050</v>
      </c>
      <c r="F1069">
        <v>0</v>
      </c>
      <c r="G1069">
        <v>0</v>
      </c>
      <c r="H1069" t="s">
        <v>22</v>
      </c>
      <c r="I1069" t="s">
        <v>19</v>
      </c>
      <c r="J1069" t="s">
        <v>329</v>
      </c>
      <c r="K1069">
        <v>10</v>
      </c>
      <c r="L1069">
        <v>0</v>
      </c>
      <c r="M1069">
        <v>0</v>
      </c>
      <c r="N1069">
        <v>0</v>
      </c>
    </row>
    <row r="1070" spans="1:14" x14ac:dyDescent="0.15">
      <c r="A1070" t="str">
        <f t="shared" si="19"/>
        <v>201948_388_4562342690067</v>
      </c>
      <c r="B1070">
        <v>201948</v>
      </c>
      <c r="C1070">
        <v>388</v>
      </c>
      <c r="D1070" t="s">
        <v>100</v>
      </c>
      <c r="E1070" s="9">
        <v>4562342690067</v>
      </c>
      <c r="F1070">
        <v>0</v>
      </c>
      <c r="G1070">
        <v>0</v>
      </c>
      <c r="H1070" t="s">
        <v>23</v>
      </c>
      <c r="I1070" t="s">
        <v>19</v>
      </c>
      <c r="J1070" t="s">
        <v>329</v>
      </c>
      <c r="K1070">
        <v>30</v>
      </c>
      <c r="L1070">
        <v>0</v>
      </c>
      <c r="M1070">
        <v>0</v>
      </c>
      <c r="N1070">
        <v>0</v>
      </c>
    </row>
    <row r="1071" spans="1:14" x14ac:dyDescent="0.15">
      <c r="A1071" t="str">
        <f t="shared" si="19"/>
        <v>201948_388_4562342690074</v>
      </c>
      <c r="B1071">
        <v>201948</v>
      </c>
      <c r="C1071">
        <v>388</v>
      </c>
      <c r="D1071" t="s">
        <v>100</v>
      </c>
      <c r="E1071" s="9">
        <v>4562342690074</v>
      </c>
      <c r="F1071">
        <v>0</v>
      </c>
      <c r="G1071">
        <v>0</v>
      </c>
      <c r="H1071" t="s">
        <v>24</v>
      </c>
      <c r="I1071" t="s">
        <v>19</v>
      </c>
      <c r="J1071" t="s">
        <v>329</v>
      </c>
      <c r="K1071">
        <v>30</v>
      </c>
      <c r="L1071">
        <v>0</v>
      </c>
      <c r="M1071">
        <v>0</v>
      </c>
      <c r="N1071">
        <v>0</v>
      </c>
    </row>
    <row r="1072" spans="1:14" x14ac:dyDescent="0.15">
      <c r="A1072" t="str">
        <f t="shared" si="19"/>
        <v>201948_388_4562342690081</v>
      </c>
      <c r="B1072">
        <v>201948</v>
      </c>
      <c r="C1072">
        <v>388</v>
      </c>
      <c r="D1072" t="s">
        <v>100</v>
      </c>
      <c r="E1072" s="9">
        <v>4562342690081</v>
      </c>
      <c r="F1072">
        <v>0</v>
      </c>
      <c r="G1072">
        <v>0</v>
      </c>
      <c r="H1072" t="s">
        <v>25</v>
      </c>
      <c r="I1072" t="s">
        <v>19</v>
      </c>
      <c r="J1072" t="s">
        <v>329</v>
      </c>
      <c r="K1072">
        <v>10</v>
      </c>
      <c r="L1072">
        <v>0</v>
      </c>
      <c r="M1072">
        <v>0</v>
      </c>
      <c r="N1072">
        <v>0</v>
      </c>
    </row>
    <row r="1073" spans="1:14" x14ac:dyDescent="0.15">
      <c r="A1073" t="str">
        <f t="shared" si="19"/>
        <v>201948_393_4562342690029</v>
      </c>
      <c r="B1073">
        <v>201948</v>
      </c>
      <c r="C1073">
        <v>393</v>
      </c>
      <c r="D1073" t="s">
        <v>101</v>
      </c>
      <c r="E1073" s="9">
        <v>4562342690029</v>
      </c>
      <c r="F1073">
        <v>0</v>
      </c>
      <c r="G1073">
        <v>0</v>
      </c>
      <c r="H1073" t="s">
        <v>18</v>
      </c>
      <c r="I1073" t="s">
        <v>19</v>
      </c>
      <c r="J1073" t="s">
        <v>329</v>
      </c>
      <c r="K1073">
        <v>28</v>
      </c>
      <c r="L1073">
        <v>2</v>
      </c>
      <c r="M1073">
        <v>0</v>
      </c>
      <c r="N1073">
        <v>0</v>
      </c>
    </row>
    <row r="1074" spans="1:14" x14ac:dyDescent="0.15">
      <c r="A1074" t="str">
        <f t="shared" si="19"/>
        <v>201948_393_4562342690036</v>
      </c>
      <c r="B1074">
        <v>201948</v>
      </c>
      <c r="C1074">
        <v>393</v>
      </c>
      <c r="D1074" t="s">
        <v>101</v>
      </c>
      <c r="E1074" s="9">
        <v>4562342690036</v>
      </c>
      <c r="F1074">
        <v>0</v>
      </c>
      <c r="G1074">
        <v>0</v>
      </c>
      <c r="H1074" t="s">
        <v>20</v>
      </c>
      <c r="I1074" t="s">
        <v>19</v>
      </c>
      <c r="J1074" t="s">
        <v>329</v>
      </c>
      <c r="K1074">
        <v>10</v>
      </c>
      <c r="L1074">
        <v>0</v>
      </c>
      <c r="M1074">
        <v>0</v>
      </c>
      <c r="N1074">
        <v>0</v>
      </c>
    </row>
    <row r="1075" spans="1:14" x14ac:dyDescent="0.15">
      <c r="A1075" t="str">
        <f t="shared" si="19"/>
        <v>201948_393_4562342690043</v>
      </c>
      <c r="B1075">
        <v>201948</v>
      </c>
      <c r="C1075">
        <v>393</v>
      </c>
      <c r="D1075" t="s">
        <v>101</v>
      </c>
      <c r="E1075" s="9">
        <v>4562342690043</v>
      </c>
      <c r="F1075">
        <v>0</v>
      </c>
      <c r="G1075">
        <v>0</v>
      </c>
      <c r="H1075" t="s">
        <v>21</v>
      </c>
      <c r="I1075" t="s">
        <v>19</v>
      </c>
      <c r="J1075" t="s">
        <v>329</v>
      </c>
      <c r="K1075">
        <v>30</v>
      </c>
      <c r="L1075">
        <v>0</v>
      </c>
      <c r="M1075">
        <v>0</v>
      </c>
      <c r="N1075">
        <v>0</v>
      </c>
    </row>
    <row r="1076" spans="1:14" x14ac:dyDescent="0.15">
      <c r="A1076" t="str">
        <f t="shared" si="19"/>
        <v>201948_393_4562342690050</v>
      </c>
      <c r="B1076">
        <v>201948</v>
      </c>
      <c r="C1076">
        <v>393</v>
      </c>
      <c r="D1076" t="s">
        <v>101</v>
      </c>
      <c r="E1076" s="9">
        <v>4562342690050</v>
      </c>
      <c r="F1076">
        <v>0</v>
      </c>
      <c r="G1076">
        <v>0</v>
      </c>
      <c r="H1076" t="s">
        <v>22</v>
      </c>
      <c r="I1076" t="s">
        <v>19</v>
      </c>
      <c r="J1076" t="s">
        <v>329</v>
      </c>
      <c r="K1076">
        <v>10</v>
      </c>
      <c r="L1076">
        <v>0</v>
      </c>
      <c r="M1076">
        <v>0</v>
      </c>
      <c r="N1076">
        <v>0</v>
      </c>
    </row>
    <row r="1077" spans="1:14" x14ac:dyDescent="0.15">
      <c r="A1077" t="str">
        <f t="shared" si="19"/>
        <v>201948_393_4562342690067</v>
      </c>
      <c r="B1077">
        <v>201948</v>
      </c>
      <c r="C1077">
        <v>393</v>
      </c>
      <c r="D1077" t="s">
        <v>101</v>
      </c>
      <c r="E1077" s="9">
        <v>4562342690067</v>
      </c>
      <c r="F1077">
        <v>0</v>
      </c>
      <c r="G1077">
        <v>0</v>
      </c>
      <c r="H1077" t="s">
        <v>23</v>
      </c>
      <c r="I1077" t="s">
        <v>19</v>
      </c>
      <c r="J1077" t="s">
        <v>329</v>
      </c>
      <c r="K1077">
        <v>30</v>
      </c>
      <c r="L1077">
        <v>0</v>
      </c>
      <c r="M1077">
        <v>0</v>
      </c>
      <c r="N1077">
        <v>0</v>
      </c>
    </row>
    <row r="1078" spans="1:14" x14ac:dyDescent="0.15">
      <c r="A1078" t="str">
        <f t="shared" si="19"/>
        <v>201948_393_4562342690074</v>
      </c>
      <c r="B1078">
        <v>201948</v>
      </c>
      <c r="C1078">
        <v>393</v>
      </c>
      <c r="D1078" t="s">
        <v>101</v>
      </c>
      <c r="E1078" s="9">
        <v>4562342690074</v>
      </c>
      <c r="F1078">
        <v>0</v>
      </c>
      <c r="G1078">
        <v>0</v>
      </c>
      <c r="H1078" t="s">
        <v>24</v>
      </c>
      <c r="I1078" t="s">
        <v>19</v>
      </c>
      <c r="J1078" t="s">
        <v>329</v>
      </c>
      <c r="K1078">
        <v>29</v>
      </c>
      <c r="L1078">
        <v>1</v>
      </c>
      <c r="M1078">
        <v>0</v>
      </c>
      <c r="N1078">
        <v>0</v>
      </c>
    </row>
    <row r="1079" spans="1:14" x14ac:dyDescent="0.15">
      <c r="A1079" t="str">
        <f t="shared" si="19"/>
        <v>201948_393_4562342690081</v>
      </c>
      <c r="B1079">
        <v>201948</v>
      </c>
      <c r="C1079">
        <v>393</v>
      </c>
      <c r="D1079" t="s">
        <v>101</v>
      </c>
      <c r="E1079" s="9">
        <v>4562342690081</v>
      </c>
      <c r="F1079">
        <v>0</v>
      </c>
      <c r="G1079">
        <v>0</v>
      </c>
      <c r="H1079" t="s">
        <v>25</v>
      </c>
      <c r="I1079" t="s">
        <v>19</v>
      </c>
      <c r="J1079" t="s">
        <v>329</v>
      </c>
      <c r="K1079">
        <v>9</v>
      </c>
      <c r="L1079">
        <v>1</v>
      </c>
      <c r="M1079">
        <v>0</v>
      </c>
      <c r="N1079">
        <v>0</v>
      </c>
    </row>
    <row r="1080" spans="1:14" x14ac:dyDescent="0.15">
      <c r="A1080" t="str">
        <f t="shared" si="19"/>
        <v>201948_394_4562342690029</v>
      </c>
      <c r="B1080">
        <v>201948</v>
      </c>
      <c r="C1080">
        <v>394</v>
      </c>
      <c r="D1080" t="s">
        <v>102</v>
      </c>
      <c r="E1080" s="9">
        <v>4562342690029</v>
      </c>
      <c r="F1080">
        <v>0</v>
      </c>
      <c r="G1080">
        <v>0</v>
      </c>
      <c r="H1080" t="s">
        <v>18</v>
      </c>
      <c r="I1080" t="s">
        <v>19</v>
      </c>
      <c r="J1080" t="s">
        <v>329</v>
      </c>
      <c r="K1080">
        <v>30</v>
      </c>
      <c r="L1080">
        <v>0</v>
      </c>
      <c r="M1080">
        <v>0</v>
      </c>
      <c r="N1080">
        <v>0</v>
      </c>
    </row>
    <row r="1081" spans="1:14" x14ac:dyDescent="0.15">
      <c r="A1081" t="str">
        <f t="shared" si="19"/>
        <v>201948_394_4562342690036</v>
      </c>
      <c r="B1081">
        <v>201948</v>
      </c>
      <c r="C1081">
        <v>394</v>
      </c>
      <c r="D1081" t="s">
        <v>102</v>
      </c>
      <c r="E1081" s="9">
        <v>4562342690036</v>
      </c>
      <c r="F1081">
        <v>0</v>
      </c>
      <c r="G1081">
        <v>0</v>
      </c>
      <c r="H1081" t="s">
        <v>20</v>
      </c>
      <c r="I1081" t="s">
        <v>19</v>
      </c>
      <c r="J1081" t="s">
        <v>329</v>
      </c>
      <c r="K1081">
        <v>10</v>
      </c>
      <c r="L1081">
        <v>0</v>
      </c>
      <c r="M1081">
        <v>0</v>
      </c>
      <c r="N1081">
        <v>0</v>
      </c>
    </row>
    <row r="1082" spans="1:14" x14ac:dyDescent="0.15">
      <c r="A1082" t="str">
        <f t="shared" si="19"/>
        <v>201948_394_4562342690043</v>
      </c>
      <c r="B1082">
        <v>201948</v>
      </c>
      <c r="C1082">
        <v>394</v>
      </c>
      <c r="D1082" t="s">
        <v>102</v>
      </c>
      <c r="E1082" s="9">
        <v>4562342690043</v>
      </c>
      <c r="F1082">
        <v>0</v>
      </c>
      <c r="G1082">
        <v>0</v>
      </c>
      <c r="H1082" t="s">
        <v>21</v>
      </c>
      <c r="I1082" t="s">
        <v>19</v>
      </c>
      <c r="J1082" t="s">
        <v>329</v>
      </c>
      <c r="K1082">
        <v>30</v>
      </c>
      <c r="L1082">
        <v>0</v>
      </c>
      <c r="M1082">
        <v>0</v>
      </c>
      <c r="N1082">
        <v>0</v>
      </c>
    </row>
    <row r="1083" spans="1:14" x14ac:dyDescent="0.15">
      <c r="A1083" t="str">
        <f t="shared" si="19"/>
        <v>201948_394_4562342690050</v>
      </c>
      <c r="B1083">
        <v>201948</v>
      </c>
      <c r="C1083">
        <v>394</v>
      </c>
      <c r="D1083" t="s">
        <v>102</v>
      </c>
      <c r="E1083" s="9">
        <v>4562342690050</v>
      </c>
      <c r="F1083">
        <v>0</v>
      </c>
      <c r="G1083">
        <v>0</v>
      </c>
      <c r="H1083" t="s">
        <v>22</v>
      </c>
      <c r="I1083" t="s">
        <v>19</v>
      </c>
      <c r="J1083" t="s">
        <v>329</v>
      </c>
      <c r="K1083">
        <v>10</v>
      </c>
      <c r="L1083">
        <v>0</v>
      </c>
      <c r="M1083">
        <v>0</v>
      </c>
      <c r="N1083">
        <v>0</v>
      </c>
    </row>
    <row r="1084" spans="1:14" x14ac:dyDescent="0.15">
      <c r="A1084" t="str">
        <f t="shared" si="19"/>
        <v>201948_394_4562342690067</v>
      </c>
      <c r="B1084">
        <v>201948</v>
      </c>
      <c r="C1084">
        <v>394</v>
      </c>
      <c r="D1084" t="s">
        <v>102</v>
      </c>
      <c r="E1084" s="9">
        <v>4562342690067</v>
      </c>
      <c r="F1084">
        <v>0</v>
      </c>
      <c r="G1084">
        <v>0</v>
      </c>
      <c r="H1084" t="s">
        <v>23</v>
      </c>
      <c r="I1084" t="s">
        <v>19</v>
      </c>
      <c r="J1084" t="s">
        <v>329</v>
      </c>
      <c r="K1084">
        <v>30</v>
      </c>
      <c r="L1084">
        <v>0</v>
      </c>
      <c r="M1084">
        <v>0</v>
      </c>
      <c r="N1084">
        <v>0</v>
      </c>
    </row>
    <row r="1085" spans="1:14" x14ac:dyDescent="0.15">
      <c r="A1085" t="str">
        <f t="shared" si="19"/>
        <v>201948_394_4562342690074</v>
      </c>
      <c r="B1085">
        <v>201948</v>
      </c>
      <c r="C1085">
        <v>394</v>
      </c>
      <c r="D1085" t="s">
        <v>102</v>
      </c>
      <c r="E1085" s="9">
        <v>4562342690074</v>
      </c>
      <c r="F1085">
        <v>0</v>
      </c>
      <c r="G1085">
        <v>0</v>
      </c>
      <c r="H1085" t="s">
        <v>24</v>
      </c>
      <c r="I1085" t="s">
        <v>19</v>
      </c>
      <c r="J1085" t="s">
        <v>329</v>
      </c>
      <c r="K1085">
        <v>30</v>
      </c>
      <c r="L1085">
        <v>0</v>
      </c>
      <c r="M1085">
        <v>0</v>
      </c>
      <c r="N1085">
        <v>0</v>
      </c>
    </row>
    <row r="1086" spans="1:14" x14ac:dyDescent="0.15">
      <c r="A1086" t="str">
        <f t="shared" si="19"/>
        <v>201948_394_4562342690081</v>
      </c>
      <c r="B1086">
        <v>201948</v>
      </c>
      <c r="C1086">
        <v>394</v>
      </c>
      <c r="D1086" t="s">
        <v>102</v>
      </c>
      <c r="E1086" s="9">
        <v>4562342690081</v>
      </c>
      <c r="F1086">
        <v>0</v>
      </c>
      <c r="G1086">
        <v>0</v>
      </c>
      <c r="H1086" t="s">
        <v>25</v>
      </c>
      <c r="I1086" t="s">
        <v>19</v>
      </c>
      <c r="J1086" t="s">
        <v>329</v>
      </c>
      <c r="K1086">
        <v>10</v>
      </c>
      <c r="L1086">
        <v>0</v>
      </c>
      <c r="M1086">
        <v>0</v>
      </c>
      <c r="N1086">
        <v>0</v>
      </c>
    </row>
    <row r="1087" spans="1:14" x14ac:dyDescent="0.15">
      <c r="A1087" t="str">
        <f t="shared" si="19"/>
        <v>201948_395_4562342690029</v>
      </c>
      <c r="B1087">
        <v>201948</v>
      </c>
      <c r="C1087">
        <v>395</v>
      </c>
      <c r="D1087" t="s">
        <v>103</v>
      </c>
      <c r="E1087" s="9">
        <v>4562342690029</v>
      </c>
      <c r="F1087">
        <v>0</v>
      </c>
      <c r="G1087">
        <v>0</v>
      </c>
      <c r="H1087" t="s">
        <v>18</v>
      </c>
      <c r="I1087" t="s">
        <v>19</v>
      </c>
      <c r="J1087" t="s">
        <v>329</v>
      </c>
      <c r="K1087">
        <v>30</v>
      </c>
      <c r="L1087">
        <v>0</v>
      </c>
      <c r="M1087">
        <v>0</v>
      </c>
      <c r="N1087">
        <v>0</v>
      </c>
    </row>
    <row r="1088" spans="1:14" x14ac:dyDescent="0.15">
      <c r="A1088" t="str">
        <f t="shared" si="19"/>
        <v>201948_395_4562342690036</v>
      </c>
      <c r="B1088">
        <v>201948</v>
      </c>
      <c r="C1088">
        <v>395</v>
      </c>
      <c r="D1088" t="s">
        <v>103</v>
      </c>
      <c r="E1088" s="9">
        <v>4562342690036</v>
      </c>
      <c r="F1088">
        <v>0</v>
      </c>
      <c r="G1088">
        <v>0</v>
      </c>
      <c r="H1088" t="s">
        <v>20</v>
      </c>
      <c r="I1088" t="s">
        <v>19</v>
      </c>
      <c r="J1088" t="s">
        <v>329</v>
      </c>
      <c r="K1088">
        <v>10</v>
      </c>
      <c r="L1088">
        <v>0</v>
      </c>
      <c r="M1088">
        <v>0</v>
      </c>
      <c r="N1088">
        <v>0</v>
      </c>
    </row>
    <row r="1089" spans="1:14" x14ac:dyDescent="0.15">
      <c r="A1089" t="str">
        <f t="shared" si="19"/>
        <v>201948_395_4562342690043</v>
      </c>
      <c r="B1089">
        <v>201948</v>
      </c>
      <c r="C1089">
        <v>395</v>
      </c>
      <c r="D1089" t="s">
        <v>103</v>
      </c>
      <c r="E1089" s="9">
        <v>4562342690043</v>
      </c>
      <c r="F1089">
        <v>0</v>
      </c>
      <c r="G1089">
        <v>0</v>
      </c>
      <c r="H1089" t="s">
        <v>21</v>
      </c>
      <c r="I1089" t="s">
        <v>19</v>
      </c>
      <c r="J1089" t="s">
        <v>329</v>
      </c>
      <c r="K1089">
        <v>30</v>
      </c>
      <c r="L1089">
        <v>0</v>
      </c>
      <c r="M1089">
        <v>0</v>
      </c>
      <c r="N1089">
        <v>0</v>
      </c>
    </row>
    <row r="1090" spans="1:14" x14ac:dyDescent="0.15">
      <c r="A1090" t="str">
        <f t="shared" si="19"/>
        <v>201948_395_4562342690050</v>
      </c>
      <c r="B1090">
        <v>201948</v>
      </c>
      <c r="C1090">
        <v>395</v>
      </c>
      <c r="D1090" t="s">
        <v>103</v>
      </c>
      <c r="E1090" s="9">
        <v>4562342690050</v>
      </c>
      <c r="F1090">
        <v>0</v>
      </c>
      <c r="G1090">
        <v>0</v>
      </c>
      <c r="H1090" t="s">
        <v>22</v>
      </c>
      <c r="I1090" t="s">
        <v>19</v>
      </c>
      <c r="J1090" t="s">
        <v>329</v>
      </c>
      <c r="K1090">
        <v>10</v>
      </c>
      <c r="L1090">
        <v>0</v>
      </c>
      <c r="M1090">
        <v>0</v>
      </c>
      <c r="N1090">
        <v>0</v>
      </c>
    </row>
    <row r="1091" spans="1:14" x14ac:dyDescent="0.15">
      <c r="A1091" t="str">
        <f t="shared" si="19"/>
        <v>201948_395_4562342690067</v>
      </c>
      <c r="B1091">
        <v>201948</v>
      </c>
      <c r="C1091">
        <v>395</v>
      </c>
      <c r="D1091" t="s">
        <v>103</v>
      </c>
      <c r="E1091" s="9">
        <v>4562342690067</v>
      </c>
      <c r="F1091">
        <v>0</v>
      </c>
      <c r="G1091">
        <v>0</v>
      </c>
      <c r="H1091" t="s">
        <v>23</v>
      </c>
      <c r="I1091" t="s">
        <v>19</v>
      </c>
      <c r="J1091" t="s">
        <v>329</v>
      </c>
      <c r="K1091">
        <v>30</v>
      </c>
      <c r="L1091">
        <v>0</v>
      </c>
      <c r="M1091">
        <v>0</v>
      </c>
      <c r="N1091">
        <v>0</v>
      </c>
    </row>
    <row r="1092" spans="1:14" x14ac:dyDescent="0.15">
      <c r="A1092" t="str">
        <f t="shared" si="19"/>
        <v>201948_395_4562342690074</v>
      </c>
      <c r="B1092">
        <v>201948</v>
      </c>
      <c r="C1092">
        <v>395</v>
      </c>
      <c r="D1092" t="s">
        <v>103</v>
      </c>
      <c r="E1092" s="9">
        <v>4562342690074</v>
      </c>
      <c r="F1092">
        <v>0</v>
      </c>
      <c r="G1092">
        <v>0</v>
      </c>
      <c r="H1092" t="s">
        <v>24</v>
      </c>
      <c r="I1092" t="s">
        <v>19</v>
      </c>
      <c r="J1092" t="s">
        <v>329</v>
      </c>
      <c r="K1092">
        <v>30</v>
      </c>
      <c r="L1092">
        <v>0</v>
      </c>
      <c r="M1092">
        <v>0</v>
      </c>
      <c r="N1092">
        <v>0</v>
      </c>
    </row>
    <row r="1093" spans="1:14" x14ac:dyDescent="0.15">
      <c r="A1093" t="str">
        <f t="shared" si="19"/>
        <v>201948_395_4562342690081</v>
      </c>
      <c r="B1093">
        <v>201948</v>
      </c>
      <c r="C1093">
        <v>395</v>
      </c>
      <c r="D1093" t="s">
        <v>103</v>
      </c>
      <c r="E1093" s="9">
        <v>4562342690081</v>
      </c>
      <c r="F1093">
        <v>0</v>
      </c>
      <c r="G1093">
        <v>0</v>
      </c>
      <c r="H1093" t="s">
        <v>25</v>
      </c>
      <c r="I1093" t="s">
        <v>19</v>
      </c>
      <c r="J1093" t="s">
        <v>329</v>
      </c>
      <c r="K1093">
        <v>10</v>
      </c>
      <c r="L1093">
        <v>0</v>
      </c>
      <c r="M1093">
        <v>0</v>
      </c>
      <c r="N1093">
        <v>0</v>
      </c>
    </row>
    <row r="1094" spans="1:14" x14ac:dyDescent="0.15">
      <c r="A1094" t="str">
        <f t="shared" si="19"/>
        <v>201948_397_4562342690029</v>
      </c>
      <c r="B1094">
        <v>201948</v>
      </c>
      <c r="C1094">
        <v>397</v>
      </c>
      <c r="D1094" t="s">
        <v>104</v>
      </c>
      <c r="E1094" s="9">
        <v>4562342690029</v>
      </c>
      <c r="F1094">
        <v>0</v>
      </c>
      <c r="G1094">
        <v>0</v>
      </c>
      <c r="H1094" t="s">
        <v>18</v>
      </c>
      <c r="I1094" t="s">
        <v>19</v>
      </c>
      <c r="J1094" t="s">
        <v>329</v>
      </c>
      <c r="K1094">
        <v>30</v>
      </c>
      <c r="L1094">
        <v>0</v>
      </c>
      <c r="M1094">
        <v>0</v>
      </c>
      <c r="N1094">
        <v>0</v>
      </c>
    </row>
    <row r="1095" spans="1:14" x14ac:dyDescent="0.15">
      <c r="A1095" t="str">
        <f t="shared" si="19"/>
        <v>201948_397_4562342690036</v>
      </c>
      <c r="B1095">
        <v>201948</v>
      </c>
      <c r="C1095">
        <v>397</v>
      </c>
      <c r="D1095" t="s">
        <v>104</v>
      </c>
      <c r="E1095" s="9">
        <v>4562342690036</v>
      </c>
      <c r="F1095">
        <v>0</v>
      </c>
      <c r="G1095">
        <v>0</v>
      </c>
      <c r="H1095" t="s">
        <v>20</v>
      </c>
      <c r="I1095" t="s">
        <v>19</v>
      </c>
      <c r="J1095" t="s">
        <v>329</v>
      </c>
      <c r="K1095">
        <v>10</v>
      </c>
      <c r="L1095">
        <v>0</v>
      </c>
      <c r="M1095">
        <v>0</v>
      </c>
      <c r="N1095">
        <v>0</v>
      </c>
    </row>
    <row r="1096" spans="1:14" x14ac:dyDescent="0.15">
      <c r="A1096" t="str">
        <f t="shared" si="19"/>
        <v>201948_397_4562342690043</v>
      </c>
      <c r="B1096">
        <v>201948</v>
      </c>
      <c r="C1096">
        <v>397</v>
      </c>
      <c r="D1096" t="s">
        <v>104</v>
      </c>
      <c r="E1096" s="9">
        <v>4562342690043</v>
      </c>
      <c r="F1096">
        <v>0</v>
      </c>
      <c r="G1096">
        <v>0</v>
      </c>
      <c r="H1096" t="s">
        <v>21</v>
      </c>
      <c r="I1096" t="s">
        <v>19</v>
      </c>
      <c r="J1096" t="s">
        <v>329</v>
      </c>
      <c r="K1096">
        <v>30</v>
      </c>
      <c r="L1096">
        <v>0</v>
      </c>
      <c r="M1096">
        <v>0</v>
      </c>
      <c r="N1096">
        <v>0</v>
      </c>
    </row>
    <row r="1097" spans="1:14" x14ac:dyDescent="0.15">
      <c r="A1097" t="str">
        <f t="shared" si="19"/>
        <v>201948_397_4562342690050</v>
      </c>
      <c r="B1097">
        <v>201948</v>
      </c>
      <c r="C1097">
        <v>397</v>
      </c>
      <c r="D1097" t="s">
        <v>104</v>
      </c>
      <c r="E1097" s="9">
        <v>4562342690050</v>
      </c>
      <c r="F1097">
        <v>0</v>
      </c>
      <c r="G1097">
        <v>0</v>
      </c>
      <c r="H1097" t="s">
        <v>22</v>
      </c>
      <c r="I1097" t="s">
        <v>19</v>
      </c>
      <c r="J1097" t="s">
        <v>329</v>
      </c>
      <c r="K1097">
        <v>10</v>
      </c>
      <c r="L1097">
        <v>0</v>
      </c>
      <c r="M1097">
        <v>0</v>
      </c>
      <c r="N1097">
        <v>0</v>
      </c>
    </row>
    <row r="1098" spans="1:14" x14ac:dyDescent="0.15">
      <c r="A1098" t="str">
        <f t="shared" si="19"/>
        <v>201948_397_4562342690067</v>
      </c>
      <c r="B1098">
        <v>201948</v>
      </c>
      <c r="C1098">
        <v>397</v>
      </c>
      <c r="D1098" t="s">
        <v>104</v>
      </c>
      <c r="E1098" s="9">
        <v>4562342690067</v>
      </c>
      <c r="F1098">
        <v>0</v>
      </c>
      <c r="G1098">
        <v>0</v>
      </c>
      <c r="H1098" t="s">
        <v>23</v>
      </c>
      <c r="I1098" t="s">
        <v>19</v>
      </c>
      <c r="J1098" t="s">
        <v>329</v>
      </c>
      <c r="K1098">
        <v>30</v>
      </c>
      <c r="L1098">
        <v>0</v>
      </c>
      <c r="M1098">
        <v>0</v>
      </c>
      <c r="N1098">
        <v>0</v>
      </c>
    </row>
    <row r="1099" spans="1:14" x14ac:dyDescent="0.15">
      <c r="A1099" t="str">
        <f t="shared" si="19"/>
        <v>201948_397_4562342690074</v>
      </c>
      <c r="B1099">
        <v>201948</v>
      </c>
      <c r="C1099">
        <v>397</v>
      </c>
      <c r="D1099" t="s">
        <v>104</v>
      </c>
      <c r="E1099" s="9">
        <v>4562342690074</v>
      </c>
      <c r="F1099">
        <v>0</v>
      </c>
      <c r="G1099">
        <v>0</v>
      </c>
      <c r="H1099" t="s">
        <v>24</v>
      </c>
      <c r="I1099" t="s">
        <v>19</v>
      </c>
      <c r="J1099" t="s">
        <v>329</v>
      </c>
      <c r="K1099">
        <v>30</v>
      </c>
      <c r="L1099">
        <v>0</v>
      </c>
      <c r="M1099">
        <v>0</v>
      </c>
      <c r="N1099">
        <v>0</v>
      </c>
    </row>
    <row r="1100" spans="1:14" x14ac:dyDescent="0.15">
      <c r="A1100" t="str">
        <f t="shared" si="19"/>
        <v>201948_397_4562342690081</v>
      </c>
      <c r="B1100">
        <v>201948</v>
      </c>
      <c r="C1100">
        <v>397</v>
      </c>
      <c r="D1100" t="s">
        <v>104</v>
      </c>
      <c r="E1100" s="9">
        <v>4562342690081</v>
      </c>
      <c r="F1100">
        <v>0</v>
      </c>
      <c r="G1100">
        <v>0</v>
      </c>
      <c r="H1100" t="s">
        <v>25</v>
      </c>
      <c r="I1100" t="s">
        <v>19</v>
      </c>
      <c r="J1100" t="s">
        <v>329</v>
      </c>
      <c r="K1100">
        <v>10</v>
      </c>
      <c r="L1100">
        <v>0</v>
      </c>
      <c r="M1100">
        <v>0</v>
      </c>
      <c r="N1100">
        <v>0</v>
      </c>
    </row>
    <row r="1101" spans="1:14" x14ac:dyDescent="0.15">
      <c r="A1101" t="str">
        <f t="shared" si="19"/>
        <v>201948_398_4562342690029</v>
      </c>
      <c r="B1101">
        <v>201948</v>
      </c>
      <c r="C1101">
        <v>398</v>
      </c>
      <c r="D1101" t="s">
        <v>105</v>
      </c>
      <c r="E1101" s="9">
        <v>4562342690029</v>
      </c>
      <c r="F1101">
        <v>0</v>
      </c>
      <c r="G1101">
        <v>0</v>
      </c>
      <c r="H1101" t="s">
        <v>18</v>
      </c>
      <c r="I1101" t="s">
        <v>19</v>
      </c>
      <c r="J1101" t="s">
        <v>329</v>
      </c>
      <c r="K1101">
        <v>15</v>
      </c>
      <c r="L1101">
        <v>15</v>
      </c>
      <c r="M1101">
        <v>0</v>
      </c>
      <c r="N1101">
        <v>0</v>
      </c>
    </row>
    <row r="1102" spans="1:14" x14ac:dyDescent="0.15">
      <c r="A1102" t="str">
        <f t="shared" si="19"/>
        <v>201948_398_4562342690036</v>
      </c>
      <c r="B1102">
        <v>201948</v>
      </c>
      <c r="C1102">
        <v>398</v>
      </c>
      <c r="D1102" t="s">
        <v>105</v>
      </c>
      <c r="E1102" s="9">
        <v>4562342690036</v>
      </c>
      <c r="F1102">
        <v>0</v>
      </c>
      <c r="G1102">
        <v>0</v>
      </c>
      <c r="H1102" t="s">
        <v>20</v>
      </c>
      <c r="I1102" t="s">
        <v>19</v>
      </c>
      <c r="J1102" t="s">
        <v>329</v>
      </c>
      <c r="K1102">
        <v>9</v>
      </c>
      <c r="L1102">
        <v>1</v>
      </c>
      <c r="M1102">
        <v>0</v>
      </c>
      <c r="N1102">
        <v>0</v>
      </c>
    </row>
    <row r="1103" spans="1:14" x14ac:dyDescent="0.15">
      <c r="A1103" t="str">
        <f t="shared" si="19"/>
        <v>201948_398_4562342690043</v>
      </c>
      <c r="B1103">
        <v>201948</v>
      </c>
      <c r="C1103">
        <v>398</v>
      </c>
      <c r="D1103" t="s">
        <v>105</v>
      </c>
      <c r="E1103" s="9">
        <v>4562342690043</v>
      </c>
      <c r="F1103">
        <v>0</v>
      </c>
      <c r="G1103">
        <v>0</v>
      </c>
      <c r="H1103" t="s">
        <v>21</v>
      </c>
      <c r="I1103" t="s">
        <v>19</v>
      </c>
      <c r="J1103" t="s">
        <v>329</v>
      </c>
      <c r="K1103">
        <v>30</v>
      </c>
      <c r="L1103">
        <v>0</v>
      </c>
      <c r="M1103">
        <v>0</v>
      </c>
      <c r="N1103">
        <v>0</v>
      </c>
    </row>
    <row r="1104" spans="1:14" x14ac:dyDescent="0.15">
      <c r="A1104" t="str">
        <f t="shared" si="19"/>
        <v>201948_398_4562342690050</v>
      </c>
      <c r="B1104">
        <v>201948</v>
      </c>
      <c r="C1104">
        <v>398</v>
      </c>
      <c r="D1104" t="s">
        <v>105</v>
      </c>
      <c r="E1104" s="9">
        <v>4562342690050</v>
      </c>
      <c r="F1104">
        <v>0</v>
      </c>
      <c r="G1104">
        <v>0</v>
      </c>
      <c r="H1104" t="s">
        <v>22</v>
      </c>
      <c r="I1104" t="s">
        <v>19</v>
      </c>
      <c r="J1104" t="s">
        <v>329</v>
      </c>
      <c r="K1104">
        <v>7</v>
      </c>
      <c r="L1104">
        <v>3</v>
      </c>
      <c r="M1104">
        <v>0</v>
      </c>
      <c r="N1104">
        <v>0</v>
      </c>
    </row>
    <row r="1105" spans="1:14" x14ac:dyDescent="0.15">
      <c r="A1105" t="str">
        <f t="shared" si="19"/>
        <v>201948_398_4562342690067</v>
      </c>
      <c r="B1105">
        <v>201948</v>
      </c>
      <c r="C1105">
        <v>398</v>
      </c>
      <c r="D1105" t="s">
        <v>105</v>
      </c>
      <c r="E1105" s="9">
        <v>4562342690067</v>
      </c>
      <c r="F1105">
        <v>0</v>
      </c>
      <c r="G1105">
        <v>0</v>
      </c>
      <c r="H1105" t="s">
        <v>23</v>
      </c>
      <c r="I1105" t="s">
        <v>19</v>
      </c>
      <c r="J1105" t="s">
        <v>329</v>
      </c>
      <c r="K1105">
        <v>28</v>
      </c>
      <c r="L1105">
        <v>2</v>
      </c>
      <c r="M1105">
        <v>0</v>
      </c>
      <c r="N1105">
        <v>0</v>
      </c>
    </row>
    <row r="1106" spans="1:14" x14ac:dyDescent="0.15">
      <c r="A1106" t="str">
        <f t="shared" si="19"/>
        <v>201948_398_4562342690074</v>
      </c>
      <c r="B1106">
        <v>201948</v>
      </c>
      <c r="C1106">
        <v>398</v>
      </c>
      <c r="D1106" t="s">
        <v>105</v>
      </c>
      <c r="E1106" s="9">
        <v>4562342690074</v>
      </c>
      <c r="F1106">
        <v>0</v>
      </c>
      <c r="G1106">
        <v>0</v>
      </c>
      <c r="H1106" t="s">
        <v>24</v>
      </c>
      <c r="I1106" t="s">
        <v>19</v>
      </c>
      <c r="J1106" t="s">
        <v>329</v>
      </c>
      <c r="K1106">
        <v>29</v>
      </c>
      <c r="L1106">
        <v>1</v>
      </c>
      <c r="M1106">
        <v>0</v>
      </c>
      <c r="N1106">
        <v>0</v>
      </c>
    </row>
    <row r="1107" spans="1:14" x14ac:dyDescent="0.15">
      <c r="A1107" t="str">
        <f t="shared" si="19"/>
        <v>201948_398_4562342690081</v>
      </c>
      <c r="B1107">
        <v>201948</v>
      </c>
      <c r="C1107">
        <v>398</v>
      </c>
      <c r="D1107" t="s">
        <v>105</v>
      </c>
      <c r="E1107" s="9">
        <v>4562342690081</v>
      </c>
      <c r="F1107">
        <v>0</v>
      </c>
      <c r="G1107">
        <v>0</v>
      </c>
      <c r="H1107" t="s">
        <v>25</v>
      </c>
      <c r="I1107" t="s">
        <v>19</v>
      </c>
      <c r="J1107" t="s">
        <v>329</v>
      </c>
      <c r="K1107">
        <v>8</v>
      </c>
      <c r="L1107">
        <v>2</v>
      </c>
      <c r="M1107">
        <v>0</v>
      </c>
      <c r="N1107">
        <v>0</v>
      </c>
    </row>
    <row r="1108" spans="1:14" x14ac:dyDescent="0.15">
      <c r="A1108" t="str">
        <f t="shared" si="19"/>
        <v>201948_399_4562342690029</v>
      </c>
      <c r="B1108">
        <v>201948</v>
      </c>
      <c r="C1108">
        <v>399</v>
      </c>
      <c r="D1108" t="s">
        <v>106</v>
      </c>
      <c r="E1108" s="9">
        <v>4562342690029</v>
      </c>
      <c r="F1108">
        <v>0</v>
      </c>
      <c r="G1108">
        <v>0</v>
      </c>
      <c r="H1108" t="s">
        <v>18</v>
      </c>
      <c r="I1108" t="s">
        <v>19</v>
      </c>
      <c r="J1108" t="s">
        <v>329</v>
      </c>
      <c r="K1108">
        <v>30</v>
      </c>
      <c r="L1108">
        <v>0</v>
      </c>
      <c r="M1108">
        <v>0</v>
      </c>
      <c r="N1108">
        <v>0</v>
      </c>
    </row>
    <row r="1109" spans="1:14" x14ac:dyDescent="0.15">
      <c r="A1109" t="str">
        <f t="shared" si="19"/>
        <v>201948_399_4562342690036</v>
      </c>
      <c r="B1109">
        <v>201948</v>
      </c>
      <c r="C1109">
        <v>399</v>
      </c>
      <c r="D1109" t="s">
        <v>106</v>
      </c>
      <c r="E1109" s="9">
        <v>4562342690036</v>
      </c>
      <c r="F1109">
        <v>0</v>
      </c>
      <c r="G1109">
        <v>0</v>
      </c>
      <c r="H1109" t="s">
        <v>20</v>
      </c>
      <c r="I1109" t="s">
        <v>19</v>
      </c>
      <c r="J1109" t="s">
        <v>329</v>
      </c>
      <c r="K1109">
        <v>10</v>
      </c>
      <c r="L1109">
        <v>0</v>
      </c>
      <c r="M1109">
        <v>0</v>
      </c>
      <c r="N1109">
        <v>0</v>
      </c>
    </row>
    <row r="1110" spans="1:14" x14ac:dyDescent="0.15">
      <c r="A1110" t="str">
        <f t="shared" si="19"/>
        <v>201948_399_4562342690043</v>
      </c>
      <c r="B1110">
        <v>201948</v>
      </c>
      <c r="C1110">
        <v>399</v>
      </c>
      <c r="D1110" t="s">
        <v>106</v>
      </c>
      <c r="E1110" s="9">
        <v>4562342690043</v>
      </c>
      <c r="F1110">
        <v>0</v>
      </c>
      <c r="G1110">
        <v>0</v>
      </c>
      <c r="H1110" t="s">
        <v>21</v>
      </c>
      <c r="I1110" t="s">
        <v>19</v>
      </c>
      <c r="J1110" t="s">
        <v>329</v>
      </c>
      <c r="K1110">
        <v>30</v>
      </c>
      <c r="L1110">
        <v>0</v>
      </c>
      <c r="M1110">
        <v>0</v>
      </c>
      <c r="N1110">
        <v>0</v>
      </c>
    </row>
    <row r="1111" spans="1:14" x14ac:dyDescent="0.15">
      <c r="A1111" t="str">
        <f t="shared" si="19"/>
        <v>201948_399_4562342690050</v>
      </c>
      <c r="B1111">
        <v>201948</v>
      </c>
      <c r="C1111">
        <v>399</v>
      </c>
      <c r="D1111" t="s">
        <v>106</v>
      </c>
      <c r="E1111" s="9">
        <v>4562342690050</v>
      </c>
      <c r="F1111">
        <v>0</v>
      </c>
      <c r="G1111">
        <v>0</v>
      </c>
      <c r="H1111" t="s">
        <v>22</v>
      </c>
      <c r="I1111" t="s">
        <v>19</v>
      </c>
      <c r="J1111" t="s">
        <v>329</v>
      </c>
      <c r="K1111">
        <v>10</v>
      </c>
      <c r="L1111">
        <v>0</v>
      </c>
      <c r="M1111">
        <v>0</v>
      </c>
      <c r="N1111">
        <v>0</v>
      </c>
    </row>
    <row r="1112" spans="1:14" x14ac:dyDescent="0.15">
      <c r="A1112" t="str">
        <f t="shared" si="19"/>
        <v>201948_399_4562342690067</v>
      </c>
      <c r="B1112">
        <v>201948</v>
      </c>
      <c r="C1112">
        <v>399</v>
      </c>
      <c r="D1112" t="s">
        <v>106</v>
      </c>
      <c r="E1112" s="9">
        <v>4562342690067</v>
      </c>
      <c r="F1112">
        <v>0</v>
      </c>
      <c r="G1112">
        <v>0</v>
      </c>
      <c r="H1112" t="s">
        <v>23</v>
      </c>
      <c r="I1112" t="s">
        <v>19</v>
      </c>
      <c r="J1112" t="s">
        <v>329</v>
      </c>
      <c r="K1112">
        <v>30</v>
      </c>
      <c r="L1112">
        <v>0</v>
      </c>
      <c r="M1112">
        <v>0</v>
      </c>
      <c r="N1112">
        <v>0</v>
      </c>
    </row>
    <row r="1113" spans="1:14" x14ac:dyDescent="0.15">
      <c r="A1113" t="str">
        <f t="shared" ref="A1113:A1176" si="20">B1113&amp;"_"&amp;C1113&amp;"_"&amp;E1113</f>
        <v>201948_399_4562342690074</v>
      </c>
      <c r="B1113">
        <v>201948</v>
      </c>
      <c r="C1113">
        <v>399</v>
      </c>
      <c r="D1113" t="s">
        <v>106</v>
      </c>
      <c r="E1113" s="9">
        <v>4562342690074</v>
      </c>
      <c r="F1113">
        <v>0</v>
      </c>
      <c r="G1113">
        <v>0</v>
      </c>
      <c r="H1113" t="s">
        <v>24</v>
      </c>
      <c r="I1113" t="s">
        <v>19</v>
      </c>
      <c r="J1113" t="s">
        <v>329</v>
      </c>
      <c r="K1113">
        <v>30</v>
      </c>
      <c r="L1113">
        <v>0</v>
      </c>
      <c r="M1113">
        <v>0</v>
      </c>
      <c r="N1113">
        <v>0</v>
      </c>
    </row>
    <row r="1114" spans="1:14" x14ac:dyDescent="0.15">
      <c r="A1114" t="str">
        <f t="shared" si="20"/>
        <v>201948_399_4562342690081</v>
      </c>
      <c r="B1114">
        <v>201948</v>
      </c>
      <c r="C1114">
        <v>399</v>
      </c>
      <c r="D1114" t="s">
        <v>106</v>
      </c>
      <c r="E1114" s="9">
        <v>4562342690081</v>
      </c>
      <c r="F1114">
        <v>0</v>
      </c>
      <c r="G1114">
        <v>0</v>
      </c>
      <c r="H1114" t="s">
        <v>25</v>
      </c>
      <c r="I1114" t="s">
        <v>19</v>
      </c>
      <c r="J1114" t="s">
        <v>329</v>
      </c>
      <c r="K1114">
        <v>10</v>
      </c>
      <c r="L1114">
        <v>0</v>
      </c>
      <c r="M1114">
        <v>0</v>
      </c>
      <c r="N1114">
        <v>0</v>
      </c>
    </row>
    <row r="1115" spans="1:14" x14ac:dyDescent="0.15">
      <c r="A1115" t="str">
        <f t="shared" si="20"/>
        <v>201948_401_4562342690029</v>
      </c>
      <c r="B1115">
        <v>201948</v>
      </c>
      <c r="C1115">
        <v>401</v>
      </c>
      <c r="D1115" t="s">
        <v>107</v>
      </c>
      <c r="E1115" s="9">
        <v>4562342690029</v>
      </c>
      <c r="F1115">
        <v>0</v>
      </c>
      <c r="G1115">
        <v>0</v>
      </c>
      <c r="H1115" t="s">
        <v>18</v>
      </c>
      <c r="I1115" t="s">
        <v>19</v>
      </c>
      <c r="J1115" t="s">
        <v>329</v>
      </c>
      <c r="K1115">
        <v>30</v>
      </c>
      <c r="L1115">
        <v>0</v>
      </c>
      <c r="M1115">
        <v>0</v>
      </c>
      <c r="N1115">
        <v>0</v>
      </c>
    </row>
    <row r="1116" spans="1:14" x14ac:dyDescent="0.15">
      <c r="A1116" t="str">
        <f t="shared" si="20"/>
        <v>201948_401_4562342690036</v>
      </c>
      <c r="B1116">
        <v>201948</v>
      </c>
      <c r="C1116">
        <v>401</v>
      </c>
      <c r="D1116" t="s">
        <v>107</v>
      </c>
      <c r="E1116" s="9">
        <v>4562342690036</v>
      </c>
      <c r="F1116">
        <v>0</v>
      </c>
      <c r="G1116">
        <v>0</v>
      </c>
      <c r="H1116" t="s">
        <v>20</v>
      </c>
      <c r="I1116" t="s">
        <v>19</v>
      </c>
      <c r="J1116" t="s">
        <v>329</v>
      </c>
      <c r="K1116">
        <v>10</v>
      </c>
      <c r="L1116">
        <v>0</v>
      </c>
      <c r="M1116">
        <v>0</v>
      </c>
      <c r="N1116">
        <v>0</v>
      </c>
    </row>
    <row r="1117" spans="1:14" x14ac:dyDescent="0.15">
      <c r="A1117" t="str">
        <f t="shared" si="20"/>
        <v>201948_401_4562342690043</v>
      </c>
      <c r="B1117">
        <v>201948</v>
      </c>
      <c r="C1117">
        <v>401</v>
      </c>
      <c r="D1117" t="s">
        <v>107</v>
      </c>
      <c r="E1117" s="9">
        <v>4562342690043</v>
      </c>
      <c r="F1117">
        <v>0</v>
      </c>
      <c r="G1117">
        <v>0</v>
      </c>
      <c r="H1117" t="s">
        <v>21</v>
      </c>
      <c r="I1117" t="s">
        <v>19</v>
      </c>
      <c r="J1117" t="s">
        <v>329</v>
      </c>
      <c r="K1117">
        <v>30</v>
      </c>
      <c r="L1117">
        <v>0</v>
      </c>
      <c r="M1117">
        <v>0</v>
      </c>
      <c r="N1117">
        <v>0</v>
      </c>
    </row>
    <row r="1118" spans="1:14" x14ac:dyDescent="0.15">
      <c r="A1118" t="str">
        <f t="shared" si="20"/>
        <v>201948_401_4562342690050</v>
      </c>
      <c r="B1118">
        <v>201948</v>
      </c>
      <c r="C1118">
        <v>401</v>
      </c>
      <c r="D1118" t="s">
        <v>107</v>
      </c>
      <c r="E1118" s="9">
        <v>4562342690050</v>
      </c>
      <c r="F1118">
        <v>0</v>
      </c>
      <c r="G1118">
        <v>0</v>
      </c>
      <c r="H1118" t="s">
        <v>22</v>
      </c>
      <c r="I1118" t="s">
        <v>19</v>
      </c>
      <c r="J1118" t="s">
        <v>329</v>
      </c>
      <c r="K1118">
        <v>10</v>
      </c>
      <c r="L1118">
        <v>0</v>
      </c>
      <c r="M1118">
        <v>0</v>
      </c>
      <c r="N1118">
        <v>0</v>
      </c>
    </row>
    <row r="1119" spans="1:14" x14ac:dyDescent="0.15">
      <c r="A1119" t="str">
        <f t="shared" si="20"/>
        <v>201948_401_4562342690067</v>
      </c>
      <c r="B1119">
        <v>201948</v>
      </c>
      <c r="C1119">
        <v>401</v>
      </c>
      <c r="D1119" t="s">
        <v>107</v>
      </c>
      <c r="E1119" s="9">
        <v>4562342690067</v>
      </c>
      <c r="F1119">
        <v>0</v>
      </c>
      <c r="G1119">
        <v>0</v>
      </c>
      <c r="H1119" t="s">
        <v>23</v>
      </c>
      <c r="I1119" t="s">
        <v>19</v>
      </c>
      <c r="J1119" t="s">
        <v>329</v>
      </c>
      <c r="K1119">
        <v>30</v>
      </c>
      <c r="L1119">
        <v>0</v>
      </c>
      <c r="M1119">
        <v>0</v>
      </c>
      <c r="N1119">
        <v>0</v>
      </c>
    </row>
    <row r="1120" spans="1:14" x14ac:dyDescent="0.15">
      <c r="A1120" t="str">
        <f t="shared" si="20"/>
        <v>201948_401_4562342690074</v>
      </c>
      <c r="B1120">
        <v>201948</v>
      </c>
      <c r="C1120">
        <v>401</v>
      </c>
      <c r="D1120" t="s">
        <v>107</v>
      </c>
      <c r="E1120" s="9">
        <v>4562342690074</v>
      </c>
      <c r="F1120">
        <v>0</v>
      </c>
      <c r="G1120">
        <v>0</v>
      </c>
      <c r="H1120" t="s">
        <v>24</v>
      </c>
      <c r="I1120" t="s">
        <v>19</v>
      </c>
      <c r="J1120" t="s">
        <v>329</v>
      </c>
      <c r="K1120">
        <v>30</v>
      </c>
      <c r="L1120">
        <v>0</v>
      </c>
      <c r="M1120">
        <v>0</v>
      </c>
      <c r="N1120">
        <v>0</v>
      </c>
    </row>
    <row r="1121" spans="1:14" x14ac:dyDescent="0.15">
      <c r="A1121" t="str">
        <f t="shared" si="20"/>
        <v>201948_401_4562342690081</v>
      </c>
      <c r="B1121">
        <v>201948</v>
      </c>
      <c r="C1121">
        <v>401</v>
      </c>
      <c r="D1121" t="s">
        <v>107</v>
      </c>
      <c r="E1121" s="9">
        <v>4562342690081</v>
      </c>
      <c r="F1121">
        <v>0</v>
      </c>
      <c r="G1121">
        <v>0</v>
      </c>
      <c r="H1121" t="s">
        <v>25</v>
      </c>
      <c r="I1121" t="s">
        <v>19</v>
      </c>
      <c r="J1121" t="s">
        <v>329</v>
      </c>
      <c r="K1121">
        <v>10</v>
      </c>
      <c r="L1121">
        <v>0</v>
      </c>
      <c r="M1121">
        <v>0</v>
      </c>
      <c r="N1121">
        <v>0</v>
      </c>
    </row>
    <row r="1122" spans="1:14" x14ac:dyDescent="0.15">
      <c r="A1122" t="str">
        <f t="shared" si="20"/>
        <v>201948_403_4562342690029</v>
      </c>
      <c r="B1122">
        <v>201948</v>
      </c>
      <c r="C1122">
        <v>403</v>
      </c>
      <c r="D1122" t="s">
        <v>108</v>
      </c>
      <c r="E1122" s="9">
        <v>4562342690029</v>
      </c>
      <c r="F1122">
        <v>0</v>
      </c>
      <c r="G1122">
        <v>0</v>
      </c>
      <c r="H1122" t="s">
        <v>18</v>
      </c>
      <c r="I1122" t="s">
        <v>19</v>
      </c>
      <c r="J1122" t="s">
        <v>329</v>
      </c>
      <c r="K1122">
        <v>29</v>
      </c>
      <c r="L1122">
        <v>1</v>
      </c>
      <c r="M1122">
        <v>0</v>
      </c>
      <c r="N1122">
        <v>0</v>
      </c>
    </row>
    <row r="1123" spans="1:14" x14ac:dyDescent="0.15">
      <c r="A1123" t="str">
        <f t="shared" si="20"/>
        <v>201948_403_4562342690036</v>
      </c>
      <c r="B1123">
        <v>201948</v>
      </c>
      <c r="C1123">
        <v>403</v>
      </c>
      <c r="D1123" t="s">
        <v>108</v>
      </c>
      <c r="E1123" s="9">
        <v>4562342690036</v>
      </c>
      <c r="F1123">
        <v>0</v>
      </c>
      <c r="G1123">
        <v>0</v>
      </c>
      <c r="H1123" t="s">
        <v>20</v>
      </c>
      <c r="I1123" t="s">
        <v>19</v>
      </c>
      <c r="J1123" t="s">
        <v>329</v>
      </c>
      <c r="K1123">
        <v>10</v>
      </c>
      <c r="L1123">
        <v>0</v>
      </c>
      <c r="M1123">
        <v>0</v>
      </c>
      <c r="N1123">
        <v>0</v>
      </c>
    </row>
    <row r="1124" spans="1:14" x14ac:dyDescent="0.15">
      <c r="A1124" t="str">
        <f t="shared" si="20"/>
        <v>201948_403_4562342690043</v>
      </c>
      <c r="B1124">
        <v>201948</v>
      </c>
      <c r="C1124">
        <v>403</v>
      </c>
      <c r="D1124" t="s">
        <v>108</v>
      </c>
      <c r="E1124" s="9">
        <v>4562342690043</v>
      </c>
      <c r="F1124">
        <v>0</v>
      </c>
      <c r="G1124">
        <v>0</v>
      </c>
      <c r="H1124" t="s">
        <v>21</v>
      </c>
      <c r="I1124" t="s">
        <v>19</v>
      </c>
      <c r="J1124" t="s">
        <v>329</v>
      </c>
      <c r="K1124">
        <v>28</v>
      </c>
      <c r="L1124">
        <v>2</v>
      </c>
      <c r="M1124">
        <v>0</v>
      </c>
      <c r="N1124">
        <v>0</v>
      </c>
    </row>
    <row r="1125" spans="1:14" x14ac:dyDescent="0.15">
      <c r="A1125" t="str">
        <f t="shared" si="20"/>
        <v>201948_403_4562342690050</v>
      </c>
      <c r="B1125">
        <v>201948</v>
      </c>
      <c r="C1125">
        <v>403</v>
      </c>
      <c r="D1125" t="s">
        <v>108</v>
      </c>
      <c r="E1125" s="9">
        <v>4562342690050</v>
      </c>
      <c r="F1125">
        <v>0</v>
      </c>
      <c r="G1125">
        <v>0</v>
      </c>
      <c r="H1125" t="s">
        <v>22</v>
      </c>
      <c r="I1125" t="s">
        <v>19</v>
      </c>
      <c r="J1125" t="s">
        <v>329</v>
      </c>
      <c r="K1125">
        <v>9</v>
      </c>
      <c r="L1125">
        <v>1</v>
      </c>
      <c r="M1125">
        <v>0</v>
      </c>
      <c r="N1125">
        <v>0</v>
      </c>
    </row>
    <row r="1126" spans="1:14" x14ac:dyDescent="0.15">
      <c r="A1126" t="str">
        <f t="shared" si="20"/>
        <v>201948_403_4562342690067</v>
      </c>
      <c r="B1126">
        <v>201948</v>
      </c>
      <c r="C1126">
        <v>403</v>
      </c>
      <c r="D1126" t="s">
        <v>108</v>
      </c>
      <c r="E1126" s="9">
        <v>4562342690067</v>
      </c>
      <c r="F1126">
        <v>0</v>
      </c>
      <c r="G1126">
        <v>0</v>
      </c>
      <c r="H1126" t="s">
        <v>23</v>
      </c>
      <c r="I1126" t="s">
        <v>19</v>
      </c>
      <c r="J1126" t="s">
        <v>329</v>
      </c>
      <c r="K1126">
        <v>28</v>
      </c>
      <c r="L1126">
        <v>2</v>
      </c>
      <c r="M1126">
        <v>0</v>
      </c>
      <c r="N1126">
        <v>0</v>
      </c>
    </row>
    <row r="1127" spans="1:14" x14ac:dyDescent="0.15">
      <c r="A1127" t="str">
        <f t="shared" si="20"/>
        <v>201948_403_4562342690074</v>
      </c>
      <c r="B1127">
        <v>201948</v>
      </c>
      <c r="C1127">
        <v>403</v>
      </c>
      <c r="D1127" t="s">
        <v>108</v>
      </c>
      <c r="E1127" s="9">
        <v>4562342690074</v>
      </c>
      <c r="F1127">
        <v>0</v>
      </c>
      <c r="G1127">
        <v>0</v>
      </c>
      <c r="H1127" t="s">
        <v>24</v>
      </c>
      <c r="I1127" t="s">
        <v>19</v>
      </c>
      <c r="J1127" t="s">
        <v>329</v>
      </c>
      <c r="K1127">
        <v>29</v>
      </c>
      <c r="L1127">
        <v>1</v>
      </c>
      <c r="M1127">
        <v>0</v>
      </c>
      <c r="N1127">
        <v>0</v>
      </c>
    </row>
    <row r="1128" spans="1:14" x14ac:dyDescent="0.15">
      <c r="A1128" t="str">
        <f t="shared" si="20"/>
        <v>201948_403_4562342690081</v>
      </c>
      <c r="B1128">
        <v>201948</v>
      </c>
      <c r="C1128">
        <v>403</v>
      </c>
      <c r="D1128" t="s">
        <v>108</v>
      </c>
      <c r="E1128" s="9">
        <v>4562342690081</v>
      </c>
      <c r="F1128">
        <v>0</v>
      </c>
      <c r="G1128">
        <v>0</v>
      </c>
      <c r="H1128" t="s">
        <v>25</v>
      </c>
      <c r="I1128" t="s">
        <v>19</v>
      </c>
      <c r="J1128" t="s">
        <v>329</v>
      </c>
      <c r="K1128">
        <v>10</v>
      </c>
      <c r="L1128">
        <v>0</v>
      </c>
      <c r="M1128">
        <v>0</v>
      </c>
      <c r="N1128">
        <v>0</v>
      </c>
    </row>
    <row r="1129" spans="1:14" x14ac:dyDescent="0.15">
      <c r="A1129" t="str">
        <f t="shared" si="20"/>
        <v>201948_404_4562342690029</v>
      </c>
      <c r="B1129">
        <v>201948</v>
      </c>
      <c r="C1129">
        <v>404</v>
      </c>
      <c r="D1129" t="s">
        <v>109</v>
      </c>
      <c r="E1129" s="9">
        <v>4562342690029</v>
      </c>
      <c r="F1129">
        <v>0</v>
      </c>
      <c r="G1129">
        <v>0</v>
      </c>
      <c r="H1129" t="s">
        <v>18</v>
      </c>
      <c r="I1129" t="s">
        <v>19</v>
      </c>
      <c r="J1129" t="s">
        <v>329</v>
      </c>
      <c r="K1129">
        <v>29</v>
      </c>
      <c r="L1129">
        <v>1</v>
      </c>
      <c r="M1129">
        <v>0</v>
      </c>
      <c r="N1129">
        <v>0</v>
      </c>
    </row>
    <row r="1130" spans="1:14" x14ac:dyDescent="0.15">
      <c r="A1130" t="str">
        <f t="shared" si="20"/>
        <v>201948_404_4562342690036</v>
      </c>
      <c r="B1130">
        <v>201948</v>
      </c>
      <c r="C1130">
        <v>404</v>
      </c>
      <c r="D1130" t="s">
        <v>109</v>
      </c>
      <c r="E1130" s="9">
        <v>4562342690036</v>
      </c>
      <c r="F1130">
        <v>0</v>
      </c>
      <c r="G1130">
        <v>0</v>
      </c>
      <c r="H1130" t="s">
        <v>20</v>
      </c>
      <c r="I1130" t="s">
        <v>19</v>
      </c>
      <c r="J1130" t="s">
        <v>329</v>
      </c>
      <c r="K1130">
        <v>10</v>
      </c>
      <c r="L1130">
        <v>0</v>
      </c>
      <c r="M1130">
        <v>0</v>
      </c>
      <c r="N1130">
        <v>0</v>
      </c>
    </row>
    <row r="1131" spans="1:14" x14ac:dyDescent="0.15">
      <c r="A1131" t="str">
        <f t="shared" si="20"/>
        <v>201948_404_4562342690043</v>
      </c>
      <c r="B1131">
        <v>201948</v>
      </c>
      <c r="C1131">
        <v>404</v>
      </c>
      <c r="D1131" t="s">
        <v>109</v>
      </c>
      <c r="E1131" s="9">
        <v>4562342690043</v>
      </c>
      <c r="F1131">
        <v>0</v>
      </c>
      <c r="G1131">
        <v>0</v>
      </c>
      <c r="H1131" t="s">
        <v>21</v>
      </c>
      <c r="I1131" t="s">
        <v>19</v>
      </c>
      <c r="J1131" t="s">
        <v>329</v>
      </c>
      <c r="K1131">
        <v>29</v>
      </c>
      <c r="L1131">
        <v>1</v>
      </c>
      <c r="M1131">
        <v>0</v>
      </c>
      <c r="N1131">
        <v>0</v>
      </c>
    </row>
    <row r="1132" spans="1:14" x14ac:dyDescent="0.15">
      <c r="A1132" t="str">
        <f t="shared" si="20"/>
        <v>201948_404_4562342690050</v>
      </c>
      <c r="B1132">
        <v>201948</v>
      </c>
      <c r="C1132">
        <v>404</v>
      </c>
      <c r="D1132" t="s">
        <v>109</v>
      </c>
      <c r="E1132" s="9">
        <v>4562342690050</v>
      </c>
      <c r="F1132">
        <v>0</v>
      </c>
      <c r="G1132">
        <v>0</v>
      </c>
      <c r="H1132" t="s">
        <v>22</v>
      </c>
      <c r="I1132" t="s">
        <v>19</v>
      </c>
      <c r="J1132" t="s">
        <v>329</v>
      </c>
      <c r="K1132">
        <v>10</v>
      </c>
      <c r="L1132">
        <v>0</v>
      </c>
      <c r="M1132">
        <v>0</v>
      </c>
      <c r="N1132">
        <v>0</v>
      </c>
    </row>
    <row r="1133" spans="1:14" x14ac:dyDescent="0.15">
      <c r="A1133" t="str">
        <f t="shared" si="20"/>
        <v>201948_404_4562342690067</v>
      </c>
      <c r="B1133">
        <v>201948</v>
      </c>
      <c r="C1133">
        <v>404</v>
      </c>
      <c r="D1133" t="s">
        <v>109</v>
      </c>
      <c r="E1133" s="9">
        <v>4562342690067</v>
      </c>
      <c r="F1133">
        <v>0</v>
      </c>
      <c r="G1133">
        <v>0</v>
      </c>
      <c r="H1133" t="s">
        <v>23</v>
      </c>
      <c r="I1133" t="s">
        <v>19</v>
      </c>
      <c r="J1133" t="s">
        <v>329</v>
      </c>
      <c r="K1133">
        <v>29</v>
      </c>
      <c r="L1133">
        <v>1</v>
      </c>
      <c r="M1133">
        <v>0</v>
      </c>
      <c r="N1133">
        <v>0</v>
      </c>
    </row>
    <row r="1134" spans="1:14" x14ac:dyDescent="0.15">
      <c r="A1134" t="str">
        <f t="shared" si="20"/>
        <v>201948_404_4562342690074</v>
      </c>
      <c r="B1134">
        <v>201948</v>
      </c>
      <c r="C1134">
        <v>404</v>
      </c>
      <c r="D1134" t="s">
        <v>109</v>
      </c>
      <c r="E1134" s="9">
        <v>4562342690074</v>
      </c>
      <c r="F1134">
        <v>0</v>
      </c>
      <c r="G1134">
        <v>0</v>
      </c>
      <c r="H1134" t="s">
        <v>24</v>
      </c>
      <c r="I1134" t="s">
        <v>19</v>
      </c>
      <c r="J1134" t="s">
        <v>329</v>
      </c>
      <c r="K1134">
        <v>26</v>
      </c>
      <c r="L1134">
        <v>4</v>
      </c>
      <c r="M1134">
        <v>0</v>
      </c>
      <c r="N1134">
        <v>0</v>
      </c>
    </row>
    <row r="1135" spans="1:14" x14ac:dyDescent="0.15">
      <c r="A1135" t="str">
        <f t="shared" si="20"/>
        <v>201948_404_4562342690081</v>
      </c>
      <c r="B1135">
        <v>201948</v>
      </c>
      <c r="C1135">
        <v>404</v>
      </c>
      <c r="D1135" t="s">
        <v>109</v>
      </c>
      <c r="E1135" s="9">
        <v>4562342690081</v>
      </c>
      <c r="F1135">
        <v>0</v>
      </c>
      <c r="G1135">
        <v>0</v>
      </c>
      <c r="H1135" t="s">
        <v>25</v>
      </c>
      <c r="I1135" t="s">
        <v>19</v>
      </c>
      <c r="J1135" t="s">
        <v>329</v>
      </c>
      <c r="K1135">
        <v>9</v>
      </c>
      <c r="L1135">
        <v>1</v>
      </c>
      <c r="M1135">
        <v>0</v>
      </c>
      <c r="N1135">
        <v>0</v>
      </c>
    </row>
    <row r="1136" spans="1:14" x14ac:dyDescent="0.15">
      <c r="A1136" t="str">
        <f t="shared" si="20"/>
        <v>201948_405_4562342690029</v>
      </c>
      <c r="B1136">
        <v>201948</v>
      </c>
      <c r="C1136">
        <v>405</v>
      </c>
      <c r="D1136" t="s">
        <v>110</v>
      </c>
      <c r="E1136" s="9">
        <v>4562342690029</v>
      </c>
      <c r="F1136">
        <v>0</v>
      </c>
      <c r="G1136">
        <v>0</v>
      </c>
      <c r="H1136" t="s">
        <v>18</v>
      </c>
      <c r="I1136" t="s">
        <v>19</v>
      </c>
      <c r="J1136" t="s">
        <v>329</v>
      </c>
      <c r="K1136">
        <v>30</v>
      </c>
      <c r="L1136">
        <v>0</v>
      </c>
      <c r="M1136">
        <v>0</v>
      </c>
      <c r="N1136">
        <v>0</v>
      </c>
    </row>
    <row r="1137" spans="1:14" x14ac:dyDescent="0.15">
      <c r="A1137" t="str">
        <f t="shared" si="20"/>
        <v>201948_405_4562342690036</v>
      </c>
      <c r="B1137">
        <v>201948</v>
      </c>
      <c r="C1137">
        <v>405</v>
      </c>
      <c r="D1137" t="s">
        <v>110</v>
      </c>
      <c r="E1137" s="9">
        <v>4562342690036</v>
      </c>
      <c r="F1137">
        <v>0</v>
      </c>
      <c r="G1137">
        <v>0</v>
      </c>
      <c r="H1137" t="s">
        <v>20</v>
      </c>
      <c r="I1137" t="s">
        <v>19</v>
      </c>
      <c r="J1137" t="s">
        <v>329</v>
      </c>
      <c r="K1137">
        <v>10</v>
      </c>
      <c r="L1137">
        <v>0</v>
      </c>
      <c r="M1137">
        <v>0</v>
      </c>
      <c r="N1137">
        <v>0</v>
      </c>
    </row>
    <row r="1138" spans="1:14" x14ac:dyDescent="0.15">
      <c r="A1138" t="str">
        <f t="shared" si="20"/>
        <v>201948_405_4562342690043</v>
      </c>
      <c r="B1138">
        <v>201948</v>
      </c>
      <c r="C1138">
        <v>405</v>
      </c>
      <c r="D1138" t="s">
        <v>110</v>
      </c>
      <c r="E1138" s="9">
        <v>4562342690043</v>
      </c>
      <c r="F1138">
        <v>0</v>
      </c>
      <c r="G1138">
        <v>0</v>
      </c>
      <c r="H1138" t="s">
        <v>21</v>
      </c>
      <c r="I1138" t="s">
        <v>19</v>
      </c>
      <c r="J1138" t="s">
        <v>329</v>
      </c>
      <c r="K1138">
        <v>30</v>
      </c>
      <c r="L1138">
        <v>0</v>
      </c>
      <c r="M1138">
        <v>0</v>
      </c>
      <c r="N1138">
        <v>0</v>
      </c>
    </row>
    <row r="1139" spans="1:14" x14ac:dyDescent="0.15">
      <c r="A1139" t="str">
        <f t="shared" si="20"/>
        <v>201948_405_4562342690050</v>
      </c>
      <c r="B1139">
        <v>201948</v>
      </c>
      <c r="C1139">
        <v>405</v>
      </c>
      <c r="D1139" t="s">
        <v>110</v>
      </c>
      <c r="E1139" s="9">
        <v>4562342690050</v>
      </c>
      <c r="F1139">
        <v>0</v>
      </c>
      <c r="G1139">
        <v>0</v>
      </c>
      <c r="H1139" t="s">
        <v>22</v>
      </c>
      <c r="I1139" t="s">
        <v>19</v>
      </c>
      <c r="J1139" t="s">
        <v>329</v>
      </c>
      <c r="K1139">
        <v>10</v>
      </c>
      <c r="L1139">
        <v>0</v>
      </c>
      <c r="M1139">
        <v>0</v>
      </c>
      <c r="N1139">
        <v>0</v>
      </c>
    </row>
    <row r="1140" spans="1:14" x14ac:dyDescent="0.15">
      <c r="A1140" t="str">
        <f t="shared" si="20"/>
        <v>201948_405_4562342690067</v>
      </c>
      <c r="B1140">
        <v>201948</v>
      </c>
      <c r="C1140">
        <v>405</v>
      </c>
      <c r="D1140" t="s">
        <v>110</v>
      </c>
      <c r="E1140" s="9">
        <v>4562342690067</v>
      </c>
      <c r="F1140">
        <v>0</v>
      </c>
      <c r="G1140">
        <v>0</v>
      </c>
      <c r="H1140" t="s">
        <v>23</v>
      </c>
      <c r="I1140" t="s">
        <v>19</v>
      </c>
      <c r="J1140" t="s">
        <v>329</v>
      </c>
      <c r="K1140">
        <v>30</v>
      </c>
      <c r="L1140">
        <v>0</v>
      </c>
      <c r="M1140">
        <v>0</v>
      </c>
      <c r="N1140">
        <v>0</v>
      </c>
    </row>
    <row r="1141" spans="1:14" x14ac:dyDescent="0.15">
      <c r="A1141" t="str">
        <f t="shared" si="20"/>
        <v>201948_405_4562342690074</v>
      </c>
      <c r="B1141">
        <v>201948</v>
      </c>
      <c r="C1141">
        <v>405</v>
      </c>
      <c r="D1141" t="s">
        <v>110</v>
      </c>
      <c r="E1141" s="9">
        <v>4562342690074</v>
      </c>
      <c r="F1141">
        <v>0</v>
      </c>
      <c r="G1141">
        <v>0</v>
      </c>
      <c r="H1141" t="s">
        <v>24</v>
      </c>
      <c r="I1141" t="s">
        <v>19</v>
      </c>
      <c r="J1141" t="s">
        <v>329</v>
      </c>
      <c r="K1141">
        <v>30</v>
      </c>
      <c r="L1141">
        <v>0</v>
      </c>
      <c r="M1141">
        <v>0</v>
      </c>
      <c r="N1141">
        <v>0</v>
      </c>
    </row>
    <row r="1142" spans="1:14" x14ac:dyDescent="0.15">
      <c r="A1142" t="str">
        <f t="shared" si="20"/>
        <v>201948_405_4562342690081</v>
      </c>
      <c r="B1142">
        <v>201948</v>
      </c>
      <c r="C1142">
        <v>405</v>
      </c>
      <c r="D1142" t="s">
        <v>110</v>
      </c>
      <c r="E1142" s="9">
        <v>4562342690081</v>
      </c>
      <c r="F1142">
        <v>0</v>
      </c>
      <c r="G1142">
        <v>0</v>
      </c>
      <c r="H1142" t="s">
        <v>25</v>
      </c>
      <c r="I1142" t="s">
        <v>19</v>
      </c>
      <c r="J1142" t="s">
        <v>329</v>
      </c>
      <c r="K1142">
        <v>10</v>
      </c>
      <c r="L1142">
        <v>0</v>
      </c>
      <c r="M1142">
        <v>0</v>
      </c>
      <c r="N1142">
        <v>0</v>
      </c>
    </row>
    <row r="1143" spans="1:14" x14ac:dyDescent="0.15">
      <c r="A1143" t="str">
        <f t="shared" si="20"/>
        <v>201948_407_4562342690029</v>
      </c>
      <c r="B1143">
        <v>201948</v>
      </c>
      <c r="C1143">
        <v>407</v>
      </c>
      <c r="D1143" t="s">
        <v>111</v>
      </c>
      <c r="E1143" s="9">
        <v>4562342690029</v>
      </c>
      <c r="F1143">
        <v>0</v>
      </c>
      <c r="G1143">
        <v>0</v>
      </c>
      <c r="H1143" t="s">
        <v>18</v>
      </c>
      <c r="I1143" t="s">
        <v>19</v>
      </c>
      <c r="J1143" t="s">
        <v>329</v>
      </c>
      <c r="K1143">
        <v>30</v>
      </c>
      <c r="L1143">
        <v>0</v>
      </c>
      <c r="M1143">
        <v>0</v>
      </c>
      <c r="N1143">
        <v>0</v>
      </c>
    </row>
    <row r="1144" spans="1:14" x14ac:dyDescent="0.15">
      <c r="A1144" t="str">
        <f t="shared" si="20"/>
        <v>201948_407_4562342690036</v>
      </c>
      <c r="B1144">
        <v>201948</v>
      </c>
      <c r="C1144">
        <v>407</v>
      </c>
      <c r="D1144" t="s">
        <v>111</v>
      </c>
      <c r="E1144" s="9">
        <v>4562342690036</v>
      </c>
      <c r="F1144">
        <v>0</v>
      </c>
      <c r="G1144">
        <v>0</v>
      </c>
      <c r="H1144" t="s">
        <v>20</v>
      </c>
      <c r="I1144" t="s">
        <v>19</v>
      </c>
      <c r="J1144" t="s">
        <v>329</v>
      </c>
      <c r="K1144">
        <v>10</v>
      </c>
      <c r="L1144">
        <v>0</v>
      </c>
      <c r="M1144">
        <v>0</v>
      </c>
      <c r="N1144">
        <v>0</v>
      </c>
    </row>
    <row r="1145" spans="1:14" x14ac:dyDescent="0.15">
      <c r="A1145" t="str">
        <f t="shared" si="20"/>
        <v>201948_407_4562342690043</v>
      </c>
      <c r="B1145">
        <v>201948</v>
      </c>
      <c r="C1145">
        <v>407</v>
      </c>
      <c r="D1145" t="s">
        <v>111</v>
      </c>
      <c r="E1145" s="9">
        <v>4562342690043</v>
      </c>
      <c r="F1145">
        <v>0</v>
      </c>
      <c r="G1145">
        <v>0</v>
      </c>
      <c r="H1145" t="s">
        <v>21</v>
      </c>
      <c r="I1145" t="s">
        <v>19</v>
      </c>
      <c r="J1145" t="s">
        <v>329</v>
      </c>
      <c r="K1145">
        <v>30</v>
      </c>
      <c r="L1145">
        <v>0</v>
      </c>
      <c r="M1145">
        <v>0</v>
      </c>
      <c r="N1145">
        <v>0</v>
      </c>
    </row>
    <row r="1146" spans="1:14" x14ac:dyDescent="0.15">
      <c r="A1146" t="str">
        <f t="shared" si="20"/>
        <v>201948_407_4562342690050</v>
      </c>
      <c r="B1146">
        <v>201948</v>
      </c>
      <c r="C1146">
        <v>407</v>
      </c>
      <c r="D1146" t="s">
        <v>111</v>
      </c>
      <c r="E1146" s="9">
        <v>4562342690050</v>
      </c>
      <c r="F1146">
        <v>0</v>
      </c>
      <c r="G1146">
        <v>0</v>
      </c>
      <c r="H1146" t="s">
        <v>22</v>
      </c>
      <c r="I1146" t="s">
        <v>19</v>
      </c>
      <c r="J1146" t="s">
        <v>329</v>
      </c>
      <c r="K1146">
        <v>10</v>
      </c>
      <c r="L1146">
        <v>0</v>
      </c>
      <c r="M1146">
        <v>0</v>
      </c>
      <c r="N1146">
        <v>0</v>
      </c>
    </row>
    <row r="1147" spans="1:14" x14ac:dyDescent="0.15">
      <c r="A1147" t="str">
        <f t="shared" si="20"/>
        <v>201948_407_4562342690067</v>
      </c>
      <c r="B1147">
        <v>201948</v>
      </c>
      <c r="C1147">
        <v>407</v>
      </c>
      <c r="D1147" t="s">
        <v>111</v>
      </c>
      <c r="E1147" s="9">
        <v>4562342690067</v>
      </c>
      <c r="F1147">
        <v>0</v>
      </c>
      <c r="G1147">
        <v>0</v>
      </c>
      <c r="H1147" t="s">
        <v>23</v>
      </c>
      <c r="I1147" t="s">
        <v>19</v>
      </c>
      <c r="J1147" t="s">
        <v>329</v>
      </c>
      <c r="K1147">
        <v>30</v>
      </c>
      <c r="L1147">
        <v>0</v>
      </c>
      <c r="M1147">
        <v>0</v>
      </c>
      <c r="N1147">
        <v>0</v>
      </c>
    </row>
    <row r="1148" spans="1:14" x14ac:dyDescent="0.15">
      <c r="A1148" t="str">
        <f t="shared" si="20"/>
        <v>201948_407_4562342690074</v>
      </c>
      <c r="B1148">
        <v>201948</v>
      </c>
      <c r="C1148">
        <v>407</v>
      </c>
      <c r="D1148" t="s">
        <v>111</v>
      </c>
      <c r="E1148" s="9">
        <v>4562342690074</v>
      </c>
      <c r="F1148">
        <v>0</v>
      </c>
      <c r="G1148">
        <v>0</v>
      </c>
      <c r="H1148" t="s">
        <v>24</v>
      </c>
      <c r="I1148" t="s">
        <v>19</v>
      </c>
      <c r="J1148" t="s">
        <v>329</v>
      </c>
      <c r="K1148">
        <v>30</v>
      </c>
      <c r="L1148">
        <v>0</v>
      </c>
      <c r="M1148">
        <v>0</v>
      </c>
      <c r="N1148">
        <v>0</v>
      </c>
    </row>
    <row r="1149" spans="1:14" x14ac:dyDescent="0.15">
      <c r="A1149" t="str">
        <f t="shared" si="20"/>
        <v>201948_407_4562342690081</v>
      </c>
      <c r="B1149">
        <v>201948</v>
      </c>
      <c r="C1149">
        <v>407</v>
      </c>
      <c r="D1149" t="s">
        <v>111</v>
      </c>
      <c r="E1149" s="9">
        <v>4562342690081</v>
      </c>
      <c r="F1149">
        <v>0</v>
      </c>
      <c r="G1149">
        <v>0</v>
      </c>
      <c r="H1149" t="s">
        <v>25</v>
      </c>
      <c r="I1149" t="s">
        <v>19</v>
      </c>
      <c r="J1149" t="s">
        <v>329</v>
      </c>
      <c r="K1149">
        <v>10</v>
      </c>
      <c r="L1149">
        <v>0</v>
      </c>
      <c r="M1149">
        <v>0</v>
      </c>
      <c r="N1149">
        <v>0</v>
      </c>
    </row>
    <row r="1150" spans="1:14" x14ac:dyDescent="0.15">
      <c r="A1150" t="str">
        <f t="shared" si="20"/>
        <v>201948_415_4562342690029</v>
      </c>
      <c r="B1150">
        <v>201948</v>
      </c>
      <c r="C1150">
        <v>415</v>
      </c>
      <c r="D1150" t="s">
        <v>112</v>
      </c>
      <c r="E1150" s="9">
        <v>4562342690029</v>
      </c>
      <c r="F1150">
        <v>0</v>
      </c>
      <c r="G1150">
        <v>0</v>
      </c>
      <c r="H1150" t="s">
        <v>18</v>
      </c>
      <c r="I1150" t="s">
        <v>19</v>
      </c>
      <c r="J1150" t="s">
        <v>329</v>
      </c>
      <c r="K1150">
        <v>30</v>
      </c>
      <c r="L1150">
        <v>0</v>
      </c>
      <c r="M1150">
        <v>0</v>
      </c>
      <c r="N1150">
        <v>0</v>
      </c>
    </row>
    <row r="1151" spans="1:14" x14ac:dyDescent="0.15">
      <c r="A1151" t="str">
        <f t="shared" si="20"/>
        <v>201948_415_4562342690036</v>
      </c>
      <c r="B1151">
        <v>201948</v>
      </c>
      <c r="C1151">
        <v>415</v>
      </c>
      <c r="D1151" t="s">
        <v>112</v>
      </c>
      <c r="E1151" s="9">
        <v>4562342690036</v>
      </c>
      <c r="F1151">
        <v>0</v>
      </c>
      <c r="G1151">
        <v>0</v>
      </c>
      <c r="H1151" t="s">
        <v>20</v>
      </c>
      <c r="I1151" t="s">
        <v>19</v>
      </c>
      <c r="J1151" t="s">
        <v>329</v>
      </c>
      <c r="K1151">
        <v>10</v>
      </c>
      <c r="L1151">
        <v>0</v>
      </c>
      <c r="M1151">
        <v>0</v>
      </c>
      <c r="N1151">
        <v>0</v>
      </c>
    </row>
    <row r="1152" spans="1:14" x14ac:dyDescent="0.15">
      <c r="A1152" t="str">
        <f t="shared" si="20"/>
        <v>201948_415_4562342690043</v>
      </c>
      <c r="B1152">
        <v>201948</v>
      </c>
      <c r="C1152">
        <v>415</v>
      </c>
      <c r="D1152" t="s">
        <v>112</v>
      </c>
      <c r="E1152" s="9">
        <v>4562342690043</v>
      </c>
      <c r="F1152">
        <v>0</v>
      </c>
      <c r="G1152">
        <v>0</v>
      </c>
      <c r="H1152" t="s">
        <v>21</v>
      </c>
      <c r="I1152" t="s">
        <v>19</v>
      </c>
      <c r="J1152" t="s">
        <v>329</v>
      </c>
      <c r="K1152">
        <v>30</v>
      </c>
      <c r="L1152">
        <v>0</v>
      </c>
      <c r="M1152">
        <v>0</v>
      </c>
      <c r="N1152">
        <v>0</v>
      </c>
    </row>
    <row r="1153" spans="1:14" x14ac:dyDescent="0.15">
      <c r="A1153" t="str">
        <f t="shared" si="20"/>
        <v>201948_415_4562342690050</v>
      </c>
      <c r="B1153">
        <v>201948</v>
      </c>
      <c r="C1153">
        <v>415</v>
      </c>
      <c r="D1153" t="s">
        <v>112</v>
      </c>
      <c r="E1153" s="9">
        <v>4562342690050</v>
      </c>
      <c r="F1153">
        <v>0</v>
      </c>
      <c r="G1153">
        <v>0</v>
      </c>
      <c r="H1153" t="s">
        <v>22</v>
      </c>
      <c r="I1153" t="s">
        <v>19</v>
      </c>
      <c r="J1153" t="s">
        <v>329</v>
      </c>
      <c r="K1153">
        <v>10</v>
      </c>
      <c r="L1153">
        <v>0</v>
      </c>
      <c r="M1153">
        <v>0</v>
      </c>
      <c r="N1153">
        <v>0</v>
      </c>
    </row>
    <row r="1154" spans="1:14" x14ac:dyDescent="0.15">
      <c r="A1154" t="str">
        <f t="shared" si="20"/>
        <v>201948_415_4562342690067</v>
      </c>
      <c r="B1154">
        <v>201948</v>
      </c>
      <c r="C1154">
        <v>415</v>
      </c>
      <c r="D1154" t="s">
        <v>112</v>
      </c>
      <c r="E1154" s="9">
        <v>4562342690067</v>
      </c>
      <c r="F1154">
        <v>0</v>
      </c>
      <c r="G1154">
        <v>0</v>
      </c>
      <c r="H1154" t="s">
        <v>23</v>
      </c>
      <c r="I1154" t="s">
        <v>19</v>
      </c>
      <c r="J1154" t="s">
        <v>329</v>
      </c>
      <c r="K1154">
        <v>30</v>
      </c>
      <c r="L1154">
        <v>0</v>
      </c>
      <c r="M1154">
        <v>0</v>
      </c>
      <c r="N1154">
        <v>0</v>
      </c>
    </row>
    <row r="1155" spans="1:14" x14ac:dyDescent="0.15">
      <c r="A1155" t="str">
        <f t="shared" si="20"/>
        <v>201948_415_4562342690074</v>
      </c>
      <c r="B1155">
        <v>201948</v>
      </c>
      <c r="C1155">
        <v>415</v>
      </c>
      <c r="D1155" t="s">
        <v>112</v>
      </c>
      <c r="E1155" s="9">
        <v>4562342690074</v>
      </c>
      <c r="F1155">
        <v>0</v>
      </c>
      <c r="G1155">
        <v>0</v>
      </c>
      <c r="H1155" t="s">
        <v>24</v>
      </c>
      <c r="I1155" t="s">
        <v>19</v>
      </c>
      <c r="J1155" t="s">
        <v>329</v>
      </c>
      <c r="K1155">
        <v>30</v>
      </c>
      <c r="L1155">
        <v>0</v>
      </c>
      <c r="M1155">
        <v>0</v>
      </c>
      <c r="N1155">
        <v>0</v>
      </c>
    </row>
    <row r="1156" spans="1:14" x14ac:dyDescent="0.15">
      <c r="A1156" t="str">
        <f t="shared" si="20"/>
        <v>201948_415_4562342690081</v>
      </c>
      <c r="B1156">
        <v>201948</v>
      </c>
      <c r="C1156">
        <v>415</v>
      </c>
      <c r="D1156" t="s">
        <v>112</v>
      </c>
      <c r="E1156" s="9">
        <v>4562342690081</v>
      </c>
      <c r="F1156">
        <v>0</v>
      </c>
      <c r="G1156">
        <v>0</v>
      </c>
      <c r="H1156" t="s">
        <v>25</v>
      </c>
      <c r="I1156" t="s">
        <v>19</v>
      </c>
      <c r="J1156" t="s">
        <v>329</v>
      </c>
      <c r="K1156">
        <v>10</v>
      </c>
      <c r="L1156">
        <v>0</v>
      </c>
      <c r="M1156">
        <v>0</v>
      </c>
      <c r="N1156">
        <v>0</v>
      </c>
    </row>
    <row r="1157" spans="1:14" x14ac:dyDescent="0.15">
      <c r="A1157" t="str">
        <f t="shared" si="20"/>
        <v>201948_416_4562342690029</v>
      </c>
      <c r="B1157">
        <v>201948</v>
      </c>
      <c r="C1157">
        <v>416</v>
      </c>
      <c r="D1157" t="s">
        <v>113</v>
      </c>
      <c r="E1157" s="9">
        <v>4562342690029</v>
      </c>
      <c r="F1157">
        <v>0</v>
      </c>
      <c r="G1157">
        <v>0</v>
      </c>
      <c r="H1157" t="s">
        <v>18</v>
      </c>
      <c r="I1157" t="s">
        <v>19</v>
      </c>
      <c r="J1157" t="s">
        <v>329</v>
      </c>
      <c r="K1157">
        <v>30</v>
      </c>
      <c r="L1157">
        <v>0</v>
      </c>
      <c r="M1157">
        <v>0</v>
      </c>
      <c r="N1157">
        <v>0</v>
      </c>
    </row>
    <row r="1158" spans="1:14" x14ac:dyDescent="0.15">
      <c r="A1158" t="str">
        <f t="shared" si="20"/>
        <v>201948_416_4562342690036</v>
      </c>
      <c r="B1158">
        <v>201948</v>
      </c>
      <c r="C1158">
        <v>416</v>
      </c>
      <c r="D1158" t="s">
        <v>113</v>
      </c>
      <c r="E1158" s="9">
        <v>4562342690036</v>
      </c>
      <c r="F1158">
        <v>0</v>
      </c>
      <c r="G1158">
        <v>0</v>
      </c>
      <c r="H1158" t="s">
        <v>20</v>
      </c>
      <c r="I1158" t="s">
        <v>19</v>
      </c>
      <c r="J1158" t="s">
        <v>329</v>
      </c>
      <c r="K1158">
        <v>10</v>
      </c>
      <c r="L1158">
        <v>0</v>
      </c>
      <c r="M1158">
        <v>0</v>
      </c>
      <c r="N1158">
        <v>0</v>
      </c>
    </row>
    <row r="1159" spans="1:14" x14ac:dyDescent="0.15">
      <c r="A1159" t="str">
        <f t="shared" si="20"/>
        <v>201948_416_4562342690043</v>
      </c>
      <c r="B1159">
        <v>201948</v>
      </c>
      <c r="C1159">
        <v>416</v>
      </c>
      <c r="D1159" t="s">
        <v>113</v>
      </c>
      <c r="E1159" s="9">
        <v>4562342690043</v>
      </c>
      <c r="F1159">
        <v>0</v>
      </c>
      <c r="G1159">
        <v>0</v>
      </c>
      <c r="H1159" t="s">
        <v>21</v>
      </c>
      <c r="I1159" t="s">
        <v>19</v>
      </c>
      <c r="J1159" t="s">
        <v>329</v>
      </c>
      <c r="K1159">
        <v>30</v>
      </c>
      <c r="L1159">
        <v>0</v>
      </c>
      <c r="M1159">
        <v>0</v>
      </c>
      <c r="N1159">
        <v>0</v>
      </c>
    </row>
    <row r="1160" spans="1:14" x14ac:dyDescent="0.15">
      <c r="A1160" t="str">
        <f t="shared" si="20"/>
        <v>201948_416_4562342690050</v>
      </c>
      <c r="B1160">
        <v>201948</v>
      </c>
      <c r="C1160">
        <v>416</v>
      </c>
      <c r="D1160" t="s">
        <v>113</v>
      </c>
      <c r="E1160" s="9">
        <v>4562342690050</v>
      </c>
      <c r="F1160">
        <v>0</v>
      </c>
      <c r="G1160">
        <v>0</v>
      </c>
      <c r="H1160" t="s">
        <v>22</v>
      </c>
      <c r="I1160" t="s">
        <v>19</v>
      </c>
      <c r="J1160" t="s">
        <v>329</v>
      </c>
      <c r="K1160">
        <v>10</v>
      </c>
      <c r="L1160">
        <v>0</v>
      </c>
      <c r="M1160">
        <v>0</v>
      </c>
      <c r="N1160">
        <v>0</v>
      </c>
    </row>
    <row r="1161" spans="1:14" x14ac:dyDescent="0.15">
      <c r="A1161" t="str">
        <f t="shared" si="20"/>
        <v>201948_416_4562342690067</v>
      </c>
      <c r="B1161">
        <v>201948</v>
      </c>
      <c r="C1161">
        <v>416</v>
      </c>
      <c r="D1161" t="s">
        <v>113</v>
      </c>
      <c r="E1161" s="9">
        <v>4562342690067</v>
      </c>
      <c r="F1161">
        <v>0</v>
      </c>
      <c r="G1161">
        <v>0</v>
      </c>
      <c r="H1161" t="s">
        <v>23</v>
      </c>
      <c r="I1161" t="s">
        <v>19</v>
      </c>
      <c r="J1161" t="s">
        <v>329</v>
      </c>
      <c r="K1161">
        <v>30</v>
      </c>
      <c r="L1161">
        <v>0</v>
      </c>
      <c r="M1161">
        <v>0</v>
      </c>
      <c r="N1161">
        <v>0</v>
      </c>
    </row>
    <row r="1162" spans="1:14" x14ac:dyDescent="0.15">
      <c r="A1162" t="str">
        <f t="shared" si="20"/>
        <v>201948_416_4562342690074</v>
      </c>
      <c r="B1162">
        <v>201948</v>
      </c>
      <c r="C1162">
        <v>416</v>
      </c>
      <c r="D1162" t="s">
        <v>113</v>
      </c>
      <c r="E1162" s="9">
        <v>4562342690074</v>
      </c>
      <c r="F1162">
        <v>0</v>
      </c>
      <c r="G1162">
        <v>0</v>
      </c>
      <c r="H1162" t="s">
        <v>24</v>
      </c>
      <c r="I1162" t="s">
        <v>19</v>
      </c>
      <c r="J1162" t="s">
        <v>329</v>
      </c>
      <c r="K1162">
        <v>30</v>
      </c>
      <c r="L1162">
        <v>0</v>
      </c>
      <c r="M1162">
        <v>0</v>
      </c>
      <c r="N1162">
        <v>0</v>
      </c>
    </row>
    <row r="1163" spans="1:14" x14ac:dyDescent="0.15">
      <c r="A1163" t="str">
        <f t="shared" si="20"/>
        <v>201948_416_4562342690081</v>
      </c>
      <c r="B1163">
        <v>201948</v>
      </c>
      <c r="C1163">
        <v>416</v>
      </c>
      <c r="D1163" t="s">
        <v>113</v>
      </c>
      <c r="E1163" s="9">
        <v>4562342690081</v>
      </c>
      <c r="F1163">
        <v>0</v>
      </c>
      <c r="G1163">
        <v>0</v>
      </c>
      <c r="H1163" t="s">
        <v>25</v>
      </c>
      <c r="I1163" t="s">
        <v>19</v>
      </c>
      <c r="J1163" t="s">
        <v>329</v>
      </c>
      <c r="K1163">
        <v>10</v>
      </c>
      <c r="L1163">
        <v>0</v>
      </c>
      <c r="M1163">
        <v>0</v>
      </c>
      <c r="N1163">
        <v>0</v>
      </c>
    </row>
    <row r="1164" spans="1:14" x14ac:dyDescent="0.15">
      <c r="A1164" t="str">
        <f t="shared" si="20"/>
        <v>201948_419_4562342690029</v>
      </c>
      <c r="B1164">
        <v>201948</v>
      </c>
      <c r="C1164">
        <v>419</v>
      </c>
      <c r="D1164" t="s">
        <v>114</v>
      </c>
      <c r="E1164" s="9">
        <v>4562342690029</v>
      </c>
      <c r="F1164">
        <v>0</v>
      </c>
      <c r="G1164">
        <v>0</v>
      </c>
      <c r="H1164" t="s">
        <v>18</v>
      </c>
      <c r="I1164" t="s">
        <v>19</v>
      </c>
      <c r="J1164" t="s">
        <v>329</v>
      </c>
      <c r="K1164">
        <v>30</v>
      </c>
      <c r="L1164">
        <v>0</v>
      </c>
      <c r="M1164">
        <v>0</v>
      </c>
      <c r="N1164">
        <v>0</v>
      </c>
    </row>
    <row r="1165" spans="1:14" x14ac:dyDescent="0.15">
      <c r="A1165" t="str">
        <f t="shared" si="20"/>
        <v>201948_419_4562342690036</v>
      </c>
      <c r="B1165">
        <v>201948</v>
      </c>
      <c r="C1165">
        <v>419</v>
      </c>
      <c r="D1165" t="s">
        <v>114</v>
      </c>
      <c r="E1165" s="9">
        <v>4562342690036</v>
      </c>
      <c r="F1165">
        <v>0</v>
      </c>
      <c r="G1165">
        <v>0</v>
      </c>
      <c r="H1165" t="s">
        <v>20</v>
      </c>
      <c r="I1165" t="s">
        <v>19</v>
      </c>
      <c r="J1165" t="s">
        <v>329</v>
      </c>
      <c r="K1165">
        <v>10</v>
      </c>
      <c r="L1165">
        <v>0</v>
      </c>
      <c r="M1165">
        <v>0</v>
      </c>
      <c r="N1165">
        <v>0</v>
      </c>
    </row>
    <row r="1166" spans="1:14" x14ac:dyDescent="0.15">
      <c r="A1166" t="str">
        <f t="shared" si="20"/>
        <v>201948_419_4562342690043</v>
      </c>
      <c r="B1166">
        <v>201948</v>
      </c>
      <c r="C1166">
        <v>419</v>
      </c>
      <c r="D1166" t="s">
        <v>114</v>
      </c>
      <c r="E1166" s="9">
        <v>4562342690043</v>
      </c>
      <c r="F1166">
        <v>0</v>
      </c>
      <c r="G1166">
        <v>0</v>
      </c>
      <c r="H1166" t="s">
        <v>21</v>
      </c>
      <c r="I1166" t="s">
        <v>19</v>
      </c>
      <c r="J1166" t="s">
        <v>329</v>
      </c>
      <c r="K1166">
        <v>30</v>
      </c>
      <c r="L1166">
        <v>0</v>
      </c>
      <c r="M1166">
        <v>0</v>
      </c>
      <c r="N1166">
        <v>0</v>
      </c>
    </row>
    <row r="1167" spans="1:14" x14ac:dyDescent="0.15">
      <c r="A1167" t="str">
        <f t="shared" si="20"/>
        <v>201948_419_4562342690050</v>
      </c>
      <c r="B1167">
        <v>201948</v>
      </c>
      <c r="C1167">
        <v>419</v>
      </c>
      <c r="D1167" t="s">
        <v>114</v>
      </c>
      <c r="E1167" s="9">
        <v>4562342690050</v>
      </c>
      <c r="F1167">
        <v>0</v>
      </c>
      <c r="G1167">
        <v>0</v>
      </c>
      <c r="H1167" t="s">
        <v>22</v>
      </c>
      <c r="I1167" t="s">
        <v>19</v>
      </c>
      <c r="J1167" t="s">
        <v>329</v>
      </c>
      <c r="K1167">
        <v>10</v>
      </c>
      <c r="L1167">
        <v>0</v>
      </c>
      <c r="M1167">
        <v>0</v>
      </c>
      <c r="N1167">
        <v>0</v>
      </c>
    </row>
    <row r="1168" spans="1:14" x14ac:dyDescent="0.15">
      <c r="A1168" t="str">
        <f t="shared" si="20"/>
        <v>201948_419_4562342690067</v>
      </c>
      <c r="B1168">
        <v>201948</v>
      </c>
      <c r="C1168">
        <v>419</v>
      </c>
      <c r="D1168" t="s">
        <v>114</v>
      </c>
      <c r="E1168" s="9">
        <v>4562342690067</v>
      </c>
      <c r="F1168">
        <v>0</v>
      </c>
      <c r="G1168">
        <v>0</v>
      </c>
      <c r="H1168" t="s">
        <v>23</v>
      </c>
      <c r="I1168" t="s">
        <v>19</v>
      </c>
      <c r="J1168" t="s">
        <v>329</v>
      </c>
      <c r="K1168">
        <v>30</v>
      </c>
      <c r="L1168">
        <v>0</v>
      </c>
      <c r="M1168">
        <v>0</v>
      </c>
      <c r="N1168">
        <v>0</v>
      </c>
    </row>
    <row r="1169" spans="1:14" x14ac:dyDescent="0.15">
      <c r="A1169" t="str">
        <f t="shared" si="20"/>
        <v>201948_419_4562342690074</v>
      </c>
      <c r="B1169">
        <v>201948</v>
      </c>
      <c r="C1169">
        <v>419</v>
      </c>
      <c r="D1169" t="s">
        <v>114</v>
      </c>
      <c r="E1169" s="9">
        <v>4562342690074</v>
      </c>
      <c r="F1169">
        <v>0</v>
      </c>
      <c r="G1169">
        <v>0</v>
      </c>
      <c r="H1169" t="s">
        <v>24</v>
      </c>
      <c r="I1169" t="s">
        <v>19</v>
      </c>
      <c r="J1169" t="s">
        <v>329</v>
      </c>
      <c r="K1169">
        <v>30</v>
      </c>
      <c r="L1169">
        <v>0</v>
      </c>
      <c r="M1169">
        <v>0</v>
      </c>
      <c r="N1169">
        <v>0</v>
      </c>
    </row>
    <row r="1170" spans="1:14" x14ac:dyDescent="0.15">
      <c r="A1170" t="str">
        <f t="shared" si="20"/>
        <v>201948_419_4562342690081</v>
      </c>
      <c r="B1170">
        <v>201948</v>
      </c>
      <c r="C1170">
        <v>419</v>
      </c>
      <c r="D1170" t="s">
        <v>114</v>
      </c>
      <c r="E1170" s="9">
        <v>4562342690081</v>
      </c>
      <c r="F1170">
        <v>0</v>
      </c>
      <c r="G1170">
        <v>0</v>
      </c>
      <c r="H1170" t="s">
        <v>25</v>
      </c>
      <c r="I1170" t="s">
        <v>19</v>
      </c>
      <c r="J1170" t="s">
        <v>329</v>
      </c>
      <c r="K1170">
        <v>10</v>
      </c>
      <c r="L1170">
        <v>0</v>
      </c>
      <c r="M1170">
        <v>0</v>
      </c>
      <c r="N1170">
        <v>0</v>
      </c>
    </row>
    <row r="1171" spans="1:14" x14ac:dyDescent="0.15">
      <c r="A1171" t="str">
        <f t="shared" si="20"/>
        <v>201948_421_4562342690029</v>
      </c>
      <c r="B1171">
        <v>201948</v>
      </c>
      <c r="C1171">
        <v>421</v>
      </c>
      <c r="D1171" t="s">
        <v>115</v>
      </c>
      <c r="E1171" s="9">
        <v>4562342690029</v>
      </c>
      <c r="F1171">
        <v>0</v>
      </c>
      <c r="G1171">
        <v>0</v>
      </c>
      <c r="H1171" t="s">
        <v>18</v>
      </c>
      <c r="I1171" t="s">
        <v>19</v>
      </c>
      <c r="J1171" t="s">
        <v>329</v>
      </c>
      <c r="K1171">
        <v>30</v>
      </c>
      <c r="L1171">
        <v>0</v>
      </c>
      <c r="M1171">
        <v>0</v>
      </c>
      <c r="N1171">
        <v>0</v>
      </c>
    </row>
    <row r="1172" spans="1:14" x14ac:dyDescent="0.15">
      <c r="A1172" t="str">
        <f t="shared" si="20"/>
        <v>201948_421_4562342690036</v>
      </c>
      <c r="B1172">
        <v>201948</v>
      </c>
      <c r="C1172">
        <v>421</v>
      </c>
      <c r="D1172" t="s">
        <v>115</v>
      </c>
      <c r="E1172" s="9">
        <v>4562342690036</v>
      </c>
      <c r="F1172">
        <v>0</v>
      </c>
      <c r="G1172">
        <v>0</v>
      </c>
      <c r="H1172" t="s">
        <v>20</v>
      </c>
      <c r="I1172" t="s">
        <v>19</v>
      </c>
      <c r="J1172" t="s">
        <v>329</v>
      </c>
      <c r="K1172">
        <v>10</v>
      </c>
      <c r="L1172">
        <v>0</v>
      </c>
      <c r="M1172">
        <v>0</v>
      </c>
      <c r="N1172">
        <v>0</v>
      </c>
    </row>
    <row r="1173" spans="1:14" x14ac:dyDescent="0.15">
      <c r="A1173" t="str">
        <f t="shared" si="20"/>
        <v>201948_421_4562342690043</v>
      </c>
      <c r="B1173">
        <v>201948</v>
      </c>
      <c r="C1173">
        <v>421</v>
      </c>
      <c r="D1173" t="s">
        <v>115</v>
      </c>
      <c r="E1173" s="9">
        <v>4562342690043</v>
      </c>
      <c r="F1173">
        <v>0</v>
      </c>
      <c r="G1173">
        <v>0</v>
      </c>
      <c r="H1173" t="s">
        <v>21</v>
      </c>
      <c r="I1173" t="s">
        <v>19</v>
      </c>
      <c r="J1173" t="s">
        <v>329</v>
      </c>
      <c r="K1173">
        <v>30</v>
      </c>
      <c r="L1173">
        <v>0</v>
      </c>
      <c r="M1173">
        <v>0</v>
      </c>
      <c r="N1173">
        <v>0</v>
      </c>
    </row>
    <row r="1174" spans="1:14" x14ac:dyDescent="0.15">
      <c r="A1174" t="str">
        <f t="shared" si="20"/>
        <v>201948_421_4562342690050</v>
      </c>
      <c r="B1174">
        <v>201948</v>
      </c>
      <c r="C1174">
        <v>421</v>
      </c>
      <c r="D1174" t="s">
        <v>115</v>
      </c>
      <c r="E1174" s="9">
        <v>4562342690050</v>
      </c>
      <c r="F1174">
        <v>0</v>
      </c>
      <c r="G1174">
        <v>0</v>
      </c>
      <c r="H1174" t="s">
        <v>22</v>
      </c>
      <c r="I1174" t="s">
        <v>19</v>
      </c>
      <c r="J1174" t="s">
        <v>329</v>
      </c>
      <c r="K1174">
        <v>10</v>
      </c>
      <c r="L1174">
        <v>0</v>
      </c>
      <c r="M1174">
        <v>0</v>
      </c>
      <c r="N1174">
        <v>0</v>
      </c>
    </row>
    <row r="1175" spans="1:14" x14ac:dyDescent="0.15">
      <c r="A1175" t="str">
        <f t="shared" si="20"/>
        <v>201948_421_4562342690067</v>
      </c>
      <c r="B1175">
        <v>201948</v>
      </c>
      <c r="C1175">
        <v>421</v>
      </c>
      <c r="D1175" t="s">
        <v>115</v>
      </c>
      <c r="E1175" s="9">
        <v>4562342690067</v>
      </c>
      <c r="F1175">
        <v>0</v>
      </c>
      <c r="G1175">
        <v>0</v>
      </c>
      <c r="H1175" t="s">
        <v>23</v>
      </c>
      <c r="I1175" t="s">
        <v>19</v>
      </c>
      <c r="J1175" t="s">
        <v>329</v>
      </c>
      <c r="K1175">
        <v>30</v>
      </c>
      <c r="L1175">
        <v>0</v>
      </c>
      <c r="M1175">
        <v>0</v>
      </c>
      <c r="N1175">
        <v>0</v>
      </c>
    </row>
    <row r="1176" spans="1:14" x14ac:dyDescent="0.15">
      <c r="A1176" t="str">
        <f t="shared" si="20"/>
        <v>201948_421_4562342690074</v>
      </c>
      <c r="B1176">
        <v>201948</v>
      </c>
      <c r="C1176">
        <v>421</v>
      </c>
      <c r="D1176" t="s">
        <v>115</v>
      </c>
      <c r="E1176" s="9">
        <v>4562342690074</v>
      </c>
      <c r="F1176">
        <v>0</v>
      </c>
      <c r="G1176">
        <v>0</v>
      </c>
      <c r="H1176" t="s">
        <v>24</v>
      </c>
      <c r="I1176" t="s">
        <v>19</v>
      </c>
      <c r="J1176" t="s">
        <v>329</v>
      </c>
      <c r="K1176">
        <v>30</v>
      </c>
      <c r="L1176">
        <v>0</v>
      </c>
      <c r="M1176">
        <v>0</v>
      </c>
      <c r="N1176">
        <v>0</v>
      </c>
    </row>
    <row r="1177" spans="1:14" x14ac:dyDescent="0.15">
      <c r="A1177" t="str">
        <f t="shared" ref="A1177:A1240" si="21">B1177&amp;"_"&amp;C1177&amp;"_"&amp;E1177</f>
        <v>201948_421_4562342690081</v>
      </c>
      <c r="B1177">
        <v>201948</v>
      </c>
      <c r="C1177">
        <v>421</v>
      </c>
      <c r="D1177" t="s">
        <v>115</v>
      </c>
      <c r="E1177" s="9">
        <v>4562342690081</v>
      </c>
      <c r="F1177">
        <v>0</v>
      </c>
      <c r="G1177">
        <v>0</v>
      </c>
      <c r="H1177" t="s">
        <v>25</v>
      </c>
      <c r="I1177" t="s">
        <v>19</v>
      </c>
      <c r="J1177" t="s">
        <v>329</v>
      </c>
      <c r="K1177">
        <v>10</v>
      </c>
      <c r="L1177">
        <v>0</v>
      </c>
      <c r="M1177">
        <v>0</v>
      </c>
      <c r="N1177">
        <v>0</v>
      </c>
    </row>
    <row r="1178" spans="1:14" x14ac:dyDescent="0.15">
      <c r="A1178" t="str">
        <f t="shared" si="21"/>
        <v>201948_422_4562342690029</v>
      </c>
      <c r="B1178">
        <v>201948</v>
      </c>
      <c r="C1178">
        <v>422</v>
      </c>
      <c r="D1178" t="s">
        <v>116</v>
      </c>
      <c r="E1178" s="9">
        <v>4562342690029</v>
      </c>
      <c r="F1178">
        <v>0</v>
      </c>
      <c r="G1178">
        <v>0</v>
      </c>
      <c r="H1178" t="s">
        <v>18</v>
      </c>
      <c r="I1178" t="s">
        <v>19</v>
      </c>
      <c r="J1178" t="s">
        <v>329</v>
      </c>
      <c r="K1178">
        <v>30</v>
      </c>
      <c r="L1178">
        <v>0</v>
      </c>
      <c r="M1178">
        <v>0</v>
      </c>
      <c r="N1178">
        <v>0</v>
      </c>
    </row>
    <row r="1179" spans="1:14" x14ac:dyDescent="0.15">
      <c r="A1179" t="str">
        <f t="shared" si="21"/>
        <v>201948_422_4562342690036</v>
      </c>
      <c r="B1179">
        <v>201948</v>
      </c>
      <c r="C1179">
        <v>422</v>
      </c>
      <c r="D1179" t="s">
        <v>116</v>
      </c>
      <c r="E1179" s="9">
        <v>4562342690036</v>
      </c>
      <c r="F1179">
        <v>0</v>
      </c>
      <c r="G1179">
        <v>0</v>
      </c>
      <c r="H1179" t="s">
        <v>20</v>
      </c>
      <c r="I1179" t="s">
        <v>19</v>
      </c>
      <c r="J1179" t="s">
        <v>329</v>
      </c>
      <c r="K1179">
        <v>10</v>
      </c>
      <c r="L1179">
        <v>0</v>
      </c>
      <c r="M1179">
        <v>0</v>
      </c>
      <c r="N1179">
        <v>0</v>
      </c>
    </row>
    <row r="1180" spans="1:14" x14ac:dyDescent="0.15">
      <c r="A1180" t="str">
        <f t="shared" si="21"/>
        <v>201948_422_4562342690043</v>
      </c>
      <c r="B1180">
        <v>201948</v>
      </c>
      <c r="C1180">
        <v>422</v>
      </c>
      <c r="D1180" t="s">
        <v>116</v>
      </c>
      <c r="E1180" s="9">
        <v>4562342690043</v>
      </c>
      <c r="F1180">
        <v>0</v>
      </c>
      <c r="G1180">
        <v>0</v>
      </c>
      <c r="H1180" t="s">
        <v>21</v>
      </c>
      <c r="I1180" t="s">
        <v>19</v>
      </c>
      <c r="J1180" t="s">
        <v>329</v>
      </c>
      <c r="K1180">
        <v>30</v>
      </c>
      <c r="L1180">
        <v>0</v>
      </c>
      <c r="M1180">
        <v>0</v>
      </c>
      <c r="N1180">
        <v>0</v>
      </c>
    </row>
    <row r="1181" spans="1:14" x14ac:dyDescent="0.15">
      <c r="A1181" t="str">
        <f t="shared" si="21"/>
        <v>201948_422_4562342690050</v>
      </c>
      <c r="B1181">
        <v>201948</v>
      </c>
      <c r="C1181">
        <v>422</v>
      </c>
      <c r="D1181" t="s">
        <v>116</v>
      </c>
      <c r="E1181" s="9">
        <v>4562342690050</v>
      </c>
      <c r="F1181">
        <v>0</v>
      </c>
      <c r="G1181">
        <v>0</v>
      </c>
      <c r="H1181" t="s">
        <v>22</v>
      </c>
      <c r="I1181" t="s">
        <v>19</v>
      </c>
      <c r="J1181" t="s">
        <v>329</v>
      </c>
      <c r="K1181">
        <v>10</v>
      </c>
      <c r="L1181">
        <v>0</v>
      </c>
      <c r="M1181">
        <v>0</v>
      </c>
      <c r="N1181">
        <v>0</v>
      </c>
    </row>
    <row r="1182" spans="1:14" x14ac:dyDescent="0.15">
      <c r="A1182" t="str">
        <f t="shared" si="21"/>
        <v>201948_422_4562342690067</v>
      </c>
      <c r="B1182">
        <v>201948</v>
      </c>
      <c r="C1182">
        <v>422</v>
      </c>
      <c r="D1182" t="s">
        <v>116</v>
      </c>
      <c r="E1182" s="9">
        <v>4562342690067</v>
      </c>
      <c r="F1182">
        <v>0</v>
      </c>
      <c r="G1182">
        <v>0</v>
      </c>
      <c r="H1182" t="s">
        <v>23</v>
      </c>
      <c r="I1182" t="s">
        <v>19</v>
      </c>
      <c r="J1182" t="s">
        <v>329</v>
      </c>
      <c r="K1182">
        <v>30</v>
      </c>
      <c r="L1182">
        <v>0</v>
      </c>
      <c r="M1182">
        <v>0</v>
      </c>
      <c r="N1182">
        <v>0</v>
      </c>
    </row>
    <row r="1183" spans="1:14" x14ac:dyDescent="0.15">
      <c r="A1183" t="str">
        <f t="shared" si="21"/>
        <v>201948_422_4562342690074</v>
      </c>
      <c r="B1183">
        <v>201948</v>
      </c>
      <c r="C1183">
        <v>422</v>
      </c>
      <c r="D1183" t="s">
        <v>116</v>
      </c>
      <c r="E1183" s="9">
        <v>4562342690074</v>
      </c>
      <c r="F1183">
        <v>0</v>
      </c>
      <c r="G1183">
        <v>0</v>
      </c>
      <c r="H1183" t="s">
        <v>24</v>
      </c>
      <c r="I1183" t="s">
        <v>19</v>
      </c>
      <c r="J1183" t="s">
        <v>329</v>
      </c>
      <c r="K1183">
        <v>30</v>
      </c>
      <c r="L1183">
        <v>0</v>
      </c>
      <c r="M1183">
        <v>0</v>
      </c>
      <c r="N1183">
        <v>0</v>
      </c>
    </row>
    <row r="1184" spans="1:14" x14ac:dyDescent="0.15">
      <c r="A1184" t="str">
        <f t="shared" si="21"/>
        <v>201948_422_4562342690081</v>
      </c>
      <c r="B1184">
        <v>201948</v>
      </c>
      <c r="C1184">
        <v>422</v>
      </c>
      <c r="D1184" t="s">
        <v>116</v>
      </c>
      <c r="E1184" s="9">
        <v>4562342690081</v>
      </c>
      <c r="F1184">
        <v>0</v>
      </c>
      <c r="G1184">
        <v>0</v>
      </c>
      <c r="H1184" t="s">
        <v>25</v>
      </c>
      <c r="I1184" t="s">
        <v>19</v>
      </c>
      <c r="J1184" t="s">
        <v>329</v>
      </c>
      <c r="K1184">
        <v>10</v>
      </c>
      <c r="L1184">
        <v>0</v>
      </c>
      <c r="M1184">
        <v>0</v>
      </c>
      <c r="N1184">
        <v>0</v>
      </c>
    </row>
    <row r="1185" spans="1:14" x14ac:dyDescent="0.15">
      <c r="A1185" t="str">
        <f t="shared" si="21"/>
        <v>201948_423_4562342690029</v>
      </c>
      <c r="B1185">
        <v>201948</v>
      </c>
      <c r="C1185">
        <v>423</v>
      </c>
      <c r="D1185" t="s">
        <v>117</v>
      </c>
      <c r="E1185" s="9">
        <v>4562342690029</v>
      </c>
      <c r="F1185">
        <v>0</v>
      </c>
      <c r="G1185">
        <v>0</v>
      </c>
      <c r="H1185" t="s">
        <v>18</v>
      </c>
      <c r="I1185" t="s">
        <v>19</v>
      </c>
      <c r="J1185" t="s">
        <v>329</v>
      </c>
      <c r="K1185">
        <v>30</v>
      </c>
      <c r="L1185">
        <v>0</v>
      </c>
      <c r="M1185">
        <v>0</v>
      </c>
      <c r="N1185">
        <v>0</v>
      </c>
    </row>
    <row r="1186" spans="1:14" x14ac:dyDescent="0.15">
      <c r="A1186" t="str">
        <f t="shared" si="21"/>
        <v>201948_423_4562342690036</v>
      </c>
      <c r="B1186">
        <v>201948</v>
      </c>
      <c r="C1186">
        <v>423</v>
      </c>
      <c r="D1186" t="s">
        <v>117</v>
      </c>
      <c r="E1186" s="9">
        <v>4562342690036</v>
      </c>
      <c r="F1186">
        <v>0</v>
      </c>
      <c r="G1186">
        <v>0</v>
      </c>
      <c r="H1186" t="s">
        <v>20</v>
      </c>
      <c r="I1186" t="s">
        <v>19</v>
      </c>
      <c r="J1186" t="s">
        <v>329</v>
      </c>
      <c r="K1186">
        <v>10</v>
      </c>
      <c r="L1186">
        <v>0</v>
      </c>
      <c r="M1186">
        <v>0</v>
      </c>
      <c r="N1186">
        <v>0</v>
      </c>
    </row>
    <row r="1187" spans="1:14" x14ac:dyDescent="0.15">
      <c r="A1187" t="str">
        <f t="shared" si="21"/>
        <v>201948_423_4562342690043</v>
      </c>
      <c r="B1187">
        <v>201948</v>
      </c>
      <c r="C1187">
        <v>423</v>
      </c>
      <c r="D1187" t="s">
        <v>117</v>
      </c>
      <c r="E1187" s="9">
        <v>4562342690043</v>
      </c>
      <c r="F1187">
        <v>0</v>
      </c>
      <c r="G1187">
        <v>0</v>
      </c>
      <c r="H1187" t="s">
        <v>21</v>
      </c>
      <c r="I1187" t="s">
        <v>19</v>
      </c>
      <c r="J1187" t="s">
        <v>329</v>
      </c>
      <c r="K1187">
        <v>30</v>
      </c>
      <c r="L1187">
        <v>0</v>
      </c>
      <c r="M1187">
        <v>0</v>
      </c>
      <c r="N1187">
        <v>0</v>
      </c>
    </row>
    <row r="1188" spans="1:14" x14ac:dyDescent="0.15">
      <c r="A1188" t="str">
        <f t="shared" si="21"/>
        <v>201948_423_4562342690050</v>
      </c>
      <c r="B1188">
        <v>201948</v>
      </c>
      <c r="C1188">
        <v>423</v>
      </c>
      <c r="D1188" t="s">
        <v>117</v>
      </c>
      <c r="E1188" s="9">
        <v>4562342690050</v>
      </c>
      <c r="F1188">
        <v>0</v>
      </c>
      <c r="G1188">
        <v>0</v>
      </c>
      <c r="H1188" t="s">
        <v>22</v>
      </c>
      <c r="I1188" t="s">
        <v>19</v>
      </c>
      <c r="J1188" t="s">
        <v>329</v>
      </c>
      <c r="K1188">
        <v>10</v>
      </c>
      <c r="L1188">
        <v>0</v>
      </c>
      <c r="M1188">
        <v>0</v>
      </c>
      <c r="N1188">
        <v>0</v>
      </c>
    </row>
    <row r="1189" spans="1:14" x14ac:dyDescent="0.15">
      <c r="A1189" t="str">
        <f t="shared" si="21"/>
        <v>201948_423_4562342690067</v>
      </c>
      <c r="B1189">
        <v>201948</v>
      </c>
      <c r="C1189">
        <v>423</v>
      </c>
      <c r="D1189" t="s">
        <v>117</v>
      </c>
      <c r="E1189" s="9">
        <v>4562342690067</v>
      </c>
      <c r="F1189">
        <v>0</v>
      </c>
      <c r="G1189">
        <v>0</v>
      </c>
      <c r="H1189" t="s">
        <v>23</v>
      </c>
      <c r="I1189" t="s">
        <v>19</v>
      </c>
      <c r="J1189" t="s">
        <v>329</v>
      </c>
      <c r="K1189">
        <v>30</v>
      </c>
      <c r="L1189">
        <v>0</v>
      </c>
      <c r="M1189">
        <v>0</v>
      </c>
      <c r="N1189">
        <v>0</v>
      </c>
    </row>
    <row r="1190" spans="1:14" x14ac:dyDescent="0.15">
      <c r="A1190" t="str">
        <f t="shared" si="21"/>
        <v>201948_423_4562342690074</v>
      </c>
      <c r="B1190">
        <v>201948</v>
      </c>
      <c r="C1190">
        <v>423</v>
      </c>
      <c r="D1190" t="s">
        <v>117</v>
      </c>
      <c r="E1190" s="9">
        <v>4562342690074</v>
      </c>
      <c r="F1190">
        <v>0</v>
      </c>
      <c r="G1190">
        <v>0</v>
      </c>
      <c r="H1190" t="s">
        <v>24</v>
      </c>
      <c r="I1190" t="s">
        <v>19</v>
      </c>
      <c r="J1190" t="s">
        <v>329</v>
      </c>
      <c r="K1190">
        <v>30</v>
      </c>
      <c r="L1190">
        <v>0</v>
      </c>
      <c r="M1190">
        <v>0</v>
      </c>
      <c r="N1190">
        <v>0</v>
      </c>
    </row>
    <row r="1191" spans="1:14" x14ac:dyDescent="0.15">
      <c r="A1191" t="str">
        <f t="shared" si="21"/>
        <v>201948_423_4562342690081</v>
      </c>
      <c r="B1191">
        <v>201948</v>
      </c>
      <c r="C1191">
        <v>423</v>
      </c>
      <c r="D1191" t="s">
        <v>117</v>
      </c>
      <c r="E1191" s="9">
        <v>4562342690081</v>
      </c>
      <c r="F1191">
        <v>0</v>
      </c>
      <c r="G1191">
        <v>0</v>
      </c>
      <c r="H1191" t="s">
        <v>25</v>
      </c>
      <c r="I1191" t="s">
        <v>19</v>
      </c>
      <c r="J1191" t="s">
        <v>329</v>
      </c>
      <c r="K1191">
        <v>10</v>
      </c>
      <c r="L1191">
        <v>0</v>
      </c>
      <c r="M1191">
        <v>0</v>
      </c>
      <c r="N1191">
        <v>0</v>
      </c>
    </row>
    <row r="1192" spans="1:14" x14ac:dyDescent="0.15">
      <c r="A1192" t="str">
        <f t="shared" si="21"/>
        <v>201948_428_4562342690029</v>
      </c>
      <c r="B1192">
        <v>201948</v>
      </c>
      <c r="C1192">
        <v>428</v>
      </c>
      <c r="D1192" t="s">
        <v>118</v>
      </c>
      <c r="E1192" s="9">
        <v>4562342690029</v>
      </c>
      <c r="F1192">
        <v>0</v>
      </c>
      <c r="G1192">
        <v>0</v>
      </c>
      <c r="H1192" t="s">
        <v>18</v>
      </c>
      <c r="I1192" t="s">
        <v>19</v>
      </c>
      <c r="J1192" t="s">
        <v>329</v>
      </c>
      <c r="K1192">
        <v>30</v>
      </c>
      <c r="L1192">
        <v>0</v>
      </c>
      <c r="M1192">
        <v>0</v>
      </c>
      <c r="N1192">
        <v>0</v>
      </c>
    </row>
    <row r="1193" spans="1:14" x14ac:dyDescent="0.15">
      <c r="A1193" t="str">
        <f t="shared" si="21"/>
        <v>201948_428_4562342690036</v>
      </c>
      <c r="B1193">
        <v>201948</v>
      </c>
      <c r="C1193">
        <v>428</v>
      </c>
      <c r="D1193" t="s">
        <v>118</v>
      </c>
      <c r="E1193" s="9">
        <v>4562342690036</v>
      </c>
      <c r="F1193">
        <v>0</v>
      </c>
      <c r="G1193">
        <v>0</v>
      </c>
      <c r="H1193" t="s">
        <v>20</v>
      </c>
      <c r="I1193" t="s">
        <v>19</v>
      </c>
      <c r="J1193" t="s">
        <v>329</v>
      </c>
      <c r="K1193">
        <v>10</v>
      </c>
      <c r="L1193">
        <v>0</v>
      </c>
      <c r="M1193">
        <v>0</v>
      </c>
      <c r="N1193">
        <v>0</v>
      </c>
    </row>
    <row r="1194" spans="1:14" x14ac:dyDescent="0.15">
      <c r="A1194" t="str">
        <f t="shared" si="21"/>
        <v>201948_428_4562342690043</v>
      </c>
      <c r="B1194">
        <v>201948</v>
      </c>
      <c r="C1194">
        <v>428</v>
      </c>
      <c r="D1194" t="s">
        <v>118</v>
      </c>
      <c r="E1194" s="9">
        <v>4562342690043</v>
      </c>
      <c r="F1194">
        <v>0</v>
      </c>
      <c r="G1194">
        <v>0</v>
      </c>
      <c r="H1194" t="s">
        <v>21</v>
      </c>
      <c r="I1194" t="s">
        <v>19</v>
      </c>
      <c r="J1194" t="s">
        <v>329</v>
      </c>
      <c r="K1194">
        <v>30</v>
      </c>
      <c r="L1194">
        <v>0</v>
      </c>
      <c r="M1194">
        <v>0</v>
      </c>
      <c r="N1194">
        <v>0</v>
      </c>
    </row>
    <row r="1195" spans="1:14" x14ac:dyDescent="0.15">
      <c r="A1195" t="str">
        <f t="shared" si="21"/>
        <v>201948_428_4562342690050</v>
      </c>
      <c r="B1195">
        <v>201948</v>
      </c>
      <c r="C1195">
        <v>428</v>
      </c>
      <c r="D1195" t="s">
        <v>118</v>
      </c>
      <c r="E1195" s="9">
        <v>4562342690050</v>
      </c>
      <c r="F1195">
        <v>0</v>
      </c>
      <c r="G1195">
        <v>0</v>
      </c>
      <c r="H1195" t="s">
        <v>22</v>
      </c>
      <c r="I1195" t="s">
        <v>19</v>
      </c>
      <c r="J1195" t="s">
        <v>329</v>
      </c>
      <c r="K1195">
        <v>10</v>
      </c>
      <c r="L1195">
        <v>0</v>
      </c>
      <c r="M1195">
        <v>0</v>
      </c>
      <c r="N1195">
        <v>0</v>
      </c>
    </row>
    <row r="1196" spans="1:14" x14ac:dyDescent="0.15">
      <c r="A1196" t="str">
        <f t="shared" si="21"/>
        <v>201948_428_4562342690067</v>
      </c>
      <c r="B1196">
        <v>201948</v>
      </c>
      <c r="C1196">
        <v>428</v>
      </c>
      <c r="D1196" t="s">
        <v>118</v>
      </c>
      <c r="E1196" s="9">
        <v>4562342690067</v>
      </c>
      <c r="F1196">
        <v>0</v>
      </c>
      <c r="G1196">
        <v>0</v>
      </c>
      <c r="H1196" t="s">
        <v>23</v>
      </c>
      <c r="I1196" t="s">
        <v>19</v>
      </c>
      <c r="J1196" t="s">
        <v>329</v>
      </c>
      <c r="K1196">
        <v>30</v>
      </c>
      <c r="L1196">
        <v>0</v>
      </c>
      <c r="M1196">
        <v>0</v>
      </c>
      <c r="N1196">
        <v>0</v>
      </c>
    </row>
    <row r="1197" spans="1:14" x14ac:dyDescent="0.15">
      <c r="A1197" t="str">
        <f t="shared" si="21"/>
        <v>201948_428_4562342690074</v>
      </c>
      <c r="B1197">
        <v>201948</v>
      </c>
      <c r="C1197">
        <v>428</v>
      </c>
      <c r="D1197" t="s">
        <v>118</v>
      </c>
      <c r="E1197" s="9">
        <v>4562342690074</v>
      </c>
      <c r="F1197">
        <v>0</v>
      </c>
      <c r="G1197">
        <v>0</v>
      </c>
      <c r="H1197" t="s">
        <v>24</v>
      </c>
      <c r="I1197" t="s">
        <v>19</v>
      </c>
      <c r="J1197" t="s">
        <v>329</v>
      </c>
      <c r="K1197">
        <v>30</v>
      </c>
      <c r="L1197">
        <v>0</v>
      </c>
      <c r="M1197">
        <v>0</v>
      </c>
      <c r="N1197">
        <v>0</v>
      </c>
    </row>
    <row r="1198" spans="1:14" x14ac:dyDescent="0.15">
      <c r="A1198" t="str">
        <f t="shared" si="21"/>
        <v>201948_428_4562342690081</v>
      </c>
      <c r="B1198">
        <v>201948</v>
      </c>
      <c r="C1198">
        <v>428</v>
      </c>
      <c r="D1198" t="s">
        <v>118</v>
      </c>
      <c r="E1198" s="9">
        <v>4562342690081</v>
      </c>
      <c r="F1198">
        <v>0</v>
      </c>
      <c r="G1198">
        <v>0</v>
      </c>
      <c r="H1198" t="s">
        <v>25</v>
      </c>
      <c r="I1198" t="s">
        <v>19</v>
      </c>
      <c r="J1198" t="s">
        <v>329</v>
      </c>
      <c r="K1198">
        <v>10</v>
      </c>
      <c r="L1198">
        <v>0</v>
      </c>
      <c r="M1198">
        <v>0</v>
      </c>
      <c r="N1198">
        <v>0</v>
      </c>
    </row>
    <row r="1199" spans="1:14" x14ac:dyDescent="0.15">
      <c r="A1199" t="str">
        <f t="shared" si="21"/>
        <v>201948_443_4562342690029</v>
      </c>
      <c r="B1199">
        <v>201948</v>
      </c>
      <c r="C1199">
        <v>443</v>
      </c>
      <c r="D1199" t="s">
        <v>119</v>
      </c>
      <c r="E1199" s="9">
        <v>4562342690029</v>
      </c>
      <c r="F1199">
        <v>0</v>
      </c>
      <c r="G1199">
        <v>0</v>
      </c>
      <c r="H1199" t="s">
        <v>18</v>
      </c>
      <c r="I1199" t="s">
        <v>19</v>
      </c>
      <c r="J1199" t="s">
        <v>329</v>
      </c>
      <c r="K1199">
        <v>30</v>
      </c>
      <c r="L1199">
        <v>0</v>
      </c>
      <c r="M1199">
        <v>0</v>
      </c>
      <c r="N1199">
        <v>0</v>
      </c>
    </row>
    <row r="1200" spans="1:14" x14ac:dyDescent="0.15">
      <c r="A1200" t="str">
        <f t="shared" si="21"/>
        <v>201948_443_4562342690036</v>
      </c>
      <c r="B1200">
        <v>201948</v>
      </c>
      <c r="C1200">
        <v>443</v>
      </c>
      <c r="D1200" t="s">
        <v>119</v>
      </c>
      <c r="E1200" s="9">
        <v>4562342690036</v>
      </c>
      <c r="F1200">
        <v>0</v>
      </c>
      <c r="G1200">
        <v>0</v>
      </c>
      <c r="H1200" t="s">
        <v>20</v>
      </c>
      <c r="I1200" t="s">
        <v>19</v>
      </c>
      <c r="J1200" t="s">
        <v>329</v>
      </c>
      <c r="K1200">
        <v>10</v>
      </c>
      <c r="L1200">
        <v>0</v>
      </c>
      <c r="M1200">
        <v>0</v>
      </c>
      <c r="N1200">
        <v>0</v>
      </c>
    </row>
    <row r="1201" spans="1:14" x14ac:dyDescent="0.15">
      <c r="A1201" t="str">
        <f t="shared" si="21"/>
        <v>201948_443_4562342690043</v>
      </c>
      <c r="B1201">
        <v>201948</v>
      </c>
      <c r="C1201">
        <v>443</v>
      </c>
      <c r="D1201" t="s">
        <v>119</v>
      </c>
      <c r="E1201" s="9">
        <v>4562342690043</v>
      </c>
      <c r="F1201">
        <v>0</v>
      </c>
      <c r="G1201">
        <v>0</v>
      </c>
      <c r="H1201" t="s">
        <v>21</v>
      </c>
      <c r="I1201" t="s">
        <v>19</v>
      </c>
      <c r="J1201" t="s">
        <v>329</v>
      </c>
      <c r="K1201">
        <v>30</v>
      </c>
      <c r="L1201">
        <v>0</v>
      </c>
      <c r="M1201">
        <v>0</v>
      </c>
      <c r="N1201">
        <v>0</v>
      </c>
    </row>
    <row r="1202" spans="1:14" x14ac:dyDescent="0.15">
      <c r="A1202" t="str">
        <f t="shared" si="21"/>
        <v>201948_443_4562342690050</v>
      </c>
      <c r="B1202">
        <v>201948</v>
      </c>
      <c r="C1202">
        <v>443</v>
      </c>
      <c r="D1202" t="s">
        <v>119</v>
      </c>
      <c r="E1202" s="9">
        <v>4562342690050</v>
      </c>
      <c r="F1202">
        <v>0</v>
      </c>
      <c r="G1202">
        <v>0</v>
      </c>
      <c r="H1202" t="s">
        <v>22</v>
      </c>
      <c r="I1202" t="s">
        <v>19</v>
      </c>
      <c r="J1202" t="s">
        <v>329</v>
      </c>
      <c r="K1202">
        <v>10</v>
      </c>
      <c r="L1202">
        <v>0</v>
      </c>
      <c r="M1202">
        <v>0</v>
      </c>
      <c r="N1202">
        <v>0</v>
      </c>
    </row>
    <row r="1203" spans="1:14" x14ac:dyDescent="0.15">
      <c r="A1203" t="str">
        <f t="shared" si="21"/>
        <v>201948_443_4562342690067</v>
      </c>
      <c r="B1203">
        <v>201948</v>
      </c>
      <c r="C1203">
        <v>443</v>
      </c>
      <c r="D1203" t="s">
        <v>119</v>
      </c>
      <c r="E1203" s="9">
        <v>4562342690067</v>
      </c>
      <c r="F1203">
        <v>0</v>
      </c>
      <c r="G1203">
        <v>0</v>
      </c>
      <c r="H1203" t="s">
        <v>23</v>
      </c>
      <c r="I1203" t="s">
        <v>19</v>
      </c>
      <c r="J1203" t="s">
        <v>329</v>
      </c>
      <c r="K1203">
        <v>30</v>
      </c>
      <c r="L1203">
        <v>0</v>
      </c>
      <c r="M1203">
        <v>0</v>
      </c>
      <c r="N1203">
        <v>0</v>
      </c>
    </row>
    <row r="1204" spans="1:14" x14ac:dyDescent="0.15">
      <c r="A1204" t="str">
        <f t="shared" si="21"/>
        <v>201948_443_4562342690074</v>
      </c>
      <c r="B1204">
        <v>201948</v>
      </c>
      <c r="C1204">
        <v>443</v>
      </c>
      <c r="D1204" t="s">
        <v>119</v>
      </c>
      <c r="E1204" s="9">
        <v>4562342690074</v>
      </c>
      <c r="F1204">
        <v>0</v>
      </c>
      <c r="G1204">
        <v>0</v>
      </c>
      <c r="H1204" t="s">
        <v>24</v>
      </c>
      <c r="I1204" t="s">
        <v>19</v>
      </c>
      <c r="J1204" t="s">
        <v>329</v>
      </c>
      <c r="K1204">
        <v>30</v>
      </c>
      <c r="L1204">
        <v>0</v>
      </c>
      <c r="M1204">
        <v>0</v>
      </c>
      <c r="N1204">
        <v>0</v>
      </c>
    </row>
    <row r="1205" spans="1:14" x14ac:dyDescent="0.15">
      <c r="A1205" t="str">
        <f t="shared" si="21"/>
        <v>201948_443_4562342690081</v>
      </c>
      <c r="B1205">
        <v>201948</v>
      </c>
      <c r="C1205">
        <v>443</v>
      </c>
      <c r="D1205" t="s">
        <v>119</v>
      </c>
      <c r="E1205" s="9">
        <v>4562342690081</v>
      </c>
      <c r="F1205">
        <v>0</v>
      </c>
      <c r="G1205">
        <v>0</v>
      </c>
      <c r="H1205" t="s">
        <v>25</v>
      </c>
      <c r="I1205" t="s">
        <v>19</v>
      </c>
      <c r="J1205" t="s">
        <v>329</v>
      </c>
      <c r="K1205">
        <v>10</v>
      </c>
      <c r="L1205">
        <v>0</v>
      </c>
      <c r="M1205">
        <v>0</v>
      </c>
      <c r="N1205">
        <v>0</v>
      </c>
    </row>
    <row r="1206" spans="1:14" x14ac:dyDescent="0.15">
      <c r="A1206" t="str">
        <f t="shared" si="21"/>
        <v>201948_445_4562342690029</v>
      </c>
      <c r="B1206">
        <v>201948</v>
      </c>
      <c r="C1206">
        <v>445</v>
      </c>
      <c r="D1206" t="s">
        <v>120</v>
      </c>
      <c r="E1206" s="9">
        <v>4562342690029</v>
      </c>
      <c r="F1206">
        <v>0</v>
      </c>
      <c r="G1206">
        <v>0</v>
      </c>
      <c r="H1206" t="s">
        <v>18</v>
      </c>
      <c r="I1206" t="s">
        <v>19</v>
      </c>
      <c r="J1206" t="s">
        <v>329</v>
      </c>
      <c r="K1206">
        <v>30</v>
      </c>
      <c r="L1206">
        <v>0</v>
      </c>
      <c r="M1206">
        <v>0</v>
      </c>
      <c r="N1206">
        <v>0</v>
      </c>
    </row>
    <row r="1207" spans="1:14" x14ac:dyDescent="0.15">
      <c r="A1207" t="str">
        <f t="shared" si="21"/>
        <v>201948_445_4562342690036</v>
      </c>
      <c r="B1207">
        <v>201948</v>
      </c>
      <c r="C1207">
        <v>445</v>
      </c>
      <c r="D1207" t="s">
        <v>120</v>
      </c>
      <c r="E1207" s="9">
        <v>4562342690036</v>
      </c>
      <c r="F1207">
        <v>0</v>
      </c>
      <c r="G1207">
        <v>0</v>
      </c>
      <c r="H1207" t="s">
        <v>20</v>
      </c>
      <c r="I1207" t="s">
        <v>19</v>
      </c>
      <c r="J1207" t="s">
        <v>329</v>
      </c>
      <c r="K1207">
        <v>10</v>
      </c>
      <c r="L1207">
        <v>0</v>
      </c>
      <c r="M1207">
        <v>0</v>
      </c>
      <c r="N1207">
        <v>0</v>
      </c>
    </row>
    <row r="1208" spans="1:14" x14ac:dyDescent="0.15">
      <c r="A1208" t="str">
        <f t="shared" si="21"/>
        <v>201948_445_4562342690043</v>
      </c>
      <c r="B1208">
        <v>201948</v>
      </c>
      <c r="C1208">
        <v>445</v>
      </c>
      <c r="D1208" t="s">
        <v>120</v>
      </c>
      <c r="E1208" s="9">
        <v>4562342690043</v>
      </c>
      <c r="F1208">
        <v>0</v>
      </c>
      <c r="G1208">
        <v>0</v>
      </c>
      <c r="H1208" t="s">
        <v>21</v>
      </c>
      <c r="I1208" t="s">
        <v>19</v>
      </c>
      <c r="J1208" t="s">
        <v>329</v>
      </c>
      <c r="K1208">
        <v>30</v>
      </c>
      <c r="L1208">
        <v>0</v>
      </c>
      <c r="M1208">
        <v>0</v>
      </c>
      <c r="N1208">
        <v>0</v>
      </c>
    </row>
    <row r="1209" spans="1:14" x14ac:dyDescent="0.15">
      <c r="A1209" t="str">
        <f t="shared" si="21"/>
        <v>201948_445_4562342690050</v>
      </c>
      <c r="B1209">
        <v>201948</v>
      </c>
      <c r="C1209">
        <v>445</v>
      </c>
      <c r="D1209" t="s">
        <v>120</v>
      </c>
      <c r="E1209" s="9">
        <v>4562342690050</v>
      </c>
      <c r="F1209">
        <v>0</v>
      </c>
      <c r="G1209">
        <v>0</v>
      </c>
      <c r="H1209" t="s">
        <v>22</v>
      </c>
      <c r="I1209" t="s">
        <v>19</v>
      </c>
      <c r="J1209" t="s">
        <v>329</v>
      </c>
      <c r="K1209">
        <v>10</v>
      </c>
      <c r="L1209">
        <v>0</v>
      </c>
      <c r="M1209">
        <v>0</v>
      </c>
      <c r="N1209">
        <v>0</v>
      </c>
    </row>
    <row r="1210" spans="1:14" x14ac:dyDescent="0.15">
      <c r="A1210" t="str">
        <f t="shared" si="21"/>
        <v>201948_445_4562342690067</v>
      </c>
      <c r="B1210">
        <v>201948</v>
      </c>
      <c r="C1210">
        <v>445</v>
      </c>
      <c r="D1210" t="s">
        <v>120</v>
      </c>
      <c r="E1210" s="9">
        <v>4562342690067</v>
      </c>
      <c r="F1210">
        <v>0</v>
      </c>
      <c r="G1210">
        <v>0</v>
      </c>
      <c r="H1210" t="s">
        <v>23</v>
      </c>
      <c r="I1210" t="s">
        <v>19</v>
      </c>
      <c r="J1210" t="s">
        <v>329</v>
      </c>
      <c r="K1210">
        <v>30</v>
      </c>
      <c r="L1210">
        <v>0</v>
      </c>
      <c r="M1210">
        <v>0</v>
      </c>
      <c r="N1210">
        <v>0</v>
      </c>
    </row>
    <row r="1211" spans="1:14" x14ac:dyDescent="0.15">
      <c r="A1211" t="str">
        <f t="shared" si="21"/>
        <v>201948_445_4562342690074</v>
      </c>
      <c r="B1211">
        <v>201948</v>
      </c>
      <c r="C1211">
        <v>445</v>
      </c>
      <c r="D1211" t="s">
        <v>120</v>
      </c>
      <c r="E1211" s="9">
        <v>4562342690074</v>
      </c>
      <c r="F1211">
        <v>0</v>
      </c>
      <c r="G1211">
        <v>0</v>
      </c>
      <c r="H1211" t="s">
        <v>24</v>
      </c>
      <c r="I1211" t="s">
        <v>19</v>
      </c>
      <c r="J1211" t="s">
        <v>329</v>
      </c>
      <c r="K1211">
        <v>30</v>
      </c>
      <c r="L1211">
        <v>0</v>
      </c>
      <c r="M1211">
        <v>0</v>
      </c>
      <c r="N1211">
        <v>0</v>
      </c>
    </row>
    <row r="1212" spans="1:14" x14ac:dyDescent="0.15">
      <c r="A1212" t="str">
        <f t="shared" si="21"/>
        <v>201948_445_4562342690081</v>
      </c>
      <c r="B1212">
        <v>201948</v>
      </c>
      <c r="C1212">
        <v>445</v>
      </c>
      <c r="D1212" t="s">
        <v>120</v>
      </c>
      <c r="E1212" s="9">
        <v>4562342690081</v>
      </c>
      <c r="F1212">
        <v>0</v>
      </c>
      <c r="G1212">
        <v>0</v>
      </c>
      <c r="H1212" t="s">
        <v>25</v>
      </c>
      <c r="I1212" t="s">
        <v>19</v>
      </c>
      <c r="J1212" t="s">
        <v>329</v>
      </c>
      <c r="K1212">
        <v>10</v>
      </c>
      <c r="L1212">
        <v>0</v>
      </c>
      <c r="M1212">
        <v>0</v>
      </c>
      <c r="N1212">
        <v>0</v>
      </c>
    </row>
    <row r="1213" spans="1:14" x14ac:dyDescent="0.15">
      <c r="A1213" t="str">
        <f t="shared" si="21"/>
        <v>201948_446_4562342690029</v>
      </c>
      <c r="B1213">
        <v>201948</v>
      </c>
      <c r="C1213">
        <v>446</v>
      </c>
      <c r="D1213" t="s">
        <v>121</v>
      </c>
      <c r="E1213" s="9">
        <v>4562342690029</v>
      </c>
      <c r="F1213">
        <v>0</v>
      </c>
      <c r="G1213">
        <v>0</v>
      </c>
      <c r="H1213" t="s">
        <v>18</v>
      </c>
      <c r="I1213" t="s">
        <v>19</v>
      </c>
      <c r="J1213" t="s">
        <v>329</v>
      </c>
      <c r="K1213">
        <v>30</v>
      </c>
      <c r="L1213">
        <v>0</v>
      </c>
      <c r="M1213">
        <v>0</v>
      </c>
      <c r="N1213">
        <v>0</v>
      </c>
    </row>
    <row r="1214" spans="1:14" x14ac:dyDescent="0.15">
      <c r="A1214" t="str">
        <f t="shared" si="21"/>
        <v>201948_446_4562342690036</v>
      </c>
      <c r="B1214">
        <v>201948</v>
      </c>
      <c r="C1214">
        <v>446</v>
      </c>
      <c r="D1214" t="s">
        <v>121</v>
      </c>
      <c r="E1214" s="9">
        <v>4562342690036</v>
      </c>
      <c r="F1214">
        <v>0</v>
      </c>
      <c r="G1214">
        <v>0</v>
      </c>
      <c r="H1214" t="s">
        <v>20</v>
      </c>
      <c r="I1214" t="s">
        <v>19</v>
      </c>
      <c r="J1214" t="s">
        <v>329</v>
      </c>
      <c r="K1214">
        <v>10</v>
      </c>
      <c r="L1214">
        <v>0</v>
      </c>
      <c r="M1214">
        <v>0</v>
      </c>
      <c r="N1214">
        <v>0</v>
      </c>
    </row>
    <row r="1215" spans="1:14" x14ac:dyDescent="0.15">
      <c r="A1215" t="str">
        <f t="shared" si="21"/>
        <v>201948_446_4562342690043</v>
      </c>
      <c r="B1215">
        <v>201948</v>
      </c>
      <c r="C1215">
        <v>446</v>
      </c>
      <c r="D1215" t="s">
        <v>121</v>
      </c>
      <c r="E1215" s="9">
        <v>4562342690043</v>
      </c>
      <c r="F1215">
        <v>0</v>
      </c>
      <c r="G1215">
        <v>0</v>
      </c>
      <c r="H1215" t="s">
        <v>21</v>
      </c>
      <c r="I1215" t="s">
        <v>19</v>
      </c>
      <c r="J1215" t="s">
        <v>329</v>
      </c>
      <c r="K1215">
        <v>30</v>
      </c>
      <c r="L1215">
        <v>0</v>
      </c>
      <c r="M1215">
        <v>0</v>
      </c>
      <c r="N1215">
        <v>0</v>
      </c>
    </row>
    <row r="1216" spans="1:14" x14ac:dyDescent="0.15">
      <c r="A1216" t="str">
        <f t="shared" si="21"/>
        <v>201948_446_4562342690050</v>
      </c>
      <c r="B1216">
        <v>201948</v>
      </c>
      <c r="C1216">
        <v>446</v>
      </c>
      <c r="D1216" t="s">
        <v>121</v>
      </c>
      <c r="E1216" s="9">
        <v>4562342690050</v>
      </c>
      <c r="F1216">
        <v>0</v>
      </c>
      <c r="G1216">
        <v>0</v>
      </c>
      <c r="H1216" t="s">
        <v>22</v>
      </c>
      <c r="I1216" t="s">
        <v>19</v>
      </c>
      <c r="J1216" t="s">
        <v>329</v>
      </c>
      <c r="K1216">
        <v>10</v>
      </c>
      <c r="L1216">
        <v>0</v>
      </c>
      <c r="M1216">
        <v>0</v>
      </c>
      <c r="N1216">
        <v>0</v>
      </c>
    </row>
    <row r="1217" spans="1:14" x14ac:dyDescent="0.15">
      <c r="A1217" t="str">
        <f t="shared" si="21"/>
        <v>201948_446_4562342690067</v>
      </c>
      <c r="B1217">
        <v>201948</v>
      </c>
      <c r="C1217">
        <v>446</v>
      </c>
      <c r="D1217" t="s">
        <v>121</v>
      </c>
      <c r="E1217" s="9">
        <v>4562342690067</v>
      </c>
      <c r="F1217">
        <v>0</v>
      </c>
      <c r="G1217">
        <v>0</v>
      </c>
      <c r="H1217" t="s">
        <v>23</v>
      </c>
      <c r="I1217" t="s">
        <v>19</v>
      </c>
      <c r="J1217" t="s">
        <v>329</v>
      </c>
      <c r="K1217">
        <v>30</v>
      </c>
      <c r="L1217">
        <v>0</v>
      </c>
      <c r="M1217">
        <v>0</v>
      </c>
      <c r="N1217">
        <v>0</v>
      </c>
    </row>
    <row r="1218" spans="1:14" x14ac:dyDescent="0.15">
      <c r="A1218" t="str">
        <f t="shared" si="21"/>
        <v>201948_446_4562342690074</v>
      </c>
      <c r="B1218">
        <v>201948</v>
      </c>
      <c r="C1218">
        <v>446</v>
      </c>
      <c r="D1218" t="s">
        <v>121</v>
      </c>
      <c r="E1218" s="9">
        <v>4562342690074</v>
      </c>
      <c r="F1218">
        <v>0</v>
      </c>
      <c r="G1218">
        <v>0</v>
      </c>
      <c r="H1218" t="s">
        <v>24</v>
      </c>
      <c r="I1218" t="s">
        <v>19</v>
      </c>
      <c r="J1218" t="s">
        <v>329</v>
      </c>
      <c r="K1218">
        <v>30</v>
      </c>
      <c r="L1218">
        <v>0</v>
      </c>
      <c r="M1218">
        <v>0</v>
      </c>
      <c r="N1218">
        <v>0</v>
      </c>
    </row>
    <row r="1219" spans="1:14" x14ac:dyDescent="0.15">
      <c r="A1219" t="str">
        <f t="shared" si="21"/>
        <v>201948_446_4562342690081</v>
      </c>
      <c r="B1219">
        <v>201948</v>
      </c>
      <c r="C1219">
        <v>446</v>
      </c>
      <c r="D1219" t="s">
        <v>121</v>
      </c>
      <c r="E1219" s="9">
        <v>4562342690081</v>
      </c>
      <c r="F1219">
        <v>0</v>
      </c>
      <c r="G1219">
        <v>0</v>
      </c>
      <c r="H1219" t="s">
        <v>25</v>
      </c>
      <c r="I1219" t="s">
        <v>19</v>
      </c>
      <c r="J1219" t="s">
        <v>329</v>
      </c>
      <c r="K1219">
        <v>10</v>
      </c>
      <c r="L1219">
        <v>0</v>
      </c>
      <c r="M1219">
        <v>0</v>
      </c>
      <c r="N1219">
        <v>0</v>
      </c>
    </row>
    <row r="1220" spans="1:14" x14ac:dyDescent="0.15">
      <c r="A1220" t="str">
        <f t="shared" si="21"/>
        <v>201949_6_4562342690029</v>
      </c>
      <c r="B1220">
        <v>201949</v>
      </c>
      <c r="C1220">
        <v>6</v>
      </c>
      <c r="D1220" t="s">
        <v>35</v>
      </c>
      <c r="E1220" s="9">
        <v>4562342690029</v>
      </c>
      <c r="F1220">
        <v>0</v>
      </c>
      <c r="G1220">
        <v>0</v>
      </c>
      <c r="H1220" t="s">
        <v>18</v>
      </c>
      <c r="I1220" t="s">
        <v>19</v>
      </c>
      <c r="J1220" t="s">
        <v>329</v>
      </c>
      <c r="K1220">
        <v>30</v>
      </c>
      <c r="L1220">
        <v>0</v>
      </c>
      <c r="M1220">
        <v>0</v>
      </c>
      <c r="N1220">
        <v>0</v>
      </c>
    </row>
    <row r="1221" spans="1:14" x14ac:dyDescent="0.15">
      <c r="A1221" t="str">
        <f t="shared" si="21"/>
        <v>201949_6_4562342690036</v>
      </c>
      <c r="B1221">
        <v>201949</v>
      </c>
      <c r="C1221">
        <v>6</v>
      </c>
      <c r="D1221" t="s">
        <v>35</v>
      </c>
      <c r="E1221" s="9">
        <v>4562342690036</v>
      </c>
      <c r="F1221">
        <v>0</v>
      </c>
      <c r="G1221">
        <v>0</v>
      </c>
      <c r="H1221" t="s">
        <v>20</v>
      </c>
      <c r="I1221" t="s">
        <v>19</v>
      </c>
      <c r="J1221" t="s">
        <v>329</v>
      </c>
      <c r="K1221">
        <v>10</v>
      </c>
      <c r="L1221">
        <v>0</v>
      </c>
      <c r="M1221">
        <v>0</v>
      </c>
      <c r="N1221">
        <v>0</v>
      </c>
    </row>
    <row r="1222" spans="1:14" x14ac:dyDescent="0.15">
      <c r="A1222" t="str">
        <f t="shared" si="21"/>
        <v>201949_6_4562342690043</v>
      </c>
      <c r="B1222">
        <v>201949</v>
      </c>
      <c r="C1222">
        <v>6</v>
      </c>
      <c r="D1222" t="s">
        <v>35</v>
      </c>
      <c r="E1222" s="9">
        <v>4562342690043</v>
      </c>
      <c r="F1222">
        <v>0</v>
      </c>
      <c r="G1222">
        <v>0</v>
      </c>
      <c r="H1222" t="s">
        <v>21</v>
      </c>
      <c r="I1222" t="s">
        <v>19</v>
      </c>
      <c r="J1222" t="s">
        <v>329</v>
      </c>
      <c r="K1222">
        <v>30</v>
      </c>
      <c r="L1222">
        <v>0</v>
      </c>
      <c r="M1222">
        <v>0</v>
      </c>
      <c r="N1222">
        <v>0</v>
      </c>
    </row>
    <row r="1223" spans="1:14" x14ac:dyDescent="0.15">
      <c r="A1223" t="str">
        <f t="shared" si="21"/>
        <v>201949_6_4562342690050</v>
      </c>
      <c r="B1223">
        <v>201949</v>
      </c>
      <c r="C1223">
        <v>6</v>
      </c>
      <c r="D1223" t="s">
        <v>35</v>
      </c>
      <c r="E1223" s="9">
        <v>4562342690050</v>
      </c>
      <c r="F1223">
        <v>0</v>
      </c>
      <c r="G1223">
        <v>0</v>
      </c>
      <c r="H1223" t="s">
        <v>22</v>
      </c>
      <c r="I1223" t="s">
        <v>19</v>
      </c>
      <c r="J1223" t="s">
        <v>329</v>
      </c>
      <c r="K1223">
        <v>10</v>
      </c>
      <c r="L1223">
        <v>0</v>
      </c>
      <c r="M1223">
        <v>0</v>
      </c>
      <c r="N1223">
        <v>0</v>
      </c>
    </row>
    <row r="1224" spans="1:14" x14ac:dyDescent="0.15">
      <c r="A1224" t="str">
        <f t="shared" si="21"/>
        <v>201949_6_4562342690067</v>
      </c>
      <c r="B1224">
        <v>201949</v>
      </c>
      <c r="C1224">
        <v>6</v>
      </c>
      <c r="D1224" t="s">
        <v>35</v>
      </c>
      <c r="E1224" s="9">
        <v>4562342690067</v>
      </c>
      <c r="F1224">
        <v>0</v>
      </c>
      <c r="G1224">
        <v>0</v>
      </c>
      <c r="H1224" t="s">
        <v>23</v>
      </c>
      <c r="I1224" t="s">
        <v>19</v>
      </c>
      <c r="J1224" t="s">
        <v>329</v>
      </c>
      <c r="K1224">
        <v>30</v>
      </c>
      <c r="L1224">
        <v>0</v>
      </c>
      <c r="M1224">
        <v>0</v>
      </c>
      <c r="N1224">
        <v>0</v>
      </c>
    </row>
    <row r="1225" spans="1:14" x14ac:dyDescent="0.15">
      <c r="A1225" t="str">
        <f t="shared" si="21"/>
        <v>201949_6_4562342690074</v>
      </c>
      <c r="B1225">
        <v>201949</v>
      </c>
      <c r="C1225">
        <v>6</v>
      </c>
      <c r="D1225" t="s">
        <v>35</v>
      </c>
      <c r="E1225" s="9">
        <v>4562342690074</v>
      </c>
      <c r="F1225">
        <v>0</v>
      </c>
      <c r="G1225">
        <v>0</v>
      </c>
      <c r="H1225" t="s">
        <v>24</v>
      </c>
      <c r="I1225" t="s">
        <v>19</v>
      </c>
      <c r="J1225" t="s">
        <v>329</v>
      </c>
      <c r="K1225">
        <v>30</v>
      </c>
      <c r="L1225">
        <v>0</v>
      </c>
      <c r="M1225">
        <v>0</v>
      </c>
      <c r="N1225">
        <v>0</v>
      </c>
    </row>
    <row r="1226" spans="1:14" x14ac:dyDescent="0.15">
      <c r="A1226" t="str">
        <f t="shared" si="21"/>
        <v>201949_6_4562342690081</v>
      </c>
      <c r="B1226">
        <v>201949</v>
      </c>
      <c r="C1226">
        <v>6</v>
      </c>
      <c r="D1226" t="s">
        <v>35</v>
      </c>
      <c r="E1226" s="9">
        <v>4562342690081</v>
      </c>
      <c r="F1226">
        <v>0</v>
      </c>
      <c r="G1226">
        <v>0</v>
      </c>
      <c r="H1226" t="s">
        <v>25</v>
      </c>
      <c r="I1226" t="s">
        <v>19</v>
      </c>
      <c r="J1226" t="s">
        <v>329</v>
      </c>
      <c r="K1226">
        <v>10</v>
      </c>
      <c r="L1226">
        <v>0</v>
      </c>
      <c r="M1226">
        <v>0</v>
      </c>
      <c r="N1226">
        <v>0</v>
      </c>
    </row>
    <row r="1227" spans="1:14" x14ac:dyDescent="0.15">
      <c r="A1227" t="str">
        <f t="shared" si="21"/>
        <v>201949_8_4562342690029</v>
      </c>
      <c r="B1227">
        <v>201949</v>
      </c>
      <c r="C1227">
        <v>8</v>
      </c>
      <c r="D1227" t="s">
        <v>36</v>
      </c>
      <c r="E1227" s="9">
        <v>4562342690029</v>
      </c>
      <c r="F1227">
        <v>0</v>
      </c>
      <c r="G1227">
        <v>0</v>
      </c>
      <c r="H1227" t="s">
        <v>18</v>
      </c>
      <c r="I1227" t="s">
        <v>19</v>
      </c>
      <c r="J1227" t="s">
        <v>329</v>
      </c>
      <c r="K1227">
        <v>30</v>
      </c>
      <c r="L1227">
        <v>0</v>
      </c>
      <c r="M1227">
        <v>0</v>
      </c>
      <c r="N1227">
        <v>0</v>
      </c>
    </row>
    <row r="1228" spans="1:14" x14ac:dyDescent="0.15">
      <c r="A1228" t="str">
        <f t="shared" si="21"/>
        <v>201949_8_4562342690036</v>
      </c>
      <c r="B1228">
        <v>201949</v>
      </c>
      <c r="C1228">
        <v>8</v>
      </c>
      <c r="D1228" t="s">
        <v>36</v>
      </c>
      <c r="E1228" s="9">
        <v>4562342690036</v>
      </c>
      <c r="F1228">
        <v>0</v>
      </c>
      <c r="G1228">
        <v>0</v>
      </c>
      <c r="H1228" t="s">
        <v>20</v>
      </c>
      <c r="I1228" t="s">
        <v>19</v>
      </c>
      <c r="J1228" t="s">
        <v>329</v>
      </c>
      <c r="K1228">
        <v>10</v>
      </c>
      <c r="L1228">
        <v>0</v>
      </c>
      <c r="M1228">
        <v>0</v>
      </c>
      <c r="N1228">
        <v>0</v>
      </c>
    </row>
    <row r="1229" spans="1:14" x14ac:dyDescent="0.15">
      <c r="A1229" t="str">
        <f t="shared" si="21"/>
        <v>201949_8_4562342690043</v>
      </c>
      <c r="B1229">
        <v>201949</v>
      </c>
      <c r="C1229">
        <v>8</v>
      </c>
      <c r="D1229" t="s">
        <v>36</v>
      </c>
      <c r="E1229" s="9">
        <v>4562342690043</v>
      </c>
      <c r="F1229">
        <v>0</v>
      </c>
      <c r="G1229">
        <v>0</v>
      </c>
      <c r="H1229" t="s">
        <v>21</v>
      </c>
      <c r="I1229" t="s">
        <v>19</v>
      </c>
      <c r="J1229" t="s">
        <v>329</v>
      </c>
      <c r="K1229">
        <v>30</v>
      </c>
      <c r="L1229">
        <v>0</v>
      </c>
      <c r="M1229">
        <v>0</v>
      </c>
      <c r="N1229">
        <v>0</v>
      </c>
    </row>
    <row r="1230" spans="1:14" x14ac:dyDescent="0.15">
      <c r="A1230" t="str">
        <f t="shared" si="21"/>
        <v>201949_8_4562342690050</v>
      </c>
      <c r="B1230">
        <v>201949</v>
      </c>
      <c r="C1230">
        <v>8</v>
      </c>
      <c r="D1230" t="s">
        <v>36</v>
      </c>
      <c r="E1230" s="9">
        <v>4562342690050</v>
      </c>
      <c r="F1230">
        <v>0</v>
      </c>
      <c r="G1230">
        <v>0</v>
      </c>
      <c r="H1230" t="s">
        <v>22</v>
      </c>
      <c r="I1230" t="s">
        <v>19</v>
      </c>
      <c r="J1230" t="s">
        <v>329</v>
      </c>
      <c r="K1230">
        <v>10</v>
      </c>
      <c r="L1230">
        <v>0</v>
      </c>
      <c r="M1230">
        <v>0</v>
      </c>
      <c r="N1230">
        <v>0</v>
      </c>
    </row>
    <row r="1231" spans="1:14" x14ac:dyDescent="0.15">
      <c r="A1231" t="str">
        <f t="shared" si="21"/>
        <v>201949_8_4562342690067</v>
      </c>
      <c r="B1231">
        <v>201949</v>
      </c>
      <c r="C1231">
        <v>8</v>
      </c>
      <c r="D1231" t="s">
        <v>36</v>
      </c>
      <c r="E1231" s="9">
        <v>4562342690067</v>
      </c>
      <c r="F1231">
        <v>0</v>
      </c>
      <c r="G1231">
        <v>0</v>
      </c>
      <c r="H1231" t="s">
        <v>23</v>
      </c>
      <c r="I1231" t="s">
        <v>19</v>
      </c>
      <c r="J1231" t="s">
        <v>329</v>
      </c>
      <c r="K1231">
        <v>28</v>
      </c>
      <c r="L1231">
        <v>2</v>
      </c>
      <c r="M1231">
        <v>0</v>
      </c>
      <c r="N1231">
        <v>0</v>
      </c>
    </row>
    <row r="1232" spans="1:14" x14ac:dyDescent="0.15">
      <c r="A1232" t="str">
        <f t="shared" si="21"/>
        <v>201949_8_4562342690074</v>
      </c>
      <c r="B1232">
        <v>201949</v>
      </c>
      <c r="C1232">
        <v>8</v>
      </c>
      <c r="D1232" t="s">
        <v>36</v>
      </c>
      <c r="E1232" s="9">
        <v>4562342690074</v>
      </c>
      <c r="F1232">
        <v>0</v>
      </c>
      <c r="G1232">
        <v>0</v>
      </c>
      <c r="H1232" t="s">
        <v>24</v>
      </c>
      <c r="I1232" t="s">
        <v>19</v>
      </c>
      <c r="J1232" t="s">
        <v>329</v>
      </c>
      <c r="K1232">
        <v>30</v>
      </c>
      <c r="L1232">
        <v>0</v>
      </c>
      <c r="M1232">
        <v>0</v>
      </c>
      <c r="N1232">
        <v>0</v>
      </c>
    </row>
    <row r="1233" spans="1:14" x14ac:dyDescent="0.15">
      <c r="A1233" t="str">
        <f t="shared" si="21"/>
        <v>201949_8_4562342690081</v>
      </c>
      <c r="B1233">
        <v>201949</v>
      </c>
      <c r="C1233">
        <v>8</v>
      </c>
      <c r="D1233" t="s">
        <v>36</v>
      </c>
      <c r="E1233" s="9">
        <v>4562342690081</v>
      </c>
      <c r="F1233">
        <v>0</v>
      </c>
      <c r="G1233">
        <v>0</v>
      </c>
      <c r="H1233" t="s">
        <v>25</v>
      </c>
      <c r="I1233" t="s">
        <v>19</v>
      </c>
      <c r="J1233" t="s">
        <v>329</v>
      </c>
      <c r="K1233">
        <v>10</v>
      </c>
      <c r="L1233">
        <v>0</v>
      </c>
      <c r="M1233">
        <v>0</v>
      </c>
      <c r="N1233">
        <v>0</v>
      </c>
    </row>
    <row r="1234" spans="1:14" x14ac:dyDescent="0.15">
      <c r="A1234" t="str">
        <f t="shared" si="21"/>
        <v>201949_9_4562342690029</v>
      </c>
      <c r="B1234">
        <v>201949</v>
      </c>
      <c r="C1234">
        <v>9</v>
      </c>
      <c r="D1234" t="s">
        <v>37</v>
      </c>
      <c r="E1234" s="9">
        <v>4562342690029</v>
      </c>
      <c r="F1234">
        <v>0</v>
      </c>
      <c r="G1234">
        <v>0</v>
      </c>
      <c r="H1234" t="s">
        <v>18</v>
      </c>
      <c r="I1234" t="s">
        <v>19</v>
      </c>
      <c r="J1234" t="s">
        <v>329</v>
      </c>
      <c r="K1234">
        <v>30</v>
      </c>
      <c r="L1234">
        <v>0</v>
      </c>
      <c r="M1234">
        <v>0</v>
      </c>
      <c r="N1234">
        <v>0</v>
      </c>
    </row>
    <row r="1235" spans="1:14" x14ac:dyDescent="0.15">
      <c r="A1235" t="str">
        <f t="shared" si="21"/>
        <v>201949_9_4562342690036</v>
      </c>
      <c r="B1235">
        <v>201949</v>
      </c>
      <c r="C1235">
        <v>9</v>
      </c>
      <c r="D1235" t="s">
        <v>37</v>
      </c>
      <c r="E1235" s="9">
        <v>4562342690036</v>
      </c>
      <c r="F1235">
        <v>0</v>
      </c>
      <c r="G1235">
        <v>0</v>
      </c>
      <c r="H1235" t="s">
        <v>20</v>
      </c>
      <c r="I1235" t="s">
        <v>19</v>
      </c>
      <c r="J1235" t="s">
        <v>329</v>
      </c>
      <c r="K1235">
        <v>10</v>
      </c>
      <c r="L1235">
        <v>0</v>
      </c>
      <c r="M1235">
        <v>0</v>
      </c>
      <c r="N1235">
        <v>0</v>
      </c>
    </row>
    <row r="1236" spans="1:14" x14ac:dyDescent="0.15">
      <c r="A1236" t="str">
        <f t="shared" si="21"/>
        <v>201949_9_4562342690043</v>
      </c>
      <c r="B1236">
        <v>201949</v>
      </c>
      <c r="C1236">
        <v>9</v>
      </c>
      <c r="D1236" t="s">
        <v>37</v>
      </c>
      <c r="E1236" s="9">
        <v>4562342690043</v>
      </c>
      <c r="F1236">
        <v>0</v>
      </c>
      <c r="G1236">
        <v>0</v>
      </c>
      <c r="H1236" t="s">
        <v>21</v>
      </c>
      <c r="I1236" t="s">
        <v>19</v>
      </c>
      <c r="J1236" t="s">
        <v>329</v>
      </c>
      <c r="K1236">
        <v>30</v>
      </c>
      <c r="L1236">
        <v>0</v>
      </c>
      <c r="M1236">
        <v>0</v>
      </c>
      <c r="N1236">
        <v>0</v>
      </c>
    </row>
    <row r="1237" spans="1:14" x14ac:dyDescent="0.15">
      <c r="A1237" t="str">
        <f t="shared" si="21"/>
        <v>201949_9_4562342690050</v>
      </c>
      <c r="B1237">
        <v>201949</v>
      </c>
      <c r="C1237">
        <v>9</v>
      </c>
      <c r="D1237" t="s">
        <v>37</v>
      </c>
      <c r="E1237" s="9">
        <v>4562342690050</v>
      </c>
      <c r="F1237">
        <v>0</v>
      </c>
      <c r="G1237">
        <v>0</v>
      </c>
      <c r="H1237" t="s">
        <v>22</v>
      </c>
      <c r="I1237" t="s">
        <v>19</v>
      </c>
      <c r="J1237" t="s">
        <v>329</v>
      </c>
      <c r="K1237">
        <v>10</v>
      </c>
      <c r="L1237">
        <v>0</v>
      </c>
      <c r="M1237">
        <v>0</v>
      </c>
      <c r="N1237">
        <v>0</v>
      </c>
    </row>
    <row r="1238" spans="1:14" x14ac:dyDescent="0.15">
      <c r="A1238" t="str">
        <f t="shared" si="21"/>
        <v>201949_9_4562342690067</v>
      </c>
      <c r="B1238">
        <v>201949</v>
      </c>
      <c r="C1238">
        <v>9</v>
      </c>
      <c r="D1238" t="s">
        <v>37</v>
      </c>
      <c r="E1238" s="9">
        <v>4562342690067</v>
      </c>
      <c r="F1238">
        <v>0</v>
      </c>
      <c r="G1238">
        <v>0</v>
      </c>
      <c r="H1238" t="s">
        <v>23</v>
      </c>
      <c r="I1238" t="s">
        <v>19</v>
      </c>
      <c r="J1238" t="s">
        <v>329</v>
      </c>
      <c r="K1238">
        <v>30</v>
      </c>
      <c r="L1238">
        <v>0</v>
      </c>
      <c r="M1238">
        <v>0</v>
      </c>
      <c r="N1238">
        <v>0</v>
      </c>
    </row>
    <row r="1239" spans="1:14" x14ac:dyDescent="0.15">
      <c r="A1239" t="str">
        <f t="shared" si="21"/>
        <v>201949_9_4562342690074</v>
      </c>
      <c r="B1239">
        <v>201949</v>
      </c>
      <c r="C1239">
        <v>9</v>
      </c>
      <c r="D1239" t="s">
        <v>37</v>
      </c>
      <c r="E1239" s="9">
        <v>4562342690074</v>
      </c>
      <c r="F1239">
        <v>0</v>
      </c>
      <c r="G1239">
        <v>0</v>
      </c>
      <c r="H1239" t="s">
        <v>24</v>
      </c>
      <c r="I1239" t="s">
        <v>19</v>
      </c>
      <c r="J1239" t="s">
        <v>329</v>
      </c>
      <c r="K1239">
        <v>30</v>
      </c>
      <c r="L1239">
        <v>0</v>
      </c>
      <c r="M1239">
        <v>0</v>
      </c>
      <c r="N1239">
        <v>0</v>
      </c>
    </row>
    <row r="1240" spans="1:14" x14ac:dyDescent="0.15">
      <c r="A1240" t="str">
        <f t="shared" si="21"/>
        <v>201949_9_4562342690081</v>
      </c>
      <c r="B1240">
        <v>201949</v>
      </c>
      <c r="C1240">
        <v>9</v>
      </c>
      <c r="D1240" t="s">
        <v>37</v>
      </c>
      <c r="E1240" s="9">
        <v>4562342690081</v>
      </c>
      <c r="F1240">
        <v>0</v>
      </c>
      <c r="G1240">
        <v>0</v>
      </c>
      <c r="H1240" t="s">
        <v>25</v>
      </c>
      <c r="I1240" t="s">
        <v>19</v>
      </c>
      <c r="J1240" t="s">
        <v>329</v>
      </c>
      <c r="K1240">
        <v>10</v>
      </c>
      <c r="L1240">
        <v>0</v>
      </c>
      <c r="M1240">
        <v>0</v>
      </c>
      <c r="N1240">
        <v>0</v>
      </c>
    </row>
    <row r="1241" spans="1:14" x14ac:dyDescent="0.15">
      <c r="A1241" t="str">
        <f t="shared" ref="A1241:A1304" si="22">B1241&amp;"_"&amp;C1241&amp;"_"&amp;E1241</f>
        <v>201949_13_4562342690029</v>
      </c>
      <c r="B1241">
        <v>201949</v>
      </c>
      <c r="C1241">
        <v>13</v>
      </c>
      <c r="D1241" t="s">
        <v>38</v>
      </c>
      <c r="E1241" s="9">
        <v>4562342690029</v>
      </c>
      <c r="F1241">
        <v>0</v>
      </c>
      <c r="G1241">
        <v>0</v>
      </c>
      <c r="H1241" t="s">
        <v>18</v>
      </c>
      <c r="I1241" t="s">
        <v>19</v>
      </c>
      <c r="J1241" t="s">
        <v>329</v>
      </c>
      <c r="K1241">
        <v>20</v>
      </c>
      <c r="L1241">
        <v>4</v>
      </c>
      <c r="M1241">
        <v>0</v>
      </c>
      <c r="N1241">
        <v>0</v>
      </c>
    </row>
    <row r="1242" spans="1:14" x14ac:dyDescent="0.15">
      <c r="A1242" t="str">
        <f t="shared" si="22"/>
        <v>201949_13_4562342690036</v>
      </c>
      <c r="B1242">
        <v>201949</v>
      </c>
      <c r="C1242">
        <v>13</v>
      </c>
      <c r="D1242" t="s">
        <v>38</v>
      </c>
      <c r="E1242" s="9">
        <v>4562342690036</v>
      </c>
      <c r="F1242">
        <v>0</v>
      </c>
      <c r="G1242">
        <v>0</v>
      </c>
      <c r="H1242" t="s">
        <v>20</v>
      </c>
      <c r="I1242" t="s">
        <v>19</v>
      </c>
      <c r="J1242" t="s">
        <v>329</v>
      </c>
      <c r="K1242">
        <v>10</v>
      </c>
      <c r="L1242">
        <v>0</v>
      </c>
      <c r="M1242">
        <v>0</v>
      </c>
      <c r="N1242">
        <v>0</v>
      </c>
    </row>
    <row r="1243" spans="1:14" x14ac:dyDescent="0.15">
      <c r="A1243" t="str">
        <f t="shared" si="22"/>
        <v>201949_13_4562342690043</v>
      </c>
      <c r="B1243">
        <v>201949</v>
      </c>
      <c r="C1243">
        <v>13</v>
      </c>
      <c r="D1243" t="s">
        <v>38</v>
      </c>
      <c r="E1243" s="9">
        <v>4562342690043</v>
      </c>
      <c r="F1243">
        <v>0</v>
      </c>
      <c r="G1243">
        <v>0</v>
      </c>
      <c r="H1243" t="s">
        <v>21</v>
      </c>
      <c r="I1243" t="s">
        <v>19</v>
      </c>
      <c r="J1243" t="s">
        <v>329</v>
      </c>
      <c r="K1243">
        <v>27</v>
      </c>
      <c r="L1243">
        <v>1</v>
      </c>
      <c r="M1243">
        <v>0</v>
      </c>
      <c r="N1243">
        <v>0</v>
      </c>
    </row>
    <row r="1244" spans="1:14" x14ac:dyDescent="0.15">
      <c r="A1244" t="str">
        <f t="shared" si="22"/>
        <v>201949_13_4562342690050</v>
      </c>
      <c r="B1244">
        <v>201949</v>
      </c>
      <c r="C1244">
        <v>13</v>
      </c>
      <c r="D1244" t="s">
        <v>38</v>
      </c>
      <c r="E1244" s="9">
        <v>4562342690050</v>
      </c>
      <c r="F1244">
        <v>0</v>
      </c>
      <c r="G1244">
        <v>0</v>
      </c>
      <c r="H1244" t="s">
        <v>22</v>
      </c>
      <c r="I1244" t="s">
        <v>19</v>
      </c>
      <c r="J1244" t="s">
        <v>329</v>
      </c>
      <c r="K1244">
        <v>7</v>
      </c>
      <c r="L1244">
        <v>1</v>
      </c>
      <c r="M1244">
        <v>0</v>
      </c>
      <c r="N1244">
        <v>0</v>
      </c>
    </row>
    <row r="1245" spans="1:14" x14ac:dyDescent="0.15">
      <c r="A1245" t="str">
        <f t="shared" si="22"/>
        <v>201949_13_4562342690067</v>
      </c>
      <c r="B1245">
        <v>201949</v>
      </c>
      <c r="C1245">
        <v>13</v>
      </c>
      <c r="D1245" t="s">
        <v>38</v>
      </c>
      <c r="E1245" s="9">
        <v>4562342690067</v>
      </c>
      <c r="F1245">
        <v>0</v>
      </c>
      <c r="G1245">
        <v>0</v>
      </c>
      <c r="H1245" t="s">
        <v>23</v>
      </c>
      <c r="I1245" t="s">
        <v>19</v>
      </c>
      <c r="J1245" t="s">
        <v>329</v>
      </c>
      <c r="K1245">
        <v>27</v>
      </c>
      <c r="L1245">
        <v>3</v>
      </c>
      <c r="M1245">
        <v>0</v>
      </c>
      <c r="N1245">
        <v>0</v>
      </c>
    </row>
    <row r="1246" spans="1:14" x14ac:dyDescent="0.15">
      <c r="A1246" t="str">
        <f t="shared" si="22"/>
        <v>201949_13_4562342690074</v>
      </c>
      <c r="B1246">
        <v>201949</v>
      </c>
      <c r="C1246">
        <v>13</v>
      </c>
      <c r="D1246" t="s">
        <v>38</v>
      </c>
      <c r="E1246" s="9">
        <v>4562342690074</v>
      </c>
      <c r="F1246">
        <v>0</v>
      </c>
      <c r="G1246">
        <v>0</v>
      </c>
      <c r="H1246" t="s">
        <v>24</v>
      </c>
      <c r="I1246" t="s">
        <v>19</v>
      </c>
      <c r="J1246" t="s">
        <v>329</v>
      </c>
      <c r="K1246">
        <v>22</v>
      </c>
      <c r="L1246">
        <v>2</v>
      </c>
      <c r="M1246">
        <v>0</v>
      </c>
      <c r="N1246">
        <v>0</v>
      </c>
    </row>
    <row r="1247" spans="1:14" x14ac:dyDescent="0.15">
      <c r="A1247" t="str">
        <f t="shared" si="22"/>
        <v>201949_13_4562342690081</v>
      </c>
      <c r="B1247">
        <v>201949</v>
      </c>
      <c r="C1247">
        <v>13</v>
      </c>
      <c r="D1247" t="s">
        <v>38</v>
      </c>
      <c r="E1247" s="9">
        <v>4562342690081</v>
      </c>
      <c r="F1247">
        <v>0</v>
      </c>
      <c r="G1247">
        <v>0</v>
      </c>
      <c r="H1247" t="s">
        <v>25</v>
      </c>
      <c r="I1247" t="s">
        <v>19</v>
      </c>
      <c r="J1247" t="s">
        <v>329</v>
      </c>
      <c r="K1247">
        <v>10</v>
      </c>
      <c r="L1247">
        <v>0</v>
      </c>
      <c r="M1247">
        <v>0</v>
      </c>
      <c r="N1247">
        <v>0</v>
      </c>
    </row>
    <row r="1248" spans="1:14" x14ac:dyDescent="0.15">
      <c r="A1248" t="str">
        <f t="shared" si="22"/>
        <v>201949_37_4562342690029</v>
      </c>
      <c r="B1248">
        <v>201949</v>
      </c>
      <c r="C1248">
        <v>37</v>
      </c>
      <c r="D1248" t="s">
        <v>39</v>
      </c>
      <c r="E1248" s="9">
        <v>4562342690029</v>
      </c>
      <c r="F1248">
        <v>0</v>
      </c>
      <c r="G1248">
        <v>0</v>
      </c>
      <c r="H1248" t="s">
        <v>18</v>
      </c>
      <c r="I1248" t="s">
        <v>19</v>
      </c>
      <c r="J1248" t="s">
        <v>329</v>
      </c>
      <c r="K1248">
        <v>27</v>
      </c>
      <c r="L1248">
        <v>3</v>
      </c>
      <c r="M1248">
        <v>0</v>
      </c>
      <c r="N1248">
        <v>0</v>
      </c>
    </row>
    <row r="1249" spans="1:14" x14ac:dyDescent="0.15">
      <c r="A1249" t="str">
        <f t="shared" si="22"/>
        <v>201949_37_4562342690036</v>
      </c>
      <c r="B1249">
        <v>201949</v>
      </c>
      <c r="C1249">
        <v>37</v>
      </c>
      <c r="D1249" t="s">
        <v>39</v>
      </c>
      <c r="E1249" s="9">
        <v>4562342690036</v>
      </c>
      <c r="F1249">
        <v>0</v>
      </c>
      <c r="G1249">
        <v>0</v>
      </c>
      <c r="H1249" t="s">
        <v>20</v>
      </c>
      <c r="I1249" t="s">
        <v>19</v>
      </c>
      <c r="J1249" t="s">
        <v>329</v>
      </c>
      <c r="K1249">
        <v>8</v>
      </c>
      <c r="L1249">
        <v>2</v>
      </c>
      <c r="M1249">
        <v>0</v>
      </c>
      <c r="N1249">
        <v>0</v>
      </c>
    </row>
    <row r="1250" spans="1:14" x14ac:dyDescent="0.15">
      <c r="A1250" t="str">
        <f t="shared" si="22"/>
        <v>201949_37_4562342690043</v>
      </c>
      <c r="B1250">
        <v>201949</v>
      </c>
      <c r="C1250">
        <v>37</v>
      </c>
      <c r="D1250" t="s">
        <v>39</v>
      </c>
      <c r="E1250" s="9">
        <v>4562342690043</v>
      </c>
      <c r="F1250">
        <v>0</v>
      </c>
      <c r="G1250">
        <v>0</v>
      </c>
      <c r="H1250" t="s">
        <v>21</v>
      </c>
      <c r="I1250" t="s">
        <v>19</v>
      </c>
      <c r="J1250" t="s">
        <v>329</v>
      </c>
      <c r="K1250">
        <v>29</v>
      </c>
      <c r="L1250">
        <v>1</v>
      </c>
      <c r="M1250">
        <v>0</v>
      </c>
      <c r="N1250">
        <v>0</v>
      </c>
    </row>
    <row r="1251" spans="1:14" x14ac:dyDescent="0.15">
      <c r="A1251" t="str">
        <f t="shared" si="22"/>
        <v>201949_37_4562342690050</v>
      </c>
      <c r="B1251">
        <v>201949</v>
      </c>
      <c r="C1251">
        <v>37</v>
      </c>
      <c r="D1251" t="s">
        <v>39</v>
      </c>
      <c r="E1251" s="9">
        <v>4562342690050</v>
      </c>
      <c r="F1251">
        <v>0</v>
      </c>
      <c r="G1251">
        <v>0</v>
      </c>
      <c r="H1251" t="s">
        <v>22</v>
      </c>
      <c r="I1251" t="s">
        <v>19</v>
      </c>
      <c r="J1251" t="s">
        <v>329</v>
      </c>
      <c r="K1251">
        <v>8</v>
      </c>
      <c r="L1251">
        <v>2</v>
      </c>
      <c r="M1251">
        <v>0</v>
      </c>
      <c r="N1251">
        <v>0</v>
      </c>
    </row>
    <row r="1252" spans="1:14" x14ac:dyDescent="0.15">
      <c r="A1252" t="str">
        <f t="shared" si="22"/>
        <v>201949_37_4562342690067</v>
      </c>
      <c r="B1252">
        <v>201949</v>
      </c>
      <c r="C1252">
        <v>37</v>
      </c>
      <c r="D1252" t="s">
        <v>39</v>
      </c>
      <c r="E1252" s="9">
        <v>4562342690067</v>
      </c>
      <c r="F1252">
        <v>0</v>
      </c>
      <c r="G1252">
        <v>0</v>
      </c>
      <c r="H1252" t="s">
        <v>23</v>
      </c>
      <c r="I1252" t="s">
        <v>19</v>
      </c>
      <c r="J1252" t="s">
        <v>329</v>
      </c>
      <c r="K1252">
        <v>30</v>
      </c>
      <c r="L1252">
        <v>0</v>
      </c>
      <c r="M1252">
        <v>0</v>
      </c>
      <c r="N1252">
        <v>0</v>
      </c>
    </row>
    <row r="1253" spans="1:14" x14ac:dyDescent="0.15">
      <c r="A1253" t="str">
        <f t="shared" si="22"/>
        <v>201949_37_4562342690074</v>
      </c>
      <c r="B1253">
        <v>201949</v>
      </c>
      <c r="C1253">
        <v>37</v>
      </c>
      <c r="D1253" t="s">
        <v>39</v>
      </c>
      <c r="E1253" s="9">
        <v>4562342690074</v>
      </c>
      <c r="F1253">
        <v>0</v>
      </c>
      <c r="G1253">
        <v>0</v>
      </c>
      <c r="H1253" t="s">
        <v>24</v>
      </c>
      <c r="I1253" t="s">
        <v>19</v>
      </c>
      <c r="J1253" t="s">
        <v>329</v>
      </c>
      <c r="K1253">
        <v>28</v>
      </c>
      <c r="L1253">
        <v>2</v>
      </c>
      <c r="M1253">
        <v>0</v>
      </c>
      <c r="N1253">
        <v>0</v>
      </c>
    </row>
    <row r="1254" spans="1:14" x14ac:dyDescent="0.15">
      <c r="A1254" t="str">
        <f t="shared" si="22"/>
        <v>201949_37_4562342690081</v>
      </c>
      <c r="B1254">
        <v>201949</v>
      </c>
      <c r="C1254">
        <v>37</v>
      </c>
      <c r="D1254" t="s">
        <v>39</v>
      </c>
      <c r="E1254" s="9">
        <v>4562342690081</v>
      </c>
      <c r="F1254">
        <v>0</v>
      </c>
      <c r="G1254">
        <v>0</v>
      </c>
      <c r="H1254" t="s">
        <v>25</v>
      </c>
      <c r="I1254" t="s">
        <v>19</v>
      </c>
      <c r="J1254" t="s">
        <v>329</v>
      </c>
      <c r="K1254">
        <v>10</v>
      </c>
      <c r="L1254">
        <v>0</v>
      </c>
      <c r="M1254">
        <v>0</v>
      </c>
      <c r="N1254">
        <v>0</v>
      </c>
    </row>
    <row r="1255" spans="1:14" x14ac:dyDescent="0.15">
      <c r="A1255" t="str">
        <f t="shared" si="22"/>
        <v>201949_39_4562342690029</v>
      </c>
      <c r="B1255">
        <v>201949</v>
      </c>
      <c r="C1255">
        <v>39</v>
      </c>
      <c r="D1255" t="s">
        <v>40</v>
      </c>
      <c r="E1255" s="9">
        <v>4562342690029</v>
      </c>
      <c r="F1255">
        <v>0</v>
      </c>
      <c r="G1255">
        <v>0</v>
      </c>
      <c r="H1255" t="s">
        <v>18</v>
      </c>
      <c r="I1255" t="s">
        <v>19</v>
      </c>
      <c r="J1255" t="s">
        <v>329</v>
      </c>
      <c r="K1255">
        <v>29</v>
      </c>
      <c r="L1255">
        <v>1</v>
      </c>
      <c r="M1255">
        <v>0</v>
      </c>
      <c r="N1255">
        <v>0</v>
      </c>
    </row>
    <row r="1256" spans="1:14" x14ac:dyDescent="0.15">
      <c r="A1256" t="str">
        <f t="shared" si="22"/>
        <v>201949_39_4562342690036</v>
      </c>
      <c r="B1256">
        <v>201949</v>
      </c>
      <c r="C1256">
        <v>39</v>
      </c>
      <c r="D1256" t="s">
        <v>40</v>
      </c>
      <c r="E1256" s="9">
        <v>4562342690036</v>
      </c>
      <c r="F1256">
        <v>0</v>
      </c>
      <c r="G1256">
        <v>0</v>
      </c>
      <c r="H1256" t="s">
        <v>20</v>
      </c>
      <c r="I1256" t="s">
        <v>19</v>
      </c>
      <c r="J1256" t="s">
        <v>329</v>
      </c>
      <c r="K1256">
        <v>10</v>
      </c>
      <c r="L1256">
        <v>0</v>
      </c>
      <c r="M1256">
        <v>0</v>
      </c>
      <c r="N1256">
        <v>0</v>
      </c>
    </row>
    <row r="1257" spans="1:14" x14ac:dyDescent="0.15">
      <c r="A1257" t="str">
        <f t="shared" si="22"/>
        <v>201949_39_4562342690043</v>
      </c>
      <c r="B1257">
        <v>201949</v>
      </c>
      <c r="C1257">
        <v>39</v>
      </c>
      <c r="D1257" t="s">
        <v>40</v>
      </c>
      <c r="E1257" s="9">
        <v>4562342690043</v>
      </c>
      <c r="F1257">
        <v>0</v>
      </c>
      <c r="G1257">
        <v>0</v>
      </c>
      <c r="H1257" t="s">
        <v>21</v>
      </c>
      <c r="I1257" t="s">
        <v>19</v>
      </c>
      <c r="J1257" t="s">
        <v>329</v>
      </c>
      <c r="K1257">
        <v>26</v>
      </c>
      <c r="L1257">
        <v>4</v>
      </c>
      <c r="M1257">
        <v>0</v>
      </c>
      <c r="N1257">
        <v>0</v>
      </c>
    </row>
    <row r="1258" spans="1:14" x14ac:dyDescent="0.15">
      <c r="A1258" t="str">
        <f t="shared" si="22"/>
        <v>201949_39_4562342690050</v>
      </c>
      <c r="B1258">
        <v>201949</v>
      </c>
      <c r="C1258">
        <v>39</v>
      </c>
      <c r="D1258" t="s">
        <v>40</v>
      </c>
      <c r="E1258" s="9">
        <v>4562342690050</v>
      </c>
      <c r="F1258">
        <v>0</v>
      </c>
      <c r="G1258">
        <v>0</v>
      </c>
      <c r="H1258" t="s">
        <v>22</v>
      </c>
      <c r="I1258" t="s">
        <v>19</v>
      </c>
      <c r="J1258" t="s">
        <v>329</v>
      </c>
      <c r="K1258">
        <v>9</v>
      </c>
      <c r="L1258">
        <v>1</v>
      </c>
      <c r="M1258">
        <v>0</v>
      </c>
      <c r="N1258">
        <v>0</v>
      </c>
    </row>
    <row r="1259" spans="1:14" x14ac:dyDescent="0.15">
      <c r="A1259" t="str">
        <f t="shared" si="22"/>
        <v>201949_39_4562342690067</v>
      </c>
      <c r="B1259">
        <v>201949</v>
      </c>
      <c r="C1259">
        <v>39</v>
      </c>
      <c r="D1259" t="s">
        <v>40</v>
      </c>
      <c r="E1259" s="9">
        <v>4562342690067</v>
      </c>
      <c r="F1259">
        <v>0</v>
      </c>
      <c r="G1259">
        <v>0</v>
      </c>
      <c r="H1259" t="s">
        <v>23</v>
      </c>
      <c r="I1259" t="s">
        <v>19</v>
      </c>
      <c r="J1259" t="s">
        <v>329</v>
      </c>
      <c r="K1259">
        <v>29</v>
      </c>
      <c r="L1259">
        <v>1</v>
      </c>
      <c r="M1259">
        <v>0</v>
      </c>
      <c r="N1259">
        <v>0</v>
      </c>
    </row>
    <row r="1260" spans="1:14" x14ac:dyDescent="0.15">
      <c r="A1260" t="str">
        <f t="shared" si="22"/>
        <v>201949_39_4562342690074</v>
      </c>
      <c r="B1260">
        <v>201949</v>
      </c>
      <c r="C1260">
        <v>39</v>
      </c>
      <c r="D1260" t="s">
        <v>40</v>
      </c>
      <c r="E1260" s="9">
        <v>4562342690074</v>
      </c>
      <c r="F1260">
        <v>0</v>
      </c>
      <c r="G1260">
        <v>0</v>
      </c>
      <c r="H1260" t="s">
        <v>24</v>
      </c>
      <c r="I1260" t="s">
        <v>19</v>
      </c>
      <c r="J1260" t="s">
        <v>329</v>
      </c>
      <c r="K1260">
        <v>29</v>
      </c>
      <c r="L1260">
        <v>1</v>
      </c>
      <c r="M1260">
        <v>0</v>
      </c>
      <c r="N1260">
        <v>0</v>
      </c>
    </row>
    <row r="1261" spans="1:14" x14ac:dyDescent="0.15">
      <c r="A1261" t="str">
        <f t="shared" si="22"/>
        <v>201949_39_4562342690081</v>
      </c>
      <c r="B1261">
        <v>201949</v>
      </c>
      <c r="C1261">
        <v>39</v>
      </c>
      <c r="D1261" t="s">
        <v>40</v>
      </c>
      <c r="E1261" s="9">
        <v>4562342690081</v>
      </c>
      <c r="F1261">
        <v>0</v>
      </c>
      <c r="G1261">
        <v>0</v>
      </c>
      <c r="H1261" t="s">
        <v>25</v>
      </c>
      <c r="I1261" t="s">
        <v>19</v>
      </c>
      <c r="J1261" t="s">
        <v>329</v>
      </c>
      <c r="K1261">
        <v>8</v>
      </c>
      <c r="L1261">
        <v>2</v>
      </c>
      <c r="M1261">
        <v>0</v>
      </c>
      <c r="N1261">
        <v>0</v>
      </c>
    </row>
    <row r="1262" spans="1:14" x14ac:dyDescent="0.15">
      <c r="A1262" t="str">
        <f t="shared" si="22"/>
        <v>201949_41_4562342690029</v>
      </c>
      <c r="B1262">
        <v>201949</v>
      </c>
      <c r="C1262">
        <v>41</v>
      </c>
      <c r="D1262" t="s">
        <v>41</v>
      </c>
      <c r="E1262" s="9">
        <v>4562342690029</v>
      </c>
      <c r="F1262">
        <v>0</v>
      </c>
      <c r="G1262">
        <v>0</v>
      </c>
      <c r="H1262" t="s">
        <v>18</v>
      </c>
      <c r="I1262" t="s">
        <v>19</v>
      </c>
      <c r="J1262" t="s">
        <v>329</v>
      </c>
      <c r="K1262">
        <v>27</v>
      </c>
      <c r="L1262">
        <v>0</v>
      </c>
      <c r="M1262">
        <v>0</v>
      </c>
      <c r="N1262">
        <v>0</v>
      </c>
    </row>
    <row r="1263" spans="1:14" x14ac:dyDescent="0.15">
      <c r="A1263" t="str">
        <f t="shared" si="22"/>
        <v>201949_41_4562342690036</v>
      </c>
      <c r="B1263">
        <v>201949</v>
      </c>
      <c r="C1263">
        <v>41</v>
      </c>
      <c r="D1263" t="s">
        <v>41</v>
      </c>
      <c r="E1263" s="9">
        <v>4562342690036</v>
      </c>
      <c r="F1263">
        <v>0</v>
      </c>
      <c r="G1263">
        <v>0</v>
      </c>
      <c r="H1263" t="s">
        <v>20</v>
      </c>
      <c r="I1263" t="s">
        <v>19</v>
      </c>
      <c r="J1263" t="s">
        <v>329</v>
      </c>
      <c r="K1263">
        <v>10</v>
      </c>
      <c r="L1263">
        <v>0</v>
      </c>
      <c r="M1263">
        <v>0</v>
      </c>
      <c r="N1263">
        <v>0</v>
      </c>
    </row>
    <row r="1264" spans="1:14" x14ac:dyDescent="0.15">
      <c r="A1264" t="str">
        <f t="shared" si="22"/>
        <v>201949_41_4562342690043</v>
      </c>
      <c r="B1264">
        <v>201949</v>
      </c>
      <c r="C1264">
        <v>41</v>
      </c>
      <c r="D1264" t="s">
        <v>41</v>
      </c>
      <c r="E1264" s="9">
        <v>4562342690043</v>
      </c>
      <c r="F1264">
        <v>0</v>
      </c>
      <c r="G1264">
        <v>0</v>
      </c>
      <c r="H1264" t="s">
        <v>21</v>
      </c>
      <c r="I1264" t="s">
        <v>19</v>
      </c>
      <c r="J1264" t="s">
        <v>329</v>
      </c>
      <c r="K1264">
        <v>26</v>
      </c>
      <c r="L1264">
        <v>0</v>
      </c>
      <c r="M1264">
        <v>0</v>
      </c>
      <c r="N1264">
        <v>0</v>
      </c>
    </row>
    <row r="1265" spans="1:14" x14ac:dyDescent="0.15">
      <c r="A1265" t="str">
        <f t="shared" si="22"/>
        <v>201949_41_4562342690050</v>
      </c>
      <c r="B1265">
        <v>201949</v>
      </c>
      <c r="C1265">
        <v>41</v>
      </c>
      <c r="D1265" t="s">
        <v>41</v>
      </c>
      <c r="E1265" s="9">
        <v>4562342690050</v>
      </c>
      <c r="F1265">
        <v>0</v>
      </c>
      <c r="G1265">
        <v>0</v>
      </c>
      <c r="H1265" t="s">
        <v>22</v>
      </c>
      <c r="I1265" t="s">
        <v>19</v>
      </c>
      <c r="J1265" t="s">
        <v>329</v>
      </c>
      <c r="K1265">
        <v>10</v>
      </c>
      <c r="L1265">
        <v>0</v>
      </c>
      <c r="M1265">
        <v>0</v>
      </c>
      <c r="N1265">
        <v>0</v>
      </c>
    </row>
    <row r="1266" spans="1:14" x14ac:dyDescent="0.15">
      <c r="A1266" t="str">
        <f t="shared" si="22"/>
        <v>201949_41_4562342690067</v>
      </c>
      <c r="B1266">
        <v>201949</v>
      </c>
      <c r="C1266">
        <v>41</v>
      </c>
      <c r="D1266" t="s">
        <v>41</v>
      </c>
      <c r="E1266" s="9">
        <v>4562342690067</v>
      </c>
      <c r="F1266">
        <v>0</v>
      </c>
      <c r="G1266">
        <v>0</v>
      </c>
      <c r="H1266" t="s">
        <v>23</v>
      </c>
      <c r="I1266" t="s">
        <v>19</v>
      </c>
      <c r="J1266" t="s">
        <v>329</v>
      </c>
      <c r="K1266">
        <v>30</v>
      </c>
      <c r="L1266">
        <v>0</v>
      </c>
      <c r="M1266">
        <v>0</v>
      </c>
      <c r="N1266">
        <v>0</v>
      </c>
    </row>
    <row r="1267" spans="1:14" x14ac:dyDescent="0.15">
      <c r="A1267" t="str">
        <f t="shared" si="22"/>
        <v>201949_41_4562342690074</v>
      </c>
      <c r="B1267">
        <v>201949</v>
      </c>
      <c r="C1267">
        <v>41</v>
      </c>
      <c r="D1267" t="s">
        <v>41</v>
      </c>
      <c r="E1267" s="9">
        <v>4562342690074</v>
      </c>
      <c r="F1267">
        <v>0</v>
      </c>
      <c r="G1267">
        <v>0</v>
      </c>
      <c r="H1267" t="s">
        <v>24</v>
      </c>
      <c r="I1267" t="s">
        <v>19</v>
      </c>
      <c r="J1267" t="s">
        <v>329</v>
      </c>
      <c r="K1267">
        <v>23</v>
      </c>
      <c r="L1267">
        <v>0</v>
      </c>
      <c r="M1267">
        <v>0</v>
      </c>
      <c r="N1267">
        <v>0</v>
      </c>
    </row>
    <row r="1268" spans="1:14" x14ac:dyDescent="0.15">
      <c r="A1268" t="str">
        <f t="shared" si="22"/>
        <v>201949_41_4562342690081</v>
      </c>
      <c r="B1268">
        <v>201949</v>
      </c>
      <c r="C1268">
        <v>41</v>
      </c>
      <c r="D1268" t="s">
        <v>41</v>
      </c>
      <c r="E1268" s="9">
        <v>4562342690081</v>
      </c>
      <c r="F1268">
        <v>0</v>
      </c>
      <c r="G1268">
        <v>0</v>
      </c>
      <c r="H1268" t="s">
        <v>25</v>
      </c>
      <c r="I1268" t="s">
        <v>19</v>
      </c>
      <c r="J1268" t="s">
        <v>329</v>
      </c>
      <c r="K1268">
        <v>10</v>
      </c>
      <c r="L1268">
        <v>0</v>
      </c>
      <c r="M1268">
        <v>0</v>
      </c>
      <c r="N1268">
        <v>0</v>
      </c>
    </row>
    <row r="1269" spans="1:14" x14ac:dyDescent="0.15">
      <c r="A1269" t="str">
        <f t="shared" si="22"/>
        <v>201949_44_4562342690029</v>
      </c>
      <c r="B1269">
        <v>201949</v>
      </c>
      <c r="C1269">
        <v>44</v>
      </c>
      <c r="D1269" t="s">
        <v>42</v>
      </c>
      <c r="E1269" s="9">
        <v>4562342690029</v>
      </c>
      <c r="F1269">
        <v>0</v>
      </c>
      <c r="G1269">
        <v>0</v>
      </c>
      <c r="H1269" t="s">
        <v>18</v>
      </c>
      <c r="I1269" t="s">
        <v>19</v>
      </c>
      <c r="J1269" t="s">
        <v>329</v>
      </c>
      <c r="K1269">
        <v>30</v>
      </c>
      <c r="L1269">
        <v>0</v>
      </c>
      <c r="M1269">
        <v>0</v>
      </c>
      <c r="N1269">
        <v>0</v>
      </c>
    </row>
    <row r="1270" spans="1:14" x14ac:dyDescent="0.15">
      <c r="A1270" t="str">
        <f t="shared" si="22"/>
        <v>201949_44_4562342690036</v>
      </c>
      <c r="B1270">
        <v>201949</v>
      </c>
      <c r="C1270">
        <v>44</v>
      </c>
      <c r="D1270" t="s">
        <v>42</v>
      </c>
      <c r="E1270" s="9">
        <v>4562342690036</v>
      </c>
      <c r="F1270">
        <v>0</v>
      </c>
      <c r="G1270">
        <v>0</v>
      </c>
      <c r="H1270" t="s">
        <v>20</v>
      </c>
      <c r="I1270" t="s">
        <v>19</v>
      </c>
      <c r="J1270" t="s">
        <v>329</v>
      </c>
      <c r="K1270">
        <v>10</v>
      </c>
      <c r="L1270">
        <v>0</v>
      </c>
      <c r="M1270">
        <v>0</v>
      </c>
      <c r="N1270">
        <v>0</v>
      </c>
    </row>
    <row r="1271" spans="1:14" x14ac:dyDescent="0.15">
      <c r="A1271" t="str">
        <f t="shared" si="22"/>
        <v>201949_44_4562342690043</v>
      </c>
      <c r="B1271">
        <v>201949</v>
      </c>
      <c r="C1271">
        <v>44</v>
      </c>
      <c r="D1271" t="s">
        <v>42</v>
      </c>
      <c r="E1271" s="9">
        <v>4562342690043</v>
      </c>
      <c r="F1271">
        <v>0</v>
      </c>
      <c r="G1271">
        <v>0</v>
      </c>
      <c r="H1271" t="s">
        <v>21</v>
      </c>
      <c r="I1271" t="s">
        <v>19</v>
      </c>
      <c r="J1271" t="s">
        <v>329</v>
      </c>
      <c r="K1271">
        <v>30</v>
      </c>
      <c r="L1271">
        <v>0</v>
      </c>
      <c r="M1271">
        <v>0</v>
      </c>
      <c r="N1271">
        <v>0</v>
      </c>
    </row>
    <row r="1272" spans="1:14" x14ac:dyDescent="0.15">
      <c r="A1272" t="str">
        <f t="shared" si="22"/>
        <v>201949_44_4562342690050</v>
      </c>
      <c r="B1272">
        <v>201949</v>
      </c>
      <c r="C1272">
        <v>44</v>
      </c>
      <c r="D1272" t="s">
        <v>42</v>
      </c>
      <c r="E1272" s="9">
        <v>4562342690050</v>
      </c>
      <c r="F1272">
        <v>0</v>
      </c>
      <c r="G1272">
        <v>0</v>
      </c>
      <c r="H1272" t="s">
        <v>22</v>
      </c>
      <c r="I1272" t="s">
        <v>19</v>
      </c>
      <c r="J1272" t="s">
        <v>329</v>
      </c>
      <c r="K1272">
        <v>10</v>
      </c>
      <c r="L1272">
        <v>0</v>
      </c>
      <c r="M1272">
        <v>0</v>
      </c>
      <c r="N1272">
        <v>0</v>
      </c>
    </row>
    <row r="1273" spans="1:14" x14ac:dyDescent="0.15">
      <c r="A1273" t="str">
        <f t="shared" si="22"/>
        <v>201949_44_4562342690067</v>
      </c>
      <c r="B1273">
        <v>201949</v>
      </c>
      <c r="C1273">
        <v>44</v>
      </c>
      <c r="D1273" t="s">
        <v>42</v>
      </c>
      <c r="E1273" s="9">
        <v>4562342690067</v>
      </c>
      <c r="F1273">
        <v>0</v>
      </c>
      <c r="G1273">
        <v>0</v>
      </c>
      <c r="H1273" t="s">
        <v>23</v>
      </c>
      <c r="I1273" t="s">
        <v>19</v>
      </c>
      <c r="J1273" t="s">
        <v>329</v>
      </c>
      <c r="K1273">
        <v>30</v>
      </c>
      <c r="L1273">
        <v>0</v>
      </c>
      <c r="M1273">
        <v>0</v>
      </c>
      <c r="N1273">
        <v>0</v>
      </c>
    </row>
    <row r="1274" spans="1:14" x14ac:dyDescent="0.15">
      <c r="A1274" t="str">
        <f t="shared" si="22"/>
        <v>201949_44_4562342690074</v>
      </c>
      <c r="B1274">
        <v>201949</v>
      </c>
      <c r="C1274">
        <v>44</v>
      </c>
      <c r="D1274" t="s">
        <v>42</v>
      </c>
      <c r="E1274" s="9">
        <v>4562342690074</v>
      </c>
      <c r="F1274">
        <v>0</v>
      </c>
      <c r="G1274">
        <v>0</v>
      </c>
      <c r="H1274" t="s">
        <v>24</v>
      </c>
      <c r="I1274" t="s">
        <v>19</v>
      </c>
      <c r="J1274" t="s">
        <v>329</v>
      </c>
      <c r="K1274">
        <v>30</v>
      </c>
      <c r="L1274">
        <v>0</v>
      </c>
      <c r="M1274">
        <v>0</v>
      </c>
      <c r="N1274">
        <v>0</v>
      </c>
    </row>
    <row r="1275" spans="1:14" x14ac:dyDescent="0.15">
      <c r="A1275" t="str">
        <f t="shared" si="22"/>
        <v>201949_44_4562342690081</v>
      </c>
      <c r="B1275">
        <v>201949</v>
      </c>
      <c r="C1275">
        <v>44</v>
      </c>
      <c r="D1275" t="s">
        <v>42</v>
      </c>
      <c r="E1275" s="9">
        <v>4562342690081</v>
      </c>
      <c r="F1275">
        <v>0</v>
      </c>
      <c r="G1275">
        <v>0</v>
      </c>
      <c r="H1275" t="s">
        <v>25</v>
      </c>
      <c r="I1275" t="s">
        <v>19</v>
      </c>
      <c r="J1275" t="s">
        <v>329</v>
      </c>
      <c r="K1275">
        <v>10</v>
      </c>
      <c r="L1275">
        <v>0</v>
      </c>
      <c r="M1275">
        <v>0</v>
      </c>
      <c r="N1275">
        <v>0</v>
      </c>
    </row>
    <row r="1276" spans="1:14" x14ac:dyDescent="0.15">
      <c r="A1276" t="str">
        <f t="shared" si="22"/>
        <v>201949_50_4562342690029</v>
      </c>
      <c r="B1276">
        <v>201949</v>
      </c>
      <c r="C1276">
        <v>50</v>
      </c>
      <c r="D1276" t="s">
        <v>43</v>
      </c>
      <c r="E1276" s="9">
        <v>4562342690029</v>
      </c>
      <c r="F1276">
        <v>0</v>
      </c>
      <c r="G1276">
        <v>0</v>
      </c>
      <c r="H1276" t="s">
        <v>18</v>
      </c>
      <c r="I1276" t="s">
        <v>19</v>
      </c>
      <c r="J1276" t="s">
        <v>329</v>
      </c>
      <c r="K1276">
        <v>30</v>
      </c>
      <c r="L1276">
        <v>0</v>
      </c>
      <c r="M1276">
        <v>0</v>
      </c>
      <c r="N1276">
        <v>0</v>
      </c>
    </row>
    <row r="1277" spans="1:14" x14ac:dyDescent="0.15">
      <c r="A1277" t="str">
        <f t="shared" si="22"/>
        <v>201949_50_4562342690036</v>
      </c>
      <c r="B1277">
        <v>201949</v>
      </c>
      <c r="C1277">
        <v>50</v>
      </c>
      <c r="D1277" t="s">
        <v>43</v>
      </c>
      <c r="E1277" s="9">
        <v>4562342690036</v>
      </c>
      <c r="F1277">
        <v>0</v>
      </c>
      <c r="G1277">
        <v>0</v>
      </c>
      <c r="H1277" t="s">
        <v>20</v>
      </c>
      <c r="I1277" t="s">
        <v>19</v>
      </c>
      <c r="J1277" t="s">
        <v>329</v>
      </c>
      <c r="K1277">
        <v>10</v>
      </c>
      <c r="L1277">
        <v>0</v>
      </c>
      <c r="M1277">
        <v>0</v>
      </c>
      <c r="N1277">
        <v>0</v>
      </c>
    </row>
    <row r="1278" spans="1:14" x14ac:dyDescent="0.15">
      <c r="A1278" t="str">
        <f t="shared" si="22"/>
        <v>201949_50_4562342690043</v>
      </c>
      <c r="B1278">
        <v>201949</v>
      </c>
      <c r="C1278">
        <v>50</v>
      </c>
      <c r="D1278" t="s">
        <v>43</v>
      </c>
      <c r="E1278" s="9">
        <v>4562342690043</v>
      </c>
      <c r="F1278">
        <v>0</v>
      </c>
      <c r="G1278">
        <v>0</v>
      </c>
      <c r="H1278" t="s">
        <v>21</v>
      </c>
      <c r="I1278" t="s">
        <v>19</v>
      </c>
      <c r="J1278" t="s">
        <v>329</v>
      </c>
      <c r="K1278">
        <v>30</v>
      </c>
      <c r="L1278">
        <v>0</v>
      </c>
      <c r="M1278">
        <v>0</v>
      </c>
      <c r="N1278">
        <v>0</v>
      </c>
    </row>
    <row r="1279" spans="1:14" x14ac:dyDescent="0.15">
      <c r="A1279" t="str">
        <f t="shared" si="22"/>
        <v>201949_50_4562342690050</v>
      </c>
      <c r="B1279">
        <v>201949</v>
      </c>
      <c r="C1279">
        <v>50</v>
      </c>
      <c r="D1279" t="s">
        <v>43</v>
      </c>
      <c r="E1279" s="9">
        <v>4562342690050</v>
      </c>
      <c r="F1279">
        <v>0</v>
      </c>
      <c r="G1279">
        <v>0</v>
      </c>
      <c r="H1279" t="s">
        <v>22</v>
      </c>
      <c r="I1279" t="s">
        <v>19</v>
      </c>
      <c r="J1279" t="s">
        <v>329</v>
      </c>
      <c r="K1279">
        <v>10</v>
      </c>
      <c r="L1279">
        <v>0</v>
      </c>
      <c r="M1279">
        <v>0</v>
      </c>
      <c r="N1279">
        <v>0</v>
      </c>
    </row>
    <row r="1280" spans="1:14" x14ac:dyDescent="0.15">
      <c r="A1280" t="str">
        <f t="shared" si="22"/>
        <v>201949_50_4562342690067</v>
      </c>
      <c r="B1280">
        <v>201949</v>
      </c>
      <c r="C1280">
        <v>50</v>
      </c>
      <c r="D1280" t="s">
        <v>43</v>
      </c>
      <c r="E1280" s="9">
        <v>4562342690067</v>
      </c>
      <c r="F1280">
        <v>0</v>
      </c>
      <c r="G1280">
        <v>0</v>
      </c>
      <c r="H1280" t="s">
        <v>23</v>
      </c>
      <c r="I1280" t="s">
        <v>19</v>
      </c>
      <c r="J1280" t="s">
        <v>329</v>
      </c>
      <c r="K1280">
        <v>30</v>
      </c>
      <c r="L1280">
        <v>0</v>
      </c>
      <c r="M1280">
        <v>0</v>
      </c>
      <c r="N1280">
        <v>0</v>
      </c>
    </row>
    <row r="1281" spans="1:14" x14ac:dyDescent="0.15">
      <c r="A1281" t="str">
        <f t="shared" si="22"/>
        <v>201949_50_4562342690074</v>
      </c>
      <c r="B1281">
        <v>201949</v>
      </c>
      <c r="C1281">
        <v>50</v>
      </c>
      <c r="D1281" t="s">
        <v>43</v>
      </c>
      <c r="E1281" s="9">
        <v>4562342690074</v>
      </c>
      <c r="F1281">
        <v>0</v>
      </c>
      <c r="G1281">
        <v>0</v>
      </c>
      <c r="H1281" t="s">
        <v>24</v>
      </c>
      <c r="I1281" t="s">
        <v>19</v>
      </c>
      <c r="J1281" t="s">
        <v>329</v>
      </c>
      <c r="K1281">
        <v>30</v>
      </c>
      <c r="L1281">
        <v>0</v>
      </c>
      <c r="M1281">
        <v>0</v>
      </c>
      <c r="N1281">
        <v>0</v>
      </c>
    </row>
    <row r="1282" spans="1:14" x14ac:dyDescent="0.15">
      <c r="A1282" t="str">
        <f t="shared" si="22"/>
        <v>201949_50_4562342690081</v>
      </c>
      <c r="B1282">
        <v>201949</v>
      </c>
      <c r="C1282">
        <v>50</v>
      </c>
      <c r="D1282" t="s">
        <v>43</v>
      </c>
      <c r="E1282" s="9">
        <v>4562342690081</v>
      </c>
      <c r="F1282">
        <v>0</v>
      </c>
      <c r="G1282">
        <v>0</v>
      </c>
      <c r="H1282" t="s">
        <v>25</v>
      </c>
      <c r="I1282" t="s">
        <v>19</v>
      </c>
      <c r="J1282" t="s">
        <v>329</v>
      </c>
      <c r="K1282">
        <v>10</v>
      </c>
      <c r="L1282">
        <v>0</v>
      </c>
      <c r="M1282">
        <v>0</v>
      </c>
      <c r="N1282">
        <v>0</v>
      </c>
    </row>
    <row r="1283" spans="1:14" x14ac:dyDescent="0.15">
      <c r="A1283" t="str">
        <f t="shared" si="22"/>
        <v>201949_60_4562342690029</v>
      </c>
      <c r="B1283">
        <v>201949</v>
      </c>
      <c r="C1283">
        <v>60</v>
      </c>
      <c r="D1283" t="s">
        <v>44</v>
      </c>
      <c r="E1283" s="9">
        <v>4562342690029</v>
      </c>
      <c r="F1283">
        <v>0</v>
      </c>
      <c r="G1283">
        <v>0</v>
      </c>
      <c r="H1283" t="s">
        <v>18</v>
      </c>
      <c r="I1283" t="s">
        <v>19</v>
      </c>
      <c r="J1283" t="s">
        <v>329</v>
      </c>
      <c r="K1283">
        <v>25</v>
      </c>
      <c r="L1283">
        <v>1</v>
      </c>
      <c r="M1283">
        <v>0</v>
      </c>
      <c r="N1283">
        <v>0</v>
      </c>
    </row>
    <row r="1284" spans="1:14" x14ac:dyDescent="0.15">
      <c r="A1284" t="str">
        <f t="shared" si="22"/>
        <v>201949_60_4562342690036</v>
      </c>
      <c r="B1284">
        <v>201949</v>
      </c>
      <c r="C1284">
        <v>60</v>
      </c>
      <c r="D1284" t="s">
        <v>44</v>
      </c>
      <c r="E1284" s="9">
        <v>4562342690036</v>
      </c>
      <c r="F1284">
        <v>0</v>
      </c>
      <c r="G1284">
        <v>0</v>
      </c>
      <c r="H1284" t="s">
        <v>20</v>
      </c>
      <c r="I1284" t="s">
        <v>19</v>
      </c>
      <c r="J1284" t="s">
        <v>329</v>
      </c>
      <c r="K1284">
        <v>8</v>
      </c>
      <c r="L1284">
        <v>1</v>
      </c>
      <c r="M1284">
        <v>0</v>
      </c>
      <c r="N1284">
        <v>0</v>
      </c>
    </row>
    <row r="1285" spans="1:14" x14ac:dyDescent="0.15">
      <c r="A1285" t="str">
        <f t="shared" si="22"/>
        <v>201949_60_4562342690043</v>
      </c>
      <c r="B1285">
        <v>201949</v>
      </c>
      <c r="C1285">
        <v>60</v>
      </c>
      <c r="D1285" t="s">
        <v>44</v>
      </c>
      <c r="E1285" s="9">
        <v>4562342690043</v>
      </c>
      <c r="F1285">
        <v>0</v>
      </c>
      <c r="G1285">
        <v>0</v>
      </c>
      <c r="H1285" t="s">
        <v>21</v>
      </c>
      <c r="I1285" t="s">
        <v>19</v>
      </c>
      <c r="J1285" t="s">
        <v>329</v>
      </c>
      <c r="K1285">
        <v>23</v>
      </c>
      <c r="L1285">
        <v>2</v>
      </c>
      <c r="M1285">
        <v>0</v>
      </c>
      <c r="N1285">
        <v>0</v>
      </c>
    </row>
    <row r="1286" spans="1:14" x14ac:dyDescent="0.15">
      <c r="A1286" t="str">
        <f t="shared" si="22"/>
        <v>201949_60_4562342690050</v>
      </c>
      <c r="B1286">
        <v>201949</v>
      </c>
      <c r="C1286">
        <v>60</v>
      </c>
      <c r="D1286" t="s">
        <v>44</v>
      </c>
      <c r="E1286" s="9">
        <v>4562342690050</v>
      </c>
      <c r="F1286">
        <v>0</v>
      </c>
      <c r="G1286">
        <v>0</v>
      </c>
      <c r="H1286" t="s">
        <v>22</v>
      </c>
      <c r="I1286" t="s">
        <v>19</v>
      </c>
      <c r="J1286" t="s">
        <v>329</v>
      </c>
      <c r="K1286">
        <v>10</v>
      </c>
      <c r="L1286">
        <v>0</v>
      </c>
      <c r="M1286">
        <v>0</v>
      </c>
      <c r="N1286">
        <v>0</v>
      </c>
    </row>
    <row r="1287" spans="1:14" x14ac:dyDescent="0.15">
      <c r="A1287" t="str">
        <f t="shared" si="22"/>
        <v>201949_60_4562342690067</v>
      </c>
      <c r="B1287">
        <v>201949</v>
      </c>
      <c r="C1287">
        <v>60</v>
      </c>
      <c r="D1287" t="s">
        <v>44</v>
      </c>
      <c r="E1287" s="9">
        <v>4562342690067</v>
      </c>
      <c r="F1287">
        <v>0</v>
      </c>
      <c r="G1287">
        <v>0</v>
      </c>
      <c r="H1287" t="s">
        <v>23</v>
      </c>
      <c r="I1287" t="s">
        <v>19</v>
      </c>
      <c r="J1287" t="s">
        <v>329</v>
      </c>
      <c r="K1287">
        <v>29</v>
      </c>
      <c r="L1287">
        <v>0</v>
      </c>
      <c r="M1287">
        <v>0</v>
      </c>
      <c r="N1287">
        <v>0</v>
      </c>
    </row>
    <row r="1288" spans="1:14" x14ac:dyDescent="0.15">
      <c r="A1288" t="str">
        <f t="shared" si="22"/>
        <v>201949_60_4562342690074</v>
      </c>
      <c r="B1288">
        <v>201949</v>
      </c>
      <c r="C1288">
        <v>60</v>
      </c>
      <c r="D1288" t="s">
        <v>44</v>
      </c>
      <c r="E1288" s="9">
        <v>4562342690074</v>
      </c>
      <c r="F1288">
        <v>0</v>
      </c>
      <c r="G1288">
        <v>0</v>
      </c>
      <c r="H1288" t="s">
        <v>24</v>
      </c>
      <c r="I1288" t="s">
        <v>19</v>
      </c>
      <c r="J1288" t="s">
        <v>329</v>
      </c>
      <c r="K1288">
        <v>29</v>
      </c>
      <c r="L1288">
        <v>1</v>
      </c>
      <c r="M1288">
        <v>0</v>
      </c>
      <c r="N1288">
        <v>0</v>
      </c>
    </row>
    <row r="1289" spans="1:14" x14ac:dyDescent="0.15">
      <c r="A1289" t="str">
        <f t="shared" si="22"/>
        <v>201949_60_4562342690081</v>
      </c>
      <c r="B1289">
        <v>201949</v>
      </c>
      <c r="C1289">
        <v>60</v>
      </c>
      <c r="D1289" t="s">
        <v>44</v>
      </c>
      <c r="E1289" s="9">
        <v>4562342690081</v>
      </c>
      <c r="F1289">
        <v>0</v>
      </c>
      <c r="G1289">
        <v>0</v>
      </c>
      <c r="H1289" t="s">
        <v>25</v>
      </c>
      <c r="I1289" t="s">
        <v>19</v>
      </c>
      <c r="J1289" t="s">
        <v>329</v>
      </c>
      <c r="K1289">
        <v>6</v>
      </c>
      <c r="L1289">
        <v>0</v>
      </c>
      <c r="M1289">
        <v>0</v>
      </c>
      <c r="N1289">
        <v>0</v>
      </c>
    </row>
    <row r="1290" spans="1:14" x14ac:dyDescent="0.15">
      <c r="A1290" t="str">
        <f t="shared" si="22"/>
        <v>201949_78_4562342690029</v>
      </c>
      <c r="B1290">
        <v>201949</v>
      </c>
      <c r="C1290">
        <v>78</v>
      </c>
      <c r="D1290" t="s">
        <v>45</v>
      </c>
      <c r="E1290" s="9">
        <v>4562342690029</v>
      </c>
      <c r="F1290">
        <v>0</v>
      </c>
      <c r="G1290">
        <v>0</v>
      </c>
      <c r="H1290" t="s">
        <v>18</v>
      </c>
      <c r="I1290" t="s">
        <v>19</v>
      </c>
      <c r="J1290" t="s">
        <v>329</v>
      </c>
      <c r="K1290">
        <v>26</v>
      </c>
      <c r="L1290">
        <v>4</v>
      </c>
      <c r="M1290">
        <v>0</v>
      </c>
      <c r="N1290">
        <v>0</v>
      </c>
    </row>
    <row r="1291" spans="1:14" x14ac:dyDescent="0.15">
      <c r="A1291" t="str">
        <f t="shared" si="22"/>
        <v>201949_78_4562342690036</v>
      </c>
      <c r="B1291">
        <v>201949</v>
      </c>
      <c r="C1291">
        <v>78</v>
      </c>
      <c r="D1291" t="s">
        <v>45</v>
      </c>
      <c r="E1291" s="9">
        <v>4562342690036</v>
      </c>
      <c r="F1291">
        <v>0</v>
      </c>
      <c r="G1291">
        <v>0</v>
      </c>
      <c r="H1291" t="s">
        <v>20</v>
      </c>
      <c r="I1291" t="s">
        <v>19</v>
      </c>
      <c r="J1291" t="s">
        <v>329</v>
      </c>
      <c r="K1291">
        <v>10</v>
      </c>
      <c r="L1291">
        <v>0</v>
      </c>
      <c r="M1291">
        <v>0</v>
      </c>
      <c r="N1291">
        <v>0</v>
      </c>
    </row>
    <row r="1292" spans="1:14" x14ac:dyDescent="0.15">
      <c r="A1292" t="str">
        <f t="shared" si="22"/>
        <v>201949_78_4562342690043</v>
      </c>
      <c r="B1292">
        <v>201949</v>
      </c>
      <c r="C1292">
        <v>78</v>
      </c>
      <c r="D1292" t="s">
        <v>45</v>
      </c>
      <c r="E1292" s="9">
        <v>4562342690043</v>
      </c>
      <c r="F1292">
        <v>0</v>
      </c>
      <c r="G1292">
        <v>0</v>
      </c>
      <c r="H1292" t="s">
        <v>21</v>
      </c>
      <c r="I1292" t="s">
        <v>19</v>
      </c>
      <c r="J1292" t="s">
        <v>329</v>
      </c>
      <c r="K1292">
        <v>27</v>
      </c>
      <c r="L1292">
        <v>3</v>
      </c>
      <c r="M1292">
        <v>0</v>
      </c>
      <c r="N1292">
        <v>0</v>
      </c>
    </row>
    <row r="1293" spans="1:14" x14ac:dyDescent="0.15">
      <c r="A1293" t="str">
        <f t="shared" si="22"/>
        <v>201949_78_4562342690050</v>
      </c>
      <c r="B1293">
        <v>201949</v>
      </c>
      <c r="C1293">
        <v>78</v>
      </c>
      <c r="D1293" t="s">
        <v>45</v>
      </c>
      <c r="E1293" s="9">
        <v>4562342690050</v>
      </c>
      <c r="F1293">
        <v>0</v>
      </c>
      <c r="G1293">
        <v>0</v>
      </c>
      <c r="H1293" t="s">
        <v>22</v>
      </c>
      <c r="I1293" t="s">
        <v>19</v>
      </c>
      <c r="J1293" t="s">
        <v>329</v>
      </c>
      <c r="K1293">
        <v>8</v>
      </c>
      <c r="L1293">
        <v>2</v>
      </c>
      <c r="M1293">
        <v>0</v>
      </c>
      <c r="N1293">
        <v>0</v>
      </c>
    </row>
    <row r="1294" spans="1:14" x14ac:dyDescent="0.15">
      <c r="A1294" t="str">
        <f t="shared" si="22"/>
        <v>201949_78_4562342690067</v>
      </c>
      <c r="B1294">
        <v>201949</v>
      </c>
      <c r="C1294">
        <v>78</v>
      </c>
      <c r="D1294" t="s">
        <v>45</v>
      </c>
      <c r="E1294" s="9">
        <v>4562342690067</v>
      </c>
      <c r="F1294">
        <v>0</v>
      </c>
      <c r="G1294">
        <v>0</v>
      </c>
      <c r="H1294" t="s">
        <v>23</v>
      </c>
      <c r="I1294" t="s">
        <v>19</v>
      </c>
      <c r="J1294" t="s">
        <v>329</v>
      </c>
      <c r="K1294">
        <v>28</v>
      </c>
      <c r="L1294">
        <v>2</v>
      </c>
      <c r="M1294">
        <v>0</v>
      </c>
      <c r="N1294">
        <v>0</v>
      </c>
    </row>
    <row r="1295" spans="1:14" x14ac:dyDescent="0.15">
      <c r="A1295" t="str">
        <f t="shared" si="22"/>
        <v>201949_78_4562342690074</v>
      </c>
      <c r="B1295">
        <v>201949</v>
      </c>
      <c r="C1295">
        <v>78</v>
      </c>
      <c r="D1295" t="s">
        <v>45</v>
      </c>
      <c r="E1295" s="9">
        <v>4562342690074</v>
      </c>
      <c r="F1295">
        <v>0</v>
      </c>
      <c r="G1295">
        <v>0</v>
      </c>
      <c r="H1295" t="s">
        <v>24</v>
      </c>
      <c r="I1295" t="s">
        <v>19</v>
      </c>
      <c r="J1295" t="s">
        <v>329</v>
      </c>
      <c r="K1295">
        <v>26</v>
      </c>
      <c r="L1295">
        <v>4</v>
      </c>
      <c r="M1295">
        <v>0</v>
      </c>
      <c r="N1295">
        <v>0</v>
      </c>
    </row>
    <row r="1296" spans="1:14" x14ac:dyDescent="0.15">
      <c r="A1296" t="str">
        <f t="shared" si="22"/>
        <v>201949_78_4562342690081</v>
      </c>
      <c r="B1296">
        <v>201949</v>
      </c>
      <c r="C1296">
        <v>78</v>
      </c>
      <c r="D1296" t="s">
        <v>45</v>
      </c>
      <c r="E1296" s="9">
        <v>4562342690081</v>
      </c>
      <c r="F1296">
        <v>0</v>
      </c>
      <c r="G1296">
        <v>0</v>
      </c>
      <c r="H1296" t="s">
        <v>25</v>
      </c>
      <c r="I1296" t="s">
        <v>19</v>
      </c>
      <c r="J1296" t="s">
        <v>329</v>
      </c>
      <c r="K1296">
        <v>10</v>
      </c>
      <c r="L1296">
        <v>0</v>
      </c>
      <c r="M1296">
        <v>0</v>
      </c>
      <c r="N1296">
        <v>0</v>
      </c>
    </row>
    <row r="1297" spans="1:14" x14ac:dyDescent="0.15">
      <c r="A1297" t="str">
        <f t="shared" si="22"/>
        <v>201949_83_4562342690029</v>
      </c>
      <c r="B1297">
        <v>201949</v>
      </c>
      <c r="C1297">
        <v>83</v>
      </c>
      <c r="D1297" t="s">
        <v>46</v>
      </c>
      <c r="E1297" s="9">
        <v>4562342690029</v>
      </c>
      <c r="F1297">
        <v>0</v>
      </c>
      <c r="G1297">
        <v>0</v>
      </c>
      <c r="H1297" t="s">
        <v>18</v>
      </c>
      <c r="I1297" t="s">
        <v>19</v>
      </c>
      <c r="J1297" t="s">
        <v>329</v>
      </c>
      <c r="K1297">
        <v>29</v>
      </c>
      <c r="L1297">
        <v>1</v>
      </c>
      <c r="M1297">
        <v>0</v>
      </c>
      <c r="N1297">
        <v>0</v>
      </c>
    </row>
    <row r="1298" spans="1:14" x14ac:dyDescent="0.15">
      <c r="A1298" t="str">
        <f t="shared" si="22"/>
        <v>201949_83_4562342690036</v>
      </c>
      <c r="B1298">
        <v>201949</v>
      </c>
      <c r="C1298">
        <v>83</v>
      </c>
      <c r="D1298" t="s">
        <v>46</v>
      </c>
      <c r="E1298" s="9">
        <v>4562342690036</v>
      </c>
      <c r="F1298">
        <v>0</v>
      </c>
      <c r="G1298">
        <v>0</v>
      </c>
      <c r="H1298" t="s">
        <v>20</v>
      </c>
      <c r="I1298" t="s">
        <v>19</v>
      </c>
      <c r="J1298" t="s">
        <v>329</v>
      </c>
      <c r="K1298">
        <v>9</v>
      </c>
      <c r="L1298">
        <v>1</v>
      </c>
      <c r="M1298">
        <v>0</v>
      </c>
      <c r="N1298">
        <v>0</v>
      </c>
    </row>
    <row r="1299" spans="1:14" x14ac:dyDescent="0.15">
      <c r="A1299" t="str">
        <f t="shared" si="22"/>
        <v>201949_83_4562342690043</v>
      </c>
      <c r="B1299">
        <v>201949</v>
      </c>
      <c r="C1299">
        <v>83</v>
      </c>
      <c r="D1299" t="s">
        <v>46</v>
      </c>
      <c r="E1299" s="9">
        <v>4562342690043</v>
      </c>
      <c r="F1299">
        <v>0</v>
      </c>
      <c r="G1299">
        <v>0</v>
      </c>
      <c r="H1299" t="s">
        <v>21</v>
      </c>
      <c r="I1299" t="s">
        <v>19</v>
      </c>
      <c r="J1299" t="s">
        <v>329</v>
      </c>
      <c r="K1299">
        <v>30</v>
      </c>
      <c r="L1299">
        <v>0</v>
      </c>
      <c r="M1299">
        <v>0</v>
      </c>
      <c r="N1299">
        <v>0</v>
      </c>
    </row>
    <row r="1300" spans="1:14" x14ac:dyDescent="0.15">
      <c r="A1300" t="str">
        <f t="shared" si="22"/>
        <v>201949_83_4562342690050</v>
      </c>
      <c r="B1300">
        <v>201949</v>
      </c>
      <c r="C1300">
        <v>83</v>
      </c>
      <c r="D1300" t="s">
        <v>46</v>
      </c>
      <c r="E1300" s="9">
        <v>4562342690050</v>
      </c>
      <c r="F1300">
        <v>0</v>
      </c>
      <c r="G1300">
        <v>0</v>
      </c>
      <c r="H1300" t="s">
        <v>22</v>
      </c>
      <c r="I1300" t="s">
        <v>19</v>
      </c>
      <c r="J1300" t="s">
        <v>329</v>
      </c>
      <c r="K1300">
        <v>8</v>
      </c>
      <c r="L1300">
        <v>2</v>
      </c>
      <c r="M1300">
        <v>0</v>
      </c>
      <c r="N1300">
        <v>0</v>
      </c>
    </row>
    <row r="1301" spans="1:14" x14ac:dyDescent="0.15">
      <c r="A1301" t="str">
        <f t="shared" si="22"/>
        <v>201949_83_4562342690067</v>
      </c>
      <c r="B1301">
        <v>201949</v>
      </c>
      <c r="C1301">
        <v>83</v>
      </c>
      <c r="D1301" t="s">
        <v>46</v>
      </c>
      <c r="E1301" s="9">
        <v>4562342690067</v>
      </c>
      <c r="F1301">
        <v>0</v>
      </c>
      <c r="G1301">
        <v>0</v>
      </c>
      <c r="H1301" t="s">
        <v>23</v>
      </c>
      <c r="I1301" t="s">
        <v>19</v>
      </c>
      <c r="J1301" t="s">
        <v>329</v>
      </c>
      <c r="K1301">
        <v>29</v>
      </c>
      <c r="L1301">
        <v>1</v>
      </c>
      <c r="M1301">
        <v>0</v>
      </c>
      <c r="N1301">
        <v>0</v>
      </c>
    </row>
    <row r="1302" spans="1:14" x14ac:dyDescent="0.15">
      <c r="A1302" t="str">
        <f t="shared" si="22"/>
        <v>201949_83_4562342690074</v>
      </c>
      <c r="B1302">
        <v>201949</v>
      </c>
      <c r="C1302">
        <v>83</v>
      </c>
      <c r="D1302" t="s">
        <v>46</v>
      </c>
      <c r="E1302" s="9">
        <v>4562342690074</v>
      </c>
      <c r="F1302">
        <v>0</v>
      </c>
      <c r="G1302">
        <v>0</v>
      </c>
      <c r="H1302" t="s">
        <v>24</v>
      </c>
      <c r="I1302" t="s">
        <v>19</v>
      </c>
      <c r="J1302" t="s">
        <v>329</v>
      </c>
      <c r="K1302">
        <v>27</v>
      </c>
      <c r="L1302">
        <v>3</v>
      </c>
      <c r="M1302">
        <v>0</v>
      </c>
      <c r="N1302">
        <v>0</v>
      </c>
    </row>
    <row r="1303" spans="1:14" x14ac:dyDescent="0.15">
      <c r="A1303" t="str">
        <f t="shared" si="22"/>
        <v>201949_83_4562342690081</v>
      </c>
      <c r="B1303">
        <v>201949</v>
      </c>
      <c r="C1303">
        <v>83</v>
      </c>
      <c r="D1303" t="s">
        <v>46</v>
      </c>
      <c r="E1303" s="9">
        <v>4562342690081</v>
      </c>
      <c r="F1303">
        <v>0</v>
      </c>
      <c r="G1303">
        <v>0</v>
      </c>
      <c r="H1303" t="s">
        <v>25</v>
      </c>
      <c r="I1303" t="s">
        <v>19</v>
      </c>
      <c r="J1303" t="s">
        <v>329</v>
      </c>
      <c r="K1303">
        <v>8</v>
      </c>
      <c r="L1303">
        <v>2</v>
      </c>
      <c r="M1303">
        <v>0</v>
      </c>
      <c r="N1303">
        <v>0</v>
      </c>
    </row>
    <row r="1304" spans="1:14" x14ac:dyDescent="0.15">
      <c r="A1304" t="str">
        <f t="shared" si="22"/>
        <v>201949_87_4562342690029</v>
      </c>
      <c r="B1304">
        <v>201949</v>
      </c>
      <c r="C1304">
        <v>87</v>
      </c>
      <c r="D1304" t="s">
        <v>47</v>
      </c>
      <c r="E1304" s="9">
        <v>4562342690029</v>
      </c>
      <c r="F1304">
        <v>0</v>
      </c>
      <c r="G1304">
        <v>0</v>
      </c>
      <c r="H1304" t="s">
        <v>18</v>
      </c>
      <c r="I1304" t="s">
        <v>19</v>
      </c>
      <c r="J1304" t="s">
        <v>329</v>
      </c>
      <c r="K1304">
        <v>28</v>
      </c>
      <c r="L1304">
        <v>2</v>
      </c>
      <c r="M1304">
        <v>0</v>
      </c>
      <c r="N1304">
        <v>0</v>
      </c>
    </row>
    <row r="1305" spans="1:14" x14ac:dyDescent="0.15">
      <c r="A1305" t="str">
        <f t="shared" ref="A1305:A1368" si="23">B1305&amp;"_"&amp;C1305&amp;"_"&amp;E1305</f>
        <v>201949_87_4562342690036</v>
      </c>
      <c r="B1305">
        <v>201949</v>
      </c>
      <c r="C1305">
        <v>87</v>
      </c>
      <c r="D1305" t="s">
        <v>47</v>
      </c>
      <c r="E1305" s="9">
        <v>4562342690036</v>
      </c>
      <c r="F1305">
        <v>0</v>
      </c>
      <c r="G1305">
        <v>0</v>
      </c>
      <c r="H1305" t="s">
        <v>20</v>
      </c>
      <c r="I1305" t="s">
        <v>19</v>
      </c>
      <c r="J1305" t="s">
        <v>329</v>
      </c>
      <c r="K1305">
        <v>8</v>
      </c>
      <c r="L1305">
        <v>2</v>
      </c>
      <c r="M1305">
        <v>0</v>
      </c>
      <c r="N1305">
        <v>0</v>
      </c>
    </row>
    <row r="1306" spans="1:14" x14ac:dyDescent="0.15">
      <c r="A1306" t="str">
        <f t="shared" si="23"/>
        <v>201949_87_4562342690043</v>
      </c>
      <c r="B1306">
        <v>201949</v>
      </c>
      <c r="C1306">
        <v>87</v>
      </c>
      <c r="D1306" t="s">
        <v>47</v>
      </c>
      <c r="E1306" s="9">
        <v>4562342690043</v>
      </c>
      <c r="F1306">
        <v>0</v>
      </c>
      <c r="G1306">
        <v>0</v>
      </c>
      <c r="H1306" t="s">
        <v>21</v>
      </c>
      <c r="I1306" t="s">
        <v>19</v>
      </c>
      <c r="J1306" t="s">
        <v>329</v>
      </c>
      <c r="K1306">
        <v>29</v>
      </c>
      <c r="L1306">
        <v>0</v>
      </c>
      <c r="M1306">
        <v>0</v>
      </c>
      <c r="N1306">
        <v>0</v>
      </c>
    </row>
    <row r="1307" spans="1:14" x14ac:dyDescent="0.15">
      <c r="A1307" t="str">
        <f t="shared" si="23"/>
        <v>201949_87_4562342690050</v>
      </c>
      <c r="B1307">
        <v>201949</v>
      </c>
      <c r="C1307">
        <v>87</v>
      </c>
      <c r="D1307" t="s">
        <v>47</v>
      </c>
      <c r="E1307" s="9">
        <v>4562342690050</v>
      </c>
      <c r="F1307">
        <v>0</v>
      </c>
      <c r="G1307">
        <v>0</v>
      </c>
      <c r="H1307" t="s">
        <v>22</v>
      </c>
      <c r="I1307" t="s">
        <v>19</v>
      </c>
      <c r="J1307" t="s">
        <v>329</v>
      </c>
      <c r="K1307">
        <v>10</v>
      </c>
      <c r="L1307">
        <v>0</v>
      </c>
      <c r="M1307">
        <v>0</v>
      </c>
      <c r="N1307">
        <v>0</v>
      </c>
    </row>
    <row r="1308" spans="1:14" x14ac:dyDescent="0.15">
      <c r="A1308" t="str">
        <f t="shared" si="23"/>
        <v>201949_87_4562342690067</v>
      </c>
      <c r="B1308">
        <v>201949</v>
      </c>
      <c r="C1308">
        <v>87</v>
      </c>
      <c r="D1308" t="s">
        <v>47</v>
      </c>
      <c r="E1308" s="9">
        <v>4562342690067</v>
      </c>
      <c r="F1308">
        <v>0</v>
      </c>
      <c r="G1308">
        <v>0</v>
      </c>
      <c r="H1308" t="s">
        <v>23</v>
      </c>
      <c r="I1308" t="s">
        <v>19</v>
      </c>
      <c r="J1308" t="s">
        <v>329</v>
      </c>
      <c r="K1308">
        <v>28</v>
      </c>
      <c r="L1308">
        <v>2</v>
      </c>
      <c r="M1308">
        <v>0</v>
      </c>
      <c r="N1308">
        <v>0</v>
      </c>
    </row>
    <row r="1309" spans="1:14" x14ac:dyDescent="0.15">
      <c r="A1309" t="str">
        <f t="shared" si="23"/>
        <v>201949_87_4562342690074</v>
      </c>
      <c r="B1309">
        <v>201949</v>
      </c>
      <c r="C1309">
        <v>87</v>
      </c>
      <c r="D1309" t="s">
        <v>47</v>
      </c>
      <c r="E1309" s="9">
        <v>4562342690074</v>
      </c>
      <c r="F1309">
        <v>0</v>
      </c>
      <c r="G1309">
        <v>0</v>
      </c>
      <c r="H1309" t="s">
        <v>24</v>
      </c>
      <c r="I1309" t="s">
        <v>19</v>
      </c>
      <c r="J1309" t="s">
        <v>329</v>
      </c>
      <c r="K1309">
        <v>26</v>
      </c>
      <c r="L1309">
        <v>2</v>
      </c>
      <c r="M1309">
        <v>0</v>
      </c>
      <c r="N1309">
        <v>0</v>
      </c>
    </row>
    <row r="1310" spans="1:14" x14ac:dyDescent="0.15">
      <c r="A1310" t="str">
        <f t="shared" si="23"/>
        <v>201949_87_4562342690081</v>
      </c>
      <c r="B1310">
        <v>201949</v>
      </c>
      <c r="C1310">
        <v>87</v>
      </c>
      <c r="D1310" t="s">
        <v>47</v>
      </c>
      <c r="E1310" s="9">
        <v>4562342690081</v>
      </c>
      <c r="F1310">
        <v>0</v>
      </c>
      <c r="G1310">
        <v>0</v>
      </c>
      <c r="H1310" t="s">
        <v>25</v>
      </c>
      <c r="I1310" t="s">
        <v>19</v>
      </c>
      <c r="J1310" t="s">
        <v>329</v>
      </c>
      <c r="K1310">
        <v>8</v>
      </c>
      <c r="L1310">
        <v>1</v>
      </c>
      <c r="M1310">
        <v>0</v>
      </c>
      <c r="N1310">
        <v>0</v>
      </c>
    </row>
    <row r="1311" spans="1:14" x14ac:dyDescent="0.15">
      <c r="A1311" t="str">
        <f t="shared" si="23"/>
        <v>201949_90_4562342690029</v>
      </c>
      <c r="B1311">
        <v>201949</v>
      </c>
      <c r="C1311">
        <v>90</v>
      </c>
      <c r="D1311" t="s">
        <v>48</v>
      </c>
      <c r="E1311" s="9">
        <v>4562342690029</v>
      </c>
      <c r="F1311">
        <v>0</v>
      </c>
      <c r="G1311">
        <v>0</v>
      </c>
      <c r="H1311" t="s">
        <v>18</v>
      </c>
      <c r="I1311" t="s">
        <v>19</v>
      </c>
      <c r="J1311" t="s">
        <v>329</v>
      </c>
      <c r="K1311">
        <v>19</v>
      </c>
      <c r="L1311">
        <v>7</v>
      </c>
      <c r="M1311">
        <v>0</v>
      </c>
      <c r="N1311">
        <v>0</v>
      </c>
    </row>
    <row r="1312" spans="1:14" x14ac:dyDescent="0.15">
      <c r="A1312" t="str">
        <f t="shared" si="23"/>
        <v>201949_90_4562342690036</v>
      </c>
      <c r="B1312">
        <v>201949</v>
      </c>
      <c r="C1312">
        <v>90</v>
      </c>
      <c r="D1312" t="s">
        <v>48</v>
      </c>
      <c r="E1312" s="9">
        <v>4562342690036</v>
      </c>
      <c r="F1312">
        <v>0</v>
      </c>
      <c r="G1312">
        <v>0</v>
      </c>
      <c r="H1312" t="s">
        <v>20</v>
      </c>
      <c r="I1312" t="s">
        <v>19</v>
      </c>
      <c r="J1312" t="s">
        <v>329</v>
      </c>
      <c r="K1312">
        <v>8</v>
      </c>
      <c r="L1312">
        <v>0</v>
      </c>
      <c r="M1312">
        <v>0</v>
      </c>
      <c r="N1312">
        <v>0</v>
      </c>
    </row>
    <row r="1313" spans="1:14" x14ac:dyDescent="0.15">
      <c r="A1313" t="str">
        <f t="shared" si="23"/>
        <v>201949_90_4562342690043</v>
      </c>
      <c r="B1313">
        <v>201949</v>
      </c>
      <c r="C1313">
        <v>90</v>
      </c>
      <c r="D1313" t="s">
        <v>48</v>
      </c>
      <c r="E1313" s="9">
        <v>4562342690043</v>
      </c>
      <c r="F1313">
        <v>0</v>
      </c>
      <c r="G1313">
        <v>0</v>
      </c>
      <c r="H1313" t="s">
        <v>21</v>
      </c>
      <c r="I1313" t="s">
        <v>19</v>
      </c>
      <c r="J1313" t="s">
        <v>329</v>
      </c>
      <c r="K1313">
        <v>21</v>
      </c>
      <c r="L1313">
        <v>2</v>
      </c>
      <c r="M1313">
        <v>0</v>
      </c>
      <c r="N1313">
        <v>0</v>
      </c>
    </row>
    <row r="1314" spans="1:14" x14ac:dyDescent="0.15">
      <c r="A1314" t="str">
        <f t="shared" si="23"/>
        <v>201949_90_4562342690050</v>
      </c>
      <c r="B1314">
        <v>201949</v>
      </c>
      <c r="C1314">
        <v>90</v>
      </c>
      <c r="D1314" t="s">
        <v>48</v>
      </c>
      <c r="E1314" s="9">
        <v>4562342690050</v>
      </c>
      <c r="F1314">
        <v>0</v>
      </c>
      <c r="G1314">
        <v>0</v>
      </c>
      <c r="H1314" t="s">
        <v>22</v>
      </c>
      <c r="I1314" t="s">
        <v>19</v>
      </c>
      <c r="J1314" t="s">
        <v>329</v>
      </c>
      <c r="K1314">
        <v>9</v>
      </c>
      <c r="L1314">
        <v>1</v>
      </c>
      <c r="M1314">
        <v>0</v>
      </c>
      <c r="N1314">
        <v>0</v>
      </c>
    </row>
    <row r="1315" spans="1:14" x14ac:dyDescent="0.15">
      <c r="A1315" t="str">
        <f t="shared" si="23"/>
        <v>201949_90_4562342690067</v>
      </c>
      <c r="B1315">
        <v>201949</v>
      </c>
      <c r="C1315">
        <v>90</v>
      </c>
      <c r="D1315" t="s">
        <v>48</v>
      </c>
      <c r="E1315" s="9">
        <v>4562342690067</v>
      </c>
      <c r="F1315">
        <v>0</v>
      </c>
      <c r="G1315">
        <v>0</v>
      </c>
      <c r="H1315" t="s">
        <v>23</v>
      </c>
      <c r="I1315" t="s">
        <v>19</v>
      </c>
      <c r="J1315" t="s">
        <v>329</v>
      </c>
      <c r="K1315">
        <v>26</v>
      </c>
      <c r="L1315">
        <v>3</v>
      </c>
      <c r="M1315">
        <v>0</v>
      </c>
      <c r="N1315">
        <v>0</v>
      </c>
    </row>
    <row r="1316" spans="1:14" x14ac:dyDescent="0.15">
      <c r="A1316" t="str">
        <f t="shared" si="23"/>
        <v>201949_90_4562342690074</v>
      </c>
      <c r="B1316">
        <v>201949</v>
      </c>
      <c r="C1316">
        <v>90</v>
      </c>
      <c r="D1316" t="s">
        <v>48</v>
      </c>
      <c r="E1316" s="9">
        <v>4562342690074</v>
      </c>
      <c r="F1316">
        <v>0</v>
      </c>
      <c r="G1316">
        <v>0</v>
      </c>
      <c r="H1316" t="s">
        <v>24</v>
      </c>
      <c r="I1316" t="s">
        <v>19</v>
      </c>
      <c r="J1316" t="s">
        <v>329</v>
      </c>
      <c r="K1316">
        <v>13</v>
      </c>
      <c r="L1316">
        <v>5</v>
      </c>
      <c r="M1316">
        <v>0</v>
      </c>
      <c r="N1316">
        <v>0</v>
      </c>
    </row>
    <row r="1317" spans="1:14" x14ac:dyDescent="0.15">
      <c r="A1317" t="str">
        <f t="shared" si="23"/>
        <v>201949_90_4562342690081</v>
      </c>
      <c r="B1317">
        <v>201949</v>
      </c>
      <c r="C1317">
        <v>90</v>
      </c>
      <c r="D1317" t="s">
        <v>48</v>
      </c>
      <c r="E1317" s="9">
        <v>4562342690081</v>
      </c>
      <c r="F1317">
        <v>0</v>
      </c>
      <c r="G1317">
        <v>0</v>
      </c>
      <c r="H1317" t="s">
        <v>25</v>
      </c>
      <c r="I1317" t="s">
        <v>19</v>
      </c>
      <c r="J1317" t="s">
        <v>329</v>
      </c>
      <c r="K1317">
        <v>5</v>
      </c>
      <c r="L1317">
        <v>4</v>
      </c>
      <c r="M1317">
        <v>0</v>
      </c>
      <c r="N1317">
        <v>0</v>
      </c>
    </row>
    <row r="1318" spans="1:14" x14ac:dyDescent="0.15">
      <c r="A1318" t="str">
        <f t="shared" si="23"/>
        <v>201949_91_4562342690029</v>
      </c>
      <c r="B1318">
        <v>201949</v>
      </c>
      <c r="C1318">
        <v>91</v>
      </c>
      <c r="D1318" t="s">
        <v>49</v>
      </c>
      <c r="E1318" s="9">
        <v>4562342690029</v>
      </c>
      <c r="F1318">
        <v>0</v>
      </c>
      <c r="G1318">
        <v>0</v>
      </c>
      <c r="H1318" t="s">
        <v>18</v>
      </c>
      <c r="I1318" t="s">
        <v>19</v>
      </c>
      <c r="J1318" t="s">
        <v>329</v>
      </c>
      <c r="K1318">
        <v>30</v>
      </c>
      <c r="L1318">
        <v>0</v>
      </c>
      <c r="M1318">
        <v>0</v>
      </c>
      <c r="N1318">
        <v>0</v>
      </c>
    </row>
    <row r="1319" spans="1:14" x14ac:dyDescent="0.15">
      <c r="A1319" t="str">
        <f t="shared" si="23"/>
        <v>201949_91_4562342690036</v>
      </c>
      <c r="B1319">
        <v>201949</v>
      </c>
      <c r="C1319">
        <v>91</v>
      </c>
      <c r="D1319" t="s">
        <v>49</v>
      </c>
      <c r="E1319" s="9">
        <v>4562342690036</v>
      </c>
      <c r="F1319">
        <v>0</v>
      </c>
      <c r="G1319">
        <v>0</v>
      </c>
      <c r="H1319" t="s">
        <v>20</v>
      </c>
      <c r="I1319" t="s">
        <v>19</v>
      </c>
      <c r="J1319" t="s">
        <v>329</v>
      </c>
      <c r="K1319">
        <v>10</v>
      </c>
      <c r="L1319">
        <v>0</v>
      </c>
      <c r="M1319">
        <v>0</v>
      </c>
      <c r="N1319">
        <v>0</v>
      </c>
    </row>
    <row r="1320" spans="1:14" x14ac:dyDescent="0.15">
      <c r="A1320" t="str">
        <f t="shared" si="23"/>
        <v>201949_91_4562342690043</v>
      </c>
      <c r="B1320">
        <v>201949</v>
      </c>
      <c r="C1320">
        <v>91</v>
      </c>
      <c r="D1320" t="s">
        <v>49</v>
      </c>
      <c r="E1320" s="9">
        <v>4562342690043</v>
      </c>
      <c r="F1320">
        <v>0</v>
      </c>
      <c r="G1320">
        <v>0</v>
      </c>
      <c r="H1320" t="s">
        <v>21</v>
      </c>
      <c r="I1320" t="s">
        <v>19</v>
      </c>
      <c r="J1320" t="s">
        <v>329</v>
      </c>
      <c r="K1320">
        <v>30</v>
      </c>
      <c r="L1320">
        <v>0</v>
      </c>
      <c r="M1320">
        <v>0</v>
      </c>
      <c r="N1320">
        <v>0</v>
      </c>
    </row>
    <row r="1321" spans="1:14" x14ac:dyDescent="0.15">
      <c r="A1321" t="str">
        <f t="shared" si="23"/>
        <v>201949_91_4562342690050</v>
      </c>
      <c r="B1321">
        <v>201949</v>
      </c>
      <c r="C1321">
        <v>91</v>
      </c>
      <c r="D1321" t="s">
        <v>49</v>
      </c>
      <c r="E1321" s="9">
        <v>4562342690050</v>
      </c>
      <c r="F1321">
        <v>0</v>
      </c>
      <c r="G1321">
        <v>0</v>
      </c>
      <c r="H1321" t="s">
        <v>22</v>
      </c>
      <c r="I1321" t="s">
        <v>19</v>
      </c>
      <c r="J1321" t="s">
        <v>329</v>
      </c>
      <c r="K1321">
        <v>10</v>
      </c>
      <c r="L1321">
        <v>0</v>
      </c>
      <c r="M1321">
        <v>0</v>
      </c>
      <c r="N1321">
        <v>0</v>
      </c>
    </row>
    <row r="1322" spans="1:14" x14ac:dyDescent="0.15">
      <c r="A1322" t="str">
        <f t="shared" si="23"/>
        <v>201949_91_4562342690067</v>
      </c>
      <c r="B1322">
        <v>201949</v>
      </c>
      <c r="C1322">
        <v>91</v>
      </c>
      <c r="D1322" t="s">
        <v>49</v>
      </c>
      <c r="E1322" s="9">
        <v>4562342690067</v>
      </c>
      <c r="F1322">
        <v>0</v>
      </c>
      <c r="G1322">
        <v>0</v>
      </c>
      <c r="H1322" t="s">
        <v>23</v>
      </c>
      <c r="I1322" t="s">
        <v>19</v>
      </c>
      <c r="J1322" t="s">
        <v>329</v>
      </c>
      <c r="K1322">
        <v>30</v>
      </c>
      <c r="L1322">
        <v>0</v>
      </c>
      <c r="M1322">
        <v>0</v>
      </c>
      <c r="N1322">
        <v>0</v>
      </c>
    </row>
    <row r="1323" spans="1:14" x14ac:dyDescent="0.15">
      <c r="A1323" t="str">
        <f t="shared" si="23"/>
        <v>201949_91_4562342690074</v>
      </c>
      <c r="B1323">
        <v>201949</v>
      </c>
      <c r="C1323">
        <v>91</v>
      </c>
      <c r="D1323" t="s">
        <v>49</v>
      </c>
      <c r="E1323" s="9">
        <v>4562342690074</v>
      </c>
      <c r="F1323">
        <v>0</v>
      </c>
      <c r="G1323">
        <v>0</v>
      </c>
      <c r="H1323" t="s">
        <v>24</v>
      </c>
      <c r="I1323" t="s">
        <v>19</v>
      </c>
      <c r="J1323" t="s">
        <v>329</v>
      </c>
      <c r="K1323">
        <v>30</v>
      </c>
      <c r="L1323">
        <v>0</v>
      </c>
      <c r="M1323">
        <v>0</v>
      </c>
      <c r="N1323">
        <v>0</v>
      </c>
    </row>
    <row r="1324" spans="1:14" x14ac:dyDescent="0.15">
      <c r="A1324" t="str">
        <f t="shared" si="23"/>
        <v>201949_91_4562342690081</v>
      </c>
      <c r="B1324">
        <v>201949</v>
      </c>
      <c r="C1324">
        <v>91</v>
      </c>
      <c r="D1324" t="s">
        <v>49</v>
      </c>
      <c r="E1324" s="9">
        <v>4562342690081</v>
      </c>
      <c r="F1324">
        <v>0</v>
      </c>
      <c r="G1324">
        <v>0</v>
      </c>
      <c r="H1324" t="s">
        <v>25</v>
      </c>
      <c r="I1324" t="s">
        <v>19</v>
      </c>
      <c r="J1324" t="s">
        <v>329</v>
      </c>
      <c r="K1324">
        <v>10</v>
      </c>
      <c r="L1324">
        <v>0</v>
      </c>
      <c r="M1324">
        <v>0</v>
      </c>
      <c r="N1324">
        <v>0</v>
      </c>
    </row>
    <row r="1325" spans="1:14" x14ac:dyDescent="0.15">
      <c r="A1325" t="str">
        <f t="shared" si="23"/>
        <v>201949_101_4562342690029</v>
      </c>
      <c r="B1325">
        <v>201949</v>
      </c>
      <c r="C1325">
        <v>101</v>
      </c>
      <c r="D1325" t="s">
        <v>50</v>
      </c>
      <c r="E1325" s="9">
        <v>4562342690029</v>
      </c>
      <c r="F1325">
        <v>0</v>
      </c>
      <c r="G1325">
        <v>0</v>
      </c>
      <c r="H1325" t="s">
        <v>18</v>
      </c>
      <c r="I1325" t="s">
        <v>19</v>
      </c>
      <c r="J1325" t="s">
        <v>329</v>
      </c>
      <c r="K1325">
        <v>29</v>
      </c>
      <c r="L1325">
        <v>1</v>
      </c>
      <c r="M1325">
        <v>0</v>
      </c>
      <c r="N1325">
        <v>0</v>
      </c>
    </row>
    <row r="1326" spans="1:14" x14ac:dyDescent="0.15">
      <c r="A1326" t="str">
        <f t="shared" si="23"/>
        <v>201949_101_4562342690036</v>
      </c>
      <c r="B1326">
        <v>201949</v>
      </c>
      <c r="C1326">
        <v>101</v>
      </c>
      <c r="D1326" t="s">
        <v>50</v>
      </c>
      <c r="E1326" s="9">
        <v>4562342690036</v>
      </c>
      <c r="F1326">
        <v>0</v>
      </c>
      <c r="G1326">
        <v>0</v>
      </c>
      <c r="H1326" t="s">
        <v>20</v>
      </c>
      <c r="I1326" t="s">
        <v>19</v>
      </c>
      <c r="J1326" t="s">
        <v>329</v>
      </c>
      <c r="K1326">
        <v>10</v>
      </c>
      <c r="L1326">
        <v>0</v>
      </c>
      <c r="M1326">
        <v>0</v>
      </c>
      <c r="N1326">
        <v>0</v>
      </c>
    </row>
    <row r="1327" spans="1:14" x14ac:dyDescent="0.15">
      <c r="A1327" t="str">
        <f t="shared" si="23"/>
        <v>201949_101_4562342690043</v>
      </c>
      <c r="B1327">
        <v>201949</v>
      </c>
      <c r="C1327">
        <v>101</v>
      </c>
      <c r="D1327" t="s">
        <v>50</v>
      </c>
      <c r="E1327" s="9">
        <v>4562342690043</v>
      </c>
      <c r="F1327">
        <v>0</v>
      </c>
      <c r="G1327">
        <v>0</v>
      </c>
      <c r="H1327" t="s">
        <v>21</v>
      </c>
      <c r="I1327" t="s">
        <v>19</v>
      </c>
      <c r="J1327" t="s">
        <v>329</v>
      </c>
      <c r="K1327">
        <v>29</v>
      </c>
      <c r="L1327">
        <v>1</v>
      </c>
      <c r="M1327">
        <v>0</v>
      </c>
      <c r="N1327">
        <v>0</v>
      </c>
    </row>
    <row r="1328" spans="1:14" x14ac:dyDescent="0.15">
      <c r="A1328" t="str">
        <f t="shared" si="23"/>
        <v>201949_101_4562342690050</v>
      </c>
      <c r="B1328">
        <v>201949</v>
      </c>
      <c r="C1328">
        <v>101</v>
      </c>
      <c r="D1328" t="s">
        <v>50</v>
      </c>
      <c r="E1328" s="9">
        <v>4562342690050</v>
      </c>
      <c r="F1328">
        <v>0</v>
      </c>
      <c r="G1328">
        <v>0</v>
      </c>
      <c r="H1328" t="s">
        <v>22</v>
      </c>
      <c r="I1328" t="s">
        <v>19</v>
      </c>
      <c r="J1328" t="s">
        <v>329</v>
      </c>
      <c r="K1328">
        <v>10</v>
      </c>
      <c r="L1328">
        <v>0</v>
      </c>
      <c r="M1328">
        <v>0</v>
      </c>
      <c r="N1328">
        <v>0</v>
      </c>
    </row>
    <row r="1329" spans="1:14" x14ac:dyDescent="0.15">
      <c r="A1329" t="str">
        <f t="shared" si="23"/>
        <v>201949_101_4562342690067</v>
      </c>
      <c r="B1329">
        <v>201949</v>
      </c>
      <c r="C1329">
        <v>101</v>
      </c>
      <c r="D1329" t="s">
        <v>50</v>
      </c>
      <c r="E1329" s="9">
        <v>4562342690067</v>
      </c>
      <c r="F1329">
        <v>0</v>
      </c>
      <c r="G1329">
        <v>0</v>
      </c>
      <c r="H1329" t="s">
        <v>23</v>
      </c>
      <c r="I1329" t="s">
        <v>19</v>
      </c>
      <c r="J1329" t="s">
        <v>329</v>
      </c>
      <c r="K1329">
        <v>30</v>
      </c>
      <c r="L1329">
        <v>0</v>
      </c>
      <c r="M1329">
        <v>0</v>
      </c>
      <c r="N1329">
        <v>0</v>
      </c>
    </row>
    <row r="1330" spans="1:14" x14ac:dyDescent="0.15">
      <c r="A1330" t="str">
        <f t="shared" si="23"/>
        <v>201949_101_4562342690074</v>
      </c>
      <c r="B1330">
        <v>201949</v>
      </c>
      <c r="C1330">
        <v>101</v>
      </c>
      <c r="D1330" t="s">
        <v>50</v>
      </c>
      <c r="E1330" s="9">
        <v>4562342690074</v>
      </c>
      <c r="F1330">
        <v>0</v>
      </c>
      <c r="G1330">
        <v>0</v>
      </c>
      <c r="H1330" t="s">
        <v>24</v>
      </c>
      <c r="I1330" t="s">
        <v>19</v>
      </c>
      <c r="J1330" t="s">
        <v>329</v>
      </c>
      <c r="K1330">
        <v>29</v>
      </c>
      <c r="L1330">
        <v>1</v>
      </c>
      <c r="M1330">
        <v>0</v>
      </c>
      <c r="N1330">
        <v>0</v>
      </c>
    </row>
    <row r="1331" spans="1:14" x14ac:dyDescent="0.15">
      <c r="A1331" t="str">
        <f t="shared" si="23"/>
        <v>201949_101_4562342690081</v>
      </c>
      <c r="B1331">
        <v>201949</v>
      </c>
      <c r="C1331">
        <v>101</v>
      </c>
      <c r="D1331" t="s">
        <v>50</v>
      </c>
      <c r="E1331" s="9">
        <v>4562342690081</v>
      </c>
      <c r="F1331">
        <v>0</v>
      </c>
      <c r="G1331">
        <v>0</v>
      </c>
      <c r="H1331" t="s">
        <v>25</v>
      </c>
      <c r="I1331" t="s">
        <v>19</v>
      </c>
      <c r="J1331" t="s">
        <v>329</v>
      </c>
      <c r="K1331">
        <v>10</v>
      </c>
      <c r="L1331">
        <v>0</v>
      </c>
      <c r="M1331">
        <v>0</v>
      </c>
      <c r="N1331">
        <v>0</v>
      </c>
    </row>
    <row r="1332" spans="1:14" x14ac:dyDescent="0.15">
      <c r="A1332" t="str">
        <f t="shared" si="23"/>
        <v>201949_116_4562342690029</v>
      </c>
      <c r="B1332">
        <v>201949</v>
      </c>
      <c r="C1332">
        <v>116</v>
      </c>
      <c r="D1332" t="s">
        <v>51</v>
      </c>
      <c r="E1332" s="9">
        <v>4562342690029</v>
      </c>
      <c r="F1332">
        <v>0</v>
      </c>
      <c r="G1332">
        <v>0</v>
      </c>
      <c r="H1332" t="s">
        <v>18</v>
      </c>
      <c r="I1332" t="s">
        <v>19</v>
      </c>
      <c r="J1332" t="s">
        <v>329</v>
      </c>
      <c r="K1332">
        <v>30</v>
      </c>
      <c r="L1332">
        <v>0</v>
      </c>
      <c r="M1332">
        <v>0</v>
      </c>
      <c r="N1332">
        <v>0</v>
      </c>
    </row>
    <row r="1333" spans="1:14" x14ac:dyDescent="0.15">
      <c r="A1333" t="str">
        <f t="shared" si="23"/>
        <v>201949_116_4562342690036</v>
      </c>
      <c r="B1333">
        <v>201949</v>
      </c>
      <c r="C1333">
        <v>116</v>
      </c>
      <c r="D1333" t="s">
        <v>51</v>
      </c>
      <c r="E1333" s="9">
        <v>4562342690036</v>
      </c>
      <c r="F1333">
        <v>0</v>
      </c>
      <c r="G1333">
        <v>0</v>
      </c>
      <c r="H1333" t="s">
        <v>20</v>
      </c>
      <c r="I1333" t="s">
        <v>19</v>
      </c>
      <c r="J1333" t="s">
        <v>329</v>
      </c>
      <c r="K1333">
        <v>10</v>
      </c>
      <c r="L1333">
        <v>0</v>
      </c>
      <c r="M1333">
        <v>0</v>
      </c>
      <c r="N1333">
        <v>0</v>
      </c>
    </row>
    <row r="1334" spans="1:14" x14ac:dyDescent="0.15">
      <c r="A1334" t="str">
        <f t="shared" si="23"/>
        <v>201949_116_4562342690043</v>
      </c>
      <c r="B1334">
        <v>201949</v>
      </c>
      <c r="C1334">
        <v>116</v>
      </c>
      <c r="D1334" t="s">
        <v>51</v>
      </c>
      <c r="E1334" s="9">
        <v>4562342690043</v>
      </c>
      <c r="F1334">
        <v>0</v>
      </c>
      <c r="G1334">
        <v>0</v>
      </c>
      <c r="H1334" t="s">
        <v>21</v>
      </c>
      <c r="I1334" t="s">
        <v>19</v>
      </c>
      <c r="J1334" t="s">
        <v>329</v>
      </c>
      <c r="K1334">
        <v>30</v>
      </c>
      <c r="L1334">
        <v>0</v>
      </c>
      <c r="M1334">
        <v>0</v>
      </c>
      <c r="N1334">
        <v>0</v>
      </c>
    </row>
    <row r="1335" spans="1:14" x14ac:dyDescent="0.15">
      <c r="A1335" t="str">
        <f t="shared" si="23"/>
        <v>201949_116_4562342690050</v>
      </c>
      <c r="B1335">
        <v>201949</v>
      </c>
      <c r="C1335">
        <v>116</v>
      </c>
      <c r="D1335" t="s">
        <v>51</v>
      </c>
      <c r="E1335" s="9">
        <v>4562342690050</v>
      </c>
      <c r="F1335">
        <v>0</v>
      </c>
      <c r="G1335">
        <v>0</v>
      </c>
      <c r="H1335" t="s">
        <v>22</v>
      </c>
      <c r="I1335" t="s">
        <v>19</v>
      </c>
      <c r="J1335" t="s">
        <v>329</v>
      </c>
      <c r="K1335">
        <v>10</v>
      </c>
      <c r="L1335">
        <v>0</v>
      </c>
      <c r="M1335">
        <v>0</v>
      </c>
      <c r="N1335">
        <v>0</v>
      </c>
    </row>
    <row r="1336" spans="1:14" x14ac:dyDescent="0.15">
      <c r="A1336" t="str">
        <f t="shared" si="23"/>
        <v>201949_116_4562342690067</v>
      </c>
      <c r="B1336">
        <v>201949</v>
      </c>
      <c r="C1336">
        <v>116</v>
      </c>
      <c r="D1336" t="s">
        <v>51</v>
      </c>
      <c r="E1336" s="9">
        <v>4562342690067</v>
      </c>
      <c r="F1336">
        <v>0</v>
      </c>
      <c r="G1336">
        <v>0</v>
      </c>
      <c r="H1336" t="s">
        <v>23</v>
      </c>
      <c r="I1336" t="s">
        <v>19</v>
      </c>
      <c r="J1336" t="s">
        <v>329</v>
      </c>
      <c r="K1336">
        <v>30</v>
      </c>
      <c r="L1336">
        <v>0</v>
      </c>
      <c r="M1336">
        <v>0</v>
      </c>
      <c r="N1336">
        <v>0</v>
      </c>
    </row>
    <row r="1337" spans="1:14" x14ac:dyDescent="0.15">
      <c r="A1337" t="str">
        <f t="shared" si="23"/>
        <v>201949_116_4562342690074</v>
      </c>
      <c r="B1337">
        <v>201949</v>
      </c>
      <c r="C1337">
        <v>116</v>
      </c>
      <c r="D1337" t="s">
        <v>51</v>
      </c>
      <c r="E1337" s="9">
        <v>4562342690074</v>
      </c>
      <c r="F1337">
        <v>0</v>
      </c>
      <c r="G1337">
        <v>0</v>
      </c>
      <c r="H1337" t="s">
        <v>24</v>
      </c>
      <c r="I1337" t="s">
        <v>19</v>
      </c>
      <c r="J1337" t="s">
        <v>329</v>
      </c>
      <c r="K1337">
        <v>30</v>
      </c>
      <c r="L1337">
        <v>0</v>
      </c>
      <c r="M1337">
        <v>0</v>
      </c>
      <c r="N1337">
        <v>0</v>
      </c>
    </row>
    <row r="1338" spans="1:14" x14ac:dyDescent="0.15">
      <c r="A1338" t="str">
        <f t="shared" si="23"/>
        <v>201949_116_4562342690081</v>
      </c>
      <c r="B1338">
        <v>201949</v>
      </c>
      <c r="C1338">
        <v>116</v>
      </c>
      <c r="D1338" t="s">
        <v>51</v>
      </c>
      <c r="E1338" s="9">
        <v>4562342690081</v>
      </c>
      <c r="F1338">
        <v>0</v>
      </c>
      <c r="G1338">
        <v>0</v>
      </c>
      <c r="H1338" t="s">
        <v>25</v>
      </c>
      <c r="I1338" t="s">
        <v>19</v>
      </c>
      <c r="J1338" t="s">
        <v>329</v>
      </c>
      <c r="K1338">
        <v>10</v>
      </c>
      <c r="L1338">
        <v>0</v>
      </c>
      <c r="M1338">
        <v>0</v>
      </c>
      <c r="N1338">
        <v>0</v>
      </c>
    </row>
    <row r="1339" spans="1:14" x14ac:dyDescent="0.15">
      <c r="A1339" t="str">
        <f t="shared" si="23"/>
        <v>201949_121_4562342690029</v>
      </c>
      <c r="B1339">
        <v>201949</v>
      </c>
      <c r="C1339">
        <v>121</v>
      </c>
      <c r="D1339" t="s">
        <v>52</v>
      </c>
      <c r="E1339" s="9">
        <v>4562342690029</v>
      </c>
      <c r="F1339">
        <v>0</v>
      </c>
      <c r="G1339">
        <v>0</v>
      </c>
      <c r="H1339" t="s">
        <v>18</v>
      </c>
      <c r="I1339" t="s">
        <v>19</v>
      </c>
      <c r="J1339" t="s">
        <v>329</v>
      </c>
      <c r="K1339">
        <v>30</v>
      </c>
      <c r="L1339">
        <v>0</v>
      </c>
      <c r="M1339">
        <v>0</v>
      </c>
      <c r="N1339">
        <v>0</v>
      </c>
    </row>
    <row r="1340" spans="1:14" x14ac:dyDescent="0.15">
      <c r="A1340" t="str">
        <f t="shared" si="23"/>
        <v>201949_121_4562342690036</v>
      </c>
      <c r="B1340">
        <v>201949</v>
      </c>
      <c r="C1340">
        <v>121</v>
      </c>
      <c r="D1340" t="s">
        <v>52</v>
      </c>
      <c r="E1340" s="9">
        <v>4562342690036</v>
      </c>
      <c r="F1340">
        <v>0</v>
      </c>
      <c r="G1340">
        <v>0</v>
      </c>
      <c r="H1340" t="s">
        <v>20</v>
      </c>
      <c r="I1340" t="s">
        <v>19</v>
      </c>
      <c r="J1340" t="s">
        <v>329</v>
      </c>
      <c r="K1340">
        <v>10</v>
      </c>
      <c r="L1340">
        <v>0</v>
      </c>
      <c r="M1340">
        <v>0</v>
      </c>
      <c r="N1340">
        <v>0</v>
      </c>
    </row>
    <row r="1341" spans="1:14" x14ac:dyDescent="0.15">
      <c r="A1341" t="str">
        <f t="shared" si="23"/>
        <v>201949_121_4562342690043</v>
      </c>
      <c r="B1341">
        <v>201949</v>
      </c>
      <c r="C1341">
        <v>121</v>
      </c>
      <c r="D1341" t="s">
        <v>52</v>
      </c>
      <c r="E1341" s="9">
        <v>4562342690043</v>
      </c>
      <c r="F1341">
        <v>0</v>
      </c>
      <c r="G1341">
        <v>0</v>
      </c>
      <c r="H1341" t="s">
        <v>21</v>
      </c>
      <c r="I1341" t="s">
        <v>19</v>
      </c>
      <c r="J1341" t="s">
        <v>329</v>
      </c>
      <c r="K1341">
        <v>31</v>
      </c>
      <c r="L1341">
        <v>0</v>
      </c>
      <c r="M1341">
        <v>0</v>
      </c>
      <c r="N1341">
        <v>0</v>
      </c>
    </row>
    <row r="1342" spans="1:14" x14ac:dyDescent="0.15">
      <c r="A1342" t="str">
        <f t="shared" si="23"/>
        <v>201949_121_4562342690050</v>
      </c>
      <c r="B1342">
        <v>201949</v>
      </c>
      <c r="C1342">
        <v>121</v>
      </c>
      <c r="D1342" t="s">
        <v>52</v>
      </c>
      <c r="E1342" s="9">
        <v>4562342690050</v>
      </c>
      <c r="F1342">
        <v>0</v>
      </c>
      <c r="G1342">
        <v>0</v>
      </c>
      <c r="H1342" t="s">
        <v>22</v>
      </c>
      <c r="I1342" t="s">
        <v>19</v>
      </c>
      <c r="J1342" t="s">
        <v>329</v>
      </c>
      <c r="K1342">
        <v>10</v>
      </c>
      <c r="L1342">
        <v>0</v>
      </c>
      <c r="M1342">
        <v>0</v>
      </c>
      <c r="N1342">
        <v>0</v>
      </c>
    </row>
    <row r="1343" spans="1:14" x14ac:dyDescent="0.15">
      <c r="A1343" t="str">
        <f t="shared" si="23"/>
        <v>201949_121_4562342690067</v>
      </c>
      <c r="B1343">
        <v>201949</v>
      </c>
      <c r="C1343">
        <v>121</v>
      </c>
      <c r="D1343" t="s">
        <v>52</v>
      </c>
      <c r="E1343" s="9">
        <v>4562342690067</v>
      </c>
      <c r="F1343">
        <v>0</v>
      </c>
      <c r="G1343">
        <v>0</v>
      </c>
      <c r="H1343" t="s">
        <v>23</v>
      </c>
      <c r="I1343" t="s">
        <v>19</v>
      </c>
      <c r="J1343" t="s">
        <v>329</v>
      </c>
      <c r="K1343">
        <v>30</v>
      </c>
      <c r="L1343">
        <v>0</v>
      </c>
      <c r="M1343">
        <v>0</v>
      </c>
      <c r="N1343">
        <v>0</v>
      </c>
    </row>
    <row r="1344" spans="1:14" x14ac:dyDescent="0.15">
      <c r="A1344" t="str">
        <f t="shared" si="23"/>
        <v>201949_121_4562342690074</v>
      </c>
      <c r="B1344">
        <v>201949</v>
      </c>
      <c r="C1344">
        <v>121</v>
      </c>
      <c r="D1344" t="s">
        <v>52</v>
      </c>
      <c r="E1344" s="9">
        <v>4562342690074</v>
      </c>
      <c r="F1344">
        <v>0</v>
      </c>
      <c r="G1344">
        <v>0</v>
      </c>
      <c r="H1344" t="s">
        <v>24</v>
      </c>
      <c r="I1344" t="s">
        <v>19</v>
      </c>
      <c r="J1344" t="s">
        <v>329</v>
      </c>
      <c r="K1344">
        <v>30</v>
      </c>
      <c r="L1344">
        <v>0</v>
      </c>
      <c r="M1344">
        <v>0</v>
      </c>
      <c r="N1344">
        <v>0</v>
      </c>
    </row>
    <row r="1345" spans="1:14" x14ac:dyDescent="0.15">
      <c r="A1345" t="str">
        <f t="shared" si="23"/>
        <v>201949_121_4562342690081</v>
      </c>
      <c r="B1345">
        <v>201949</v>
      </c>
      <c r="C1345">
        <v>121</v>
      </c>
      <c r="D1345" t="s">
        <v>52</v>
      </c>
      <c r="E1345" s="9">
        <v>4562342690081</v>
      </c>
      <c r="F1345">
        <v>0</v>
      </c>
      <c r="G1345">
        <v>0</v>
      </c>
      <c r="H1345" t="s">
        <v>25</v>
      </c>
      <c r="I1345" t="s">
        <v>19</v>
      </c>
      <c r="J1345" t="s">
        <v>329</v>
      </c>
      <c r="K1345">
        <v>10</v>
      </c>
      <c r="L1345">
        <v>0</v>
      </c>
      <c r="M1345">
        <v>0</v>
      </c>
      <c r="N1345">
        <v>0</v>
      </c>
    </row>
    <row r="1346" spans="1:14" x14ac:dyDescent="0.15">
      <c r="A1346" t="str">
        <f t="shared" si="23"/>
        <v>201949_123_4562342690029</v>
      </c>
      <c r="B1346">
        <v>201949</v>
      </c>
      <c r="C1346">
        <v>123</v>
      </c>
      <c r="D1346" t="s">
        <v>53</v>
      </c>
      <c r="E1346" s="9">
        <v>4562342690029</v>
      </c>
      <c r="F1346">
        <v>0</v>
      </c>
      <c r="G1346">
        <v>0</v>
      </c>
      <c r="H1346" t="s">
        <v>18</v>
      </c>
      <c r="I1346" t="s">
        <v>19</v>
      </c>
      <c r="J1346" t="s">
        <v>329</v>
      </c>
      <c r="K1346">
        <v>30</v>
      </c>
      <c r="L1346">
        <v>0</v>
      </c>
      <c r="M1346">
        <v>0</v>
      </c>
      <c r="N1346">
        <v>0</v>
      </c>
    </row>
    <row r="1347" spans="1:14" x14ac:dyDescent="0.15">
      <c r="A1347" t="str">
        <f t="shared" si="23"/>
        <v>201949_123_4562342690036</v>
      </c>
      <c r="B1347">
        <v>201949</v>
      </c>
      <c r="C1347">
        <v>123</v>
      </c>
      <c r="D1347" t="s">
        <v>53</v>
      </c>
      <c r="E1347" s="9">
        <v>4562342690036</v>
      </c>
      <c r="F1347">
        <v>0</v>
      </c>
      <c r="G1347">
        <v>0</v>
      </c>
      <c r="H1347" t="s">
        <v>20</v>
      </c>
      <c r="I1347" t="s">
        <v>19</v>
      </c>
      <c r="J1347" t="s">
        <v>329</v>
      </c>
      <c r="K1347">
        <v>10</v>
      </c>
      <c r="L1347">
        <v>0</v>
      </c>
      <c r="M1347">
        <v>0</v>
      </c>
      <c r="N1347">
        <v>0</v>
      </c>
    </row>
    <row r="1348" spans="1:14" x14ac:dyDescent="0.15">
      <c r="A1348" t="str">
        <f t="shared" si="23"/>
        <v>201949_123_4562342690043</v>
      </c>
      <c r="B1348">
        <v>201949</v>
      </c>
      <c r="C1348">
        <v>123</v>
      </c>
      <c r="D1348" t="s">
        <v>53</v>
      </c>
      <c r="E1348" s="9">
        <v>4562342690043</v>
      </c>
      <c r="F1348">
        <v>0</v>
      </c>
      <c r="G1348">
        <v>0</v>
      </c>
      <c r="H1348" t="s">
        <v>21</v>
      </c>
      <c r="I1348" t="s">
        <v>19</v>
      </c>
      <c r="J1348" t="s">
        <v>329</v>
      </c>
      <c r="K1348">
        <v>30</v>
      </c>
      <c r="L1348">
        <v>0</v>
      </c>
      <c r="M1348">
        <v>0</v>
      </c>
      <c r="N1348">
        <v>0</v>
      </c>
    </row>
    <row r="1349" spans="1:14" x14ac:dyDescent="0.15">
      <c r="A1349" t="str">
        <f t="shared" si="23"/>
        <v>201949_123_4562342690050</v>
      </c>
      <c r="B1349">
        <v>201949</v>
      </c>
      <c r="C1349">
        <v>123</v>
      </c>
      <c r="D1349" t="s">
        <v>53</v>
      </c>
      <c r="E1349" s="9">
        <v>4562342690050</v>
      </c>
      <c r="F1349">
        <v>0</v>
      </c>
      <c r="G1349">
        <v>0</v>
      </c>
      <c r="H1349" t="s">
        <v>22</v>
      </c>
      <c r="I1349" t="s">
        <v>19</v>
      </c>
      <c r="J1349" t="s">
        <v>329</v>
      </c>
      <c r="K1349">
        <v>9</v>
      </c>
      <c r="L1349">
        <v>0</v>
      </c>
      <c r="M1349">
        <v>0</v>
      </c>
      <c r="N1349">
        <v>0</v>
      </c>
    </row>
    <row r="1350" spans="1:14" x14ac:dyDescent="0.15">
      <c r="A1350" t="str">
        <f t="shared" si="23"/>
        <v>201949_123_4562342690067</v>
      </c>
      <c r="B1350">
        <v>201949</v>
      </c>
      <c r="C1350">
        <v>123</v>
      </c>
      <c r="D1350" t="s">
        <v>53</v>
      </c>
      <c r="E1350" s="9">
        <v>4562342690067</v>
      </c>
      <c r="F1350">
        <v>0</v>
      </c>
      <c r="G1350">
        <v>0</v>
      </c>
      <c r="H1350" t="s">
        <v>23</v>
      </c>
      <c r="I1350" t="s">
        <v>19</v>
      </c>
      <c r="J1350" t="s">
        <v>329</v>
      </c>
      <c r="K1350">
        <v>30</v>
      </c>
      <c r="L1350">
        <v>0</v>
      </c>
      <c r="M1350">
        <v>0</v>
      </c>
      <c r="N1350">
        <v>0</v>
      </c>
    </row>
    <row r="1351" spans="1:14" x14ac:dyDescent="0.15">
      <c r="A1351" t="str">
        <f t="shared" si="23"/>
        <v>201949_123_4562342690074</v>
      </c>
      <c r="B1351">
        <v>201949</v>
      </c>
      <c r="C1351">
        <v>123</v>
      </c>
      <c r="D1351" t="s">
        <v>53</v>
      </c>
      <c r="E1351" s="9">
        <v>4562342690074</v>
      </c>
      <c r="F1351">
        <v>0</v>
      </c>
      <c r="G1351">
        <v>0</v>
      </c>
      <c r="H1351" t="s">
        <v>24</v>
      </c>
      <c r="I1351" t="s">
        <v>19</v>
      </c>
      <c r="J1351" t="s">
        <v>329</v>
      </c>
      <c r="K1351">
        <v>30</v>
      </c>
      <c r="L1351">
        <v>0</v>
      </c>
      <c r="M1351">
        <v>0</v>
      </c>
      <c r="N1351">
        <v>0</v>
      </c>
    </row>
    <row r="1352" spans="1:14" x14ac:dyDescent="0.15">
      <c r="A1352" t="str">
        <f t="shared" si="23"/>
        <v>201949_123_4562342690081</v>
      </c>
      <c r="B1352">
        <v>201949</v>
      </c>
      <c r="C1352">
        <v>123</v>
      </c>
      <c r="D1352" t="s">
        <v>53</v>
      </c>
      <c r="E1352" s="9">
        <v>4562342690081</v>
      </c>
      <c r="F1352">
        <v>0</v>
      </c>
      <c r="G1352">
        <v>0</v>
      </c>
      <c r="H1352" t="s">
        <v>25</v>
      </c>
      <c r="I1352" t="s">
        <v>19</v>
      </c>
      <c r="J1352" t="s">
        <v>329</v>
      </c>
      <c r="K1352">
        <v>10</v>
      </c>
      <c r="L1352">
        <v>0</v>
      </c>
      <c r="M1352">
        <v>0</v>
      </c>
      <c r="N1352">
        <v>0</v>
      </c>
    </row>
    <row r="1353" spans="1:14" x14ac:dyDescent="0.15">
      <c r="A1353" t="str">
        <f t="shared" si="23"/>
        <v>201949_130_4562342690029</v>
      </c>
      <c r="B1353">
        <v>201949</v>
      </c>
      <c r="C1353">
        <v>130</v>
      </c>
      <c r="D1353" t="s">
        <v>54</v>
      </c>
      <c r="E1353" s="9">
        <v>4562342690029</v>
      </c>
      <c r="F1353">
        <v>0</v>
      </c>
      <c r="G1353">
        <v>0</v>
      </c>
      <c r="H1353" t="s">
        <v>18</v>
      </c>
      <c r="I1353" t="s">
        <v>19</v>
      </c>
      <c r="J1353" t="s">
        <v>329</v>
      </c>
      <c r="K1353">
        <v>30</v>
      </c>
      <c r="L1353">
        <v>0</v>
      </c>
      <c r="M1353">
        <v>0</v>
      </c>
      <c r="N1353">
        <v>0</v>
      </c>
    </row>
    <row r="1354" spans="1:14" x14ac:dyDescent="0.15">
      <c r="A1354" t="str">
        <f t="shared" si="23"/>
        <v>201949_130_4562342690036</v>
      </c>
      <c r="B1354">
        <v>201949</v>
      </c>
      <c r="C1354">
        <v>130</v>
      </c>
      <c r="D1354" t="s">
        <v>54</v>
      </c>
      <c r="E1354" s="9">
        <v>4562342690036</v>
      </c>
      <c r="F1354">
        <v>0</v>
      </c>
      <c r="G1354">
        <v>0</v>
      </c>
      <c r="H1354" t="s">
        <v>20</v>
      </c>
      <c r="I1354" t="s">
        <v>19</v>
      </c>
      <c r="J1354" t="s">
        <v>329</v>
      </c>
      <c r="K1354">
        <v>10</v>
      </c>
      <c r="L1354">
        <v>0</v>
      </c>
      <c r="M1354">
        <v>0</v>
      </c>
      <c r="N1354">
        <v>0</v>
      </c>
    </row>
    <row r="1355" spans="1:14" x14ac:dyDescent="0.15">
      <c r="A1355" t="str">
        <f t="shared" si="23"/>
        <v>201949_130_4562342690043</v>
      </c>
      <c r="B1355">
        <v>201949</v>
      </c>
      <c r="C1355">
        <v>130</v>
      </c>
      <c r="D1355" t="s">
        <v>54</v>
      </c>
      <c r="E1355" s="9">
        <v>4562342690043</v>
      </c>
      <c r="F1355">
        <v>0</v>
      </c>
      <c r="G1355">
        <v>0</v>
      </c>
      <c r="H1355" t="s">
        <v>21</v>
      </c>
      <c r="I1355" t="s">
        <v>19</v>
      </c>
      <c r="J1355" t="s">
        <v>329</v>
      </c>
      <c r="K1355">
        <v>29</v>
      </c>
      <c r="L1355">
        <v>1</v>
      </c>
      <c r="M1355">
        <v>0</v>
      </c>
      <c r="N1355">
        <v>0</v>
      </c>
    </row>
    <row r="1356" spans="1:14" x14ac:dyDescent="0.15">
      <c r="A1356" t="str">
        <f t="shared" si="23"/>
        <v>201949_130_4562342690050</v>
      </c>
      <c r="B1356">
        <v>201949</v>
      </c>
      <c r="C1356">
        <v>130</v>
      </c>
      <c r="D1356" t="s">
        <v>54</v>
      </c>
      <c r="E1356" s="9">
        <v>4562342690050</v>
      </c>
      <c r="F1356">
        <v>0</v>
      </c>
      <c r="G1356">
        <v>0</v>
      </c>
      <c r="H1356" t="s">
        <v>22</v>
      </c>
      <c r="I1356" t="s">
        <v>19</v>
      </c>
      <c r="J1356" t="s">
        <v>329</v>
      </c>
      <c r="K1356">
        <v>10</v>
      </c>
      <c r="L1356">
        <v>0</v>
      </c>
      <c r="M1356">
        <v>0</v>
      </c>
      <c r="N1356">
        <v>0</v>
      </c>
    </row>
    <row r="1357" spans="1:14" x14ac:dyDescent="0.15">
      <c r="A1357" t="str">
        <f t="shared" si="23"/>
        <v>201949_130_4562342690067</v>
      </c>
      <c r="B1357">
        <v>201949</v>
      </c>
      <c r="C1357">
        <v>130</v>
      </c>
      <c r="D1357" t="s">
        <v>54</v>
      </c>
      <c r="E1357" s="9">
        <v>4562342690067</v>
      </c>
      <c r="F1357">
        <v>0</v>
      </c>
      <c r="G1357">
        <v>0</v>
      </c>
      <c r="H1357" t="s">
        <v>23</v>
      </c>
      <c r="I1357" t="s">
        <v>19</v>
      </c>
      <c r="J1357" t="s">
        <v>329</v>
      </c>
      <c r="K1357">
        <v>28</v>
      </c>
      <c r="L1357">
        <v>2</v>
      </c>
      <c r="M1357">
        <v>0</v>
      </c>
      <c r="N1357">
        <v>0</v>
      </c>
    </row>
    <row r="1358" spans="1:14" x14ac:dyDescent="0.15">
      <c r="A1358" t="str">
        <f t="shared" si="23"/>
        <v>201949_130_4562342690074</v>
      </c>
      <c r="B1358">
        <v>201949</v>
      </c>
      <c r="C1358">
        <v>130</v>
      </c>
      <c r="D1358" t="s">
        <v>54</v>
      </c>
      <c r="E1358" s="9">
        <v>4562342690074</v>
      </c>
      <c r="F1358">
        <v>0</v>
      </c>
      <c r="G1358">
        <v>0</v>
      </c>
      <c r="H1358" t="s">
        <v>24</v>
      </c>
      <c r="I1358" t="s">
        <v>19</v>
      </c>
      <c r="J1358" t="s">
        <v>329</v>
      </c>
      <c r="K1358">
        <v>30</v>
      </c>
      <c r="L1358">
        <v>0</v>
      </c>
      <c r="M1358">
        <v>0</v>
      </c>
      <c r="N1358">
        <v>0</v>
      </c>
    </row>
    <row r="1359" spans="1:14" x14ac:dyDescent="0.15">
      <c r="A1359" t="str">
        <f t="shared" si="23"/>
        <v>201949_130_4562342690081</v>
      </c>
      <c r="B1359">
        <v>201949</v>
      </c>
      <c r="C1359">
        <v>130</v>
      </c>
      <c r="D1359" t="s">
        <v>54</v>
      </c>
      <c r="E1359" s="9">
        <v>4562342690081</v>
      </c>
      <c r="F1359">
        <v>0</v>
      </c>
      <c r="G1359">
        <v>0</v>
      </c>
      <c r="H1359" t="s">
        <v>25</v>
      </c>
      <c r="I1359" t="s">
        <v>19</v>
      </c>
      <c r="J1359" t="s">
        <v>329</v>
      </c>
      <c r="K1359">
        <v>10</v>
      </c>
      <c r="L1359">
        <v>0</v>
      </c>
      <c r="M1359">
        <v>0</v>
      </c>
      <c r="N1359">
        <v>0</v>
      </c>
    </row>
    <row r="1360" spans="1:14" x14ac:dyDescent="0.15">
      <c r="A1360" t="str">
        <f t="shared" si="23"/>
        <v>201949_135_4562342690029</v>
      </c>
      <c r="B1360">
        <v>201949</v>
      </c>
      <c r="C1360">
        <v>135</v>
      </c>
      <c r="D1360" t="s">
        <v>55</v>
      </c>
      <c r="E1360" s="9">
        <v>4562342690029</v>
      </c>
      <c r="F1360">
        <v>0</v>
      </c>
      <c r="G1360">
        <v>0</v>
      </c>
      <c r="H1360" t="s">
        <v>18</v>
      </c>
      <c r="I1360" t="s">
        <v>19</v>
      </c>
      <c r="J1360" t="s">
        <v>329</v>
      </c>
      <c r="K1360">
        <v>30</v>
      </c>
      <c r="L1360">
        <v>0</v>
      </c>
      <c r="M1360">
        <v>0</v>
      </c>
      <c r="N1360">
        <v>0</v>
      </c>
    </row>
    <row r="1361" spans="1:14" x14ac:dyDescent="0.15">
      <c r="A1361" t="str">
        <f t="shared" si="23"/>
        <v>201949_135_4562342690036</v>
      </c>
      <c r="B1361">
        <v>201949</v>
      </c>
      <c r="C1361">
        <v>135</v>
      </c>
      <c r="D1361" t="s">
        <v>55</v>
      </c>
      <c r="E1361" s="9">
        <v>4562342690036</v>
      </c>
      <c r="F1361">
        <v>0</v>
      </c>
      <c r="G1361">
        <v>0</v>
      </c>
      <c r="H1361" t="s">
        <v>20</v>
      </c>
      <c r="I1361" t="s">
        <v>19</v>
      </c>
      <c r="J1361" t="s">
        <v>329</v>
      </c>
      <c r="K1361">
        <v>10</v>
      </c>
      <c r="L1361">
        <v>0</v>
      </c>
      <c r="M1361">
        <v>0</v>
      </c>
      <c r="N1361">
        <v>0</v>
      </c>
    </row>
    <row r="1362" spans="1:14" x14ac:dyDescent="0.15">
      <c r="A1362" t="str">
        <f t="shared" si="23"/>
        <v>201949_135_4562342690043</v>
      </c>
      <c r="B1362">
        <v>201949</v>
      </c>
      <c r="C1362">
        <v>135</v>
      </c>
      <c r="D1362" t="s">
        <v>55</v>
      </c>
      <c r="E1362" s="9">
        <v>4562342690043</v>
      </c>
      <c r="F1362">
        <v>0</v>
      </c>
      <c r="G1362">
        <v>0</v>
      </c>
      <c r="H1362" t="s">
        <v>21</v>
      </c>
      <c r="I1362" t="s">
        <v>19</v>
      </c>
      <c r="J1362" t="s">
        <v>329</v>
      </c>
      <c r="K1362">
        <v>30</v>
      </c>
      <c r="L1362">
        <v>0</v>
      </c>
      <c r="M1362">
        <v>0</v>
      </c>
      <c r="N1362">
        <v>0</v>
      </c>
    </row>
    <row r="1363" spans="1:14" x14ac:dyDescent="0.15">
      <c r="A1363" t="str">
        <f t="shared" si="23"/>
        <v>201949_135_4562342690050</v>
      </c>
      <c r="B1363">
        <v>201949</v>
      </c>
      <c r="C1363">
        <v>135</v>
      </c>
      <c r="D1363" t="s">
        <v>55</v>
      </c>
      <c r="E1363" s="9">
        <v>4562342690050</v>
      </c>
      <c r="F1363">
        <v>0</v>
      </c>
      <c r="G1363">
        <v>0</v>
      </c>
      <c r="H1363" t="s">
        <v>22</v>
      </c>
      <c r="I1363" t="s">
        <v>19</v>
      </c>
      <c r="J1363" t="s">
        <v>329</v>
      </c>
      <c r="K1363">
        <v>10</v>
      </c>
      <c r="L1363">
        <v>0</v>
      </c>
      <c r="M1363">
        <v>0</v>
      </c>
      <c r="N1363">
        <v>0</v>
      </c>
    </row>
    <row r="1364" spans="1:14" x14ac:dyDescent="0.15">
      <c r="A1364" t="str">
        <f t="shared" si="23"/>
        <v>201949_135_4562342690067</v>
      </c>
      <c r="B1364">
        <v>201949</v>
      </c>
      <c r="C1364">
        <v>135</v>
      </c>
      <c r="D1364" t="s">
        <v>55</v>
      </c>
      <c r="E1364" s="9">
        <v>4562342690067</v>
      </c>
      <c r="F1364">
        <v>0</v>
      </c>
      <c r="G1364">
        <v>0</v>
      </c>
      <c r="H1364" t="s">
        <v>23</v>
      </c>
      <c r="I1364" t="s">
        <v>19</v>
      </c>
      <c r="J1364" t="s">
        <v>329</v>
      </c>
      <c r="K1364">
        <v>30</v>
      </c>
      <c r="L1364">
        <v>0</v>
      </c>
      <c r="M1364">
        <v>0</v>
      </c>
      <c r="N1364">
        <v>0</v>
      </c>
    </row>
    <row r="1365" spans="1:14" x14ac:dyDescent="0.15">
      <c r="A1365" t="str">
        <f t="shared" si="23"/>
        <v>201949_135_4562342690074</v>
      </c>
      <c r="B1365">
        <v>201949</v>
      </c>
      <c r="C1365">
        <v>135</v>
      </c>
      <c r="D1365" t="s">
        <v>55</v>
      </c>
      <c r="E1365" s="9">
        <v>4562342690074</v>
      </c>
      <c r="F1365">
        <v>0</v>
      </c>
      <c r="G1365">
        <v>0</v>
      </c>
      <c r="H1365" t="s">
        <v>24</v>
      </c>
      <c r="I1365" t="s">
        <v>19</v>
      </c>
      <c r="J1365" t="s">
        <v>329</v>
      </c>
      <c r="K1365">
        <v>30</v>
      </c>
      <c r="L1365">
        <v>0</v>
      </c>
      <c r="M1365">
        <v>0</v>
      </c>
      <c r="N1365">
        <v>0</v>
      </c>
    </row>
    <row r="1366" spans="1:14" x14ac:dyDescent="0.15">
      <c r="A1366" t="str">
        <f t="shared" si="23"/>
        <v>201949_135_4562342690081</v>
      </c>
      <c r="B1366">
        <v>201949</v>
      </c>
      <c r="C1366">
        <v>135</v>
      </c>
      <c r="D1366" t="s">
        <v>55</v>
      </c>
      <c r="E1366" s="9">
        <v>4562342690081</v>
      </c>
      <c r="F1366">
        <v>0</v>
      </c>
      <c r="G1366">
        <v>0</v>
      </c>
      <c r="H1366" t="s">
        <v>25</v>
      </c>
      <c r="I1366" t="s">
        <v>19</v>
      </c>
      <c r="J1366" t="s">
        <v>329</v>
      </c>
      <c r="K1366">
        <v>10</v>
      </c>
      <c r="L1366">
        <v>0</v>
      </c>
      <c r="M1366">
        <v>0</v>
      </c>
      <c r="N1366">
        <v>0</v>
      </c>
    </row>
    <row r="1367" spans="1:14" x14ac:dyDescent="0.15">
      <c r="A1367" t="str">
        <f t="shared" si="23"/>
        <v>201949_145_4562342690029</v>
      </c>
      <c r="B1367">
        <v>201949</v>
      </c>
      <c r="C1367">
        <v>145</v>
      </c>
      <c r="D1367" t="s">
        <v>56</v>
      </c>
      <c r="E1367" s="9">
        <v>4562342690029</v>
      </c>
      <c r="F1367">
        <v>0</v>
      </c>
      <c r="G1367">
        <v>0</v>
      </c>
      <c r="H1367" t="s">
        <v>18</v>
      </c>
      <c r="I1367" t="s">
        <v>19</v>
      </c>
      <c r="J1367" t="s">
        <v>329</v>
      </c>
      <c r="K1367">
        <v>30</v>
      </c>
      <c r="L1367">
        <v>0</v>
      </c>
      <c r="M1367">
        <v>0</v>
      </c>
      <c r="N1367">
        <v>0</v>
      </c>
    </row>
    <row r="1368" spans="1:14" x14ac:dyDescent="0.15">
      <c r="A1368" t="str">
        <f t="shared" si="23"/>
        <v>201949_145_4562342690036</v>
      </c>
      <c r="B1368">
        <v>201949</v>
      </c>
      <c r="C1368">
        <v>145</v>
      </c>
      <c r="D1368" t="s">
        <v>56</v>
      </c>
      <c r="E1368" s="9">
        <v>4562342690036</v>
      </c>
      <c r="F1368">
        <v>0</v>
      </c>
      <c r="G1368">
        <v>0</v>
      </c>
      <c r="H1368" t="s">
        <v>20</v>
      </c>
      <c r="I1368" t="s">
        <v>19</v>
      </c>
      <c r="J1368" t="s">
        <v>329</v>
      </c>
      <c r="K1368">
        <v>0</v>
      </c>
      <c r="L1368">
        <v>0</v>
      </c>
      <c r="M1368">
        <v>0</v>
      </c>
      <c r="N1368">
        <v>0</v>
      </c>
    </row>
    <row r="1369" spans="1:14" x14ac:dyDescent="0.15">
      <c r="A1369" t="str">
        <f t="shared" ref="A1369:A1432" si="24">B1369&amp;"_"&amp;C1369&amp;"_"&amp;E1369</f>
        <v>201949_145_4562342690043</v>
      </c>
      <c r="B1369">
        <v>201949</v>
      </c>
      <c r="C1369">
        <v>145</v>
      </c>
      <c r="D1369" t="s">
        <v>56</v>
      </c>
      <c r="E1369" s="9">
        <v>4562342690043</v>
      </c>
      <c r="F1369">
        <v>0</v>
      </c>
      <c r="G1369">
        <v>0</v>
      </c>
      <c r="H1369" t="s">
        <v>21</v>
      </c>
      <c r="I1369" t="s">
        <v>19</v>
      </c>
      <c r="J1369" t="s">
        <v>329</v>
      </c>
      <c r="K1369">
        <v>30</v>
      </c>
      <c r="L1369">
        <v>0</v>
      </c>
      <c r="M1369">
        <v>0</v>
      </c>
      <c r="N1369">
        <v>0</v>
      </c>
    </row>
    <row r="1370" spans="1:14" x14ac:dyDescent="0.15">
      <c r="A1370" t="str">
        <f t="shared" si="24"/>
        <v>201949_145_4562342690050</v>
      </c>
      <c r="B1370">
        <v>201949</v>
      </c>
      <c r="C1370">
        <v>145</v>
      </c>
      <c r="D1370" t="s">
        <v>56</v>
      </c>
      <c r="E1370" s="9">
        <v>4562342690050</v>
      </c>
      <c r="F1370">
        <v>0</v>
      </c>
      <c r="G1370">
        <v>0</v>
      </c>
      <c r="H1370" t="s">
        <v>22</v>
      </c>
      <c r="I1370" t="s">
        <v>19</v>
      </c>
      <c r="J1370" t="s">
        <v>329</v>
      </c>
      <c r="K1370">
        <v>20</v>
      </c>
      <c r="L1370">
        <v>0</v>
      </c>
      <c r="M1370">
        <v>0</v>
      </c>
      <c r="N1370">
        <v>0</v>
      </c>
    </row>
    <row r="1371" spans="1:14" x14ac:dyDescent="0.15">
      <c r="A1371" t="str">
        <f t="shared" si="24"/>
        <v>201949_145_4562342690067</v>
      </c>
      <c r="B1371">
        <v>201949</v>
      </c>
      <c r="C1371">
        <v>145</v>
      </c>
      <c r="D1371" t="s">
        <v>56</v>
      </c>
      <c r="E1371" s="9">
        <v>4562342690067</v>
      </c>
      <c r="F1371">
        <v>0</v>
      </c>
      <c r="G1371">
        <v>0</v>
      </c>
      <c r="H1371" t="s">
        <v>23</v>
      </c>
      <c r="I1371" t="s">
        <v>19</v>
      </c>
      <c r="J1371" t="s">
        <v>329</v>
      </c>
      <c r="K1371">
        <v>30</v>
      </c>
      <c r="L1371">
        <v>0</v>
      </c>
      <c r="M1371">
        <v>0</v>
      </c>
      <c r="N1371">
        <v>0</v>
      </c>
    </row>
    <row r="1372" spans="1:14" x14ac:dyDescent="0.15">
      <c r="A1372" t="str">
        <f t="shared" si="24"/>
        <v>201949_145_4562342690074</v>
      </c>
      <c r="B1372">
        <v>201949</v>
      </c>
      <c r="C1372">
        <v>145</v>
      </c>
      <c r="D1372" t="s">
        <v>56</v>
      </c>
      <c r="E1372" s="9">
        <v>4562342690074</v>
      </c>
      <c r="F1372">
        <v>0</v>
      </c>
      <c r="G1372">
        <v>0</v>
      </c>
      <c r="H1372" t="s">
        <v>24</v>
      </c>
      <c r="I1372" t="s">
        <v>19</v>
      </c>
      <c r="J1372" t="s">
        <v>329</v>
      </c>
      <c r="K1372">
        <v>40</v>
      </c>
      <c r="L1372">
        <v>0</v>
      </c>
      <c r="M1372">
        <v>0</v>
      </c>
      <c r="N1372">
        <v>0</v>
      </c>
    </row>
    <row r="1373" spans="1:14" x14ac:dyDescent="0.15">
      <c r="A1373" t="str">
        <f t="shared" si="24"/>
        <v>201949_145_4562342690081</v>
      </c>
      <c r="B1373">
        <v>201949</v>
      </c>
      <c r="C1373">
        <v>145</v>
      </c>
      <c r="D1373" t="s">
        <v>56</v>
      </c>
      <c r="E1373" s="9">
        <v>4562342690081</v>
      </c>
      <c r="F1373">
        <v>0</v>
      </c>
      <c r="G1373">
        <v>0</v>
      </c>
      <c r="H1373" t="s">
        <v>25</v>
      </c>
      <c r="I1373" t="s">
        <v>19</v>
      </c>
      <c r="J1373" t="s">
        <v>329</v>
      </c>
      <c r="K1373">
        <v>0</v>
      </c>
      <c r="L1373">
        <v>0</v>
      </c>
      <c r="M1373">
        <v>0</v>
      </c>
      <c r="N1373">
        <v>0</v>
      </c>
    </row>
    <row r="1374" spans="1:14" x14ac:dyDescent="0.15">
      <c r="A1374" t="str">
        <f t="shared" si="24"/>
        <v>201949_154_4562342690029</v>
      </c>
      <c r="B1374">
        <v>201949</v>
      </c>
      <c r="C1374">
        <v>154</v>
      </c>
      <c r="D1374" t="s">
        <v>57</v>
      </c>
      <c r="E1374" s="9">
        <v>4562342690029</v>
      </c>
      <c r="F1374">
        <v>0</v>
      </c>
      <c r="G1374">
        <v>0</v>
      </c>
      <c r="H1374" t="s">
        <v>18</v>
      </c>
      <c r="I1374" t="s">
        <v>19</v>
      </c>
      <c r="J1374" t="s">
        <v>329</v>
      </c>
      <c r="K1374">
        <v>29</v>
      </c>
      <c r="L1374">
        <v>1</v>
      </c>
      <c r="M1374">
        <v>0</v>
      </c>
      <c r="N1374">
        <v>0</v>
      </c>
    </row>
    <row r="1375" spans="1:14" x14ac:dyDescent="0.15">
      <c r="A1375" t="str">
        <f t="shared" si="24"/>
        <v>201949_154_4562342690036</v>
      </c>
      <c r="B1375">
        <v>201949</v>
      </c>
      <c r="C1375">
        <v>154</v>
      </c>
      <c r="D1375" t="s">
        <v>57</v>
      </c>
      <c r="E1375" s="9">
        <v>4562342690036</v>
      </c>
      <c r="F1375">
        <v>0</v>
      </c>
      <c r="G1375">
        <v>0</v>
      </c>
      <c r="H1375" t="s">
        <v>20</v>
      </c>
      <c r="I1375" t="s">
        <v>19</v>
      </c>
      <c r="J1375" t="s">
        <v>329</v>
      </c>
      <c r="K1375">
        <v>9</v>
      </c>
      <c r="L1375">
        <v>1</v>
      </c>
      <c r="M1375">
        <v>0</v>
      </c>
      <c r="N1375">
        <v>0</v>
      </c>
    </row>
    <row r="1376" spans="1:14" x14ac:dyDescent="0.15">
      <c r="A1376" t="str">
        <f t="shared" si="24"/>
        <v>201949_154_4562342690043</v>
      </c>
      <c r="B1376">
        <v>201949</v>
      </c>
      <c r="C1376">
        <v>154</v>
      </c>
      <c r="D1376" t="s">
        <v>57</v>
      </c>
      <c r="E1376" s="9">
        <v>4562342690043</v>
      </c>
      <c r="F1376">
        <v>0</v>
      </c>
      <c r="G1376">
        <v>0</v>
      </c>
      <c r="H1376" t="s">
        <v>21</v>
      </c>
      <c r="I1376" t="s">
        <v>19</v>
      </c>
      <c r="J1376" t="s">
        <v>329</v>
      </c>
      <c r="K1376">
        <v>29</v>
      </c>
      <c r="L1376">
        <v>1</v>
      </c>
      <c r="M1376">
        <v>0</v>
      </c>
      <c r="N1376">
        <v>0</v>
      </c>
    </row>
    <row r="1377" spans="1:14" x14ac:dyDescent="0.15">
      <c r="A1377" t="str">
        <f t="shared" si="24"/>
        <v>201949_154_4562342690050</v>
      </c>
      <c r="B1377">
        <v>201949</v>
      </c>
      <c r="C1377">
        <v>154</v>
      </c>
      <c r="D1377" t="s">
        <v>57</v>
      </c>
      <c r="E1377" s="9">
        <v>4562342690050</v>
      </c>
      <c r="F1377">
        <v>0</v>
      </c>
      <c r="G1377">
        <v>0</v>
      </c>
      <c r="H1377" t="s">
        <v>22</v>
      </c>
      <c r="I1377" t="s">
        <v>19</v>
      </c>
      <c r="J1377" t="s">
        <v>329</v>
      </c>
      <c r="K1377">
        <v>9</v>
      </c>
      <c r="L1377">
        <v>1</v>
      </c>
      <c r="M1377">
        <v>0</v>
      </c>
      <c r="N1377">
        <v>0</v>
      </c>
    </row>
    <row r="1378" spans="1:14" x14ac:dyDescent="0.15">
      <c r="A1378" t="str">
        <f t="shared" si="24"/>
        <v>201949_154_4562342690067</v>
      </c>
      <c r="B1378">
        <v>201949</v>
      </c>
      <c r="C1378">
        <v>154</v>
      </c>
      <c r="D1378" t="s">
        <v>57</v>
      </c>
      <c r="E1378" s="9">
        <v>4562342690067</v>
      </c>
      <c r="F1378">
        <v>0</v>
      </c>
      <c r="G1378">
        <v>0</v>
      </c>
      <c r="H1378" t="s">
        <v>23</v>
      </c>
      <c r="I1378" t="s">
        <v>19</v>
      </c>
      <c r="J1378" t="s">
        <v>329</v>
      </c>
      <c r="K1378">
        <v>30</v>
      </c>
      <c r="L1378">
        <v>0</v>
      </c>
      <c r="M1378">
        <v>0</v>
      </c>
      <c r="N1378">
        <v>0</v>
      </c>
    </row>
    <row r="1379" spans="1:14" x14ac:dyDescent="0.15">
      <c r="A1379" t="str">
        <f t="shared" si="24"/>
        <v>201949_154_4562342690074</v>
      </c>
      <c r="B1379">
        <v>201949</v>
      </c>
      <c r="C1379">
        <v>154</v>
      </c>
      <c r="D1379" t="s">
        <v>57</v>
      </c>
      <c r="E1379" s="9">
        <v>4562342690074</v>
      </c>
      <c r="F1379">
        <v>0</v>
      </c>
      <c r="G1379">
        <v>0</v>
      </c>
      <c r="H1379" t="s">
        <v>24</v>
      </c>
      <c r="I1379" t="s">
        <v>19</v>
      </c>
      <c r="J1379" t="s">
        <v>329</v>
      </c>
      <c r="K1379">
        <v>30</v>
      </c>
      <c r="L1379">
        <v>0</v>
      </c>
      <c r="M1379">
        <v>0</v>
      </c>
      <c r="N1379">
        <v>0</v>
      </c>
    </row>
    <row r="1380" spans="1:14" x14ac:dyDescent="0.15">
      <c r="A1380" t="str">
        <f t="shared" si="24"/>
        <v>201949_154_4562342690081</v>
      </c>
      <c r="B1380">
        <v>201949</v>
      </c>
      <c r="C1380">
        <v>154</v>
      </c>
      <c r="D1380" t="s">
        <v>57</v>
      </c>
      <c r="E1380" s="9">
        <v>4562342690081</v>
      </c>
      <c r="F1380">
        <v>0</v>
      </c>
      <c r="G1380">
        <v>0</v>
      </c>
      <c r="H1380" t="s">
        <v>25</v>
      </c>
      <c r="I1380" t="s">
        <v>19</v>
      </c>
      <c r="J1380" t="s">
        <v>329</v>
      </c>
      <c r="K1380">
        <v>10</v>
      </c>
      <c r="L1380">
        <v>0</v>
      </c>
      <c r="M1380">
        <v>0</v>
      </c>
      <c r="N1380">
        <v>0</v>
      </c>
    </row>
    <row r="1381" spans="1:14" x14ac:dyDescent="0.15">
      <c r="A1381" t="str">
        <f t="shared" si="24"/>
        <v>201949_158_4562342690029</v>
      </c>
      <c r="B1381">
        <v>201949</v>
      </c>
      <c r="C1381">
        <v>158</v>
      </c>
      <c r="D1381" t="s">
        <v>58</v>
      </c>
      <c r="E1381" s="9">
        <v>4562342690029</v>
      </c>
      <c r="F1381">
        <v>0</v>
      </c>
      <c r="G1381">
        <v>0</v>
      </c>
      <c r="H1381" t="s">
        <v>18</v>
      </c>
      <c r="I1381" t="s">
        <v>19</v>
      </c>
      <c r="J1381" t="s">
        <v>329</v>
      </c>
      <c r="K1381">
        <v>30</v>
      </c>
      <c r="L1381">
        <v>0</v>
      </c>
      <c r="M1381">
        <v>0</v>
      </c>
      <c r="N1381">
        <v>0</v>
      </c>
    </row>
    <row r="1382" spans="1:14" x14ac:dyDescent="0.15">
      <c r="A1382" t="str">
        <f t="shared" si="24"/>
        <v>201949_158_4562342690036</v>
      </c>
      <c r="B1382">
        <v>201949</v>
      </c>
      <c r="C1382">
        <v>158</v>
      </c>
      <c r="D1382" t="s">
        <v>58</v>
      </c>
      <c r="E1382" s="9">
        <v>4562342690036</v>
      </c>
      <c r="F1382">
        <v>0</v>
      </c>
      <c r="G1382">
        <v>0</v>
      </c>
      <c r="H1382" t="s">
        <v>20</v>
      </c>
      <c r="I1382" t="s">
        <v>19</v>
      </c>
      <c r="J1382" t="s">
        <v>329</v>
      </c>
      <c r="K1382">
        <v>10</v>
      </c>
      <c r="L1382">
        <v>0</v>
      </c>
      <c r="M1382">
        <v>0</v>
      </c>
      <c r="N1382">
        <v>0</v>
      </c>
    </row>
    <row r="1383" spans="1:14" x14ac:dyDescent="0.15">
      <c r="A1383" t="str">
        <f t="shared" si="24"/>
        <v>201949_158_4562342690043</v>
      </c>
      <c r="B1383">
        <v>201949</v>
      </c>
      <c r="C1383">
        <v>158</v>
      </c>
      <c r="D1383" t="s">
        <v>58</v>
      </c>
      <c r="E1383" s="9">
        <v>4562342690043</v>
      </c>
      <c r="F1383">
        <v>0</v>
      </c>
      <c r="G1383">
        <v>0</v>
      </c>
      <c r="H1383" t="s">
        <v>21</v>
      </c>
      <c r="I1383" t="s">
        <v>19</v>
      </c>
      <c r="J1383" t="s">
        <v>329</v>
      </c>
      <c r="K1383">
        <v>30</v>
      </c>
      <c r="L1383">
        <v>0</v>
      </c>
      <c r="M1383">
        <v>0</v>
      </c>
      <c r="N1383">
        <v>0</v>
      </c>
    </row>
    <row r="1384" spans="1:14" x14ac:dyDescent="0.15">
      <c r="A1384" t="str">
        <f t="shared" si="24"/>
        <v>201949_158_4562342690050</v>
      </c>
      <c r="B1384">
        <v>201949</v>
      </c>
      <c r="C1384">
        <v>158</v>
      </c>
      <c r="D1384" t="s">
        <v>58</v>
      </c>
      <c r="E1384" s="9">
        <v>4562342690050</v>
      </c>
      <c r="F1384">
        <v>0</v>
      </c>
      <c r="G1384">
        <v>0</v>
      </c>
      <c r="H1384" t="s">
        <v>22</v>
      </c>
      <c r="I1384" t="s">
        <v>19</v>
      </c>
      <c r="J1384" t="s">
        <v>329</v>
      </c>
      <c r="K1384">
        <v>10</v>
      </c>
      <c r="L1384">
        <v>0</v>
      </c>
      <c r="M1384">
        <v>0</v>
      </c>
      <c r="N1384">
        <v>0</v>
      </c>
    </row>
    <row r="1385" spans="1:14" x14ac:dyDescent="0.15">
      <c r="A1385" t="str">
        <f t="shared" si="24"/>
        <v>201949_158_4562342690067</v>
      </c>
      <c r="B1385">
        <v>201949</v>
      </c>
      <c r="C1385">
        <v>158</v>
      </c>
      <c r="D1385" t="s">
        <v>58</v>
      </c>
      <c r="E1385" s="9">
        <v>4562342690067</v>
      </c>
      <c r="F1385">
        <v>0</v>
      </c>
      <c r="G1385">
        <v>0</v>
      </c>
      <c r="H1385" t="s">
        <v>23</v>
      </c>
      <c r="I1385" t="s">
        <v>19</v>
      </c>
      <c r="J1385" t="s">
        <v>329</v>
      </c>
      <c r="K1385">
        <v>30</v>
      </c>
      <c r="L1385">
        <v>0</v>
      </c>
      <c r="M1385">
        <v>0</v>
      </c>
      <c r="N1385">
        <v>0</v>
      </c>
    </row>
    <row r="1386" spans="1:14" x14ac:dyDescent="0.15">
      <c r="A1386" t="str">
        <f t="shared" si="24"/>
        <v>201949_158_4562342690074</v>
      </c>
      <c r="B1386">
        <v>201949</v>
      </c>
      <c r="C1386">
        <v>158</v>
      </c>
      <c r="D1386" t="s">
        <v>58</v>
      </c>
      <c r="E1386" s="9">
        <v>4562342690074</v>
      </c>
      <c r="F1386">
        <v>0</v>
      </c>
      <c r="G1386">
        <v>0</v>
      </c>
      <c r="H1386" t="s">
        <v>24</v>
      </c>
      <c r="I1386" t="s">
        <v>19</v>
      </c>
      <c r="J1386" t="s">
        <v>329</v>
      </c>
      <c r="K1386">
        <v>29</v>
      </c>
      <c r="L1386">
        <v>1</v>
      </c>
      <c r="M1386">
        <v>0</v>
      </c>
      <c r="N1386">
        <v>0</v>
      </c>
    </row>
    <row r="1387" spans="1:14" x14ac:dyDescent="0.15">
      <c r="A1387" t="str">
        <f t="shared" si="24"/>
        <v>201949_158_4562342690081</v>
      </c>
      <c r="B1387">
        <v>201949</v>
      </c>
      <c r="C1387">
        <v>158</v>
      </c>
      <c r="D1387" t="s">
        <v>58</v>
      </c>
      <c r="E1387" s="9">
        <v>4562342690081</v>
      </c>
      <c r="F1387">
        <v>0</v>
      </c>
      <c r="G1387">
        <v>0</v>
      </c>
      <c r="H1387" t="s">
        <v>25</v>
      </c>
      <c r="I1387" t="s">
        <v>19</v>
      </c>
      <c r="J1387" t="s">
        <v>329</v>
      </c>
      <c r="K1387">
        <v>10</v>
      </c>
      <c r="L1387">
        <v>0</v>
      </c>
      <c r="M1387">
        <v>0</v>
      </c>
      <c r="N1387">
        <v>0</v>
      </c>
    </row>
    <row r="1388" spans="1:14" x14ac:dyDescent="0.15">
      <c r="A1388" t="str">
        <f t="shared" si="24"/>
        <v>201949_160_4562342690029</v>
      </c>
      <c r="B1388">
        <v>201949</v>
      </c>
      <c r="C1388">
        <v>160</v>
      </c>
      <c r="D1388" t="s">
        <v>59</v>
      </c>
      <c r="E1388" s="9">
        <v>4562342690029</v>
      </c>
      <c r="F1388">
        <v>0</v>
      </c>
      <c r="G1388">
        <v>0</v>
      </c>
      <c r="H1388" t="s">
        <v>18</v>
      </c>
      <c r="I1388" t="s">
        <v>19</v>
      </c>
      <c r="J1388" t="s">
        <v>329</v>
      </c>
      <c r="K1388">
        <v>30</v>
      </c>
      <c r="L1388">
        <v>0</v>
      </c>
      <c r="M1388">
        <v>0</v>
      </c>
      <c r="N1388">
        <v>0</v>
      </c>
    </row>
    <row r="1389" spans="1:14" x14ac:dyDescent="0.15">
      <c r="A1389" t="str">
        <f t="shared" si="24"/>
        <v>201949_160_4562342690036</v>
      </c>
      <c r="B1389">
        <v>201949</v>
      </c>
      <c r="C1389">
        <v>160</v>
      </c>
      <c r="D1389" t="s">
        <v>59</v>
      </c>
      <c r="E1389" s="9">
        <v>4562342690036</v>
      </c>
      <c r="F1389">
        <v>0</v>
      </c>
      <c r="G1389">
        <v>0</v>
      </c>
      <c r="H1389" t="s">
        <v>20</v>
      </c>
      <c r="I1389" t="s">
        <v>19</v>
      </c>
      <c r="J1389" t="s">
        <v>329</v>
      </c>
      <c r="K1389">
        <v>10</v>
      </c>
      <c r="L1389">
        <v>0</v>
      </c>
      <c r="M1389">
        <v>0</v>
      </c>
      <c r="N1389">
        <v>0</v>
      </c>
    </row>
    <row r="1390" spans="1:14" x14ac:dyDescent="0.15">
      <c r="A1390" t="str">
        <f t="shared" si="24"/>
        <v>201949_160_4562342690043</v>
      </c>
      <c r="B1390">
        <v>201949</v>
      </c>
      <c r="C1390">
        <v>160</v>
      </c>
      <c r="D1390" t="s">
        <v>59</v>
      </c>
      <c r="E1390" s="9">
        <v>4562342690043</v>
      </c>
      <c r="F1390">
        <v>0</v>
      </c>
      <c r="G1390">
        <v>0</v>
      </c>
      <c r="H1390" t="s">
        <v>21</v>
      </c>
      <c r="I1390" t="s">
        <v>19</v>
      </c>
      <c r="J1390" t="s">
        <v>329</v>
      </c>
      <c r="K1390">
        <v>26</v>
      </c>
      <c r="L1390">
        <v>4</v>
      </c>
      <c r="M1390">
        <v>0</v>
      </c>
      <c r="N1390">
        <v>0</v>
      </c>
    </row>
    <row r="1391" spans="1:14" x14ac:dyDescent="0.15">
      <c r="A1391" t="str">
        <f t="shared" si="24"/>
        <v>201949_160_4562342690050</v>
      </c>
      <c r="B1391">
        <v>201949</v>
      </c>
      <c r="C1391">
        <v>160</v>
      </c>
      <c r="D1391" t="s">
        <v>59</v>
      </c>
      <c r="E1391" s="9">
        <v>4562342690050</v>
      </c>
      <c r="F1391">
        <v>0</v>
      </c>
      <c r="G1391">
        <v>0</v>
      </c>
      <c r="H1391" t="s">
        <v>22</v>
      </c>
      <c r="I1391" t="s">
        <v>19</v>
      </c>
      <c r="J1391" t="s">
        <v>329</v>
      </c>
      <c r="K1391">
        <v>9</v>
      </c>
      <c r="L1391">
        <v>1</v>
      </c>
      <c r="M1391">
        <v>0</v>
      </c>
      <c r="N1391">
        <v>0</v>
      </c>
    </row>
    <row r="1392" spans="1:14" x14ac:dyDescent="0.15">
      <c r="A1392" t="str">
        <f t="shared" si="24"/>
        <v>201949_160_4562342690067</v>
      </c>
      <c r="B1392">
        <v>201949</v>
      </c>
      <c r="C1392">
        <v>160</v>
      </c>
      <c r="D1392" t="s">
        <v>59</v>
      </c>
      <c r="E1392" s="9">
        <v>4562342690067</v>
      </c>
      <c r="F1392">
        <v>0</v>
      </c>
      <c r="G1392">
        <v>0</v>
      </c>
      <c r="H1392" t="s">
        <v>23</v>
      </c>
      <c r="I1392" t="s">
        <v>19</v>
      </c>
      <c r="J1392" t="s">
        <v>329</v>
      </c>
      <c r="K1392">
        <v>29</v>
      </c>
      <c r="L1392">
        <v>1</v>
      </c>
      <c r="M1392">
        <v>0</v>
      </c>
      <c r="N1392">
        <v>0</v>
      </c>
    </row>
    <row r="1393" spans="1:14" x14ac:dyDescent="0.15">
      <c r="A1393" t="str">
        <f t="shared" si="24"/>
        <v>201949_160_4562342690074</v>
      </c>
      <c r="B1393">
        <v>201949</v>
      </c>
      <c r="C1393">
        <v>160</v>
      </c>
      <c r="D1393" t="s">
        <v>59</v>
      </c>
      <c r="E1393" s="9">
        <v>4562342690074</v>
      </c>
      <c r="F1393">
        <v>0</v>
      </c>
      <c r="G1393">
        <v>0</v>
      </c>
      <c r="H1393" t="s">
        <v>24</v>
      </c>
      <c r="I1393" t="s">
        <v>19</v>
      </c>
      <c r="J1393" t="s">
        <v>329</v>
      </c>
      <c r="K1393">
        <v>30</v>
      </c>
      <c r="L1393">
        <v>0</v>
      </c>
      <c r="M1393">
        <v>0</v>
      </c>
      <c r="N1393">
        <v>0</v>
      </c>
    </row>
    <row r="1394" spans="1:14" x14ac:dyDescent="0.15">
      <c r="A1394" t="str">
        <f t="shared" si="24"/>
        <v>201949_160_4562342690081</v>
      </c>
      <c r="B1394">
        <v>201949</v>
      </c>
      <c r="C1394">
        <v>160</v>
      </c>
      <c r="D1394" t="s">
        <v>59</v>
      </c>
      <c r="E1394" s="9">
        <v>4562342690081</v>
      </c>
      <c r="F1394">
        <v>0</v>
      </c>
      <c r="G1394">
        <v>0</v>
      </c>
      <c r="H1394" t="s">
        <v>25</v>
      </c>
      <c r="I1394" t="s">
        <v>19</v>
      </c>
      <c r="J1394" t="s">
        <v>329</v>
      </c>
      <c r="K1394">
        <v>10</v>
      </c>
      <c r="L1394">
        <v>0</v>
      </c>
      <c r="M1394">
        <v>0</v>
      </c>
      <c r="N1394">
        <v>0</v>
      </c>
    </row>
    <row r="1395" spans="1:14" x14ac:dyDescent="0.15">
      <c r="A1395" t="str">
        <f t="shared" si="24"/>
        <v>201949_162_4562342690029</v>
      </c>
      <c r="B1395">
        <v>201949</v>
      </c>
      <c r="C1395">
        <v>162</v>
      </c>
      <c r="D1395" t="s">
        <v>60</v>
      </c>
      <c r="E1395" s="9">
        <v>4562342690029</v>
      </c>
      <c r="F1395">
        <v>0</v>
      </c>
      <c r="G1395">
        <v>0</v>
      </c>
      <c r="H1395" t="s">
        <v>18</v>
      </c>
      <c r="I1395" t="s">
        <v>19</v>
      </c>
      <c r="J1395" t="s">
        <v>329</v>
      </c>
      <c r="K1395">
        <v>30</v>
      </c>
      <c r="L1395">
        <v>0</v>
      </c>
      <c r="M1395">
        <v>0</v>
      </c>
      <c r="N1395">
        <v>0</v>
      </c>
    </row>
    <row r="1396" spans="1:14" x14ac:dyDescent="0.15">
      <c r="A1396" t="str">
        <f t="shared" si="24"/>
        <v>201949_162_4562342690036</v>
      </c>
      <c r="B1396">
        <v>201949</v>
      </c>
      <c r="C1396">
        <v>162</v>
      </c>
      <c r="D1396" t="s">
        <v>60</v>
      </c>
      <c r="E1396" s="9">
        <v>4562342690036</v>
      </c>
      <c r="F1396">
        <v>0</v>
      </c>
      <c r="G1396">
        <v>0</v>
      </c>
      <c r="H1396" t="s">
        <v>20</v>
      </c>
      <c r="I1396" t="s">
        <v>19</v>
      </c>
      <c r="J1396" t="s">
        <v>329</v>
      </c>
      <c r="K1396">
        <v>10</v>
      </c>
      <c r="L1396">
        <v>0</v>
      </c>
      <c r="M1396">
        <v>0</v>
      </c>
      <c r="N1396">
        <v>0</v>
      </c>
    </row>
    <row r="1397" spans="1:14" x14ac:dyDescent="0.15">
      <c r="A1397" t="str">
        <f t="shared" si="24"/>
        <v>201949_162_4562342690043</v>
      </c>
      <c r="B1397">
        <v>201949</v>
      </c>
      <c r="C1397">
        <v>162</v>
      </c>
      <c r="D1397" t="s">
        <v>60</v>
      </c>
      <c r="E1397" s="9">
        <v>4562342690043</v>
      </c>
      <c r="F1397">
        <v>0</v>
      </c>
      <c r="G1397">
        <v>0</v>
      </c>
      <c r="H1397" t="s">
        <v>21</v>
      </c>
      <c r="I1397" t="s">
        <v>19</v>
      </c>
      <c r="J1397" t="s">
        <v>329</v>
      </c>
      <c r="K1397">
        <v>30</v>
      </c>
      <c r="L1397">
        <v>0</v>
      </c>
      <c r="M1397">
        <v>0</v>
      </c>
      <c r="N1397">
        <v>0</v>
      </c>
    </row>
    <row r="1398" spans="1:14" x14ac:dyDescent="0.15">
      <c r="A1398" t="str">
        <f t="shared" si="24"/>
        <v>201949_162_4562342690050</v>
      </c>
      <c r="B1398">
        <v>201949</v>
      </c>
      <c r="C1398">
        <v>162</v>
      </c>
      <c r="D1398" t="s">
        <v>60</v>
      </c>
      <c r="E1398" s="9">
        <v>4562342690050</v>
      </c>
      <c r="F1398">
        <v>0</v>
      </c>
      <c r="G1398">
        <v>0</v>
      </c>
      <c r="H1398" t="s">
        <v>22</v>
      </c>
      <c r="I1398" t="s">
        <v>19</v>
      </c>
      <c r="J1398" t="s">
        <v>329</v>
      </c>
      <c r="K1398">
        <v>10</v>
      </c>
      <c r="L1398">
        <v>0</v>
      </c>
      <c r="M1398">
        <v>0</v>
      </c>
      <c r="N1398">
        <v>0</v>
      </c>
    </row>
    <row r="1399" spans="1:14" x14ac:dyDescent="0.15">
      <c r="A1399" t="str">
        <f t="shared" si="24"/>
        <v>201949_162_4562342690067</v>
      </c>
      <c r="B1399">
        <v>201949</v>
      </c>
      <c r="C1399">
        <v>162</v>
      </c>
      <c r="D1399" t="s">
        <v>60</v>
      </c>
      <c r="E1399" s="9">
        <v>4562342690067</v>
      </c>
      <c r="F1399">
        <v>0</v>
      </c>
      <c r="G1399">
        <v>0</v>
      </c>
      <c r="H1399" t="s">
        <v>23</v>
      </c>
      <c r="I1399" t="s">
        <v>19</v>
      </c>
      <c r="J1399" t="s">
        <v>329</v>
      </c>
      <c r="K1399">
        <v>30</v>
      </c>
      <c r="L1399">
        <v>0</v>
      </c>
      <c r="M1399">
        <v>0</v>
      </c>
      <c r="N1399">
        <v>0</v>
      </c>
    </row>
    <row r="1400" spans="1:14" x14ac:dyDescent="0.15">
      <c r="A1400" t="str">
        <f t="shared" si="24"/>
        <v>201949_162_4562342690074</v>
      </c>
      <c r="B1400">
        <v>201949</v>
      </c>
      <c r="C1400">
        <v>162</v>
      </c>
      <c r="D1400" t="s">
        <v>60</v>
      </c>
      <c r="E1400" s="9">
        <v>4562342690074</v>
      </c>
      <c r="F1400">
        <v>0</v>
      </c>
      <c r="G1400">
        <v>0</v>
      </c>
      <c r="H1400" t="s">
        <v>24</v>
      </c>
      <c r="I1400" t="s">
        <v>19</v>
      </c>
      <c r="J1400" t="s">
        <v>329</v>
      </c>
      <c r="K1400">
        <v>30</v>
      </c>
      <c r="L1400">
        <v>0</v>
      </c>
      <c r="M1400">
        <v>0</v>
      </c>
      <c r="N1400">
        <v>0</v>
      </c>
    </row>
    <row r="1401" spans="1:14" x14ac:dyDescent="0.15">
      <c r="A1401" t="str">
        <f t="shared" si="24"/>
        <v>201949_162_4562342690081</v>
      </c>
      <c r="B1401">
        <v>201949</v>
      </c>
      <c r="C1401">
        <v>162</v>
      </c>
      <c r="D1401" t="s">
        <v>60</v>
      </c>
      <c r="E1401" s="9">
        <v>4562342690081</v>
      </c>
      <c r="F1401">
        <v>0</v>
      </c>
      <c r="G1401">
        <v>0</v>
      </c>
      <c r="H1401" t="s">
        <v>25</v>
      </c>
      <c r="I1401" t="s">
        <v>19</v>
      </c>
      <c r="J1401" t="s">
        <v>329</v>
      </c>
      <c r="K1401">
        <v>10</v>
      </c>
      <c r="L1401">
        <v>0</v>
      </c>
      <c r="M1401">
        <v>0</v>
      </c>
      <c r="N1401">
        <v>0</v>
      </c>
    </row>
    <row r="1402" spans="1:14" x14ac:dyDescent="0.15">
      <c r="A1402" t="str">
        <f t="shared" si="24"/>
        <v>201949_164_4562342690029</v>
      </c>
      <c r="B1402">
        <v>201949</v>
      </c>
      <c r="C1402">
        <v>164</v>
      </c>
      <c r="D1402" t="s">
        <v>61</v>
      </c>
      <c r="E1402" s="9">
        <v>4562342690029</v>
      </c>
      <c r="F1402">
        <v>0</v>
      </c>
      <c r="G1402">
        <v>0</v>
      </c>
      <c r="H1402" t="s">
        <v>18</v>
      </c>
      <c r="I1402" t="s">
        <v>19</v>
      </c>
      <c r="J1402" t="s">
        <v>329</v>
      </c>
      <c r="K1402">
        <v>25</v>
      </c>
      <c r="L1402">
        <v>3</v>
      </c>
      <c r="M1402">
        <v>0</v>
      </c>
      <c r="N1402">
        <v>0</v>
      </c>
    </row>
    <row r="1403" spans="1:14" x14ac:dyDescent="0.15">
      <c r="A1403" t="str">
        <f t="shared" si="24"/>
        <v>201949_164_4562342690036</v>
      </c>
      <c r="B1403">
        <v>201949</v>
      </c>
      <c r="C1403">
        <v>164</v>
      </c>
      <c r="D1403" t="s">
        <v>61</v>
      </c>
      <c r="E1403" s="9">
        <v>4562342690036</v>
      </c>
      <c r="F1403">
        <v>0</v>
      </c>
      <c r="G1403">
        <v>0</v>
      </c>
      <c r="H1403" t="s">
        <v>20</v>
      </c>
      <c r="I1403" t="s">
        <v>19</v>
      </c>
      <c r="J1403" t="s">
        <v>329</v>
      </c>
      <c r="K1403">
        <v>9</v>
      </c>
      <c r="L1403">
        <v>1</v>
      </c>
      <c r="M1403">
        <v>0</v>
      </c>
      <c r="N1403">
        <v>0</v>
      </c>
    </row>
    <row r="1404" spans="1:14" x14ac:dyDescent="0.15">
      <c r="A1404" t="str">
        <f t="shared" si="24"/>
        <v>201949_164_4562342690043</v>
      </c>
      <c r="B1404">
        <v>201949</v>
      </c>
      <c r="C1404">
        <v>164</v>
      </c>
      <c r="D1404" t="s">
        <v>61</v>
      </c>
      <c r="E1404" s="9">
        <v>4562342690043</v>
      </c>
      <c r="F1404">
        <v>0</v>
      </c>
      <c r="G1404">
        <v>0</v>
      </c>
      <c r="H1404" t="s">
        <v>21</v>
      </c>
      <c r="I1404" t="s">
        <v>19</v>
      </c>
      <c r="J1404" t="s">
        <v>329</v>
      </c>
      <c r="K1404">
        <v>27</v>
      </c>
      <c r="L1404">
        <v>2</v>
      </c>
      <c r="M1404">
        <v>0</v>
      </c>
      <c r="N1404">
        <v>0</v>
      </c>
    </row>
    <row r="1405" spans="1:14" x14ac:dyDescent="0.15">
      <c r="A1405" t="str">
        <f t="shared" si="24"/>
        <v>201949_164_4562342690050</v>
      </c>
      <c r="B1405">
        <v>201949</v>
      </c>
      <c r="C1405">
        <v>164</v>
      </c>
      <c r="D1405" t="s">
        <v>61</v>
      </c>
      <c r="E1405" s="9">
        <v>4562342690050</v>
      </c>
      <c r="F1405">
        <v>0</v>
      </c>
      <c r="G1405">
        <v>0</v>
      </c>
      <c r="H1405" t="s">
        <v>22</v>
      </c>
      <c r="I1405" t="s">
        <v>19</v>
      </c>
      <c r="J1405" t="s">
        <v>329</v>
      </c>
      <c r="K1405">
        <v>7</v>
      </c>
      <c r="L1405">
        <v>2</v>
      </c>
      <c r="M1405">
        <v>0</v>
      </c>
      <c r="N1405">
        <v>0</v>
      </c>
    </row>
    <row r="1406" spans="1:14" x14ac:dyDescent="0.15">
      <c r="A1406" t="str">
        <f t="shared" si="24"/>
        <v>201949_164_4562342690067</v>
      </c>
      <c r="B1406">
        <v>201949</v>
      </c>
      <c r="C1406">
        <v>164</v>
      </c>
      <c r="D1406" t="s">
        <v>61</v>
      </c>
      <c r="E1406" s="9">
        <v>4562342690067</v>
      </c>
      <c r="F1406">
        <v>0</v>
      </c>
      <c r="G1406">
        <v>0</v>
      </c>
      <c r="H1406" t="s">
        <v>23</v>
      </c>
      <c r="I1406" t="s">
        <v>19</v>
      </c>
      <c r="J1406" t="s">
        <v>329</v>
      </c>
      <c r="K1406">
        <v>27</v>
      </c>
      <c r="L1406">
        <v>1</v>
      </c>
      <c r="M1406">
        <v>0</v>
      </c>
      <c r="N1406">
        <v>0</v>
      </c>
    </row>
    <row r="1407" spans="1:14" x14ac:dyDescent="0.15">
      <c r="A1407" t="str">
        <f t="shared" si="24"/>
        <v>201949_164_4562342690074</v>
      </c>
      <c r="B1407">
        <v>201949</v>
      </c>
      <c r="C1407">
        <v>164</v>
      </c>
      <c r="D1407" t="s">
        <v>61</v>
      </c>
      <c r="E1407" s="9">
        <v>4562342690074</v>
      </c>
      <c r="F1407">
        <v>0</v>
      </c>
      <c r="G1407">
        <v>0</v>
      </c>
      <c r="H1407" t="s">
        <v>24</v>
      </c>
      <c r="I1407" t="s">
        <v>19</v>
      </c>
      <c r="J1407" t="s">
        <v>329</v>
      </c>
      <c r="K1407">
        <v>28</v>
      </c>
      <c r="L1407">
        <v>2</v>
      </c>
      <c r="M1407">
        <v>0</v>
      </c>
      <c r="N1407">
        <v>0</v>
      </c>
    </row>
    <row r="1408" spans="1:14" x14ac:dyDescent="0.15">
      <c r="A1408" t="str">
        <f t="shared" si="24"/>
        <v>201949_164_4562342690081</v>
      </c>
      <c r="B1408">
        <v>201949</v>
      </c>
      <c r="C1408">
        <v>164</v>
      </c>
      <c r="D1408" t="s">
        <v>61</v>
      </c>
      <c r="E1408" s="9">
        <v>4562342690081</v>
      </c>
      <c r="F1408">
        <v>0</v>
      </c>
      <c r="G1408">
        <v>0</v>
      </c>
      <c r="H1408" t="s">
        <v>25</v>
      </c>
      <c r="I1408" t="s">
        <v>19</v>
      </c>
      <c r="J1408" t="s">
        <v>329</v>
      </c>
      <c r="K1408">
        <v>5</v>
      </c>
      <c r="L1408">
        <v>1</v>
      </c>
      <c r="M1408">
        <v>0</v>
      </c>
      <c r="N1408">
        <v>0</v>
      </c>
    </row>
    <row r="1409" spans="1:14" x14ac:dyDescent="0.15">
      <c r="A1409" t="str">
        <f t="shared" si="24"/>
        <v>201949_178_4562342690029</v>
      </c>
      <c r="B1409">
        <v>201949</v>
      </c>
      <c r="C1409">
        <v>178</v>
      </c>
      <c r="D1409" t="s">
        <v>62</v>
      </c>
      <c r="E1409" s="9">
        <v>4562342690029</v>
      </c>
      <c r="F1409">
        <v>0</v>
      </c>
      <c r="G1409">
        <v>0</v>
      </c>
      <c r="H1409" t="s">
        <v>18</v>
      </c>
      <c r="I1409" t="s">
        <v>19</v>
      </c>
      <c r="J1409" t="s">
        <v>329</v>
      </c>
      <c r="K1409">
        <v>30</v>
      </c>
      <c r="L1409">
        <v>0</v>
      </c>
      <c r="M1409">
        <v>0</v>
      </c>
      <c r="N1409">
        <v>0</v>
      </c>
    </row>
    <row r="1410" spans="1:14" x14ac:dyDescent="0.15">
      <c r="A1410" t="str">
        <f t="shared" si="24"/>
        <v>201949_178_4562342690036</v>
      </c>
      <c r="B1410">
        <v>201949</v>
      </c>
      <c r="C1410">
        <v>178</v>
      </c>
      <c r="D1410" t="s">
        <v>62</v>
      </c>
      <c r="E1410" s="9">
        <v>4562342690036</v>
      </c>
      <c r="F1410">
        <v>0</v>
      </c>
      <c r="G1410">
        <v>0</v>
      </c>
      <c r="H1410" t="s">
        <v>20</v>
      </c>
      <c r="I1410" t="s">
        <v>19</v>
      </c>
      <c r="J1410" t="s">
        <v>329</v>
      </c>
      <c r="K1410">
        <v>10</v>
      </c>
      <c r="L1410">
        <v>0</v>
      </c>
      <c r="M1410">
        <v>0</v>
      </c>
      <c r="N1410">
        <v>0</v>
      </c>
    </row>
    <row r="1411" spans="1:14" x14ac:dyDescent="0.15">
      <c r="A1411" t="str">
        <f t="shared" si="24"/>
        <v>201949_178_4562342690043</v>
      </c>
      <c r="B1411">
        <v>201949</v>
      </c>
      <c r="C1411">
        <v>178</v>
      </c>
      <c r="D1411" t="s">
        <v>62</v>
      </c>
      <c r="E1411" s="9">
        <v>4562342690043</v>
      </c>
      <c r="F1411">
        <v>0</v>
      </c>
      <c r="G1411">
        <v>0</v>
      </c>
      <c r="H1411" t="s">
        <v>21</v>
      </c>
      <c r="I1411" t="s">
        <v>19</v>
      </c>
      <c r="J1411" t="s">
        <v>329</v>
      </c>
      <c r="K1411">
        <v>30</v>
      </c>
      <c r="L1411">
        <v>0</v>
      </c>
      <c r="M1411">
        <v>0</v>
      </c>
      <c r="N1411">
        <v>0</v>
      </c>
    </row>
    <row r="1412" spans="1:14" x14ac:dyDescent="0.15">
      <c r="A1412" t="str">
        <f t="shared" si="24"/>
        <v>201949_178_4562342690050</v>
      </c>
      <c r="B1412">
        <v>201949</v>
      </c>
      <c r="C1412">
        <v>178</v>
      </c>
      <c r="D1412" t="s">
        <v>62</v>
      </c>
      <c r="E1412" s="9">
        <v>4562342690050</v>
      </c>
      <c r="F1412">
        <v>0</v>
      </c>
      <c r="G1412">
        <v>0</v>
      </c>
      <c r="H1412" t="s">
        <v>22</v>
      </c>
      <c r="I1412" t="s">
        <v>19</v>
      </c>
      <c r="J1412" t="s">
        <v>329</v>
      </c>
      <c r="K1412">
        <v>10</v>
      </c>
      <c r="L1412">
        <v>0</v>
      </c>
      <c r="M1412">
        <v>0</v>
      </c>
      <c r="N1412">
        <v>0</v>
      </c>
    </row>
    <row r="1413" spans="1:14" x14ac:dyDescent="0.15">
      <c r="A1413" t="str">
        <f t="shared" si="24"/>
        <v>201949_178_4562342690067</v>
      </c>
      <c r="B1413">
        <v>201949</v>
      </c>
      <c r="C1413">
        <v>178</v>
      </c>
      <c r="D1413" t="s">
        <v>62</v>
      </c>
      <c r="E1413" s="9">
        <v>4562342690067</v>
      </c>
      <c r="F1413">
        <v>0</v>
      </c>
      <c r="G1413">
        <v>0</v>
      </c>
      <c r="H1413" t="s">
        <v>23</v>
      </c>
      <c r="I1413" t="s">
        <v>19</v>
      </c>
      <c r="J1413" t="s">
        <v>329</v>
      </c>
      <c r="K1413">
        <v>30</v>
      </c>
      <c r="L1413">
        <v>0</v>
      </c>
      <c r="M1413">
        <v>0</v>
      </c>
      <c r="N1413">
        <v>0</v>
      </c>
    </row>
    <row r="1414" spans="1:14" x14ac:dyDescent="0.15">
      <c r="A1414" t="str">
        <f t="shared" si="24"/>
        <v>201949_178_4562342690074</v>
      </c>
      <c r="B1414">
        <v>201949</v>
      </c>
      <c r="C1414">
        <v>178</v>
      </c>
      <c r="D1414" t="s">
        <v>62</v>
      </c>
      <c r="E1414" s="9">
        <v>4562342690074</v>
      </c>
      <c r="F1414">
        <v>0</v>
      </c>
      <c r="G1414">
        <v>0</v>
      </c>
      <c r="H1414" t="s">
        <v>24</v>
      </c>
      <c r="I1414" t="s">
        <v>19</v>
      </c>
      <c r="J1414" t="s">
        <v>329</v>
      </c>
      <c r="K1414">
        <v>30</v>
      </c>
      <c r="L1414">
        <v>0</v>
      </c>
      <c r="M1414">
        <v>0</v>
      </c>
      <c r="N1414">
        <v>0</v>
      </c>
    </row>
    <row r="1415" spans="1:14" x14ac:dyDescent="0.15">
      <c r="A1415" t="str">
        <f t="shared" si="24"/>
        <v>201949_178_4562342690081</v>
      </c>
      <c r="B1415">
        <v>201949</v>
      </c>
      <c r="C1415">
        <v>178</v>
      </c>
      <c r="D1415" t="s">
        <v>62</v>
      </c>
      <c r="E1415" s="9">
        <v>4562342690081</v>
      </c>
      <c r="F1415">
        <v>0</v>
      </c>
      <c r="G1415">
        <v>0</v>
      </c>
      <c r="H1415" t="s">
        <v>25</v>
      </c>
      <c r="I1415" t="s">
        <v>19</v>
      </c>
      <c r="J1415" t="s">
        <v>329</v>
      </c>
      <c r="K1415">
        <v>10</v>
      </c>
      <c r="L1415">
        <v>0</v>
      </c>
      <c r="M1415">
        <v>0</v>
      </c>
      <c r="N1415">
        <v>0</v>
      </c>
    </row>
    <row r="1416" spans="1:14" x14ac:dyDescent="0.15">
      <c r="A1416" t="str">
        <f t="shared" si="24"/>
        <v>201949_199_4562342690029</v>
      </c>
      <c r="B1416">
        <v>201949</v>
      </c>
      <c r="C1416">
        <v>199</v>
      </c>
      <c r="D1416" t="s">
        <v>63</v>
      </c>
      <c r="E1416" s="9">
        <v>4562342690029</v>
      </c>
      <c r="F1416">
        <v>0</v>
      </c>
      <c r="G1416">
        <v>0</v>
      </c>
      <c r="H1416" t="s">
        <v>18</v>
      </c>
      <c r="I1416" t="s">
        <v>19</v>
      </c>
      <c r="J1416" t="s">
        <v>329</v>
      </c>
      <c r="K1416">
        <v>30</v>
      </c>
      <c r="L1416">
        <v>0</v>
      </c>
      <c r="M1416">
        <v>0</v>
      </c>
      <c r="N1416">
        <v>0</v>
      </c>
    </row>
    <row r="1417" spans="1:14" x14ac:dyDescent="0.15">
      <c r="A1417" t="str">
        <f t="shared" si="24"/>
        <v>201949_199_4562342690036</v>
      </c>
      <c r="B1417">
        <v>201949</v>
      </c>
      <c r="C1417">
        <v>199</v>
      </c>
      <c r="D1417" t="s">
        <v>63</v>
      </c>
      <c r="E1417" s="9">
        <v>4562342690036</v>
      </c>
      <c r="F1417">
        <v>0</v>
      </c>
      <c r="G1417">
        <v>0</v>
      </c>
      <c r="H1417" t="s">
        <v>20</v>
      </c>
      <c r="I1417" t="s">
        <v>19</v>
      </c>
      <c r="J1417" t="s">
        <v>329</v>
      </c>
      <c r="K1417">
        <v>10</v>
      </c>
      <c r="L1417">
        <v>0</v>
      </c>
      <c r="M1417">
        <v>0</v>
      </c>
      <c r="N1417">
        <v>0</v>
      </c>
    </row>
    <row r="1418" spans="1:14" x14ac:dyDescent="0.15">
      <c r="A1418" t="str">
        <f t="shared" si="24"/>
        <v>201949_199_4562342690043</v>
      </c>
      <c r="B1418">
        <v>201949</v>
      </c>
      <c r="C1418">
        <v>199</v>
      </c>
      <c r="D1418" t="s">
        <v>63</v>
      </c>
      <c r="E1418" s="9">
        <v>4562342690043</v>
      </c>
      <c r="F1418">
        <v>0</v>
      </c>
      <c r="G1418">
        <v>0</v>
      </c>
      <c r="H1418" t="s">
        <v>21</v>
      </c>
      <c r="I1418" t="s">
        <v>19</v>
      </c>
      <c r="J1418" t="s">
        <v>329</v>
      </c>
      <c r="K1418">
        <v>30</v>
      </c>
      <c r="L1418">
        <v>0</v>
      </c>
      <c r="M1418">
        <v>0</v>
      </c>
      <c r="N1418">
        <v>0</v>
      </c>
    </row>
    <row r="1419" spans="1:14" x14ac:dyDescent="0.15">
      <c r="A1419" t="str">
        <f t="shared" si="24"/>
        <v>201949_199_4562342690050</v>
      </c>
      <c r="B1419">
        <v>201949</v>
      </c>
      <c r="C1419">
        <v>199</v>
      </c>
      <c r="D1419" t="s">
        <v>63</v>
      </c>
      <c r="E1419" s="9">
        <v>4562342690050</v>
      </c>
      <c r="F1419">
        <v>0</v>
      </c>
      <c r="G1419">
        <v>0</v>
      </c>
      <c r="H1419" t="s">
        <v>22</v>
      </c>
      <c r="I1419" t="s">
        <v>19</v>
      </c>
      <c r="J1419" t="s">
        <v>329</v>
      </c>
      <c r="K1419">
        <v>10</v>
      </c>
      <c r="L1419">
        <v>0</v>
      </c>
      <c r="M1419">
        <v>0</v>
      </c>
      <c r="N1419">
        <v>0</v>
      </c>
    </row>
    <row r="1420" spans="1:14" x14ac:dyDescent="0.15">
      <c r="A1420" t="str">
        <f t="shared" si="24"/>
        <v>201949_199_4562342690067</v>
      </c>
      <c r="B1420">
        <v>201949</v>
      </c>
      <c r="C1420">
        <v>199</v>
      </c>
      <c r="D1420" t="s">
        <v>63</v>
      </c>
      <c r="E1420" s="9">
        <v>4562342690067</v>
      </c>
      <c r="F1420">
        <v>0</v>
      </c>
      <c r="G1420">
        <v>0</v>
      </c>
      <c r="H1420" t="s">
        <v>23</v>
      </c>
      <c r="I1420" t="s">
        <v>19</v>
      </c>
      <c r="J1420" t="s">
        <v>329</v>
      </c>
      <c r="K1420">
        <v>30</v>
      </c>
      <c r="L1420">
        <v>0</v>
      </c>
      <c r="M1420">
        <v>0</v>
      </c>
      <c r="N1420">
        <v>0</v>
      </c>
    </row>
    <row r="1421" spans="1:14" x14ac:dyDescent="0.15">
      <c r="A1421" t="str">
        <f t="shared" si="24"/>
        <v>201949_199_4562342690074</v>
      </c>
      <c r="B1421">
        <v>201949</v>
      </c>
      <c r="C1421">
        <v>199</v>
      </c>
      <c r="D1421" t="s">
        <v>63</v>
      </c>
      <c r="E1421" s="9">
        <v>4562342690074</v>
      </c>
      <c r="F1421">
        <v>0</v>
      </c>
      <c r="G1421">
        <v>0</v>
      </c>
      <c r="H1421" t="s">
        <v>24</v>
      </c>
      <c r="I1421" t="s">
        <v>19</v>
      </c>
      <c r="J1421" t="s">
        <v>329</v>
      </c>
      <c r="K1421">
        <v>30</v>
      </c>
      <c r="L1421">
        <v>0</v>
      </c>
      <c r="M1421">
        <v>0</v>
      </c>
      <c r="N1421">
        <v>0</v>
      </c>
    </row>
    <row r="1422" spans="1:14" x14ac:dyDescent="0.15">
      <c r="A1422" t="str">
        <f t="shared" si="24"/>
        <v>201949_199_4562342690081</v>
      </c>
      <c r="B1422">
        <v>201949</v>
      </c>
      <c r="C1422">
        <v>199</v>
      </c>
      <c r="D1422" t="s">
        <v>63</v>
      </c>
      <c r="E1422" s="9">
        <v>4562342690081</v>
      </c>
      <c r="F1422">
        <v>0</v>
      </c>
      <c r="G1422">
        <v>0</v>
      </c>
      <c r="H1422" t="s">
        <v>25</v>
      </c>
      <c r="I1422" t="s">
        <v>19</v>
      </c>
      <c r="J1422" t="s">
        <v>329</v>
      </c>
      <c r="K1422">
        <v>10</v>
      </c>
      <c r="L1422">
        <v>0</v>
      </c>
      <c r="M1422">
        <v>0</v>
      </c>
      <c r="N1422">
        <v>0</v>
      </c>
    </row>
    <row r="1423" spans="1:14" x14ac:dyDescent="0.15">
      <c r="A1423" t="str">
        <f t="shared" si="24"/>
        <v>201949_210_4562342690029</v>
      </c>
      <c r="B1423">
        <v>201949</v>
      </c>
      <c r="C1423">
        <v>210</v>
      </c>
      <c r="D1423" t="s">
        <v>64</v>
      </c>
      <c r="E1423" s="9">
        <v>4562342690029</v>
      </c>
      <c r="F1423">
        <v>0</v>
      </c>
      <c r="G1423">
        <v>0</v>
      </c>
      <c r="H1423" t="s">
        <v>18</v>
      </c>
      <c r="I1423" t="s">
        <v>19</v>
      </c>
      <c r="J1423" t="s">
        <v>329</v>
      </c>
      <c r="K1423">
        <v>30</v>
      </c>
      <c r="L1423">
        <v>0</v>
      </c>
      <c r="M1423">
        <v>0</v>
      </c>
      <c r="N1423">
        <v>0</v>
      </c>
    </row>
    <row r="1424" spans="1:14" x14ac:dyDescent="0.15">
      <c r="A1424" t="str">
        <f t="shared" si="24"/>
        <v>201949_210_4562342690036</v>
      </c>
      <c r="B1424">
        <v>201949</v>
      </c>
      <c r="C1424">
        <v>210</v>
      </c>
      <c r="D1424" t="s">
        <v>64</v>
      </c>
      <c r="E1424" s="9">
        <v>4562342690036</v>
      </c>
      <c r="F1424">
        <v>0</v>
      </c>
      <c r="G1424">
        <v>0</v>
      </c>
      <c r="H1424" t="s">
        <v>20</v>
      </c>
      <c r="I1424" t="s">
        <v>19</v>
      </c>
      <c r="J1424" t="s">
        <v>329</v>
      </c>
      <c r="K1424">
        <v>10</v>
      </c>
      <c r="L1424">
        <v>0</v>
      </c>
      <c r="M1424">
        <v>0</v>
      </c>
      <c r="N1424">
        <v>0</v>
      </c>
    </row>
    <row r="1425" spans="1:14" x14ac:dyDescent="0.15">
      <c r="A1425" t="str">
        <f t="shared" si="24"/>
        <v>201949_210_4562342690043</v>
      </c>
      <c r="B1425">
        <v>201949</v>
      </c>
      <c r="C1425">
        <v>210</v>
      </c>
      <c r="D1425" t="s">
        <v>64</v>
      </c>
      <c r="E1425" s="9">
        <v>4562342690043</v>
      </c>
      <c r="F1425">
        <v>0</v>
      </c>
      <c r="G1425">
        <v>0</v>
      </c>
      <c r="H1425" t="s">
        <v>21</v>
      </c>
      <c r="I1425" t="s">
        <v>19</v>
      </c>
      <c r="J1425" t="s">
        <v>329</v>
      </c>
      <c r="K1425">
        <v>30</v>
      </c>
      <c r="L1425">
        <v>0</v>
      </c>
      <c r="M1425">
        <v>0</v>
      </c>
      <c r="N1425">
        <v>0</v>
      </c>
    </row>
    <row r="1426" spans="1:14" x14ac:dyDescent="0.15">
      <c r="A1426" t="str">
        <f t="shared" si="24"/>
        <v>201949_210_4562342690050</v>
      </c>
      <c r="B1426">
        <v>201949</v>
      </c>
      <c r="C1426">
        <v>210</v>
      </c>
      <c r="D1426" t="s">
        <v>64</v>
      </c>
      <c r="E1426" s="9">
        <v>4562342690050</v>
      </c>
      <c r="F1426">
        <v>0</v>
      </c>
      <c r="G1426">
        <v>0</v>
      </c>
      <c r="H1426" t="s">
        <v>22</v>
      </c>
      <c r="I1426" t="s">
        <v>19</v>
      </c>
      <c r="J1426" t="s">
        <v>329</v>
      </c>
      <c r="K1426">
        <v>10</v>
      </c>
      <c r="L1426">
        <v>0</v>
      </c>
      <c r="M1426">
        <v>0</v>
      </c>
      <c r="N1426">
        <v>0</v>
      </c>
    </row>
    <row r="1427" spans="1:14" x14ac:dyDescent="0.15">
      <c r="A1427" t="str">
        <f t="shared" si="24"/>
        <v>201949_210_4562342690067</v>
      </c>
      <c r="B1427">
        <v>201949</v>
      </c>
      <c r="C1427">
        <v>210</v>
      </c>
      <c r="D1427" t="s">
        <v>64</v>
      </c>
      <c r="E1427" s="9">
        <v>4562342690067</v>
      </c>
      <c r="F1427">
        <v>0</v>
      </c>
      <c r="G1427">
        <v>0</v>
      </c>
      <c r="H1427" t="s">
        <v>23</v>
      </c>
      <c r="I1427" t="s">
        <v>19</v>
      </c>
      <c r="J1427" t="s">
        <v>329</v>
      </c>
      <c r="K1427">
        <v>30</v>
      </c>
      <c r="L1427">
        <v>0</v>
      </c>
      <c r="M1427">
        <v>0</v>
      </c>
      <c r="N1427">
        <v>0</v>
      </c>
    </row>
    <row r="1428" spans="1:14" x14ac:dyDescent="0.15">
      <c r="A1428" t="str">
        <f t="shared" si="24"/>
        <v>201949_210_4562342690074</v>
      </c>
      <c r="B1428">
        <v>201949</v>
      </c>
      <c r="C1428">
        <v>210</v>
      </c>
      <c r="D1428" t="s">
        <v>64</v>
      </c>
      <c r="E1428" s="9">
        <v>4562342690074</v>
      </c>
      <c r="F1428">
        <v>0</v>
      </c>
      <c r="G1428">
        <v>0</v>
      </c>
      <c r="H1428" t="s">
        <v>24</v>
      </c>
      <c r="I1428" t="s">
        <v>19</v>
      </c>
      <c r="J1428" t="s">
        <v>329</v>
      </c>
      <c r="K1428">
        <v>30</v>
      </c>
      <c r="L1428">
        <v>0</v>
      </c>
      <c r="M1428">
        <v>0</v>
      </c>
      <c r="N1428">
        <v>0</v>
      </c>
    </row>
    <row r="1429" spans="1:14" x14ac:dyDescent="0.15">
      <c r="A1429" t="str">
        <f t="shared" si="24"/>
        <v>201949_210_4562342690081</v>
      </c>
      <c r="B1429">
        <v>201949</v>
      </c>
      <c r="C1429">
        <v>210</v>
      </c>
      <c r="D1429" t="s">
        <v>64</v>
      </c>
      <c r="E1429" s="9">
        <v>4562342690081</v>
      </c>
      <c r="F1429">
        <v>0</v>
      </c>
      <c r="G1429">
        <v>0</v>
      </c>
      <c r="H1429" t="s">
        <v>25</v>
      </c>
      <c r="I1429" t="s">
        <v>19</v>
      </c>
      <c r="J1429" t="s">
        <v>329</v>
      </c>
      <c r="K1429">
        <v>10</v>
      </c>
      <c r="L1429">
        <v>0</v>
      </c>
      <c r="M1429">
        <v>0</v>
      </c>
      <c r="N1429">
        <v>0</v>
      </c>
    </row>
    <row r="1430" spans="1:14" x14ac:dyDescent="0.15">
      <c r="A1430" t="str">
        <f t="shared" si="24"/>
        <v>201949_211_4562342690029</v>
      </c>
      <c r="B1430">
        <v>201949</v>
      </c>
      <c r="C1430">
        <v>211</v>
      </c>
      <c r="D1430" t="s">
        <v>65</v>
      </c>
      <c r="E1430" s="9">
        <v>4562342690029</v>
      </c>
      <c r="F1430">
        <v>0</v>
      </c>
      <c r="G1430">
        <v>0</v>
      </c>
      <c r="H1430" t="s">
        <v>18</v>
      </c>
      <c r="I1430" t="s">
        <v>19</v>
      </c>
      <c r="J1430" t="s">
        <v>329</v>
      </c>
      <c r="K1430">
        <v>30</v>
      </c>
      <c r="L1430">
        <v>0</v>
      </c>
      <c r="M1430">
        <v>0</v>
      </c>
      <c r="N1430">
        <v>0</v>
      </c>
    </row>
    <row r="1431" spans="1:14" x14ac:dyDescent="0.15">
      <c r="A1431" t="str">
        <f t="shared" si="24"/>
        <v>201949_211_4562342690036</v>
      </c>
      <c r="B1431">
        <v>201949</v>
      </c>
      <c r="C1431">
        <v>211</v>
      </c>
      <c r="D1431" t="s">
        <v>65</v>
      </c>
      <c r="E1431" s="9">
        <v>4562342690036</v>
      </c>
      <c r="F1431">
        <v>0</v>
      </c>
      <c r="G1431">
        <v>0</v>
      </c>
      <c r="H1431" t="s">
        <v>20</v>
      </c>
      <c r="I1431" t="s">
        <v>19</v>
      </c>
      <c r="J1431" t="s">
        <v>329</v>
      </c>
      <c r="K1431">
        <v>10</v>
      </c>
      <c r="L1431">
        <v>0</v>
      </c>
      <c r="M1431">
        <v>0</v>
      </c>
      <c r="N1431">
        <v>0</v>
      </c>
    </row>
    <row r="1432" spans="1:14" x14ac:dyDescent="0.15">
      <c r="A1432" t="str">
        <f t="shared" si="24"/>
        <v>201949_211_4562342690043</v>
      </c>
      <c r="B1432">
        <v>201949</v>
      </c>
      <c r="C1432">
        <v>211</v>
      </c>
      <c r="D1432" t="s">
        <v>65</v>
      </c>
      <c r="E1432" s="9">
        <v>4562342690043</v>
      </c>
      <c r="F1432">
        <v>0</v>
      </c>
      <c r="G1432">
        <v>0</v>
      </c>
      <c r="H1432" t="s">
        <v>21</v>
      </c>
      <c r="I1432" t="s">
        <v>19</v>
      </c>
      <c r="J1432" t="s">
        <v>329</v>
      </c>
      <c r="K1432">
        <v>27</v>
      </c>
      <c r="L1432">
        <v>1</v>
      </c>
      <c r="M1432">
        <v>0</v>
      </c>
      <c r="N1432">
        <v>0</v>
      </c>
    </row>
    <row r="1433" spans="1:14" x14ac:dyDescent="0.15">
      <c r="A1433" t="str">
        <f t="shared" ref="A1433:A1496" si="25">B1433&amp;"_"&amp;C1433&amp;"_"&amp;E1433</f>
        <v>201949_211_4562342690050</v>
      </c>
      <c r="B1433">
        <v>201949</v>
      </c>
      <c r="C1433">
        <v>211</v>
      </c>
      <c r="D1433" t="s">
        <v>65</v>
      </c>
      <c r="E1433" s="9">
        <v>4562342690050</v>
      </c>
      <c r="F1433">
        <v>0</v>
      </c>
      <c r="G1433">
        <v>0</v>
      </c>
      <c r="H1433" t="s">
        <v>22</v>
      </c>
      <c r="I1433" t="s">
        <v>19</v>
      </c>
      <c r="J1433" t="s">
        <v>329</v>
      </c>
      <c r="K1433">
        <v>10</v>
      </c>
      <c r="L1433">
        <v>0</v>
      </c>
      <c r="M1433">
        <v>0</v>
      </c>
      <c r="N1433">
        <v>0</v>
      </c>
    </row>
    <row r="1434" spans="1:14" x14ac:dyDescent="0.15">
      <c r="A1434" t="str">
        <f t="shared" si="25"/>
        <v>201949_211_4562342690067</v>
      </c>
      <c r="B1434">
        <v>201949</v>
      </c>
      <c r="C1434">
        <v>211</v>
      </c>
      <c r="D1434" t="s">
        <v>65</v>
      </c>
      <c r="E1434" s="9">
        <v>4562342690067</v>
      </c>
      <c r="F1434">
        <v>0</v>
      </c>
      <c r="G1434">
        <v>0</v>
      </c>
      <c r="H1434" t="s">
        <v>23</v>
      </c>
      <c r="I1434" t="s">
        <v>19</v>
      </c>
      <c r="J1434" t="s">
        <v>329</v>
      </c>
      <c r="K1434">
        <v>26</v>
      </c>
      <c r="L1434">
        <v>0</v>
      </c>
      <c r="M1434">
        <v>0</v>
      </c>
      <c r="N1434">
        <v>0</v>
      </c>
    </row>
    <row r="1435" spans="1:14" x14ac:dyDescent="0.15">
      <c r="A1435" t="str">
        <f t="shared" si="25"/>
        <v>201949_211_4562342690074</v>
      </c>
      <c r="B1435">
        <v>201949</v>
      </c>
      <c r="C1435">
        <v>211</v>
      </c>
      <c r="D1435" t="s">
        <v>65</v>
      </c>
      <c r="E1435" s="9">
        <v>4562342690074</v>
      </c>
      <c r="F1435">
        <v>0</v>
      </c>
      <c r="G1435">
        <v>0</v>
      </c>
      <c r="H1435" t="s">
        <v>24</v>
      </c>
      <c r="I1435" t="s">
        <v>19</v>
      </c>
      <c r="J1435" t="s">
        <v>329</v>
      </c>
      <c r="K1435">
        <v>28</v>
      </c>
      <c r="L1435">
        <v>1</v>
      </c>
      <c r="M1435">
        <v>0</v>
      </c>
      <c r="N1435">
        <v>0</v>
      </c>
    </row>
    <row r="1436" spans="1:14" x14ac:dyDescent="0.15">
      <c r="A1436" t="str">
        <f t="shared" si="25"/>
        <v>201949_211_4562342690081</v>
      </c>
      <c r="B1436">
        <v>201949</v>
      </c>
      <c r="C1436">
        <v>211</v>
      </c>
      <c r="D1436" t="s">
        <v>65</v>
      </c>
      <c r="E1436" s="9">
        <v>4562342690081</v>
      </c>
      <c r="F1436">
        <v>0</v>
      </c>
      <c r="G1436">
        <v>0</v>
      </c>
      <c r="H1436" t="s">
        <v>25</v>
      </c>
      <c r="I1436" t="s">
        <v>19</v>
      </c>
      <c r="J1436" t="s">
        <v>329</v>
      </c>
      <c r="K1436">
        <v>8</v>
      </c>
      <c r="L1436">
        <v>2</v>
      </c>
      <c r="M1436">
        <v>0</v>
      </c>
      <c r="N1436">
        <v>0</v>
      </c>
    </row>
    <row r="1437" spans="1:14" x14ac:dyDescent="0.15">
      <c r="A1437" t="str">
        <f t="shared" si="25"/>
        <v>201949_227_4562342690029</v>
      </c>
      <c r="B1437">
        <v>201949</v>
      </c>
      <c r="C1437">
        <v>227</v>
      </c>
      <c r="D1437" t="s">
        <v>66</v>
      </c>
      <c r="E1437" s="9">
        <v>4562342690029</v>
      </c>
      <c r="F1437">
        <v>0</v>
      </c>
      <c r="G1437">
        <v>0</v>
      </c>
      <c r="H1437" t="s">
        <v>18</v>
      </c>
      <c r="I1437" t="s">
        <v>19</v>
      </c>
      <c r="J1437" t="s">
        <v>329</v>
      </c>
      <c r="K1437">
        <v>29</v>
      </c>
      <c r="L1437">
        <v>1</v>
      </c>
      <c r="M1437">
        <v>0</v>
      </c>
      <c r="N1437">
        <v>0</v>
      </c>
    </row>
    <row r="1438" spans="1:14" x14ac:dyDescent="0.15">
      <c r="A1438" t="str">
        <f t="shared" si="25"/>
        <v>201949_227_4562342690036</v>
      </c>
      <c r="B1438">
        <v>201949</v>
      </c>
      <c r="C1438">
        <v>227</v>
      </c>
      <c r="D1438" t="s">
        <v>66</v>
      </c>
      <c r="E1438" s="9">
        <v>4562342690036</v>
      </c>
      <c r="F1438">
        <v>0</v>
      </c>
      <c r="G1438">
        <v>0</v>
      </c>
      <c r="H1438" t="s">
        <v>20</v>
      </c>
      <c r="I1438" t="s">
        <v>19</v>
      </c>
      <c r="J1438" t="s">
        <v>329</v>
      </c>
      <c r="K1438">
        <v>10</v>
      </c>
      <c r="L1438">
        <v>0</v>
      </c>
      <c r="M1438">
        <v>0</v>
      </c>
      <c r="N1438">
        <v>0</v>
      </c>
    </row>
    <row r="1439" spans="1:14" x14ac:dyDescent="0.15">
      <c r="A1439" t="str">
        <f t="shared" si="25"/>
        <v>201949_227_4562342690043</v>
      </c>
      <c r="B1439">
        <v>201949</v>
      </c>
      <c r="C1439">
        <v>227</v>
      </c>
      <c r="D1439" t="s">
        <v>66</v>
      </c>
      <c r="E1439" s="9">
        <v>4562342690043</v>
      </c>
      <c r="F1439">
        <v>0</v>
      </c>
      <c r="G1439">
        <v>0</v>
      </c>
      <c r="H1439" t="s">
        <v>21</v>
      </c>
      <c r="I1439" t="s">
        <v>19</v>
      </c>
      <c r="J1439" t="s">
        <v>329</v>
      </c>
      <c r="K1439">
        <v>29</v>
      </c>
      <c r="L1439">
        <v>1</v>
      </c>
      <c r="M1439">
        <v>0</v>
      </c>
      <c r="N1439">
        <v>0</v>
      </c>
    </row>
    <row r="1440" spans="1:14" x14ac:dyDescent="0.15">
      <c r="A1440" t="str">
        <f t="shared" si="25"/>
        <v>201949_227_4562342690050</v>
      </c>
      <c r="B1440">
        <v>201949</v>
      </c>
      <c r="C1440">
        <v>227</v>
      </c>
      <c r="D1440" t="s">
        <v>66</v>
      </c>
      <c r="E1440" s="9">
        <v>4562342690050</v>
      </c>
      <c r="F1440">
        <v>0</v>
      </c>
      <c r="G1440">
        <v>0</v>
      </c>
      <c r="H1440" t="s">
        <v>22</v>
      </c>
      <c r="I1440" t="s">
        <v>19</v>
      </c>
      <c r="J1440" t="s">
        <v>329</v>
      </c>
      <c r="K1440">
        <v>10</v>
      </c>
      <c r="L1440">
        <v>0</v>
      </c>
      <c r="M1440">
        <v>0</v>
      </c>
      <c r="N1440">
        <v>0</v>
      </c>
    </row>
    <row r="1441" spans="1:14" x14ac:dyDescent="0.15">
      <c r="A1441" t="str">
        <f t="shared" si="25"/>
        <v>201949_227_4562342690067</v>
      </c>
      <c r="B1441">
        <v>201949</v>
      </c>
      <c r="C1441">
        <v>227</v>
      </c>
      <c r="D1441" t="s">
        <v>66</v>
      </c>
      <c r="E1441" s="9">
        <v>4562342690067</v>
      </c>
      <c r="F1441">
        <v>0</v>
      </c>
      <c r="G1441">
        <v>0</v>
      </c>
      <c r="H1441" t="s">
        <v>23</v>
      </c>
      <c r="I1441" t="s">
        <v>19</v>
      </c>
      <c r="J1441" t="s">
        <v>329</v>
      </c>
      <c r="K1441">
        <v>30</v>
      </c>
      <c r="L1441">
        <v>0</v>
      </c>
      <c r="M1441">
        <v>0</v>
      </c>
      <c r="N1441">
        <v>0</v>
      </c>
    </row>
    <row r="1442" spans="1:14" x14ac:dyDescent="0.15">
      <c r="A1442" t="str">
        <f t="shared" si="25"/>
        <v>201949_227_4562342690074</v>
      </c>
      <c r="B1442">
        <v>201949</v>
      </c>
      <c r="C1442">
        <v>227</v>
      </c>
      <c r="D1442" t="s">
        <v>66</v>
      </c>
      <c r="E1442" s="9">
        <v>4562342690074</v>
      </c>
      <c r="F1442">
        <v>0</v>
      </c>
      <c r="G1442">
        <v>0</v>
      </c>
      <c r="H1442" t="s">
        <v>24</v>
      </c>
      <c r="I1442" t="s">
        <v>19</v>
      </c>
      <c r="J1442" t="s">
        <v>329</v>
      </c>
      <c r="K1442">
        <v>30</v>
      </c>
      <c r="L1442">
        <v>0</v>
      </c>
      <c r="M1442">
        <v>0</v>
      </c>
      <c r="N1442">
        <v>0</v>
      </c>
    </row>
    <row r="1443" spans="1:14" x14ac:dyDescent="0.15">
      <c r="A1443" t="str">
        <f t="shared" si="25"/>
        <v>201949_227_4562342690081</v>
      </c>
      <c r="B1443">
        <v>201949</v>
      </c>
      <c r="C1443">
        <v>227</v>
      </c>
      <c r="D1443" t="s">
        <v>66</v>
      </c>
      <c r="E1443" s="9">
        <v>4562342690081</v>
      </c>
      <c r="F1443">
        <v>0</v>
      </c>
      <c r="G1443">
        <v>0</v>
      </c>
      <c r="H1443" t="s">
        <v>25</v>
      </c>
      <c r="I1443" t="s">
        <v>19</v>
      </c>
      <c r="J1443" t="s">
        <v>329</v>
      </c>
      <c r="K1443">
        <v>10</v>
      </c>
      <c r="L1443">
        <v>0</v>
      </c>
      <c r="M1443">
        <v>0</v>
      </c>
      <c r="N1443">
        <v>0</v>
      </c>
    </row>
    <row r="1444" spans="1:14" x14ac:dyDescent="0.15">
      <c r="A1444" t="str">
        <f t="shared" si="25"/>
        <v>201949_269_4562342690029</v>
      </c>
      <c r="B1444">
        <v>201949</v>
      </c>
      <c r="C1444">
        <v>269</v>
      </c>
      <c r="D1444" t="s">
        <v>67</v>
      </c>
      <c r="E1444" s="9">
        <v>4562342690029</v>
      </c>
      <c r="F1444">
        <v>0</v>
      </c>
      <c r="G1444">
        <v>0</v>
      </c>
      <c r="H1444" t="s">
        <v>18</v>
      </c>
      <c r="I1444" t="s">
        <v>19</v>
      </c>
      <c r="J1444" t="s">
        <v>329</v>
      </c>
      <c r="K1444">
        <v>30</v>
      </c>
      <c r="L1444">
        <v>0</v>
      </c>
      <c r="M1444">
        <v>0</v>
      </c>
      <c r="N1444">
        <v>0</v>
      </c>
    </row>
    <row r="1445" spans="1:14" x14ac:dyDescent="0.15">
      <c r="A1445" t="str">
        <f t="shared" si="25"/>
        <v>201949_269_4562342690036</v>
      </c>
      <c r="B1445">
        <v>201949</v>
      </c>
      <c r="C1445">
        <v>269</v>
      </c>
      <c r="D1445" t="s">
        <v>67</v>
      </c>
      <c r="E1445" s="9">
        <v>4562342690036</v>
      </c>
      <c r="F1445">
        <v>0</v>
      </c>
      <c r="G1445">
        <v>0</v>
      </c>
      <c r="H1445" t="s">
        <v>20</v>
      </c>
      <c r="I1445" t="s">
        <v>19</v>
      </c>
      <c r="J1445" t="s">
        <v>329</v>
      </c>
      <c r="K1445">
        <v>10</v>
      </c>
      <c r="L1445">
        <v>0</v>
      </c>
      <c r="M1445">
        <v>0</v>
      </c>
      <c r="N1445">
        <v>0</v>
      </c>
    </row>
    <row r="1446" spans="1:14" x14ac:dyDescent="0.15">
      <c r="A1446" t="str">
        <f t="shared" si="25"/>
        <v>201949_269_4562342690043</v>
      </c>
      <c r="B1446">
        <v>201949</v>
      </c>
      <c r="C1446">
        <v>269</v>
      </c>
      <c r="D1446" t="s">
        <v>67</v>
      </c>
      <c r="E1446" s="9">
        <v>4562342690043</v>
      </c>
      <c r="F1446">
        <v>0</v>
      </c>
      <c r="G1446">
        <v>0</v>
      </c>
      <c r="H1446" t="s">
        <v>21</v>
      </c>
      <c r="I1446" t="s">
        <v>19</v>
      </c>
      <c r="J1446" t="s">
        <v>329</v>
      </c>
      <c r="K1446">
        <v>30</v>
      </c>
      <c r="L1446">
        <v>0</v>
      </c>
      <c r="M1446">
        <v>0</v>
      </c>
      <c r="N1446">
        <v>0</v>
      </c>
    </row>
    <row r="1447" spans="1:14" x14ac:dyDescent="0.15">
      <c r="A1447" t="str">
        <f t="shared" si="25"/>
        <v>201949_269_4562342690050</v>
      </c>
      <c r="B1447">
        <v>201949</v>
      </c>
      <c r="C1447">
        <v>269</v>
      </c>
      <c r="D1447" t="s">
        <v>67</v>
      </c>
      <c r="E1447" s="9">
        <v>4562342690050</v>
      </c>
      <c r="F1447">
        <v>0</v>
      </c>
      <c r="G1447">
        <v>0</v>
      </c>
      <c r="H1447" t="s">
        <v>22</v>
      </c>
      <c r="I1447" t="s">
        <v>19</v>
      </c>
      <c r="J1447" t="s">
        <v>329</v>
      </c>
      <c r="K1447">
        <v>10</v>
      </c>
      <c r="L1447">
        <v>0</v>
      </c>
      <c r="M1447">
        <v>0</v>
      </c>
      <c r="N1447">
        <v>0</v>
      </c>
    </row>
    <row r="1448" spans="1:14" x14ac:dyDescent="0.15">
      <c r="A1448" t="str">
        <f t="shared" si="25"/>
        <v>201949_269_4562342690067</v>
      </c>
      <c r="B1448">
        <v>201949</v>
      </c>
      <c r="C1448">
        <v>269</v>
      </c>
      <c r="D1448" t="s">
        <v>67</v>
      </c>
      <c r="E1448" s="9">
        <v>4562342690067</v>
      </c>
      <c r="F1448">
        <v>0</v>
      </c>
      <c r="G1448">
        <v>0</v>
      </c>
      <c r="H1448" t="s">
        <v>23</v>
      </c>
      <c r="I1448" t="s">
        <v>19</v>
      </c>
      <c r="J1448" t="s">
        <v>329</v>
      </c>
      <c r="K1448">
        <v>30</v>
      </c>
      <c r="L1448">
        <v>0</v>
      </c>
      <c r="M1448">
        <v>0</v>
      </c>
      <c r="N1448">
        <v>0</v>
      </c>
    </row>
    <row r="1449" spans="1:14" x14ac:dyDescent="0.15">
      <c r="A1449" t="str">
        <f t="shared" si="25"/>
        <v>201949_269_4562342690074</v>
      </c>
      <c r="B1449">
        <v>201949</v>
      </c>
      <c r="C1449">
        <v>269</v>
      </c>
      <c r="D1449" t="s">
        <v>67</v>
      </c>
      <c r="E1449" s="9">
        <v>4562342690074</v>
      </c>
      <c r="F1449">
        <v>0</v>
      </c>
      <c r="G1449">
        <v>0</v>
      </c>
      <c r="H1449" t="s">
        <v>24</v>
      </c>
      <c r="I1449" t="s">
        <v>19</v>
      </c>
      <c r="J1449" t="s">
        <v>329</v>
      </c>
      <c r="K1449">
        <v>30</v>
      </c>
      <c r="L1449">
        <v>0</v>
      </c>
      <c r="M1449">
        <v>0</v>
      </c>
      <c r="N1449">
        <v>0</v>
      </c>
    </row>
    <row r="1450" spans="1:14" x14ac:dyDescent="0.15">
      <c r="A1450" t="str">
        <f t="shared" si="25"/>
        <v>201949_269_4562342690081</v>
      </c>
      <c r="B1450">
        <v>201949</v>
      </c>
      <c r="C1450">
        <v>269</v>
      </c>
      <c r="D1450" t="s">
        <v>67</v>
      </c>
      <c r="E1450" s="9">
        <v>4562342690081</v>
      </c>
      <c r="F1450">
        <v>0</v>
      </c>
      <c r="G1450">
        <v>0</v>
      </c>
      <c r="H1450" t="s">
        <v>25</v>
      </c>
      <c r="I1450" t="s">
        <v>19</v>
      </c>
      <c r="J1450" t="s">
        <v>329</v>
      </c>
      <c r="K1450">
        <v>10</v>
      </c>
      <c r="L1450">
        <v>0</v>
      </c>
      <c r="M1450">
        <v>0</v>
      </c>
      <c r="N1450">
        <v>0</v>
      </c>
    </row>
    <row r="1451" spans="1:14" x14ac:dyDescent="0.15">
      <c r="A1451" t="str">
        <f t="shared" si="25"/>
        <v>201949_282_4562342690029</v>
      </c>
      <c r="B1451">
        <v>201949</v>
      </c>
      <c r="C1451">
        <v>282</v>
      </c>
      <c r="D1451" t="s">
        <v>68</v>
      </c>
      <c r="E1451" s="9">
        <v>4562342690029</v>
      </c>
      <c r="F1451">
        <v>0</v>
      </c>
      <c r="G1451">
        <v>0</v>
      </c>
      <c r="H1451" t="s">
        <v>18</v>
      </c>
      <c r="I1451" t="s">
        <v>19</v>
      </c>
      <c r="J1451" t="s">
        <v>329</v>
      </c>
      <c r="K1451">
        <v>29</v>
      </c>
      <c r="L1451">
        <v>1</v>
      </c>
      <c r="M1451">
        <v>0</v>
      </c>
      <c r="N1451">
        <v>0</v>
      </c>
    </row>
    <row r="1452" spans="1:14" x14ac:dyDescent="0.15">
      <c r="A1452" t="str">
        <f t="shared" si="25"/>
        <v>201949_282_4562342690036</v>
      </c>
      <c r="B1452">
        <v>201949</v>
      </c>
      <c r="C1452">
        <v>282</v>
      </c>
      <c r="D1452" t="s">
        <v>68</v>
      </c>
      <c r="E1452" s="9">
        <v>4562342690036</v>
      </c>
      <c r="F1452">
        <v>0</v>
      </c>
      <c r="G1452">
        <v>0</v>
      </c>
      <c r="H1452" t="s">
        <v>20</v>
      </c>
      <c r="I1452" t="s">
        <v>19</v>
      </c>
      <c r="J1452" t="s">
        <v>329</v>
      </c>
      <c r="K1452">
        <v>10</v>
      </c>
      <c r="L1452">
        <v>0</v>
      </c>
      <c r="M1452">
        <v>0</v>
      </c>
      <c r="N1452">
        <v>0</v>
      </c>
    </row>
    <row r="1453" spans="1:14" x14ac:dyDescent="0.15">
      <c r="A1453" t="str">
        <f t="shared" si="25"/>
        <v>201949_282_4562342690043</v>
      </c>
      <c r="B1453">
        <v>201949</v>
      </c>
      <c r="C1453">
        <v>282</v>
      </c>
      <c r="D1453" t="s">
        <v>68</v>
      </c>
      <c r="E1453" s="9">
        <v>4562342690043</v>
      </c>
      <c r="F1453">
        <v>0</v>
      </c>
      <c r="G1453">
        <v>0</v>
      </c>
      <c r="H1453" t="s">
        <v>21</v>
      </c>
      <c r="I1453" t="s">
        <v>19</v>
      </c>
      <c r="J1453" t="s">
        <v>329</v>
      </c>
      <c r="K1453">
        <v>28</v>
      </c>
      <c r="L1453">
        <v>2</v>
      </c>
      <c r="M1453">
        <v>0</v>
      </c>
      <c r="N1453">
        <v>0</v>
      </c>
    </row>
    <row r="1454" spans="1:14" x14ac:dyDescent="0.15">
      <c r="A1454" t="str">
        <f t="shared" si="25"/>
        <v>201949_282_4562342690050</v>
      </c>
      <c r="B1454">
        <v>201949</v>
      </c>
      <c r="C1454">
        <v>282</v>
      </c>
      <c r="D1454" t="s">
        <v>68</v>
      </c>
      <c r="E1454" s="9">
        <v>4562342690050</v>
      </c>
      <c r="F1454">
        <v>0</v>
      </c>
      <c r="G1454">
        <v>0</v>
      </c>
      <c r="H1454" t="s">
        <v>22</v>
      </c>
      <c r="I1454" t="s">
        <v>19</v>
      </c>
      <c r="J1454" t="s">
        <v>329</v>
      </c>
      <c r="K1454">
        <v>9</v>
      </c>
      <c r="L1454">
        <v>1</v>
      </c>
      <c r="M1454">
        <v>0</v>
      </c>
      <c r="N1454">
        <v>0</v>
      </c>
    </row>
    <row r="1455" spans="1:14" x14ac:dyDescent="0.15">
      <c r="A1455" t="str">
        <f t="shared" si="25"/>
        <v>201949_282_4562342690067</v>
      </c>
      <c r="B1455">
        <v>201949</v>
      </c>
      <c r="C1455">
        <v>282</v>
      </c>
      <c r="D1455" t="s">
        <v>68</v>
      </c>
      <c r="E1455" s="9">
        <v>4562342690067</v>
      </c>
      <c r="F1455">
        <v>0</v>
      </c>
      <c r="G1455">
        <v>0</v>
      </c>
      <c r="H1455" t="s">
        <v>23</v>
      </c>
      <c r="I1455" t="s">
        <v>19</v>
      </c>
      <c r="J1455" t="s">
        <v>329</v>
      </c>
      <c r="K1455">
        <v>30</v>
      </c>
      <c r="L1455">
        <v>0</v>
      </c>
      <c r="M1455">
        <v>0</v>
      </c>
      <c r="N1455">
        <v>0</v>
      </c>
    </row>
    <row r="1456" spans="1:14" x14ac:dyDescent="0.15">
      <c r="A1456" t="str">
        <f t="shared" si="25"/>
        <v>201949_282_4562342690074</v>
      </c>
      <c r="B1456">
        <v>201949</v>
      </c>
      <c r="C1456">
        <v>282</v>
      </c>
      <c r="D1456" t="s">
        <v>68</v>
      </c>
      <c r="E1456" s="9">
        <v>4562342690074</v>
      </c>
      <c r="F1456">
        <v>0</v>
      </c>
      <c r="G1456">
        <v>0</v>
      </c>
      <c r="H1456" t="s">
        <v>24</v>
      </c>
      <c r="I1456" t="s">
        <v>19</v>
      </c>
      <c r="J1456" t="s">
        <v>329</v>
      </c>
      <c r="K1456">
        <v>30</v>
      </c>
      <c r="L1456">
        <v>0</v>
      </c>
      <c r="M1456">
        <v>0</v>
      </c>
      <c r="N1456">
        <v>0</v>
      </c>
    </row>
    <row r="1457" spans="1:14" x14ac:dyDescent="0.15">
      <c r="A1457" t="str">
        <f t="shared" si="25"/>
        <v>201949_282_4562342690081</v>
      </c>
      <c r="B1457">
        <v>201949</v>
      </c>
      <c r="C1457">
        <v>282</v>
      </c>
      <c r="D1457" t="s">
        <v>68</v>
      </c>
      <c r="E1457" s="9">
        <v>4562342690081</v>
      </c>
      <c r="F1457">
        <v>0</v>
      </c>
      <c r="G1457">
        <v>0</v>
      </c>
      <c r="H1457" t="s">
        <v>25</v>
      </c>
      <c r="I1457" t="s">
        <v>19</v>
      </c>
      <c r="J1457" t="s">
        <v>329</v>
      </c>
      <c r="K1457">
        <v>10</v>
      </c>
      <c r="L1457">
        <v>0</v>
      </c>
      <c r="M1457">
        <v>0</v>
      </c>
      <c r="N1457">
        <v>0</v>
      </c>
    </row>
    <row r="1458" spans="1:14" x14ac:dyDescent="0.15">
      <c r="A1458" t="str">
        <f t="shared" si="25"/>
        <v>201949_296_4562342690029</v>
      </c>
      <c r="B1458">
        <v>201949</v>
      </c>
      <c r="C1458">
        <v>296</v>
      </c>
      <c r="D1458" t="s">
        <v>69</v>
      </c>
      <c r="E1458" s="9">
        <v>4562342690029</v>
      </c>
      <c r="F1458">
        <v>0</v>
      </c>
      <c r="G1458">
        <v>0</v>
      </c>
      <c r="H1458" t="s">
        <v>18</v>
      </c>
      <c r="I1458" t="s">
        <v>19</v>
      </c>
      <c r="J1458" t="s">
        <v>329</v>
      </c>
      <c r="K1458">
        <v>25</v>
      </c>
      <c r="L1458">
        <v>1</v>
      </c>
      <c r="M1458">
        <v>0</v>
      </c>
      <c r="N1458">
        <v>0</v>
      </c>
    </row>
    <row r="1459" spans="1:14" x14ac:dyDescent="0.15">
      <c r="A1459" t="str">
        <f t="shared" si="25"/>
        <v>201949_296_4562342690036</v>
      </c>
      <c r="B1459">
        <v>201949</v>
      </c>
      <c r="C1459">
        <v>296</v>
      </c>
      <c r="D1459" t="s">
        <v>69</v>
      </c>
      <c r="E1459" s="9">
        <v>4562342690036</v>
      </c>
      <c r="F1459">
        <v>0</v>
      </c>
      <c r="G1459">
        <v>0</v>
      </c>
      <c r="H1459" t="s">
        <v>20</v>
      </c>
      <c r="I1459" t="s">
        <v>19</v>
      </c>
      <c r="J1459" t="s">
        <v>329</v>
      </c>
      <c r="K1459">
        <v>4</v>
      </c>
      <c r="L1459">
        <v>0</v>
      </c>
      <c r="M1459">
        <v>0</v>
      </c>
      <c r="N1459">
        <v>0</v>
      </c>
    </row>
    <row r="1460" spans="1:14" x14ac:dyDescent="0.15">
      <c r="A1460" t="str">
        <f t="shared" si="25"/>
        <v>201949_296_4562342690043</v>
      </c>
      <c r="B1460">
        <v>201949</v>
      </c>
      <c r="C1460">
        <v>296</v>
      </c>
      <c r="D1460" t="s">
        <v>69</v>
      </c>
      <c r="E1460" s="9">
        <v>4562342690043</v>
      </c>
      <c r="F1460">
        <v>0</v>
      </c>
      <c r="G1460">
        <v>0</v>
      </c>
      <c r="H1460" t="s">
        <v>21</v>
      </c>
      <c r="I1460" t="s">
        <v>19</v>
      </c>
      <c r="J1460" t="s">
        <v>329</v>
      </c>
      <c r="K1460">
        <v>27</v>
      </c>
      <c r="L1460">
        <v>2</v>
      </c>
      <c r="M1460">
        <v>0</v>
      </c>
      <c r="N1460">
        <v>0</v>
      </c>
    </row>
    <row r="1461" spans="1:14" x14ac:dyDescent="0.15">
      <c r="A1461" t="str">
        <f t="shared" si="25"/>
        <v>201949_296_4562342690050</v>
      </c>
      <c r="B1461">
        <v>201949</v>
      </c>
      <c r="C1461">
        <v>296</v>
      </c>
      <c r="D1461" t="s">
        <v>69</v>
      </c>
      <c r="E1461" s="9">
        <v>4562342690050</v>
      </c>
      <c r="F1461">
        <v>0</v>
      </c>
      <c r="G1461">
        <v>0</v>
      </c>
      <c r="H1461" t="s">
        <v>22</v>
      </c>
      <c r="I1461" t="s">
        <v>19</v>
      </c>
      <c r="J1461" t="s">
        <v>329</v>
      </c>
      <c r="K1461">
        <v>6</v>
      </c>
      <c r="L1461">
        <v>2</v>
      </c>
      <c r="M1461">
        <v>0</v>
      </c>
      <c r="N1461">
        <v>0</v>
      </c>
    </row>
    <row r="1462" spans="1:14" x14ac:dyDescent="0.15">
      <c r="A1462" t="str">
        <f t="shared" si="25"/>
        <v>201949_296_4562342690067</v>
      </c>
      <c r="B1462">
        <v>201949</v>
      </c>
      <c r="C1462">
        <v>296</v>
      </c>
      <c r="D1462" t="s">
        <v>69</v>
      </c>
      <c r="E1462" s="9">
        <v>4562342690067</v>
      </c>
      <c r="F1462">
        <v>0</v>
      </c>
      <c r="G1462">
        <v>0</v>
      </c>
      <c r="H1462" t="s">
        <v>23</v>
      </c>
      <c r="I1462" t="s">
        <v>19</v>
      </c>
      <c r="J1462" t="s">
        <v>329</v>
      </c>
      <c r="K1462">
        <v>28</v>
      </c>
      <c r="L1462">
        <v>2</v>
      </c>
      <c r="M1462">
        <v>0</v>
      </c>
      <c r="N1462">
        <v>0</v>
      </c>
    </row>
    <row r="1463" spans="1:14" x14ac:dyDescent="0.15">
      <c r="A1463" t="str">
        <f t="shared" si="25"/>
        <v>201949_296_4562342690074</v>
      </c>
      <c r="B1463">
        <v>201949</v>
      </c>
      <c r="C1463">
        <v>296</v>
      </c>
      <c r="D1463" t="s">
        <v>69</v>
      </c>
      <c r="E1463" s="9">
        <v>4562342690074</v>
      </c>
      <c r="F1463">
        <v>0</v>
      </c>
      <c r="G1463">
        <v>0</v>
      </c>
      <c r="H1463" t="s">
        <v>24</v>
      </c>
      <c r="I1463" t="s">
        <v>19</v>
      </c>
      <c r="J1463" t="s">
        <v>329</v>
      </c>
      <c r="K1463">
        <v>20</v>
      </c>
      <c r="L1463">
        <v>6</v>
      </c>
      <c r="M1463">
        <v>0</v>
      </c>
      <c r="N1463">
        <v>0</v>
      </c>
    </row>
    <row r="1464" spans="1:14" x14ac:dyDescent="0.15">
      <c r="A1464" t="str">
        <f t="shared" si="25"/>
        <v>201949_296_4562342690081</v>
      </c>
      <c r="B1464">
        <v>201949</v>
      </c>
      <c r="C1464">
        <v>296</v>
      </c>
      <c r="D1464" t="s">
        <v>69</v>
      </c>
      <c r="E1464" s="9">
        <v>4562342690081</v>
      </c>
      <c r="F1464">
        <v>0</v>
      </c>
      <c r="G1464">
        <v>0</v>
      </c>
      <c r="H1464" t="s">
        <v>25</v>
      </c>
      <c r="I1464" t="s">
        <v>19</v>
      </c>
      <c r="J1464" t="s">
        <v>329</v>
      </c>
      <c r="K1464">
        <v>8</v>
      </c>
      <c r="L1464">
        <v>0</v>
      </c>
      <c r="M1464">
        <v>0</v>
      </c>
      <c r="N1464">
        <v>0</v>
      </c>
    </row>
    <row r="1465" spans="1:14" x14ac:dyDescent="0.15">
      <c r="A1465" t="str">
        <f t="shared" si="25"/>
        <v>201949_297_4562342690029</v>
      </c>
      <c r="B1465">
        <v>201949</v>
      </c>
      <c r="C1465">
        <v>297</v>
      </c>
      <c r="D1465" t="s">
        <v>70</v>
      </c>
      <c r="E1465" s="9">
        <v>4562342690029</v>
      </c>
      <c r="F1465">
        <v>0</v>
      </c>
      <c r="G1465">
        <v>0</v>
      </c>
      <c r="H1465" t="s">
        <v>18</v>
      </c>
      <c r="I1465" t="s">
        <v>19</v>
      </c>
      <c r="J1465" t="s">
        <v>329</v>
      </c>
      <c r="K1465">
        <v>24</v>
      </c>
      <c r="L1465">
        <v>1</v>
      </c>
      <c r="M1465">
        <v>0</v>
      </c>
      <c r="N1465">
        <v>0</v>
      </c>
    </row>
    <row r="1466" spans="1:14" x14ac:dyDescent="0.15">
      <c r="A1466" t="str">
        <f t="shared" si="25"/>
        <v>201949_297_4562342690036</v>
      </c>
      <c r="B1466">
        <v>201949</v>
      </c>
      <c r="C1466">
        <v>297</v>
      </c>
      <c r="D1466" t="s">
        <v>70</v>
      </c>
      <c r="E1466" s="9">
        <v>4562342690036</v>
      </c>
      <c r="F1466">
        <v>0</v>
      </c>
      <c r="G1466">
        <v>0</v>
      </c>
      <c r="H1466" t="s">
        <v>20</v>
      </c>
      <c r="I1466" t="s">
        <v>19</v>
      </c>
      <c r="J1466" t="s">
        <v>329</v>
      </c>
      <c r="K1466">
        <v>10</v>
      </c>
      <c r="L1466">
        <v>0</v>
      </c>
      <c r="M1466">
        <v>0</v>
      </c>
      <c r="N1466">
        <v>0</v>
      </c>
    </row>
    <row r="1467" spans="1:14" x14ac:dyDescent="0.15">
      <c r="A1467" t="str">
        <f t="shared" si="25"/>
        <v>201949_297_4562342690043</v>
      </c>
      <c r="B1467">
        <v>201949</v>
      </c>
      <c r="C1467">
        <v>297</v>
      </c>
      <c r="D1467" t="s">
        <v>70</v>
      </c>
      <c r="E1467" s="9">
        <v>4562342690043</v>
      </c>
      <c r="F1467">
        <v>0</v>
      </c>
      <c r="G1467">
        <v>0</v>
      </c>
      <c r="H1467" t="s">
        <v>21</v>
      </c>
      <c r="I1467" t="s">
        <v>19</v>
      </c>
      <c r="J1467" t="s">
        <v>329</v>
      </c>
      <c r="K1467">
        <v>28</v>
      </c>
      <c r="L1467">
        <v>1</v>
      </c>
      <c r="M1467">
        <v>0</v>
      </c>
      <c r="N1467">
        <v>0</v>
      </c>
    </row>
    <row r="1468" spans="1:14" x14ac:dyDescent="0.15">
      <c r="A1468" t="str">
        <f t="shared" si="25"/>
        <v>201949_297_4562342690050</v>
      </c>
      <c r="B1468">
        <v>201949</v>
      </c>
      <c r="C1468">
        <v>297</v>
      </c>
      <c r="D1468" t="s">
        <v>70</v>
      </c>
      <c r="E1468" s="9">
        <v>4562342690050</v>
      </c>
      <c r="F1468">
        <v>0</v>
      </c>
      <c r="G1468">
        <v>0</v>
      </c>
      <c r="H1468" t="s">
        <v>22</v>
      </c>
      <c r="I1468" t="s">
        <v>19</v>
      </c>
      <c r="J1468" t="s">
        <v>329</v>
      </c>
      <c r="K1468">
        <v>8</v>
      </c>
      <c r="L1468">
        <v>1</v>
      </c>
      <c r="M1468">
        <v>0</v>
      </c>
      <c r="N1468">
        <v>0</v>
      </c>
    </row>
    <row r="1469" spans="1:14" x14ac:dyDescent="0.15">
      <c r="A1469" t="str">
        <f t="shared" si="25"/>
        <v>201949_297_4562342690067</v>
      </c>
      <c r="B1469">
        <v>201949</v>
      </c>
      <c r="C1469">
        <v>297</v>
      </c>
      <c r="D1469" t="s">
        <v>70</v>
      </c>
      <c r="E1469" s="9">
        <v>4562342690067</v>
      </c>
      <c r="F1469">
        <v>0</v>
      </c>
      <c r="G1469">
        <v>0</v>
      </c>
      <c r="H1469" t="s">
        <v>23</v>
      </c>
      <c r="I1469" t="s">
        <v>19</v>
      </c>
      <c r="J1469" t="s">
        <v>329</v>
      </c>
      <c r="K1469">
        <v>29</v>
      </c>
      <c r="L1469">
        <v>0</v>
      </c>
      <c r="M1469">
        <v>0</v>
      </c>
      <c r="N1469">
        <v>0</v>
      </c>
    </row>
    <row r="1470" spans="1:14" x14ac:dyDescent="0.15">
      <c r="A1470" t="str">
        <f t="shared" si="25"/>
        <v>201949_297_4562342690074</v>
      </c>
      <c r="B1470">
        <v>201949</v>
      </c>
      <c r="C1470">
        <v>297</v>
      </c>
      <c r="D1470" t="s">
        <v>70</v>
      </c>
      <c r="E1470" s="9">
        <v>4562342690074</v>
      </c>
      <c r="F1470">
        <v>0</v>
      </c>
      <c r="G1470">
        <v>0</v>
      </c>
      <c r="H1470" t="s">
        <v>24</v>
      </c>
      <c r="I1470" t="s">
        <v>19</v>
      </c>
      <c r="J1470" t="s">
        <v>329</v>
      </c>
      <c r="K1470">
        <v>27</v>
      </c>
      <c r="L1470">
        <v>2</v>
      </c>
      <c r="M1470">
        <v>0</v>
      </c>
      <c r="N1470">
        <v>0</v>
      </c>
    </row>
    <row r="1471" spans="1:14" x14ac:dyDescent="0.15">
      <c r="A1471" t="str">
        <f t="shared" si="25"/>
        <v>201949_297_4562342690081</v>
      </c>
      <c r="B1471">
        <v>201949</v>
      </c>
      <c r="C1471">
        <v>297</v>
      </c>
      <c r="D1471" t="s">
        <v>70</v>
      </c>
      <c r="E1471" s="9">
        <v>4562342690081</v>
      </c>
      <c r="F1471">
        <v>0</v>
      </c>
      <c r="G1471">
        <v>0</v>
      </c>
      <c r="H1471" t="s">
        <v>25</v>
      </c>
      <c r="I1471" t="s">
        <v>19</v>
      </c>
      <c r="J1471" t="s">
        <v>329</v>
      </c>
      <c r="K1471">
        <v>8</v>
      </c>
      <c r="L1471">
        <v>1</v>
      </c>
      <c r="M1471">
        <v>0</v>
      </c>
      <c r="N1471">
        <v>0</v>
      </c>
    </row>
    <row r="1472" spans="1:14" x14ac:dyDescent="0.15">
      <c r="A1472" t="str">
        <f t="shared" si="25"/>
        <v>201949_300_4562342690029</v>
      </c>
      <c r="B1472">
        <v>201949</v>
      </c>
      <c r="C1472">
        <v>300</v>
      </c>
      <c r="D1472" t="s">
        <v>71</v>
      </c>
      <c r="E1472" s="9">
        <v>4562342690029</v>
      </c>
      <c r="F1472">
        <v>0</v>
      </c>
      <c r="G1472">
        <v>0</v>
      </c>
      <c r="H1472" t="s">
        <v>18</v>
      </c>
      <c r="I1472" t="s">
        <v>19</v>
      </c>
      <c r="J1472" t="s">
        <v>329</v>
      </c>
      <c r="K1472">
        <v>30</v>
      </c>
      <c r="L1472">
        <v>0</v>
      </c>
      <c r="M1472">
        <v>0</v>
      </c>
      <c r="N1472">
        <v>0</v>
      </c>
    </row>
    <row r="1473" spans="1:14" x14ac:dyDescent="0.15">
      <c r="A1473" t="str">
        <f t="shared" si="25"/>
        <v>201949_300_4562342690036</v>
      </c>
      <c r="B1473">
        <v>201949</v>
      </c>
      <c r="C1473">
        <v>300</v>
      </c>
      <c r="D1473" t="s">
        <v>71</v>
      </c>
      <c r="E1473" s="9">
        <v>4562342690036</v>
      </c>
      <c r="F1473">
        <v>0</v>
      </c>
      <c r="G1473">
        <v>0</v>
      </c>
      <c r="H1473" t="s">
        <v>20</v>
      </c>
      <c r="I1473" t="s">
        <v>19</v>
      </c>
      <c r="J1473" t="s">
        <v>329</v>
      </c>
      <c r="K1473">
        <v>10</v>
      </c>
      <c r="L1473">
        <v>0</v>
      </c>
      <c r="M1473">
        <v>0</v>
      </c>
      <c r="N1473">
        <v>0</v>
      </c>
    </row>
    <row r="1474" spans="1:14" x14ac:dyDescent="0.15">
      <c r="A1474" t="str">
        <f t="shared" si="25"/>
        <v>201949_300_4562342690043</v>
      </c>
      <c r="B1474">
        <v>201949</v>
      </c>
      <c r="C1474">
        <v>300</v>
      </c>
      <c r="D1474" t="s">
        <v>71</v>
      </c>
      <c r="E1474" s="9">
        <v>4562342690043</v>
      </c>
      <c r="F1474">
        <v>0</v>
      </c>
      <c r="G1474">
        <v>0</v>
      </c>
      <c r="H1474" t="s">
        <v>21</v>
      </c>
      <c r="I1474" t="s">
        <v>19</v>
      </c>
      <c r="J1474" t="s">
        <v>329</v>
      </c>
      <c r="K1474">
        <v>30</v>
      </c>
      <c r="L1474">
        <v>0</v>
      </c>
      <c r="M1474">
        <v>0</v>
      </c>
      <c r="N1474">
        <v>0</v>
      </c>
    </row>
    <row r="1475" spans="1:14" x14ac:dyDescent="0.15">
      <c r="A1475" t="str">
        <f t="shared" si="25"/>
        <v>201949_300_4562342690050</v>
      </c>
      <c r="B1475">
        <v>201949</v>
      </c>
      <c r="C1475">
        <v>300</v>
      </c>
      <c r="D1475" t="s">
        <v>71</v>
      </c>
      <c r="E1475" s="9">
        <v>4562342690050</v>
      </c>
      <c r="F1475">
        <v>0</v>
      </c>
      <c r="G1475">
        <v>0</v>
      </c>
      <c r="H1475" t="s">
        <v>22</v>
      </c>
      <c r="I1475" t="s">
        <v>19</v>
      </c>
      <c r="J1475" t="s">
        <v>329</v>
      </c>
      <c r="K1475">
        <v>10</v>
      </c>
      <c r="L1475">
        <v>0</v>
      </c>
      <c r="M1475">
        <v>0</v>
      </c>
      <c r="N1475">
        <v>0</v>
      </c>
    </row>
    <row r="1476" spans="1:14" x14ac:dyDescent="0.15">
      <c r="A1476" t="str">
        <f t="shared" si="25"/>
        <v>201949_300_4562342690067</v>
      </c>
      <c r="B1476">
        <v>201949</v>
      </c>
      <c r="C1476">
        <v>300</v>
      </c>
      <c r="D1476" t="s">
        <v>71</v>
      </c>
      <c r="E1476" s="9">
        <v>4562342690067</v>
      </c>
      <c r="F1476">
        <v>0</v>
      </c>
      <c r="G1476">
        <v>0</v>
      </c>
      <c r="H1476" t="s">
        <v>23</v>
      </c>
      <c r="I1476" t="s">
        <v>19</v>
      </c>
      <c r="J1476" t="s">
        <v>329</v>
      </c>
      <c r="K1476">
        <v>30</v>
      </c>
      <c r="L1476">
        <v>0</v>
      </c>
      <c r="M1476">
        <v>0</v>
      </c>
      <c r="N1476">
        <v>0</v>
      </c>
    </row>
    <row r="1477" spans="1:14" x14ac:dyDescent="0.15">
      <c r="A1477" t="str">
        <f t="shared" si="25"/>
        <v>201949_300_4562342690074</v>
      </c>
      <c r="B1477">
        <v>201949</v>
      </c>
      <c r="C1477">
        <v>300</v>
      </c>
      <c r="D1477" t="s">
        <v>71</v>
      </c>
      <c r="E1477" s="9">
        <v>4562342690074</v>
      </c>
      <c r="F1477">
        <v>0</v>
      </c>
      <c r="G1477">
        <v>0</v>
      </c>
      <c r="H1477" t="s">
        <v>24</v>
      </c>
      <c r="I1477" t="s">
        <v>19</v>
      </c>
      <c r="J1477" t="s">
        <v>329</v>
      </c>
      <c r="K1477">
        <v>30</v>
      </c>
      <c r="L1477">
        <v>0</v>
      </c>
      <c r="M1477">
        <v>0</v>
      </c>
      <c r="N1477">
        <v>0</v>
      </c>
    </row>
    <row r="1478" spans="1:14" x14ac:dyDescent="0.15">
      <c r="A1478" t="str">
        <f t="shared" si="25"/>
        <v>201949_300_4562342690081</v>
      </c>
      <c r="B1478">
        <v>201949</v>
      </c>
      <c r="C1478">
        <v>300</v>
      </c>
      <c r="D1478" t="s">
        <v>71</v>
      </c>
      <c r="E1478" s="9">
        <v>4562342690081</v>
      </c>
      <c r="F1478">
        <v>0</v>
      </c>
      <c r="G1478">
        <v>0</v>
      </c>
      <c r="H1478" t="s">
        <v>25</v>
      </c>
      <c r="I1478" t="s">
        <v>19</v>
      </c>
      <c r="J1478" t="s">
        <v>329</v>
      </c>
      <c r="K1478">
        <v>10</v>
      </c>
      <c r="L1478">
        <v>0</v>
      </c>
      <c r="M1478">
        <v>0</v>
      </c>
      <c r="N1478">
        <v>0</v>
      </c>
    </row>
    <row r="1479" spans="1:14" x14ac:dyDescent="0.15">
      <c r="A1479" t="str">
        <f t="shared" si="25"/>
        <v>201949_302_4562342690029</v>
      </c>
      <c r="B1479">
        <v>201949</v>
      </c>
      <c r="C1479">
        <v>302</v>
      </c>
      <c r="D1479" t="s">
        <v>72</v>
      </c>
      <c r="E1479" s="9">
        <v>4562342690029</v>
      </c>
      <c r="F1479">
        <v>0</v>
      </c>
      <c r="G1479">
        <v>0</v>
      </c>
      <c r="H1479" t="s">
        <v>18</v>
      </c>
      <c r="I1479" t="s">
        <v>19</v>
      </c>
      <c r="J1479" t="s">
        <v>329</v>
      </c>
      <c r="K1479">
        <v>26</v>
      </c>
      <c r="L1479">
        <v>3</v>
      </c>
      <c r="M1479">
        <v>0</v>
      </c>
      <c r="N1479">
        <v>0</v>
      </c>
    </row>
    <row r="1480" spans="1:14" x14ac:dyDescent="0.15">
      <c r="A1480" t="str">
        <f t="shared" si="25"/>
        <v>201949_302_4562342690036</v>
      </c>
      <c r="B1480">
        <v>201949</v>
      </c>
      <c r="C1480">
        <v>302</v>
      </c>
      <c r="D1480" t="s">
        <v>72</v>
      </c>
      <c r="E1480" s="9">
        <v>4562342690036</v>
      </c>
      <c r="F1480">
        <v>0</v>
      </c>
      <c r="G1480">
        <v>0</v>
      </c>
      <c r="H1480" t="s">
        <v>20</v>
      </c>
      <c r="I1480" t="s">
        <v>19</v>
      </c>
      <c r="J1480" t="s">
        <v>329</v>
      </c>
      <c r="K1480">
        <v>8</v>
      </c>
      <c r="L1480">
        <v>1</v>
      </c>
      <c r="M1480">
        <v>0</v>
      </c>
      <c r="N1480">
        <v>0</v>
      </c>
    </row>
    <row r="1481" spans="1:14" x14ac:dyDescent="0.15">
      <c r="A1481" t="str">
        <f t="shared" si="25"/>
        <v>201949_302_4562342690043</v>
      </c>
      <c r="B1481">
        <v>201949</v>
      </c>
      <c r="C1481">
        <v>302</v>
      </c>
      <c r="D1481" t="s">
        <v>72</v>
      </c>
      <c r="E1481" s="9">
        <v>4562342690043</v>
      </c>
      <c r="F1481">
        <v>0</v>
      </c>
      <c r="G1481">
        <v>0</v>
      </c>
      <c r="H1481" t="s">
        <v>21</v>
      </c>
      <c r="I1481" t="s">
        <v>19</v>
      </c>
      <c r="J1481" t="s">
        <v>329</v>
      </c>
      <c r="K1481">
        <v>22</v>
      </c>
      <c r="L1481">
        <v>5</v>
      </c>
      <c r="M1481">
        <v>0</v>
      </c>
      <c r="N1481">
        <v>0</v>
      </c>
    </row>
    <row r="1482" spans="1:14" x14ac:dyDescent="0.15">
      <c r="A1482" t="str">
        <f t="shared" si="25"/>
        <v>201949_302_4562342690050</v>
      </c>
      <c r="B1482">
        <v>201949</v>
      </c>
      <c r="C1482">
        <v>302</v>
      </c>
      <c r="D1482" t="s">
        <v>72</v>
      </c>
      <c r="E1482" s="9">
        <v>4562342690050</v>
      </c>
      <c r="F1482">
        <v>0</v>
      </c>
      <c r="G1482">
        <v>0</v>
      </c>
      <c r="H1482" t="s">
        <v>22</v>
      </c>
      <c r="I1482" t="s">
        <v>19</v>
      </c>
      <c r="J1482" t="s">
        <v>329</v>
      </c>
      <c r="K1482">
        <v>10</v>
      </c>
      <c r="L1482">
        <v>0</v>
      </c>
      <c r="M1482">
        <v>0</v>
      </c>
      <c r="N1482">
        <v>0</v>
      </c>
    </row>
    <row r="1483" spans="1:14" x14ac:dyDescent="0.15">
      <c r="A1483" t="str">
        <f t="shared" si="25"/>
        <v>201949_302_4562342690067</v>
      </c>
      <c r="B1483">
        <v>201949</v>
      </c>
      <c r="C1483">
        <v>302</v>
      </c>
      <c r="D1483" t="s">
        <v>72</v>
      </c>
      <c r="E1483" s="9">
        <v>4562342690067</v>
      </c>
      <c r="F1483">
        <v>0</v>
      </c>
      <c r="G1483">
        <v>0</v>
      </c>
      <c r="H1483" t="s">
        <v>23</v>
      </c>
      <c r="I1483" t="s">
        <v>19</v>
      </c>
      <c r="J1483" t="s">
        <v>329</v>
      </c>
      <c r="K1483">
        <v>26</v>
      </c>
      <c r="L1483">
        <v>1</v>
      </c>
      <c r="M1483">
        <v>0</v>
      </c>
      <c r="N1483">
        <v>0</v>
      </c>
    </row>
    <row r="1484" spans="1:14" x14ac:dyDescent="0.15">
      <c r="A1484" t="str">
        <f t="shared" si="25"/>
        <v>201949_302_4562342690074</v>
      </c>
      <c r="B1484">
        <v>201949</v>
      </c>
      <c r="C1484">
        <v>302</v>
      </c>
      <c r="D1484" t="s">
        <v>72</v>
      </c>
      <c r="E1484" s="9">
        <v>4562342690074</v>
      </c>
      <c r="F1484">
        <v>0</v>
      </c>
      <c r="G1484">
        <v>0</v>
      </c>
      <c r="H1484" t="s">
        <v>24</v>
      </c>
      <c r="I1484" t="s">
        <v>19</v>
      </c>
      <c r="J1484" t="s">
        <v>329</v>
      </c>
      <c r="K1484">
        <v>27</v>
      </c>
      <c r="L1484">
        <v>0</v>
      </c>
      <c r="M1484">
        <v>0</v>
      </c>
      <c r="N1484">
        <v>0</v>
      </c>
    </row>
    <row r="1485" spans="1:14" x14ac:dyDescent="0.15">
      <c r="A1485" t="str">
        <f t="shared" si="25"/>
        <v>201949_302_4562342690081</v>
      </c>
      <c r="B1485">
        <v>201949</v>
      </c>
      <c r="C1485">
        <v>302</v>
      </c>
      <c r="D1485" t="s">
        <v>72</v>
      </c>
      <c r="E1485" s="9">
        <v>4562342690081</v>
      </c>
      <c r="F1485">
        <v>0</v>
      </c>
      <c r="G1485">
        <v>0</v>
      </c>
      <c r="H1485" t="s">
        <v>25</v>
      </c>
      <c r="I1485" t="s">
        <v>19</v>
      </c>
      <c r="J1485" t="s">
        <v>329</v>
      </c>
      <c r="K1485">
        <v>6</v>
      </c>
      <c r="L1485">
        <v>2</v>
      </c>
      <c r="M1485">
        <v>0</v>
      </c>
      <c r="N1485">
        <v>0</v>
      </c>
    </row>
    <row r="1486" spans="1:14" x14ac:dyDescent="0.15">
      <c r="A1486" t="str">
        <f t="shared" si="25"/>
        <v>201949_306_4562342690029</v>
      </c>
      <c r="B1486">
        <v>201949</v>
      </c>
      <c r="C1486">
        <v>306</v>
      </c>
      <c r="D1486" t="s">
        <v>73</v>
      </c>
      <c r="E1486" s="9">
        <v>4562342690029</v>
      </c>
      <c r="F1486">
        <v>0</v>
      </c>
      <c r="G1486">
        <v>0</v>
      </c>
      <c r="H1486" t="s">
        <v>18</v>
      </c>
      <c r="I1486" t="s">
        <v>19</v>
      </c>
      <c r="J1486" t="s">
        <v>329</v>
      </c>
      <c r="K1486">
        <v>30</v>
      </c>
      <c r="L1486">
        <v>0</v>
      </c>
      <c r="M1486">
        <v>0</v>
      </c>
      <c r="N1486">
        <v>0</v>
      </c>
    </row>
    <row r="1487" spans="1:14" x14ac:dyDescent="0.15">
      <c r="A1487" t="str">
        <f t="shared" si="25"/>
        <v>201949_306_4562342690036</v>
      </c>
      <c r="B1487">
        <v>201949</v>
      </c>
      <c r="C1487">
        <v>306</v>
      </c>
      <c r="D1487" t="s">
        <v>73</v>
      </c>
      <c r="E1487" s="9">
        <v>4562342690036</v>
      </c>
      <c r="F1487">
        <v>0</v>
      </c>
      <c r="G1487">
        <v>0</v>
      </c>
      <c r="H1487" t="s">
        <v>20</v>
      </c>
      <c r="I1487" t="s">
        <v>19</v>
      </c>
      <c r="J1487" t="s">
        <v>329</v>
      </c>
      <c r="K1487">
        <v>10</v>
      </c>
      <c r="L1487">
        <v>0</v>
      </c>
      <c r="M1487">
        <v>0</v>
      </c>
      <c r="N1487">
        <v>0</v>
      </c>
    </row>
    <row r="1488" spans="1:14" x14ac:dyDescent="0.15">
      <c r="A1488" t="str">
        <f t="shared" si="25"/>
        <v>201949_306_4562342690043</v>
      </c>
      <c r="B1488">
        <v>201949</v>
      </c>
      <c r="C1488">
        <v>306</v>
      </c>
      <c r="D1488" t="s">
        <v>73</v>
      </c>
      <c r="E1488" s="9">
        <v>4562342690043</v>
      </c>
      <c r="F1488">
        <v>0</v>
      </c>
      <c r="G1488">
        <v>0</v>
      </c>
      <c r="H1488" t="s">
        <v>21</v>
      </c>
      <c r="I1488" t="s">
        <v>19</v>
      </c>
      <c r="J1488" t="s">
        <v>329</v>
      </c>
      <c r="K1488">
        <v>30</v>
      </c>
      <c r="L1488">
        <v>0</v>
      </c>
      <c r="M1488">
        <v>0</v>
      </c>
      <c r="N1488">
        <v>0</v>
      </c>
    </row>
    <row r="1489" spans="1:14" x14ac:dyDescent="0.15">
      <c r="A1489" t="str">
        <f t="shared" si="25"/>
        <v>201949_306_4562342690050</v>
      </c>
      <c r="B1489">
        <v>201949</v>
      </c>
      <c r="C1489">
        <v>306</v>
      </c>
      <c r="D1489" t="s">
        <v>73</v>
      </c>
      <c r="E1489" s="9">
        <v>4562342690050</v>
      </c>
      <c r="F1489">
        <v>0</v>
      </c>
      <c r="G1489">
        <v>0</v>
      </c>
      <c r="H1489" t="s">
        <v>22</v>
      </c>
      <c r="I1489" t="s">
        <v>19</v>
      </c>
      <c r="J1489" t="s">
        <v>329</v>
      </c>
      <c r="K1489">
        <v>10</v>
      </c>
      <c r="L1489">
        <v>0</v>
      </c>
      <c r="M1489">
        <v>0</v>
      </c>
      <c r="N1489">
        <v>0</v>
      </c>
    </row>
    <row r="1490" spans="1:14" x14ac:dyDescent="0.15">
      <c r="A1490" t="str">
        <f t="shared" si="25"/>
        <v>201949_306_4562342690067</v>
      </c>
      <c r="B1490">
        <v>201949</v>
      </c>
      <c r="C1490">
        <v>306</v>
      </c>
      <c r="D1490" t="s">
        <v>73</v>
      </c>
      <c r="E1490" s="9">
        <v>4562342690067</v>
      </c>
      <c r="F1490">
        <v>0</v>
      </c>
      <c r="G1490">
        <v>0</v>
      </c>
      <c r="H1490" t="s">
        <v>23</v>
      </c>
      <c r="I1490" t="s">
        <v>19</v>
      </c>
      <c r="J1490" t="s">
        <v>329</v>
      </c>
      <c r="K1490">
        <v>30</v>
      </c>
      <c r="L1490">
        <v>0</v>
      </c>
      <c r="M1490">
        <v>0</v>
      </c>
      <c r="N1490">
        <v>0</v>
      </c>
    </row>
    <row r="1491" spans="1:14" x14ac:dyDescent="0.15">
      <c r="A1491" t="str">
        <f t="shared" si="25"/>
        <v>201949_306_4562342690074</v>
      </c>
      <c r="B1491">
        <v>201949</v>
      </c>
      <c r="C1491">
        <v>306</v>
      </c>
      <c r="D1491" t="s">
        <v>73</v>
      </c>
      <c r="E1491" s="9">
        <v>4562342690074</v>
      </c>
      <c r="F1491">
        <v>0</v>
      </c>
      <c r="G1491">
        <v>0</v>
      </c>
      <c r="H1491" t="s">
        <v>24</v>
      </c>
      <c r="I1491" t="s">
        <v>19</v>
      </c>
      <c r="J1491" t="s">
        <v>329</v>
      </c>
      <c r="K1491">
        <v>30</v>
      </c>
      <c r="L1491">
        <v>0</v>
      </c>
      <c r="M1491">
        <v>0</v>
      </c>
      <c r="N1491">
        <v>0</v>
      </c>
    </row>
    <row r="1492" spans="1:14" x14ac:dyDescent="0.15">
      <c r="A1492" t="str">
        <f t="shared" si="25"/>
        <v>201949_306_4562342690081</v>
      </c>
      <c r="B1492">
        <v>201949</v>
      </c>
      <c r="C1492">
        <v>306</v>
      </c>
      <c r="D1492" t="s">
        <v>73</v>
      </c>
      <c r="E1492" s="9">
        <v>4562342690081</v>
      </c>
      <c r="F1492">
        <v>0</v>
      </c>
      <c r="G1492">
        <v>0</v>
      </c>
      <c r="H1492" t="s">
        <v>25</v>
      </c>
      <c r="I1492" t="s">
        <v>19</v>
      </c>
      <c r="J1492" t="s">
        <v>329</v>
      </c>
      <c r="K1492">
        <v>10</v>
      </c>
      <c r="L1492">
        <v>0</v>
      </c>
      <c r="M1492">
        <v>0</v>
      </c>
      <c r="N1492">
        <v>0</v>
      </c>
    </row>
    <row r="1493" spans="1:14" x14ac:dyDescent="0.15">
      <c r="A1493" t="str">
        <f t="shared" si="25"/>
        <v>201949_309_4562342690029</v>
      </c>
      <c r="B1493">
        <v>201949</v>
      </c>
      <c r="C1493">
        <v>309</v>
      </c>
      <c r="D1493" t="s">
        <v>74</v>
      </c>
      <c r="E1493" s="9">
        <v>4562342690029</v>
      </c>
      <c r="F1493">
        <v>0</v>
      </c>
      <c r="G1493">
        <v>0</v>
      </c>
      <c r="H1493" t="s">
        <v>18</v>
      </c>
      <c r="I1493" t="s">
        <v>19</v>
      </c>
      <c r="J1493" t="s">
        <v>329</v>
      </c>
      <c r="K1493">
        <v>30</v>
      </c>
      <c r="L1493">
        <v>0</v>
      </c>
      <c r="M1493">
        <v>0</v>
      </c>
      <c r="N1493">
        <v>0</v>
      </c>
    </row>
    <row r="1494" spans="1:14" x14ac:dyDescent="0.15">
      <c r="A1494" t="str">
        <f t="shared" si="25"/>
        <v>201949_309_4562342690036</v>
      </c>
      <c r="B1494">
        <v>201949</v>
      </c>
      <c r="C1494">
        <v>309</v>
      </c>
      <c r="D1494" t="s">
        <v>74</v>
      </c>
      <c r="E1494" s="9">
        <v>4562342690036</v>
      </c>
      <c r="F1494">
        <v>0</v>
      </c>
      <c r="G1494">
        <v>0</v>
      </c>
      <c r="H1494" t="s">
        <v>20</v>
      </c>
      <c r="I1494" t="s">
        <v>19</v>
      </c>
      <c r="J1494" t="s">
        <v>329</v>
      </c>
      <c r="K1494">
        <v>10</v>
      </c>
      <c r="L1494">
        <v>0</v>
      </c>
      <c r="M1494">
        <v>0</v>
      </c>
      <c r="N1494">
        <v>0</v>
      </c>
    </row>
    <row r="1495" spans="1:14" x14ac:dyDescent="0.15">
      <c r="A1495" t="str">
        <f t="shared" si="25"/>
        <v>201949_309_4562342690043</v>
      </c>
      <c r="B1495">
        <v>201949</v>
      </c>
      <c r="C1495">
        <v>309</v>
      </c>
      <c r="D1495" t="s">
        <v>74</v>
      </c>
      <c r="E1495" s="9">
        <v>4562342690043</v>
      </c>
      <c r="F1495">
        <v>0</v>
      </c>
      <c r="G1495">
        <v>0</v>
      </c>
      <c r="H1495" t="s">
        <v>21</v>
      </c>
      <c r="I1495" t="s">
        <v>19</v>
      </c>
      <c r="J1495" t="s">
        <v>329</v>
      </c>
      <c r="K1495">
        <v>30</v>
      </c>
      <c r="L1495">
        <v>0</v>
      </c>
      <c r="M1495">
        <v>0</v>
      </c>
      <c r="N1495">
        <v>0</v>
      </c>
    </row>
    <row r="1496" spans="1:14" x14ac:dyDescent="0.15">
      <c r="A1496" t="str">
        <f t="shared" si="25"/>
        <v>201949_309_4562342690050</v>
      </c>
      <c r="B1496">
        <v>201949</v>
      </c>
      <c r="C1496">
        <v>309</v>
      </c>
      <c r="D1496" t="s">
        <v>74</v>
      </c>
      <c r="E1496" s="9">
        <v>4562342690050</v>
      </c>
      <c r="F1496">
        <v>0</v>
      </c>
      <c r="G1496">
        <v>0</v>
      </c>
      <c r="H1496" t="s">
        <v>22</v>
      </c>
      <c r="I1496" t="s">
        <v>19</v>
      </c>
      <c r="J1496" t="s">
        <v>329</v>
      </c>
      <c r="K1496">
        <v>10</v>
      </c>
      <c r="L1496">
        <v>0</v>
      </c>
      <c r="M1496">
        <v>0</v>
      </c>
      <c r="N1496">
        <v>0</v>
      </c>
    </row>
    <row r="1497" spans="1:14" x14ac:dyDescent="0.15">
      <c r="A1497" t="str">
        <f t="shared" ref="A1497:A1560" si="26">B1497&amp;"_"&amp;C1497&amp;"_"&amp;E1497</f>
        <v>201949_309_4562342690067</v>
      </c>
      <c r="B1497">
        <v>201949</v>
      </c>
      <c r="C1497">
        <v>309</v>
      </c>
      <c r="D1497" t="s">
        <v>74</v>
      </c>
      <c r="E1497" s="9">
        <v>4562342690067</v>
      </c>
      <c r="F1497">
        <v>0</v>
      </c>
      <c r="G1497">
        <v>0</v>
      </c>
      <c r="H1497" t="s">
        <v>23</v>
      </c>
      <c r="I1497" t="s">
        <v>19</v>
      </c>
      <c r="J1497" t="s">
        <v>329</v>
      </c>
      <c r="K1497">
        <v>30</v>
      </c>
      <c r="L1497">
        <v>0</v>
      </c>
      <c r="M1497">
        <v>0</v>
      </c>
      <c r="N1497">
        <v>0</v>
      </c>
    </row>
    <row r="1498" spans="1:14" x14ac:dyDescent="0.15">
      <c r="A1498" t="str">
        <f t="shared" si="26"/>
        <v>201949_309_4562342690074</v>
      </c>
      <c r="B1498">
        <v>201949</v>
      </c>
      <c r="C1498">
        <v>309</v>
      </c>
      <c r="D1498" t="s">
        <v>74</v>
      </c>
      <c r="E1498" s="9">
        <v>4562342690074</v>
      </c>
      <c r="F1498">
        <v>0</v>
      </c>
      <c r="G1498">
        <v>0</v>
      </c>
      <c r="H1498" t="s">
        <v>24</v>
      </c>
      <c r="I1498" t="s">
        <v>19</v>
      </c>
      <c r="J1498" t="s">
        <v>329</v>
      </c>
      <c r="K1498">
        <v>30</v>
      </c>
      <c r="L1498">
        <v>0</v>
      </c>
      <c r="M1498">
        <v>0</v>
      </c>
      <c r="N1498">
        <v>0</v>
      </c>
    </row>
    <row r="1499" spans="1:14" x14ac:dyDescent="0.15">
      <c r="A1499" t="str">
        <f t="shared" si="26"/>
        <v>201949_309_4562342690081</v>
      </c>
      <c r="B1499">
        <v>201949</v>
      </c>
      <c r="C1499">
        <v>309</v>
      </c>
      <c r="D1499" t="s">
        <v>74</v>
      </c>
      <c r="E1499" s="9">
        <v>4562342690081</v>
      </c>
      <c r="F1499">
        <v>0</v>
      </c>
      <c r="G1499">
        <v>0</v>
      </c>
      <c r="H1499" t="s">
        <v>25</v>
      </c>
      <c r="I1499" t="s">
        <v>19</v>
      </c>
      <c r="J1499" t="s">
        <v>329</v>
      </c>
      <c r="K1499">
        <v>10</v>
      </c>
      <c r="L1499">
        <v>0</v>
      </c>
      <c r="M1499">
        <v>0</v>
      </c>
      <c r="N1499">
        <v>0</v>
      </c>
    </row>
    <row r="1500" spans="1:14" x14ac:dyDescent="0.15">
      <c r="A1500" t="str">
        <f t="shared" si="26"/>
        <v>201949_310_4562342690029</v>
      </c>
      <c r="B1500">
        <v>201949</v>
      </c>
      <c r="C1500">
        <v>310</v>
      </c>
      <c r="D1500" t="s">
        <v>75</v>
      </c>
      <c r="E1500" s="9">
        <v>4562342690029</v>
      </c>
      <c r="F1500">
        <v>0</v>
      </c>
      <c r="G1500">
        <v>0</v>
      </c>
      <c r="H1500" t="s">
        <v>18</v>
      </c>
      <c r="I1500" t="s">
        <v>19</v>
      </c>
      <c r="J1500" t="s">
        <v>329</v>
      </c>
      <c r="K1500">
        <v>30</v>
      </c>
      <c r="L1500">
        <v>0</v>
      </c>
      <c r="M1500">
        <v>0</v>
      </c>
      <c r="N1500">
        <v>0</v>
      </c>
    </row>
    <row r="1501" spans="1:14" x14ac:dyDescent="0.15">
      <c r="A1501" t="str">
        <f t="shared" si="26"/>
        <v>201949_310_4562342690036</v>
      </c>
      <c r="B1501">
        <v>201949</v>
      </c>
      <c r="C1501">
        <v>310</v>
      </c>
      <c r="D1501" t="s">
        <v>75</v>
      </c>
      <c r="E1501" s="9">
        <v>4562342690036</v>
      </c>
      <c r="F1501">
        <v>0</v>
      </c>
      <c r="G1501">
        <v>0</v>
      </c>
      <c r="H1501" t="s">
        <v>20</v>
      </c>
      <c r="I1501" t="s">
        <v>19</v>
      </c>
      <c r="J1501" t="s">
        <v>329</v>
      </c>
      <c r="K1501">
        <v>10</v>
      </c>
      <c r="L1501">
        <v>0</v>
      </c>
      <c r="M1501">
        <v>0</v>
      </c>
      <c r="N1501">
        <v>0</v>
      </c>
    </row>
    <row r="1502" spans="1:14" x14ac:dyDescent="0.15">
      <c r="A1502" t="str">
        <f t="shared" si="26"/>
        <v>201949_310_4562342690043</v>
      </c>
      <c r="B1502">
        <v>201949</v>
      </c>
      <c r="C1502">
        <v>310</v>
      </c>
      <c r="D1502" t="s">
        <v>75</v>
      </c>
      <c r="E1502" s="9">
        <v>4562342690043</v>
      </c>
      <c r="F1502">
        <v>0</v>
      </c>
      <c r="G1502">
        <v>0</v>
      </c>
      <c r="H1502" t="s">
        <v>21</v>
      </c>
      <c r="I1502" t="s">
        <v>19</v>
      </c>
      <c r="J1502" t="s">
        <v>329</v>
      </c>
      <c r="K1502">
        <v>29</v>
      </c>
      <c r="L1502">
        <v>0</v>
      </c>
      <c r="M1502">
        <v>0</v>
      </c>
      <c r="N1502">
        <v>0</v>
      </c>
    </row>
    <row r="1503" spans="1:14" x14ac:dyDescent="0.15">
      <c r="A1503" t="str">
        <f t="shared" si="26"/>
        <v>201949_310_4562342690050</v>
      </c>
      <c r="B1503">
        <v>201949</v>
      </c>
      <c r="C1503">
        <v>310</v>
      </c>
      <c r="D1503" t="s">
        <v>75</v>
      </c>
      <c r="E1503" s="9">
        <v>4562342690050</v>
      </c>
      <c r="F1503">
        <v>0</v>
      </c>
      <c r="G1503">
        <v>0</v>
      </c>
      <c r="H1503" t="s">
        <v>22</v>
      </c>
      <c r="I1503" t="s">
        <v>19</v>
      </c>
      <c r="J1503" t="s">
        <v>329</v>
      </c>
      <c r="K1503">
        <v>10</v>
      </c>
      <c r="L1503">
        <v>0</v>
      </c>
      <c r="M1503">
        <v>0</v>
      </c>
      <c r="N1503">
        <v>0</v>
      </c>
    </row>
    <row r="1504" spans="1:14" x14ac:dyDescent="0.15">
      <c r="A1504" t="str">
        <f t="shared" si="26"/>
        <v>201949_310_4562342690067</v>
      </c>
      <c r="B1504">
        <v>201949</v>
      </c>
      <c r="C1504">
        <v>310</v>
      </c>
      <c r="D1504" t="s">
        <v>75</v>
      </c>
      <c r="E1504" s="9">
        <v>4562342690067</v>
      </c>
      <c r="F1504">
        <v>0</v>
      </c>
      <c r="G1504">
        <v>0</v>
      </c>
      <c r="H1504" t="s">
        <v>23</v>
      </c>
      <c r="I1504" t="s">
        <v>19</v>
      </c>
      <c r="J1504" t="s">
        <v>329</v>
      </c>
      <c r="K1504">
        <v>30</v>
      </c>
      <c r="L1504">
        <v>0</v>
      </c>
      <c r="M1504">
        <v>0</v>
      </c>
      <c r="N1504">
        <v>0</v>
      </c>
    </row>
    <row r="1505" spans="1:14" x14ac:dyDescent="0.15">
      <c r="A1505" t="str">
        <f t="shared" si="26"/>
        <v>201949_310_4562342690074</v>
      </c>
      <c r="B1505">
        <v>201949</v>
      </c>
      <c r="C1505">
        <v>310</v>
      </c>
      <c r="D1505" t="s">
        <v>75</v>
      </c>
      <c r="E1505" s="9">
        <v>4562342690074</v>
      </c>
      <c r="F1505">
        <v>0</v>
      </c>
      <c r="G1505">
        <v>0</v>
      </c>
      <c r="H1505" t="s">
        <v>24</v>
      </c>
      <c r="I1505" t="s">
        <v>19</v>
      </c>
      <c r="J1505" t="s">
        <v>329</v>
      </c>
      <c r="K1505">
        <v>30</v>
      </c>
      <c r="L1505">
        <v>0</v>
      </c>
      <c r="M1505">
        <v>0</v>
      </c>
      <c r="N1505">
        <v>0</v>
      </c>
    </row>
    <row r="1506" spans="1:14" x14ac:dyDescent="0.15">
      <c r="A1506" t="str">
        <f t="shared" si="26"/>
        <v>201949_310_4562342690081</v>
      </c>
      <c r="B1506">
        <v>201949</v>
      </c>
      <c r="C1506">
        <v>310</v>
      </c>
      <c r="D1506" t="s">
        <v>75</v>
      </c>
      <c r="E1506" s="9">
        <v>4562342690081</v>
      </c>
      <c r="F1506">
        <v>0</v>
      </c>
      <c r="G1506">
        <v>0</v>
      </c>
      <c r="H1506" t="s">
        <v>25</v>
      </c>
      <c r="I1506" t="s">
        <v>19</v>
      </c>
      <c r="J1506" t="s">
        <v>329</v>
      </c>
      <c r="K1506">
        <v>10</v>
      </c>
      <c r="L1506">
        <v>0</v>
      </c>
      <c r="M1506">
        <v>0</v>
      </c>
      <c r="N1506">
        <v>0</v>
      </c>
    </row>
    <row r="1507" spans="1:14" x14ac:dyDescent="0.15">
      <c r="A1507" t="str">
        <f t="shared" si="26"/>
        <v>201949_311_4562342690029</v>
      </c>
      <c r="B1507">
        <v>201949</v>
      </c>
      <c r="C1507">
        <v>311</v>
      </c>
      <c r="D1507" t="s">
        <v>76</v>
      </c>
      <c r="E1507" s="9">
        <v>4562342690029</v>
      </c>
      <c r="F1507">
        <v>0</v>
      </c>
      <c r="G1507">
        <v>0</v>
      </c>
      <c r="H1507" t="s">
        <v>18</v>
      </c>
      <c r="I1507" t="s">
        <v>19</v>
      </c>
      <c r="J1507" t="s">
        <v>329</v>
      </c>
      <c r="K1507">
        <v>23</v>
      </c>
      <c r="L1507">
        <v>4</v>
      </c>
      <c r="M1507">
        <v>0</v>
      </c>
      <c r="N1507">
        <v>0</v>
      </c>
    </row>
    <row r="1508" spans="1:14" x14ac:dyDescent="0.15">
      <c r="A1508" t="str">
        <f t="shared" si="26"/>
        <v>201949_311_4562342690036</v>
      </c>
      <c r="B1508">
        <v>201949</v>
      </c>
      <c r="C1508">
        <v>311</v>
      </c>
      <c r="D1508" t="s">
        <v>76</v>
      </c>
      <c r="E1508" s="9">
        <v>4562342690036</v>
      </c>
      <c r="F1508">
        <v>0</v>
      </c>
      <c r="G1508">
        <v>0</v>
      </c>
      <c r="H1508" t="s">
        <v>20</v>
      </c>
      <c r="I1508" t="s">
        <v>19</v>
      </c>
      <c r="J1508" t="s">
        <v>329</v>
      </c>
      <c r="K1508">
        <v>7</v>
      </c>
      <c r="L1508">
        <v>2</v>
      </c>
      <c r="M1508">
        <v>0</v>
      </c>
      <c r="N1508">
        <v>0</v>
      </c>
    </row>
    <row r="1509" spans="1:14" x14ac:dyDescent="0.15">
      <c r="A1509" t="str">
        <f t="shared" si="26"/>
        <v>201949_311_4562342690043</v>
      </c>
      <c r="B1509">
        <v>201949</v>
      </c>
      <c r="C1509">
        <v>311</v>
      </c>
      <c r="D1509" t="s">
        <v>76</v>
      </c>
      <c r="E1509" s="9">
        <v>4562342690043</v>
      </c>
      <c r="F1509">
        <v>0</v>
      </c>
      <c r="G1509">
        <v>0</v>
      </c>
      <c r="H1509" t="s">
        <v>21</v>
      </c>
      <c r="I1509" t="s">
        <v>19</v>
      </c>
      <c r="J1509" t="s">
        <v>329</v>
      </c>
      <c r="K1509">
        <v>15</v>
      </c>
      <c r="L1509">
        <v>8</v>
      </c>
      <c r="M1509">
        <v>0</v>
      </c>
      <c r="N1509">
        <v>0</v>
      </c>
    </row>
    <row r="1510" spans="1:14" x14ac:dyDescent="0.15">
      <c r="A1510" t="str">
        <f t="shared" si="26"/>
        <v>201949_311_4562342690050</v>
      </c>
      <c r="B1510">
        <v>201949</v>
      </c>
      <c r="C1510">
        <v>311</v>
      </c>
      <c r="D1510" t="s">
        <v>76</v>
      </c>
      <c r="E1510" s="9">
        <v>4562342690050</v>
      </c>
      <c r="F1510">
        <v>0</v>
      </c>
      <c r="G1510">
        <v>0</v>
      </c>
      <c r="H1510" t="s">
        <v>22</v>
      </c>
      <c r="I1510" t="s">
        <v>19</v>
      </c>
      <c r="J1510" t="s">
        <v>329</v>
      </c>
      <c r="K1510">
        <v>9</v>
      </c>
      <c r="L1510">
        <v>0</v>
      </c>
      <c r="M1510">
        <v>0</v>
      </c>
      <c r="N1510">
        <v>0</v>
      </c>
    </row>
    <row r="1511" spans="1:14" x14ac:dyDescent="0.15">
      <c r="A1511" t="str">
        <f t="shared" si="26"/>
        <v>201949_311_4562342690067</v>
      </c>
      <c r="B1511">
        <v>201949</v>
      </c>
      <c r="C1511">
        <v>311</v>
      </c>
      <c r="D1511" t="s">
        <v>76</v>
      </c>
      <c r="E1511" s="9">
        <v>4562342690067</v>
      </c>
      <c r="F1511">
        <v>0</v>
      </c>
      <c r="G1511">
        <v>0</v>
      </c>
      <c r="H1511" t="s">
        <v>23</v>
      </c>
      <c r="I1511" t="s">
        <v>19</v>
      </c>
      <c r="J1511" t="s">
        <v>329</v>
      </c>
      <c r="K1511">
        <v>27</v>
      </c>
      <c r="L1511">
        <v>1</v>
      </c>
      <c r="M1511">
        <v>0</v>
      </c>
      <c r="N1511">
        <v>0</v>
      </c>
    </row>
    <row r="1512" spans="1:14" x14ac:dyDescent="0.15">
      <c r="A1512" t="str">
        <f t="shared" si="26"/>
        <v>201949_311_4562342690074</v>
      </c>
      <c r="B1512">
        <v>201949</v>
      </c>
      <c r="C1512">
        <v>311</v>
      </c>
      <c r="D1512" t="s">
        <v>76</v>
      </c>
      <c r="E1512" s="9">
        <v>4562342690074</v>
      </c>
      <c r="F1512">
        <v>0</v>
      </c>
      <c r="G1512">
        <v>0</v>
      </c>
      <c r="H1512" t="s">
        <v>24</v>
      </c>
      <c r="I1512" t="s">
        <v>19</v>
      </c>
      <c r="J1512" t="s">
        <v>329</v>
      </c>
      <c r="K1512">
        <v>25</v>
      </c>
      <c r="L1512">
        <v>2</v>
      </c>
      <c r="M1512">
        <v>0</v>
      </c>
      <c r="N1512">
        <v>0</v>
      </c>
    </row>
    <row r="1513" spans="1:14" x14ac:dyDescent="0.15">
      <c r="A1513" t="str">
        <f t="shared" si="26"/>
        <v>201949_311_4562342690081</v>
      </c>
      <c r="B1513">
        <v>201949</v>
      </c>
      <c r="C1513">
        <v>311</v>
      </c>
      <c r="D1513" t="s">
        <v>76</v>
      </c>
      <c r="E1513" s="9">
        <v>4562342690081</v>
      </c>
      <c r="F1513">
        <v>0</v>
      </c>
      <c r="G1513">
        <v>0</v>
      </c>
      <c r="H1513" t="s">
        <v>25</v>
      </c>
      <c r="I1513" t="s">
        <v>19</v>
      </c>
      <c r="J1513" t="s">
        <v>329</v>
      </c>
      <c r="K1513">
        <v>7</v>
      </c>
      <c r="L1513">
        <v>0</v>
      </c>
      <c r="M1513">
        <v>0</v>
      </c>
      <c r="N1513">
        <v>0</v>
      </c>
    </row>
    <row r="1514" spans="1:14" x14ac:dyDescent="0.15">
      <c r="A1514" t="str">
        <f t="shared" si="26"/>
        <v>201949_312_4562342690029</v>
      </c>
      <c r="B1514">
        <v>201949</v>
      </c>
      <c r="C1514">
        <v>312</v>
      </c>
      <c r="D1514" t="s">
        <v>77</v>
      </c>
      <c r="E1514" s="9">
        <v>4562342690029</v>
      </c>
      <c r="F1514">
        <v>0</v>
      </c>
      <c r="G1514">
        <v>0</v>
      </c>
      <c r="H1514" t="s">
        <v>18</v>
      </c>
      <c r="I1514" t="s">
        <v>19</v>
      </c>
      <c r="J1514" t="s">
        <v>329</v>
      </c>
      <c r="K1514">
        <v>26</v>
      </c>
      <c r="L1514">
        <v>2</v>
      </c>
      <c r="M1514">
        <v>0</v>
      </c>
      <c r="N1514">
        <v>0</v>
      </c>
    </row>
    <row r="1515" spans="1:14" x14ac:dyDescent="0.15">
      <c r="A1515" t="str">
        <f t="shared" si="26"/>
        <v>201949_312_4562342690036</v>
      </c>
      <c r="B1515">
        <v>201949</v>
      </c>
      <c r="C1515">
        <v>312</v>
      </c>
      <c r="D1515" t="s">
        <v>77</v>
      </c>
      <c r="E1515" s="9">
        <v>4562342690036</v>
      </c>
      <c r="F1515">
        <v>0</v>
      </c>
      <c r="G1515">
        <v>0</v>
      </c>
      <c r="H1515" t="s">
        <v>20</v>
      </c>
      <c r="I1515" t="s">
        <v>19</v>
      </c>
      <c r="J1515" t="s">
        <v>329</v>
      </c>
      <c r="K1515">
        <v>10</v>
      </c>
      <c r="L1515">
        <v>0</v>
      </c>
      <c r="M1515">
        <v>0</v>
      </c>
      <c r="N1515">
        <v>0</v>
      </c>
    </row>
    <row r="1516" spans="1:14" x14ac:dyDescent="0.15">
      <c r="A1516" t="str">
        <f t="shared" si="26"/>
        <v>201949_312_4562342690043</v>
      </c>
      <c r="B1516">
        <v>201949</v>
      </c>
      <c r="C1516">
        <v>312</v>
      </c>
      <c r="D1516" t="s">
        <v>77</v>
      </c>
      <c r="E1516" s="9">
        <v>4562342690043</v>
      </c>
      <c r="F1516">
        <v>0</v>
      </c>
      <c r="G1516">
        <v>0</v>
      </c>
      <c r="H1516" t="s">
        <v>21</v>
      </c>
      <c r="I1516" t="s">
        <v>19</v>
      </c>
      <c r="J1516" t="s">
        <v>329</v>
      </c>
      <c r="K1516">
        <v>24</v>
      </c>
      <c r="L1516">
        <v>2</v>
      </c>
      <c r="M1516">
        <v>0</v>
      </c>
      <c r="N1516">
        <v>0</v>
      </c>
    </row>
    <row r="1517" spans="1:14" x14ac:dyDescent="0.15">
      <c r="A1517" t="str">
        <f t="shared" si="26"/>
        <v>201949_312_4562342690050</v>
      </c>
      <c r="B1517">
        <v>201949</v>
      </c>
      <c r="C1517">
        <v>312</v>
      </c>
      <c r="D1517" t="s">
        <v>77</v>
      </c>
      <c r="E1517" s="9">
        <v>4562342690050</v>
      </c>
      <c r="F1517">
        <v>0</v>
      </c>
      <c r="G1517">
        <v>0</v>
      </c>
      <c r="H1517" t="s">
        <v>22</v>
      </c>
      <c r="I1517" t="s">
        <v>19</v>
      </c>
      <c r="J1517" t="s">
        <v>329</v>
      </c>
      <c r="K1517">
        <v>8</v>
      </c>
      <c r="L1517">
        <v>1</v>
      </c>
      <c r="M1517">
        <v>0</v>
      </c>
      <c r="N1517">
        <v>0</v>
      </c>
    </row>
    <row r="1518" spans="1:14" x14ac:dyDescent="0.15">
      <c r="A1518" t="str">
        <f t="shared" si="26"/>
        <v>201949_312_4562342690067</v>
      </c>
      <c r="B1518">
        <v>201949</v>
      </c>
      <c r="C1518">
        <v>312</v>
      </c>
      <c r="D1518" t="s">
        <v>77</v>
      </c>
      <c r="E1518" s="9">
        <v>4562342690067</v>
      </c>
      <c r="F1518">
        <v>0</v>
      </c>
      <c r="G1518">
        <v>0</v>
      </c>
      <c r="H1518" t="s">
        <v>23</v>
      </c>
      <c r="I1518" t="s">
        <v>19</v>
      </c>
      <c r="J1518" t="s">
        <v>329</v>
      </c>
      <c r="K1518">
        <v>27</v>
      </c>
      <c r="L1518">
        <v>1</v>
      </c>
      <c r="M1518">
        <v>0</v>
      </c>
      <c r="N1518">
        <v>0</v>
      </c>
    </row>
    <row r="1519" spans="1:14" x14ac:dyDescent="0.15">
      <c r="A1519" t="str">
        <f t="shared" si="26"/>
        <v>201949_312_4562342690074</v>
      </c>
      <c r="B1519">
        <v>201949</v>
      </c>
      <c r="C1519">
        <v>312</v>
      </c>
      <c r="D1519" t="s">
        <v>77</v>
      </c>
      <c r="E1519" s="9">
        <v>4562342690074</v>
      </c>
      <c r="F1519">
        <v>0</v>
      </c>
      <c r="G1519">
        <v>0</v>
      </c>
      <c r="H1519" t="s">
        <v>24</v>
      </c>
      <c r="I1519" t="s">
        <v>19</v>
      </c>
      <c r="J1519" t="s">
        <v>329</v>
      </c>
      <c r="K1519">
        <v>23</v>
      </c>
      <c r="L1519">
        <v>0</v>
      </c>
      <c r="M1519">
        <v>0</v>
      </c>
      <c r="N1519">
        <v>0</v>
      </c>
    </row>
    <row r="1520" spans="1:14" x14ac:dyDescent="0.15">
      <c r="A1520" t="str">
        <f t="shared" si="26"/>
        <v>201949_312_4562342690081</v>
      </c>
      <c r="B1520">
        <v>201949</v>
      </c>
      <c r="C1520">
        <v>312</v>
      </c>
      <c r="D1520" t="s">
        <v>77</v>
      </c>
      <c r="E1520" s="9">
        <v>4562342690081</v>
      </c>
      <c r="F1520">
        <v>0</v>
      </c>
      <c r="G1520">
        <v>0</v>
      </c>
      <c r="H1520" t="s">
        <v>25</v>
      </c>
      <c r="I1520" t="s">
        <v>19</v>
      </c>
      <c r="J1520" t="s">
        <v>329</v>
      </c>
      <c r="K1520">
        <v>6</v>
      </c>
      <c r="L1520">
        <v>1</v>
      </c>
      <c r="M1520">
        <v>0</v>
      </c>
      <c r="N1520">
        <v>0</v>
      </c>
    </row>
    <row r="1521" spans="1:14" x14ac:dyDescent="0.15">
      <c r="A1521" t="str">
        <f t="shared" si="26"/>
        <v>201949_315_4562342690029</v>
      </c>
      <c r="B1521">
        <v>201949</v>
      </c>
      <c r="C1521">
        <v>315</v>
      </c>
      <c r="D1521" t="s">
        <v>78</v>
      </c>
      <c r="E1521" s="9">
        <v>4562342690029</v>
      </c>
      <c r="F1521">
        <v>0</v>
      </c>
      <c r="G1521">
        <v>0</v>
      </c>
      <c r="H1521" t="s">
        <v>18</v>
      </c>
      <c r="I1521" t="s">
        <v>19</v>
      </c>
      <c r="J1521" t="s">
        <v>329</v>
      </c>
      <c r="K1521">
        <v>27</v>
      </c>
      <c r="L1521">
        <v>3</v>
      </c>
      <c r="M1521">
        <v>0</v>
      </c>
      <c r="N1521">
        <v>0</v>
      </c>
    </row>
    <row r="1522" spans="1:14" x14ac:dyDescent="0.15">
      <c r="A1522" t="str">
        <f t="shared" si="26"/>
        <v>201949_315_4562342690036</v>
      </c>
      <c r="B1522">
        <v>201949</v>
      </c>
      <c r="C1522">
        <v>315</v>
      </c>
      <c r="D1522" t="s">
        <v>78</v>
      </c>
      <c r="E1522" s="9">
        <v>4562342690036</v>
      </c>
      <c r="F1522">
        <v>0</v>
      </c>
      <c r="G1522">
        <v>0</v>
      </c>
      <c r="H1522" t="s">
        <v>20</v>
      </c>
      <c r="I1522" t="s">
        <v>19</v>
      </c>
      <c r="J1522" t="s">
        <v>329</v>
      </c>
      <c r="K1522">
        <v>10</v>
      </c>
      <c r="L1522">
        <v>0</v>
      </c>
      <c r="M1522">
        <v>0</v>
      </c>
      <c r="N1522">
        <v>0</v>
      </c>
    </row>
    <row r="1523" spans="1:14" x14ac:dyDescent="0.15">
      <c r="A1523" t="str">
        <f t="shared" si="26"/>
        <v>201949_315_4562342690043</v>
      </c>
      <c r="B1523">
        <v>201949</v>
      </c>
      <c r="C1523">
        <v>315</v>
      </c>
      <c r="D1523" t="s">
        <v>78</v>
      </c>
      <c r="E1523" s="9">
        <v>4562342690043</v>
      </c>
      <c r="F1523">
        <v>0</v>
      </c>
      <c r="G1523">
        <v>0</v>
      </c>
      <c r="H1523" t="s">
        <v>21</v>
      </c>
      <c r="I1523" t="s">
        <v>19</v>
      </c>
      <c r="J1523" t="s">
        <v>329</v>
      </c>
      <c r="K1523">
        <v>29</v>
      </c>
      <c r="L1523">
        <v>1</v>
      </c>
      <c r="M1523">
        <v>0</v>
      </c>
      <c r="N1523">
        <v>0</v>
      </c>
    </row>
    <row r="1524" spans="1:14" x14ac:dyDescent="0.15">
      <c r="A1524" t="str">
        <f t="shared" si="26"/>
        <v>201949_315_4562342690050</v>
      </c>
      <c r="B1524">
        <v>201949</v>
      </c>
      <c r="C1524">
        <v>315</v>
      </c>
      <c r="D1524" t="s">
        <v>78</v>
      </c>
      <c r="E1524" s="9">
        <v>4562342690050</v>
      </c>
      <c r="F1524">
        <v>0</v>
      </c>
      <c r="G1524">
        <v>0</v>
      </c>
      <c r="H1524" t="s">
        <v>22</v>
      </c>
      <c r="I1524" t="s">
        <v>19</v>
      </c>
      <c r="J1524" t="s">
        <v>329</v>
      </c>
      <c r="K1524">
        <v>10</v>
      </c>
      <c r="L1524">
        <v>0</v>
      </c>
      <c r="M1524">
        <v>0</v>
      </c>
      <c r="N1524">
        <v>0</v>
      </c>
    </row>
    <row r="1525" spans="1:14" x14ac:dyDescent="0.15">
      <c r="A1525" t="str">
        <f t="shared" si="26"/>
        <v>201949_315_4562342690067</v>
      </c>
      <c r="B1525">
        <v>201949</v>
      </c>
      <c r="C1525">
        <v>315</v>
      </c>
      <c r="D1525" t="s">
        <v>78</v>
      </c>
      <c r="E1525" s="9">
        <v>4562342690067</v>
      </c>
      <c r="F1525">
        <v>0</v>
      </c>
      <c r="G1525">
        <v>0</v>
      </c>
      <c r="H1525" t="s">
        <v>23</v>
      </c>
      <c r="I1525" t="s">
        <v>19</v>
      </c>
      <c r="J1525" t="s">
        <v>329</v>
      </c>
      <c r="K1525">
        <v>29</v>
      </c>
      <c r="L1525">
        <v>1</v>
      </c>
      <c r="M1525">
        <v>0</v>
      </c>
      <c r="N1525">
        <v>0</v>
      </c>
    </row>
    <row r="1526" spans="1:14" x14ac:dyDescent="0.15">
      <c r="A1526" t="str">
        <f t="shared" si="26"/>
        <v>201949_315_4562342690074</v>
      </c>
      <c r="B1526">
        <v>201949</v>
      </c>
      <c r="C1526">
        <v>315</v>
      </c>
      <c r="D1526" t="s">
        <v>78</v>
      </c>
      <c r="E1526" s="9">
        <v>4562342690074</v>
      </c>
      <c r="F1526">
        <v>0</v>
      </c>
      <c r="G1526">
        <v>0</v>
      </c>
      <c r="H1526" t="s">
        <v>24</v>
      </c>
      <c r="I1526" t="s">
        <v>19</v>
      </c>
      <c r="J1526" t="s">
        <v>329</v>
      </c>
      <c r="K1526">
        <v>29</v>
      </c>
      <c r="L1526">
        <v>1</v>
      </c>
      <c r="M1526">
        <v>0</v>
      </c>
      <c r="N1526">
        <v>0</v>
      </c>
    </row>
    <row r="1527" spans="1:14" x14ac:dyDescent="0.15">
      <c r="A1527" t="str">
        <f t="shared" si="26"/>
        <v>201949_315_4562342690081</v>
      </c>
      <c r="B1527">
        <v>201949</v>
      </c>
      <c r="C1527">
        <v>315</v>
      </c>
      <c r="D1527" t="s">
        <v>78</v>
      </c>
      <c r="E1527" s="9">
        <v>4562342690081</v>
      </c>
      <c r="F1527">
        <v>0</v>
      </c>
      <c r="G1527">
        <v>0</v>
      </c>
      <c r="H1527" t="s">
        <v>25</v>
      </c>
      <c r="I1527" t="s">
        <v>19</v>
      </c>
      <c r="J1527" t="s">
        <v>329</v>
      </c>
      <c r="K1527">
        <v>9</v>
      </c>
      <c r="L1527">
        <v>1</v>
      </c>
      <c r="M1527">
        <v>0</v>
      </c>
      <c r="N1527">
        <v>0</v>
      </c>
    </row>
    <row r="1528" spans="1:14" x14ac:dyDescent="0.15">
      <c r="A1528" t="str">
        <f t="shared" si="26"/>
        <v>201949_316_4562342690029</v>
      </c>
      <c r="B1528">
        <v>201949</v>
      </c>
      <c r="C1528">
        <v>316</v>
      </c>
      <c r="D1528" t="s">
        <v>79</v>
      </c>
      <c r="E1528" s="9">
        <v>4562342690029</v>
      </c>
      <c r="F1528">
        <v>0</v>
      </c>
      <c r="G1528">
        <v>0</v>
      </c>
      <c r="H1528" t="s">
        <v>18</v>
      </c>
      <c r="I1528" t="s">
        <v>19</v>
      </c>
      <c r="J1528" t="s">
        <v>329</v>
      </c>
      <c r="K1528">
        <v>30</v>
      </c>
      <c r="L1528">
        <v>0</v>
      </c>
      <c r="M1528">
        <v>0</v>
      </c>
      <c r="N1528">
        <v>0</v>
      </c>
    </row>
    <row r="1529" spans="1:14" x14ac:dyDescent="0.15">
      <c r="A1529" t="str">
        <f t="shared" si="26"/>
        <v>201949_316_4562342690036</v>
      </c>
      <c r="B1529">
        <v>201949</v>
      </c>
      <c r="C1529">
        <v>316</v>
      </c>
      <c r="D1529" t="s">
        <v>79</v>
      </c>
      <c r="E1529" s="9">
        <v>4562342690036</v>
      </c>
      <c r="F1529">
        <v>0</v>
      </c>
      <c r="G1529">
        <v>0</v>
      </c>
      <c r="H1529" t="s">
        <v>20</v>
      </c>
      <c r="I1529" t="s">
        <v>19</v>
      </c>
      <c r="J1529" t="s">
        <v>329</v>
      </c>
      <c r="K1529">
        <v>10</v>
      </c>
      <c r="L1529">
        <v>0</v>
      </c>
      <c r="M1529">
        <v>0</v>
      </c>
      <c r="N1529">
        <v>0</v>
      </c>
    </row>
    <row r="1530" spans="1:14" x14ac:dyDescent="0.15">
      <c r="A1530" t="str">
        <f t="shared" si="26"/>
        <v>201949_316_4562342690043</v>
      </c>
      <c r="B1530">
        <v>201949</v>
      </c>
      <c r="C1530">
        <v>316</v>
      </c>
      <c r="D1530" t="s">
        <v>79</v>
      </c>
      <c r="E1530" s="9">
        <v>4562342690043</v>
      </c>
      <c r="F1530">
        <v>0</v>
      </c>
      <c r="G1530">
        <v>0</v>
      </c>
      <c r="H1530" t="s">
        <v>21</v>
      </c>
      <c r="I1530" t="s">
        <v>19</v>
      </c>
      <c r="J1530" t="s">
        <v>329</v>
      </c>
      <c r="K1530">
        <v>30</v>
      </c>
      <c r="L1530">
        <v>0</v>
      </c>
      <c r="M1530">
        <v>0</v>
      </c>
      <c r="N1530">
        <v>0</v>
      </c>
    </row>
    <row r="1531" spans="1:14" x14ac:dyDescent="0.15">
      <c r="A1531" t="str">
        <f t="shared" si="26"/>
        <v>201949_316_4562342690050</v>
      </c>
      <c r="B1531">
        <v>201949</v>
      </c>
      <c r="C1531">
        <v>316</v>
      </c>
      <c r="D1531" t="s">
        <v>79</v>
      </c>
      <c r="E1531" s="9">
        <v>4562342690050</v>
      </c>
      <c r="F1531">
        <v>0</v>
      </c>
      <c r="G1531">
        <v>0</v>
      </c>
      <c r="H1531" t="s">
        <v>22</v>
      </c>
      <c r="I1531" t="s">
        <v>19</v>
      </c>
      <c r="J1531" t="s">
        <v>329</v>
      </c>
      <c r="K1531">
        <v>10</v>
      </c>
      <c r="L1531">
        <v>0</v>
      </c>
      <c r="M1531">
        <v>0</v>
      </c>
      <c r="N1531">
        <v>0</v>
      </c>
    </row>
    <row r="1532" spans="1:14" x14ac:dyDescent="0.15">
      <c r="A1532" t="str">
        <f t="shared" si="26"/>
        <v>201949_316_4562342690067</v>
      </c>
      <c r="B1532">
        <v>201949</v>
      </c>
      <c r="C1532">
        <v>316</v>
      </c>
      <c r="D1532" t="s">
        <v>79</v>
      </c>
      <c r="E1532" s="9">
        <v>4562342690067</v>
      </c>
      <c r="F1532">
        <v>0</v>
      </c>
      <c r="G1532">
        <v>0</v>
      </c>
      <c r="H1532" t="s">
        <v>23</v>
      </c>
      <c r="I1532" t="s">
        <v>19</v>
      </c>
      <c r="J1532" t="s">
        <v>329</v>
      </c>
      <c r="K1532">
        <v>30</v>
      </c>
      <c r="L1532">
        <v>0</v>
      </c>
      <c r="M1532">
        <v>0</v>
      </c>
      <c r="N1532">
        <v>0</v>
      </c>
    </row>
    <row r="1533" spans="1:14" x14ac:dyDescent="0.15">
      <c r="A1533" t="str">
        <f t="shared" si="26"/>
        <v>201949_316_4562342690074</v>
      </c>
      <c r="B1533">
        <v>201949</v>
      </c>
      <c r="C1533">
        <v>316</v>
      </c>
      <c r="D1533" t="s">
        <v>79</v>
      </c>
      <c r="E1533" s="9">
        <v>4562342690074</v>
      </c>
      <c r="F1533">
        <v>0</v>
      </c>
      <c r="G1533">
        <v>0</v>
      </c>
      <c r="H1533" t="s">
        <v>24</v>
      </c>
      <c r="I1533" t="s">
        <v>19</v>
      </c>
      <c r="J1533" t="s">
        <v>329</v>
      </c>
      <c r="K1533">
        <v>30</v>
      </c>
      <c r="L1533">
        <v>0</v>
      </c>
      <c r="M1533">
        <v>0</v>
      </c>
      <c r="N1533">
        <v>0</v>
      </c>
    </row>
    <row r="1534" spans="1:14" x14ac:dyDescent="0.15">
      <c r="A1534" t="str">
        <f t="shared" si="26"/>
        <v>201949_316_4562342690081</v>
      </c>
      <c r="B1534">
        <v>201949</v>
      </c>
      <c r="C1534">
        <v>316</v>
      </c>
      <c r="D1534" t="s">
        <v>79</v>
      </c>
      <c r="E1534" s="9">
        <v>4562342690081</v>
      </c>
      <c r="F1534">
        <v>0</v>
      </c>
      <c r="G1534">
        <v>0</v>
      </c>
      <c r="H1534" t="s">
        <v>25</v>
      </c>
      <c r="I1534" t="s">
        <v>19</v>
      </c>
      <c r="J1534" t="s">
        <v>329</v>
      </c>
      <c r="K1534">
        <v>10</v>
      </c>
      <c r="L1534">
        <v>0</v>
      </c>
      <c r="M1534">
        <v>0</v>
      </c>
      <c r="N1534">
        <v>0</v>
      </c>
    </row>
    <row r="1535" spans="1:14" x14ac:dyDescent="0.15">
      <c r="A1535" t="str">
        <f t="shared" si="26"/>
        <v>201949_317_4562342690029</v>
      </c>
      <c r="B1535">
        <v>201949</v>
      </c>
      <c r="C1535">
        <v>317</v>
      </c>
      <c r="D1535" t="s">
        <v>80</v>
      </c>
      <c r="E1535" s="9">
        <v>4562342690029</v>
      </c>
      <c r="F1535">
        <v>0</v>
      </c>
      <c r="G1535">
        <v>0</v>
      </c>
      <c r="H1535" t="s">
        <v>18</v>
      </c>
      <c r="I1535" t="s">
        <v>19</v>
      </c>
      <c r="J1535" t="s">
        <v>329</v>
      </c>
      <c r="K1535">
        <v>25</v>
      </c>
      <c r="L1535">
        <v>3</v>
      </c>
      <c r="M1535">
        <v>0</v>
      </c>
      <c r="N1535">
        <v>0</v>
      </c>
    </row>
    <row r="1536" spans="1:14" x14ac:dyDescent="0.15">
      <c r="A1536" t="str">
        <f t="shared" si="26"/>
        <v>201949_317_4562342690036</v>
      </c>
      <c r="B1536">
        <v>201949</v>
      </c>
      <c r="C1536">
        <v>317</v>
      </c>
      <c r="D1536" t="s">
        <v>80</v>
      </c>
      <c r="E1536" s="9">
        <v>4562342690036</v>
      </c>
      <c r="F1536">
        <v>0</v>
      </c>
      <c r="G1536">
        <v>0</v>
      </c>
      <c r="H1536" t="s">
        <v>20</v>
      </c>
      <c r="I1536" t="s">
        <v>19</v>
      </c>
      <c r="J1536" t="s">
        <v>329</v>
      </c>
      <c r="K1536">
        <v>7</v>
      </c>
      <c r="L1536">
        <v>3</v>
      </c>
      <c r="M1536">
        <v>0</v>
      </c>
      <c r="N1536">
        <v>0</v>
      </c>
    </row>
    <row r="1537" spans="1:14" x14ac:dyDescent="0.15">
      <c r="A1537" t="str">
        <f t="shared" si="26"/>
        <v>201949_317_4562342690043</v>
      </c>
      <c r="B1537">
        <v>201949</v>
      </c>
      <c r="C1537">
        <v>317</v>
      </c>
      <c r="D1537" t="s">
        <v>80</v>
      </c>
      <c r="E1537" s="9">
        <v>4562342690043</v>
      </c>
      <c r="F1537">
        <v>0</v>
      </c>
      <c r="G1537">
        <v>0</v>
      </c>
      <c r="H1537" t="s">
        <v>21</v>
      </c>
      <c r="I1537" t="s">
        <v>19</v>
      </c>
      <c r="J1537" t="s">
        <v>329</v>
      </c>
      <c r="K1537">
        <v>27</v>
      </c>
      <c r="L1537">
        <v>3</v>
      </c>
      <c r="M1537">
        <v>0</v>
      </c>
      <c r="N1537">
        <v>0</v>
      </c>
    </row>
    <row r="1538" spans="1:14" x14ac:dyDescent="0.15">
      <c r="A1538" t="str">
        <f t="shared" si="26"/>
        <v>201949_317_4562342690050</v>
      </c>
      <c r="B1538">
        <v>201949</v>
      </c>
      <c r="C1538">
        <v>317</v>
      </c>
      <c r="D1538" t="s">
        <v>80</v>
      </c>
      <c r="E1538" s="9">
        <v>4562342690050</v>
      </c>
      <c r="F1538">
        <v>0</v>
      </c>
      <c r="G1538">
        <v>0</v>
      </c>
      <c r="H1538" t="s">
        <v>22</v>
      </c>
      <c r="I1538" t="s">
        <v>19</v>
      </c>
      <c r="J1538" t="s">
        <v>329</v>
      </c>
      <c r="K1538">
        <v>10</v>
      </c>
      <c r="L1538">
        <v>0</v>
      </c>
      <c r="M1538">
        <v>0</v>
      </c>
      <c r="N1538">
        <v>0</v>
      </c>
    </row>
    <row r="1539" spans="1:14" x14ac:dyDescent="0.15">
      <c r="A1539" t="str">
        <f t="shared" si="26"/>
        <v>201949_317_4562342690067</v>
      </c>
      <c r="B1539">
        <v>201949</v>
      </c>
      <c r="C1539">
        <v>317</v>
      </c>
      <c r="D1539" t="s">
        <v>80</v>
      </c>
      <c r="E1539" s="9">
        <v>4562342690067</v>
      </c>
      <c r="F1539">
        <v>0</v>
      </c>
      <c r="G1539">
        <v>0</v>
      </c>
      <c r="H1539" t="s">
        <v>23</v>
      </c>
      <c r="I1539" t="s">
        <v>19</v>
      </c>
      <c r="J1539" t="s">
        <v>329</v>
      </c>
      <c r="K1539">
        <v>27</v>
      </c>
      <c r="L1539">
        <v>2</v>
      </c>
      <c r="M1539">
        <v>0</v>
      </c>
      <c r="N1539">
        <v>0</v>
      </c>
    </row>
    <row r="1540" spans="1:14" x14ac:dyDescent="0.15">
      <c r="A1540" t="str">
        <f t="shared" si="26"/>
        <v>201949_317_4562342690074</v>
      </c>
      <c r="B1540">
        <v>201949</v>
      </c>
      <c r="C1540">
        <v>317</v>
      </c>
      <c r="D1540" t="s">
        <v>80</v>
      </c>
      <c r="E1540" s="9">
        <v>4562342690074</v>
      </c>
      <c r="F1540">
        <v>0</v>
      </c>
      <c r="G1540">
        <v>0</v>
      </c>
      <c r="H1540" t="s">
        <v>24</v>
      </c>
      <c r="I1540" t="s">
        <v>19</v>
      </c>
      <c r="J1540" t="s">
        <v>329</v>
      </c>
      <c r="K1540">
        <v>27</v>
      </c>
      <c r="L1540">
        <v>2</v>
      </c>
      <c r="M1540">
        <v>0</v>
      </c>
      <c r="N1540">
        <v>0</v>
      </c>
    </row>
    <row r="1541" spans="1:14" x14ac:dyDescent="0.15">
      <c r="A1541" t="str">
        <f t="shared" si="26"/>
        <v>201949_317_4562342690081</v>
      </c>
      <c r="B1541">
        <v>201949</v>
      </c>
      <c r="C1541">
        <v>317</v>
      </c>
      <c r="D1541" t="s">
        <v>80</v>
      </c>
      <c r="E1541" s="9">
        <v>4562342690081</v>
      </c>
      <c r="F1541">
        <v>0</v>
      </c>
      <c r="G1541">
        <v>0</v>
      </c>
      <c r="H1541" t="s">
        <v>25</v>
      </c>
      <c r="I1541" t="s">
        <v>19</v>
      </c>
      <c r="J1541" t="s">
        <v>329</v>
      </c>
      <c r="K1541">
        <v>6</v>
      </c>
      <c r="L1541">
        <v>4</v>
      </c>
      <c r="M1541">
        <v>0</v>
      </c>
      <c r="N1541">
        <v>0</v>
      </c>
    </row>
    <row r="1542" spans="1:14" x14ac:dyDescent="0.15">
      <c r="A1542" t="str">
        <f t="shared" si="26"/>
        <v>201949_318_4562342690029</v>
      </c>
      <c r="B1542">
        <v>201949</v>
      </c>
      <c r="C1542">
        <v>318</v>
      </c>
      <c r="D1542" t="s">
        <v>81</v>
      </c>
      <c r="E1542" s="9">
        <v>4562342690029</v>
      </c>
      <c r="F1542">
        <v>0</v>
      </c>
      <c r="G1542">
        <v>0</v>
      </c>
      <c r="H1542" t="s">
        <v>18</v>
      </c>
      <c r="I1542" t="s">
        <v>19</v>
      </c>
      <c r="J1542" t="s">
        <v>329</v>
      </c>
      <c r="K1542">
        <v>30</v>
      </c>
      <c r="L1542">
        <v>0</v>
      </c>
      <c r="M1542">
        <v>0</v>
      </c>
      <c r="N1542">
        <v>0</v>
      </c>
    </row>
    <row r="1543" spans="1:14" x14ac:dyDescent="0.15">
      <c r="A1543" t="str">
        <f t="shared" si="26"/>
        <v>201949_318_4562342690036</v>
      </c>
      <c r="B1543">
        <v>201949</v>
      </c>
      <c r="C1543">
        <v>318</v>
      </c>
      <c r="D1543" t="s">
        <v>81</v>
      </c>
      <c r="E1543" s="9">
        <v>4562342690036</v>
      </c>
      <c r="F1543">
        <v>0</v>
      </c>
      <c r="G1543">
        <v>0</v>
      </c>
      <c r="H1543" t="s">
        <v>20</v>
      </c>
      <c r="I1543" t="s">
        <v>19</v>
      </c>
      <c r="J1543" t="s">
        <v>329</v>
      </c>
      <c r="K1543">
        <v>10</v>
      </c>
      <c r="L1543">
        <v>0</v>
      </c>
      <c r="M1543">
        <v>0</v>
      </c>
      <c r="N1543">
        <v>0</v>
      </c>
    </row>
    <row r="1544" spans="1:14" x14ac:dyDescent="0.15">
      <c r="A1544" t="str">
        <f t="shared" si="26"/>
        <v>201949_318_4562342690043</v>
      </c>
      <c r="B1544">
        <v>201949</v>
      </c>
      <c r="C1544">
        <v>318</v>
      </c>
      <c r="D1544" t="s">
        <v>81</v>
      </c>
      <c r="E1544" s="9">
        <v>4562342690043</v>
      </c>
      <c r="F1544">
        <v>0</v>
      </c>
      <c r="G1544">
        <v>0</v>
      </c>
      <c r="H1544" t="s">
        <v>21</v>
      </c>
      <c r="I1544" t="s">
        <v>19</v>
      </c>
      <c r="J1544" t="s">
        <v>329</v>
      </c>
      <c r="K1544">
        <v>30</v>
      </c>
      <c r="L1544">
        <v>0</v>
      </c>
      <c r="M1544">
        <v>0</v>
      </c>
      <c r="N1544">
        <v>0</v>
      </c>
    </row>
    <row r="1545" spans="1:14" x14ac:dyDescent="0.15">
      <c r="A1545" t="str">
        <f t="shared" si="26"/>
        <v>201949_318_4562342690050</v>
      </c>
      <c r="B1545">
        <v>201949</v>
      </c>
      <c r="C1545">
        <v>318</v>
      </c>
      <c r="D1545" t="s">
        <v>81</v>
      </c>
      <c r="E1545" s="9">
        <v>4562342690050</v>
      </c>
      <c r="F1545">
        <v>0</v>
      </c>
      <c r="G1545">
        <v>0</v>
      </c>
      <c r="H1545" t="s">
        <v>22</v>
      </c>
      <c r="I1545" t="s">
        <v>19</v>
      </c>
      <c r="J1545" t="s">
        <v>329</v>
      </c>
      <c r="K1545">
        <v>10</v>
      </c>
      <c r="L1545">
        <v>0</v>
      </c>
      <c r="M1545">
        <v>0</v>
      </c>
      <c r="N1545">
        <v>0</v>
      </c>
    </row>
    <row r="1546" spans="1:14" x14ac:dyDescent="0.15">
      <c r="A1546" t="str">
        <f t="shared" si="26"/>
        <v>201949_318_4562342690067</v>
      </c>
      <c r="B1546">
        <v>201949</v>
      </c>
      <c r="C1546">
        <v>318</v>
      </c>
      <c r="D1546" t="s">
        <v>81</v>
      </c>
      <c r="E1546" s="9">
        <v>4562342690067</v>
      </c>
      <c r="F1546">
        <v>0</v>
      </c>
      <c r="G1546">
        <v>0</v>
      </c>
      <c r="H1546" t="s">
        <v>23</v>
      </c>
      <c r="I1546" t="s">
        <v>19</v>
      </c>
      <c r="J1546" t="s">
        <v>329</v>
      </c>
      <c r="K1546">
        <v>30</v>
      </c>
      <c r="L1546">
        <v>0</v>
      </c>
      <c r="M1546">
        <v>0</v>
      </c>
      <c r="N1546">
        <v>0</v>
      </c>
    </row>
    <row r="1547" spans="1:14" x14ac:dyDescent="0.15">
      <c r="A1547" t="str">
        <f t="shared" si="26"/>
        <v>201949_318_4562342690074</v>
      </c>
      <c r="B1547">
        <v>201949</v>
      </c>
      <c r="C1547">
        <v>318</v>
      </c>
      <c r="D1547" t="s">
        <v>81</v>
      </c>
      <c r="E1547" s="9">
        <v>4562342690074</v>
      </c>
      <c r="F1547">
        <v>0</v>
      </c>
      <c r="G1547">
        <v>0</v>
      </c>
      <c r="H1547" t="s">
        <v>24</v>
      </c>
      <c r="I1547" t="s">
        <v>19</v>
      </c>
      <c r="J1547" t="s">
        <v>329</v>
      </c>
      <c r="K1547">
        <v>30</v>
      </c>
      <c r="L1547">
        <v>0</v>
      </c>
      <c r="M1547">
        <v>0</v>
      </c>
      <c r="N1547">
        <v>0</v>
      </c>
    </row>
    <row r="1548" spans="1:14" x14ac:dyDescent="0.15">
      <c r="A1548" t="str">
        <f t="shared" si="26"/>
        <v>201949_318_4562342690081</v>
      </c>
      <c r="B1548">
        <v>201949</v>
      </c>
      <c r="C1548">
        <v>318</v>
      </c>
      <c r="D1548" t="s">
        <v>81</v>
      </c>
      <c r="E1548" s="9">
        <v>4562342690081</v>
      </c>
      <c r="F1548">
        <v>0</v>
      </c>
      <c r="G1548">
        <v>0</v>
      </c>
      <c r="H1548" t="s">
        <v>25</v>
      </c>
      <c r="I1548" t="s">
        <v>19</v>
      </c>
      <c r="J1548" t="s">
        <v>329</v>
      </c>
      <c r="K1548">
        <v>10</v>
      </c>
      <c r="L1548">
        <v>0</v>
      </c>
      <c r="M1548">
        <v>0</v>
      </c>
      <c r="N1548">
        <v>0</v>
      </c>
    </row>
    <row r="1549" spans="1:14" x14ac:dyDescent="0.15">
      <c r="A1549" t="str">
        <f t="shared" si="26"/>
        <v>201949_320_4562342690029</v>
      </c>
      <c r="B1549">
        <v>201949</v>
      </c>
      <c r="C1549">
        <v>320</v>
      </c>
      <c r="D1549" t="s">
        <v>82</v>
      </c>
      <c r="E1549" s="9">
        <v>4562342690029</v>
      </c>
      <c r="F1549">
        <v>0</v>
      </c>
      <c r="G1549">
        <v>0</v>
      </c>
      <c r="H1549" t="s">
        <v>18</v>
      </c>
      <c r="I1549" t="s">
        <v>19</v>
      </c>
      <c r="J1549" t="s">
        <v>329</v>
      </c>
      <c r="K1549">
        <v>28</v>
      </c>
      <c r="L1549">
        <v>2</v>
      </c>
      <c r="M1549">
        <v>0</v>
      </c>
      <c r="N1549">
        <v>0</v>
      </c>
    </row>
    <row r="1550" spans="1:14" x14ac:dyDescent="0.15">
      <c r="A1550" t="str">
        <f t="shared" si="26"/>
        <v>201949_320_4562342690036</v>
      </c>
      <c r="B1550">
        <v>201949</v>
      </c>
      <c r="C1550">
        <v>320</v>
      </c>
      <c r="D1550" t="s">
        <v>82</v>
      </c>
      <c r="E1550" s="9">
        <v>4562342690036</v>
      </c>
      <c r="F1550">
        <v>0</v>
      </c>
      <c r="G1550">
        <v>0</v>
      </c>
      <c r="H1550" t="s">
        <v>20</v>
      </c>
      <c r="I1550" t="s">
        <v>19</v>
      </c>
      <c r="J1550" t="s">
        <v>329</v>
      </c>
      <c r="K1550">
        <v>9</v>
      </c>
      <c r="L1550">
        <v>1</v>
      </c>
      <c r="M1550">
        <v>0</v>
      </c>
      <c r="N1550">
        <v>0</v>
      </c>
    </row>
    <row r="1551" spans="1:14" x14ac:dyDescent="0.15">
      <c r="A1551" t="str">
        <f t="shared" si="26"/>
        <v>201949_320_4562342690043</v>
      </c>
      <c r="B1551">
        <v>201949</v>
      </c>
      <c r="C1551">
        <v>320</v>
      </c>
      <c r="D1551" t="s">
        <v>82</v>
      </c>
      <c r="E1551" s="9">
        <v>4562342690043</v>
      </c>
      <c r="F1551">
        <v>0</v>
      </c>
      <c r="G1551">
        <v>0</v>
      </c>
      <c r="H1551" t="s">
        <v>21</v>
      </c>
      <c r="I1551" t="s">
        <v>19</v>
      </c>
      <c r="J1551" t="s">
        <v>329</v>
      </c>
      <c r="K1551">
        <v>28</v>
      </c>
      <c r="L1551">
        <v>2</v>
      </c>
      <c r="M1551">
        <v>0</v>
      </c>
      <c r="N1551">
        <v>0</v>
      </c>
    </row>
    <row r="1552" spans="1:14" x14ac:dyDescent="0.15">
      <c r="A1552" t="str">
        <f t="shared" si="26"/>
        <v>201949_320_4562342690050</v>
      </c>
      <c r="B1552">
        <v>201949</v>
      </c>
      <c r="C1552">
        <v>320</v>
      </c>
      <c r="D1552" t="s">
        <v>82</v>
      </c>
      <c r="E1552" s="9">
        <v>4562342690050</v>
      </c>
      <c r="F1552">
        <v>0</v>
      </c>
      <c r="G1552">
        <v>0</v>
      </c>
      <c r="H1552" t="s">
        <v>22</v>
      </c>
      <c r="I1552" t="s">
        <v>19</v>
      </c>
      <c r="J1552" t="s">
        <v>329</v>
      </c>
      <c r="K1552">
        <v>10</v>
      </c>
      <c r="L1552">
        <v>0</v>
      </c>
      <c r="M1552">
        <v>0</v>
      </c>
      <c r="N1552">
        <v>0</v>
      </c>
    </row>
    <row r="1553" spans="1:14" x14ac:dyDescent="0.15">
      <c r="A1553" t="str">
        <f t="shared" si="26"/>
        <v>201949_320_4562342690067</v>
      </c>
      <c r="B1553">
        <v>201949</v>
      </c>
      <c r="C1553">
        <v>320</v>
      </c>
      <c r="D1553" t="s">
        <v>82</v>
      </c>
      <c r="E1553" s="9">
        <v>4562342690067</v>
      </c>
      <c r="F1553">
        <v>0</v>
      </c>
      <c r="G1553">
        <v>0</v>
      </c>
      <c r="H1553" t="s">
        <v>23</v>
      </c>
      <c r="I1553" t="s">
        <v>19</v>
      </c>
      <c r="J1553" t="s">
        <v>329</v>
      </c>
      <c r="K1553">
        <v>29</v>
      </c>
      <c r="L1553">
        <v>1</v>
      </c>
      <c r="M1553">
        <v>0</v>
      </c>
      <c r="N1553">
        <v>0</v>
      </c>
    </row>
    <row r="1554" spans="1:14" x14ac:dyDescent="0.15">
      <c r="A1554" t="str">
        <f t="shared" si="26"/>
        <v>201949_320_4562342690074</v>
      </c>
      <c r="B1554">
        <v>201949</v>
      </c>
      <c r="C1554">
        <v>320</v>
      </c>
      <c r="D1554" t="s">
        <v>82</v>
      </c>
      <c r="E1554" s="9">
        <v>4562342690074</v>
      </c>
      <c r="F1554">
        <v>0</v>
      </c>
      <c r="G1554">
        <v>0</v>
      </c>
      <c r="H1554" t="s">
        <v>24</v>
      </c>
      <c r="I1554" t="s">
        <v>19</v>
      </c>
      <c r="J1554" t="s">
        <v>329</v>
      </c>
      <c r="K1554">
        <v>30</v>
      </c>
      <c r="L1554">
        <v>0</v>
      </c>
      <c r="M1554">
        <v>0</v>
      </c>
      <c r="N1554">
        <v>0</v>
      </c>
    </row>
    <row r="1555" spans="1:14" x14ac:dyDescent="0.15">
      <c r="A1555" t="str">
        <f t="shared" si="26"/>
        <v>201949_320_4562342690081</v>
      </c>
      <c r="B1555">
        <v>201949</v>
      </c>
      <c r="C1555">
        <v>320</v>
      </c>
      <c r="D1555" t="s">
        <v>82</v>
      </c>
      <c r="E1555" s="9">
        <v>4562342690081</v>
      </c>
      <c r="F1555">
        <v>0</v>
      </c>
      <c r="G1555">
        <v>0</v>
      </c>
      <c r="H1555" t="s">
        <v>25</v>
      </c>
      <c r="I1555" t="s">
        <v>19</v>
      </c>
      <c r="J1555" t="s">
        <v>329</v>
      </c>
      <c r="K1555">
        <v>10</v>
      </c>
      <c r="L1555">
        <v>0</v>
      </c>
      <c r="M1555">
        <v>0</v>
      </c>
      <c r="N1555">
        <v>0</v>
      </c>
    </row>
    <row r="1556" spans="1:14" x14ac:dyDescent="0.15">
      <c r="A1556" t="str">
        <f t="shared" si="26"/>
        <v>201949_322_4562342690029</v>
      </c>
      <c r="B1556">
        <v>201949</v>
      </c>
      <c r="C1556">
        <v>322</v>
      </c>
      <c r="D1556" t="s">
        <v>83</v>
      </c>
      <c r="E1556" s="9">
        <v>4562342690029</v>
      </c>
      <c r="F1556">
        <v>0</v>
      </c>
      <c r="G1556">
        <v>0</v>
      </c>
      <c r="H1556" t="s">
        <v>18</v>
      </c>
      <c r="I1556" t="s">
        <v>19</v>
      </c>
      <c r="J1556" t="s">
        <v>329</v>
      </c>
      <c r="K1556">
        <v>30</v>
      </c>
      <c r="L1556">
        <v>0</v>
      </c>
      <c r="M1556">
        <v>0</v>
      </c>
      <c r="N1556">
        <v>0</v>
      </c>
    </row>
    <row r="1557" spans="1:14" x14ac:dyDescent="0.15">
      <c r="A1557" t="str">
        <f t="shared" si="26"/>
        <v>201949_322_4562342690036</v>
      </c>
      <c r="B1557">
        <v>201949</v>
      </c>
      <c r="C1557">
        <v>322</v>
      </c>
      <c r="D1557" t="s">
        <v>83</v>
      </c>
      <c r="E1557" s="9">
        <v>4562342690036</v>
      </c>
      <c r="F1557">
        <v>0</v>
      </c>
      <c r="G1557">
        <v>0</v>
      </c>
      <c r="H1557" t="s">
        <v>20</v>
      </c>
      <c r="I1557" t="s">
        <v>19</v>
      </c>
      <c r="J1557" t="s">
        <v>329</v>
      </c>
      <c r="K1557">
        <v>10</v>
      </c>
      <c r="L1557">
        <v>0</v>
      </c>
      <c r="M1557">
        <v>0</v>
      </c>
      <c r="N1557">
        <v>0</v>
      </c>
    </row>
    <row r="1558" spans="1:14" x14ac:dyDescent="0.15">
      <c r="A1558" t="str">
        <f t="shared" si="26"/>
        <v>201949_322_4562342690043</v>
      </c>
      <c r="B1558">
        <v>201949</v>
      </c>
      <c r="C1558">
        <v>322</v>
      </c>
      <c r="D1558" t="s">
        <v>83</v>
      </c>
      <c r="E1558" s="9">
        <v>4562342690043</v>
      </c>
      <c r="F1558">
        <v>0</v>
      </c>
      <c r="G1558">
        <v>0</v>
      </c>
      <c r="H1558" t="s">
        <v>21</v>
      </c>
      <c r="I1558" t="s">
        <v>19</v>
      </c>
      <c r="J1558" t="s">
        <v>329</v>
      </c>
      <c r="K1558">
        <v>29</v>
      </c>
      <c r="L1558">
        <v>0</v>
      </c>
      <c r="M1558">
        <v>0</v>
      </c>
      <c r="N1558">
        <v>0</v>
      </c>
    </row>
    <row r="1559" spans="1:14" x14ac:dyDescent="0.15">
      <c r="A1559" t="str">
        <f t="shared" si="26"/>
        <v>201949_322_4562342690050</v>
      </c>
      <c r="B1559">
        <v>201949</v>
      </c>
      <c r="C1559">
        <v>322</v>
      </c>
      <c r="D1559" t="s">
        <v>83</v>
      </c>
      <c r="E1559" s="9">
        <v>4562342690050</v>
      </c>
      <c r="F1559">
        <v>0</v>
      </c>
      <c r="G1559">
        <v>0</v>
      </c>
      <c r="H1559" t="s">
        <v>22</v>
      </c>
      <c r="I1559" t="s">
        <v>19</v>
      </c>
      <c r="J1559" t="s">
        <v>329</v>
      </c>
      <c r="K1559">
        <v>10</v>
      </c>
      <c r="L1559">
        <v>0</v>
      </c>
      <c r="M1559">
        <v>0</v>
      </c>
      <c r="N1559">
        <v>0</v>
      </c>
    </row>
    <row r="1560" spans="1:14" x14ac:dyDescent="0.15">
      <c r="A1560" t="str">
        <f t="shared" si="26"/>
        <v>201949_322_4562342690067</v>
      </c>
      <c r="B1560">
        <v>201949</v>
      </c>
      <c r="C1560">
        <v>322</v>
      </c>
      <c r="D1560" t="s">
        <v>83</v>
      </c>
      <c r="E1560" s="9">
        <v>4562342690067</v>
      </c>
      <c r="F1560">
        <v>0</v>
      </c>
      <c r="G1560">
        <v>0</v>
      </c>
      <c r="H1560" t="s">
        <v>23</v>
      </c>
      <c r="I1560" t="s">
        <v>19</v>
      </c>
      <c r="J1560" t="s">
        <v>329</v>
      </c>
      <c r="K1560">
        <v>30</v>
      </c>
      <c r="L1560">
        <v>0</v>
      </c>
      <c r="M1560">
        <v>0</v>
      </c>
      <c r="N1560">
        <v>0</v>
      </c>
    </row>
    <row r="1561" spans="1:14" x14ac:dyDescent="0.15">
      <c r="A1561" t="str">
        <f t="shared" ref="A1561:A1624" si="27">B1561&amp;"_"&amp;C1561&amp;"_"&amp;E1561</f>
        <v>201949_322_4562342690074</v>
      </c>
      <c r="B1561">
        <v>201949</v>
      </c>
      <c r="C1561">
        <v>322</v>
      </c>
      <c r="D1561" t="s">
        <v>83</v>
      </c>
      <c r="E1561" s="9">
        <v>4562342690074</v>
      </c>
      <c r="F1561">
        <v>0</v>
      </c>
      <c r="G1561">
        <v>0</v>
      </c>
      <c r="H1561" t="s">
        <v>24</v>
      </c>
      <c r="I1561" t="s">
        <v>19</v>
      </c>
      <c r="J1561" t="s">
        <v>329</v>
      </c>
      <c r="K1561">
        <v>30</v>
      </c>
      <c r="L1561">
        <v>0</v>
      </c>
      <c r="M1561">
        <v>0</v>
      </c>
      <c r="N1561">
        <v>0</v>
      </c>
    </row>
    <row r="1562" spans="1:14" x14ac:dyDescent="0.15">
      <c r="A1562" t="str">
        <f t="shared" si="27"/>
        <v>201949_322_4562342690081</v>
      </c>
      <c r="B1562">
        <v>201949</v>
      </c>
      <c r="C1562">
        <v>322</v>
      </c>
      <c r="D1562" t="s">
        <v>83</v>
      </c>
      <c r="E1562" s="9">
        <v>4562342690081</v>
      </c>
      <c r="F1562">
        <v>0</v>
      </c>
      <c r="G1562">
        <v>0</v>
      </c>
      <c r="H1562" t="s">
        <v>25</v>
      </c>
      <c r="I1562" t="s">
        <v>19</v>
      </c>
      <c r="J1562" t="s">
        <v>329</v>
      </c>
      <c r="K1562">
        <v>10</v>
      </c>
      <c r="L1562">
        <v>0</v>
      </c>
      <c r="M1562">
        <v>0</v>
      </c>
      <c r="N1562">
        <v>0</v>
      </c>
    </row>
    <row r="1563" spans="1:14" x14ac:dyDescent="0.15">
      <c r="A1563" t="str">
        <f t="shared" si="27"/>
        <v>201949_326_4562342690029</v>
      </c>
      <c r="B1563">
        <v>201949</v>
      </c>
      <c r="C1563">
        <v>326</v>
      </c>
      <c r="D1563" t="s">
        <v>84</v>
      </c>
      <c r="E1563" s="9">
        <v>4562342690029</v>
      </c>
      <c r="F1563">
        <v>0</v>
      </c>
      <c r="G1563">
        <v>0</v>
      </c>
      <c r="H1563" t="s">
        <v>18</v>
      </c>
      <c r="I1563" t="s">
        <v>19</v>
      </c>
      <c r="J1563" t="s">
        <v>329</v>
      </c>
      <c r="K1563">
        <v>25</v>
      </c>
      <c r="L1563">
        <v>1</v>
      </c>
      <c r="M1563">
        <v>0</v>
      </c>
      <c r="N1563">
        <v>0</v>
      </c>
    </row>
    <row r="1564" spans="1:14" x14ac:dyDescent="0.15">
      <c r="A1564" t="str">
        <f t="shared" si="27"/>
        <v>201949_326_4562342690036</v>
      </c>
      <c r="B1564">
        <v>201949</v>
      </c>
      <c r="C1564">
        <v>326</v>
      </c>
      <c r="D1564" t="s">
        <v>84</v>
      </c>
      <c r="E1564" s="9">
        <v>4562342690036</v>
      </c>
      <c r="F1564">
        <v>0</v>
      </c>
      <c r="G1564">
        <v>0</v>
      </c>
      <c r="H1564" t="s">
        <v>20</v>
      </c>
      <c r="I1564" t="s">
        <v>19</v>
      </c>
      <c r="J1564" t="s">
        <v>329</v>
      </c>
      <c r="K1564">
        <v>10</v>
      </c>
      <c r="L1564">
        <v>0</v>
      </c>
      <c r="M1564">
        <v>0</v>
      </c>
      <c r="N1564">
        <v>0</v>
      </c>
    </row>
    <row r="1565" spans="1:14" x14ac:dyDescent="0.15">
      <c r="A1565" t="str">
        <f t="shared" si="27"/>
        <v>201949_326_4562342690043</v>
      </c>
      <c r="B1565">
        <v>201949</v>
      </c>
      <c r="C1565">
        <v>326</v>
      </c>
      <c r="D1565" t="s">
        <v>84</v>
      </c>
      <c r="E1565" s="9">
        <v>4562342690043</v>
      </c>
      <c r="F1565">
        <v>0</v>
      </c>
      <c r="G1565">
        <v>0</v>
      </c>
      <c r="H1565" t="s">
        <v>21</v>
      </c>
      <c r="I1565" t="s">
        <v>19</v>
      </c>
      <c r="J1565" t="s">
        <v>329</v>
      </c>
      <c r="K1565">
        <v>28</v>
      </c>
      <c r="L1565">
        <v>0</v>
      </c>
      <c r="M1565">
        <v>0</v>
      </c>
      <c r="N1565">
        <v>0</v>
      </c>
    </row>
    <row r="1566" spans="1:14" x14ac:dyDescent="0.15">
      <c r="A1566" t="str">
        <f t="shared" si="27"/>
        <v>201949_326_4562342690050</v>
      </c>
      <c r="B1566">
        <v>201949</v>
      </c>
      <c r="C1566">
        <v>326</v>
      </c>
      <c r="D1566" t="s">
        <v>84</v>
      </c>
      <c r="E1566" s="9">
        <v>4562342690050</v>
      </c>
      <c r="F1566">
        <v>0</v>
      </c>
      <c r="G1566">
        <v>0</v>
      </c>
      <c r="H1566" t="s">
        <v>22</v>
      </c>
      <c r="I1566" t="s">
        <v>19</v>
      </c>
      <c r="J1566" t="s">
        <v>329</v>
      </c>
      <c r="K1566">
        <v>9</v>
      </c>
      <c r="L1566">
        <v>0</v>
      </c>
      <c r="M1566">
        <v>0</v>
      </c>
      <c r="N1566">
        <v>0</v>
      </c>
    </row>
    <row r="1567" spans="1:14" x14ac:dyDescent="0.15">
      <c r="A1567" t="str">
        <f t="shared" si="27"/>
        <v>201949_326_4562342690067</v>
      </c>
      <c r="B1567">
        <v>201949</v>
      </c>
      <c r="C1567">
        <v>326</v>
      </c>
      <c r="D1567" t="s">
        <v>84</v>
      </c>
      <c r="E1567" s="9">
        <v>4562342690067</v>
      </c>
      <c r="F1567">
        <v>0</v>
      </c>
      <c r="G1567">
        <v>0</v>
      </c>
      <c r="H1567" t="s">
        <v>23</v>
      </c>
      <c r="I1567" t="s">
        <v>19</v>
      </c>
      <c r="J1567" t="s">
        <v>329</v>
      </c>
      <c r="K1567">
        <v>30</v>
      </c>
      <c r="L1567">
        <v>0</v>
      </c>
      <c r="M1567">
        <v>0</v>
      </c>
      <c r="N1567">
        <v>0</v>
      </c>
    </row>
    <row r="1568" spans="1:14" x14ac:dyDescent="0.15">
      <c r="A1568" t="str">
        <f t="shared" si="27"/>
        <v>201949_326_4562342690074</v>
      </c>
      <c r="B1568">
        <v>201949</v>
      </c>
      <c r="C1568">
        <v>326</v>
      </c>
      <c r="D1568" t="s">
        <v>84</v>
      </c>
      <c r="E1568" s="9">
        <v>4562342690074</v>
      </c>
      <c r="F1568">
        <v>0</v>
      </c>
      <c r="G1568">
        <v>0</v>
      </c>
      <c r="H1568" t="s">
        <v>24</v>
      </c>
      <c r="I1568" t="s">
        <v>19</v>
      </c>
      <c r="J1568" t="s">
        <v>329</v>
      </c>
      <c r="K1568">
        <v>26</v>
      </c>
      <c r="L1568">
        <v>1</v>
      </c>
      <c r="M1568">
        <v>0</v>
      </c>
      <c r="N1568">
        <v>0</v>
      </c>
    </row>
    <row r="1569" spans="1:14" x14ac:dyDescent="0.15">
      <c r="A1569" t="str">
        <f t="shared" si="27"/>
        <v>201949_326_4562342690081</v>
      </c>
      <c r="B1569">
        <v>201949</v>
      </c>
      <c r="C1569">
        <v>326</v>
      </c>
      <c r="D1569" t="s">
        <v>84</v>
      </c>
      <c r="E1569" s="9">
        <v>4562342690081</v>
      </c>
      <c r="F1569">
        <v>0</v>
      </c>
      <c r="G1569">
        <v>0</v>
      </c>
      <c r="H1569" t="s">
        <v>25</v>
      </c>
      <c r="I1569" t="s">
        <v>19</v>
      </c>
      <c r="J1569" t="s">
        <v>329</v>
      </c>
      <c r="K1569">
        <v>8</v>
      </c>
      <c r="L1569">
        <v>1</v>
      </c>
      <c r="M1569">
        <v>0</v>
      </c>
      <c r="N1569">
        <v>0</v>
      </c>
    </row>
    <row r="1570" spans="1:14" x14ac:dyDescent="0.15">
      <c r="A1570" t="str">
        <f t="shared" si="27"/>
        <v>201949_327_4562342690029</v>
      </c>
      <c r="B1570">
        <v>201949</v>
      </c>
      <c r="C1570">
        <v>327</v>
      </c>
      <c r="D1570" t="s">
        <v>85</v>
      </c>
      <c r="E1570" s="9">
        <v>4562342690029</v>
      </c>
      <c r="F1570">
        <v>0</v>
      </c>
      <c r="G1570">
        <v>0</v>
      </c>
      <c r="H1570" t="s">
        <v>18</v>
      </c>
      <c r="I1570" t="s">
        <v>19</v>
      </c>
      <c r="J1570" t="s">
        <v>329</v>
      </c>
      <c r="K1570">
        <v>27</v>
      </c>
      <c r="L1570">
        <v>3</v>
      </c>
      <c r="M1570">
        <v>0</v>
      </c>
      <c r="N1570">
        <v>0</v>
      </c>
    </row>
    <row r="1571" spans="1:14" x14ac:dyDescent="0.15">
      <c r="A1571" t="str">
        <f t="shared" si="27"/>
        <v>201949_327_4562342690036</v>
      </c>
      <c r="B1571">
        <v>201949</v>
      </c>
      <c r="C1571">
        <v>327</v>
      </c>
      <c r="D1571" t="s">
        <v>85</v>
      </c>
      <c r="E1571" s="9">
        <v>4562342690036</v>
      </c>
      <c r="F1571">
        <v>0</v>
      </c>
      <c r="G1571">
        <v>0</v>
      </c>
      <c r="H1571" t="s">
        <v>20</v>
      </c>
      <c r="I1571" t="s">
        <v>19</v>
      </c>
      <c r="J1571" t="s">
        <v>329</v>
      </c>
      <c r="K1571">
        <v>10</v>
      </c>
      <c r="L1571">
        <v>0</v>
      </c>
      <c r="M1571">
        <v>0</v>
      </c>
      <c r="N1571">
        <v>0</v>
      </c>
    </row>
    <row r="1572" spans="1:14" x14ac:dyDescent="0.15">
      <c r="A1572" t="str">
        <f t="shared" si="27"/>
        <v>201949_327_4562342690043</v>
      </c>
      <c r="B1572">
        <v>201949</v>
      </c>
      <c r="C1572">
        <v>327</v>
      </c>
      <c r="D1572" t="s">
        <v>85</v>
      </c>
      <c r="E1572" s="9">
        <v>4562342690043</v>
      </c>
      <c r="F1572">
        <v>0</v>
      </c>
      <c r="G1572">
        <v>0</v>
      </c>
      <c r="H1572" t="s">
        <v>21</v>
      </c>
      <c r="I1572" t="s">
        <v>19</v>
      </c>
      <c r="J1572" t="s">
        <v>329</v>
      </c>
      <c r="K1572">
        <v>27</v>
      </c>
      <c r="L1572">
        <v>3</v>
      </c>
      <c r="M1572">
        <v>0</v>
      </c>
      <c r="N1572">
        <v>0</v>
      </c>
    </row>
    <row r="1573" spans="1:14" x14ac:dyDescent="0.15">
      <c r="A1573" t="str">
        <f t="shared" si="27"/>
        <v>201949_327_4562342690050</v>
      </c>
      <c r="B1573">
        <v>201949</v>
      </c>
      <c r="C1573">
        <v>327</v>
      </c>
      <c r="D1573" t="s">
        <v>85</v>
      </c>
      <c r="E1573" s="9">
        <v>4562342690050</v>
      </c>
      <c r="F1573">
        <v>0</v>
      </c>
      <c r="G1573">
        <v>0</v>
      </c>
      <c r="H1573" t="s">
        <v>22</v>
      </c>
      <c r="I1573" t="s">
        <v>19</v>
      </c>
      <c r="J1573" t="s">
        <v>329</v>
      </c>
      <c r="K1573">
        <v>9</v>
      </c>
      <c r="L1573">
        <v>1</v>
      </c>
      <c r="M1573">
        <v>0</v>
      </c>
      <c r="N1573">
        <v>0</v>
      </c>
    </row>
    <row r="1574" spans="1:14" x14ac:dyDescent="0.15">
      <c r="A1574" t="str">
        <f t="shared" si="27"/>
        <v>201949_327_4562342690067</v>
      </c>
      <c r="B1574">
        <v>201949</v>
      </c>
      <c r="C1574">
        <v>327</v>
      </c>
      <c r="D1574" t="s">
        <v>85</v>
      </c>
      <c r="E1574" s="9">
        <v>4562342690067</v>
      </c>
      <c r="F1574">
        <v>0</v>
      </c>
      <c r="G1574">
        <v>0</v>
      </c>
      <c r="H1574" t="s">
        <v>23</v>
      </c>
      <c r="I1574" t="s">
        <v>19</v>
      </c>
      <c r="J1574" t="s">
        <v>329</v>
      </c>
      <c r="K1574">
        <v>28</v>
      </c>
      <c r="L1574">
        <v>2</v>
      </c>
      <c r="M1574">
        <v>0</v>
      </c>
      <c r="N1574">
        <v>0</v>
      </c>
    </row>
    <row r="1575" spans="1:14" x14ac:dyDescent="0.15">
      <c r="A1575" t="str">
        <f t="shared" si="27"/>
        <v>201949_327_4562342690074</v>
      </c>
      <c r="B1575">
        <v>201949</v>
      </c>
      <c r="C1575">
        <v>327</v>
      </c>
      <c r="D1575" t="s">
        <v>85</v>
      </c>
      <c r="E1575" s="9">
        <v>4562342690074</v>
      </c>
      <c r="F1575">
        <v>0</v>
      </c>
      <c r="G1575">
        <v>0</v>
      </c>
      <c r="H1575" t="s">
        <v>24</v>
      </c>
      <c r="I1575" t="s">
        <v>19</v>
      </c>
      <c r="J1575" t="s">
        <v>329</v>
      </c>
      <c r="K1575">
        <v>28</v>
      </c>
      <c r="L1575">
        <v>2</v>
      </c>
      <c r="M1575">
        <v>0</v>
      </c>
      <c r="N1575">
        <v>0</v>
      </c>
    </row>
    <row r="1576" spans="1:14" x14ac:dyDescent="0.15">
      <c r="A1576" t="str">
        <f t="shared" si="27"/>
        <v>201949_327_4562342690081</v>
      </c>
      <c r="B1576">
        <v>201949</v>
      </c>
      <c r="C1576">
        <v>327</v>
      </c>
      <c r="D1576" t="s">
        <v>85</v>
      </c>
      <c r="E1576" s="9">
        <v>4562342690081</v>
      </c>
      <c r="F1576">
        <v>0</v>
      </c>
      <c r="G1576">
        <v>0</v>
      </c>
      <c r="H1576" t="s">
        <v>25</v>
      </c>
      <c r="I1576" t="s">
        <v>19</v>
      </c>
      <c r="J1576" t="s">
        <v>329</v>
      </c>
      <c r="K1576">
        <v>10</v>
      </c>
      <c r="L1576">
        <v>0</v>
      </c>
      <c r="M1576">
        <v>0</v>
      </c>
      <c r="N1576">
        <v>0</v>
      </c>
    </row>
    <row r="1577" spans="1:14" x14ac:dyDescent="0.15">
      <c r="A1577" t="str">
        <f t="shared" si="27"/>
        <v>201949_328_4562342690029</v>
      </c>
      <c r="B1577">
        <v>201949</v>
      </c>
      <c r="C1577">
        <v>328</v>
      </c>
      <c r="D1577" t="s">
        <v>86</v>
      </c>
      <c r="E1577" s="9">
        <v>4562342690029</v>
      </c>
      <c r="F1577">
        <v>0</v>
      </c>
      <c r="G1577">
        <v>0</v>
      </c>
      <c r="H1577" t="s">
        <v>18</v>
      </c>
      <c r="I1577" t="s">
        <v>19</v>
      </c>
      <c r="J1577" t="s">
        <v>329</v>
      </c>
      <c r="K1577">
        <v>30</v>
      </c>
      <c r="L1577">
        <v>0</v>
      </c>
      <c r="M1577">
        <v>0</v>
      </c>
      <c r="N1577">
        <v>0</v>
      </c>
    </row>
    <row r="1578" spans="1:14" x14ac:dyDescent="0.15">
      <c r="A1578" t="str">
        <f t="shared" si="27"/>
        <v>201949_328_4562342690036</v>
      </c>
      <c r="B1578">
        <v>201949</v>
      </c>
      <c r="C1578">
        <v>328</v>
      </c>
      <c r="D1578" t="s">
        <v>86</v>
      </c>
      <c r="E1578" s="9">
        <v>4562342690036</v>
      </c>
      <c r="F1578">
        <v>0</v>
      </c>
      <c r="G1578">
        <v>0</v>
      </c>
      <c r="H1578" t="s">
        <v>20</v>
      </c>
      <c r="I1578" t="s">
        <v>19</v>
      </c>
      <c r="J1578" t="s">
        <v>329</v>
      </c>
      <c r="K1578">
        <v>10</v>
      </c>
      <c r="L1578">
        <v>0</v>
      </c>
      <c r="M1578">
        <v>0</v>
      </c>
      <c r="N1578">
        <v>0</v>
      </c>
    </row>
    <row r="1579" spans="1:14" x14ac:dyDescent="0.15">
      <c r="A1579" t="str">
        <f t="shared" si="27"/>
        <v>201949_328_4562342690043</v>
      </c>
      <c r="B1579">
        <v>201949</v>
      </c>
      <c r="C1579">
        <v>328</v>
      </c>
      <c r="D1579" t="s">
        <v>86</v>
      </c>
      <c r="E1579" s="9">
        <v>4562342690043</v>
      </c>
      <c r="F1579">
        <v>0</v>
      </c>
      <c r="G1579">
        <v>0</v>
      </c>
      <c r="H1579" t="s">
        <v>21</v>
      </c>
      <c r="I1579" t="s">
        <v>19</v>
      </c>
      <c r="J1579" t="s">
        <v>329</v>
      </c>
      <c r="K1579">
        <v>30</v>
      </c>
      <c r="L1579">
        <v>0</v>
      </c>
      <c r="M1579">
        <v>0</v>
      </c>
      <c r="N1579">
        <v>0</v>
      </c>
    </row>
    <row r="1580" spans="1:14" x14ac:dyDescent="0.15">
      <c r="A1580" t="str">
        <f t="shared" si="27"/>
        <v>201949_328_4562342690050</v>
      </c>
      <c r="B1580">
        <v>201949</v>
      </c>
      <c r="C1580">
        <v>328</v>
      </c>
      <c r="D1580" t="s">
        <v>86</v>
      </c>
      <c r="E1580" s="9">
        <v>4562342690050</v>
      </c>
      <c r="F1580">
        <v>0</v>
      </c>
      <c r="G1580">
        <v>0</v>
      </c>
      <c r="H1580" t="s">
        <v>22</v>
      </c>
      <c r="I1580" t="s">
        <v>19</v>
      </c>
      <c r="J1580" t="s">
        <v>329</v>
      </c>
      <c r="K1580">
        <v>10</v>
      </c>
      <c r="L1580">
        <v>0</v>
      </c>
      <c r="M1580">
        <v>0</v>
      </c>
      <c r="N1580">
        <v>0</v>
      </c>
    </row>
    <row r="1581" spans="1:14" x14ac:dyDescent="0.15">
      <c r="A1581" t="str">
        <f t="shared" si="27"/>
        <v>201949_328_4562342690067</v>
      </c>
      <c r="B1581">
        <v>201949</v>
      </c>
      <c r="C1581">
        <v>328</v>
      </c>
      <c r="D1581" t="s">
        <v>86</v>
      </c>
      <c r="E1581" s="9">
        <v>4562342690067</v>
      </c>
      <c r="F1581">
        <v>0</v>
      </c>
      <c r="G1581">
        <v>0</v>
      </c>
      <c r="H1581" t="s">
        <v>23</v>
      </c>
      <c r="I1581" t="s">
        <v>19</v>
      </c>
      <c r="J1581" t="s">
        <v>329</v>
      </c>
      <c r="K1581">
        <v>30</v>
      </c>
      <c r="L1581">
        <v>0</v>
      </c>
      <c r="M1581">
        <v>0</v>
      </c>
      <c r="N1581">
        <v>0</v>
      </c>
    </row>
    <row r="1582" spans="1:14" x14ac:dyDescent="0.15">
      <c r="A1582" t="str">
        <f t="shared" si="27"/>
        <v>201949_328_4562342690074</v>
      </c>
      <c r="B1582">
        <v>201949</v>
      </c>
      <c r="C1582">
        <v>328</v>
      </c>
      <c r="D1582" t="s">
        <v>86</v>
      </c>
      <c r="E1582" s="9">
        <v>4562342690074</v>
      </c>
      <c r="F1582">
        <v>0</v>
      </c>
      <c r="G1582">
        <v>0</v>
      </c>
      <c r="H1582" t="s">
        <v>24</v>
      </c>
      <c r="I1582" t="s">
        <v>19</v>
      </c>
      <c r="J1582" t="s">
        <v>329</v>
      </c>
      <c r="K1582">
        <v>29</v>
      </c>
      <c r="L1582">
        <v>1</v>
      </c>
      <c r="M1582">
        <v>0</v>
      </c>
      <c r="N1582">
        <v>0</v>
      </c>
    </row>
    <row r="1583" spans="1:14" x14ac:dyDescent="0.15">
      <c r="A1583" t="str">
        <f t="shared" si="27"/>
        <v>201949_328_4562342690081</v>
      </c>
      <c r="B1583">
        <v>201949</v>
      </c>
      <c r="C1583">
        <v>328</v>
      </c>
      <c r="D1583" t="s">
        <v>86</v>
      </c>
      <c r="E1583" s="9">
        <v>4562342690081</v>
      </c>
      <c r="F1583">
        <v>0</v>
      </c>
      <c r="G1583">
        <v>0</v>
      </c>
      <c r="H1583" t="s">
        <v>25</v>
      </c>
      <c r="I1583" t="s">
        <v>19</v>
      </c>
      <c r="J1583" t="s">
        <v>329</v>
      </c>
      <c r="K1583">
        <v>10</v>
      </c>
      <c r="L1583">
        <v>0</v>
      </c>
      <c r="M1583">
        <v>0</v>
      </c>
      <c r="N1583">
        <v>0</v>
      </c>
    </row>
    <row r="1584" spans="1:14" x14ac:dyDescent="0.15">
      <c r="A1584" t="str">
        <f t="shared" si="27"/>
        <v>201949_334_4562342690029</v>
      </c>
      <c r="B1584">
        <v>201949</v>
      </c>
      <c r="C1584">
        <v>334</v>
      </c>
      <c r="D1584" t="s">
        <v>87</v>
      </c>
      <c r="E1584" s="9">
        <v>4562342690029</v>
      </c>
      <c r="F1584">
        <v>0</v>
      </c>
      <c r="G1584">
        <v>0</v>
      </c>
      <c r="H1584" t="s">
        <v>18</v>
      </c>
      <c r="I1584" t="s">
        <v>19</v>
      </c>
      <c r="J1584" t="s">
        <v>329</v>
      </c>
      <c r="K1584">
        <v>30</v>
      </c>
      <c r="L1584">
        <v>0</v>
      </c>
      <c r="M1584">
        <v>0</v>
      </c>
      <c r="N1584">
        <v>0</v>
      </c>
    </row>
    <row r="1585" spans="1:14" x14ac:dyDescent="0.15">
      <c r="A1585" t="str">
        <f t="shared" si="27"/>
        <v>201949_334_4562342690036</v>
      </c>
      <c r="B1585">
        <v>201949</v>
      </c>
      <c r="C1585">
        <v>334</v>
      </c>
      <c r="D1585" t="s">
        <v>87</v>
      </c>
      <c r="E1585" s="9">
        <v>4562342690036</v>
      </c>
      <c r="F1585">
        <v>0</v>
      </c>
      <c r="G1585">
        <v>0</v>
      </c>
      <c r="H1585" t="s">
        <v>20</v>
      </c>
      <c r="I1585" t="s">
        <v>19</v>
      </c>
      <c r="J1585" t="s">
        <v>329</v>
      </c>
      <c r="K1585">
        <v>10</v>
      </c>
      <c r="L1585">
        <v>0</v>
      </c>
      <c r="M1585">
        <v>0</v>
      </c>
      <c r="N1585">
        <v>0</v>
      </c>
    </row>
    <row r="1586" spans="1:14" x14ac:dyDescent="0.15">
      <c r="A1586" t="str">
        <f t="shared" si="27"/>
        <v>201949_334_4562342690043</v>
      </c>
      <c r="B1586">
        <v>201949</v>
      </c>
      <c r="C1586">
        <v>334</v>
      </c>
      <c r="D1586" t="s">
        <v>87</v>
      </c>
      <c r="E1586" s="9">
        <v>4562342690043</v>
      </c>
      <c r="F1586">
        <v>0</v>
      </c>
      <c r="G1586">
        <v>0</v>
      </c>
      <c r="H1586" t="s">
        <v>21</v>
      </c>
      <c r="I1586" t="s">
        <v>19</v>
      </c>
      <c r="J1586" t="s">
        <v>329</v>
      </c>
      <c r="K1586">
        <v>30</v>
      </c>
      <c r="L1586">
        <v>0</v>
      </c>
      <c r="M1586">
        <v>0</v>
      </c>
      <c r="N1586">
        <v>0</v>
      </c>
    </row>
    <row r="1587" spans="1:14" x14ac:dyDescent="0.15">
      <c r="A1587" t="str">
        <f t="shared" si="27"/>
        <v>201949_334_4562342690050</v>
      </c>
      <c r="B1587">
        <v>201949</v>
      </c>
      <c r="C1587">
        <v>334</v>
      </c>
      <c r="D1587" t="s">
        <v>87</v>
      </c>
      <c r="E1587" s="9">
        <v>4562342690050</v>
      </c>
      <c r="F1587">
        <v>0</v>
      </c>
      <c r="G1587">
        <v>0</v>
      </c>
      <c r="H1587" t="s">
        <v>22</v>
      </c>
      <c r="I1587" t="s">
        <v>19</v>
      </c>
      <c r="J1587" t="s">
        <v>329</v>
      </c>
      <c r="K1587">
        <v>10</v>
      </c>
      <c r="L1587">
        <v>0</v>
      </c>
      <c r="M1587">
        <v>0</v>
      </c>
      <c r="N1587">
        <v>0</v>
      </c>
    </row>
    <row r="1588" spans="1:14" x14ac:dyDescent="0.15">
      <c r="A1588" t="str">
        <f t="shared" si="27"/>
        <v>201949_334_4562342690067</v>
      </c>
      <c r="B1588">
        <v>201949</v>
      </c>
      <c r="C1588">
        <v>334</v>
      </c>
      <c r="D1588" t="s">
        <v>87</v>
      </c>
      <c r="E1588" s="9">
        <v>4562342690067</v>
      </c>
      <c r="F1588">
        <v>0</v>
      </c>
      <c r="G1588">
        <v>0</v>
      </c>
      <c r="H1588" t="s">
        <v>23</v>
      </c>
      <c r="I1588" t="s">
        <v>19</v>
      </c>
      <c r="J1588" t="s">
        <v>329</v>
      </c>
      <c r="K1588">
        <v>30</v>
      </c>
      <c r="L1588">
        <v>0</v>
      </c>
      <c r="M1588">
        <v>0</v>
      </c>
      <c r="N1588">
        <v>0</v>
      </c>
    </row>
    <row r="1589" spans="1:14" x14ac:dyDescent="0.15">
      <c r="A1589" t="str">
        <f t="shared" si="27"/>
        <v>201949_334_4562342690074</v>
      </c>
      <c r="B1589">
        <v>201949</v>
      </c>
      <c r="C1589">
        <v>334</v>
      </c>
      <c r="D1589" t="s">
        <v>87</v>
      </c>
      <c r="E1589" s="9">
        <v>4562342690074</v>
      </c>
      <c r="F1589">
        <v>0</v>
      </c>
      <c r="G1589">
        <v>0</v>
      </c>
      <c r="H1589" t="s">
        <v>24</v>
      </c>
      <c r="I1589" t="s">
        <v>19</v>
      </c>
      <c r="J1589" t="s">
        <v>329</v>
      </c>
      <c r="K1589">
        <v>30</v>
      </c>
      <c r="L1589">
        <v>0</v>
      </c>
      <c r="M1589">
        <v>0</v>
      </c>
      <c r="N1589">
        <v>0</v>
      </c>
    </row>
    <row r="1590" spans="1:14" x14ac:dyDescent="0.15">
      <c r="A1590" t="str">
        <f t="shared" si="27"/>
        <v>201949_334_4562342690081</v>
      </c>
      <c r="B1590">
        <v>201949</v>
      </c>
      <c r="C1590">
        <v>334</v>
      </c>
      <c r="D1590" t="s">
        <v>87</v>
      </c>
      <c r="E1590" s="9">
        <v>4562342690081</v>
      </c>
      <c r="F1590">
        <v>0</v>
      </c>
      <c r="G1590">
        <v>0</v>
      </c>
      <c r="H1590" t="s">
        <v>25</v>
      </c>
      <c r="I1590" t="s">
        <v>19</v>
      </c>
      <c r="J1590" t="s">
        <v>329</v>
      </c>
      <c r="K1590">
        <v>10</v>
      </c>
      <c r="L1590">
        <v>0</v>
      </c>
      <c r="M1590">
        <v>0</v>
      </c>
      <c r="N1590">
        <v>0</v>
      </c>
    </row>
    <row r="1591" spans="1:14" x14ac:dyDescent="0.15">
      <c r="A1591" t="str">
        <f t="shared" si="27"/>
        <v>201949_343_4562342690029</v>
      </c>
      <c r="B1591">
        <v>201949</v>
      </c>
      <c r="C1591">
        <v>343</v>
      </c>
      <c r="D1591" t="s">
        <v>88</v>
      </c>
      <c r="E1591" s="9">
        <v>4562342690029</v>
      </c>
      <c r="F1591">
        <v>0</v>
      </c>
      <c r="G1591">
        <v>0</v>
      </c>
      <c r="H1591" t="s">
        <v>18</v>
      </c>
      <c r="I1591" t="s">
        <v>19</v>
      </c>
      <c r="J1591" t="s">
        <v>329</v>
      </c>
      <c r="K1591">
        <v>25</v>
      </c>
      <c r="L1591">
        <v>4</v>
      </c>
      <c r="M1591">
        <v>0</v>
      </c>
      <c r="N1591">
        <v>0</v>
      </c>
    </row>
    <row r="1592" spans="1:14" x14ac:dyDescent="0.15">
      <c r="A1592" t="str">
        <f t="shared" si="27"/>
        <v>201949_343_4562342690036</v>
      </c>
      <c r="B1592">
        <v>201949</v>
      </c>
      <c r="C1592">
        <v>343</v>
      </c>
      <c r="D1592" t="s">
        <v>88</v>
      </c>
      <c r="E1592" s="9">
        <v>4562342690036</v>
      </c>
      <c r="F1592">
        <v>0</v>
      </c>
      <c r="G1592">
        <v>0</v>
      </c>
      <c r="H1592" t="s">
        <v>20</v>
      </c>
      <c r="I1592" t="s">
        <v>19</v>
      </c>
      <c r="J1592" t="s">
        <v>329</v>
      </c>
      <c r="K1592">
        <v>7</v>
      </c>
      <c r="L1592">
        <v>1</v>
      </c>
      <c r="M1592">
        <v>0</v>
      </c>
      <c r="N1592">
        <v>0</v>
      </c>
    </row>
    <row r="1593" spans="1:14" x14ac:dyDescent="0.15">
      <c r="A1593" t="str">
        <f t="shared" si="27"/>
        <v>201949_343_4562342690043</v>
      </c>
      <c r="B1593">
        <v>201949</v>
      </c>
      <c r="C1593">
        <v>343</v>
      </c>
      <c r="D1593" t="s">
        <v>88</v>
      </c>
      <c r="E1593" s="9">
        <v>4562342690043</v>
      </c>
      <c r="F1593">
        <v>0</v>
      </c>
      <c r="G1593">
        <v>0</v>
      </c>
      <c r="H1593" t="s">
        <v>21</v>
      </c>
      <c r="I1593" t="s">
        <v>19</v>
      </c>
      <c r="J1593" t="s">
        <v>329</v>
      </c>
      <c r="K1593">
        <v>25</v>
      </c>
      <c r="L1593">
        <v>3</v>
      </c>
      <c r="M1593">
        <v>0</v>
      </c>
      <c r="N1593">
        <v>0</v>
      </c>
    </row>
    <row r="1594" spans="1:14" x14ac:dyDescent="0.15">
      <c r="A1594" t="str">
        <f t="shared" si="27"/>
        <v>201949_343_4562342690050</v>
      </c>
      <c r="B1594">
        <v>201949</v>
      </c>
      <c r="C1594">
        <v>343</v>
      </c>
      <c r="D1594" t="s">
        <v>88</v>
      </c>
      <c r="E1594" s="9">
        <v>4562342690050</v>
      </c>
      <c r="F1594">
        <v>0</v>
      </c>
      <c r="G1594">
        <v>0</v>
      </c>
      <c r="H1594" t="s">
        <v>22</v>
      </c>
      <c r="I1594" t="s">
        <v>19</v>
      </c>
      <c r="J1594" t="s">
        <v>329</v>
      </c>
      <c r="K1594">
        <v>8</v>
      </c>
      <c r="L1594">
        <v>2</v>
      </c>
      <c r="M1594">
        <v>0</v>
      </c>
      <c r="N1594">
        <v>0</v>
      </c>
    </row>
    <row r="1595" spans="1:14" x14ac:dyDescent="0.15">
      <c r="A1595" t="str">
        <f t="shared" si="27"/>
        <v>201949_343_4562342690067</v>
      </c>
      <c r="B1595">
        <v>201949</v>
      </c>
      <c r="C1595">
        <v>343</v>
      </c>
      <c r="D1595" t="s">
        <v>88</v>
      </c>
      <c r="E1595" s="9">
        <v>4562342690067</v>
      </c>
      <c r="F1595">
        <v>0</v>
      </c>
      <c r="G1595">
        <v>0</v>
      </c>
      <c r="H1595" t="s">
        <v>23</v>
      </c>
      <c r="I1595" t="s">
        <v>19</v>
      </c>
      <c r="J1595" t="s">
        <v>329</v>
      </c>
      <c r="K1595">
        <v>29</v>
      </c>
      <c r="L1595">
        <v>1</v>
      </c>
      <c r="M1595">
        <v>0</v>
      </c>
      <c r="N1595">
        <v>0</v>
      </c>
    </row>
    <row r="1596" spans="1:14" x14ac:dyDescent="0.15">
      <c r="A1596" t="str">
        <f t="shared" si="27"/>
        <v>201949_343_4562342690074</v>
      </c>
      <c r="B1596">
        <v>201949</v>
      </c>
      <c r="C1596">
        <v>343</v>
      </c>
      <c r="D1596" t="s">
        <v>88</v>
      </c>
      <c r="E1596" s="9">
        <v>4562342690074</v>
      </c>
      <c r="F1596">
        <v>0</v>
      </c>
      <c r="G1596">
        <v>0</v>
      </c>
      <c r="H1596" t="s">
        <v>24</v>
      </c>
      <c r="I1596" t="s">
        <v>19</v>
      </c>
      <c r="J1596" t="s">
        <v>329</v>
      </c>
      <c r="K1596">
        <v>26</v>
      </c>
      <c r="L1596">
        <v>3</v>
      </c>
      <c r="M1596">
        <v>0</v>
      </c>
      <c r="N1596">
        <v>0</v>
      </c>
    </row>
    <row r="1597" spans="1:14" x14ac:dyDescent="0.15">
      <c r="A1597" t="str">
        <f t="shared" si="27"/>
        <v>201949_343_4562342690081</v>
      </c>
      <c r="B1597">
        <v>201949</v>
      </c>
      <c r="C1597">
        <v>343</v>
      </c>
      <c r="D1597" t="s">
        <v>88</v>
      </c>
      <c r="E1597" s="9">
        <v>4562342690081</v>
      </c>
      <c r="F1597">
        <v>0</v>
      </c>
      <c r="G1597">
        <v>0</v>
      </c>
      <c r="H1597" t="s">
        <v>25</v>
      </c>
      <c r="I1597" t="s">
        <v>19</v>
      </c>
      <c r="J1597" t="s">
        <v>329</v>
      </c>
      <c r="K1597">
        <v>6</v>
      </c>
      <c r="L1597">
        <v>2</v>
      </c>
      <c r="M1597">
        <v>0</v>
      </c>
      <c r="N1597">
        <v>0</v>
      </c>
    </row>
    <row r="1598" spans="1:14" x14ac:dyDescent="0.15">
      <c r="A1598" t="str">
        <f t="shared" si="27"/>
        <v>201949_348_4562342690029</v>
      </c>
      <c r="B1598">
        <v>201949</v>
      </c>
      <c r="C1598">
        <v>348</v>
      </c>
      <c r="D1598" t="s">
        <v>89</v>
      </c>
      <c r="E1598" s="9">
        <v>4562342690029</v>
      </c>
      <c r="F1598">
        <v>0</v>
      </c>
      <c r="G1598">
        <v>0</v>
      </c>
      <c r="H1598" t="s">
        <v>18</v>
      </c>
      <c r="I1598" t="s">
        <v>19</v>
      </c>
      <c r="J1598" t="s">
        <v>329</v>
      </c>
      <c r="K1598">
        <v>29</v>
      </c>
      <c r="L1598">
        <v>1</v>
      </c>
      <c r="M1598">
        <v>0</v>
      </c>
      <c r="N1598">
        <v>0</v>
      </c>
    </row>
    <row r="1599" spans="1:14" x14ac:dyDescent="0.15">
      <c r="A1599" t="str">
        <f t="shared" si="27"/>
        <v>201949_348_4562342690036</v>
      </c>
      <c r="B1599">
        <v>201949</v>
      </c>
      <c r="C1599">
        <v>348</v>
      </c>
      <c r="D1599" t="s">
        <v>89</v>
      </c>
      <c r="E1599" s="9">
        <v>4562342690036</v>
      </c>
      <c r="F1599">
        <v>0</v>
      </c>
      <c r="G1599">
        <v>0</v>
      </c>
      <c r="H1599" t="s">
        <v>20</v>
      </c>
      <c r="I1599" t="s">
        <v>19</v>
      </c>
      <c r="J1599" t="s">
        <v>329</v>
      </c>
      <c r="K1599">
        <v>10</v>
      </c>
      <c r="L1599">
        <v>0</v>
      </c>
      <c r="M1599">
        <v>0</v>
      </c>
      <c r="N1599">
        <v>0</v>
      </c>
    </row>
    <row r="1600" spans="1:14" x14ac:dyDescent="0.15">
      <c r="A1600" t="str">
        <f t="shared" si="27"/>
        <v>201949_348_4562342690043</v>
      </c>
      <c r="B1600">
        <v>201949</v>
      </c>
      <c r="C1600">
        <v>348</v>
      </c>
      <c r="D1600" t="s">
        <v>89</v>
      </c>
      <c r="E1600" s="9">
        <v>4562342690043</v>
      </c>
      <c r="F1600">
        <v>0</v>
      </c>
      <c r="G1600">
        <v>0</v>
      </c>
      <c r="H1600" t="s">
        <v>21</v>
      </c>
      <c r="I1600" t="s">
        <v>19</v>
      </c>
      <c r="J1600" t="s">
        <v>329</v>
      </c>
      <c r="K1600">
        <v>24</v>
      </c>
      <c r="L1600">
        <v>3</v>
      </c>
      <c r="M1600">
        <v>0</v>
      </c>
      <c r="N1600">
        <v>0</v>
      </c>
    </row>
    <row r="1601" spans="1:14" x14ac:dyDescent="0.15">
      <c r="A1601" t="str">
        <f t="shared" si="27"/>
        <v>201949_348_4562342690050</v>
      </c>
      <c r="B1601">
        <v>201949</v>
      </c>
      <c r="C1601">
        <v>348</v>
      </c>
      <c r="D1601" t="s">
        <v>89</v>
      </c>
      <c r="E1601" s="9">
        <v>4562342690050</v>
      </c>
      <c r="F1601">
        <v>0</v>
      </c>
      <c r="G1601">
        <v>0</v>
      </c>
      <c r="H1601" t="s">
        <v>22</v>
      </c>
      <c r="I1601" t="s">
        <v>19</v>
      </c>
      <c r="J1601" t="s">
        <v>329</v>
      </c>
      <c r="K1601">
        <v>9</v>
      </c>
      <c r="L1601">
        <v>1</v>
      </c>
      <c r="M1601">
        <v>0</v>
      </c>
      <c r="N1601">
        <v>0</v>
      </c>
    </row>
    <row r="1602" spans="1:14" x14ac:dyDescent="0.15">
      <c r="A1602" t="str">
        <f t="shared" si="27"/>
        <v>201949_348_4562342690067</v>
      </c>
      <c r="B1602">
        <v>201949</v>
      </c>
      <c r="C1602">
        <v>348</v>
      </c>
      <c r="D1602" t="s">
        <v>89</v>
      </c>
      <c r="E1602" s="9">
        <v>4562342690067</v>
      </c>
      <c r="F1602">
        <v>0</v>
      </c>
      <c r="G1602">
        <v>0</v>
      </c>
      <c r="H1602" t="s">
        <v>23</v>
      </c>
      <c r="I1602" t="s">
        <v>19</v>
      </c>
      <c r="J1602" t="s">
        <v>329</v>
      </c>
      <c r="K1602">
        <v>27</v>
      </c>
      <c r="L1602">
        <v>1</v>
      </c>
      <c r="M1602">
        <v>0</v>
      </c>
      <c r="N1602">
        <v>0</v>
      </c>
    </row>
    <row r="1603" spans="1:14" x14ac:dyDescent="0.15">
      <c r="A1603" t="str">
        <f t="shared" si="27"/>
        <v>201949_348_4562342690074</v>
      </c>
      <c r="B1603">
        <v>201949</v>
      </c>
      <c r="C1603">
        <v>348</v>
      </c>
      <c r="D1603" t="s">
        <v>89</v>
      </c>
      <c r="E1603" s="9">
        <v>4562342690074</v>
      </c>
      <c r="F1603">
        <v>0</v>
      </c>
      <c r="G1603">
        <v>0</v>
      </c>
      <c r="H1603" t="s">
        <v>24</v>
      </c>
      <c r="I1603" t="s">
        <v>19</v>
      </c>
      <c r="J1603" t="s">
        <v>329</v>
      </c>
      <c r="K1603">
        <v>25</v>
      </c>
      <c r="L1603">
        <v>3</v>
      </c>
      <c r="M1603">
        <v>0</v>
      </c>
      <c r="N1603">
        <v>0</v>
      </c>
    </row>
    <row r="1604" spans="1:14" x14ac:dyDescent="0.15">
      <c r="A1604" t="str">
        <f t="shared" si="27"/>
        <v>201949_348_4562342690081</v>
      </c>
      <c r="B1604">
        <v>201949</v>
      </c>
      <c r="C1604">
        <v>348</v>
      </c>
      <c r="D1604" t="s">
        <v>89</v>
      </c>
      <c r="E1604" s="9">
        <v>4562342690081</v>
      </c>
      <c r="F1604">
        <v>0</v>
      </c>
      <c r="G1604">
        <v>0</v>
      </c>
      <c r="H1604" t="s">
        <v>25</v>
      </c>
      <c r="I1604" t="s">
        <v>19</v>
      </c>
      <c r="J1604" t="s">
        <v>329</v>
      </c>
      <c r="K1604">
        <v>7</v>
      </c>
      <c r="L1604">
        <v>2</v>
      </c>
      <c r="M1604">
        <v>0</v>
      </c>
      <c r="N1604">
        <v>0</v>
      </c>
    </row>
    <row r="1605" spans="1:14" x14ac:dyDescent="0.15">
      <c r="A1605" t="str">
        <f t="shared" si="27"/>
        <v>201949_349_4562342690029</v>
      </c>
      <c r="B1605">
        <v>201949</v>
      </c>
      <c r="C1605">
        <v>349</v>
      </c>
      <c r="D1605" t="s">
        <v>90</v>
      </c>
      <c r="E1605" s="9">
        <v>4562342690029</v>
      </c>
      <c r="F1605">
        <v>0</v>
      </c>
      <c r="G1605">
        <v>0</v>
      </c>
      <c r="H1605" t="s">
        <v>18</v>
      </c>
      <c r="I1605" t="s">
        <v>19</v>
      </c>
      <c r="J1605" t="s">
        <v>329</v>
      </c>
      <c r="K1605">
        <v>30</v>
      </c>
      <c r="L1605">
        <v>0</v>
      </c>
      <c r="M1605">
        <v>0</v>
      </c>
      <c r="N1605">
        <v>0</v>
      </c>
    </row>
    <row r="1606" spans="1:14" x14ac:dyDescent="0.15">
      <c r="A1606" t="str">
        <f t="shared" si="27"/>
        <v>201949_349_4562342690036</v>
      </c>
      <c r="B1606">
        <v>201949</v>
      </c>
      <c r="C1606">
        <v>349</v>
      </c>
      <c r="D1606" t="s">
        <v>90</v>
      </c>
      <c r="E1606" s="9">
        <v>4562342690036</v>
      </c>
      <c r="F1606">
        <v>0</v>
      </c>
      <c r="G1606">
        <v>0</v>
      </c>
      <c r="H1606" t="s">
        <v>20</v>
      </c>
      <c r="I1606" t="s">
        <v>19</v>
      </c>
      <c r="J1606" t="s">
        <v>329</v>
      </c>
      <c r="K1606">
        <v>10</v>
      </c>
      <c r="L1606">
        <v>0</v>
      </c>
      <c r="M1606">
        <v>0</v>
      </c>
      <c r="N1606">
        <v>0</v>
      </c>
    </row>
    <row r="1607" spans="1:14" x14ac:dyDescent="0.15">
      <c r="A1607" t="str">
        <f t="shared" si="27"/>
        <v>201949_349_4562342690043</v>
      </c>
      <c r="B1607">
        <v>201949</v>
      </c>
      <c r="C1607">
        <v>349</v>
      </c>
      <c r="D1607" t="s">
        <v>90</v>
      </c>
      <c r="E1607" s="9">
        <v>4562342690043</v>
      </c>
      <c r="F1607">
        <v>0</v>
      </c>
      <c r="G1607">
        <v>0</v>
      </c>
      <c r="H1607" t="s">
        <v>21</v>
      </c>
      <c r="I1607" t="s">
        <v>19</v>
      </c>
      <c r="J1607" t="s">
        <v>329</v>
      </c>
      <c r="K1607">
        <v>30</v>
      </c>
      <c r="L1607">
        <v>0</v>
      </c>
      <c r="M1607">
        <v>0</v>
      </c>
      <c r="N1607">
        <v>0</v>
      </c>
    </row>
    <row r="1608" spans="1:14" x14ac:dyDescent="0.15">
      <c r="A1608" t="str">
        <f t="shared" si="27"/>
        <v>201949_349_4562342690050</v>
      </c>
      <c r="B1608">
        <v>201949</v>
      </c>
      <c r="C1608">
        <v>349</v>
      </c>
      <c r="D1608" t="s">
        <v>90</v>
      </c>
      <c r="E1608" s="9">
        <v>4562342690050</v>
      </c>
      <c r="F1608">
        <v>0</v>
      </c>
      <c r="G1608">
        <v>0</v>
      </c>
      <c r="H1608" t="s">
        <v>22</v>
      </c>
      <c r="I1608" t="s">
        <v>19</v>
      </c>
      <c r="J1608" t="s">
        <v>329</v>
      </c>
      <c r="K1608">
        <v>10</v>
      </c>
      <c r="L1608">
        <v>0</v>
      </c>
      <c r="M1608">
        <v>0</v>
      </c>
      <c r="N1608">
        <v>0</v>
      </c>
    </row>
    <row r="1609" spans="1:14" x14ac:dyDescent="0.15">
      <c r="A1609" t="str">
        <f t="shared" si="27"/>
        <v>201949_349_4562342690067</v>
      </c>
      <c r="B1609">
        <v>201949</v>
      </c>
      <c r="C1609">
        <v>349</v>
      </c>
      <c r="D1609" t="s">
        <v>90</v>
      </c>
      <c r="E1609" s="9">
        <v>4562342690067</v>
      </c>
      <c r="F1609">
        <v>0</v>
      </c>
      <c r="G1609">
        <v>0</v>
      </c>
      <c r="H1609" t="s">
        <v>23</v>
      </c>
      <c r="I1609" t="s">
        <v>19</v>
      </c>
      <c r="J1609" t="s">
        <v>329</v>
      </c>
      <c r="K1609">
        <v>30</v>
      </c>
      <c r="L1609">
        <v>0</v>
      </c>
      <c r="M1609">
        <v>0</v>
      </c>
      <c r="N1609">
        <v>0</v>
      </c>
    </row>
    <row r="1610" spans="1:14" x14ac:dyDescent="0.15">
      <c r="A1610" t="str">
        <f t="shared" si="27"/>
        <v>201949_349_4562342690074</v>
      </c>
      <c r="B1610">
        <v>201949</v>
      </c>
      <c r="C1610">
        <v>349</v>
      </c>
      <c r="D1610" t="s">
        <v>90</v>
      </c>
      <c r="E1610" s="9">
        <v>4562342690074</v>
      </c>
      <c r="F1610">
        <v>0</v>
      </c>
      <c r="G1610">
        <v>0</v>
      </c>
      <c r="H1610" t="s">
        <v>24</v>
      </c>
      <c r="I1610" t="s">
        <v>19</v>
      </c>
      <c r="J1610" t="s">
        <v>329</v>
      </c>
      <c r="K1610">
        <v>30</v>
      </c>
      <c r="L1610">
        <v>0</v>
      </c>
      <c r="M1610">
        <v>0</v>
      </c>
      <c r="N1610">
        <v>0</v>
      </c>
    </row>
    <row r="1611" spans="1:14" x14ac:dyDescent="0.15">
      <c r="A1611" t="str">
        <f t="shared" si="27"/>
        <v>201949_349_4562342690081</v>
      </c>
      <c r="B1611">
        <v>201949</v>
      </c>
      <c r="C1611">
        <v>349</v>
      </c>
      <c r="D1611" t="s">
        <v>90</v>
      </c>
      <c r="E1611" s="9">
        <v>4562342690081</v>
      </c>
      <c r="F1611">
        <v>0</v>
      </c>
      <c r="G1611">
        <v>0</v>
      </c>
      <c r="H1611" t="s">
        <v>25</v>
      </c>
      <c r="I1611" t="s">
        <v>19</v>
      </c>
      <c r="J1611" t="s">
        <v>329</v>
      </c>
      <c r="K1611">
        <v>10</v>
      </c>
      <c r="L1611">
        <v>0</v>
      </c>
      <c r="M1611">
        <v>0</v>
      </c>
      <c r="N1611">
        <v>0</v>
      </c>
    </row>
    <row r="1612" spans="1:14" x14ac:dyDescent="0.15">
      <c r="A1612" t="str">
        <f t="shared" si="27"/>
        <v>201949_362_4562342690029</v>
      </c>
      <c r="B1612">
        <v>201949</v>
      </c>
      <c r="C1612">
        <v>362</v>
      </c>
      <c r="D1612" t="s">
        <v>91</v>
      </c>
      <c r="E1612" s="9">
        <v>4562342690029</v>
      </c>
      <c r="F1612">
        <v>0</v>
      </c>
      <c r="G1612">
        <v>0</v>
      </c>
      <c r="H1612" t="s">
        <v>18</v>
      </c>
      <c r="I1612" t="s">
        <v>19</v>
      </c>
      <c r="J1612" t="s">
        <v>329</v>
      </c>
      <c r="K1612">
        <v>23</v>
      </c>
      <c r="L1612">
        <v>3</v>
      </c>
      <c r="M1612">
        <v>0</v>
      </c>
      <c r="N1612">
        <v>0</v>
      </c>
    </row>
    <row r="1613" spans="1:14" x14ac:dyDescent="0.15">
      <c r="A1613" t="str">
        <f t="shared" si="27"/>
        <v>201949_362_4562342690036</v>
      </c>
      <c r="B1613">
        <v>201949</v>
      </c>
      <c r="C1613">
        <v>362</v>
      </c>
      <c r="D1613" t="s">
        <v>91</v>
      </c>
      <c r="E1613" s="9">
        <v>4562342690036</v>
      </c>
      <c r="F1613">
        <v>0</v>
      </c>
      <c r="G1613">
        <v>0</v>
      </c>
      <c r="H1613" t="s">
        <v>20</v>
      </c>
      <c r="I1613" t="s">
        <v>19</v>
      </c>
      <c r="J1613" t="s">
        <v>329</v>
      </c>
      <c r="K1613">
        <v>6</v>
      </c>
      <c r="L1613">
        <v>2</v>
      </c>
      <c r="M1613">
        <v>0</v>
      </c>
      <c r="N1613">
        <v>0</v>
      </c>
    </row>
    <row r="1614" spans="1:14" x14ac:dyDescent="0.15">
      <c r="A1614" t="str">
        <f t="shared" si="27"/>
        <v>201949_362_4562342690043</v>
      </c>
      <c r="B1614">
        <v>201949</v>
      </c>
      <c r="C1614">
        <v>362</v>
      </c>
      <c r="D1614" t="s">
        <v>91</v>
      </c>
      <c r="E1614" s="9">
        <v>4562342690043</v>
      </c>
      <c r="F1614">
        <v>0</v>
      </c>
      <c r="G1614">
        <v>0</v>
      </c>
      <c r="H1614" t="s">
        <v>21</v>
      </c>
      <c r="I1614" t="s">
        <v>19</v>
      </c>
      <c r="J1614" t="s">
        <v>329</v>
      </c>
      <c r="K1614">
        <v>29</v>
      </c>
      <c r="L1614">
        <v>0</v>
      </c>
      <c r="M1614">
        <v>0</v>
      </c>
      <c r="N1614">
        <v>0</v>
      </c>
    </row>
    <row r="1615" spans="1:14" x14ac:dyDescent="0.15">
      <c r="A1615" t="str">
        <f t="shared" si="27"/>
        <v>201949_362_4562342690050</v>
      </c>
      <c r="B1615">
        <v>201949</v>
      </c>
      <c r="C1615">
        <v>362</v>
      </c>
      <c r="D1615" t="s">
        <v>91</v>
      </c>
      <c r="E1615" s="9">
        <v>4562342690050</v>
      </c>
      <c r="F1615">
        <v>0</v>
      </c>
      <c r="G1615">
        <v>0</v>
      </c>
      <c r="H1615" t="s">
        <v>22</v>
      </c>
      <c r="I1615" t="s">
        <v>19</v>
      </c>
      <c r="J1615" t="s">
        <v>329</v>
      </c>
      <c r="K1615">
        <v>7</v>
      </c>
      <c r="L1615">
        <v>1</v>
      </c>
      <c r="M1615">
        <v>0</v>
      </c>
      <c r="N1615">
        <v>0</v>
      </c>
    </row>
    <row r="1616" spans="1:14" x14ac:dyDescent="0.15">
      <c r="A1616" t="str">
        <f t="shared" si="27"/>
        <v>201949_362_4562342690067</v>
      </c>
      <c r="B1616">
        <v>201949</v>
      </c>
      <c r="C1616">
        <v>362</v>
      </c>
      <c r="D1616" t="s">
        <v>91</v>
      </c>
      <c r="E1616" s="9">
        <v>4562342690067</v>
      </c>
      <c r="F1616">
        <v>0</v>
      </c>
      <c r="G1616">
        <v>0</v>
      </c>
      <c r="H1616" t="s">
        <v>23</v>
      </c>
      <c r="I1616" t="s">
        <v>19</v>
      </c>
      <c r="J1616" t="s">
        <v>329</v>
      </c>
      <c r="K1616">
        <v>30</v>
      </c>
      <c r="L1616">
        <v>0</v>
      </c>
      <c r="M1616">
        <v>0</v>
      </c>
      <c r="N1616">
        <v>0</v>
      </c>
    </row>
    <row r="1617" spans="1:14" x14ac:dyDescent="0.15">
      <c r="A1617" t="str">
        <f t="shared" si="27"/>
        <v>201949_362_4562342690074</v>
      </c>
      <c r="B1617">
        <v>201949</v>
      </c>
      <c r="C1617">
        <v>362</v>
      </c>
      <c r="D1617" t="s">
        <v>91</v>
      </c>
      <c r="E1617" s="9">
        <v>4562342690074</v>
      </c>
      <c r="F1617">
        <v>0</v>
      </c>
      <c r="G1617">
        <v>0</v>
      </c>
      <c r="H1617" t="s">
        <v>24</v>
      </c>
      <c r="I1617" t="s">
        <v>19</v>
      </c>
      <c r="J1617" t="s">
        <v>329</v>
      </c>
      <c r="K1617">
        <v>26</v>
      </c>
      <c r="L1617">
        <v>1</v>
      </c>
      <c r="M1617">
        <v>0</v>
      </c>
      <c r="N1617">
        <v>0</v>
      </c>
    </row>
    <row r="1618" spans="1:14" x14ac:dyDescent="0.15">
      <c r="A1618" t="str">
        <f t="shared" si="27"/>
        <v>201949_362_4562342690081</v>
      </c>
      <c r="B1618">
        <v>201949</v>
      </c>
      <c r="C1618">
        <v>362</v>
      </c>
      <c r="D1618" t="s">
        <v>91</v>
      </c>
      <c r="E1618" s="9">
        <v>4562342690081</v>
      </c>
      <c r="F1618">
        <v>0</v>
      </c>
      <c r="G1618">
        <v>0</v>
      </c>
      <c r="H1618" t="s">
        <v>25</v>
      </c>
      <c r="I1618" t="s">
        <v>19</v>
      </c>
      <c r="J1618" t="s">
        <v>329</v>
      </c>
      <c r="K1618">
        <v>5</v>
      </c>
      <c r="L1618">
        <v>1</v>
      </c>
      <c r="M1618">
        <v>0</v>
      </c>
      <c r="N1618">
        <v>0</v>
      </c>
    </row>
    <row r="1619" spans="1:14" x14ac:dyDescent="0.15">
      <c r="A1619" t="str">
        <f t="shared" si="27"/>
        <v>201949_364_4562342690029</v>
      </c>
      <c r="B1619">
        <v>201949</v>
      </c>
      <c r="C1619">
        <v>364</v>
      </c>
      <c r="D1619" t="s">
        <v>92</v>
      </c>
      <c r="E1619" s="9">
        <v>4562342690029</v>
      </c>
      <c r="F1619">
        <v>0</v>
      </c>
      <c r="G1619">
        <v>0</v>
      </c>
      <c r="H1619" t="s">
        <v>18</v>
      </c>
      <c r="I1619" t="s">
        <v>19</v>
      </c>
      <c r="J1619" t="s">
        <v>329</v>
      </c>
      <c r="K1619">
        <v>23</v>
      </c>
      <c r="L1619">
        <v>3</v>
      </c>
      <c r="M1619">
        <v>0</v>
      </c>
      <c r="N1619">
        <v>0</v>
      </c>
    </row>
    <row r="1620" spans="1:14" x14ac:dyDescent="0.15">
      <c r="A1620" t="str">
        <f t="shared" si="27"/>
        <v>201949_364_4562342690036</v>
      </c>
      <c r="B1620">
        <v>201949</v>
      </c>
      <c r="C1620">
        <v>364</v>
      </c>
      <c r="D1620" t="s">
        <v>92</v>
      </c>
      <c r="E1620" s="9">
        <v>4562342690036</v>
      </c>
      <c r="F1620">
        <v>0</v>
      </c>
      <c r="G1620">
        <v>0</v>
      </c>
      <c r="H1620" t="s">
        <v>20</v>
      </c>
      <c r="I1620" t="s">
        <v>19</v>
      </c>
      <c r="J1620" t="s">
        <v>329</v>
      </c>
      <c r="K1620">
        <v>8</v>
      </c>
      <c r="L1620">
        <v>1</v>
      </c>
      <c r="M1620">
        <v>0</v>
      </c>
      <c r="N1620">
        <v>0</v>
      </c>
    </row>
    <row r="1621" spans="1:14" x14ac:dyDescent="0.15">
      <c r="A1621" t="str">
        <f t="shared" si="27"/>
        <v>201949_364_4562342690043</v>
      </c>
      <c r="B1621">
        <v>201949</v>
      </c>
      <c r="C1621">
        <v>364</v>
      </c>
      <c r="D1621" t="s">
        <v>92</v>
      </c>
      <c r="E1621" s="9">
        <v>4562342690043</v>
      </c>
      <c r="F1621">
        <v>0</v>
      </c>
      <c r="G1621">
        <v>0</v>
      </c>
      <c r="H1621" t="s">
        <v>21</v>
      </c>
      <c r="I1621" t="s">
        <v>19</v>
      </c>
      <c r="J1621" t="s">
        <v>329</v>
      </c>
      <c r="K1621">
        <v>26</v>
      </c>
      <c r="L1621">
        <v>1</v>
      </c>
      <c r="M1621">
        <v>0</v>
      </c>
      <c r="N1621">
        <v>0</v>
      </c>
    </row>
    <row r="1622" spans="1:14" x14ac:dyDescent="0.15">
      <c r="A1622" t="str">
        <f t="shared" si="27"/>
        <v>201949_364_4562342690050</v>
      </c>
      <c r="B1622">
        <v>201949</v>
      </c>
      <c r="C1622">
        <v>364</v>
      </c>
      <c r="D1622" t="s">
        <v>92</v>
      </c>
      <c r="E1622" s="9">
        <v>4562342690050</v>
      </c>
      <c r="F1622">
        <v>0</v>
      </c>
      <c r="G1622">
        <v>0</v>
      </c>
      <c r="H1622" t="s">
        <v>22</v>
      </c>
      <c r="I1622" t="s">
        <v>19</v>
      </c>
      <c r="J1622" t="s">
        <v>329</v>
      </c>
      <c r="K1622">
        <v>8</v>
      </c>
      <c r="L1622">
        <v>0</v>
      </c>
      <c r="M1622">
        <v>0</v>
      </c>
      <c r="N1622">
        <v>0</v>
      </c>
    </row>
    <row r="1623" spans="1:14" x14ac:dyDescent="0.15">
      <c r="A1623" t="str">
        <f t="shared" si="27"/>
        <v>201949_364_4562342690067</v>
      </c>
      <c r="B1623">
        <v>201949</v>
      </c>
      <c r="C1623">
        <v>364</v>
      </c>
      <c r="D1623" t="s">
        <v>92</v>
      </c>
      <c r="E1623" s="9">
        <v>4562342690067</v>
      </c>
      <c r="F1623">
        <v>0</v>
      </c>
      <c r="G1623">
        <v>0</v>
      </c>
      <c r="H1623" t="s">
        <v>23</v>
      </c>
      <c r="I1623" t="s">
        <v>19</v>
      </c>
      <c r="J1623" t="s">
        <v>329</v>
      </c>
      <c r="K1623">
        <v>29</v>
      </c>
      <c r="L1623">
        <v>1</v>
      </c>
      <c r="M1623">
        <v>0</v>
      </c>
      <c r="N1623">
        <v>0</v>
      </c>
    </row>
    <row r="1624" spans="1:14" x14ac:dyDescent="0.15">
      <c r="A1624" t="str">
        <f t="shared" si="27"/>
        <v>201949_364_4562342690074</v>
      </c>
      <c r="B1624">
        <v>201949</v>
      </c>
      <c r="C1624">
        <v>364</v>
      </c>
      <c r="D1624" t="s">
        <v>92</v>
      </c>
      <c r="E1624" s="9">
        <v>4562342690074</v>
      </c>
      <c r="F1624">
        <v>0</v>
      </c>
      <c r="G1624">
        <v>0</v>
      </c>
      <c r="H1624" t="s">
        <v>24</v>
      </c>
      <c r="I1624" t="s">
        <v>19</v>
      </c>
      <c r="J1624" t="s">
        <v>329</v>
      </c>
      <c r="K1624">
        <v>28</v>
      </c>
      <c r="L1624">
        <v>2</v>
      </c>
      <c r="M1624">
        <v>0</v>
      </c>
      <c r="N1624">
        <v>0</v>
      </c>
    </row>
    <row r="1625" spans="1:14" x14ac:dyDescent="0.15">
      <c r="A1625" t="str">
        <f t="shared" ref="A1625:A1688" si="28">B1625&amp;"_"&amp;C1625&amp;"_"&amp;E1625</f>
        <v>201949_364_4562342690081</v>
      </c>
      <c r="B1625">
        <v>201949</v>
      </c>
      <c r="C1625">
        <v>364</v>
      </c>
      <c r="D1625" t="s">
        <v>92</v>
      </c>
      <c r="E1625" s="9">
        <v>4562342690081</v>
      </c>
      <c r="F1625">
        <v>0</v>
      </c>
      <c r="G1625">
        <v>0</v>
      </c>
      <c r="H1625" t="s">
        <v>25</v>
      </c>
      <c r="I1625" t="s">
        <v>19</v>
      </c>
      <c r="J1625" t="s">
        <v>329</v>
      </c>
      <c r="K1625">
        <v>8</v>
      </c>
      <c r="L1625">
        <v>0</v>
      </c>
      <c r="M1625">
        <v>0</v>
      </c>
      <c r="N1625">
        <v>0</v>
      </c>
    </row>
    <row r="1626" spans="1:14" x14ac:dyDescent="0.15">
      <c r="A1626" t="str">
        <f t="shared" si="28"/>
        <v>201949_367_4562342690029</v>
      </c>
      <c r="B1626">
        <v>201949</v>
      </c>
      <c r="C1626">
        <v>367</v>
      </c>
      <c r="D1626" t="s">
        <v>93</v>
      </c>
      <c r="E1626" s="9">
        <v>4562342690029</v>
      </c>
      <c r="F1626">
        <v>0</v>
      </c>
      <c r="G1626">
        <v>0</v>
      </c>
      <c r="H1626" t="s">
        <v>18</v>
      </c>
      <c r="I1626" t="s">
        <v>19</v>
      </c>
      <c r="J1626" t="s">
        <v>329</v>
      </c>
      <c r="K1626">
        <v>29</v>
      </c>
      <c r="L1626">
        <v>1</v>
      </c>
      <c r="M1626">
        <v>0</v>
      </c>
      <c r="N1626">
        <v>0</v>
      </c>
    </row>
    <row r="1627" spans="1:14" x14ac:dyDescent="0.15">
      <c r="A1627" t="str">
        <f t="shared" si="28"/>
        <v>201949_367_4562342690036</v>
      </c>
      <c r="B1627">
        <v>201949</v>
      </c>
      <c r="C1627">
        <v>367</v>
      </c>
      <c r="D1627" t="s">
        <v>93</v>
      </c>
      <c r="E1627" s="9">
        <v>4562342690036</v>
      </c>
      <c r="F1627">
        <v>0</v>
      </c>
      <c r="G1627">
        <v>0</v>
      </c>
      <c r="H1627" t="s">
        <v>20</v>
      </c>
      <c r="I1627" t="s">
        <v>19</v>
      </c>
      <c r="J1627" t="s">
        <v>329</v>
      </c>
      <c r="K1627">
        <v>10</v>
      </c>
      <c r="L1627">
        <v>0</v>
      </c>
      <c r="M1627">
        <v>0</v>
      </c>
      <c r="N1627">
        <v>0</v>
      </c>
    </row>
    <row r="1628" spans="1:14" x14ac:dyDescent="0.15">
      <c r="A1628" t="str">
        <f t="shared" si="28"/>
        <v>201949_367_4562342690043</v>
      </c>
      <c r="B1628">
        <v>201949</v>
      </c>
      <c r="C1628">
        <v>367</v>
      </c>
      <c r="D1628" t="s">
        <v>93</v>
      </c>
      <c r="E1628" s="9">
        <v>4562342690043</v>
      </c>
      <c r="F1628">
        <v>0</v>
      </c>
      <c r="G1628">
        <v>0</v>
      </c>
      <c r="H1628" t="s">
        <v>21</v>
      </c>
      <c r="I1628" t="s">
        <v>19</v>
      </c>
      <c r="J1628" t="s">
        <v>329</v>
      </c>
      <c r="K1628">
        <v>26</v>
      </c>
      <c r="L1628">
        <v>3</v>
      </c>
      <c r="M1628">
        <v>0</v>
      </c>
      <c r="N1628">
        <v>0</v>
      </c>
    </row>
    <row r="1629" spans="1:14" x14ac:dyDescent="0.15">
      <c r="A1629" t="str">
        <f t="shared" si="28"/>
        <v>201949_367_4562342690050</v>
      </c>
      <c r="B1629">
        <v>201949</v>
      </c>
      <c r="C1629">
        <v>367</v>
      </c>
      <c r="D1629" t="s">
        <v>93</v>
      </c>
      <c r="E1629" s="9">
        <v>4562342690050</v>
      </c>
      <c r="F1629">
        <v>0</v>
      </c>
      <c r="G1629">
        <v>0</v>
      </c>
      <c r="H1629" t="s">
        <v>22</v>
      </c>
      <c r="I1629" t="s">
        <v>19</v>
      </c>
      <c r="J1629" t="s">
        <v>329</v>
      </c>
      <c r="K1629">
        <v>8</v>
      </c>
      <c r="L1629">
        <v>1</v>
      </c>
      <c r="M1629">
        <v>0</v>
      </c>
      <c r="N1629">
        <v>0</v>
      </c>
    </row>
    <row r="1630" spans="1:14" x14ac:dyDescent="0.15">
      <c r="A1630" t="str">
        <f t="shared" si="28"/>
        <v>201949_367_4562342690067</v>
      </c>
      <c r="B1630">
        <v>201949</v>
      </c>
      <c r="C1630">
        <v>367</v>
      </c>
      <c r="D1630" t="s">
        <v>93</v>
      </c>
      <c r="E1630" s="9">
        <v>4562342690067</v>
      </c>
      <c r="F1630">
        <v>0</v>
      </c>
      <c r="G1630">
        <v>0</v>
      </c>
      <c r="H1630" t="s">
        <v>23</v>
      </c>
      <c r="I1630" t="s">
        <v>19</v>
      </c>
      <c r="J1630" t="s">
        <v>329</v>
      </c>
      <c r="K1630">
        <v>30</v>
      </c>
      <c r="L1630">
        <v>0</v>
      </c>
      <c r="M1630">
        <v>0</v>
      </c>
      <c r="N1630">
        <v>0</v>
      </c>
    </row>
    <row r="1631" spans="1:14" x14ac:dyDescent="0.15">
      <c r="A1631" t="str">
        <f t="shared" si="28"/>
        <v>201949_367_4562342690074</v>
      </c>
      <c r="B1631">
        <v>201949</v>
      </c>
      <c r="C1631">
        <v>367</v>
      </c>
      <c r="D1631" t="s">
        <v>93</v>
      </c>
      <c r="E1631" s="9">
        <v>4562342690074</v>
      </c>
      <c r="F1631">
        <v>0</v>
      </c>
      <c r="G1631">
        <v>0</v>
      </c>
      <c r="H1631" t="s">
        <v>24</v>
      </c>
      <c r="I1631" t="s">
        <v>19</v>
      </c>
      <c r="J1631" t="s">
        <v>329</v>
      </c>
      <c r="K1631">
        <v>28</v>
      </c>
      <c r="L1631">
        <v>1</v>
      </c>
      <c r="M1631">
        <v>0</v>
      </c>
      <c r="N1631">
        <v>0</v>
      </c>
    </row>
    <row r="1632" spans="1:14" x14ac:dyDescent="0.15">
      <c r="A1632" t="str">
        <f t="shared" si="28"/>
        <v>201949_367_4562342690081</v>
      </c>
      <c r="B1632">
        <v>201949</v>
      </c>
      <c r="C1632">
        <v>367</v>
      </c>
      <c r="D1632" t="s">
        <v>93</v>
      </c>
      <c r="E1632" s="9">
        <v>4562342690081</v>
      </c>
      <c r="F1632">
        <v>0</v>
      </c>
      <c r="G1632">
        <v>0</v>
      </c>
      <c r="H1632" t="s">
        <v>25</v>
      </c>
      <c r="I1632" t="s">
        <v>19</v>
      </c>
      <c r="J1632" t="s">
        <v>329</v>
      </c>
      <c r="K1632">
        <v>10</v>
      </c>
      <c r="L1632">
        <v>0</v>
      </c>
      <c r="M1632">
        <v>0</v>
      </c>
      <c r="N1632">
        <v>0</v>
      </c>
    </row>
    <row r="1633" spans="1:14" x14ac:dyDescent="0.15">
      <c r="A1633" t="str">
        <f t="shared" si="28"/>
        <v>201949_368_4562342690029</v>
      </c>
      <c r="B1633">
        <v>201949</v>
      </c>
      <c r="C1633">
        <v>368</v>
      </c>
      <c r="D1633" t="s">
        <v>94</v>
      </c>
      <c r="E1633" s="9">
        <v>4562342690029</v>
      </c>
      <c r="F1633">
        <v>0</v>
      </c>
      <c r="G1633">
        <v>0</v>
      </c>
      <c r="H1633" t="s">
        <v>18</v>
      </c>
      <c r="I1633" t="s">
        <v>19</v>
      </c>
      <c r="J1633" t="s">
        <v>329</v>
      </c>
      <c r="K1633">
        <v>22</v>
      </c>
      <c r="L1633">
        <v>3</v>
      </c>
      <c r="M1633">
        <v>0</v>
      </c>
      <c r="N1633">
        <v>0</v>
      </c>
    </row>
    <row r="1634" spans="1:14" x14ac:dyDescent="0.15">
      <c r="A1634" t="str">
        <f t="shared" si="28"/>
        <v>201949_368_4562342690036</v>
      </c>
      <c r="B1634">
        <v>201949</v>
      </c>
      <c r="C1634">
        <v>368</v>
      </c>
      <c r="D1634" t="s">
        <v>94</v>
      </c>
      <c r="E1634" s="9">
        <v>4562342690036</v>
      </c>
      <c r="F1634">
        <v>0</v>
      </c>
      <c r="G1634">
        <v>0</v>
      </c>
      <c r="H1634" t="s">
        <v>20</v>
      </c>
      <c r="I1634" t="s">
        <v>19</v>
      </c>
      <c r="J1634" t="s">
        <v>329</v>
      </c>
      <c r="K1634">
        <v>6</v>
      </c>
      <c r="L1634">
        <v>1</v>
      </c>
      <c r="M1634">
        <v>0</v>
      </c>
      <c r="N1634">
        <v>0</v>
      </c>
    </row>
    <row r="1635" spans="1:14" x14ac:dyDescent="0.15">
      <c r="A1635" t="str">
        <f t="shared" si="28"/>
        <v>201949_368_4562342690043</v>
      </c>
      <c r="B1635">
        <v>201949</v>
      </c>
      <c r="C1635">
        <v>368</v>
      </c>
      <c r="D1635" t="s">
        <v>94</v>
      </c>
      <c r="E1635" s="9">
        <v>4562342690043</v>
      </c>
      <c r="F1635">
        <v>0</v>
      </c>
      <c r="G1635">
        <v>0</v>
      </c>
      <c r="H1635" t="s">
        <v>21</v>
      </c>
      <c r="I1635" t="s">
        <v>19</v>
      </c>
      <c r="J1635" t="s">
        <v>329</v>
      </c>
      <c r="K1635">
        <v>16</v>
      </c>
      <c r="L1635">
        <v>7</v>
      </c>
      <c r="M1635">
        <v>0</v>
      </c>
      <c r="N1635">
        <v>0</v>
      </c>
    </row>
    <row r="1636" spans="1:14" x14ac:dyDescent="0.15">
      <c r="A1636" t="str">
        <f t="shared" si="28"/>
        <v>201949_368_4562342690050</v>
      </c>
      <c r="B1636">
        <v>201949</v>
      </c>
      <c r="C1636">
        <v>368</v>
      </c>
      <c r="D1636" t="s">
        <v>94</v>
      </c>
      <c r="E1636" s="9">
        <v>4562342690050</v>
      </c>
      <c r="F1636">
        <v>0</v>
      </c>
      <c r="G1636">
        <v>0</v>
      </c>
      <c r="H1636" t="s">
        <v>22</v>
      </c>
      <c r="I1636" t="s">
        <v>19</v>
      </c>
      <c r="J1636" t="s">
        <v>329</v>
      </c>
      <c r="K1636">
        <v>6</v>
      </c>
      <c r="L1636">
        <v>3</v>
      </c>
      <c r="M1636">
        <v>0</v>
      </c>
      <c r="N1636">
        <v>0</v>
      </c>
    </row>
    <row r="1637" spans="1:14" x14ac:dyDescent="0.15">
      <c r="A1637" t="str">
        <f t="shared" si="28"/>
        <v>201949_368_4562342690067</v>
      </c>
      <c r="B1637">
        <v>201949</v>
      </c>
      <c r="C1637">
        <v>368</v>
      </c>
      <c r="D1637" t="s">
        <v>94</v>
      </c>
      <c r="E1637" s="9">
        <v>4562342690067</v>
      </c>
      <c r="F1637">
        <v>0</v>
      </c>
      <c r="G1637">
        <v>0</v>
      </c>
      <c r="H1637" t="s">
        <v>23</v>
      </c>
      <c r="I1637" t="s">
        <v>19</v>
      </c>
      <c r="J1637" t="s">
        <v>329</v>
      </c>
      <c r="K1637">
        <v>26</v>
      </c>
      <c r="L1637">
        <v>2</v>
      </c>
      <c r="M1637">
        <v>0</v>
      </c>
      <c r="N1637">
        <v>0</v>
      </c>
    </row>
    <row r="1638" spans="1:14" x14ac:dyDescent="0.15">
      <c r="A1638" t="str">
        <f t="shared" si="28"/>
        <v>201949_368_4562342690074</v>
      </c>
      <c r="B1638">
        <v>201949</v>
      </c>
      <c r="C1638">
        <v>368</v>
      </c>
      <c r="D1638" t="s">
        <v>94</v>
      </c>
      <c r="E1638" s="9">
        <v>4562342690074</v>
      </c>
      <c r="F1638">
        <v>0</v>
      </c>
      <c r="G1638">
        <v>0</v>
      </c>
      <c r="H1638" t="s">
        <v>24</v>
      </c>
      <c r="I1638" t="s">
        <v>19</v>
      </c>
      <c r="J1638" t="s">
        <v>329</v>
      </c>
      <c r="K1638">
        <v>21</v>
      </c>
      <c r="L1638">
        <v>4</v>
      </c>
      <c r="M1638">
        <v>0</v>
      </c>
      <c r="N1638">
        <v>0</v>
      </c>
    </row>
    <row r="1639" spans="1:14" x14ac:dyDescent="0.15">
      <c r="A1639" t="str">
        <f t="shared" si="28"/>
        <v>201949_368_4562342690081</v>
      </c>
      <c r="B1639">
        <v>201949</v>
      </c>
      <c r="C1639">
        <v>368</v>
      </c>
      <c r="D1639" t="s">
        <v>94</v>
      </c>
      <c r="E1639" s="9">
        <v>4562342690081</v>
      </c>
      <c r="F1639">
        <v>0</v>
      </c>
      <c r="G1639">
        <v>0</v>
      </c>
      <c r="H1639" t="s">
        <v>25</v>
      </c>
      <c r="I1639" t="s">
        <v>19</v>
      </c>
      <c r="J1639" t="s">
        <v>329</v>
      </c>
      <c r="K1639">
        <v>7</v>
      </c>
      <c r="L1639">
        <v>2</v>
      </c>
      <c r="M1639">
        <v>0</v>
      </c>
      <c r="N1639">
        <v>0</v>
      </c>
    </row>
    <row r="1640" spans="1:14" x14ac:dyDescent="0.15">
      <c r="A1640" t="str">
        <f t="shared" si="28"/>
        <v>201949_369_4562342690029</v>
      </c>
      <c r="B1640">
        <v>201949</v>
      </c>
      <c r="C1640">
        <v>369</v>
      </c>
      <c r="D1640" t="s">
        <v>95</v>
      </c>
      <c r="E1640" s="9">
        <v>4562342690029</v>
      </c>
      <c r="F1640">
        <v>0</v>
      </c>
      <c r="G1640">
        <v>0</v>
      </c>
      <c r="H1640" t="s">
        <v>18</v>
      </c>
      <c r="I1640" t="s">
        <v>19</v>
      </c>
      <c r="J1640" t="s">
        <v>329</v>
      </c>
      <c r="K1640">
        <v>27</v>
      </c>
      <c r="L1640">
        <v>2</v>
      </c>
      <c r="M1640">
        <v>0</v>
      </c>
      <c r="N1640">
        <v>0</v>
      </c>
    </row>
    <row r="1641" spans="1:14" x14ac:dyDescent="0.15">
      <c r="A1641" t="str">
        <f t="shared" si="28"/>
        <v>201949_369_4562342690036</v>
      </c>
      <c r="B1641">
        <v>201949</v>
      </c>
      <c r="C1641">
        <v>369</v>
      </c>
      <c r="D1641" t="s">
        <v>95</v>
      </c>
      <c r="E1641" s="9">
        <v>4562342690036</v>
      </c>
      <c r="F1641">
        <v>0</v>
      </c>
      <c r="G1641">
        <v>0</v>
      </c>
      <c r="H1641" t="s">
        <v>20</v>
      </c>
      <c r="I1641" t="s">
        <v>19</v>
      </c>
      <c r="J1641" t="s">
        <v>329</v>
      </c>
      <c r="K1641">
        <v>9</v>
      </c>
      <c r="L1641">
        <v>0</v>
      </c>
      <c r="M1641">
        <v>0</v>
      </c>
      <c r="N1641">
        <v>0</v>
      </c>
    </row>
    <row r="1642" spans="1:14" x14ac:dyDescent="0.15">
      <c r="A1642" t="str">
        <f t="shared" si="28"/>
        <v>201949_369_4562342690043</v>
      </c>
      <c r="B1642">
        <v>201949</v>
      </c>
      <c r="C1642">
        <v>369</v>
      </c>
      <c r="D1642" t="s">
        <v>95</v>
      </c>
      <c r="E1642" s="9">
        <v>4562342690043</v>
      </c>
      <c r="F1642">
        <v>0</v>
      </c>
      <c r="G1642">
        <v>0</v>
      </c>
      <c r="H1642" t="s">
        <v>21</v>
      </c>
      <c r="I1642" t="s">
        <v>19</v>
      </c>
      <c r="J1642" t="s">
        <v>329</v>
      </c>
      <c r="K1642">
        <v>28</v>
      </c>
      <c r="L1642">
        <v>1</v>
      </c>
      <c r="M1642">
        <v>0</v>
      </c>
      <c r="N1642">
        <v>0</v>
      </c>
    </row>
    <row r="1643" spans="1:14" x14ac:dyDescent="0.15">
      <c r="A1643" t="str">
        <f t="shared" si="28"/>
        <v>201949_369_4562342690050</v>
      </c>
      <c r="B1643">
        <v>201949</v>
      </c>
      <c r="C1643">
        <v>369</v>
      </c>
      <c r="D1643" t="s">
        <v>95</v>
      </c>
      <c r="E1643" s="9">
        <v>4562342690050</v>
      </c>
      <c r="F1643">
        <v>0</v>
      </c>
      <c r="G1643">
        <v>0</v>
      </c>
      <c r="H1643" t="s">
        <v>22</v>
      </c>
      <c r="I1643" t="s">
        <v>19</v>
      </c>
      <c r="J1643" t="s">
        <v>329</v>
      </c>
      <c r="K1643">
        <v>10</v>
      </c>
      <c r="L1643">
        <v>0</v>
      </c>
      <c r="M1643">
        <v>0</v>
      </c>
      <c r="N1643">
        <v>0</v>
      </c>
    </row>
    <row r="1644" spans="1:14" x14ac:dyDescent="0.15">
      <c r="A1644" t="str">
        <f t="shared" si="28"/>
        <v>201949_369_4562342690067</v>
      </c>
      <c r="B1644">
        <v>201949</v>
      </c>
      <c r="C1644">
        <v>369</v>
      </c>
      <c r="D1644" t="s">
        <v>95</v>
      </c>
      <c r="E1644" s="9">
        <v>4562342690067</v>
      </c>
      <c r="F1644">
        <v>0</v>
      </c>
      <c r="G1644">
        <v>0</v>
      </c>
      <c r="H1644" t="s">
        <v>23</v>
      </c>
      <c r="I1644" t="s">
        <v>19</v>
      </c>
      <c r="J1644" t="s">
        <v>329</v>
      </c>
      <c r="K1644">
        <v>30</v>
      </c>
      <c r="L1644">
        <v>0</v>
      </c>
      <c r="M1644">
        <v>0</v>
      </c>
      <c r="N1644">
        <v>0</v>
      </c>
    </row>
    <row r="1645" spans="1:14" x14ac:dyDescent="0.15">
      <c r="A1645" t="str">
        <f t="shared" si="28"/>
        <v>201949_369_4562342690074</v>
      </c>
      <c r="B1645">
        <v>201949</v>
      </c>
      <c r="C1645">
        <v>369</v>
      </c>
      <c r="D1645" t="s">
        <v>95</v>
      </c>
      <c r="E1645" s="9">
        <v>4562342690074</v>
      </c>
      <c r="F1645">
        <v>0</v>
      </c>
      <c r="G1645">
        <v>0</v>
      </c>
      <c r="H1645" t="s">
        <v>24</v>
      </c>
      <c r="I1645" t="s">
        <v>19</v>
      </c>
      <c r="J1645" t="s">
        <v>329</v>
      </c>
      <c r="K1645">
        <v>26</v>
      </c>
      <c r="L1645">
        <v>2</v>
      </c>
      <c r="M1645">
        <v>0</v>
      </c>
      <c r="N1645">
        <v>0</v>
      </c>
    </row>
    <row r="1646" spans="1:14" x14ac:dyDescent="0.15">
      <c r="A1646" t="str">
        <f t="shared" si="28"/>
        <v>201949_369_4562342690081</v>
      </c>
      <c r="B1646">
        <v>201949</v>
      </c>
      <c r="C1646">
        <v>369</v>
      </c>
      <c r="D1646" t="s">
        <v>95</v>
      </c>
      <c r="E1646" s="9">
        <v>4562342690081</v>
      </c>
      <c r="F1646">
        <v>0</v>
      </c>
      <c r="G1646">
        <v>0</v>
      </c>
      <c r="H1646" t="s">
        <v>25</v>
      </c>
      <c r="I1646" t="s">
        <v>19</v>
      </c>
      <c r="J1646" t="s">
        <v>329</v>
      </c>
      <c r="K1646">
        <v>9</v>
      </c>
      <c r="L1646">
        <v>1</v>
      </c>
      <c r="M1646">
        <v>0</v>
      </c>
      <c r="N1646">
        <v>0</v>
      </c>
    </row>
    <row r="1647" spans="1:14" x14ac:dyDescent="0.15">
      <c r="A1647" t="str">
        <f t="shared" si="28"/>
        <v>201949_376_4562342690029</v>
      </c>
      <c r="B1647">
        <v>201949</v>
      </c>
      <c r="C1647">
        <v>376</v>
      </c>
      <c r="D1647" t="s">
        <v>96</v>
      </c>
      <c r="E1647" s="9">
        <v>4562342690029</v>
      </c>
      <c r="F1647">
        <v>0</v>
      </c>
      <c r="G1647">
        <v>0</v>
      </c>
      <c r="H1647" t="s">
        <v>18</v>
      </c>
      <c r="I1647" t="s">
        <v>19</v>
      </c>
      <c r="J1647" t="s">
        <v>329</v>
      </c>
      <c r="K1647">
        <v>30</v>
      </c>
      <c r="L1647">
        <v>0</v>
      </c>
      <c r="M1647">
        <v>0</v>
      </c>
      <c r="N1647">
        <v>0</v>
      </c>
    </row>
    <row r="1648" spans="1:14" x14ac:dyDescent="0.15">
      <c r="A1648" t="str">
        <f t="shared" si="28"/>
        <v>201949_376_4562342690036</v>
      </c>
      <c r="B1648">
        <v>201949</v>
      </c>
      <c r="C1648">
        <v>376</v>
      </c>
      <c r="D1648" t="s">
        <v>96</v>
      </c>
      <c r="E1648" s="9">
        <v>4562342690036</v>
      </c>
      <c r="F1648">
        <v>0</v>
      </c>
      <c r="G1648">
        <v>0</v>
      </c>
      <c r="H1648" t="s">
        <v>20</v>
      </c>
      <c r="I1648" t="s">
        <v>19</v>
      </c>
      <c r="J1648" t="s">
        <v>329</v>
      </c>
      <c r="K1648">
        <v>9</v>
      </c>
      <c r="L1648">
        <v>1</v>
      </c>
      <c r="M1648">
        <v>0</v>
      </c>
      <c r="N1648">
        <v>0</v>
      </c>
    </row>
    <row r="1649" spans="1:14" x14ac:dyDescent="0.15">
      <c r="A1649" t="str">
        <f t="shared" si="28"/>
        <v>201949_376_4562342690043</v>
      </c>
      <c r="B1649">
        <v>201949</v>
      </c>
      <c r="C1649">
        <v>376</v>
      </c>
      <c r="D1649" t="s">
        <v>96</v>
      </c>
      <c r="E1649" s="9">
        <v>4562342690043</v>
      </c>
      <c r="F1649">
        <v>0</v>
      </c>
      <c r="G1649">
        <v>0</v>
      </c>
      <c r="H1649" t="s">
        <v>21</v>
      </c>
      <c r="I1649" t="s">
        <v>19</v>
      </c>
      <c r="J1649" t="s">
        <v>329</v>
      </c>
      <c r="K1649">
        <v>28</v>
      </c>
      <c r="L1649">
        <v>1</v>
      </c>
      <c r="M1649">
        <v>0</v>
      </c>
      <c r="N1649">
        <v>0</v>
      </c>
    </row>
    <row r="1650" spans="1:14" x14ac:dyDescent="0.15">
      <c r="A1650" t="str">
        <f t="shared" si="28"/>
        <v>201949_376_4562342690050</v>
      </c>
      <c r="B1650">
        <v>201949</v>
      </c>
      <c r="C1650">
        <v>376</v>
      </c>
      <c r="D1650" t="s">
        <v>96</v>
      </c>
      <c r="E1650" s="9">
        <v>4562342690050</v>
      </c>
      <c r="F1650">
        <v>0</v>
      </c>
      <c r="G1650">
        <v>0</v>
      </c>
      <c r="H1650" t="s">
        <v>22</v>
      </c>
      <c r="I1650" t="s">
        <v>19</v>
      </c>
      <c r="J1650" t="s">
        <v>329</v>
      </c>
      <c r="K1650">
        <v>9</v>
      </c>
      <c r="L1650">
        <v>0</v>
      </c>
      <c r="M1650">
        <v>0</v>
      </c>
      <c r="N1650">
        <v>0</v>
      </c>
    </row>
    <row r="1651" spans="1:14" x14ac:dyDescent="0.15">
      <c r="A1651" t="str">
        <f t="shared" si="28"/>
        <v>201949_376_4562342690067</v>
      </c>
      <c r="B1651">
        <v>201949</v>
      </c>
      <c r="C1651">
        <v>376</v>
      </c>
      <c r="D1651" t="s">
        <v>96</v>
      </c>
      <c r="E1651" s="9">
        <v>4562342690067</v>
      </c>
      <c r="F1651">
        <v>0</v>
      </c>
      <c r="G1651">
        <v>0</v>
      </c>
      <c r="H1651" t="s">
        <v>23</v>
      </c>
      <c r="I1651" t="s">
        <v>19</v>
      </c>
      <c r="J1651" t="s">
        <v>329</v>
      </c>
      <c r="K1651">
        <v>29</v>
      </c>
      <c r="L1651">
        <v>1</v>
      </c>
      <c r="M1651">
        <v>0</v>
      </c>
      <c r="N1651">
        <v>0</v>
      </c>
    </row>
    <row r="1652" spans="1:14" x14ac:dyDescent="0.15">
      <c r="A1652" t="str">
        <f t="shared" si="28"/>
        <v>201949_376_4562342690074</v>
      </c>
      <c r="B1652">
        <v>201949</v>
      </c>
      <c r="C1652">
        <v>376</v>
      </c>
      <c r="D1652" t="s">
        <v>96</v>
      </c>
      <c r="E1652" s="9">
        <v>4562342690074</v>
      </c>
      <c r="F1652">
        <v>0</v>
      </c>
      <c r="G1652">
        <v>0</v>
      </c>
      <c r="H1652" t="s">
        <v>24</v>
      </c>
      <c r="I1652" t="s">
        <v>19</v>
      </c>
      <c r="J1652" t="s">
        <v>329</v>
      </c>
      <c r="K1652">
        <v>28</v>
      </c>
      <c r="L1652">
        <v>2</v>
      </c>
      <c r="M1652">
        <v>0</v>
      </c>
      <c r="N1652">
        <v>0</v>
      </c>
    </row>
    <row r="1653" spans="1:14" x14ac:dyDescent="0.15">
      <c r="A1653" t="str">
        <f t="shared" si="28"/>
        <v>201949_376_4562342690081</v>
      </c>
      <c r="B1653">
        <v>201949</v>
      </c>
      <c r="C1653">
        <v>376</v>
      </c>
      <c r="D1653" t="s">
        <v>96</v>
      </c>
      <c r="E1653" s="9">
        <v>4562342690081</v>
      </c>
      <c r="F1653">
        <v>0</v>
      </c>
      <c r="G1653">
        <v>0</v>
      </c>
      <c r="H1653" t="s">
        <v>25</v>
      </c>
      <c r="I1653" t="s">
        <v>19</v>
      </c>
      <c r="J1653" t="s">
        <v>329</v>
      </c>
      <c r="K1653">
        <v>10</v>
      </c>
      <c r="L1653">
        <v>0</v>
      </c>
      <c r="M1653">
        <v>0</v>
      </c>
      <c r="N1653">
        <v>0</v>
      </c>
    </row>
    <row r="1654" spans="1:14" x14ac:dyDescent="0.15">
      <c r="A1654" t="str">
        <f t="shared" si="28"/>
        <v>201949_383_4562342690029</v>
      </c>
      <c r="B1654">
        <v>201949</v>
      </c>
      <c r="C1654">
        <v>383</v>
      </c>
      <c r="D1654" t="s">
        <v>97</v>
      </c>
      <c r="E1654" s="9">
        <v>4562342690029</v>
      </c>
      <c r="F1654">
        <v>0</v>
      </c>
      <c r="G1654">
        <v>0</v>
      </c>
      <c r="H1654" t="s">
        <v>18</v>
      </c>
      <c r="I1654" t="s">
        <v>19</v>
      </c>
      <c r="J1654" t="s">
        <v>329</v>
      </c>
      <c r="K1654">
        <v>25</v>
      </c>
      <c r="L1654">
        <v>5</v>
      </c>
      <c r="M1654">
        <v>0</v>
      </c>
      <c r="N1654">
        <v>0</v>
      </c>
    </row>
    <row r="1655" spans="1:14" x14ac:dyDescent="0.15">
      <c r="A1655" t="str">
        <f t="shared" si="28"/>
        <v>201949_383_4562342690036</v>
      </c>
      <c r="B1655">
        <v>201949</v>
      </c>
      <c r="C1655">
        <v>383</v>
      </c>
      <c r="D1655" t="s">
        <v>97</v>
      </c>
      <c r="E1655" s="9">
        <v>4562342690036</v>
      </c>
      <c r="F1655">
        <v>0</v>
      </c>
      <c r="G1655">
        <v>0</v>
      </c>
      <c r="H1655" t="s">
        <v>20</v>
      </c>
      <c r="I1655" t="s">
        <v>19</v>
      </c>
      <c r="J1655" t="s">
        <v>329</v>
      </c>
      <c r="K1655">
        <v>10</v>
      </c>
      <c r="L1655">
        <v>0</v>
      </c>
      <c r="M1655">
        <v>0</v>
      </c>
      <c r="N1655">
        <v>0</v>
      </c>
    </row>
    <row r="1656" spans="1:14" x14ac:dyDescent="0.15">
      <c r="A1656" t="str">
        <f t="shared" si="28"/>
        <v>201949_383_4562342690043</v>
      </c>
      <c r="B1656">
        <v>201949</v>
      </c>
      <c r="C1656">
        <v>383</v>
      </c>
      <c r="D1656" t="s">
        <v>97</v>
      </c>
      <c r="E1656" s="9">
        <v>4562342690043</v>
      </c>
      <c r="F1656">
        <v>0</v>
      </c>
      <c r="G1656">
        <v>0</v>
      </c>
      <c r="H1656" t="s">
        <v>21</v>
      </c>
      <c r="I1656" t="s">
        <v>19</v>
      </c>
      <c r="J1656" t="s">
        <v>329</v>
      </c>
      <c r="K1656">
        <v>29</v>
      </c>
      <c r="L1656">
        <v>1</v>
      </c>
      <c r="M1656">
        <v>0</v>
      </c>
      <c r="N1656">
        <v>0</v>
      </c>
    </row>
    <row r="1657" spans="1:14" x14ac:dyDescent="0.15">
      <c r="A1657" t="str">
        <f t="shared" si="28"/>
        <v>201949_383_4562342690050</v>
      </c>
      <c r="B1657">
        <v>201949</v>
      </c>
      <c r="C1657">
        <v>383</v>
      </c>
      <c r="D1657" t="s">
        <v>97</v>
      </c>
      <c r="E1657" s="9">
        <v>4562342690050</v>
      </c>
      <c r="F1657">
        <v>0</v>
      </c>
      <c r="G1657">
        <v>0</v>
      </c>
      <c r="H1657" t="s">
        <v>22</v>
      </c>
      <c r="I1657" t="s">
        <v>19</v>
      </c>
      <c r="J1657" t="s">
        <v>329</v>
      </c>
      <c r="K1657">
        <v>10</v>
      </c>
      <c r="L1657">
        <v>0</v>
      </c>
      <c r="M1657">
        <v>0</v>
      </c>
      <c r="N1657">
        <v>0</v>
      </c>
    </row>
    <row r="1658" spans="1:14" x14ac:dyDescent="0.15">
      <c r="A1658" t="str">
        <f t="shared" si="28"/>
        <v>201949_383_4562342690067</v>
      </c>
      <c r="B1658">
        <v>201949</v>
      </c>
      <c r="C1658">
        <v>383</v>
      </c>
      <c r="D1658" t="s">
        <v>97</v>
      </c>
      <c r="E1658" s="9">
        <v>4562342690067</v>
      </c>
      <c r="F1658">
        <v>0</v>
      </c>
      <c r="G1658">
        <v>0</v>
      </c>
      <c r="H1658" t="s">
        <v>23</v>
      </c>
      <c r="I1658" t="s">
        <v>19</v>
      </c>
      <c r="J1658" t="s">
        <v>329</v>
      </c>
      <c r="K1658">
        <v>30</v>
      </c>
      <c r="L1658">
        <v>0</v>
      </c>
      <c r="M1658">
        <v>0</v>
      </c>
      <c r="N1658">
        <v>0</v>
      </c>
    </row>
    <row r="1659" spans="1:14" x14ac:dyDescent="0.15">
      <c r="A1659" t="str">
        <f t="shared" si="28"/>
        <v>201949_383_4562342690074</v>
      </c>
      <c r="B1659">
        <v>201949</v>
      </c>
      <c r="C1659">
        <v>383</v>
      </c>
      <c r="D1659" t="s">
        <v>97</v>
      </c>
      <c r="E1659" s="9">
        <v>4562342690074</v>
      </c>
      <c r="F1659">
        <v>0</v>
      </c>
      <c r="G1659">
        <v>0</v>
      </c>
      <c r="H1659" t="s">
        <v>24</v>
      </c>
      <c r="I1659" t="s">
        <v>19</v>
      </c>
      <c r="J1659" t="s">
        <v>329</v>
      </c>
      <c r="K1659">
        <v>28</v>
      </c>
      <c r="L1659">
        <v>2</v>
      </c>
      <c r="M1659">
        <v>0</v>
      </c>
      <c r="N1659">
        <v>0</v>
      </c>
    </row>
    <row r="1660" spans="1:14" x14ac:dyDescent="0.15">
      <c r="A1660" t="str">
        <f t="shared" si="28"/>
        <v>201949_383_4562342690081</v>
      </c>
      <c r="B1660">
        <v>201949</v>
      </c>
      <c r="C1660">
        <v>383</v>
      </c>
      <c r="D1660" t="s">
        <v>97</v>
      </c>
      <c r="E1660" s="9">
        <v>4562342690081</v>
      </c>
      <c r="F1660">
        <v>0</v>
      </c>
      <c r="G1660">
        <v>0</v>
      </c>
      <c r="H1660" t="s">
        <v>25</v>
      </c>
      <c r="I1660" t="s">
        <v>19</v>
      </c>
      <c r="J1660" t="s">
        <v>329</v>
      </c>
      <c r="K1660">
        <v>9</v>
      </c>
      <c r="L1660">
        <v>1</v>
      </c>
      <c r="M1660">
        <v>0</v>
      </c>
      <c r="N1660">
        <v>0</v>
      </c>
    </row>
    <row r="1661" spans="1:14" x14ac:dyDescent="0.15">
      <c r="A1661" t="str">
        <f t="shared" si="28"/>
        <v>201949_385_4562342690029</v>
      </c>
      <c r="B1661">
        <v>201949</v>
      </c>
      <c r="C1661">
        <v>385</v>
      </c>
      <c r="D1661" t="s">
        <v>98</v>
      </c>
      <c r="E1661" s="9">
        <v>4562342690029</v>
      </c>
      <c r="F1661">
        <v>0</v>
      </c>
      <c r="G1661">
        <v>0</v>
      </c>
      <c r="H1661" t="s">
        <v>18</v>
      </c>
      <c r="I1661" t="s">
        <v>19</v>
      </c>
      <c r="J1661" t="s">
        <v>329</v>
      </c>
      <c r="K1661">
        <v>29</v>
      </c>
      <c r="L1661">
        <v>1</v>
      </c>
      <c r="M1661">
        <v>0</v>
      </c>
      <c r="N1661">
        <v>0</v>
      </c>
    </row>
    <row r="1662" spans="1:14" x14ac:dyDescent="0.15">
      <c r="A1662" t="str">
        <f t="shared" si="28"/>
        <v>201949_385_4562342690036</v>
      </c>
      <c r="B1662">
        <v>201949</v>
      </c>
      <c r="C1662">
        <v>385</v>
      </c>
      <c r="D1662" t="s">
        <v>98</v>
      </c>
      <c r="E1662" s="9">
        <v>4562342690036</v>
      </c>
      <c r="F1662">
        <v>0</v>
      </c>
      <c r="G1662">
        <v>0</v>
      </c>
      <c r="H1662" t="s">
        <v>20</v>
      </c>
      <c r="I1662" t="s">
        <v>19</v>
      </c>
      <c r="J1662" t="s">
        <v>329</v>
      </c>
      <c r="K1662">
        <v>9</v>
      </c>
      <c r="L1662">
        <v>0</v>
      </c>
      <c r="M1662">
        <v>0</v>
      </c>
      <c r="N1662">
        <v>0</v>
      </c>
    </row>
    <row r="1663" spans="1:14" x14ac:dyDescent="0.15">
      <c r="A1663" t="str">
        <f t="shared" si="28"/>
        <v>201949_385_4562342690043</v>
      </c>
      <c r="B1663">
        <v>201949</v>
      </c>
      <c r="C1663">
        <v>385</v>
      </c>
      <c r="D1663" t="s">
        <v>98</v>
      </c>
      <c r="E1663" s="9">
        <v>4562342690043</v>
      </c>
      <c r="F1663">
        <v>0</v>
      </c>
      <c r="G1663">
        <v>0</v>
      </c>
      <c r="H1663" t="s">
        <v>21</v>
      </c>
      <c r="I1663" t="s">
        <v>19</v>
      </c>
      <c r="J1663" t="s">
        <v>329</v>
      </c>
      <c r="K1663">
        <v>29</v>
      </c>
      <c r="L1663">
        <v>0</v>
      </c>
      <c r="M1663">
        <v>0</v>
      </c>
      <c r="N1663">
        <v>0</v>
      </c>
    </row>
    <row r="1664" spans="1:14" x14ac:dyDescent="0.15">
      <c r="A1664" t="str">
        <f t="shared" si="28"/>
        <v>201949_385_4562342690050</v>
      </c>
      <c r="B1664">
        <v>201949</v>
      </c>
      <c r="C1664">
        <v>385</v>
      </c>
      <c r="D1664" t="s">
        <v>98</v>
      </c>
      <c r="E1664" s="9">
        <v>4562342690050</v>
      </c>
      <c r="F1664">
        <v>0</v>
      </c>
      <c r="G1664">
        <v>0</v>
      </c>
      <c r="H1664" t="s">
        <v>22</v>
      </c>
      <c r="I1664" t="s">
        <v>19</v>
      </c>
      <c r="J1664" t="s">
        <v>329</v>
      </c>
      <c r="K1664">
        <v>10</v>
      </c>
      <c r="L1664">
        <v>0</v>
      </c>
      <c r="M1664">
        <v>0</v>
      </c>
      <c r="N1664">
        <v>0</v>
      </c>
    </row>
    <row r="1665" spans="1:14" x14ac:dyDescent="0.15">
      <c r="A1665" t="str">
        <f t="shared" si="28"/>
        <v>201949_385_4562342690067</v>
      </c>
      <c r="B1665">
        <v>201949</v>
      </c>
      <c r="C1665">
        <v>385</v>
      </c>
      <c r="D1665" t="s">
        <v>98</v>
      </c>
      <c r="E1665" s="9">
        <v>4562342690067</v>
      </c>
      <c r="F1665">
        <v>0</v>
      </c>
      <c r="G1665">
        <v>0</v>
      </c>
      <c r="H1665" t="s">
        <v>23</v>
      </c>
      <c r="I1665" t="s">
        <v>19</v>
      </c>
      <c r="J1665" t="s">
        <v>329</v>
      </c>
      <c r="K1665">
        <v>27</v>
      </c>
      <c r="L1665">
        <v>2</v>
      </c>
      <c r="M1665">
        <v>0</v>
      </c>
      <c r="N1665">
        <v>0</v>
      </c>
    </row>
    <row r="1666" spans="1:14" x14ac:dyDescent="0.15">
      <c r="A1666" t="str">
        <f t="shared" si="28"/>
        <v>201949_385_4562342690074</v>
      </c>
      <c r="B1666">
        <v>201949</v>
      </c>
      <c r="C1666">
        <v>385</v>
      </c>
      <c r="D1666" t="s">
        <v>98</v>
      </c>
      <c r="E1666" s="9">
        <v>4562342690074</v>
      </c>
      <c r="F1666">
        <v>0</v>
      </c>
      <c r="G1666">
        <v>0</v>
      </c>
      <c r="H1666" t="s">
        <v>24</v>
      </c>
      <c r="I1666" t="s">
        <v>19</v>
      </c>
      <c r="J1666" t="s">
        <v>329</v>
      </c>
      <c r="K1666">
        <v>30</v>
      </c>
      <c r="L1666">
        <v>0</v>
      </c>
      <c r="M1666">
        <v>0</v>
      </c>
      <c r="N1666">
        <v>0</v>
      </c>
    </row>
    <row r="1667" spans="1:14" x14ac:dyDescent="0.15">
      <c r="A1667" t="str">
        <f t="shared" si="28"/>
        <v>201949_385_4562342690081</v>
      </c>
      <c r="B1667">
        <v>201949</v>
      </c>
      <c r="C1667">
        <v>385</v>
      </c>
      <c r="D1667" t="s">
        <v>98</v>
      </c>
      <c r="E1667" s="9">
        <v>4562342690081</v>
      </c>
      <c r="F1667">
        <v>0</v>
      </c>
      <c r="G1667">
        <v>0</v>
      </c>
      <c r="H1667" t="s">
        <v>25</v>
      </c>
      <c r="I1667" t="s">
        <v>19</v>
      </c>
      <c r="J1667" t="s">
        <v>329</v>
      </c>
      <c r="K1667">
        <v>10</v>
      </c>
      <c r="L1667">
        <v>0</v>
      </c>
      <c r="M1667">
        <v>0</v>
      </c>
      <c r="N1667">
        <v>0</v>
      </c>
    </row>
    <row r="1668" spans="1:14" x14ac:dyDescent="0.15">
      <c r="A1668" t="str">
        <f t="shared" si="28"/>
        <v>201949_387_4562342690029</v>
      </c>
      <c r="B1668">
        <v>201949</v>
      </c>
      <c r="C1668">
        <v>387</v>
      </c>
      <c r="D1668" t="s">
        <v>99</v>
      </c>
      <c r="E1668" s="9">
        <v>4562342690029</v>
      </c>
      <c r="F1668">
        <v>0</v>
      </c>
      <c r="G1668">
        <v>0</v>
      </c>
      <c r="H1668" t="s">
        <v>18</v>
      </c>
      <c r="I1668" t="s">
        <v>19</v>
      </c>
      <c r="J1668" t="s">
        <v>329</v>
      </c>
      <c r="K1668">
        <v>30</v>
      </c>
      <c r="L1668">
        <v>0</v>
      </c>
      <c r="M1668">
        <v>0</v>
      </c>
      <c r="N1668">
        <v>0</v>
      </c>
    </row>
    <row r="1669" spans="1:14" x14ac:dyDescent="0.15">
      <c r="A1669" t="str">
        <f t="shared" si="28"/>
        <v>201949_387_4562342690036</v>
      </c>
      <c r="B1669">
        <v>201949</v>
      </c>
      <c r="C1669">
        <v>387</v>
      </c>
      <c r="D1669" t="s">
        <v>99</v>
      </c>
      <c r="E1669" s="9">
        <v>4562342690036</v>
      </c>
      <c r="F1669">
        <v>0</v>
      </c>
      <c r="G1669">
        <v>0</v>
      </c>
      <c r="H1669" t="s">
        <v>20</v>
      </c>
      <c r="I1669" t="s">
        <v>19</v>
      </c>
      <c r="J1669" t="s">
        <v>329</v>
      </c>
      <c r="K1669">
        <v>10</v>
      </c>
      <c r="L1669">
        <v>0</v>
      </c>
      <c r="M1669">
        <v>0</v>
      </c>
      <c r="N1669">
        <v>0</v>
      </c>
    </row>
    <row r="1670" spans="1:14" x14ac:dyDescent="0.15">
      <c r="A1670" t="str">
        <f t="shared" si="28"/>
        <v>201949_387_4562342690043</v>
      </c>
      <c r="B1670">
        <v>201949</v>
      </c>
      <c r="C1670">
        <v>387</v>
      </c>
      <c r="D1670" t="s">
        <v>99</v>
      </c>
      <c r="E1670" s="9">
        <v>4562342690043</v>
      </c>
      <c r="F1670">
        <v>0</v>
      </c>
      <c r="G1670">
        <v>0</v>
      </c>
      <c r="H1670" t="s">
        <v>21</v>
      </c>
      <c r="I1670" t="s">
        <v>19</v>
      </c>
      <c r="J1670" t="s">
        <v>329</v>
      </c>
      <c r="K1670">
        <v>30</v>
      </c>
      <c r="L1670">
        <v>0</v>
      </c>
      <c r="M1670">
        <v>0</v>
      </c>
      <c r="N1670">
        <v>0</v>
      </c>
    </row>
    <row r="1671" spans="1:14" x14ac:dyDescent="0.15">
      <c r="A1671" t="str">
        <f t="shared" si="28"/>
        <v>201949_387_4562342690050</v>
      </c>
      <c r="B1671">
        <v>201949</v>
      </c>
      <c r="C1671">
        <v>387</v>
      </c>
      <c r="D1671" t="s">
        <v>99</v>
      </c>
      <c r="E1671" s="9">
        <v>4562342690050</v>
      </c>
      <c r="F1671">
        <v>0</v>
      </c>
      <c r="G1671">
        <v>0</v>
      </c>
      <c r="H1671" t="s">
        <v>22</v>
      </c>
      <c r="I1671" t="s">
        <v>19</v>
      </c>
      <c r="J1671" t="s">
        <v>329</v>
      </c>
      <c r="K1671">
        <v>10</v>
      </c>
      <c r="L1671">
        <v>0</v>
      </c>
      <c r="M1671">
        <v>0</v>
      </c>
      <c r="N1671">
        <v>0</v>
      </c>
    </row>
    <row r="1672" spans="1:14" x14ac:dyDescent="0.15">
      <c r="A1672" t="str">
        <f t="shared" si="28"/>
        <v>201949_387_4562342690067</v>
      </c>
      <c r="B1672">
        <v>201949</v>
      </c>
      <c r="C1672">
        <v>387</v>
      </c>
      <c r="D1672" t="s">
        <v>99</v>
      </c>
      <c r="E1672" s="9">
        <v>4562342690067</v>
      </c>
      <c r="F1672">
        <v>0</v>
      </c>
      <c r="G1672">
        <v>0</v>
      </c>
      <c r="H1672" t="s">
        <v>23</v>
      </c>
      <c r="I1672" t="s">
        <v>19</v>
      </c>
      <c r="J1672" t="s">
        <v>329</v>
      </c>
      <c r="K1672">
        <v>30</v>
      </c>
      <c r="L1672">
        <v>0</v>
      </c>
      <c r="M1672">
        <v>0</v>
      </c>
      <c r="N1672">
        <v>0</v>
      </c>
    </row>
    <row r="1673" spans="1:14" x14ac:dyDescent="0.15">
      <c r="A1673" t="str">
        <f t="shared" si="28"/>
        <v>201949_387_4562342690074</v>
      </c>
      <c r="B1673">
        <v>201949</v>
      </c>
      <c r="C1673">
        <v>387</v>
      </c>
      <c r="D1673" t="s">
        <v>99</v>
      </c>
      <c r="E1673" s="9">
        <v>4562342690074</v>
      </c>
      <c r="F1673">
        <v>0</v>
      </c>
      <c r="G1673">
        <v>0</v>
      </c>
      <c r="H1673" t="s">
        <v>24</v>
      </c>
      <c r="I1673" t="s">
        <v>19</v>
      </c>
      <c r="J1673" t="s">
        <v>329</v>
      </c>
      <c r="K1673">
        <v>30</v>
      </c>
      <c r="L1673">
        <v>0</v>
      </c>
      <c r="M1673">
        <v>0</v>
      </c>
      <c r="N1673">
        <v>0</v>
      </c>
    </row>
    <row r="1674" spans="1:14" x14ac:dyDescent="0.15">
      <c r="A1674" t="str">
        <f t="shared" si="28"/>
        <v>201949_387_4562342690081</v>
      </c>
      <c r="B1674">
        <v>201949</v>
      </c>
      <c r="C1674">
        <v>387</v>
      </c>
      <c r="D1674" t="s">
        <v>99</v>
      </c>
      <c r="E1674" s="9">
        <v>4562342690081</v>
      </c>
      <c r="F1674">
        <v>0</v>
      </c>
      <c r="G1674">
        <v>0</v>
      </c>
      <c r="H1674" t="s">
        <v>25</v>
      </c>
      <c r="I1674" t="s">
        <v>19</v>
      </c>
      <c r="J1674" t="s">
        <v>329</v>
      </c>
      <c r="K1674">
        <v>10</v>
      </c>
      <c r="L1674">
        <v>0</v>
      </c>
      <c r="M1674">
        <v>0</v>
      </c>
      <c r="N1674">
        <v>0</v>
      </c>
    </row>
    <row r="1675" spans="1:14" x14ac:dyDescent="0.15">
      <c r="A1675" t="str">
        <f t="shared" si="28"/>
        <v>201949_388_4562342690029</v>
      </c>
      <c r="B1675">
        <v>201949</v>
      </c>
      <c r="C1675">
        <v>388</v>
      </c>
      <c r="D1675" t="s">
        <v>100</v>
      </c>
      <c r="E1675" s="9">
        <v>4562342690029</v>
      </c>
      <c r="F1675">
        <v>0</v>
      </c>
      <c r="G1675">
        <v>0</v>
      </c>
      <c r="H1675" t="s">
        <v>18</v>
      </c>
      <c r="I1675" t="s">
        <v>19</v>
      </c>
      <c r="J1675" t="s">
        <v>329</v>
      </c>
      <c r="K1675">
        <v>30</v>
      </c>
      <c r="L1675">
        <v>0</v>
      </c>
      <c r="M1675">
        <v>0</v>
      </c>
      <c r="N1675">
        <v>0</v>
      </c>
    </row>
    <row r="1676" spans="1:14" x14ac:dyDescent="0.15">
      <c r="A1676" t="str">
        <f t="shared" si="28"/>
        <v>201949_388_4562342690036</v>
      </c>
      <c r="B1676">
        <v>201949</v>
      </c>
      <c r="C1676">
        <v>388</v>
      </c>
      <c r="D1676" t="s">
        <v>100</v>
      </c>
      <c r="E1676" s="9">
        <v>4562342690036</v>
      </c>
      <c r="F1676">
        <v>0</v>
      </c>
      <c r="G1676">
        <v>0</v>
      </c>
      <c r="H1676" t="s">
        <v>20</v>
      </c>
      <c r="I1676" t="s">
        <v>19</v>
      </c>
      <c r="J1676" t="s">
        <v>329</v>
      </c>
      <c r="K1676">
        <v>10</v>
      </c>
      <c r="L1676">
        <v>0</v>
      </c>
      <c r="M1676">
        <v>0</v>
      </c>
      <c r="N1676">
        <v>0</v>
      </c>
    </row>
    <row r="1677" spans="1:14" x14ac:dyDescent="0.15">
      <c r="A1677" t="str">
        <f t="shared" si="28"/>
        <v>201949_388_4562342690043</v>
      </c>
      <c r="B1677">
        <v>201949</v>
      </c>
      <c r="C1677">
        <v>388</v>
      </c>
      <c r="D1677" t="s">
        <v>100</v>
      </c>
      <c r="E1677" s="9">
        <v>4562342690043</v>
      </c>
      <c r="F1677">
        <v>0</v>
      </c>
      <c r="G1677">
        <v>0</v>
      </c>
      <c r="H1677" t="s">
        <v>21</v>
      </c>
      <c r="I1677" t="s">
        <v>19</v>
      </c>
      <c r="J1677" t="s">
        <v>329</v>
      </c>
      <c r="K1677">
        <v>29</v>
      </c>
      <c r="L1677">
        <v>1</v>
      </c>
      <c r="M1677">
        <v>0</v>
      </c>
      <c r="N1677">
        <v>0</v>
      </c>
    </row>
    <row r="1678" spans="1:14" x14ac:dyDescent="0.15">
      <c r="A1678" t="str">
        <f t="shared" si="28"/>
        <v>201949_388_4562342690050</v>
      </c>
      <c r="B1678">
        <v>201949</v>
      </c>
      <c r="C1678">
        <v>388</v>
      </c>
      <c r="D1678" t="s">
        <v>100</v>
      </c>
      <c r="E1678" s="9">
        <v>4562342690050</v>
      </c>
      <c r="F1678">
        <v>0</v>
      </c>
      <c r="G1678">
        <v>0</v>
      </c>
      <c r="H1678" t="s">
        <v>22</v>
      </c>
      <c r="I1678" t="s">
        <v>19</v>
      </c>
      <c r="J1678" t="s">
        <v>329</v>
      </c>
      <c r="K1678">
        <v>10</v>
      </c>
      <c r="L1678">
        <v>0</v>
      </c>
      <c r="M1678">
        <v>0</v>
      </c>
      <c r="N1678">
        <v>0</v>
      </c>
    </row>
    <row r="1679" spans="1:14" x14ac:dyDescent="0.15">
      <c r="A1679" t="str">
        <f t="shared" si="28"/>
        <v>201949_388_4562342690067</v>
      </c>
      <c r="B1679">
        <v>201949</v>
      </c>
      <c r="C1679">
        <v>388</v>
      </c>
      <c r="D1679" t="s">
        <v>100</v>
      </c>
      <c r="E1679" s="9">
        <v>4562342690067</v>
      </c>
      <c r="F1679">
        <v>0</v>
      </c>
      <c r="G1679">
        <v>0</v>
      </c>
      <c r="H1679" t="s">
        <v>23</v>
      </c>
      <c r="I1679" t="s">
        <v>19</v>
      </c>
      <c r="J1679" t="s">
        <v>329</v>
      </c>
      <c r="K1679">
        <v>30</v>
      </c>
      <c r="L1679">
        <v>0</v>
      </c>
      <c r="M1679">
        <v>0</v>
      </c>
      <c r="N1679">
        <v>0</v>
      </c>
    </row>
    <row r="1680" spans="1:14" x14ac:dyDescent="0.15">
      <c r="A1680" t="str">
        <f t="shared" si="28"/>
        <v>201949_388_4562342690074</v>
      </c>
      <c r="B1680">
        <v>201949</v>
      </c>
      <c r="C1680">
        <v>388</v>
      </c>
      <c r="D1680" t="s">
        <v>100</v>
      </c>
      <c r="E1680" s="9">
        <v>4562342690074</v>
      </c>
      <c r="F1680">
        <v>0</v>
      </c>
      <c r="G1680">
        <v>0</v>
      </c>
      <c r="H1680" t="s">
        <v>24</v>
      </c>
      <c r="I1680" t="s">
        <v>19</v>
      </c>
      <c r="J1680" t="s">
        <v>329</v>
      </c>
      <c r="K1680">
        <v>26</v>
      </c>
      <c r="L1680">
        <v>4</v>
      </c>
      <c r="M1680">
        <v>0</v>
      </c>
      <c r="N1680">
        <v>0</v>
      </c>
    </row>
    <row r="1681" spans="1:14" x14ac:dyDescent="0.15">
      <c r="A1681" t="str">
        <f t="shared" si="28"/>
        <v>201949_388_4562342690081</v>
      </c>
      <c r="B1681">
        <v>201949</v>
      </c>
      <c r="C1681">
        <v>388</v>
      </c>
      <c r="D1681" t="s">
        <v>100</v>
      </c>
      <c r="E1681" s="9">
        <v>4562342690081</v>
      </c>
      <c r="F1681">
        <v>0</v>
      </c>
      <c r="G1681">
        <v>0</v>
      </c>
      <c r="H1681" t="s">
        <v>25</v>
      </c>
      <c r="I1681" t="s">
        <v>19</v>
      </c>
      <c r="J1681" t="s">
        <v>329</v>
      </c>
      <c r="K1681">
        <v>9</v>
      </c>
      <c r="L1681">
        <v>1</v>
      </c>
      <c r="M1681">
        <v>0</v>
      </c>
      <c r="N1681">
        <v>0</v>
      </c>
    </row>
    <row r="1682" spans="1:14" x14ac:dyDescent="0.15">
      <c r="A1682" t="str">
        <f t="shared" si="28"/>
        <v>201949_393_4562342690029</v>
      </c>
      <c r="B1682">
        <v>201949</v>
      </c>
      <c r="C1682">
        <v>393</v>
      </c>
      <c r="D1682" t="s">
        <v>101</v>
      </c>
      <c r="E1682" s="9">
        <v>4562342690029</v>
      </c>
      <c r="F1682">
        <v>0</v>
      </c>
      <c r="G1682">
        <v>0</v>
      </c>
      <c r="H1682" t="s">
        <v>18</v>
      </c>
      <c r="I1682" t="s">
        <v>19</v>
      </c>
      <c r="J1682" t="s">
        <v>329</v>
      </c>
      <c r="K1682">
        <v>27</v>
      </c>
      <c r="L1682">
        <v>1</v>
      </c>
      <c r="M1682">
        <v>0</v>
      </c>
      <c r="N1682">
        <v>0</v>
      </c>
    </row>
    <row r="1683" spans="1:14" x14ac:dyDescent="0.15">
      <c r="A1683" t="str">
        <f t="shared" si="28"/>
        <v>201949_393_4562342690036</v>
      </c>
      <c r="B1683">
        <v>201949</v>
      </c>
      <c r="C1683">
        <v>393</v>
      </c>
      <c r="D1683" t="s">
        <v>101</v>
      </c>
      <c r="E1683" s="9">
        <v>4562342690036</v>
      </c>
      <c r="F1683">
        <v>0</v>
      </c>
      <c r="G1683">
        <v>0</v>
      </c>
      <c r="H1683" t="s">
        <v>20</v>
      </c>
      <c r="I1683" t="s">
        <v>19</v>
      </c>
      <c r="J1683" t="s">
        <v>329</v>
      </c>
      <c r="K1683">
        <v>10</v>
      </c>
      <c r="L1683">
        <v>0</v>
      </c>
      <c r="M1683">
        <v>0</v>
      </c>
      <c r="N1683">
        <v>0</v>
      </c>
    </row>
    <row r="1684" spans="1:14" x14ac:dyDescent="0.15">
      <c r="A1684" t="str">
        <f t="shared" si="28"/>
        <v>201949_393_4562342690043</v>
      </c>
      <c r="B1684">
        <v>201949</v>
      </c>
      <c r="C1684">
        <v>393</v>
      </c>
      <c r="D1684" t="s">
        <v>101</v>
      </c>
      <c r="E1684" s="9">
        <v>4562342690043</v>
      </c>
      <c r="F1684">
        <v>0</v>
      </c>
      <c r="G1684">
        <v>0</v>
      </c>
      <c r="H1684" t="s">
        <v>21</v>
      </c>
      <c r="I1684" t="s">
        <v>19</v>
      </c>
      <c r="J1684" t="s">
        <v>329</v>
      </c>
      <c r="K1684">
        <v>30</v>
      </c>
      <c r="L1684">
        <v>0</v>
      </c>
      <c r="M1684">
        <v>0</v>
      </c>
      <c r="N1684">
        <v>0</v>
      </c>
    </row>
    <row r="1685" spans="1:14" x14ac:dyDescent="0.15">
      <c r="A1685" t="str">
        <f t="shared" si="28"/>
        <v>201949_393_4562342690050</v>
      </c>
      <c r="B1685">
        <v>201949</v>
      </c>
      <c r="C1685">
        <v>393</v>
      </c>
      <c r="D1685" t="s">
        <v>101</v>
      </c>
      <c r="E1685" s="9">
        <v>4562342690050</v>
      </c>
      <c r="F1685">
        <v>0</v>
      </c>
      <c r="G1685">
        <v>0</v>
      </c>
      <c r="H1685" t="s">
        <v>22</v>
      </c>
      <c r="I1685" t="s">
        <v>19</v>
      </c>
      <c r="J1685" t="s">
        <v>329</v>
      </c>
      <c r="K1685">
        <v>10</v>
      </c>
      <c r="L1685">
        <v>0</v>
      </c>
      <c r="M1685">
        <v>0</v>
      </c>
      <c r="N1685">
        <v>0</v>
      </c>
    </row>
    <row r="1686" spans="1:14" x14ac:dyDescent="0.15">
      <c r="A1686" t="str">
        <f t="shared" si="28"/>
        <v>201949_393_4562342690067</v>
      </c>
      <c r="B1686">
        <v>201949</v>
      </c>
      <c r="C1686">
        <v>393</v>
      </c>
      <c r="D1686" t="s">
        <v>101</v>
      </c>
      <c r="E1686" s="9">
        <v>4562342690067</v>
      </c>
      <c r="F1686">
        <v>0</v>
      </c>
      <c r="G1686">
        <v>0</v>
      </c>
      <c r="H1686" t="s">
        <v>23</v>
      </c>
      <c r="I1686" t="s">
        <v>19</v>
      </c>
      <c r="J1686" t="s">
        <v>329</v>
      </c>
      <c r="K1686">
        <v>30</v>
      </c>
      <c r="L1686">
        <v>0</v>
      </c>
      <c r="M1686">
        <v>0</v>
      </c>
      <c r="N1686">
        <v>0</v>
      </c>
    </row>
    <row r="1687" spans="1:14" x14ac:dyDescent="0.15">
      <c r="A1687" t="str">
        <f t="shared" si="28"/>
        <v>201949_393_4562342690074</v>
      </c>
      <c r="B1687">
        <v>201949</v>
      </c>
      <c r="C1687">
        <v>393</v>
      </c>
      <c r="D1687" t="s">
        <v>101</v>
      </c>
      <c r="E1687" s="9">
        <v>4562342690074</v>
      </c>
      <c r="F1687">
        <v>0</v>
      </c>
      <c r="G1687">
        <v>0</v>
      </c>
      <c r="H1687" t="s">
        <v>24</v>
      </c>
      <c r="I1687" t="s">
        <v>19</v>
      </c>
      <c r="J1687" t="s">
        <v>329</v>
      </c>
      <c r="K1687">
        <v>28</v>
      </c>
      <c r="L1687">
        <v>1</v>
      </c>
      <c r="M1687">
        <v>0</v>
      </c>
      <c r="N1687">
        <v>0</v>
      </c>
    </row>
    <row r="1688" spans="1:14" x14ac:dyDescent="0.15">
      <c r="A1688" t="str">
        <f t="shared" si="28"/>
        <v>201949_393_4562342690081</v>
      </c>
      <c r="B1688">
        <v>201949</v>
      </c>
      <c r="C1688">
        <v>393</v>
      </c>
      <c r="D1688" t="s">
        <v>101</v>
      </c>
      <c r="E1688" s="9">
        <v>4562342690081</v>
      </c>
      <c r="F1688">
        <v>0</v>
      </c>
      <c r="G1688">
        <v>0</v>
      </c>
      <c r="H1688" t="s">
        <v>25</v>
      </c>
      <c r="I1688" t="s">
        <v>19</v>
      </c>
      <c r="J1688" t="s">
        <v>329</v>
      </c>
      <c r="K1688">
        <v>7</v>
      </c>
      <c r="L1688">
        <v>2</v>
      </c>
      <c r="M1688">
        <v>0</v>
      </c>
      <c r="N1688">
        <v>0</v>
      </c>
    </row>
    <row r="1689" spans="1:14" x14ac:dyDescent="0.15">
      <c r="A1689" t="str">
        <f t="shared" ref="A1689:A1752" si="29">B1689&amp;"_"&amp;C1689&amp;"_"&amp;E1689</f>
        <v>201949_394_4562342690029</v>
      </c>
      <c r="B1689">
        <v>201949</v>
      </c>
      <c r="C1689">
        <v>394</v>
      </c>
      <c r="D1689" t="s">
        <v>102</v>
      </c>
      <c r="E1689" s="9">
        <v>4562342690029</v>
      </c>
      <c r="F1689">
        <v>0</v>
      </c>
      <c r="G1689">
        <v>0</v>
      </c>
      <c r="H1689" t="s">
        <v>18</v>
      </c>
      <c r="I1689" t="s">
        <v>19</v>
      </c>
      <c r="J1689" t="s">
        <v>329</v>
      </c>
      <c r="K1689">
        <v>27</v>
      </c>
      <c r="L1689">
        <v>3</v>
      </c>
      <c r="M1689">
        <v>0</v>
      </c>
      <c r="N1689">
        <v>0</v>
      </c>
    </row>
    <row r="1690" spans="1:14" x14ac:dyDescent="0.15">
      <c r="A1690" t="str">
        <f t="shared" si="29"/>
        <v>201949_394_4562342690036</v>
      </c>
      <c r="B1690">
        <v>201949</v>
      </c>
      <c r="C1690">
        <v>394</v>
      </c>
      <c r="D1690" t="s">
        <v>102</v>
      </c>
      <c r="E1690" s="9">
        <v>4562342690036</v>
      </c>
      <c r="F1690">
        <v>0</v>
      </c>
      <c r="G1690">
        <v>0</v>
      </c>
      <c r="H1690" t="s">
        <v>20</v>
      </c>
      <c r="I1690" t="s">
        <v>19</v>
      </c>
      <c r="J1690" t="s">
        <v>329</v>
      </c>
      <c r="K1690">
        <v>9</v>
      </c>
      <c r="L1690">
        <v>1</v>
      </c>
      <c r="M1690">
        <v>0</v>
      </c>
      <c r="N1690">
        <v>0</v>
      </c>
    </row>
    <row r="1691" spans="1:14" x14ac:dyDescent="0.15">
      <c r="A1691" t="str">
        <f t="shared" si="29"/>
        <v>201949_394_4562342690043</v>
      </c>
      <c r="B1691">
        <v>201949</v>
      </c>
      <c r="C1691">
        <v>394</v>
      </c>
      <c r="D1691" t="s">
        <v>102</v>
      </c>
      <c r="E1691" s="9">
        <v>4562342690043</v>
      </c>
      <c r="F1691">
        <v>0</v>
      </c>
      <c r="G1691">
        <v>0</v>
      </c>
      <c r="H1691" t="s">
        <v>21</v>
      </c>
      <c r="I1691" t="s">
        <v>19</v>
      </c>
      <c r="J1691" t="s">
        <v>329</v>
      </c>
      <c r="K1691">
        <v>27</v>
      </c>
      <c r="L1691">
        <v>3</v>
      </c>
      <c r="M1691">
        <v>0</v>
      </c>
      <c r="N1691">
        <v>0</v>
      </c>
    </row>
    <row r="1692" spans="1:14" x14ac:dyDescent="0.15">
      <c r="A1692" t="str">
        <f t="shared" si="29"/>
        <v>201949_394_4562342690050</v>
      </c>
      <c r="B1692">
        <v>201949</v>
      </c>
      <c r="C1692">
        <v>394</v>
      </c>
      <c r="D1692" t="s">
        <v>102</v>
      </c>
      <c r="E1692" s="9">
        <v>4562342690050</v>
      </c>
      <c r="F1692">
        <v>0</v>
      </c>
      <c r="G1692">
        <v>0</v>
      </c>
      <c r="H1692" t="s">
        <v>22</v>
      </c>
      <c r="I1692" t="s">
        <v>19</v>
      </c>
      <c r="J1692" t="s">
        <v>329</v>
      </c>
      <c r="K1692">
        <v>9</v>
      </c>
      <c r="L1692">
        <v>1</v>
      </c>
      <c r="M1692">
        <v>0</v>
      </c>
      <c r="N1692">
        <v>0</v>
      </c>
    </row>
    <row r="1693" spans="1:14" x14ac:dyDescent="0.15">
      <c r="A1693" t="str">
        <f t="shared" si="29"/>
        <v>201949_394_4562342690067</v>
      </c>
      <c r="B1693">
        <v>201949</v>
      </c>
      <c r="C1693">
        <v>394</v>
      </c>
      <c r="D1693" t="s">
        <v>102</v>
      </c>
      <c r="E1693" s="9">
        <v>4562342690067</v>
      </c>
      <c r="F1693">
        <v>0</v>
      </c>
      <c r="G1693">
        <v>0</v>
      </c>
      <c r="H1693" t="s">
        <v>23</v>
      </c>
      <c r="I1693" t="s">
        <v>19</v>
      </c>
      <c r="J1693" t="s">
        <v>329</v>
      </c>
      <c r="K1693">
        <v>29</v>
      </c>
      <c r="L1693">
        <v>1</v>
      </c>
      <c r="M1693">
        <v>0</v>
      </c>
      <c r="N1693">
        <v>0</v>
      </c>
    </row>
    <row r="1694" spans="1:14" x14ac:dyDescent="0.15">
      <c r="A1694" t="str">
        <f t="shared" si="29"/>
        <v>201949_394_4562342690074</v>
      </c>
      <c r="B1694">
        <v>201949</v>
      </c>
      <c r="C1694">
        <v>394</v>
      </c>
      <c r="D1694" t="s">
        <v>102</v>
      </c>
      <c r="E1694" s="9">
        <v>4562342690074</v>
      </c>
      <c r="F1694">
        <v>0</v>
      </c>
      <c r="G1694">
        <v>0</v>
      </c>
      <c r="H1694" t="s">
        <v>24</v>
      </c>
      <c r="I1694" t="s">
        <v>19</v>
      </c>
      <c r="J1694" t="s">
        <v>329</v>
      </c>
      <c r="K1694">
        <v>27</v>
      </c>
      <c r="L1694">
        <v>3</v>
      </c>
      <c r="M1694">
        <v>0</v>
      </c>
      <c r="N1694">
        <v>0</v>
      </c>
    </row>
    <row r="1695" spans="1:14" x14ac:dyDescent="0.15">
      <c r="A1695" t="str">
        <f t="shared" si="29"/>
        <v>201949_394_4562342690081</v>
      </c>
      <c r="B1695">
        <v>201949</v>
      </c>
      <c r="C1695">
        <v>394</v>
      </c>
      <c r="D1695" t="s">
        <v>102</v>
      </c>
      <c r="E1695" s="9">
        <v>4562342690081</v>
      </c>
      <c r="F1695">
        <v>0</v>
      </c>
      <c r="G1695">
        <v>0</v>
      </c>
      <c r="H1695" t="s">
        <v>25</v>
      </c>
      <c r="I1695" t="s">
        <v>19</v>
      </c>
      <c r="J1695" t="s">
        <v>329</v>
      </c>
      <c r="K1695">
        <v>9</v>
      </c>
      <c r="L1695">
        <v>1</v>
      </c>
      <c r="M1695">
        <v>0</v>
      </c>
      <c r="N1695">
        <v>0</v>
      </c>
    </row>
    <row r="1696" spans="1:14" x14ac:dyDescent="0.15">
      <c r="A1696" t="str">
        <f t="shared" si="29"/>
        <v>201949_395_4562342690029</v>
      </c>
      <c r="B1696">
        <v>201949</v>
      </c>
      <c r="C1696">
        <v>395</v>
      </c>
      <c r="D1696" t="s">
        <v>103</v>
      </c>
      <c r="E1696" s="9">
        <v>4562342690029</v>
      </c>
      <c r="F1696">
        <v>0</v>
      </c>
      <c r="G1696">
        <v>0</v>
      </c>
      <c r="H1696" t="s">
        <v>18</v>
      </c>
      <c r="I1696" t="s">
        <v>19</v>
      </c>
      <c r="J1696" t="s">
        <v>329</v>
      </c>
      <c r="K1696">
        <v>28</v>
      </c>
      <c r="L1696">
        <v>2</v>
      </c>
      <c r="M1696">
        <v>0</v>
      </c>
      <c r="N1696">
        <v>0</v>
      </c>
    </row>
    <row r="1697" spans="1:14" x14ac:dyDescent="0.15">
      <c r="A1697" t="str">
        <f t="shared" si="29"/>
        <v>201949_395_4562342690036</v>
      </c>
      <c r="B1697">
        <v>201949</v>
      </c>
      <c r="C1697">
        <v>395</v>
      </c>
      <c r="D1697" t="s">
        <v>103</v>
      </c>
      <c r="E1697" s="9">
        <v>4562342690036</v>
      </c>
      <c r="F1697">
        <v>0</v>
      </c>
      <c r="G1697">
        <v>0</v>
      </c>
      <c r="H1697" t="s">
        <v>20</v>
      </c>
      <c r="I1697" t="s">
        <v>19</v>
      </c>
      <c r="J1697" t="s">
        <v>329</v>
      </c>
      <c r="K1697">
        <v>10</v>
      </c>
      <c r="L1697">
        <v>0</v>
      </c>
      <c r="M1697">
        <v>0</v>
      </c>
      <c r="N1697">
        <v>0</v>
      </c>
    </row>
    <row r="1698" spans="1:14" x14ac:dyDescent="0.15">
      <c r="A1698" t="str">
        <f t="shared" si="29"/>
        <v>201949_395_4562342690043</v>
      </c>
      <c r="B1698">
        <v>201949</v>
      </c>
      <c r="C1698">
        <v>395</v>
      </c>
      <c r="D1698" t="s">
        <v>103</v>
      </c>
      <c r="E1698" s="9">
        <v>4562342690043</v>
      </c>
      <c r="F1698">
        <v>0</v>
      </c>
      <c r="G1698">
        <v>0</v>
      </c>
      <c r="H1698" t="s">
        <v>21</v>
      </c>
      <c r="I1698" t="s">
        <v>19</v>
      </c>
      <c r="J1698" t="s">
        <v>329</v>
      </c>
      <c r="K1698">
        <v>26</v>
      </c>
      <c r="L1698">
        <v>4</v>
      </c>
      <c r="M1698">
        <v>0</v>
      </c>
      <c r="N1698">
        <v>0</v>
      </c>
    </row>
    <row r="1699" spans="1:14" x14ac:dyDescent="0.15">
      <c r="A1699" t="str">
        <f t="shared" si="29"/>
        <v>201949_395_4562342690050</v>
      </c>
      <c r="B1699">
        <v>201949</v>
      </c>
      <c r="C1699">
        <v>395</v>
      </c>
      <c r="D1699" t="s">
        <v>103</v>
      </c>
      <c r="E1699" s="9">
        <v>4562342690050</v>
      </c>
      <c r="F1699">
        <v>0</v>
      </c>
      <c r="G1699">
        <v>0</v>
      </c>
      <c r="H1699" t="s">
        <v>22</v>
      </c>
      <c r="I1699" t="s">
        <v>19</v>
      </c>
      <c r="J1699" t="s">
        <v>329</v>
      </c>
      <c r="K1699">
        <v>10</v>
      </c>
      <c r="L1699">
        <v>0</v>
      </c>
      <c r="M1699">
        <v>0</v>
      </c>
      <c r="N1699">
        <v>0</v>
      </c>
    </row>
    <row r="1700" spans="1:14" x14ac:dyDescent="0.15">
      <c r="A1700" t="str">
        <f t="shared" si="29"/>
        <v>201949_395_4562342690067</v>
      </c>
      <c r="B1700">
        <v>201949</v>
      </c>
      <c r="C1700">
        <v>395</v>
      </c>
      <c r="D1700" t="s">
        <v>103</v>
      </c>
      <c r="E1700" s="9">
        <v>4562342690067</v>
      </c>
      <c r="F1700">
        <v>0</v>
      </c>
      <c r="G1700">
        <v>0</v>
      </c>
      <c r="H1700" t="s">
        <v>23</v>
      </c>
      <c r="I1700" t="s">
        <v>19</v>
      </c>
      <c r="J1700" t="s">
        <v>329</v>
      </c>
      <c r="K1700">
        <v>27</v>
      </c>
      <c r="L1700">
        <v>3</v>
      </c>
      <c r="M1700">
        <v>0</v>
      </c>
      <c r="N1700">
        <v>0</v>
      </c>
    </row>
    <row r="1701" spans="1:14" x14ac:dyDescent="0.15">
      <c r="A1701" t="str">
        <f t="shared" si="29"/>
        <v>201949_395_4562342690074</v>
      </c>
      <c r="B1701">
        <v>201949</v>
      </c>
      <c r="C1701">
        <v>395</v>
      </c>
      <c r="D1701" t="s">
        <v>103</v>
      </c>
      <c r="E1701" s="9">
        <v>4562342690074</v>
      </c>
      <c r="F1701">
        <v>0</v>
      </c>
      <c r="G1701">
        <v>0</v>
      </c>
      <c r="H1701" t="s">
        <v>24</v>
      </c>
      <c r="I1701" t="s">
        <v>19</v>
      </c>
      <c r="J1701" t="s">
        <v>329</v>
      </c>
      <c r="K1701">
        <v>28</v>
      </c>
      <c r="L1701">
        <v>2</v>
      </c>
      <c r="M1701">
        <v>0</v>
      </c>
      <c r="N1701">
        <v>0</v>
      </c>
    </row>
    <row r="1702" spans="1:14" x14ac:dyDescent="0.15">
      <c r="A1702" t="str">
        <f t="shared" si="29"/>
        <v>201949_395_4562342690081</v>
      </c>
      <c r="B1702">
        <v>201949</v>
      </c>
      <c r="C1702">
        <v>395</v>
      </c>
      <c r="D1702" t="s">
        <v>103</v>
      </c>
      <c r="E1702" s="9">
        <v>4562342690081</v>
      </c>
      <c r="F1702">
        <v>0</v>
      </c>
      <c r="G1702">
        <v>0</v>
      </c>
      <c r="H1702" t="s">
        <v>25</v>
      </c>
      <c r="I1702" t="s">
        <v>19</v>
      </c>
      <c r="J1702" t="s">
        <v>329</v>
      </c>
      <c r="K1702">
        <v>9</v>
      </c>
      <c r="L1702">
        <v>1</v>
      </c>
      <c r="M1702">
        <v>0</v>
      </c>
      <c r="N1702">
        <v>0</v>
      </c>
    </row>
    <row r="1703" spans="1:14" x14ac:dyDescent="0.15">
      <c r="A1703" t="str">
        <f t="shared" si="29"/>
        <v>201949_397_4562342690029</v>
      </c>
      <c r="B1703">
        <v>201949</v>
      </c>
      <c r="C1703">
        <v>397</v>
      </c>
      <c r="D1703" t="s">
        <v>104</v>
      </c>
      <c r="E1703" s="9">
        <v>4562342690029</v>
      </c>
      <c r="F1703">
        <v>0</v>
      </c>
      <c r="G1703">
        <v>0</v>
      </c>
      <c r="H1703" t="s">
        <v>18</v>
      </c>
      <c r="I1703" t="s">
        <v>19</v>
      </c>
      <c r="J1703" t="s">
        <v>329</v>
      </c>
      <c r="K1703">
        <v>29</v>
      </c>
      <c r="L1703">
        <v>1</v>
      </c>
      <c r="M1703">
        <v>0</v>
      </c>
      <c r="N1703">
        <v>0</v>
      </c>
    </row>
    <row r="1704" spans="1:14" x14ac:dyDescent="0.15">
      <c r="A1704" t="str">
        <f t="shared" si="29"/>
        <v>201949_397_4562342690036</v>
      </c>
      <c r="B1704">
        <v>201949</v>
      </c>
      <c r="C1704">
        <v>397</v>
      </c>
      <c r="D1704" t="s">
        <v>104</v>
      </c>
      <c r="E1704" s="9">
        <v>4562342690036</v>
      </c>
      <c r="F1704">
        <v>0</v>
      </c>
      <c r="G1704">
        <v>0</v>
      </c>
      <c r="H1704" t="s">
        <v>20</v>
      </c>
      <c r="I1704" t="s">
        <v>19</v>
      </c>
      <c r="J1704" t="s">
        <v>329</v>
      </c>
      <c r="K1704">
        <v>10</v>
      </c>
      <c r="L1704">
        <v>0</v>
      </c>
      <c r="M1704">
        <v>0</v>
      </c>
      <c r="N1704">
        <v>0</v>
      </c>
    </row>
    <row r="1705" spans="1:14" x14ac:dyDescent="0.15">
      <c r="A1705" t="str">
        <f t="shared" si="29"/>
        <v>201949_397_4562342690043</v>
      </c>
      <c r="B1705">
        <v>201949</v>
      </c>
      <c r="C1705">
        <v>397</v>
      </c>
      <c r="D1705" t="s">
        <v>104</v>
      </c>
      <c r="E1705" s="9">
        <v>4562342690043</v>
      </c>
      <c r="F1705">
        <v>0</v>
      </c>
      <c r="G1705">
        <v>0</v>
      </c>
      <c r="H1705" t="s">
        <v>21</v>
      </c>
      <c r="I1705" t="s">
        <v>19</v>
      </c>
      <c r="J1705" t="s">
        <v>329</v>
      </c>
      <c r="K1705">
        <v>27</v>
      </c>
      <c r="L1705">
        <v>3</v>
      </c>
      <c r="M1705">
        <v>0</v>
      </c>
      <c r="N1705">
        <v>0</v>
      </c>
    </row>
    <row r="1706" spans="1:14" x14ac:dyDescent="0.15">
      <c r="A1706" t="str">
        <f t="shared" si="29"/>
        <v>201949_397_4562342690050</v>
      </c>
      <c r="B1706">
        <v>201949</v>
      </c>
      <c r="C1706">
        <v>397</v>
      </c>
      <c r="D1706" t="s">
        <v>104</v>
      </c>
      <c r="E1706" s="9">
        <v>4562342690050</v>
      </c>
      <c r="F1706">
        <v>0</v>
      </c>
      <c r="G1706">
        <v>0</v>
      </c>
      <c r="H1706" t="s">
        <v>22</v>
      </c>
      <c r="I1706" t="s">
        <v>19</v>
      </c>
      <c r="J1706" t="s">
        <v>329</v>
      </c>
      <c r="K1706">
        <v>10</v>
      </c>
      <c r="L1706">
        <v>0</v>
      </c>
      <c r="M1706">
        <v>0</v>
      </c>
      <c r="N1706">
        <v>0</v>
      </c>
    </row>
    <row r="1707" spans="1:14" x14ac:dyDescent="0.15">
      <c r="A1707" t="str">
        <f t="shared" si="29"/>
        <v>201949_397_4562342690067</v>
      </c>
      <c r="B1707">
        <v>201949</v>
      </c>
      <c r="C1707">
        <v>397</v>
      </c>
      <c r="D1707" t="s">
        <v>104</v>
      </c>
      <c r="E1707" s="9">
        <v>4562342690067</v>
      </c>
      <c r="F1707">
        <v>0</v>
      </c>
      <c r="G1707">
        <v>0</v>
      </c>
      <c r="H1707" t="s">
        <v>23</v>
      </c>
      <c r="I1707" t="s">
        <v>19</v>
      </c>
      <c r="J1707" t="s">
        <v>329</v>
      </c>
      <c r="K1707">
        <v>30</v>
      </c>
      <c r="L1707">
        <v>0</v>
      </c>
      <c r="M1707">
        <v>0</v>
      </c>
      <c r="N1707">
        <v>0</v>
      </c>
    </row>
    <row r="1708" spans="1:14" x14ac:dyDescent="0.15">
      <c r="A1708" t="str">
        <f t="shared" si="29"/>
        <v>201949_397_4562342690074</v>
      </c>
      <c r="B1708">
        <v>201949</v>
      </c>
      <c r="C1708">
        <v>397</v>
      </c>
      <c r="D1708" t="s">
        <v>104</v>
      </c>
      <c r="E1708" s="9">
        <v>4562342690074</v>
      </c>
      <c r="F1708">
        <v>0</v>
      </c>
      <c r="G1708">
        <v>0</v>
      </c>
      <c r="H1708" t="s">
        <v>24</v>
      </c>
      <c r="I1708" t="s">
        <v>19</v>
      </c>
      <c r="J1708" t="s">
        <v>329</v>
      </c>
      <c r="K1708">
        <v>28</v>
      </c>
      <c r="L1708">
        <v>2</v>
      </c>
      <c r="M1708">
        <v>0</v>
      </c>
      <c r="N1708">
        <v>0</v>
      </c>
    </row>
    <row r="1709" spans="1:14" x14ac:dyDescent="0.15">
      <c r="A1709" t="str">
        <f t="shared" si="29"/>
        <v>201949_397_4562342690081</v>
      </c>
      <c r="B1709">
        <v>201949</v>
      </c>
      <c r="C1709">
        <v>397</v>
      </c>
      <c r="D1709" t="s">
        <v>104</v>
      </c>
      <c r="E1709" s="9">
        <v>4562342690081</v>
      </c>
      <c r="F1709">
        <v>0</v>
      </c>
      <c r="G1709">
        <v>0</v>
      </c>
      <c r="H1709" t="s">
        <v>25</v>
      </c>
      <c r="I1709" t="s">
        <v>19</v>
      </c>
      <c r="J1709" t="s">
        <v>329</v>
      </c>
      <c r="K1709">
        <v>8</v>
      </c>
      <c r="L1709">
        <v>2</v>
      </c>
      <c r="M1709">
        <v>0</v>
      </c>
      <c r="N1709">
        <v>0</v>
      </c>
    </row>
    <row r="1710" spans="1:14" x14ac:dyDescent="0.15">
      <c r="A1710" t="str">
        <f t="shared" si="29"/>
        <v>201949_398_4562342690029</v>
      </c>
      <c r="B1710">
        <v>201949</v>
      </c>
      <c r="C1710">
        <v>398</v>
      </c>
      <c r="D1710" t="s">
        <v>105</v>
      </c>
      <c r="E1710" s="9">
        <v>4562342690029</v>
      </c>
      <c r="F1710">
        <v>0</v>
      </c>
      <c r="G1710">
        <v>0</v>
      </c>
      <c r="H1710" t="s">
        <v>18</v>
      </c>
      <c r="I1710" t="s">
        <v>19</v>
      </c>
      <c r="J1710" t="s">
        <v>329</v>
      </c>
      <c r="K1710">
        <v>13</v>
      </c>
      <c r="L1710">
        <v>2</v>
      </c>
      <c r="M1710">
        <v>0</v>
      </c>
      <c r="N1710">
        <v>0</v>
      </c>
    </row>
    <row r="1711" spans="1:14" x14ac:dyDescent="0.15">
      <c r="A1711" t="str">
        <f t="shared" si="29"/>
        <v>201949_398_4562342690036</v>
      </c>
      <c r="B1711">
        <v>201949</v>
      </c>
      <c r="C1711">
        <v>398</v>
      </c>
      <c r="D1711" t="s">
        <v>105</v>
      </c>
      <c r="E1711" s="9">
        <v>4562342690036</v>
      </c>
      <c r="F1711">
        <v>0</v>
      </c>
      <c r="G1711">
        <v>0</v>
      </c>
      <c r="H1711" t="s">
        <v>20</v>
      </c>
      <c r="I1711" t="s">
        <v>19</v>
      </c>
      <c r="J1711" t="s">
        <v>329</v>
      </c>
      <c r="K1711">
        <v>9</v>
      </c>
      <c r="L1711">
        <v>0</v>
      </c>
      <c r="M1711">
        <v>0</v>
      </c>
      <c r="N1711">
        <v>0</v>
      </c>
    </row>
    <row r="1712" spans="1:14" x14ac:dyDescent="0.15">
      <c r="A1712" t="str">
        <f t="shared" si="29"/>
        <v>201949_398_4562342690043</v>
      </c>
      <c r="B1712">
        <v>201949</v>
      </c>
      <c r="C1712">
        <v>398</v>
      </c>
      <c r="D1712" t="s">
        <v>105</v>
      </c>
      <c r="E1712" s="9">
        <v>4562342690043</v>
      </c>
      <c r="F1712">
        <v>0</v>
      </c>
      <c r="G1712">
        <v>0</v>
      </c>
      <c r="H1712" t="s">
        <v>21</v>
      </c>
      <c r="I1712" t="s">
        <v>19</v>
      </c>
      <c r="J1712" t="s">
        <v>329</v>
      </c>
      <c r="K1712">
        <v>30</v>
      </c>
      <c r="L1712">
        <v>0</v>
      </c>
      <c r="M1712">
        <v>0</v>
      </c>
      <c r="N1712">
        <v>0</v>
      </c>
    </row>
    <row r="1713" spans="1:14" x14ac:dyDescent="0.15">
      <c r="A1713" t="str">
        <f t="shared" si="29"/>
        <v>201949_398_4562342690050</v>
      </c>
      <c r="B1713">
        <v>201949</v>
      </c>
      <c r="C1713">
        <v>398</v>
      </c>
      <c r="D1713" t="s">
        <v>105</v>
      </c>
      <c r="E1713" s="9">
        <v>4562342690050</v>
      </c>
      <c r="F1713">
        <v>0</v>
      </c>
      <c r="G1713">
        <v>0</v>
      </c>
      <c r="H1713" t="s">
        <v>22</v>
      </c>
      <c r="I1713" t="s">
        <v>19</v>
      </c>
      <c r="J1713" t="s">
        <v>329</v>
      </c>
      <c r="K1713">
        <v>6</v>
      </c>
      <c r="L1713">
        <v>1</v>
      </c>
      <c r="M1713">
        <v>0</v>
      </c>
      <c r="N1713">
        <v>0</v>
      </c>
    </row>
    <row r="1714" spans="1:14" x14ac:dyDescent="0.15">
      <c r="A1714" t="str">
        <f t="shared" si="29"/>
        <v>201949_398_4562342690067</v>
      </c>
      <c r="B1714">
        <v>201949</v>
      </c>
      <c r="C1714">
        <v>398</v>
      </c>
      <c r="D1714" t="s">
        <v>105</v>
      </c>
      <c r="E1714" s="9">
        <v>4562342690067</v>
      </c>
      <c r="F1714">
        <v>0</v>
      </c>
      <c r="G1714">
        <v>0</v>
      </c>
      <c r="H1714" t="s">
        <v>23</v>
      </c>
      <c r="I1714" t="s">
        <v>19</v>
      </c>
      <c r="J1714" t="s">
        <v>329</v>
      </c>
      <c r="K1714">
        <v>28</v>
      </c>
      <c r="L1714">
        <v>0</v>
      </c>
      <c r="M1714">
        <v>0</v>
      </c>
      <c r="N1714">
        <v>0</v>
      </c>
    </row>
    <row r="1715" spans="1:14" x14ac:dyDescent="0.15">
      <c r="A1715" t="str">
        <f t="shared" si="29"/>
        <v>201949_398_4562342690074</v>
      </c>
      <c r="B1715">
        <v>201949</v>
      </c>
      <c r="C1715">
        <v>398</v>
      </c>
      <c r="D1715" t="s">
        <v>105</v>
      </c>
      <c r="E1715" s="9">
        <v>4562342690074</v>
      </c>
      <c r="F1715">
        <v>0</v>
      </c>
      <c r="G1715">
        <v>0</v>
      </c>
      <c r="H1715" t="s">
        <v>24</v>
      </c>
      <c r="I1715" t="s">
        <v>19</v>
      </c>
      <c r="J1715" t="s">
        <v>329</v>
      </c>
      <c r="K1715">
        <v>29</v>
      </c>
      <c r="L1715">
        <v>0</v>
      </c>
      <c r="M1715">
        <v>0</v>
      </c>
      <c r="N1715">
        <v>0</v>
      </c>
    </row>
    <row r="1716" spans="1:14" x14ac:dyDescent="0.15">
      <c r="A1716" t="str">
        <f t="shared" si="29"/>
        <v>201949_398_4562342690081</v>
      </c>
      <c r="B1716">
        <v>201949</v>
      </c>
      <c r="C1716">
        <v>398</v>
      </c>
      <c r="D1716" t="s">
        <v>105</v>
      </c>
      <c r="E1716" s="9">
        <v>4562342690081</v>
      </c>
      <c r="F1716">
        <v>0</v>
      </c>
      <c r="G1716">
        <v>0</v>
      </c>
      <c r="H1716" t="s">
        <v>25</v>
      </c>
      <c r="I1716" t="s">
        <v>19</v>
      </c>
      <c r="J1716" t="s">
        <v>329</v>
      </c>
      <c r="K1716">
        <v>8</v>
      </c>
      <c r="L1716">
        <v>0</v>
      </c>
      <c r="M1716">
        <v>0</v>
      </c>
      <c r="N1716">
        <v>0</v>
      </c>
    </row>
    <row r="1717" spans="1:14" x14ac:dyDescent="0.15">
      <c r="A1717" t="str">
        <f t="shared" si="29"/>
        <v>201949_399_4562342690029</v>
      </c>
      <c r="B1717">
        <v>201949</v>
      </c>
      <c r="C1717">
        <v>399</v>
      </c>
      <c r="D1717" t="s">
        <v>106</v>
      </c>
      <c r="E1717" s="9">
        <v>4562342690029</v>
      </c>
      <c r="F1717">
        <v>0</v>
      </c>
      <c r="G1717">
        <v>0</v>
      </c>
      <c r="H1717" t="s">
        <v>18</v>
      </c>
      <c r="I1717" t="s">
        <v>19</v>
      </c>
      <c r="J1717" t="s">
        <v>329</v>
      </c>
      <c r="K1717">
        <v>27</v>
      </c>
      <c r="L1717">
        <v>3</v>
      </c>
      <c r="M1717">
        <v>0</v>
      </c>
      <c r="N1717">
        <v>0</v>
      </c>
    </row>
    <row r="1718" spans="1:14" x14ac:dyDescent="0.15">
      <c r="A1718" t="str">
        <f t="shared" si="29"/>
        <v>201949_399_4562342690036</v>
      </c>
      <c r="B1718">
        <v>201949</v>
      </c>
      <c r="C1718">
        <v>399</v>
      </c>
      <c r="D1718" t="s">
        <v>106</v>
      </c>
      <c r="E1718" s="9">
        <v>4562342690036</v>
      </c>
      <c r="F1718">
        <v>0</v>
      </c>
      <c r="G1718">
        <v>0</v>
      </c>
      <c r="H1718" t="s">
        <v>20</v>
      </c>
      <c r="I1718" t="s">
        <v>19</v>
      </c>
      <c r="J1718" t="s">
        <v>329</v>
      </c>
      <c r="K1718">
        <v>10</v>
      </c>
      <c r="L1718">
        <v>0</v>
      </c>
      <c r="M1718">
        <v>0</v>
      </c>
      <c r="N1718">
        <v>0</v>
      </c>
    </row>
    <row r="1719" spans="1:14" x14ac:dyDescent="0.15">
      <c r="A1719" t="str">
        <f t="shared" si="29"/>
        <v>201949_399_4562342690043</v>
      </c>
      <c r="B1719">
        <v>201949</v>
      </c>
      <c r="C1719">
        <v>399</v>
      </c>
      <c r="D1719" t="s">
        <v>106</v>
      </c>
      <c r="E1719" s="9">
        <v>4562342690043</v>
      </c>
      <c r="F1719">
        <v>0</v>
      </c>
      <c r="G1719">
        <v>0</v>
      </c>
      <c r="H1719" t="s">
        <v>21</v>
      </c>
      <c r="I1719" t="s">
        <v>19</v>
      </c>
      <c r="J1719" t="s">
        <v>329</v>
      </c>
      <c r="K1719">
        <v>27</v>
      </c>
      <c r="L1719">
        <v>3</v>
      </c>
      <c r="M1719">
        <v>0</v>
      </c>
      <c r="N1719">
        <v>0</v>
      </c>
    </row>
    <row r="1720" spans="1:14" x14ac:dyDescent="0.15">
      <c r="A1720" t="str">
        <f t="shared" si="29"/>
        <v>201949_399_4562342690050</v>
      </c>
      <c r="B1720">
        <v>201949</v>
      </c>
      <c r="C1720">
        <v>399</v>
      </c>
      <c r="D1720" t="s">
        <v>106</v>
      </c>
      <c r="E1720" s="9">
        <v>4562342690050</v>
      </c>
      <c r="F1720">
        <v>0</v>
      </c>
      <c r="G1720">
        <v>0</v>
      </c>
      <c r="H1720" t="s">
        <v>22</v>
      </c>
      <c r="I1720" t="s">
        <v>19</v>
      </c>
      <c r="J1720" t="s">
        <v>329</v>
      </c>
      <c r="K1720">
        <v>10</v>
      </c>
      <c r="L1720">
        <v>0</v>
      </c>
      <c r="M1720">
        <v>0</v>
      </c>
      <c r="N1720">
        <v>0</v>
      </c>
    </row>
    <row r="1721" spans="1:14" x14ac:dyDescent="0.15">
      <c r="A1721" t="str">
        <f t="shared" si="29"/>
        <v>201949_399_4562342690067</v>
      </c>
      <c r="B1721">
        <v>201949</v>
      </c>
      <c r="C1721">
        <v>399</v>
      </c>
      <c r="D1721" t="s">
        <v>106</v>
      </c>
      <c r="E1721" s="9">
        <v>4562342690067</v>
      </c>
      <c r="F1721">
        <v>0</v>
      </c>
      <c r="G1721">
        <v>0</v>
      </c>
      <c r="H1721" t="s">
        <v>23</v>
      </c>
      <c r="I1721" t="s">
        <v>19</v>
      </c>
      <c r="J1721" t="s">
        <v>329</v>
      </c>
      <c r="K1721">
        <v>27</v>
      </c>
      <c r="L1721">
        <v>3</v>
      </c>
      <c r="M1721">
        <v>0</v>
      </c>
      <c r="N1721">
        <v>0</v>
      </c>
    </row>
    <row r="1722" spans="1:14" x14ac:dyDescent="0.15">
      <c r="A1722" t="str">
        <f t="shared" si="29"/>
        <v>201949_399_4562342690074</v>
      </c>
      <c r="B1722">
        <v>201949</v>
      </c>
      <c r="C1722">
        <v>399</v>
      </c>
      <c r="D1722" t="s">
        <v>106</v>
      </c>
      <c r="E1722" s="9">
        <v>4562342690074</v>
      </c>
      <c r="F1722">
        <v>0</v>
      </c>
      <c r="G1722">
        <v>0</v>
      </c>
      <c r="H1722" t="s">
        <v>24</v>
      </c>
      <c r="I1722" t="s">
        <v>19</v>
      </c>
      <c r="J1722" t="s">
        <v>329</v>
      </c>
      <c r="K1722">
        <v>26</v>
      </c>
      <c r="L1722">
        <v>4</v>
      </c>
      <c r="M1722">
        <v>0</v>
      </c>
      <c r="N1722">
        <v>0</v>
      </c>
    </row>
    <row r="1723" spans="1:14" x14ac:dyDescent="0.15">
      <c r="A1723" t="str">
        <f t="shared" si="29"/>
        <v>201949_399_4562342690081</v>
      </c>
      <c r="B1723">
        <v>201949</v>
      </c>
      <c r="C1723">
        <v>399</v>
      </c>
      <c r="D1723" t="s">
        <v>106</v>
      </c>
      <c r="E1723" s="9">
        <v>4562342690081</v>
      </c>
      <c r="F1723">
        <v>0</v>
      </c>
      <c r="G1723">
        <v>0</v>
      </c>
      <c r="H1723" t="s">
        <v>25</v>
      </c>
      <c r="I1723" t="s">
        <v>19</v>
      </c>
      <c r="J1723" t="s">
        <v>329</v>
      </c>
      <c r="K1723">
        <v>9</v>
      </c>
      <c r="L1723">
        <v>1</v>
      </c>
      <c r="M1723">
        <v>0</v>
      </c>
      <c r="N1723">
        <v>0</v>
      </c>
    </row>
    <row r="1724" spans="1:14" x14ac:dyDescent="0.15">
      <c r="A1724" t="str">
        <f t="shared" si="29"/>
        <v>201949_401_4562342690029</v>
      </c>
      <c r="B1724">
        <v>201949</v>
      </c>
      <c r="C1724">
        <v>401</v>
      </c>
      <c r="D1724" t="s">
        <v>107</v>
      </c>
      <c r="E1724" s="9">
        <v>4562342690029</v>
      </c>
      <c r="F1724">
        <v>0</v>
      </c>
      <c r="G1724">
        <v>0</v>
      </c>
      <c r="H1724" t="s">
        <v>18</v>
      </c>
      <c r="I1724" t="s">
        <v>19</v>
      </c>
      <c r="J1724" t="s">
        <v>329</v>
      </c>
      <c r="K1724">
        <v>30</v>
      </c>
      <c r="L1724">
        <v>0</v>
      </c>
      <c r="M1724">
        <v>0</v>
      </c>
      <c r="N1724">
        <v>0</v>
      </c>
    </row>
    <row r="1725" spans="1:14" x14ac:dyDescent="0.15">
      <c r="A1725" t="str">
        <f t="shared" si="29"/>
        <v>201949_401_4562342690036</v>
      </c>
      <c r="B1725">
        <v>201949</v>
      </c>
      <c r="C1725">
        <v>401</v>
      </c>
      <c r="D1725" t="s">
        <v>107</v>
      </c>
      <c r="E1725" s="9">
        <v>4562342690036</v>
      </c>
      <c r="F1725">
        <v>0</v>
      </c>
      <c r="G1725">
        <v>0</v>
      </c>
      <c r="H1725" t="s">
        <v>20</v>
      </c>
      <c r="I1725" t="s">
        <v>19</v>
      </c>
      <c r="J1725" t="s">
        <v>329</v>
      </c>
      <c r="K1725">
        <v>9</v>
      </c>
      <c r="L1725">
        <v>1</v>
      </c>
      <c r="M1725">
        <v>0</v>
      </c>
      <c r="N1725">
        <v>0</v>
      </c>
    </row>
    <row r="1726" spans="1:14" x14ac:dyDescent="0.15">
      <c r="A1726" t="str">
        <f t="shared" si="29"/>
        <v>201949_401_4562342690043</v>
      </c>
      <c r="B1726">
        <v>201949</v>
      </c>
      <c r="C1726">
        <v>401</v>
      </c>
      <c r="D1726" t="s">
        <v>107</v>
      </c>
      <c r="E1726" s="9">
        <v>4562342690043</v>
      </c>
      <c r="F1726">
        <v>0</v>
      </c>
      <c r="G1726">
        <v>0</v>
      </c>
      <c r="H1726" t="s">
        <v>21</v>
      </c>
      <c r="I1726" t="s">
        <v>19</v>
      </c>
      <c r="J1726" t="s">
        <v>329</v>
      </c>
      <c r="K1726">
        <v>30</v>
      </c>
      <c r="L1726">
        <v>0</v>
      </c>
      <c r="M1726">
        <v>0</v>
      </c>
      <c r="N1726">
        <v>0</v>
      </c>
    </row>
    <row r="1727" spans="1:14" x14ac:dyDescent="0.15">
      <c r="A1727" t="str">
        <f t="shared" si="29"/>
        <v>201949_401_4562342690050</v>
      </c>
      <c r="B1727">
        <v>201949</v>
      </c>
      <c r="C1727">
        <v>401</v>
      </c>
      <c r="D1727" t="s">
        <v>107</v>
      </c>
      <c r="E1727" s="9">
        <v>4562342690050</v>
      </c>
      <c r="F1727">
        <v>0</v>
      </c>
      <c r="G1727">
        <v>0</v>
      </c>
      <c r="H1727" t="s">
        <v>22</v>
      </c>
      <c r="I1727" t="s">
        <v>19</v>
      </c>
      <c r="J1727" t="s">
        <v>329</v>
      </c>
      <c r="K1727">
        <v>9</v>
      </c>
      <c r="L1727">
        <v>1</v>
      </c>
      <c r="M1727">
        <v>0</v>
      </c>
      <c r="N1727">
        <v>0</v>
      </c>
    </row>
    <row r="1728" spans="1:14" x14ac:dyDescent="0.15">
      <c r="A1728" t="str">
        <f t="shared" si="29"/>
        <v>201949_401_4562342690067</v>
      </c>
      <c r="B1728">
        <v>201949</v>
      </c>
      <c r="C1728">
        <v>401</v>
      </c>
      <c r="D1728" t="s">
        <v>107</v>
      </c>
      <c r="E1728" s="9">
        <v>4562342690067</v>
      </c>
      <c r="F1728">
        <v>0</v>
      </c>
      <c r="G1728">
        <v>0</v>
      </c>
      <c r="H1728" t="s">
        <v>23</v>
      </c>
      <c r="I1728" t="s">
        <v>19</v>
      </c>
      <c r="J1728" t="s">
        <v>329</v>
      </c>
      <c r="K1728">
        <v>30</v>
      </c>
      <c r="L1728">
        <v>0</v>
      </c>
      <c r="M1728">
        <v>0</v>
      </c>
      <c r="N1728">
        <v>0</v>
      </c>
    </row>
    <row r="1729" spans="1:14" x14ac:dyDescent="0.15">
      <c r="A1729" t="str">
        <f t="shared" si="29"/>
        <v>201949_401_4562342690074</v>
      </c>
      <c r="B1729">
        <v>201949</v>
      </c>
      <c r="C1729">
        <v>401</v>
      </c>
      <c r="D1729" t="s">
        <v>107</v>
      </c>
      <c r="E1729" s="9">
        <v>4562342690074</v>
      </c>
      <c r="F1729">
        <v>0</v>
      </c>
      <c r="G1729">
        <v>0</v>
      </c>
      <c r="H1729" t="s">
        <v>24</v>
      </c>
      <c r="I1729" t="s">
        <v>19</v>
      </c>
      <c r="J1729" t="s">
        <v>329</v>
      </c>
      <c r="K1729">
        <v>28</v>
      </c>
      <c r="L1729">
        <v>2</v>
      </c>
      <c r="M1729">
        <v>0</v>
      </c>
      <c r="N1729">
        <v>0</v>
      </c>
    </row>
    <row r="1730" spans="1:14" x14ac:dyDescent="0.15">
      <c r="A1730" t="str">
        <f t="shared" si="29"/>
        <v>201949_401_4562342690081</v>
      </c>
      <c r="B1730">
        <v>201949</v>
      </c>
      <c r="C1730">
        <v>401</v>
      </c>
      <c r="D1730" t="s">
        <v>107</v>
      </c>
      <c r="E1730" s="9">
        <v>4562342690081</v>
      </c>
      <c r="F1730">
        <v>0</v>
      </c>
      <c r="G1730">
        <v>0</v>
      </c>
      <c r="H1730" t="s">
        <v>25</v>
      </c>
      <c r="I1730" t="s">
        <v>19</v>
      </c>
      <c r="J1730" t="s">
        <v>329</v>
      </c>
      <c r="K1730">
        <v>8</v>
      </c>
      <c r="L1730">
        <v>2</v>
      </c>
      <c r="M1730">
        <v>0</v>
      </c>
      <c r="N1730">
        <v>0</v>
      </c>
    </row>
    <row r="1731" spans="1:14" x14ac:dyDescent="0.15">
      <c r="A1731" t="str">
        <f t="shared" si="29"/>
        <v>201949_403_4562342690029</v>
      </c>
      <c r="B1731">
        <v>201949</v>
      </c>
      <c r="C1731">
        <v>403</v>
      </c>
      <c r="D1731" t="s">
        <v>108</v>
      </c>
      <c r="E1731" s="9">
        <v>4562342690029</v>
      </c>
      <c r="F1731">
        <v>0</v>
      </c>
      <c r="G1731">
        <v>0</v>
      </c>
      <c r="H1731" t="s">
        <v>18</v>
      </c>
      <c r="I1731" t="s">
        <v>19</v>
      </c>
      <c r="J1731" t="s">
        <v>329</v>
      </c>
      <c r="K1731">
        <v>29</v>
      </c>
      <c r="L1731">
        <v>0</v>
      </c>
      <c r="M1731">
        <v>0</v>
      </c>
      <c r="N1731">
        <v>0</v>
      </c>
    </row>
    <row r="1732" spans="1:14" x14ac:dyDescent="0.15">
      <c r="A1732" t="str">
        <f t="shared" si="29"/>
        <v>201949_403_4562342690036</v>
      </c>
      <c r="B1732">
        <v>201949</v>
      </c>
      <c r="C1732">
        <v>403</v>
      </c>
      <c r="D1732" t="s">
        <v>108</v>
      </c>
      <c r="E1732" s="9">
        <v>4562342690036</v>
      </c>
      <c r="F1732">
        <v>0</v>
      </c>
      <c r="G1732">
        <v>0</v>
      </c>
      <c r="H1732" t="s">
        <v>20</v>
      </c>
      <c r="I1732" t="s">
        <v>19</v>
      </c>
      <c r="J1732" t="s">
        <v>329</v>
      </c>
      <c r="K1732">
        <v>10</v>
      </c>
      <c r="L1732">
        <v>0</v>
      </c>
      <c r="M1732">
        <v>0</v>
      </c>
      <c r="N1732">
        <v>0</v>
      </c>
    </row>
    <row r="1733" spans="1:14" x14ac:dyDescent="0.15">
      <c r="A1733" t="str">
        <f t="shared" si="29"/>
        <v>201949_403_4562342690043</v>
      </c>
      <c r="B1733">
        <v>201949</v>
      </c>
      <c r="C1733">
        <v>403</v>
      </c>
      <c r="D1733" t="s">
        <v>108</v>
      </c>
      <c r="E1733" s="9">
        <v>4562342690043</v>
      </c>
      <c r="F1733">
        <v>0</v>
      </c>
      <c r="G1733">
        <v>0</v>
      </c>
      <c r="H1733" t="s">
        <v>21</v>
      </c>
      <c r="I1733" t="s">
        <v>19</v>
      </c>
      <c r="J1733" t="s">
        <v>329</v>
      </c>
      <c r="K1733">
        <v>28</v>
      </c>
      <c r="L1733">
        <v>0</v>
      </c>
      <c r="M1733">
        <v>0</v>
      </c>
      <c r="N1733">
        <v>0</v>
      </c>
    </row>
    <row r="1734" spans="1:14" x14ac:dyDescent="0.15">
      <c r="A1734" t="str">
        <f t="shared" si="29"/>
        <v>201949_403_4562342690050</v>
      </c>
      <c r="B1734">
        <v>201949</v>
      </c>
      <c r="C1734">
        <v>403</v>
      </c>
      <c r="D1734" t="s">
        <v>108</v>
      </c>
      <c r="E1734" s="9">
        <v>4562342690050</v>
      </c>
      <c r="F1734">
        <v>0</v>
      </c>
      <c r="G1734">
        <v>0</v>
      </c>
      <c r="H1734" t="s">
        <v>22</v>
      </c>
      <c r="I1734" t="s">
        <v>19</v>
      </c>
      <c r="J1734" t="s">
        <v>329</v>
      </c>
      <c r="K1734">
        <v>9</v>
      </c>
      <c r="L1734">
        <v>0</v>
      </c>
      <c r="M1734">
        <v>0</v>
      </c>
      <c r="N1734">
        <v>0</v>
      </c>
    </row>
    <row r="1735" spans="1:14" x14ac:dyDescent="0.15">
      <c r="A1735" t="str">
        <f t="shared" si="29"/>
        <v>201949_403_4562342690067</v>
      </c>
      <c r="B1735">
        <v>201949</v>
      </c>
      <c r="C1735">
        <v>403</v>
      </c>
      <c r="D1735" t="s">
        <v>108</v>
      </c>
      <c r="E1735" s="9">
        <v>4562342690067</v>
      </c>
      <c r="F1735">
        <v>0</v>
      </c>
      <c r="G1735">
        <v>0</v>
      </c>
      <c r="H1735" t="s">
        <v>23</v>
      </c>
      <c r="I1735" t="s">
        <v>19</v>
      </c>
      <c r="J1735" t="s">
        <v>329</v>
      </c>
      <c r="K1735">
        <v>27</v>
      </c>
      <c r="L1735">
        <v>1</v>
      </c>
      <c r="M1735">
        <v>0</v>
      </c>
      <c r="N1735">
        <v>0</v>
      </c>
    </row>
    <row r="1736" spans="1:14" x14ac:dyDescent="0.15">
      <c r="A1736" t="str">
        <f t="shared" si="29"/>
        <v>201949_403_4562342690074</v>
      </c>
      <c r="B1736">
        <v>201949</v>
      </c>
      <c r="C1736">
        <v>403</v>
      </c>
      <c r="D1736" t="s">
        <v>108</v>
      </c>
      <c r="E1736" s="9">
        <v>4562342690074</v>
      </c>
      <c r="F1736">
        <v>0</v>
      </c>
      <c r="G1736">
        <v>0</v>
      </c>
      <c r="H1736" t="s">
        <v>24</v>
      </c>
      <c r="I1736" t="s">
        <v>19</v>
      </c>
      <c r="J1736" t="s">
        <v>329</v>
      </c>
      <c r="K1736">
        <v>27</v>
      </c>
      <c r="L1736">
        <v>2</v>
      </c>
      <c r="M1736">
        <v>0</v>
      </c>
      <c r="N1736">
        <v>0</v>
      </c>
    </row>
    <row r="1737" spans="1:14" x14ac:dyDescent="0.15">
      <c r="A1737" t="str">
        <f t="shared" si="29"/>
        <v>201949_403_4562342690081</v>
      </c>
      <c r="B1737">
        <v>201949</v>
      </c>
      <c r="C1737">
        <v>403</v>
      </c>
      <c r="D1737" t="s">
        <v>108</v>
      </c>
      <c r="E1737" s="9">
        <v>4562342690081</v>
      </c>
      <c r="F1737">
        <v>0</v>
      </c>
      <c r="G1737">
        <v>0</v>
      </c>
      <c r="H1737" t="s">
        <v>25</v>
      </c>
      <c r="I1737" t="s">
        <v>19</v>
      </c>
      <c r="J1737" t="s">
        <v>329</v>
      </c>
      <c r="K1737">
        <v>10</v>
      </c>
      <c r="L1737">
        <v>0</v>
      </c>
      <c r="M1737">
        <v>0</v>
      </c>
      <c r="N1737">
        <v>0</v>
      </c>
    </row>
    <row r="1738" spans="1:14" x14ac:dyDescent="0.15">
      <c r="A1738" t="str">
        <f t="shared" si="29"/>
        <v>201949_404_4562342690029</v>
      </c>
      <c r="B1738">
        <v>201949</v>
      </c>
      <c r="C1738">
        <v>404</v>
      </c>
      <c r="D1738" t="s">
        <v>109</v>
      </c>
      <c r="E1738" s="9">
        <v>4562342690029</v>
      </c>
      <c r="F1738">
        <v>0</v>
      </c>
      <c r="G1738">
        <v>0</v>
      </c>
      <c r="H1738" t="s">
        <v>18</v>
      </c>
      <c r="I1738" t="s">
        <v>19</v>
      </c>
      <c r="J1738" t="s">
        <v>329</v>
      </c>
      <c r="K1738">
        <v>27</v>
      </c>
      <c r="L1738">
        <v>2</v>
      </c>
      <c r="M1738">
        <v>0</v>
      </c>
      <c r="N1738">
        <v>0</v>
      </c>
    </row>
    <row r="1739" spans="1:14" x14ac:dyDescent="0.15">
      <c r="A1739" t="str">
        <f t="shared" si="29"/>
        <v>201949_404_4562342690036</v>
      </c>
      <c r="B1739">
        <v>201949</v>
      </c>
      <c r="C1739">
        <v>404</v>
      </c>
      <c r="D1739" t="s">
        <v>109</v>
      </c>
      <c r="E1739" s="9">
        <v>4562342690036</v>
      </c>
      <c r="F1739">
        <v>0</v>
      </c>
      <c r="G1739">
        <v>0</v>
      </c>
      <c r="H1739" t="s">
        <v>20</v>
      </c>
      <c r="I1739" t="s">
        <v>19</v>
      </c>
      <c r="J1739" t="s">
        <v>329</v>
      </c>
      <c r="K1739">
        <v>9</v>
      </c>
      <c r="L1739">
        <v>1</v>
      </c>
      <c r="M1739">
        <v>0</v>
      </c>
      <c r="N1739">
        <v>0</v>
      </c>
    </row>
    <row r="1740" spans="1:14" x14ac:dyDescent="0.15">
      <c r="A1740" t="str">
        <f t="shared" si="29"/>
        <v>201949_404_4562342690043</v>
      </c>
      <c r="B1740">
        <v>201949</v>
      </c>
      <c r="C1740">
        <v>404</v>
      </c>
      <c r="D1740" t="s">
        <v>109</v>
      </c>
      <c r="E1740" s="9">
        <v>4562342690043</v>
      </c>
      <c r="F1740">
        <v>0</v>
      </c>
      <c r="G1740">
        <v>0</v>
      </c>
      <c r="H1740" t="s">
        <v>21</v>
      </c>
      <c r="I1740" t="s">
        <v>19</v>
      </c>
      <c r="J1740" t="s">
        <v>329</v>
      </c>
      <c r="K1740">
        <v>28</v>
      </c>
      <c r="L1740">
        <v>1</v>
      </c>
      <c r="M1740">
        <v>0</v>
      </c>
      <c r="N1740">
        <v>0</v>
      </c>
    </row>
    <row r="1741" spans="1:14" x14ac:dyDescent="0.15">
      <c r="A1741" t="str">
        <f t="shared" si="29"/>
        <v>201949_404_4562342690050</v>
      </c>
      <c r="B1741">
        <v>201949</v>
      </c>
      <c r="C1741">
        <v>404</v>
      </c>
      <c r="D1741" t="s">
        <v>109</v>
      </c>
      <c r="E1741" s="9">
        <v>4562342690050</v>
      </c>
      <c r="F1741">
        <v>0</v>
      </c>
      <c r="G1741">
        <v>0</v>
      </c>
      <c r="H1741" t="s">
        <v>22</v>
      </c>
      <c r="I1741" t="s">
        <v>19</v>
      </c>
      <c r="J1741" t="s">
        <v>329</v>
      </c>
      <c r="K1741">
        <v>9</v>
      </c>
      <c r="L1741">
        <v>1</v>
      </c>
      <c r="M1741">
        <v>0</v>
      </c>
      <c r="N1741">
        <v>0</v>
      </c>
    </row>
    <row r="1742" spans="1:14" x14ac:dyDescent="0.15">
      <c r="A1742" t="str">
        <f t="shared" si="29"/>
        <v>201949_404_4562342690067</v>
      </c>
      <c r="B1742">
        <v>201949</v>
      </c>
      <c r="C1742">
        <v>404</v>
      </c>
      <c r="D1742" t="s">
        <v>109</v>
      </c>
      <c r="E1742" s="9">
        <v>4562342690067</v>
      </c>
      <c r="F1742">
        <v>0</v>
      </c>
      <c r="G1742">
        <v>0</v>
      </c>
      <c r="H1742" t="s">
        <v>23</v>
      </c>
      <c r="I1742" t="s">
        <v>19</v>
      </c>
      <c r="J1742" t="s">
        <v>329</v>
      </c>
      <c r="K1742">
        <v>25</v>
      </c>
      <c r="L1742">
        <v>4</v>
      </c>
      <c r="M1742">
        <v>0</v>
      </c>
      <c r="N1742">
        <v>0</v>
      </c>
    </row>
    <row r="1743" spans="1:14" x14ac:dyDescent="0.15">
      <c r="A1743" t="str">
        <f t="shared" si="29"/>
        <v>201949_404_4562342690074</v>
      </c>
      <c r="B1743">
        <v>201949</v>
      </c>
      <c r="C1743">
        <v>404</v>
      </c>
      <c r="D1743" t="s">
        <v>109</v>
      </c>
      <c r="E1743" s="9">
        <v>4562342690074</v>
      </c>
      <c r="F1743">
        <v>0</v>
      </c>
      <c r="G1743">
        <v>0</v>
      </c>
      <c r="H1743" t="s">
        <v>24</v>
      </c>
      <c r="I1743" t="s">
        <v>19</v>
      </c>
      <c r="J1743" t="s">
        <v>329</v>
      </c>
      <c r="K1743">
        <v>19</v>
      </c>
      <c r="L1743">
        <v>7</v>
      </c>
      <c r="M1743">
        <v>0</v>
      </c>
      <c r="N1743">
        <v>0</v>
      </c>
    </row>
    <row r="1744" spans="1:14" x14ac:dyDescent="0.15">
      <c r="A1744" t="str">
        <f t="shared" si="29"/>
        <v>201949_404_4562342690081</v>
      </c>
      <c r="B1744">
        <v>201949</v>
      </c>
      <c r="C1744">
        <v>404</v>
      </c>
      <c r="D1744" t="s">
        <v>109</v>
      </c>
      <c r="E1744" s="9">
        <v>4562342690081</v>
      </c>
      <c r="F1744">
        <v>0</v>
      </c>
      <c r="G1744">
        <v>0</v>
      </c>
      <c r="H1744" t="s">
        <v>25</v>
      </c>
      <c r="I1744" t="s">
        <v>19</v>
      </c>
      <c r="J1744" t="s">
        <v>329</v>
      </c>
      <c r="K1744">
        <v>9</v>
      </c>
      <c r="L1744">
        <v>0</v>
      </c>
      <c r="M1744">
        <v>0</v>
      </c>
      <c r="N1744">
        <v>0</v>
      </c>
    </row>
    <row r="1745" spans="1:14" x14ac:dyDescent="0.15">
      <c r="A1745" t="str">
        <f t="shared" si="29"/>
        <v>201949_405_4562342690029</v>
      </c>
      <c r="B1745">
        <v>201949</v>
      </c>
      <c r="C1745">
        <v>405</v>
      </c>
      <c r="D1745" t="s">
        <v>110</v>
      </c>
      <c r="E1745" s="9">
        <v>4562342690029</v>
      </c>
      <c r="F1745">
        <v>0</v>
      </c>
      <c r="G1745">
        <v>0</v>
      </c>
      <c r="H1745" t="s">
        <v>18</v>
      </c>
      <c r="I1745" t="s">
        <v>19</v>
      </c>
      <c r="J1745" t="s">
        <v>329</v>
      </c>
      <c r="K1745">
        <v>29</v>
      </c>
      <c r="L1745">
        <v>1</v>
      </c>
      <c r="M1745">
        <v>0</v>
      </c>
      <c r="N1745">
        <v>0</v>
      </c>
    </row>
    <row r="1746" spans="1:14" x14ac:dyDescent="0.15">
      <c r="A1746" t="str">
        <f t="shared" si="29"/>
        <v>201949_405_4562342690036</v>
      </c>
      <c r="B1746">
        <v>201949</v>
      </c>
      <c r="C1746">
        <v>405</v>
      </c>
      <c r="D1746" t="s">
        <v>110</v>
      </c>
      <c r="E1746" s="9">
        <v>4562342690036</v>
      </c>
      <c r="F1746">
        <v>0</v>
      </c>
      <c r="G1746">
        <v>0</v>
      </c>
      <c r="H1746" t="s">
        <v>20</v>
      </c>
      <c r="I1746" t="s">
        <v>19</v>
      </c>
      <c r="J1746" t="s">
        <v>329</v>
      </c>
      <c r="K1746">
        <v>10</v>
      </c>
      <c r="L1746">
        <v>0</v>
      </c>
      <c r="M1746">
        <v>0</v>
      </c>
      <c r="N1746">
        <v>0</v>
      </c>
    </row>
    <row r="1747" spans="1:14" x14ac:dyDescent="0.15">
      <c r="A1747" t="str">
        <f t="shared" si="29"/>
        <v>201949_405_4562342690043</v>
      </c>
      <c r="B1747">
        <v>201949</v>
      </c>
      <c r="C1747">
        <v>405</v>
      </c>
      <c r="D1747" t="s">
        <v>110</v>
      </c>
      <c r="E1747" s="9">
        <v>4562342690043</v>
      </c>
      <c r="F1747">
        <v>0</v>
      </c>
      <c r="G1747">
        <v>0</v>
      </c>
      <c r="H1747" t="s">
        <v>21</v>
      </c>
      <c r="I1747" t="s">
        <v>19</v>
      </c>
      <c r="J1747" t="s">
        <v>329</v>
      </c>
      <c r="K1747">
        <v>29</v>
      </c>
      <c r="L1747">
        <v>1</v>
      </c>
      <c r="M1747">
        <v>0</v>
      </c>
      <c r="N1747">
        <v>0</v>
      </c>
    </row>
    <row r="1748" spans="1:14" x14ac:dyDescent="0.15">
      <c r="A1748" t="str">
        <f t="shared" si="29"/>
        <v>201949_405_4562342690050</v>
      </c>
      <c r="B1748">
        <v>201949</v>
      </c>
      <c r="C1748">
        <v>405</v>
      </c>
      <c r="D1748" t="s">
        <v>110</v>
      </c>
      <c r="E1748" s="9">
        <v>4562342690050</v>
      </c>
      <c r="F1748">
        <v>0</v>
      </c>
      <c r="G1748">
        <v>0</v>
      </c>
      <c r="H1748" t="s">
        <v>22</v>
      </c>
      <c r="I1748" t="s">
        <v>19</v>
      </c>
      <c r="J1748" t="s">
        <v>329</v>
      </c>
      <c r="K1748">
        <v>10</v>
      </c>
      <c r="L1748">
        <v>0</v>
      </c>
      <c r="M1748">
        <v>0</v>
      </c>
      <c r="N1748">
        <v>0</v>
      </c>
    </row>
    <row r="1749" spans="1:14" x14ac:dyDescent="0.15">
      <c r="A1749" t="str">
        <f t="shared" si="29"/>
        <v>201949_405_4562342690067</v>
      </c>
      <c r="B1749">
        <v>201949</v>
      </c>
      <c r="C1749">
        <v>405</v>
      </c>
      <c r="D1749" t="s">
        <v>110</v>
      </c>
      <c r="E1749" s="9">
        <v>4562342690067</v>
      </c>
      <c r="F1749">
        <v>0</v>
      </c>
      <c r="G1749">
        <v>0</v>
      </c>
      <c r="H1749" t="s">
        <v>23</v>
      </c>
      <c r="I1749" t="s">
        <v>19</v>
      </c>
      <c r="J1749" t="s">
        <v>329</v>
      </c>
      <c r="K1749">
        <v>30</v>
      </c>
      <c r="L1749">
        <v>0</v>
      </c>
      <c r="M1749">
        <v>0</v>
      </c>
      <c r="N1749">
        <v>0</v>
      </c>
    </row>
    <row r="1750" spans="1:14" x14ac:dyDescent="0.15">
      <c r="A1750" t="str">
        <f t="shared" si="29"/>
        <v>201949_405_4562342690074</v>
      </c>
      <c r="B1750">
        <v>201949</v>
      </c>
      <c r="C1750">
        <v>405</v>
      </c>
      <c r="D1750" t="s">
        <v>110</v>
      </c>
      <c r="E1750" s="9">
        <v>4562342690074</v>
      </c>
      <c r="F1750">
        <v>0</v>
      </c>
      <c r="G1750">
        <v>0</v>
      </c>
      <c r="H1750" t="s">
        <v>24</v>
      </c>
      <c r="I1750" t="s">
        <v>19</v>
      </c>
      <c r="J1750" t="s">
        <v>329</v>
      </c>
      <c r="K1750">
        <v>28</v>
      </c>
      <c r="L1750">
        <v>2</v>
      </c>
      <c r="M1750">
        <v>0</v>
      </c>
      <c r="N1750">
        <v>0</v>
      </c>
    </row>
    <row r="1751" spans="1:14" x14ac:dyDescent="0.15">
      <c r="A1751" t="str">
        <f t="shared" si="29"/>
        <v>201949_405_4562342690081</v>
      </c>
      <c r="B1751">
        <v>201949</v>
      </c>
      <c r="C1751">
        <v>405</v>
      </c>
      <c r="D1751" t="s">
        <v>110</v>
      </c>
      <c r="E1751" s="9">
        <v>4562342690081</v>
      </c>
      <c r="F1751">
        <v>0</v>
      </c>
      <c r="G1751">
        <v>0</v>
      </c>
      <c r="H1751" t="s">
        <v>25</v>
      </c>
      <c r="I1751" t="s">
        <v>19</v>
      </c>
      <c r="J1751" t="s">
        <v>329</v>
      </c>
      <c r="K1751">
        <v>9</v>
      </c>
      <c r="L1751">
        <v>1</v>
      </c>
      <c r="M1751">
        <v>0</v>
      </c>
      <c r="N1751">
        <v>0</v>
      </c>
    </row>
    <row r="1752" spans="1:14" x14ac:dyDescent="0.15">
      <c r="A1752" t="str">
        <f t="shared" si="29"/>
        <v>201949_407_4562342690029</v>
      </c>
      <c r="B1752">
        <v>201949</v>
      </c>
      <c r="C1752">
        <v>407</v>
      </c>
      <c r="D1752" t="s">
        <v>111</v>
      </c>
      <c r="E1752" s="9">
        <v>4562342690029</v>
      </c>
      <c r="F1752">
        <v>0</v>
      </c>
      <c r="G1752">
        <v>0</v>
      </c>
      <c r="H1752" t="s">
        <v>18</v>
      </c>
      <c r="I1752" t="s">
        <v>19</v>
      </c>
      <c r="J1752" t="s">
        <v>329</v>
      </c>
      <c r="K1752">
        <v>30</v>
      </c>
      <c r="L1752">
        <v>0</v>
      </c>
      <c r="M1752">
        <v>0</v>
      </c>
      <c r="N1752">
        <v>0</v>
      </c>
    </row>
    <row r="1753" spans="1:14" x14ac:dyDescent="0.15">
      <c r="A1753" t="str">
        <f t="shared" ref="A1753:A1816" si="30">B1753&amp;"_"&amp;C1753&amp;"_"&amp;E1753</f>
        <v>201949_407_4562342690036</v>
      </c>
      <c r="B1753">
        <v>201949</v>
      </c>
      <c r="C1753">
        <v>407</v>
      </c>
      <c r="D1753" t="s">
        <v>111</v>
      </c>
      <c r="E1753" s="9">
        <v>4562342690036</v>
      </c>
      <c r="F1753">
        <v>0</v>
      </c>
      <c r="G1753">
        <v>0</v>
      </c>
      <c r="H1753" t="s">
        <v>20</v>
      </c>
      <c r="I1753" t="s">
        <v>19</v>
      </c>
      <c r="J1753" t="s">
        <v>329</v>
      </c>
      <c r="K1753">
        <v>10</v>
      </c>
      <c r="L1753">
        <v>0</v>
      </c>
      <c r="M1753">
        <v>0</v>
      </c>
      <c r="N1753">
        <v>0</v>
      </c>
    </row>
    <row r="1754" spans="1:14" x14ac:dyDescent="0.15">
      <c r="A1754" t="str">
        <f t="shared" si="30"/>
        <v>201949_407_4562342690043</v>
      </c>
      <c r="B1754">
        <v>201949</v>
      </c>
      <c r="C1754">
        <v>407</v>
      </c>
      <c r="D1754" t="s">
        <v>111</v>
      </c>
      <c r="E1754" s="9">
        <v>4562342690043</v>
      </c>
      <c r="F1754">
        <v>0</v>
      </c>
      <c r="G1754">
        <v>0</v>
      </c>
      <c r="H1754" t="s">
        <v>21</v>
      </c>
      <c r="I1754" t="s">
        <v>19</v>
      </c>
      <c r="J1754" t="s">
        <v>329</v>
      </c>
      <c r="K1754">
        <v>30</v>
      </c>
      <c r="L1754">
        <v>0</v>
      </c>
      <c r="M1754">
        <v>0</v>
      </c>
      <c r="N1754">
        <v>0</v>
      </c>
    </row>
    <row r="1755" spans="1:14" x14ac:dyDescent="0.15">
      <c r="A1755" t="str">
        <f t="shared" si="30"/>
        <v>201949_407_4562342690050</v>
      </c>
      <c r="B1755">
        <v>201949</v>
      </c>
      <c r="C1755">
        <v>407</v>
      </c>
      <c r="D1755" t="s">
        <v>111</v>
      </c>
      <c r="E1755" s="9">
        <v>4562342690050</v>
      </c>
      <c r="F1755">
        <v>0</v>
      </c>
      <c r="G1755">
        <v>0</v>
      </c>
      <c r="H1755" t="s">
        <v>22</v>
      </c>
      <c r="I1755" t="s">
        <v>19</v>
      </c>
      <c r="J1755" t="s">
        <v>329</v>
      </c>
      <c r="K1755">
        <v>10</v>
      </c>
      <c r="L1755">
        <v>0</v>
      </c>
      <c r="M1755">
        <v>0</v>
      </c>
      <c r="N1755">
        <v>0</v>
      </c>
    </row>
    <row r="1756" spans="1:14" x14ac:dyDescent="0.15">
      <c r="A1756" t="str">
        <f t="shared" si="30"/>
        <v>201949_407_4562342690067</v>
      </c>
      <c r="B1756">
        <v>201949</v>
      </c>
      <c r="C1756">
        <v>407</v>
      </c>
      <c r="D1756" t="s">
        <v>111</v>
      </c>
      <c r="E1756" s="9">
        <v>4562342690067</v>
      </c>
      <c r="F1756">
        <v>0</v>
      </c>
      <c r="G1756">
        <v>0</v>
      </c>
      <c r="H1756" t="s">
        <v>23</v>
      </c>
      <c r="I1756" t="s">
        <v>19</v>
      </c>
      <c r="J1756" t="s">
        <v>329</v>
      </c>
      <c r="K1756">
        <v>30</v>
      </c>
      <c r="L1756">
        <v>0</v>
      </c>
      <c r="M1756">
        <v>0</v>
      </c>
      <c r="N1756">
        <v>0</v>
      </c>
    </row>
    <row r="1757" spans="1:14" x14ac:dyDescent="0.15">
      <c r="A1757" t="str">
        <f t="shared" si="30"/>
        <v>201949_407_4562342690074</v>
      </c>
      <c r="B1757">
        <v>201949</v>
      </c>
      <c r="C1757">
        <v>407</v>
      </c>
      <c r="D1757" t="s">
        <v>111</v>
      </c>
      <c r="E1757" s="9">
        <v>4562342690074</v>
      </c>
      <c r="F1757">
        <v>0</v>
      </c>
      <c r="G1757">
        <v>0</v>
      </c>
      <c r="H1757" t="s">
        <v>24</v>
      </c>
      <c r="I1757" t="s">
        <v>19</v>
      </c>
      <c r="J1757" t="s">
        <v>329</v>
      </c>
      <c r="K1757">
        <v>30</v>
      </c>
      <c r="L1757">
        <v>0</v>
      </c>
      <c r="M1757">
        <v>0</v>
      </c>
      <c r="N1757">
        <v>0</v>
      </c>
    </row>
    <row r="1758" spans="1:14" x14ac:dyDescent="0.15">
      <c r="A1758" t="str">
        <f t="shared" si="30"/>
        <v>201949_407_4562342690081</v>
      </c>
      <c r="B1758">
        <v>201949</v>
      </c>
      <c r="C1758">
        <v>407</v>
      </c>
      <c r="D1758" t="s">
        <v>111</v>
      </c>
      <c r="E1758" s="9">
        <v>4562342690081</v>
      </c>
      <c r="F1758">
        <v>0</v>
      </c>
      <c r="G1758">
        <v>0</v>
      </c>
      <c r="H1758" t="s">
        <v>25</v>
      </c>
      <c r="I1758" t="s">
        <v>19</v>
      </c>
      <c r="J1758" t="s">
        <v>329</v>
      </c>
      <c r="K1758">
        <v>10</v>
      </c>
      <c r="L1758">
        <v>0</v>
      </c>
      <c r="M1758">
        <v>0</v>
      </c>
      <c r="N1758">
        <v>0</v>
      </c>
    </row>
    <row r="1759" spans="1:14" x14ac:dyDescent="0.15">
      <c r="A1759" t="str">
        <f t="shared" si="30"/>
        <v>201949_415_4562342690029</v>
      </c>
      <c r="B1759">
        <v>201949</v>
      </c>
      <c r="C1759">
        <v>415</v>
      </c>
      <c r="D1759" t="s">
        <v>112</v>
      </c>
      <c r="E1759" s="9">
        <v>4562342690029</v>
      </c>
      <c r="F1759">
        <v>0</v>
      </c>
      <c r="G1759">
        <v>0</v>
      </c>
      <c r="H1759" t="s">
        <v>18</v>
      </c>
      <c r="I1759" t="s">
        <v>19</v>
      </c>
      <c r="J1759" t="s">
        <v>329</v>
      </c>
      <c r="K1759">
        <v>30</v>
      </c>
      <c r="L1759">
        <v>0</v>
      </c>
      <c r="M1759">
        <v>0</v>
      </c>
      <c r="N1759">
        <v>0</v>
      </c>
    </row>
    <row r="1760" spans="1:14" x14ac:dyDescent="0.15">
      <c r="A1760" t="str">
        <f t="shared" si="30"/>
        <v>201949_415_4562342690036</v>
      </c>
      <c r="B1760">
        <v>201949</v>
      </c>
      <c r="C1760">
        <v>415</v>
      </c>
      <c r="D1760" t="s">
        <v>112</v>
      </c>
      <c r="E1760" s="9">
        <v>4562342690036</v>
      </c>
      <c r="F1760">
        <v>0</v>
      </c>
      <c r="G1760">
        <v>0</v>
      </c>
      <c r="H1760" t="s">
        <v>20</v>
      </c>
      <c r="I1760" t="s">
        <v>19</v>
      </c>
      <c r="J1760" t="s">
        <v>329</v>
      </c>
      <c r="K1760">
        <v>10</v>
      </c>
      <c r="L1760">
        <v>0</v>
      </c>
      <c r="M1760">
        <v>0</v>
      </c>
      <c r="N1760">
        <v>0</v>
      </c>
    </row>
    <row r="1761" spans="1:14" x14ac:dyDescent="0.15">
      <c r="A1761" t="str">
        <f t="shared" si="30"/>
        <v>201949_415_4562342690043</v>
      </c>
      <c r="B1761">
        <v>201949</v>
      </c>
      <c r="C1761">
        <v>415</v>
      </c>
      <c r="D1761" t="s">
        <v>112</v>
      </c>
      <c r="E1761" s="9">
        <v>4562342690043</v>
      </c>
      <c r="F1761">
        <v>0</v>
      </c>
      <c r="G1761">
        <v>0</v>
      </c>
      <c r="H1761" t="s">
        <v>21</v>
      </c>
      <c r="I1761" t="s">
        <v>19</v>
      </c>
      <c r="J1761" t="s">
        <v>329</v>
      </c>
      <c r="K1761">
        <v>30</v>
      </c>
      <c r="L1761">
        <v>0</v>
      </c>
      <c r="M1761">
        <v>0</v>
      </c>
      <c r="N1761">
        <v>0</v>
      </c>
    </row>
    <row r="1762" spans="1:14" x14ac:dyDescent="0.15">
      <c r="A1762" t="str">
        <f t="shared" si="30"/>
        <v>201949_415_4562342690050</v>
      </c>
      <c r="B1762">
        <v>201949</v>
      </c>
      <c r="C1762">
        <v>415</v>
      </c>
      <c r="D1762" t="s">
        <v>112</v>
      </c>
      <c r="E1762" s="9">
        <v>4562342690050</v>
      </c>
      <c r="F1762">
        <v>0</v>
      </c>
      <c r="G1762">
        <v>0</v>
      </c>
      <c r="H1762" t="s">
        <v>22</v>
      </c>
      <c r="I1762" t="s">
        <v>19</v>
      </c>
      <c r="J1762" t="s">
        <v>329</v>
      </c>
      <c r="K1762">
        <v>10</v>
      </c>
      <c r="L1762">
        <v>0</v>
      </c>
      <c r="M1762">
        <v>0</v>
      </c>
      <c r="N1762">
        <v>0</v>
      </c>
    </row>
    <row r="1763" spans="1:14" x14ac:dyDescent="0.15">
      <c r="A1763" t="str">
        <f t="shared" si="30"/>
        <v>201949_415_4562342690067</v>
      </c>
      <c r="B1763">
        <v>201949</v>
      </c>
      <c r="C1763">
        <v>415</v>
      </c>
      <c r="D1763" t="s">
        <v>112</v>
      </c>
      <c r="E1763" s="9">
        <v>4562342690067</v>
      </c>
      <c r="F1763">
        <v>0</v>
      </c>
      <c r="G1763">
        <v>0</v>
      </c>
      <c r="H1763" t="s">
        <v>23</v>
      </c>
      <c r="I1763" t="s">
        <v>19</v>
      </c>
      <c r="J1763" t="s">
        <v>329</v>
      </c>
      <c r="K1763">
        <v>30</v>
      </c>
      <c r="L1763">
        <v>0</v>
      </c>
      <c r="M1763">
        <v>0</v>
      </c>
      <c r="N1763">
        <v>0</v>
      </c>
    </row>
    <row r="1764" spans="1:14" x14ac:dyDescent="0.15">
      <c r="A1764" t="str">
        <f t="shared" si="30"/>
        <v>201949_415_4562342690074</v>
      </c>
      <c r="B1764">
        <v>201949</v>
      </c>
      <c r="C1764">
        <v>415</v>
      </c>
      <c r="D1764" t="s">
        <v>112</v>
      </c>
      <c r="E1764" s="9">
        <v>4562342690074</v>
      </c>
      <c r="F1764">
        <v>0</v>
      </c>
      <c r="G1764">
        <v>0</v>
      </c>
      <c r="H1764" t="s">
        <v>24</v>
      </c>
      <c r="I1764" t="s">
        <v>19</v>
      </c>
      <c r="J1764" t="s">
        <v>329</v>
      </c>
      <c r="K1764">
        <v>30</v>
      </c>
      <c r="L1764">
        <v>0</v>
      </c>
      <c r="M1764">
        <v>0</v>
      </c>
      <c r="N1764">
        <v>0</v>
      </c>
    </row>
    <row r="1765" spans="1:14" x14ac:dyDescent="0.15">
      <c r="A1765" t="str">
        <f t="shared" si="30"/>
        <v>201949_415_4562342690081</v>
      </c>
      <c r="B1765">
        <v>201949</v>
      </c>
      <c r="C1765">
        <v>415</v>
      </c>
      <c r="D1765" t="s">
        <v>112</v>
      </c>
      <c r="E1765" s="9">
        <v>4562342690081</v>
      </c>
      <c r="F1765">
        <v>0</v>
      </c>
      <c r="G1765">
        <v>0</v>
      </c>
      <c r="H1765" t="s">
        <v>25</v>
      </c>
      <c r="I1765" t="s">
        <v>19</v>
      </c>
      <c r="J1765" t="s">
        <v>329</v>
      </c>
      <c r="K1765">
        <v>10</v>
      </c>
      <c r="L1765">
        <v>0</v>
      </c>
      <c r="M1765">
        <v>0</v>
      </c>
      <c r="N1765">
        <v>0</v>
      </c>
    </row>
    <row r="1766" spans="1:14" x14ac:dyDescent="0.15">
      <c r="A1766" t="str">
        <f t="shared" si="30"/>
        <v>201949_416_4562342690029</v>
      </c>
      <c r="B1766">
        <v>201949</v>
      </c>
      <c r="C1766">
        <v>416</v>
      </c>
      <c r="D1766" t="s">
        <v>113</v>
      </c>
      <c r="E1766" s="9">
        <v>4562342690029</v>
      </c>
      <c r="F1766">
        <v>0</v>
      </c>
      <c r="G1766">
        <v>0</v>
      </c>
      <c r="H1766" t="s">
        <v>18</v>
      </c>
      <c r="I1766" t="s">
        <v>19</v>
      </c>
      <c r="J1766" t="s">
        <v>329</v>
      </c>
      <c r="K1766">
        <v>30</v>
      </c>
      <c r="L1766">
        <v>0</v>
      </c>
      <c r="M1766">
        <v>0</v>
      </c>
      <c r="N1766">
        <v>0</v>
      </c>
    </row>
    <row r="1767" spans="1:14" x14ac:dyDescent="0.15">
      <c r="A1767" t="str">
        <f t="shared" si="30"/>
        <v>201949_416_4562342690036</v>
      </c>
      <c r="B1767">
        <v>201949</v>
      </c>
      <c r="C1767">
        <v>416</v>
      </c>
      <c r="D1767" t="s">
        <v>113</v>
      </c>
      <c r="E1767" s="9">
        <v>4562342690036</v>
      </c>
      <c r="F1767">
        <v>0</v>
      </c>
      <c r="G1767">
        <v>0</v>
      </c>
      <c r="H1767" t="s">
        <v>20</v>
      </c>
      <c r="I1767" t="s">
        <v>19</v>
      </c>
      <c r="J1767" t="s">
        <v>329</v>
      </c>
      <c r="K1767">
        <v>10</v>
      </c>
      <c r="L1767">
        <v>0</v>
      </c>
      <c r="M1767">
        <v>0</v>
      </c>
      <c r="N1767">
        <v>0</v>
      </c>
    </row>
    <row r="1768" spans="1:14" x14ac:dyDescent="0.15">
      <c r="A1768" t="str">
        <f t="shared" si="30"/>
        <v>201949_416_4562342690043</v>
      </c>
      <c r="B1768">
        <v>201949</v>
      </c>
      <c r="C1768">
        <v>416</v>
      </c>
      <c r="D1768" t="s">
        <v>113</v>
      </c>
      <c r="E1768" s="9">
        <v>4562342690043</v>
      </c>
      <c r="F1768">
        <v>0</v>
      </c>
      <c r="G1768">
        <v>0</v>
      </c>
      <c r="H1768" t="s">
        <v>21</v>
      </c>
      <c r="I1768" t="s">
        <v>19</v>
      </c>
      <c r="J1768" t="s">
        <v>329</v>
      </c>
      <c r="K1768">
        <v>30</v>
      </c>
      <c r="L1768">
        <v>0</v>
      </c>
      <c r="M1768">
        <v>0</v>
      </c>
      <c r="N1768">
        <v>0</v>
      </c>
    </row>
    <row r="1769" spans="1:14" x14ac:dyDescent="0.15">
      <c r="A1769" t="str">
        <f t="shared" si="30"/>
        <v>201949_416_4562342690050</v>
      </c>
      <c r="B1769">
        <v>201949</v>
      </c>
      <c r="C1769">
        <v>416</v>
      </c>
      <c r="D1769" t="s">
        <v>113</v>
      </c>
      <c r="E1769" s="9">
        <v>4562342690050</v>
      </c>
      <c r="F1769">
        <v>0</v>
      </c>
      <c r="G1769">
        <v>0</v>
      </c>
      <c r="H1769" t="s">
        <v>22</v>
      </c>
      <c r="I1769" t="s">
        <v>19</v>
      </c>
      <c r="J1769" t="s">
        <v>329</v>
      </c>
      <c r="K1769">
        <v>10</v>
      </c>
      <c r="L1769">
        <v>0</v>
      </c>
      <c r="M1769">
        <v>0</v>
      </c>
      <c r="N1769">
        <v>0</v>
      </c>
    </row>
    <row r="1770" spans="1:14" x14ac:dyDescent="0.15">
      <c r="A1770" t="str">
        <f t="shared" si="30"/>
        <v>201949_416_4562342690067</v>
      </c>
      <c r="B1770">
        <v>201949</v>
      </c>
      <c r="C1770">
        <v>416</v>
      </c>
      <c r="D1770" t="s">
        <v>113</v>
      </c>
      <c r="E1770" s="9">
        <v>4562342690067</v>
      </c>
      <c r="F1770">
        <v>0</v>
      </c>
      <c r="G1770">
        <v>0</v>
      </c>
      <c r="H1770" t="s">
        <v>23</v>
      </c>
      <c r="I1770" t="s">
        <v>19</v>
      </c>
      <c r="J1770" t="s">
        <v>329</v>
      </c>
      <c r="K1770">
        <v>30</v>
      </c>
      <c r="L1770">
        <v>0</v>
      </c>
      <c r="M1770">
        <v>0</v>
      </c>
      <c r="N1770">
        <v>0</v>
      </c>
    </row>
    <row r="1771" spans="1:14" x14ac:dyDescent="0.15">
      <c r="A1771" t="str">
        <f t="shared" si="30"/>
        <v>201949_416_4562342690074</v>
      </c>
      <c r="B1771">
        <v>201949</v>
      </c>
      <c r="C1771">
        <v>416</v>
      </c>
      <c r="D1771" t="s">
        <v>113</v>
      </c>
      <c r="E1771" s="9">
        <v>4562342690074</v>
      </c>
      <c r="F1771">
        <v>0</v>
      </c>
      <c r="G1771">
        <v>0</v>
      </c>
      <c r="H1771" t="s">
        <v>24</v>
      </c>
      <c r="I1771" t="s">
        <v>19</v>
      </c>
      <c r="J1771" t="s">
        <v>329</v>
      </c>
      <c r="K1771">
        <v>30</v>
      </c>
      <c r="L1771">
        <v>0</v>
      </c>
      <c r="M1771">
        <v>0</v>
      </c>
      <c r="N1771">
        <v>0</v>
      </c>
    </row>
    <row r="1772" spans="1:14" x14ac:dyDescent="0.15">
      <c r="A1772" t="str">
        <f t="shared" si="30"/>
        <v>201949_416_4562342690081</v>
      </c>
      <c r="B1772">
        <v>201949</v>
      </c>
      <c r="C1772">
        <v>416</v>
      </c>
      <c r="D1772" t="s">
        <v>113</v>
      </c>
      <c r="E1772" s="9">
        <v>4562342690081</v>
      </c>
      <c r="F1772">
        <v>0</v>
      </c>
      <c r="G1772">
        <v>0</v>
      </c>
      <c r="H1772" t="s">
        <v>25</v>
      </c>
      <c r="I1772" t="s">
        <v>19</v>
      </c>
      <c r="J1772" t="s">
        <v>329</v>
      </c>
      <c r="K1772">
        <v>10</v>
      </c>
      <c r="L1772">
        <v>0</v>
      </c>
      <c r="M1772">
        <v>0</v>
      </c>
      <c r="N1772">
        <v>0</v>
      </c>
    </row>
    <row r="1773" spans="1:14" x14ac:dyDescent="0.15">
      <c r="A1773" t="str">
        <f t="shared" si="30"/>
        <v>201949_419_4562342690029</v>
      </c>
      <c r="B1773">
        <v>201949</v>
      </c>
      <c r="C1773">
        <v>419</v>
      </c>
      <c r="D1773" t="s">
        <v>114</v>
      </c>
      <c r="E1773" s="9">
        <v>4562342690029</v>
      </c>
      <c r="F1773">
        <v>0</v>
      </c>
      <c r="G1773">
        <v>0</v>
      </c>
      <c r="H1773" t="s">
        <v>18</v>
      </c>
      <c r="I1773" t="s">
        <v>19</v>
      </c>
      <c r="J1773" t="s">
        <v>329</v>
      </c>
      <c r="K1773">
        <v>30</v>
      </c>
      <c r="L1773">
        <v>0</v>
      </c>
      <c r="M1773">
        <v>0</v>
      </c>
      <c r="N1773">
        <v>0</v>
      </c>
    </row>
    <row r="1774" spans="1:14" x14ac:dyDescent="0.15">
      <c r="A1774" t="str">
        <f t="shared" si="30"/>
        <v>201949_419_4562342690036</v>
      </c>
      <c r="B1774">
        <v>201949</v>
      </c>
      <c r="C1774">
        <v>419</v>
      </c>
      <c r="D1774" t="s">
        <v>114</v>
      </c>
      <c r="E1774" s="9">
        <v>4562342690036</v>
      </c>
      <c r="F1774">
        <v>0</v>
      </c>
      <c r="G1774">
        <v>0</v>
      </c>
      <c r="H1774" t="s">
        <v>20</v>
      </c>
      <c r="I1774" t="s">
        <v>19</v>
      </c>
      <c r="J1774" t="s">
        <v>329</v>
      </c>
      <c r="K1774">
        <v>10</v>
      </c>
      <c r="L1774">
        <v>0</v>
      </c>
      <c r="M1774">
        <v>0</v>
      </c>
      <c r="N1774">
        <v>0</v>
      </c>
    </row>
    <row r="1775" spans="1:14" x14ac:dyDescent="0.15">
      <c r="A1775" t="str">
        <f t="shared" si="30"/>
        <v>201949_419_4562342690043</v>
      </c>
      <c r="B1775">
        <v>201949</v>
      </c>
      <c r="C1775">
        <v>419</v>
      </c>
      <c r="D1775" t="s">
        <v>114</v>
      </c>
      <c r="E1775" s="9">
        <v>4562342690043</v>
      </c>
      <c r="F1775">
        <v>0</v>
      </c>
      <c r="G1775">
        <v>0</v>
      </c>
      <c r="H1775" t="s">
        <v>21</v>
      </c>
      <c r="I1775" t="s">
        <v>19</v>
      </c>
      <c r="J1775" t="s">
        <v>329</v>
      </c>
      <c r="K1775">
        <v>30</v>
      </c>
      <c r="L1775">
        <v>0</v>
      </c>
      <c r="M1775">
        <v>0</v>
      </c>
      <c r="N1775">
        <v>0</v>
      </c>
    </row>
    <row r="1776" spans="1:14" x14ac:dyDescent="0.15">
      <c r="A1776" t="str">
        <f t="shared" si="30"/>
        <v>201949_419_4562342690050</v>
      </c>
      <c r="B1776">
        <v>201949</v>
      </c>
      <c r="C1776">
        <v>419</v>
      </c>
      <c r="D1776" t="s">
        <v>114</v>
      </c>
      <c r="E1776" s="9">
        <v>4562342690050</v>
      </c>
      <c r="F1776">
        <v>0</v>
      </c>
      <c r="G1776">
        <v>0</v>
      </c>
      <c r="H1776" t="s">
        <v>22</v>
      </c>
      <c r="I1776" t="s">
        <v>19</v>
      </c>
      <c r="J1776" t="s">
        <v>329</v>
      </c>
      <c r="K1776">
        <v>10</v>
      </c>
      <c r="L1776">
        <v>0</v>
      </c>
      <c r="M1776">
        <v>0</v>
      </c>
      <c r="N1776">
        <v>0</v>
      </c>
    </row>
    <row r="1777" spans="1:14" x14ac:dyDescent="0.15">
      <c r="A1777" t="str">
        <f t="shared" si="30"/>
        <v>201949_419_4562342690067</v>
      </c>
      <c r="B1777">
        <v>201949</v>
      </c>
      <c r="C1777">
        <v>419</v>
      </c>
      <c r="D1777" t="s">
        <v>114</v>
      </c>
      <c r="E1777" s="9">
        <v>4562342690067</v>
      </c>
      <c r="F1777">
        <v>0</v>
      </c>
      <c r="G1777">
        <v>0</v>
      </c>
      <c r="H1777" t="s">
        <v>23</v>
      </c>
      <c r="I1777" t="s">
        <v>19</v>
      </c>
      <c r="J1777" t="s">
        <v>329</v>
      </c>
      <c r="K1777">
        <v>30</v>
      </c>
      <c r="L1777">
        <v>0</v>
      </c>
      <c r="M1777">
        <v>0</v>
      </c>
      <c r="N1777">
        <v>0</v>
      </c>
    </row>
    <row r="1778" spans="1:14" x14ac:dyDescent="0.15">
      <c r="A1778" t="str">
        <f t="shared" si="30"/>
        <v>201949_419_4562342690074</v>
      </c>
      <c r="B1778">
        <v>201949</v>
      </c>
      <c r="C1778">
        <v>419</v>
      </c>
      <c r="D1778" t="s">
        <v>114</v>
      </c>
      <c r="E1778" s="9">
        <v>4562342690074</v>
      </c>
      <c r="F1778">
        <v>0</v>
      </c>
      <c r="G1778">
        <v>0</v>
      </c>
      <c r="H1778" t="s">
        <v>24</v>
      </c>
      <c r="I1778" t="s">
        <v>19</v>
      </c>
      <c r="J1778" t="s">
        <v>329</v>
      </c>
      <c r="K1778">
        <v>30</v>
      </c>
      <c r="L1778">
        <v>0</v>
      </c>
      <c r="M1778">
        <v>0</v>
      </c>
      <c r="N1778">
        <v>0</v>
      </c>
    </row>
    <row r="1779" spans="1:14" x14ac:dyDescent="0.15">
      <c r="A1779" t="str">
        <f t="shared" si="30"/>
        <v>201949_419_4562342690081</v>
      </c>
      <c r="B1779">
        <v>201949</v>
      </c>
      <c r="C1779">
        <v>419</v>
      </c>
      <c r="D1779" t="s">
        <v>114</v>
      </c>
      <c r="E1779" s="9">
        <v>4562342690081</v>
      </c>
      <c r="F1779">
        <v>0</v>
      </c>
      <c r="G1779">
        <v>0</v>
      </c>
      <c r="H1779" t="s">
        <v>25</v>
      </c>
      <c r="I1779" t="s">
        <v>19</v>
      </c>
      <c r="J1779" t="s">
        <v>329</v>
      </c>
      <c r="K1779">
        <v>10</v>
      </c>
      <c r="L1779">
        <v>0</v>
      </c>
      <c r="M1779">
        <v>0</v>
      </c>
      <c r="N1779">
        <v>0</v>
      </c>
    </row>
    <row r="1780" spans="1:14" x14ac:dyDescent="0.15">
      <c r="A1780" t="str">
        <f t="shared" si="30"/>
        <v>201949_421_4562342690029</v>
      </c>
      <c r="B1780">
        <v>201949</v>
      </c>
      <c r="C1780">
        <v>421</v>
      </c>
      <c r="D1780" t="s">
        <v>115</v>
      </c>
      <c r="E1780" s="9">
        <v>4562342690029</v>
      </c>
      <c r="F1780">
        <v>0</v>
      </c>
      <c r="G1780">
        <v>0</v>
      </c>
      <c r="H1780" t="s">
        <v>18</v>
      </c>
      <c r="I1780" t="s">
        <v>19</v>
      </c>
      <c r="J1780" t="s">
        <v>329</v>
      </c>
      <c r="K1780">
        <v>30</v>
      </c>
      <c r="L1780">
        <v>0</v>
      </c>
      <c r="M1780">
        <v>0</v>
      </c>
      <c r="N1780">
        <v>0</v>
      </c>
    </row>
    <row r="1781" spans="1:14" x14ac:dyDescent="0.15">
      <c r="A1781" t="str">
        <f t="shared" si="30"/>
        <v>201949_421_4562342690036</v>
      </c>
      <c r="B1781">
        <v>201949</v>
      </c>
      <c r="C1781">
        <v>421</v>
      </c>
      <c r="D1781" t="s">
        <v>115</v>
      </c>
      <c r="E1781" s="9">
        <v>4562342690036</v>
      </c>
      <c r="F1781">
        <v>0</v>
      </c>
      <c r="G1781">
        <v>0</v>
      </c>
      <c r="H1781" t="s">
        <v>20</v>
      </c>
      <c r="I1781" t="s">
        <v>19</v>
      </c>
      <c r="J1781" t="s">
        <v>329</v>
      </c>
      <c r="K1781">
        <v>10</v>
      </c>
      <c r="L1781">
        <v>0</v>
      </c>
      <c r="M1781">
        <v>0</v>
      </c>
      <c r="N1781">
        <v>0</v>
      </c>
    </row>
    <row r="1782" spans="1:14" x14ac:dyDescent="0.15">
      <c r="A1782" t="str">
        <f t="shared" si="30"/>
        <v>201949_421_4562342690043</v>
      </c>
      <c r="B1782">
        <v>201949</v>
      </c>
      <c r="C1782">
        <v>421</v>
      </c>
      <c r="D1782" t="s">
        <v>115</v>
      </c>
      <c r="E1782" s="9">
        <v>4562342690043</v>
      </c>
      <c r="F1782">
        <v>0</v>
      </c>
      <c r="G1782">
        <v>0</v>
      </c>
      <c r="H1782" t="s">
        <v>21</v>
      </c>
      <c r="I1782" t="s">
        <v>19</v>
      </c>
      <c r="J1782" t="s">
        <v>329</v>
      </c>
      <c r="K1782">
        <v>30</v>
      </c>
      <c r="L1782">
        <v>0</v>
      </c>
      <c r="M1782">
        <v>0</v>
      </c>
      <c r="N1782">
        <v>0</v>
      </c>
    </row>
    <row r="1783" spans="1:14" x14ac:dyDescent="0.15">
      <c r="A1783" t="str">
        <f t="shared" si="30"/>
        <v>201949_421_4562342690050</v>
      </c>
      <c r="B1783">
        <v>201949</v>
      </c>
      <c r="C1783">
        <v>421</v>
      </c>
      <c r="D1783" t="s">
        <v>115</v>
      </c>
      <c r="E1783" s="9">
        <v>4562342690050</v>
      </c>
      <c r="F1783">
        <v>0</v>
      </c>
      <c r="G1783">
        <v>0</v>
      </c>
      <c r="H1783" t="s">
        <v>22</v>
      </c>
      <c r="I1783" t="s">
        <v>19</v>
      </c>
      <c r="J1783" t="s">
        <v>329</v>
      </c>
      <c r="K1783">
        <v>10</v>
      </c>
      <c r="L1783">
        <v>0</v>
      </c>
      <c r="M1783">
        <v>0</v>
      </c>
      <c r="N1783">
        <v>0</v>
      </c>
    </row>
    <row r="1784" spans="1:14" x14ac:dyDescent="0.15">
      <c r="A1784" t="str">
        <f t="shared" si="30"/>
        <v>201949_421_4562342690067</v>
      </c>
      <c r="B1784">
        <v>201949</v>
      </c>
      <c r="C1784">
        <v>421</v>
      </c>
      <c r="D1784" t="s">
        <v>115</v>
      </c>
      <c r="E1784" s="9">
        <v>4562342690067</v>
      </c>
      <c r="F1784">
        <v>0</v>
      </c>
      <c r="G1784">
        <v>0</v>
      </c>
      <c r="H1784" t="s">
        <v>23</v>
      </c>
      <c r="I1784" t="s">
        <v>19</v>
      </c>
      <c r="J1784" t="s">
        <v>329</v>
      </c>
      <c r="K1784">
        <v>30</v>
      </c>
      <c r="L1784">
        <v>0</v>
      </c>
      <c r="M1784">
        <v>0</v>
      </c>
      <c r="N1784">
        <v>0</v>
      </c>
    </row>
    <row r="1785" spans="1:14" x14ac:dyDescent="0.15">
      <c r="A1785" t="str">
        <f t="shared" si="30"/>
        <v>201949_421_4562342690074</v>
      </c>
      <c r="B1785">
        <v>201949</v>
      </c>
      <c r="C1785">
        <v>421</v>
      </c>
      <c r="D1785" t="s">
        <v>115</v>
      </c>
      <c r="E1785" s="9">
        <v>4562342690074</v>
      </c>
      <c r="F1785">
        <v>0</v>
      </c>
      <c r="G1785">
        <v>0</v>
      </c>
      <c r="H1785" t="s">
        <v>24</v>
      </c>
      <c r="I1785" t="s">
        <v>19</v>
      </c>
      <c r="J1785" t="s">
        <v>329</v>
      </c>
      <c r="K1785">
        <v>30</v>
      </c>
      <c r="L1785">
        <v>0</v>
      </c>
      <c r="M1785">
        <v>0</v>
      </c>
      <c r="N1785">
        <v>0</v>
      </c>
    </row>
    <row r="1786" spans="1:14" x14ac:dyDescent="0.15">
      <c r="A1786" t="str">
        <f t="shared" si="30"/>
        <v>201949_421_4562342690081</v>
      </c>
      <c r="B1786">
        <v>201949</v>
      </c>
      <c r="C1786">
        <v>421</v>
      </c>
      <c r="D1786" t="s">
        <v>115</v>
      </c>
      <c r="E1786" s="9">
        <v>4562342690081</v>
      </c>
      <c r="F1786">
        <v>0</v>
      </c>
      <c r="G1786">
        <v>0</v>
      </c>
      <c r="H1786" t="s">
        <v>25</v>
      </c>
      <c r="I1786" t="s">
        <v>19</v>
      </c>
      <c r="J1786" t="s">
        <v>329</v>
      </c>
      <c r="K1786">
        <v>10</v>
      </c>
      <c r="L1786">
        <v>0</v>
      </c>
      <c r="M1786">
        <v>0</v>
      </c>
      <c r="N1786">
        <v>0</v>
      </c>
    </row>
    <row r="1787" spans="1:14" x14ac:dyDescent="0.15">
      <c r="A1787" t="str">
        <f t="shared" si="30"/>
        <v>201949_422_4562342690029</v>
      </c>
      <c r="B1787">
        <v>201949</v>
      </c>
      <c r="C1787">
        <v>422</v>
      </c>
      <c r="D1787" t="s">
        <v>116</v>
      </c>
      <c r="E1787" s="9">
        <v>4562342690029</v>
      </c>
      <c r="F1787">
        <v>0</v>
      </c>
      <c r="G1787">
        <v>0</v>
      </c>
      <c r="H1787" t="s">
        <v>18</v>
      </c>
      <c r="I1787" t="s">
        <v>19</v>
      </c>
      <c r="J1787" t="s">
        <v>329</v>
      </c>
      <c r="K1787">
        <v>29</v>
      </c>
      <c r="L1787">
        <v>1</v>
      </c>
      <c r="M1787">
        <v>0</v>
      </c>
      <c r="N1787">
        <v>0</v>
      </c>
    </row>
    <row r="1788" spans="1:14" x14ac:dyDescent="0.15">
      <c r="A1788" t="str">
        <f t="shared" si="30"/>
        <v>201949_422_4562342690036</v>
      </c>
      <c r="B1788">
        <v>201949</v>
      </c>
      <c r="C1788">
        <v>422</v>
      </c>
      <c r="D1788" t="s">
        <v>116</v>
      </c>
      <c r="E1788" s="9">
        <v>4562342690036</v>
      </c>
      <c r="F1788">
        <v>0</v>
      </c>
      <c r="G1788">
        <v>0</v>
      </c>
      <c r="H1788" t="s">
        <v>20</v>
      </c>
      <c r="I1788" t="s">
        <v>19</v>
      </c>
      <c r="J1788" t="s">
        <v>329</v>
      </c>
      <c r="K1788">
        <v>9</v>
      </c>
      <c r="L1788">
        <v>1</v>
      </c>
      <c r="M1788">
        <v>0</v>
      </c>
      <c r="N1788">
        <v>0</v>
      </c>
    </row>
    <row r="1789" spans="1:14" x14ac:dyDescent="0.15">
      <c r="A1789" t="str">
        <f t="shared" si="30"/>
        <v>201949_422_4562342690043</v>
      </c>
      <c r="B1789">
        <v>201949</v>
      </c>
      <c r="C1789">
        <v>422</v>
      </c>
      <c r="D1789" t="s">
        <v>116</v>
      </c>
      <c r="E1789" s="9">
        <v>4562342690043</v>
      </c>
      <c r="F1789">
        <v>0</v>
      </c>
      <c r="G1789">
        <v>0</v>
      </c>
      <c r="H1789" t="s">
        <v>21</v>
      </c>
      <c r="I1789" t="s">
        <v>19</v>
      </c>
      <c r="J1789" t="s">
        <v>329</v>
      </c>
      <c r="K1789">
        <v>28</v>
      </c>
      <c r="L1789">
        <v>2</v>
      </c>
      <c r="M1789">
        <v>0</v>
      </c>
      <c r="N1789">
        <v>0</v>
      </c>
    </row>
    <row r="1790" spans="1:14" x14ac:dyDescent="0.15">
      <c r="A1790" t="str">
        <f t="shared" si="30"/>
        <v>201949_422_4562342690050</v>
      </c>
      <c r="B1790">
        <v>201949</v>
      </c>
      <c r="C1790">
        <v>422</v>
      </c>
      <c r="D1790" t="s">
        <v>116</v>
      </c>
      <c r="E1790" s="9">
        <v>4562342690050</v>
      </c>
      <c r="F1790">
        <v>0</v>
      </c>
      <c r="G1790">
        <v>0</v>
      </c>
      <c r="H1790" t="s">
        <v>22</v>
      </c>
      <c r="I1790" t="s">
        <v>19</v>
      </c>
      <c r="J1790" t="s">
        <v>329</v>
      </c>
      <c r="K1790">
        <v>10</v>
      </c>
      <c r="L1790">
        <v>0</v>
      </c>
      <c r="M1790">
        <v>0</v>
      </c>
      <c r="N1790">
        <v>0</v>
      </c>
    </row>
    <row r="1791" spans="1:14" x14ac:dyDescent="0.15">
      <c r="A1791" t="str">
        <f t="shared" si="30"/>
        <v>201949_422_4562342690067</v>
      </c>
      <c r="B1791">
        <v>201949</v>
      </c>
      <c r="C1791">
        <v>422</v>
      </c>
      <c r="D1791" t="s">
        <v>116</v>
      </c>
      <c r="E1791" s="9">
        <v>4562342690067</v>
      </c>
      <c r="F1791">
        <v>0</v>
      </c>
      <c r="G1791">
        <v>0</v>
      </c>
      <c r="H1791" t="s">
        <v>23</v>
      </c>
      <c r="I1791" t="s">
        <v>19</v>
      </c>
      <c r="J1791" t="s">
        <v>329</v>
      </c>
      <c r="K1791">
        <v>30</v>
      </c>
      <c r="L1791">
        <v>0</v>
      </c>
      <c r="M1791">
        <v>0</v>
      </c>
      <c r="N1791">
        <v>0</v>
      </c>
    </row>
    <row r="1792" spans="1:14" x14ac:dyDescent="0.15">
      <c r="A1792" t="str">
        <f t="shared" si="30"/>
        <v>201949_422_4562342690074</v>
      </c>
      <c r="B1792">
        <v>201949</v>
      </c>
      <c r="C1792">
        <v>422</v>
      </c>
      <c r="D1792" t="s">
        <v>116</v>
      </c>
      <c r="E1792" s="9">
        <v>4562342690074</v>
      </c>
      <c r="F1792">
        <v>0</v>
      </c>
      <c r="G1792">
        <v>0</v>
      </c>
      <c r="H1792" t="s">
        <v>24</v>
      </c>
      <c r="I1792" t="s">
        <v>19</v>
      </c>
      <c r="J1792" t="s">
        <v>329</v>
      </c>
      <c r="K1792">
        <v>30</v>
      </c>
      <c r="L1792">
        <v>0</v>
      </c>
      <c r="M1792">
        <v>0</v>
      </c>
      <c r="N1792">
        <v>0</v>
      </c>
    </row>
    <row r="1793" spans="1:14" x14ac:dyDescent="0.15">
      <c r="A1793" t="str">
        <f t="shared" si="30"/>
        <v>201949_422_4562342690081</v>
      </c>
      <c r="B1793">
        <v>201949</v>
      </c>
      <c r="C1793">
        <v>422</v>
      </c>
      <c r="D1793" t="s">
        <v>116</v>
      </c>
      <c r="E1793" s="9">
        <v>4562342690081</v>
      </c>
      <c r="F1793">
        <v>0</v>
      </c>
      <c r="G1793">
        <v>0</v>
      </c>
      <c r="H1793" t="s">
        <v>25</v>
      </c>
      <c r="I1793" t="s">
        <v>19</v>
      </c>
      <c r="J1793" t="s">
        <v>329</v>
      </c>
      <c r="K1793">
        <v>9</v>
      </c>
      <c r="L1793">
        <v>1</v>
      </c>
      <c r="M1793">
        <v>0</v>
      </c>
      <c r="N1793">
        <v>0</v>
      </c>
    </row>
    <row r="1794" spans="1:14" x14ac:dyDescent="0.15">
      <c r="A1794" t="str">
        <f t="shared" si="30"/>
        <v>201949_423_4562342690029</v>
      </c>
      <c r="B1794">
        <v>201949</v>
      </c>
      <c r="C1794">
        <v>423</v>
      </c>
      <c r="D1794" t="s">
        <v>117</v>
      </c>
      <c r="E1794" s="9">
        <v>4562342690029</v>
      </c>
      <c r="F1794">
        <v>0</v>
      </c>
      <c r="G1794">
        <v>0</v>
      </c>
      <c r="H1794" t="s">
        <v>18</v>
      </c>
      <c r="I1794" t="s">
        <v>19</v>
      </c>
      <c r="J1794" t="s">
        <v>329</v>
      </c>
      <c r="K1794">
        <v>30</v>
      </c>
      <c r="L1794">
        <v>0</v>
      </c>
      <c r="M1794">
        <v>0</v>
      </c>
      <c r="N1794">
        <v>0</v>
      </c>
    </row>
    <row r="1795" spans="1:14" x14ac:dyDescent="0.15">
      <c r="A1795" t="str">
        <f t="shared" si="30"/>
        <v>201949_423_4562342690036</v>
      </c>
      <c r="B1795">
        <v>201949</v>
      </c>
      <c r="C1795">
        <v>423</v>
      </c>
      <c r="D1795" t="s">
        <v>117</v>
      </c>
      <c r="E1795" s="9">
        <v>4562342690036</v>
      </c>
      <c r="F1795">
        <v>0</v>
      </c>
      <c r="G1795">
        <v>0</v>
      </c>
      <c r="H1795" t="s">
        <v>20</v>
      </c>
      <c r="I1795" t="s">
        <v>19</v>
      </c>
      <c r="J1795" t="s">
        <v>329</v>
      </c>
      <c r="K1795">
        <v>10</v>
      </c>
      <c r="L1795">
        <v>0</v>
      </c>
      <c r="M1795">
        <v>0</v>
      </c>
      <c r="N1795">
        <v>0</v>
      </c>
    </row>
    <row r="1796" spans="1:14" x14ac:dyDescent="0.15">
      <c r="A1796" t="str">
        <f t="shared" si="30"/>
        <v>201949_423_4562342690043</v>
      </c>
      <c r="B1796">
        <v>201949</v>
      </c>
      <c r="C1796">
        <v>423</v>
      </c>
      <c r="D1796" t="s">
        <v>117</v>
      </c>
      <c r="E1796" s="9">
        <v>4562342690043</v>
      </c>
      <c r="F1796">
        <v>0</v>
      </c>
      <c r="G1796">
        <v>0</v>
      </c>
      <c r="H1796" t="s">
        <v>21</v>
      </c>
      <c r="I1796" t="s">
        <v>19</v>
      </c>
      <c r="J1796" t="s">
        <v>329</v>
      </c>
      <c r="K1796">
        <v>30</v>
      </c>
      <c r="L1796">
        <v>0</v>
      </c>
      <c r="M1796">
        <v>0</v>
      </c>
      <c r="N1796">
        <v>0</v>
      </c>
    </row>
    <row r="1797" spans="1:14" x14ac:dyDescent="0.15">
      <c r="A1797" t="str">
        <f t="shared" si="30"/>
        <v>201949_423_4562342690050</v>
      </c>
      <c r="B1797">
        <v>201949</v>
      </c>
      <c r="C1797">
        <v>423</v>
      </c>
      <c r="D1797" t="s">
        <v>117</v>
      </c>
      <c r="E1797" s="9">
        <v>4562342690050</v>
      </c>
      <c r="F1797">
        <v>0</v>
      </c>
      <c r="G1797">
        <v>0</v>
      </c>
      <c r="H1797" t="s">
        <v>22</v>
      </c>
      <c r="I1797" t="s">
        <v>19</v>
      </c>
      <c r="J1797" t="s">
        <v>329</v>
      </c>
      <c r="K1797">
        <v>10</v>
      </c>
      <c r="L1797">
        <v>0</v>
      </c>
      <c r="M1797">
        <v>0</v>
      </c>
      <c r="N1797">
        <v>0</v>
      </c>
    </row>
    <row r="1798" spans="1:14" x14ac:dyDescent="0.15">
      <c r="A1798" t="str">
        <f t="shared" si="30"/>
        <v>201949_423_4562342690067</v>
      </c>
      <c r="B1798">
        <v>201949</v>
      </c>
      <c r="C1798">
        <v>423</v>
      </c>
      <c r="D1798" t="s">
        <v>117</v>
      </c>
      <c r="E1798" s="9">
        <v>4562342690067</v>
      </c>
      <c r="F1798">
        <v>0</v>
      </c>
      <c r="G1798">
        <v>0</v>
      </c>
      <c r="H1798" t="s">
        <v>23</v>
      </c>
      <c r="I1798" t="s">
        <v>19</v>
      </c>
      <c r="J1798" t="s">
        <v>329</v>
      </c>
      <c r="K1798">
        <v>30</v>
      </c>
      <c r="L1798">
        <v>0</v>
      </c>
      <c r="M1798">
        <v>0</v>
      </c>
      <c r="N1798">
        <v>0</v>
      </c>
    </row>
    <row r="1799" spans="1:14" x14ac:dyDescent="0.15">
      <c r="A1799" t="str">
        <f t="shared" si="30"/>
        <v>201949_423_4562342690074</v>
      </c>
      <c r="B1799">
        <v>201949</v>
      </c>
      <c r="C1799">
        <v>423</v>
      </c>
      <c r="D1799" t="s">
        <v>117</v>
      </c>
      <c r="E1799" s="9">
        <v>4562342690074</v>
      </c>
      <c r="F1799">
        <v>0</v>
      </c>
      <c r="G1799">
        <v>0</v>
      </c>
      <c r="H1799" t="s">
        <v>24</v>
      </c>
      <c r="I1799" t="s">
        <v>19</v>
      </c>
      <c r="J1799" t="s">
        <v>329</v>
      </c>
      <c r="K1799">
        <v>30</v>
      </c>
      <c r="L1799">
        <v>0</v>
      </c>
      <c r="M1799">
        <v>0</v>
      </c>
      <c r="N1799">
        <v>0</v>
      </c>
    </row>
    <row r="1800" spans="1:14" x14ac:dyDescent="0.15">
      <c r="A1800" t="str">
        <f t="shared" si="30"/>
        <v>201949_423_4562342690081</v>
      </c>
      <c r="B1800">
        <v>201949</v>
      </c>
      <c r="C1800">
        <v>423</v>
      </c>
      <c r="D1800" t="s">
        <v>117</v>
      </c>
      <c r="E1800" s="9">
        <v>4562342690081</v>
      </c>
      <c r="F1800">
        <v>0</v>
      </c>
      <c r="G1800">
        <v>0</v>
      </c>
      <c r="H1800" t="s">
        <v>25</v>
      </c>
      <c r="I1800" t="s">
        <v>19</v>
      </c>
      <c r="J1800" t="s">
        <v>329</v>
      </c>
      <c r="K1800">
        <v>10</v>
      </c>
      <c r="L1800">
        <v>0</v>
      </c>
      <c r="M1800">
        <v>0</v>
      </c>
      <c r="N1800">
        <v>0</v>
      </c>
    </row>
    <row r="1801" spans="1:14" x14ac:dyDescent="0.15">
      <c r="A1801" t="str">
        <f t="shared" si="30"/>
        <v>201949_428_4562342690029</v>
      </c>
      <c r="B1801">
        <v>201949</v>
      </c>
      <c r="C1801">
        <v>428</v>
      </c>
      <c r="D1801" t="s">
        <v>118</v>
      </c>
      <c r="E1801" s="9">
        <v>4562342690029</v>
      </c>
      <c r="F1801">
        <v>0</v>
      </c>
      <c r="G1801">
        <v>0</v>
      </c>
      <c r="H1801" t="s">
        <v>18</v>
      </c>
      <c r="I1801" t="s">
        <v>19</v>
      </c>
      <c r="J1801" t="s">
        <v>329</v>
      </c>
      <c r="K1801">
        <v>30</v>
      </c>
      <c r="L1801">
        <v>0</v>
      </c>
      <c r="M1801">
        <v>0</v>
      </c>
      <c r="N1801">
        <v>0</v>
      </c>
    </row>
    <row r="1802" spans="1:14" x14ac:dyDescent="0.15">
      <c r="A1802" t="str">
        <f t="shared" si="30"/>
        <v>201949_428_4562342690036</v>
      </c>
      <c r="B1802">
        <v>201949</v>
      </c>
      <c r="C1802">
        <v>428</v>
      </c>
      <c r="D1802" t="s">
        <v>118</v>
      </c>
      <c r="E1802" s="9">
        <v>4562342690036</v>
      </c>
      <c r="F1802">
        <v>0</v>
      </c>
      <c r="G1802">
        <v>0</v>
      </c>
      <c r="H1802" t="s">
        <v>20</v>
      </c>
      <c r="I1802" t="s">
        <v>19</v>
      </c>
      <c r="J1802" t="s">
        <v>329</v>
      </c>
      <c r="K1802">
        <v>10</v>
      </c>
      <c r="L1802">
        <v>0</v>
      </c>
      <c r="M1802">
        <v>0</v>
      </c>
      <c r="N1802">
        <v>0</v>
      </c>
    </row>
    <row r="1803" spans="1:14" x14ac:dyDescent="0.15">
      <c r="A1803" t="str">
        <f t="shared" si="30"/>
        <v>201949_428_4562342690043</v>
      </c>
      <c r="B1803">
        <v>201949</v>
      </c>
      <c r="C1803">
        <v>428</v>
      </c>
      <c r="D1803" t="s">
        <v>118</v>
      </c>
      <c r="E1803" s="9">
        <v>4562342690043</v>
      </c>
      <c r="F1803">
        <v>0</v>
      </c>
      <c r="G1803">
        <v>0</v>
      </c>
      <c r="H1803" t="s">
        <v>21</v>
      </c>
      <c r="I1803" t="s">
        <v>19</v>
      </c>
      <c r="J1803" t="s">
        <v>329</v>
      </c>
      <c r="K1803">
        <v>30</v>
      </c>
      <c r="L1803">
        <v>0</v>
      </c>
      <c r="M1803">
        <v>0</v>
      </c>
      <c r="N1803">
        <v>0</v>
      </c>
    </row>
    <row r="1804" spans="1:14" x14ac:dyDescent="0.15">
      <c r="A1804" t="str">
        <f t="shared" si="30"/>
        <v>201949_428_4562342690050</v>
      </c>
      <c r="B1804">
        <v>201949</v>
      </c>
      <c r="C1804">
        <v>428</v>
      </c>
      <c r="D1804" t="s">
        <v>118</v>
      </c>
      <c r="E1804" s="9">
        <v>4562342690050</v>
      </c>
      <c r="F1804">
        <v>0</v>
      </c>
      <c r="G1804">
        <v>0</v>
      </c>
      <c r="H1804" t="s">
        <v>22</v>
      </c>
      <c r="I1804" t="s">
        <v>19</v>
      </c>
      <c r="J1804" t="s">
        <v>329</v>
      </c>
      <c r="K1804">
        <v>10</v>
      </c>
      <c r="L1804">
        <v>0</v>
      </c>
      <c r="M1804">
        <v>0</v>
      </c>
      <c r="N1804">
        <v>0</v>
      </c>
    </row>
    <row r="1805" spans="1:14" x14ac:dyDescent="0.15">
      <c r="A1805" t="str">
        <f t="shared" si="30"/>
        <v>201949_428_4562342690067</v>
      </c>
      <c r="B1805">
        <v>201949</v>
      </c>
      <c r="C1805">
        <v>428</v>
      </c>
      <c r="D1805" t="s">
        <v>118</v>
      </c>
      <c r="E1805" s="9">
        <v>4562342690067</v>
      </c>
      <c r="F1805">
        <v>0</v>
      </c>
      <c r="G1805">
        <v>0</v>
      </c>
      <c r="H1805" t="s">
        <v>23</v>
      </c>
      <c r="I1805" t="s">
        <v>19</v>
      </c>
      <c r="J1805" t="s">
        <v>329</v>
      </c>
      <c r="K1805">
        <v>30</v>
      </c>
      <c r="L1805">
        <v>0</v>
      </c>
      <c r="M1805">
        <v>0</v>
      </c>
      <c r="N1805">
        <v>0</v>
      </c>
    </row>
    <row r="1806" spans="1:14" x14ac:dyDescent="0.15">
      <c r="A1806" t="str">
        <f t="shared" si="30"/>
        <v>201949_428_4562342690074</v>
      </c>
      <c r="B1806">
        <v>201949</v>
      </c>
      <c r="C1806">
        <v>428</v>
      </c>
      <c r="D1806" t="s">
        <v>118</v>
      </c>
      <c r="E1806" s="9">
        <v>4562342690074</v>
      </c>
      <c r="F1806">
        <v>0</v>
      </c>
      <c r="G1806">
        <v>0</v>
      </c>
      <c r="H1806" t="s">
        <v>24</v>
      </c>
      <c r="I1806" t="s">
        <v>19</v>
      </c>
      <c r="J1806" t="s">
        <v>329</v>
      </c>
      <c r="K1806">
        <v>30</v>
      </c>
      <c r="L1806">
        <v>0</v>
      </c>
      <c r="M1806">
        <v>0</v>
      </c>
      <c r="N1806">
        <v>0</v>
      </c>
    </row>
    <row r="1807" spans="1:14" x14ac:dyDescent="0.15">
      <c r="A1807" t="str">
        <f t="shared" si="30"/>
        <v>201949_428_4562342690081</v>
      </c>
      <c r="B1807">
        <v>201949</v>
      </c>
      <c r="C1807">
        <v>428</v>
      </c>
      <c r="D1807" t="s">
        <v>118</v>
      </c>
      <c r="E1807" s="9">
        <v>4562342690081</v>
      </c>
      <c r="F1807">
        <v>0</v>
      </c>
      <c r="G1807">
        <v>0</v>
      </c>
      <c r="H1807" t="s">
        <v>25</v>
      </c>
      <c r="I1807" t="s">
        <v>19</v>
      </c>
      <c r="J1807" t="s">
        <v>329</v>
      </c>
      <c r="K1807">
        <v>10</v>
      </c>
      <c r="L1807">
        <v>0</v>
      </c>
      <c r="M1807">
        <v>0</v>
      </c>
      <c r="N1807">
        <v>0</v>
      </c>
    </row>
    <row r="1808" spans="1:14" x14ac:dyDescent="0.15">
      <c r="A1808" t="str">
        <f t="shared" si="30"/>
        <v>201949_443_4562342690029</v>
      </c>
      <c r="B1808">
        <v>201949</v>
      </c>
      <c r="C1808">
        <v>443</v>
      </c>
      <c r="D1808" t="s">
        <v>119</v>
      </c>
      <c r="E1808" s="9">
        <v>4562342690029</v>
      </c>
      <c r="F1808">
        <v>0</v>
      </c>
      <c r="G1808">
        <v>0</v>
      </c>
      <c r="H1808" t="s">
        <v>18</v>
      </c>
      <c r="I1808" t="s">
        <v>19</v>
      </c>
      <c r="J1808" t="s">
        <v>329</v>
      </c>
      <c r="K1808">
        <v>30</v>
      </c>
      <c r="L1808">
        <v>0</v>
      </c>
      <c r="M1808">
        <v>0</v>
      </c>
      <c r="N1808">
        <v>0</v>
      </c>
    </row>
    <row r="1809" spans="1:14" x14ac:dyDescent="0.15">
      <c r="A1809" t="str">
        <f t="shared" si="30"/>
        <v>201949_443_4562342690036</v>
      </c>
      <c r="B1809">
        <v>201949</v>
      </c>
      <c r="C1809">
        <v>443</v>
      </c>
      <c r="D1809" t="s">
        <v>119</v>
      </c>
      <c r="E1809" s="9">
        <v>4562342690036</v>
      </c>
      <c r="F1809">
        <v>0</v>
      </c>
      <c r="G1809">
        <v>0</v>
      </c>
      <c r="H1809" t="s">
        <v>20</v>
      </c>
      <c r="I1809" t="s">
        <v>19</v>
      </c>
      <c r="J1809" t="s">
        <v>329</v>
      </c>
      <c r="K1809">
        <v>10</v>
      </c>
      <c r="L1809">
        <v>0</v>
      </c>
      <c r="M1809">
        <v>0</v>
      </c>
      <c r="N1809">
        <v>0</v>
      </c>
    </row>
    <row r="1810" spans="1:14" x14ac:dyDescent="0.15">
      <c r="A1810" t="str">
        <f t="shared" si="30"/>
        <v>201949_443_4562342690043</v>
      </c>
      <c r="B1810">
        <v>201949</v>
      </c>
      <c r="C1810">
        <v>443</v>
      </c>
      <c r="D1810" t="s">
        <v>119</v>
      </c>
      <c r="E1810" s="9">
        <v>4562342690043</v>
      </c>
      <c r="F1810">
        <v>0</v>
      </c>
      <c r="G1810">
        <v>0</v>
      </c>
      <c r="H1810" t="s">
        <v>21</v>
      </c>
      <c r="I1810" t="s">
        <v>19</v>
      </c>
      <c r="J1810" t="s">
        <v>329</v>
      </c>
      <c r="K1810">
        <v>27</v>
      </c>
      <c r="L1810">
        <v>3</v>
      </c>
      <c r="M1810">
        <v>0</v>
      </c>
      <c r="N1810">
        <v>0</v>
      </c>
    </row>
    <row r="1811" spans="1:14" x14ac:dyDescent="0.15">
      <c r="A1811" t="str">
        <f t="shared" si="30"/>
        <v>201949_443_4562342690050</v>
      </c>
      <c r="B1811">
        <v>201949</v>
      </c>
      <c r="C1811">
        <v>443</v>
      </c>
      <c r="D1811" t="s">
        <v>119</v>
      </c>
      <c r="E1811" s="9">
        <v>4562342690050</v>
      </c>
      <c r="F1811">
        <v>0</v>
      </c>
      <c r="G1811">
        <v>0</v>
      </c>
      <c r="H1811" t="s">
        <v>22</v>
      </c>
      <c r="I1811" t="s">
        <v>19</v>
      </c>
      <c r="J1811" t="s">
        <v>329</v>
      </c>
      <c r="K1811">
        <v>9</v>
      </c>
      <c r="L1811">
        <v>1</v>
      </c>
      <c r="M1811">
        <v>0</v>
      </c>
      <c r="N1811">
        <v>0</v>
      </c>
    </row>
    <row r="1812" spans="1:14" x14ac:dyDescent="0.15">
      <c r="A1812" t="str">
        <f t="shared" si="30"/>
        <v>201949_443_4562342690067</v>
      </c>
      <c r="B1812">
        <v>201949</v>
      </c>
      <c r="C1812">
        <v>443</v>
      </c>
      <c r="D1812" t="s">
        <v>119</v>
      </c>
      <c r="E1812" s="9">
        <v>4562342690067</v>
      </c>
      <c r="F1812">
        <v>0</v>
      </c>
      <c r="G1812">
        <v>0</v>
      </c>
      <c r="H1812" t="s">
        <v>23</v>
      </c>
      <c r="I1812" t="s">
        <v>19</v>
      </c>
      <c r="J1812" t="s">
        <v>329</v>
      </c>
      <c r="K1812">
        <v>29</v>
      </c>
      <c r="L1812">
        <v>1</v>
      </c>
      <c r="M1812">
        <v>0</v>
      </c>
      <c r="N1812">
        <v>0</v>
      </c>
    </row>
    <row r="1813" spans="1:14" x14ac:dyDescent="0.15">
      <c r="A1813" t="str">
        <f t="shared" si="30"/>
        <v>201949_443_4562342690074</v>
      </c>
      <c r="B1813">
        <v>201949</v>
      </c>
      <c r="C1813">
        <v>443</v>
      </c>
      <c r="D1813" t="s">
        <v>119</v>
      </c>
      <c r="E1813" s="9">
        <v>4562342690074</v>
      </c>
      <c r="F1813">
        <v>0</v>
      </c>
      <c r="G1813">
        <v>0</v>
      </c>
      <c r="H1813" t="s">
        <v>24</v>
      </c>
      <c r="I1813" t="s">
        <v>19</v>
      </c>
      <c r="J1813" t="s">
        <v>329</v>
      </c>
      <c r="K1813">
        <v>27</v>
      </c>
      <c r="L1813">
        <v>3</v>
      </c>
      <c r="M1813">
        <v>0</v>
      </c>
      <c r="N1813">
        <v>0</v>
      </c>
    </row>
    <row r="1814" spans="1:14" x14ac:dyDescent="0.15">
      <c r="A1814" t="str">
        <f t="shared" si="30"/>
        <v>201949_443_4562342690081</v>
      </c>
      <c r="B1814">
        <v>201949</v>
      </c>
      <c r="C1814">
        <v>443</v>
      </c>
      <c r="D1814" t="s">
        <v>119</v>
      </c>
      <c r="E1814" s="9">
        <v>4562342690081</v>
      </c>
      <c r="F1814">
        <v>0</v>
      </c>
      <c r="G1814">
        <v>0</v>
      </c>
      <c r="H1814" t="s">
        <v>25</v>
      </c>
      <c r="I1814" t="s">
        <v>19</v>
      </c>
      <c r="J1814" t="s">
        <v>329</v>
      </c>
      <c r="K1814">
        <v>10</v>
      </c>
      <c r="L1814">
        <v>0</v>
      </c>
      <c r="M1814">
        <v>0</v>
      </c>
      <c r="N1814">
        <v>0</v>
      </c>
    </row>
    <row r="1815" spans="1:14" x14ac:dyDescent="0.15">
      <c r="A1815" t="str">
        <f t="shared" si="30"/>
        <v>201949_445_4562342690029</v>
      </c>
      <c r="B1815">
        <v>201949</v>
      </c>
      <c r="C1815">
        <v>445</v>
      </c>
      <c r="D1815" t="s">
        <v>120</v>
      </c>
      <c r="E1815" s="9">
        <v>4562342690029</v>
      </c>
      <c r="F1815">
        <v>0</v>
      </c>
      <c r="G1815">
        <v>0</v>
      </c>
      <c r="H1815" t="s">
        <v>18</v>
      </c>
      <c r="I1815" t="s">
        <v>19</v>
      </c>
      <c r="J1815" t="s">
        <v>329</v>
      </c>
      <c r="K1815">
        <v>30</v>
      </c>
      <c r="L1815">
        <v>0</v>
      </c>
      <c r="M1815">
        <v>0</v>
      </c>
      <c r="N1815">
        <v>0</v>
      </c>
    </row>
    <row r="1816" spans="1:14" x14ac:dyDescent="0.15">
      <c r="A1816" t="str">
        <f t="shared" si="30"/>
        <v>201949_445_4562342690036</v>
      </c>
      <c r="B1816">
        <v>201949</v>
      </c>
      <c r="C1816">
        <v>445</v>
      </c>
      <c r="D1816" t="s">
        <v>120</v>
      </c>
      <c r="E1816" s="9">
        <v>4562342690036</v>
      </c>
      <c r="F1816">
        <v>0</v>
      </c>
      <c r="G1816">
        <v>0</v>
      </c>
      <c r="H1816" t="s">
        <v>20</v>
      </c>
      <c r="I1816" t="s">
        <v>19</v>
      </c>
      <c r="J1816" t="s">
        <v>329</v>
      </c>
      <c r="K1816">
        <v>10</v>
      </c>
      <c r="L1816">
        <v>0</v>
      </c>
      <c r="M1816">
        <v>0</v>
      </c>
      <c r="N1816">
        <v>0</v>
      </c>
    </row>
    <row r="1817" spans="1:14" x14ac:dyDescent="0.15">
      <c r="A1817" t="str">
        <f t="shared" ref="A1817:A1880" si="31">B1817&amp;"_"&amp;C1817&amp;"_"&amp;E1817</f>
        <v>201949_445_4562342690043</v>
      </c>
      <c r="B1817">
        <v>201949</v>
      </c>
      <c r="C1817">
        <v>445</v>
      </c>
      <c r="D1817" t="s">
        <v>120</v>
      </c>
      <c r="E1817" s="9">
        <v>4562342690043</v>
      </c>
      <c r="F1817">
        <v>0</v>
      </c>
      <c r="G1817">
        <v>0</v>
      </c>
      <c r="H1817" t="s">
        <v>21</v>
      </c>
      <c r="I1817" t="s">
        <v>19</v>
      </c>
      <c r="J1817" t="s">
        <v>329</v>
      </c>
      <c r="K1817">
        <v>26</v>
      </c>
      <c r="L1817">
        <v>4</v>
      </c>
      <c r="M1817">
        <v>0</v>
      </c>
      <c r="N1817">
        <v>0</v>
      </c>
    </row>
    <row r="1818" spans="1:14" x14ac:dyDescent="0.15">
      <c r="A1818" t="str">
        <f t="shared" si="31"/>
        <v>201949_445_4562342690050</v>
      </c>
      <c r="B1818">
        <v>201949</v>
      </c>
      <c r="C1818">
        <v>445</v>
      </c>
      <c r="D1818" t="s">
        <v>120</v>
      </c>
      <c r="E1818" s="9">
        <v>4562342690050</v>
      </c>
      <c r="F1818">
        <v>0</v>
      </c>
      <c r="G1818">
        <v>0</v>
      </c>
      <c r="H1818" t="s">
        <v>22</v>
      </c>
      <c r="I1818" t="s">
        <v>19</v>
      </c>
      <c r="J1818" t="s">
        <v>329</v>
      </c>
      <c r="K1818">
        <v>10</v>
      </c>
      <c r="L1818">
        <v>0</v>
      </c>
      <c r="M1818">
        <v>0</v>
      </c>
      <c r="N1818">
        <v>0</v>
      </c>
    </row>
    <row r="1819" spans="1:14" x14ac:dyDescent="0.15">
      <c r="A1819" t="str">
        <f t="shared" si="31"/>
        <v>201949_445_4562342690067</v>
      </c>
      <c r="B1819">
        <v>201949</v>
      </c>
      <c r="C1819">
        <v>445</v>
      </c>
      <c r="D1819" t="s">
        <v>120</v>
      </c>
      <c r="E1819" s="9">
        <v>4562342690067</v>
      </c>
      <c r="F1819">
        <v>0</v>
      </c>
      <c r="G1819">
        <v>0</v>
      </c>
      <c r="H1819" t="s">
        <v>23</v>
      </c>
      <c r="I1819" t="s">
        <v>19</v>
      </c>
      <c r="J1819" t="s">
        <v>329</v>
      </c>
      <c r="K1819">
        <v>28</v>
      </c>
      <c r="L1819">
        <v>2</v>
      </c>
      <c r="M1819">
        <v>0</v>
      </c>
      <c r="N1819">
        <v>0</v>
      </c>
    </row>
    <row r="1820" spans="1:14" x14ac:dyDescent="0.15">
      <c r="A1820" t="str">
        <f t="shared" si="31"/>
        <v>201949_445_4562342690074</v>
      </c>
      <c r="B1820">
        <v>201949</v>
      </c>
      <c r="C1820">
        <v>445</v>
      </c>
      <c r="D1820" t="s">
        <v>120</v>
      </c>
      <c r="E1820" s="9">
        <v>4562342690074</v>
      </c>
      <c r="F1820">
        <v>0</v>
      </c>
      <c r="G1820">
        <v>0</v>
      </c>
      <c r="H1820" t="s">
        <v>24</v>
      </c>
      <c r="I1820" t="s">
        <v>19</v>
      </c>
      <c r="J1820" t="s">
        <v>329</v>
      </c>
      <c r="K1820">
        <v>26</v>
      </c>
      <c r="L1820">
        <v>4</v>
      </c>
      <c r="M1820">
        <v>0</v>
      </c>
      <c r="N1820">
        <v>0</v>
      </c>
    </row>
    <row r="1821" spans="1:14" x14ac:dyDescent="0.15">
      <c r="A1821" t="str">
        <f t="shared" si="31"/>
        <v>201949_445_4562342690081</v>
      </c>
      <c r="B1821">
        <v>201949</v>
      </c>
      <c r="C1821">
        <v>445</v>
      </c>
      <c r="D1821" t="s">
        <v>120</v>
      </c>
      <c r="E1821" s="9">
        <v>4562342690081</v>
      </c>
      <c r="F1821">
        <v>0</v>
      </c>
      <c r="G1821">
        <v>0</v>
      </c>
      <c r="H1821" t="s">
        <v>25</v>
      </c>
      <c r="I1821" t="s">
        <v>19</v>
      </c>
      <c r="J1821" t="s">
        <v>329</v>
      </c>
      <c r="K1821">
        <v>9</v>
      </c>
      <c r="L1821">
        <v>1</v>
      </c>
      <c r="M1821">
        <v>0</v>
      </c>
      <c r="N1821">
        <v>0</v>
      </c>
    </row>
    <row r="1822" spans="1:14" x14ac:dyDescent="0.15">
      <c r="A1822" t="str">
        <f t="shared" si="31"/>
        <v>201949_446_4562342690029</v>
      </c>
      <c r="B1822">
        <v>201949</v>
      </c>
      <c r="C1822">
        <v>446</v>
      </c>
      <c r="D1822" t="s">
        <v>121</v>
      </c>
      <c r="E1822" s="9">
        <v>4562342690029</v>
      </c>
      <c r="F1822">
        <v>0</v>
      </c>
      <c r="G1822">
        <v>0</v>
      </c>
      <c r="H1822" t="s">
        <v>18</v>
      </c>
      <c r="I1822" t="s">
        <v>19</v>
      </c>
      <c r="J1822" t="s">
        <v>329</v>
      </c>
      <c r="K1822">
        <v>29</v>
      </c>
      <c r="L1822">
        <v>1</v>
      </c>
      <c r="M1822">
        <v>0</v>
      </c>
      <c r="N1822">
        <v>0</v>
      </c>
    </row>
    <row r="1823" spans="1:14" x14ac:dyDescent="0.15">
      <c r="A1823" t="str">
        <f t="shared" si="31"/>
        <v>201949_446_4562342690036</v>
      </c>
      <c r="B1823">
        <v>201949</v>
      </c>
      <c r="C1823">
        <v>446</v>
      </c>
      <c r="D1823" t="s">
        <v>121</v>
      </c>
      <c r="E1823" s="9">
        <v>4562342690036</v>
      </c>
      <c r="F1823">
        <v>0</v>
      </c>
      <c r="G1823">
        <v>0</v>
      </c>
      <c r="H1823" t="s">
        <v>20</v>
      </c>
      <c r="I1823" t="s">
        <v>19</v>
      </c>
      <c r="J1823" t="s">
        <v>329</v>
      </c>
      <c r="K1823">
        <v>8</v>
      </c>
      <c r="L1823">
        <v>2</v>
      </c>
      <c r="M1823">
        <v>0</v>
      </c>
      <c r="N1823">
        <v>0</v>
      </c>
    </row>
    <row r="1824" spans="1:14" x14ac:dyDescent="0.15">
      <c r="A1824" t="str">
        <f t="shared" si="31"/>
        <v>201949_446_4562342690043</v>
      </c>
      <c r="B1824">
        <v>201949</v>
      </c>
      <c r="C1824">
        <v>446</v>
      </c>
      <c r="D1824" t="s">
        <v>121</v>
      </c>
      <c r="E1824" s="9">
        <v>4562342690043</v>
      </c>
      <c r="F1824">
        <v>0</v>
      </c>
      <c r="G1824">
        <v>0</v>
      </c>
      <c r="H1824" t="s">
        <v>21</v>
      </c>
      <c r="I1824" t="s">
        <v>19</v>
      </c>
      <c r="J1824" t="s">
        <v>329</v>
      </c>
      <c r="K1824">
        <v>27</v>
      </c>
      <c r="L1824">
        <v>3</v>
      </c>
      <c r="M1824">
        <v>0</v>
      </c>
      <c r="N1824">
        <v>0</v>
      </c>
    </row>
    <row r="1825" spans="1:14" x14ac:dyDescent="0.15">
      <c r="A1825" t="str">
        <f t="shared" si="31"/>
        <v>201949_446_4562342690050</v>
      </c>
      <c r="B1825">
        <v>201949</v>
      </c>
      <c r="C1825">
        <v>446</v>
      </c>
      <c r="D1825" t="s">
        <v>121</v>
      </c>
      <c r="E1825" s="9">
        <v>4562342690050</v>
      </c>
      <c r="F1825">
        <v>0</v>
      </c>
      <c r="G1825">
        <v>0</v>
      </c>
      <c r="H1825" t="s">
        <v>22</v>
      </c>
      <c r="I1825" t="s">
        <v>19</v>
      </c>
      <c r="J1825" t="s">
        <v>329</v>
      </c>
      <c r="K1825">
        <v>9</v>
      </c>
      <c r="L1825">
        <v>1</v>
      </c>
      <c r="M1825">
        <v>0</v>
      </c>
      <c r="N1825">
        <v>0</v>
      </c>
    </row>
    <row r="1826" spans="1:14" x14ac:dyDescent="0.15">
      <c r="A1826" t="str">
        <f t="shared" si="31"/>
        <v>201949_446_4562342690067</v>
      </c>
      <c r="B1826">
        <v>201949</v>
      </c>
      <c r="C1826">
        <v>446</v>
      </c>
      <c r="D1826" t="s">
        <v>121</v>
      </c>
      <c r="E1826" s="9">
        <v>4562342690067</v>
      </c>
      <c r="F1826">
        <v>0</v>
      </c>
      <c r="G1826">
        <v>0</v>
      </c>
      <c r="H1826" t="s">
        <v>23</v>
      </c>
      <c r="I1826" t="s">
        <v>19</v>
      </c>
      <c r="J1826" t="s">
        <v>329</v>
      </c>
      <c r="K1826">
        <v>30</v>
      </c>
      <c r="L1826">
        <v>0</v>
      </c>
      <c r="M1826">
        <v>0</v>
      </c>
      <c r="N1826">
        <v>0</v>
      </c>
    </row>
    <row r="1827" spans="1:14" x14ac:dyDescent="0.15">
      <c r="A1827" t="str">
        <f t="shared" si="31"/>
        <v>201949_446_4562342690074</v>
      </c>
      <c r="B1827">
        <v>201949</v>
      </c>
      <c r="C1827">
        <v>446</v>
      </c>
      <c r="D1827" t="s">
        <v>121</v>
      </c>
      <c r="E1827" s="9">
        <v>4562342690074</v>
      </c>
      <c r="F1827">
        <v>0</v>
      </c>
      <c r="G1827">
        <v>0</v>
      </c>
      <c r="H1827" t="s">
        <v>24</v>
      </c>
      <c r="I1827" t="s">
        <v>19</v>
      </c>
      <c r="J1827" t="s">
        <v>329</v>
      </c>
      <c r="K1827">
        <v>30</v>
      </c>
      <c r="L1827">
        <v>0</v>
      </c>
      <c r="M1827">
        <v>0</v>
      </c>
      <c r="N1827">
        <v>0</v>
      </c>
    </row>
    <row r="1828" spans="1:14" x14ac:dyDescent="0.15">
      <c r="A1828" t="str">
        <f t="shared" si="31"/>
        <v>201949_446_4562342690081</v>
      </c>
      <c r="B1828">
        <v>201949</v>
      </c>
      <c r="C1828">
        <v>446</v>
      </c>
      <c r="D1828" t="s">
        <v>121</v>
      </c>
      <c r="E1828" s="9">
        <v>4562342690081</v>
      </c>
      <c r="F1828">
        <v>0</v>
      </c>
      <c r="G1828">
        <v>0</v>
      </c>
      <c r="H1828" t="s">
        <v>25</v>
      </c>
      <c r="I1828" t="s">
        <v>19</v>
      </c>
      <c r="J1828" t="s">
        <v>329</v>
      </c>
      <c r="K1828">
        <v>10</v>
      </c>
      <c r="L1828">
        <v>0</v>
      </c>
      <c r="M1828">
        <v>0</v>
      </c>
      <c r="N1828">
        <v>0</v>
      </c>
    </row>
    <row r="1829" spans="1:14" x14ac:dyDescent="0.15">
      <c r="A1829" t="str">
        <f t="shared" si="31"/>
        <v>201950_6_4562342690029</v>
      </c>
      <c r="B1829">
        <v>201950</v>
      </c>
      <c r="C1829">
        <v>6</v>
      </c>
      <c r="D1829" t="s">
        <v>35</v>
      </c>
      <c r="E1829" s="9">
        <v>4562342690029</v>
      </c>
      <c r="F1829">
        <v>0</v>
      </c>
      <c r="G1829">
        <v>0</v>
      </c>
      <c r="H1829" t="s">
        <v>18</v>
      </c>
      <c r="I1829" t="s">
        <v>19</v>
      </c>
      <c r="J1829" t="s">
        <v>329</v>
      </c>
      <c r="K1829">
        <v>30</v>
      </c>
      <c r="L1829">
        <v>0</v>
      </c>
      <c r="M1829">
        <v>0</v>
      </c>
      <c r="N1829">
        <v>0</v>
      </c>
    </row>
    <row r="1830" spans="1:14" x14ac:dyDescent="0.15">
      <c r="A1830" t="str">
        <f t="shared" si="31"/>
        <v>201950_6_4562342690036</v>
      </c>
      <c r="B1830">
        <v>201950</v>
      </c>
      <c r="C1830">
        <v>6</v>
      </c>
      <c r="D1830" t="s">
        <v>35</v>
      </c>
      <c r="E1830" s="9">
        <v>4562342690036</v>
      </c>
      <c r="F1830">
        <v>0</v>
      </c>
      <c r="G1830">
        <v>0</v>
      </c>
      <c r="H1830" t="s">
        <v>20</v>
      </c>
      <c r="I1830" t="s">
        <v>19</v>
      </c>
      <c r="J1830" t="s">
        <v>329</v>
      </c>
      <c r="K1830">
        <v>10</v>
      </c>
      <c r="L1830">
        <v>0</v>
      </c>
      <c r="M1830">
        <v>0</v>
      </c>
      <c r="N1830">
        <v>0</v>
      </c>
    </row>
    <row r="1831" spans="1:14" x14ac:dyDescent="0.15">
      <c r="A1831" t="str">
        <f t="shared" si="31"/>
        <v>201950_6_4562342690043</v>
      </c>
      <c r="B1831">
        <v>201950</v>
      </c>
      <c r="C1831">
        <v>6</v>
      </c>
      <c r="D1831" t="s">
        <v>35</v>
      </c>
      <c r="E1831" s="9">
        <v>4562342690043</v>
      </c>
      <c r="F1831">
        <v>0</v>
      </c>
      <c r="G1831">
        <v>0</v>
      </c>
      <c r="H1831" t="s">
        <v>21</v>
      </c>
      <c r="I1831" t="s">
        <v>19</v>
      </c>
      <c r="J1831" t="s">
        <v>329</v>
      </c>
      <c r="K1831">
        <v>30</v>
      </c>
      <c r="L1831">
        <v>0</v>
      </c>
      <c r="M1831">
        <v>0</v>
      </c>
      <c r="N1831">
        <v>0</v>
      </c>
    </row>
    <row r="1832" spans="1:14" x14ac:dyDescent="0.15">
      <c r="A1832" t="str">
        <f t="shared" si="31"/>
        <v>201950_6_4562342690050</v>
      </c>
      <c r="B1832">
        <v>201950</v>
      </c>
      <c r="C1832">
        <v>6</v>
      </c>
      <c r="D1832" t="s">
        <v>35</v>
      </c>
      <c r="E1832" s="9">
        <v>4562342690050</v>
      </c>
      <c r="F1832">
        <v>0</v>
      </c>
      <c r="G1832">
        <v>0</v>
      </c>
      <c r="H1832" t="s">
        <v>22</v>
      </c>
      <c r="I1832" t="s">
        <v>19</v>
      </c>
      <c r="J1832" t="s">
        <v>329</v>
      </c>
      <c r="K1832">
        <v>10</v>
      </c>
      <c r="L1832">
        <v>0</v>
      </c>
      <c r="M1832">
        <v>0</v>
      </c>
      <c r="N1832">
        <v>0</v>
      </c>
    </row>
    <row r="1833" spans="1:14" x14ac:dyDescent="0.15">
      <c r="A1833" t="str">
        <f t="shared" si="31"/>
        <v>201950_6_4562342690067</v>
      </c>
      <c r="B1833">
        <v>201950</v>
      </c>
      <c r="C1833">
        <v>6</v>
      </c>
      <c r="D1833" t="s">
        <v>35</v>
      </c>
      <c r="E1833" s="9">
        <v>4562342690067</v>
      </c>
      <c r="F1833">
        <v>0</v>
      </c>
      <c r="G1833">
        <v>0</v>
      </c>
      <c r="H1833" t="s">
        <v>23</v>
      </c>
      <c r="I1833" t="s">
        <v>19</v>
      </c>
      <c r="J1833" t="s">
        <v>329</v>
      </c>
      <c r="K1833">
        <v>30</v>
      </c>
      <c r="L1833">
        <v>0</v>
      </c>
      <c r="M1833">
        <v>0</v>
      </c>
      <c r="N1833">
        <v>0</v>
      </c>
    </row>
    <row r="1834" spans="1:14" x14ac:dyDescent="0.15">
      <c r="A1834" t="str">
        <f t="shared" si="31"/>
        <v>201950_6_4562342690074</v>
      </c>
      <c r="B1834">
        <v>201950</v>
      </c>
      <c r="C1834">
        <v>6</v>
      </c>
      <c r="D1834" t="s">
        <v>35</v>
      </c>
      <c r="E1834" s="9">
        <v>4562342690074</v>
      </c>
      <c r="F1834">
        <v>0</v>
      </c>
      <c r="G1834">
        <v>0</v>
      </c>
      <c r="H1834" t="s">
        <v>24</v>
      </c>
      <c r="I1834" t="s">
        <v>19</v>
      </c>
      <c r="J1834" t="s">
        <v>329</v>
      </c>
      <c r="K1834">
        <v>30</v>
      </c>
      <c r="L1834">
        <v>0</v>
      </c>
      <c r="M1834">
        <v>0</v>
      </c>
      <c r="N1834">
        <v>0</v>
      </c>
    </row>
    <row r="1835" spans="1:14" x14ac:dyDescent="0.15">
      <c r="A1835" t="str">
        <f t="shared" si="31"/>
        <v>201950_6_4562342690081</v>
      </c>
      <c r="B1835">
        <v>201950</v>
      </c>
      <c r="C1835">
        <v>6</v>
      </c>
      <c r="D1835" t="s">
        <v>35</v>
      </c>
      <c r="E1835" s="9">
        <v>4562342690081</v>
      </c>
      <c r="F1835">
        <v>0</v>
      </c>
      <c r="G1835">
        <v>0</v>
      </c>
      <c r="H1835" t="s">
        <v>25</v>
      </c>
      <c r="I1835" t="s">
        <v>19</v>
      </c>
      <c r="J1835" t="s">
        <v>329</v>
      </c>
      <c r="K1835">
        <v>10</v>
      </c>
      <c r="L1835">
        <v>0</v>
      </c>
      <c r="M1835">
        <v>0</v>
      </c>
      <c r="N1835">
        <v>0</v>
      </c>
    </row>
    <row r="1836" spans="1:14" x14ac:dyDescent="0.15">
      <c r="A1836" t="str">
        <f t="shared" si="31"/>
        <v>201950_8_4562342690029</v>
      </c>
      <c r="B1836">
        <v>201950</v>
      </c>
      <c r="C1836">
        <v>8</v>
      </c>
      <c r="D1836" t="s">
        <v>36</v>
      </c>
      <c r="E1836" s="9">
        <v>4562342690029</v>
      </c>
      <c r="F1836">
        <v>0</v>
      </c>
      <c r="G1836">
        <v>0</v>
      </c>
      <c r="H1836" t="s">
        <v>18</v>
      </c>
      <c r="I1836" t="s">
        <v>19</v>
      </c>
      <c r="J1836" t="s">
        <v>329</v>
      </c>
      <c r="K1836">
        <v>29</v>
      </c>
      <c r="L1836">
        <v>1</v>
      </c>
      <c r="M1836">
        <v>0</v>
      </c>
      <c r="N1836">
        <v>0</v>
      </c>
    </row>
    <row r="1837" spans="1:14" x14ac:dyDescent="0.15">
      <c r="A1837" t="str">
        <f t="shared" si="31"/>
        <v>201950_8_4562342690036</v>
      </c>
      <c r="B1837">
        <v>201950</v>
      </c>
      <c r="C1837">
        <v>8</v>
      </c>
      <c r="D1837" t="s">
        <v>36</v>
      </c>
      <c r="E1837" s="9">
        <v>4562342690036</v>
      </c>
      <c r="F1837">
        <v>0</v>
      </c>
      <c r="G1837">
        <v>0</v>
      </c>
      <c r="H1837" t="s">
        <v>20</v>
      </c>
      <c r="I1837" t="s">
        <v>19</v>
      </c>
      <c r="J1837" t="s">
        <v>329</v>
      </c>
      <c r="K1837">
        <v>10</v>
      </c>
      <c r="L1837">
        <v>0</v>
      </c>
      <c r="M1837">
        <v>0</v>
      </c>
      <c r="N1837">
        <v>0</v>
      </c>
    </row>
    <row r="1838" spans="1:14" x14ac:dyDescent="0.15">
      <c r="A1838" t="str">
        <f t="shared" si="31"/>
        <v>201950_8_4562342690043</v>
      </c>
      <c r="B1838">
        <v>201950</v>
      </c>
      <c r="C1838">
        <v>8</v>
      </c>
      <c r="D1838" t="s">
        <v>36</v>
      </c>
      <c r="E1838" s="9">
        <v>4562342690043</v>
      </c>
      <c r="F1838">
        <v>0</v>
      </c>
      <c r="G1838">
        <v>0</v>
      </c>
      <c r="H1838" t="s">
        <v>21</v>
      </c>
      <c r="I1838" t="s">
        <v>19</v>
      </c>
      <c r="J1838" t="s">
        <v>329</v>
      </c>
      <c r="K1838">
        <v>30</v>
      </c>
      <c r="L1838">
        <v>0</v>
      </c>
      <c r="M1838">
        <v>0</v>
      </c>
      <c r="N1838">
        <v>0</v>
      </c>
    </row>
    <row r="1839" spans="1:14" x14ac:dyDescent="0.15">
      <c r="A1839" t="str">
        <f t="shared" si="31"/>
        <v>201950_8_4562342690050</v>
      </c>
      <c r="B1839">
        <v>201950</v>
      </c>
      <c r="C1839">
        <v>8</v>
      </c>
      <c r="D1839" t="s">
        <v>36</v>
      </c>
      <c r="E1839" s="9">
        <v>4562342690050</v>
      </c>
      <c r="F1839">
        <v>0</v>
      </c>
      <c r="G1839">
        <v>0</v>
      </c>
      <c r="H1839" t="s">
        <v>22</v>
      </c>
      <c r="I1839" t="s">
        <v>19</v>
      </c>
      <c r="J1839" t="s">
        <v>329</v>
      </c>
      <c r="K1839">
        <v>10</v>
      </c>
      <c r="L1839">
        <v>0</v>
      </c>
      <c r="M1839">
        <v>0</v>
      </c>
      <c r="N1839">
        <v>0</v>
      </c>
    </row>
    <row r="1840" spans="1:14" x14ac:dyDescent="0.15">
      <c r="A1840" t="str">
        <f t="shared" si="31"/>
        <v>201950_8_4562342690067</v>
      </c>
      <c r="B1840">
        <v>201950</v>
      </c>
      <c r="C1840">
        <v>8</v>
      </c>
      <c r="D1840" t="s">
        <v>36</v>
      </c>
      <c r="E1840" s="9">
        <v>4562342690067</v>
      </c>
      <c r="F1840">
        <v>0</v>
      </c>
      <c r="G1840">
        <v>0</v>
      </c>
      <c r="H1840" t="s">
        <v>23</v>
      </c>
      <c r="I1840" t="s">
        <v>19</v>
      </c>
      <c r="J1840" t="s">
        <v>329</v>
      </c>
      <c r="K1840">
        <v>27</v>
      </c>
      <c r="L1840">
        <v>1</v>
      </c>
      <c r="M1840">
        <v>0</v>
      </c>
      <c r="N1840">
        <v>0</v>
      </c>
    </row>
    <row r="1841" spans="1:14" x14ac:dyDescent="0.15">
      <c r="A1841" t="str">
        <f t="shared" si="31"/>
        <v>201950_8_4562342690074</v>
      </c>
      <c r="B1841">
        <v>201950</v>
      </c>
      <c r="C1841">
        <v>8</v>
      </c>
      <c r="D1841" t="s">
        <v>36</v>
      </c>
      <c r="E1841" s="9">
        <v>4562342690074</v>
      </c>
      <c r="F1841">
        <v>0</v>
      </c>
      <c r="G1841">
        <v>0</v>
      </c>
      <c r="H1841" t="s">
        <v>24</v>
      </c>
      <c r="I1841" t="s">
        <v>19</v>
      </c>
      <c r="J1841" t="s">
        <v>329</v>
      </c>
      <c r="K1841">
        <v>30</v>
      </c>
      <c r="L1841">
        <v>0</v>
      </c>
      <c r="M1841">
        <v>0</v>
      </c>
      <c r="N1841">
        <v>0</v>
      </c>
    </row>
    <row r="1842" spans="1:14" x14ac:dyDescent="0.15">
      <c r="A1842" t="str">
        <f t="shared" si="31"/>
        <v>201950_8_4562342690081</v>
      </c>
      <c r="B1842">
        <v>201950</v>
      </c>
      <c r="C1842">
        <v>8</v>
      </c>
      <c r="D1842" t="s">
        <v>36</v>
      </c>
      <c r="E1842" s="9">
        <v>4562342690081</v>
      </c>
      <c r="F1842">
        <v>0</v>
      </c>
      <c r="G1842">
        <v>0</v>
      </c>
      <c r="H1842" t="s">
        <v>25</v>
      </c>
      <c r="I1842" t="s">
        <v>19</v>
      </c>
      <c r="J1842" t="s">
        <v>329</v>
      </c>
      <c r="K1842">
        <v>10</v>
      </c>
      <c r="L1842">
        <v>0</v>
      </c>
      <c r="M1842">
        <v>0</v>
      </c>
      <c r="N1842">
        <v>0</v>
      </c>
    </row>
    <row r="1843" spans="1:14" x14ac:dyDescent="0.15">
      <c r="A1843" t="str">
        <f t="shared" si="31"/>
        <v>201950_9_4562342690029</v>
      </c>
      <c r="B1843">
        <v>201950</v>
      </c>
      <c r="C1843">
        <v>9</v>
      </c>
      <c r="D1843" t="s">
        <v>37</v>
      </c>
      <c r="E1843" s="9">
        <v>4562342690029</v>
      </c>
      <c r="F1843">
        <v>0</v>
      </c>
      <c r="G1843">
        <v>0</v>
      </c>
      <c r="H1843" t="s">
        <v>18</v>
      </c>
      <c r="I1843" t="s">
        <v>19</v>
      </c>
      <c r="J1843" t="s">
        <v>329</v>
      </c>
      <c r="K1843">
        <v>30</v>
      </c>
      <c r="L1843">
        <v>0</v>
      </c>
      <c r="M1843">
        <v>0</v>
      </c>
      <c r="N1843">
        <v>0</v>
      </c>
    </row>
    <row r="1844" spans="1:14" x14ac:dyDescent="0.15">
      <c r="A1844" t="str">
        <f t="shared" si="31"/>
        <v>201950_9_4562342690036</v>
      </c>
      <c r="B1844">
        <v>201950</v>
      </c>
      <c r="C1844">
        <v>9</v>
      </c>
      <c r="D1844" t="s">
        <v>37</v>
      </c>
      <c r="E1844" s="9">
        <v>4562342690036</v>
      </c>
      <c r="F1844">
        <v>0</v>
      </c>
      <c r="G1844">
        <v>0</v>
      </c>
      <c r="H1844" t="s">
        <v>20</v>
      </c>
      <c r="I1844" t="s">
        <v>19</v>
      </c>
      <c r="J1844" t="s">
        <v>329</v>
      </c>
      <c r="K1844">
        <v>10</v>
      </c>
      <c r="L1844">
        <v>0</v>
      </c>
      <c r="M1844">
        <v>0</v>
      </c>
      <c r="N1844">
        <v>0</v>
      </c>
    </row>
    <row r="1845" spans="1:14" x14ac:dyDescent="0.15">
      <c r="A1845" t="str">
        <f t="shared" si="31"/>
        <v>201950_9_4562342690043</v>
      </c>
      <c r="B1845">
        <v>201950</v>
      </c>
      <c r="C1845">
        <v>9</v>
      </c>
      <c r="D1845" t="s">
        <v>37</v>
      </c>
      <c r="E1845" s="9">
        <v>4562342690043</v>
      </c>
      <c r="F1845">
        <v>0</v>
      </c>
      <c r="G1845">
        <v>0</v>
      </c>
      <c r="H1845" t="s">
        <v>21</v>
      </c>
      <c r="I1845" t="s">
        <v>19</v>
      </c>
      <c r="J1845" t="s">
        <v>329</v>
      </c>
      <c r="K1845">
        <v>30</v>
      </c>
      <c r="L1845">
        <v>0</v>
      </c>
      <c r="M1845">
        <v>0</v>
      </c>
      <c r="N1845">
        <v>0</v>
      </c>
    </row>
    <row r="1846" spans="1:14" x14ac:dyDescent="0.15">
      <c r="A1846" t="str">
        <f t="shared" si="31"/>
        <v>201950_9_4562342690050</v>
      </c>
      <c r="B1846">
        <v>201950</v>
      </c>
      <c r="C1846">
        <v>9</v>
      </c>
      <c r="D1846" t="s">
        <v>37</v>
      </c>
      <c r="E1846" s="9">
        <v>4562342690050</v>
      </c>
      <c r="F1846">
        <v>0</v>
      </c>
      <c r="G1846">
        <v>0</v>
      </c>
      <c r="H1846" t="s">
        <v>22</v>
      </c>
      <c r="I1846" t="s">
        <v>19</v>
      </c>
      <c r="J1846" t="s">
        <v>329</v>
      </c>
      <c r="K1846">
        <v>10</v>
      </c>
      <c r="L1846">
        <v>0</v>
      </c>
      <c r="M1846">
        <v>0</v>
      </c>
      <c r="N1846">
        <v>0</v>
      </c>
    </row>
    <row r="1847" spans="1:14" x14ac:dyDescent="0.15">
      <c r="A1847" t="str">
        <f t="shared" si="31"/>
        <v>201950_9_4562342690067</v>
      </c>
      <c r="B1847">
        <v>201950</v>
      </c>
      <c r="C1847">
        <v>9</v>
      </c>
      <c r="D1847" t="s">
        <v>37</v>
      </c>
      <c r="E1847" s="9">
        <v>4562342690067</v>
      </c>
      <c r="F1847">
        <v>0</v>
      </c>
      <c r="G1847">
        <v>0</v>
      </c>
      <c r="H1847" t="s">
        <v>23</v>
      </c>
      <c r="I1847" t="s">
        <v>19</v>
      </c>
      <c r="J1847" t="s">
        <v>329</v>
      </c>
      <c r="K1847">
        <v>30</v>
      </c>
      <c r="L1847">
        <v>0</v>
      </c>
      <c r="M1847">
        <v>0</v>
      </c>
      <c r="N1847">
        <v>0</v>
      </c>
    </row>
    <row r="1848" spans="1:14" x14ac:dyDescent="0.15">
      <c r="A1848" t="str">
        <f t="shared" si="31"/>
        <v>201950_9_4562342690074</v>
      </c>
      <c r="B1848">
        <v>201950</v>
      </c>
      <c r="C1848">
        <v>9</v>
      </c>
      <c r="D1848" t="s">
        <v>37</v>
      </c>
      <c r="E1848" s="9">
        <v>4562342690074</v>
      </c>
      <c r="F1848">
        <v>0</v>
      </c>
      <c r="G1848">
        <v>0</v>
      </c>
      <c r="H1848" t="s">
        <v>24</v>
      </c>
      <c r="I1848" t="s">
        <v>19</v>
      </c>
      <c r="J1848" t="s">
        <v>329</v>
      </c>
      <c r="K1848">
        <v>30</v>
      </c>
      <c r="L1848">
        <v>0</v>
      </c>
      <c r="M1848">
        <v>0</v>
      </c>
      <c r="N1848">
        <v>0</v>
      </c>
    </row>
    <row r="1849" spans="1:14" x14ac:dyDescent="0.15">
      <c r="A1849" t="str">
        <f t="shared" si="31"/>
        <v>201950_9_4562342690081</v>
      </c>
      <c r="B1849">
        <v>201950</v>
      </c>
      <c r="C1849">
        <v>9</v>
      </c>
      <c r="D1849" t="s">
        <v>37</v>
      </c>
      <c r="E1849" s="9">
        <v>4562342690081</v>
      </c>
      <c r="F1849">
        <v>0</v>
      </c>
      <c r="G1849">
        <v>0</v>
      </c>
      <c r="H1849" t="s">
        <v>25</v>
      </c>
      <c r="I1849" t="s">
        <v>19</v>
      </c>
      <c r="J1849" t="s">
        <v>329</v>
      </c>
      <c r="K1849">
        <v>10</v>
      </c>
      <c r="L1849">
        <v>0</v>
      </c>
      <c r="M1849">
        <v>0</v>
      </c>
      <c r="N1849">
        <v>0</v>
      </c>
    </row>
    <row r="1850" spans="1:14" x14ac:dyDescent="0.15">
      <c r="A1850" t="str">
        <f t="shared" si="31"/>
        <v>201950_13_4562342690029</v>
      </c>
      <c r="B1850">
        <v>201950</v>
      </c>
      <c r="C1850">
        <v>13</v>
      </c>
      <c r="D1850" t="s">
        <v>38</v>
      </c>
      <c r="E1850" s="9">
        <v>4562342690029</v>
      </c>
      <c r="F1850">
        <v>0</v>
      </c>
      <c r="G1850">
        <v>0</v>
      </c>
      <c r="H1850" t="s">
        <v>18</v>
      </c>
      <c r="I1850" t="s">
        <v>19</v>
      </c>
      <c r="J1850" t="s">
        <v>329</v>
      </c>
      <c r="K1850">
        <v>19</v>
      </c>
      <c r="L1850">
        <v>2</v>
      </c>
      <c r="M1850">
        <v>0</v>
      </c>
      <c r="N1850">
        <v>0</v>
      </c>
    </row>
    <row r="1851" spans="1:14" x14ac:dyDescent="0.15">
      <c r="A1851" t="str">
        <f t="shared" si="31"/>
        <v>201950_13_4562342690036</v>
      </c>
      <c r="B1851">
        <v>201950</v>
      </c>
      <c r="C1851">
        <v>13</v>
      </c>
      <c r="D1851" t="s">
        <v>38</v>
      </c>
      <c r="E1851" s="9">
        <v>4562342690036</v>
      </c>
      <c r="F1851">
        <v>0</v>
      </c>
      <c r="G1851">
        <v>0</v>
      </c>
      <c r="H1851" t="s">
        <v>20</v>
      </c>
      <c r="I1851" t="s">
        <v>19</v>
      </c>
      <c r="J1851" t="s">
        <v>329</v>
      </c>
      <c r="K1851">
        <v>10</v>
      </c>
      <c r="L1851">
        <v>0</v>
      </c>
      <c r="M1851">
        <v>0</v>
      </c>
      <c r="N1851">
        <v>0</v>
      </c>
    </row>
    <row r="1852" spans="1:14" x14ac:dyDescent="0.15">
      <c r="A1852" t="str">
        <f t="shared" si="31"/>
        <v>201950_13_4562342690043</v>
      </c>
      <c r="B1852">
        <v>201950</v>
      </c>
      <c r="C1852">
        <v>13</v>
      </c>
      <c r="D1852" t="s">
        <v>38</v>
      </c>
      <c r="E1852" s="9">
        <v>4562342690043</v>
      </c>
      <c r="F1852">
        <v>0</v>
      </c>
      <c r="G1852">
        <v>0</v>
      </c>
      <c r="H1852" t="s">
        <v>21</v>
      </c>
      <c r="I1852" t="s">
        <v>19</v>
      </c>
      <c r="J1852" t="s">
        <v>329</v>
      </c>
      <c r="K1852">
        <v>24</v>
      </c>
      <c r="L1852">
        <v>3</v>
      </c>
      <c r="M1852">
        <v>0</v>
      </c>
      <c r="N1852">
        <v>0</v>
      </c>
    </row>
    <row r="1853" spans="1:14" x14ac:dyDescent="0.15">
      <c r="A1853" t="str">
        <f t="shared" si="31"/>
        <v>201950_13_4562342690050</v>
      </c>
      <c r="B1853">
        <v>201950</v>
      </c>
      <c r="C1853">
        <v>13</v>
      </c>
      <c r="D1853" t="s">
        <v>38</v>
      </c>
      <c r="E1853" s="9">
        <v>4562342690050</v>
      </c>
      <c r="F1853">
        <v>0</v>
      </c>
      <c r="G1853">
        <v>0</v>
      </c>
      <c r="H1853" t="s">
        <v>22</v>
      </c>
      <c r="I1853" t="s">
        <v>19</v>
      </c>
      <c r="J1853" t="s">
        <v>329</v>
      </c>
      <c r="K1853">
        <v>4</v>
      </c>
      <c r="L1853">
        <v>2</v>
      </c>
      <c r="M1853">
        <v>0</v>
      </c>
      <c r="N1853">
        <v>0</v>
      </c>
    </row>
    <row r="1854" spans="1:14" x14ac:dyDescent="0.15">
      <c r="A1854" t="str">
        <f t="shared" si="31"/>
        <v>201950_13_4562342690067</v>
      </c>
      <c r="B1854">
        <v>201950</v>
      </c>
      <c r="C1854">
        <v>13</v>
      </c>
      <c r="D1854" t="s">
        <v>38</v>
      </c>
      <c r="E1854" s="9">
        <v>4562342690067</v>
      </c>
      <c r="F1854">
        <v>0</v>
      </c>
      <c r="G1854">
        <v>0</v>
      </c>
      <c r="H1854" t="s">
        <v>23</v>
      </c>
      <c r="I1854" t="s">
        <v>19</v>
      </c>
      <c r="J1854" t="s">
        <v>329</v>
      </c>
      <c r="K1854">
        <v>25</v>
      </c>
      <c r="L1854">
        <v>2</v>
      </c>
      <c r="M1854">
        <v>0</v>
      </c>
      <c r="N1854">
        <v>0</v>
      </c>
    </row>
    <row r="1855" spans="1:14" x14ac:dyDescent="0.15">
      <c r="A1855" t="str">
        <f t="shared" si="31"/>
        <v>201950_13_4562342690074</v>
      </c>
      <c r="B1855">
        <v>201950</v>
      </c>
      <c r="C1855">
        <v>13</v>
      </c>
      <c r="D1855" t="s">
        <v>38</v>
      </c>
      <c r="E1855" s="9">
        <v>4562342690074</v>
      </c>
      <c r="F1855">
        <v>0</v>
      </c>
      <c r="G1855">
        <v>0</v>
      </c>
      <c r="H1855" t="s">
        <v>24</v>
      </c>
      <c r="I1855" t="s">
        <v>19</v>
      </c>
      <c r="J1855" t="s">
        <v>329</v>
      </c>
      <c r="K1855">
        <v>22</v>
      </c>
      <c r="L1855">
        <v>2</v>
      </c>
      <c r="M1855">
        <v>0</v>
      </c>
      <c r="N1855">
        <v>0</v>
      </c>
    </row>
    <row r="1856" spans="1:14" x14ac:dyDescent="0.15">
      <c r="A1856" t="str">
        <f t="shared" si="31"/>
        <v>201950_13_4562342690081</v>
      </c>
      <c r="B1856">
        <v>201950</v>
      </c>
      <c r="C1856">
        <v>13</v>
      </c>
      <c r="D1856" t="s">
        <v>38</v>
      </c>
      <c r="E1856" s="9">
        <v>4562342690081</v>
      </c>
      <c r="F1856">
        <v>0</v>
      </c>
      <c r="G1856">
        <v>0</v>
      </c>
      <c r="H1856" t="s">
        <v>25</v>
      </c>
      <c r="I1856" t="s">
        <v>19</v>
      </c>
      <c r="J1856" t="s">
        <v>329</v>
      </c>
      <c r="K1856">
        <v>6</v>
      </c>
      <c r="L1856">
        <v>4</v>
      </c>
      <c r="M1856">
        <v>0</v>
      </c>
      <c r="N1856">
        <v>0</v>
      </c>
    </row>
    <row r="1857" spans="1:14" x14ac:dyDescent="0.15">
      <c r="A1857" t="str">
        <f t="shared" si="31"/>
        <v>201950_37_4562342690029</v>
      </c>
      <c r="B1857">
        <v>201950</v>
      </c>
      <c r="C1857">
        <v>37</v>
      </c>
      <c r="D1857" t="s">
        <v>39</v>
      </c>
      <c r="E1857" s="9">
        <v>4562342690029</v>
      </c>
      <c r="F1857">
        <v>0</v>
      </c>
      <c r="G1857">
        <v>0</v>
      </c>
      <c r="H1857" t="s">
        <v>18</v>
      </c>
      <c r="I1857" t="s">
        <v>19</v>
      </c>
      <c r="J1857" t="s">
        <v>329</v>
      </c>
      <c r="K1857">
        <v>24</v>
      </c>
      <c r="L1857">
        <v>3</v>
      </c>
      <c r="M1857">
        <v>0</v>
      </c>
      <c r="N1857">
        <v>0</v>
      </c>
    </row>
    <row r="1858" spans="1:14" x14ac:dyDescent="0.15">
      <c r="A1858" t="str">
        <f t="shared" si="31"/>
        <v>201950_37_4562342690036</v>
      </c>
      <c r="B1858">
        <v>201950</v>
      </c>
      <c r="C1858">
        <v>37</v>
      </c>
      <c r="D1858" t="s">
        <v>39</v>
      </c>
      <c r="E1858" s="9">
        <v>4562342690036</v>
      </c>
      <c r="F1858">
        <v>0</v>
      </c>
      <c r="G1858">
        <v>0</v>
      </c>
      <c r="H1858" t="s">
        <v>20</v>
      </c>
      <c r="I1858" t="s">
        <v>19</v>
      </c>
      <c r="J1858" t="s">
        <v>329</v>
      </c>
      <c r="K1858">
        <v>7</v>
      </c>
      <c r="L1858">
        <v>1</v>
      </c>
      <c r="M1858">
        <v>0</v>
      </c>
      <c r="N1858">
        <v>0</v>
      </c>
    </row>
    <row r="1859" spans="1:14" x14ac:dyDescent="0.15">
      <c r="A1859" t="str">
        <f t="shared" si="31"/>
        <v>201950_37_4562342690043</v>
      </c>
      <c r="B1859">
        <v>201950</v>
      </c>
      <c r="C1859">
        <v>37</v>
      </c>
      <c r="D1859" t="s">
        <v>39</v>
      </c>
      <c r="E1859" s="9">
        <v>4562342690043</v>
      </c>
      <c r="F1859">
        <v>0</v>
      </c>
      <c r="G1859">
        <v>0</v>
      </c>
      <c r="H1859" t="s">
        <v>21</v>
      </c>
      <c r="I1859" t="s">
        <v>19</v>
      </c>
      <c r="J1859" t="s">
        <v>329</v>
      </c>
      <c r="K1859">
        <v>27</v>
      </c>
      <c r="L1859">
        <v>2</v>
      </c>
      <c r="M1859">
        <v>0</v>
      </c>
      <c r="N1859">
        <v>0</v>
      </c>
    </row>
    <row r="1860" spans="1:14" x14ac:dyDescent="0.15">
      <c r="A1860" t="str">
        <f t="shared" si="31"/>
        <v>201950_37_4562342690050</v>
      </c>
      <c r="B1860">
        <v>201950</v>
      </c>
      <c r="C1860">
        <v>37</v>
      </c>
      <c r="D1860" t="s">
        <v>39</v>
      </c>
      <c r="E1860" s="9">
        <v>4562342690050</v>
      </c>
      <c r="F1860">
        <v>0</v>
      </c>
      <c r="G1860">
        <v>0</v>
      </c>
      <c r="H1860" t="s">
        <v>22</v>
      </c>
      <c r="I1860" t="s">
        <v>19</v>
      </c>
      <c r="J1860" t="s">
        <v>329</v>
      </c>
      <c r="K1860">
        <v>7</v>
      </c>
      <c r="L1860">
        <v>1</v>
      </c>
      <c r="M1860">
        <v>0</v>
      </c>
      <c r="N1860">
        <v>0</v>
      </c>
    </row>
    <row r="1861" spans="1:14" x14ac:dyDescent="0.15">
      <c r="A1861" t="str">
        <f t="shared" si="31"/>
        <v>201950_37_4562342690067</v>
      </c>
      <c r="B1861">
        <v>201950</v>
      </c>
      <c r="C1861">
        <v>37</v>
      </c>
      <c r="D1861" t="s">
        <v>39</v>
      </c>
      <c r="E1861" s="9">
        <v>4562342690067</v>
      </c>
      <c r="F1861">
        <v>0</v>
      </c>
      <c r="G1861">
        <v>0</v>
      </c>
      <c r="H1861" t="s">
        <v>23</v>
      </c>
      <c r="I1861" t="s">
        <v>19</v>
      </c>
      <c r="J1861" t="s">
        <v>329</v>
      </c>
      <c r="K1861">
        <v>29</v>
      </c>
      <c r="L1861">
        <v>1</v>
      </c>
      <c r="M1861">
        <v>0</v>
      </c>
      <c r="N1861">
        <v>0</v>
      </c>
    </row>
    <row r="1862" spans="1:14" x14ac:dyDescent="0.15">
      <c r="A1862" t="str">
        <f t="shared" si="31"/>
        <v>201950_37_4562342690074</v>
      </c>
      <c r="B1862">
        <v>201950</v>
      </c>
      <c r="C1862">
        <v>37</v>
      </c>
      <c r="D1862" t="s">
        <v>39</v>
      </c>
      <c r="E1862" s="9">
        <v>4562342690074</v>
      </c>
      <c r="F1862">
        <v>0</v>
      </c>
      <c r="G1862">
        <v>0</v>
      </c>
      <c r="H1862" t="s">
        <v>24</v>
      </c>
      <c r="I1862" t="s">
        <v>19</v>
      </c>
      <c r="J1862" t="s">
        <v>329</v>
      </c>
      <c r="K1862">
        <v>24</v>
      </c>
      <c r="L1862">
        <v>4</v>
      </c>
      <c r="M1862">
        <v>0</v>
      </c>
      <c r="N1862">
        <v>0</v>
      </c>
    </row>
    <row r="1863" spans="1:14" x14ac:dyDescent="0.15">
      <c r="A1863" t="str">
        <f t="shared" si="31"/>
        <v>201950_37_4562342690081</v>
      </c>
      <c r="B1863">
        <v>201950</v>
      </c>
      <c r="C1863">
        <v>37</v>
      </c>
      <c r="D1863" t="s">
        <v>39</v>
      </c>
      <c r="E1863" s="9">
        <v>4562342690081</v>
      </c>
      <c r="F1863">
        <v>0</v>
      </c>
      <c r="G1863">
        <v>0</v>
      </c>
      <c r="H1863" t="s">
        <v>25</v>
      </c>
      <c r="I1863" t="s">
        <v>19</v>
      </c>
      <c r="J1863" t="s">
        <v>329</v>
      </c>
      <c r="K1863">
        <v>10</v>
      </c>
      <c r="L1863">
        <v>0</v>
      </c>
      <c r="M1863">
        <v>0</v>
      </c>
      <c r="N1863">
        <v>0</v>
      </c>
    </row>
    <row r="1864" spans="1:14" x14ac:dyDescent="0.15">
      <c r="A1864" t="str">
        <f t="shared" si="31"/>
        <v>201950_39_4562342690029</v>
      </c>
      <c r="B1864">
        <v>201950</v>
      </c>
      <c r="C1864">
        <v>39</v>
      </c>
      <c r="D1864" t="s">
        <v>40</v>
      </c>
      <c r="E1864" s="9">
        <v>4562342690029</v>
      </c>
      <c r="F1864">
        <v>0</v>
      </c>
      <c r="G1864">
        <v>0</v>
      </c>
      <c r="H1864" t="s">
        <v>18</v>
      </c>
      <c r="I1864" t="s">
        <v>19</v>
      </c>
      <c r="J1864" t="s">
        <v>329</v>
      </c>
      <c r="K1864">
        <v>24</v>
      </c>
      <c r="L1864">
        <v>5</v>
      </c>
      <c r="M1864">
        <v>0</v>
      </c>
      <c r="N1864">
        <v>0</v>
      </c>
    </row>
    <row r="1865" spans="1:14" x14ac:dyDescent="0.15">
      <c r="A1865" t="str">
        <f t="shared" si="31"/>
        <v>201950_39_4562342690036</v>
      </c>
      <c r="B1865">
        <v>201950</v>
      </c>
      <c r="C1865">
        <v>39</v>
      </c>
      <c r="D1865" t="s">
        <v>40</v>
      </c>
      <c r="E1865" s="9">
        <v>4562342690036</v>
      </c>
      <c r="F1865">
        <v>0</v>
      </c>
      <c r="G1865">
        <v>0</v>
      </c>
      <c r="H1865" t="s">
        <v>20</v>
      </c>
      <c r="I1865" t="s">
        <v>19</v>
      </c>
      <c r="J1865" t="s">
        <v>329</v>
      </c>
      <c r="K1865">
        <v>8</v>
      </c>
      <c r="L1865">
        <v>2</v>
      </c>
      <c r="M1865">
        <v>0</v>
      </c>
      <c r="N1865">
        <v>0</v>
      </c>
    </row>
    <row r="1866" spans="1:14" x14ac:dyDescent="0.15">
      <c r="A1866" t="str">
        <f t="shared" si="31"/>
        <v>201950_39_4562342690043</v>
      </c>
      <c r="B1866">
        <v>201950</v>
      </c>
      <c r="C1866">
        <v>39</v>
      </c>
      <c r="D1866" t="s">
        <v>40</v>
      </c>
      <c r="E1866" s="9">
        <v>4562342690043</v>
      </c>
      <c r="F1866">
        <v>0</v>
      </c>
      <c r="G1866">
        <v>0</v>
      </c>
      <c r="H1866" t="s">
        <v>21</v>
      </c>
      <c r="I1866" t="s">
        <v>19</v>
      </c>
      <c r="J1866" t="s">
        <v>329</v>
      </c>
      <c r="K1866">
        <v>23</v>
      </c>
      <c r="L1866">
        <v>3</v>
      </c>
      <c r="M1866">
        <v>0</v>
      </c>
      <c r="N1866">
        <v>0</v>
      </c>
    </row>
    <row r="1867" spans="1:14" x14ac:dyDescent="0.15">
      <c r="A1867" t="str">
        <f t="shared" si="31"/>
        <v>201950_39_4562342690050</v>
      </c>
      <c r="B1867">
        <v>201950</v>
      </c>
      <c r="C1867">
        <v>39</v>
      </c>
      <c r="D1867" t="s">
        <v>40</v>
      </c>
      <c r="E1867" s="9">
        <v>4562342690050</v>
      </c>
      <c r="F1867">
        <v>0</v>
      </c>
      <c r="G1867">
        <v>0</v>
      </c>
      <c r="H1867" t="s">
        <v>22</v>
      </c>
      <c r="I1867" t="s">
        <v>19</v>
      </c>
      <c r="J1867" t="s">
        <v>329</v>
      </c>
      <c r="K1867">
        <v>7</v>
      </c>
      <c r="L1867">
        <v>2</v>
      </c>
      <c r="M1867">
        <v>0</v>
      </c>
      <c r="N1867">
        <v>0</v>
      </c>
    </row>
    <row r="1868" spans="1:14" x14ac:dyDescent="0.15">
      <c r="A1868" t="str">
        <f t="shared" si="31"/>
        <v>201950_39_4562342690067</v>
      </c>
      <c r="B1868">
        <v>201950</v>
      </c>
      <c r="C1868">
        <v>39</v>
      </c>
      <c r="D1868" t="s">
        <v>40</v>
      </c>
      <c r="E1868" s="9">
        <v>4562342690067</v>
      </c>
      <c r="F1868">
        <v>0</v>
      </c>
      <c r="G1868">
        <v>0</v>
      </c>
      <c r="H1868" t="s">
        <v>23</v>
      </c>
      <c r="I1868" t="s">
        <v>19</v>
      </c>
      <c r="J1868" t="s">
        <v>329</v>
      </c>
      <c r="K1868">
        <v>25</v>
      </c>
      <c r="L1868">
        <v>4</v>
      </c>
      <c r="M1868">
        <v>0</v>
      </c>
      <c r="N1868">
        <v>0</v>
      </c>
    </row>
    <row r="1869" spans="1:14" x14ac:dyDescent="0.15">
      <c r="A1869" t="str">
        <f t="shared" si="31"/>
        <v>201950_39_4562342690074</v>
      </c>
      <c r="B1869">
        <v>201950</v>
      </c>
      <c r="C1869">
        <v>39</v>
      </c>
      <c r="D1869" t="s">
        <v>40</v>
      </c>
      <c r="E1869" s="9">
        <v>4562342690074</v>
      </c>
      <c r="F1869">
        <v>0</v>
      </c>
      <c r="G1869">
        <v>0</v>
      </c>
      <c r="H1869" t="s">
        <v>24</v>
      </c>
      <c r="I1869" t="s">
        <v>19</v>
      </c>
      <c r="J1869" t="s">
        <v>329</v>
      </c>
      <c r="K1869">
        <v>26</v>
      </c>
      <c r="L1869">
        <v>3</v>
      </c>
      <c r="M1869">
        <v>0</v>
      </c>
      <c r="N1869">
        <v>0</v>
      </c>
    </row>
    <row r="1870" spans="1:14" x14ac:dyDescent="0.15">
      <c r="A1870" t="str">
        <f t="shared" si="31"/>
        <v>201950_39_4562342690081</v>
      </c>
      <c r="B1870">
        <v>201950</v>
      </c>
      <c r="C1870">
        <v>39</v>
      </c>
      <c r="D1870" t="s">
        <v>40</v>
      </c>
      <c r="E1870" s="9">
        <v>4562342690081</v>
      </c>
      <c r="F1870">
        <v>0</v>
      </c>
      <c r="G1870">
        <v>0</v>
      </c>
      <c r="H1870" t="s">
        <v>25</v>
      </c>
      <c r="I1870" t="s">
        <v>19</v>
      </c>
      <c r="J1870" t="s">
        <v>329</v>
      </c>
      <c r="K1870">
        <v>8</v>
      </c>
      <c r="L1870">
        <v>0</v>
      </c>
      <c r="M1870">
        <v>0</v>
      </c>
      <c r="N1870">
        <v>0</v>
      </c>
    </row>
    <row r="1871" spans="1:14" x14ac:dyDescent="0.15">
      <c r="A1871" t="str">
        <f t="shared" si="31"/>
        <v>201950_41_4562342690029</v>
      </c>
      <c r="B1871">
        <v>201950</v>
      </c>
      <c r="C1871">
        <v>41</v>
      </c>
      <c r="D1871" t="s">
        <v>41</v>
      </c>
      <c r="E1871" s="9">
        <v>4562342690029</v>
      </c>
      <c r="F1871">
        <v>0</v>
      </c>
      <c r="G1871">
        <v>0</v>
      </c>
      <c r="H1871" t="s">
        <v>18</v>
      </c>
      <c r="I1871" t="s">
        <v>19</v>
      </c>
      <c r="J1871" t="s">
        <v>329</v>
      </c>
      <c r="K1871">
        <v>26</v>
      </c>
      <c r="L1871">
        <v>1</v>
      </c>
      <c r="M1871">
        <v>0</v>
      </c>
      <c r="N1871">
        <v>0</v>
      </c>
    </row>
    <row r="1872" spans="1:14" x14ac:dyDescent="0.15">
      <c r="A1872" t="str">
        <f t="shared" si="31"/>
        <v>201950_41_4562342690036</v>
      </c>
      <c r="B1872">
        <v>201950</v>
      </c>
      <c r="C1872">
        <v>41</v>
      </c>
      <c r="D1872" t="s">
        <v>41</v>
      </c>
      <c r="E1872" s="9">
        <v>4562342690036</v>
      </c>
      <c r="F1872">
        <v>0</v>
      </c>
      <c r="G1872">
        <v>0</v>
      </c>
      <c r="H1872" t="s">
        <v>20</v>
      </c>
      <c r="I1872" t="s">
        <v>19</v>
      </c>
      <c r="J1872" t="s">
        <v>329</v>
      </c>
      <c r="K1872">
        <v>10</v>
      </c>
      <c r="L1872">
        <v>0</v>
      </c>
      <c r="M1872">
        <v>0</v>
      </c>
      <c r="N1872">
        <v>0</v>
      </c>
    </row>
    <row r="1873" spans="1:14" x14ac:dyDescent="0.15">
      <c r="A1873" t="str">
        <f t="shared" si="31"/>
        <v>201950_41_4562342690043</v>
      </c>
      <c r="B1873">
        <v>201950</v>
      </c>
      <c r="C1873">
        <v>41</v>
      </c>
      <c r="D1873" t="s">
        <v>41</v>
      </c>
      <c r="E1873" s="9">
        <v>4562342690043</v>
      </c>
      <c r="F1873">
        <v>0</v>
      </c>
      <c r="G1873">
        <v>0</v>
      </c>
      <c r="H1873" t="s">
        <v>21</v>
      </c>
      <c r="I1873" t="s">
        <v>19</v>
      </c>
      <c r="J1873" t="s">
        <v>329</v>
      </c>
      <c r="K1873">
        <v>26</v>
      </c>
      <c r="L1873">
        <v>0</v>
      </c>
      <c r="M1873">
        <v>0</v>
      </c>
      <c r="N1873">
        <v>0</v>
      </c>
    </row>
    <row r="1874" spans="1:14" x14ac:dyDescent="0.15">
      <c r="A1874" t="str">
        <f t="shared" si="31"/>
        <v>201950_41_4562342690050</v>
      </c>
      <c r="B1874">
        <v>201950</v>
      </c>
      <c r="C1874">
        <v>41</v>
      </c>
      <c r="D1874" t="s">
        <v>41</v>
      </c>
      <c r="E1874" s="9">
        <v>4562342690050</v>
      </c>
      <c r="F1874">
        <v>0</v>
      </c>
      <c r="G1874">
        <v>0</v>
      </c>
      <c r="H1874" t="s">
        <v>22</v>
      </c>
      <c r="I1874" t="s">
        <v>19</v>
      </c>
      <c r="J1874" t="s">
        <v>329</v>
      </c>
      <c r="K1874">
        <v>10</v>
      </c>
      <c r="L1874">
        <v>0</v>
      </c>
      <c r="M1874">
        <v>0</v>
      </c>
      <c r="N1874">
        <v>0</v>
      </c>
    </row>
    <row r="1875" spans="1:14" x14ac:dyDescent="0.15">
      <c r="A1875" t="str">
        <f t="shared" si="31"/>
        <v>201950_41_4562342690067</v>
      </c>
      <c r="B1875">
        <v>201950</v>
      </c>
      <c r="C1875">
        <v>41</v>
      </c>
      <c r="D1875" t="s">
        <v>41</v>
      </c>
      <c r="E1875" s="9">
        <v>4562342690067</v>
      </c>
      <c r="F1875">
        <v>0</v>
      </c>
      <c r="G1875">
        <v>0</v>
      </c>
      <c r="H1875" t="s">
        <v>23</v>
      </c>
      <c r="I1875" t="s">
        <v>19</v>
      </c>
      <c r="J1875" t="s">
        <v>329</v>
      </c>
      <c r="K1875">
        <v>30</v>
      </c>
      <c r="L1875">
        <v>0</v>
      </c>
      <c r="M1875">
        <v>0</v>
      </c>
      <c r="N1875">
        <v>0</v>
      </c>
    </row>
    <row r="1876" spans="1:14" x14ac:dyDescent="0.15">
      <c r="A1876" t="str">
        <f t="shared" si="31"/>
        <v>201950_41_4562342690074</v>
      </c>
      <c r="B1876">
        <v>201950</v>
      </c>
      <c r="C1876">
        <v>41</v>
      </c>
      <c r="D1876" t="s">
        <v>41</v>
      </c>
      <c r="E1876" s="9">
        <v>4562342690074</v>
      </c>
      <c r="F1876">
        <v>0</v>
      </c>
      <c r="G1876">
        <v>0</v>
      </c>
      <c r="H1876" t="s">
        <v>24</v>
      </c>
      <c r="I1876" t="s">
        <v>19</v>
      </c>
      <c r="J1876" t="s">
        <v>329</v>
      </c>
      <c r="K1876">
        <v>23</v>
      </c>
      <c r="L1876">
        <v>0</v>
      </c>
      <c r="M1876">
        <v>0</v>
      </c>
      <c r="N1876">
        <v>0</v>
      </c>
    </row>
    <row r="1877" spans="1:14" x14ac:dyDescent="0.15">
      <c r="A1877" t="str">
        <f t="shared" si="31"/>
        <v>201950_41_4562342690081</v>
      </c>
      <c r="B1877">
        <v>201950</v>
      </c>
      <c r="C1877">
        <v>41</v>
      </c>
      <c r="D1877" t="s">
        <v>41</v>
      </c>
      <c r="E1877" s="9">
        <v>4562342690081</v>
      </c>
      <c r="F1877">
        <v>0</v>
      </c>
      <c r="G1877">
        <v>0</v>
      </c>
      <c r="H1877" t="s">
        <v>25</v>
      </c>
      <c r="I1877" t="s">
        <v>19</v>
      </c>
      <c r="J1877" t="s">
        <v>329</v>
      </c>
      <c r="K1877">
        <v>10</v>
      </c>
      <c r="L1877">
        <v>0</v>
      </c>
      <c r="M1877">
        <v>0</v>
      </c>
      <c r="N1877">
        <v>0</v>
      </c>
    </row>
    <row r="1878" spans="1:14" x14ac:dyDescent="0.15">
      <c r="A1878" t="str">
        <f t="shared" si="31"/>
        <v>201950_44_4562342690029</v>
      </c>
      <c r="B1878">
        <v>201950</v>
      </c>
      <c r="C1878">
        <v>44</v>
      </c>
      <c r="D1878" t="s">
        <v>42</v>
      </c>
      <c r="E1878" s="9">
        <v>4562342690029</v>
      </c>
      <c r="F1878">
        <v>0</v>
      </c>
      <c r="G1878">
        <v>0</v>
      </c>
      <c r="H1878" t="s">
        <v>18</v>
      </c>
      <c r="I1878" t="s">
        <v>19</v>
      </c>
      <c r="J1878" t="s">
        <v>329</v>
      </c>
      <c r="K1878">
        <v>29</v>
      </c>
      <c r="L1878">
        <v>1</v>
      </c>
      <c r="M1878">
        <v>0</v>
      </c>
      <c r="N1878">
        <v>0</v>
      </c>
    </row>
    <row r="1879" spans="1:14" x14ac:dyDescent="0.15">
      <c r="A1879" t="str">
        <f t="shared" si="31"/>
        <v>201950_44_4562342690036</v>
      </c>
      <c r="B1879">
        <v>201950</v>
      </c>
      <c r="C1879">
        <v>44</v>
      </c>
      <c r="D1879" t="s">
        <v>42</v>
      </c>
      <c r="E1879" s="9">
        <v>4562342690036</v>
      </c>
      <c r="F1879">
        <v>0</v>
      </c>
      <c r="G1879">
        <v>0</v>
      </c>
      <c r="H1879" t="s">
        <v>20</v>
      </c>
      <c r="I1879" t="s">
        <v>19</v>
      </c>
      <c r="J1879" t="s">
        <v>329</v>
      </c>
      <c r="K1879">
        <v>10</v>
      </c>
      <c r="L1879">
        <v>0</v>
      </c>
      <c r="M1879">
        <v>0</v>
      </c>
      <c r="N1879">
        <v>0</v>
      </c>
    </row>
    <row r="1880" spans="1:14" x14ac:dyDescent="0.15">
      <c r="A1880" t="str">
        <f t="shared" si="31"/>
        <v>201950_44_4562342690043</v>
      </c>
      <c r="B1880">
        <v>201950</v>
      </c>
      <c r="C1880">
        <v>44</v>
      </c>
      <c r="D1880" t="s">
        <v>42</v>
      </c>
      <c r="E1880" s="9">
        <v>4562342690043</v>
      </c>
      <c r="F1880">
        <v>0</v>
      </c>
      <c r="G1880">
        <v>0</v>
      </c>
      <c r="H1880" t="s">
        <v>21</v>
      </c>
      <c r="I1880" t="s">
        <v>19</v>
      </c>
      <c r="J1880" t="s">
        <v>329</v>
      </c>
      <c r="K1880">
        <v>28</v>
      </c>
      <c r="L1880">
        <v>2</v>
      </c>
      <c r="M1880">
        <v>0</v>
      </c>
      <c r="N1880">
        <v>0</v>
      </c>
    </row>
    <row r="1881" spans="1:14" x14ac:dyDescent="0.15">
      <c r="A1881" t="str">
        <f t="shared" ref="A1881:A1944" si="32">B1881&amp;"_"&amp;C1881&amp;"_"&amp;E1881</f>
        <v>201950_44_4562342690050</v>
      </c>
      <c r="B1881">
        <v>201950</v>
      </c>
      <c r="C1881">
        <v>44</v>
      </c>
      <c r="D1881" t="s">
        <v>42</v>
      </c>
      <c r="E1881" s="9">
        <v>4562342690050</v>
      </c>
      <c r="F1881">
        <v>0</v>
      </c>
      <c r="G1881">
        <v>0</v>
      </c>
      <c r="H1881" t="s">
        <v>22</v>
      </c>
      <c r="I1881" t="s">
        <v>19</v>
      </c>
      <c r="J1881" t="s">
        <v>329</v>
      </c>
      <c r="K1881">
        <v>10</v>
      </c>
      <c r="L1881">
        <v>0</v>
      </c>
      <c r="M1881">
        <v>0</v>
      </c>
      <c r="N1881">
        <v>0</v>
      </c>
    </row>
    <row r="1882" spans="1:14" x14ac:dyDescent="0.15">
      <c r="A1882" t="str">
        <f t="shared" si="32"/>
        <v>201950_44_4562342690067</v>
      </c>
      <c r="B1882">
        <v>201950</v>
      </c>
      <c r="C1882">
        <v>44</v>
      </c>
      <c r="D1882" t="s">
        <v>42</v>
      </c>
      <c r="E1882" s="9">
        <v>4562342690067</v>
      </c>
      <c r="F1882">
        <v>0</v>
      </c>
      <c r="G1882">
        <v>0</v>
      </c>
      <c r="H1882" t="s">
        <v>23</v>
      </c>
      <c r="I1882" t="s">
        <v>19</v>
      </c>
      <c r="J1882" t="s">
        <v>329</v>
      </c>
      <c r="K1882">
        <v>29</v>
      </c>
      <c r="L1882">
        <v>1</v>
      </c>
      <c r="M1882">
        <v>0</v>
      </c>
      <c r="N1882">
        <v>0</v>
      </c>
    </row>
    <row r="1883" spans="1:14" x14ac:dyDescent="0.15">
      <c r="A1883" t="str">
        <f t="shared" si="32"/>
        <v>201950_44_4562342690074</v>
      </c>
      <c r="B1883">
        <v>201950</v>
      </c>
      <c r="C1883">
        <v>44</v>
      </c>
      <c r="D1883" t="s">
        <v>42</v>
      </c>
      <c r="E1883" s="9">
        <v>4562342690074</v>
      </c>
      <c r="F1883">
        <v>0</v>
      </c>
      <c r="G1883">
        <v>0</v>
      </c>
      <c r="H1883" t="s">
        <v>24</v>
      </c>
      <c r="I1883" t="s">
        <v>19</v>
      </c>
      <c r="J1883" t="s">
        <v>329</v>
      </c>
      <c r="K1883">
        <v>30</v>
      </c>
      <c r="L1883">
        <v>0</v>
      </c>
      <c r="M1883">
        <v>0</v>
      </c>
      <c r="N1883">
        <v>0</v>
      </c>
    </row>
    <row r="1884" spans="1:14" x14ac:dyDescent="0.15">
      <c r="A1884" t="str">
        <f t="shared" si="32"/>
        <v>201950_44_4562342690081</v>
      </c>
      <c r="B1884">
        <v>201950</v>
      </c>
      <c r="C1884">
        <v>44</v>
      </c>
      <c r="D1884" t="s">
        <v>42</v>
      </c>
      <c r="E1884" s="9">
        <v>4562342690081</v>
      </c>
      <c r="F1884">
        <v>0</v>
      </c>
      <c r="G1884">
        <v>0</v>
      </c>
      <c r="H1884" t="s">
        <v>25</v>
      </c>
      <c r="I1884" t="s">
        <v>19</v>
      </c>
      <c r="J1884" t="s">
        <v>329</v>
      </c>
      <c r="K1884">
        <v>9</v>
      </c>
      <c r="L1884">
        <v>1</v>
      </c>
      <c r="M1884">
        <v>0</v>
      </c>
      <c r="N1884">
        <v>0</v>
      </c>
    </row>
    <row r="1885" spans="1:14" x14ac:dyDescent="0.15">
      <c r="A1885" t="str">
        <f t="shared" si="32"/>
        <v>201950_50_4562342690029</v>
      </c>
      <c r="B1885">
        <v>201950</v>
      </c>
      <c r="C1885">
        <v>50</v>
      </c>
      <c r="D1885" t="s">
        <v>43</v>
      </c>
      <c r="E1885" s="9">
        <v>4562342690029</v>
      </c>
      <c r="F1885">
        <v>0</v>
      </c>
      <c r="G1885">
        <v>0</v>
      </c>
      <c r="H1885" t="s">
        <v>18</v>
      </c>
      <c r="I1885" t="s">
        <v>19</v>
      </c>
      <c r="J1885" t="s">
        <v>329</v>
      </c>
      <c r="K1885">
        <v>25</v>
      </c>
      <c r="L1885">
        <v>5</v>
      </c>
      <c r="M1885">
        <v>0</v>
      </c>
      <c r="N1885">
        <v>0</v>
      </c>
    </row>
    <row r="1886" spans="1:14" x14ac:dyDescent="0.15">
      <c r="A1886" t="str">
        <f t="shared" si="32"/>
        <v>201950_50_4562342690036</v>
      </c>
      <c r="B1886">
        <v>201950</v>
      </c>
      <c r="C1886">
        <v>50</v>
      </c>
      <c r="D1886" t="s">
        <v>43</v>
      </c>
      <c r="E1886" s="9">
        <v>4562342690036</v>
      </c>
      <c r="F1886">
        <v>0</v>
      </c>
      <c r="G1886">
        <v>0</v>
      </c>
      <c r="H1886" t="s">
        <v>20</v>
      </c>
      <c r="I1886" t="s">
        <v>19</v>
      </c>
      <c r="J1886" t="s">
        <v>329</v>
      </c>
      <c r="K1886">
        <v>9</v>
      </c>
      <c r="L1886">
        <v>1</v>
      </c>
      <c r="M1886">
        <v>0</v>
      </c>
      <c r="N1886">
        <v>0</v>
      </c>
    </row>
    <row r="1887" spans="1:14" x14ac:dyDescent="0.15">
      <c r="A1887" t="str">
        <f t="shared" si="32"/>
        <v>201950_50_4562342690043</v>
      </c>
      <c r="B1887">
        <v>201950</v>
      </c>
      <c r="C1887">
        <v>50</v>
      </c>
      <c r="D1887" t="s">
        <v>43</v>
      </c>
      <c r="E1887" s="9">
        <v>4562342690043</v>
      </c>
      <c r="F1887">
        <v>0</v>
      </c>
      <c r="G1887">
        <v>0</v>
      </c>
      <c r="H1887" t="s">
        <v>21</v>
      </c>
      <c r="I1887" t="s">
        <v>19</v>
      </c>
      <c r="J1887" t="s">
        <v>329</v>
      </c>
      <c r="K1887">
        <v>29</v>
      </c>
      <c r="L1887">
        <v>1</v>
      </c>
      <c r="M1887">
        <v>0</v>
      </c>
      <c r="N1887">
        <v>0</v>
      </c>
    </row>
    <row r="1888" spans="1:14" x14ac:dyDescent="0.15">
      <c r="A1888" t="str">
        <f t="shared" si="32"/>
        <v>201950_50_4562342690050</v>
      </c>
      <c r="B1888">
        <v>201950</v>
      </c>
      <c r="C1888">
        <v>50</v>
      </c>
      <c r="D1888" t="s">
        <v>43</v>
      </c>
      <c r="E1888" s="9">
        <v>4562342690050</v>
      </c>
      <c r="F1888">
        <v>0</v>
      </c>
      <c r="G1888">
        <v>0</v>
      </c>
      <c r="H1888" t="s">
        <v>22</v>
      </c>
      <c r="I1888" t="s">
        <v>19</v>
      </c>
      <c r="J1888" t="s">
        <v>329</v>
      </c>
      <c r="K1888">
        <v>10</v>
      </c>
      <c r="L1888">
        <v>0</v>
      </c>
      <c r="M1888">
        <v>0</v>
      </c>
      <c r="N1888">
        <v>0</v>
      </c>
    </row>
    <row r="1889" spans="1:14" x14ac:dyDescent="0.15">
      <c r="A1889" t="str">
        <f t="shared" si="32"/>
        <v>201950_50_4562342690067</v>
      </c>
      <c r="B1889">
        <v>201950</v>
      </c>
      <c r="C1889">
        <v>50</v>
      </c>
      <c r="D1889" t="s">
        <v>43</v>
      </c>
      <c r="E1889" s="9">
        <v>4562342690067</v>
      </c>
      <c r="F1889">
        <v>0</v>
      </c>
      <c r="G1889">
        <v>0</v>
      </c>
      <c r="H1889" t="s">
        <v>23</v>
      </c>
      <c r="I1889" t="s">
        <v>19</v>
      </c>
      <c r="J1889" t="s">
        <v>329</v>
      </c>
      <c r="K1889">
        <v>29</v>
      </c>
      <c r="L1889">
        <v>1</v>
      </c>
      <c r="M1889">
        <v>0</v>
      </c>
      <c r="N1889">
        <v>0</v>
      </c>
    </row>
    <row r="1890" spans="1:14" x14ac:dyDescent="0.15">
      <c r="A1890" t="str">
        <f t="shared" si="32"/>
        <v>201950_50_4562342690074</v>
      </c>
      <c r="B1890">
        <v>201950</v>
      </c>
      <c r="C1890">
        <v>50</v>
      </c>
      <c r="D1890" t="s">
        <v>43</v>
      </c>
      <c r="E1890" s="9">
        <v>4562342690074</v>
      </c>
      <c r="F1890">
        <v>0</v>
      </c>
      <c r="G1890">
        <v>0</v>
      </c>
      <c r="H1890" t="s">
        <v>24</v>
      </c>
      <c r="I1890" t="s">
        <v>19</v>
      </c>
      <c r="J1890" t="s">
        <v>329</v>
      </c>
      <c r="K1890">
        <v>29</v>
      </c>
      <c r="L1890">
        <v>1</v>
      </c>
      <c r="M1890">
        <v>0</v>
      </c>
      <c r="N1890">
        <v>0</v>
      </c>
    </row>
    <row r="1891" spans="1:14" x14ac:dyDescent="0.15">
      <c r="A1891" t="str">
        <f t="shared" si="32"/>
        <v>201950_50_4562342690081</v>
      </c>
      <c r="B1891">
        <v>201950</v>
      </c>
      <c r="C1891">
        <v>50</v>
      </c>
      <c r="D1891" t="s">
        <v>43</v>
      </c>
      <c r="E1891" s="9">
        <v>4562342690081</v>
      </c>
      <c r="F1891">
        <v>0</v>
      </c>
      <c r="G1891">
        <v>0</v>
      </c>
      <c r="H1891" t="s">
        <v>25</v>
      </c>
      <c r="I1891" t="s">
        <v>19</v>
      </c>
      <c r="J1891" t="s">
        <v>329</v>
      </c>
      <c r="K1891">
        <v>9</v>
      </c>
      <c r="L1891">
        <v>1</v>
      </c>
      <c r="M1891">
        <v>0</v>
      </c>
      <c r="N1891">
        <v>0</v>
      </c>
    </row>
    <row r="1892" spans="1:14" x14ac:dyDescent="0.15">
      <c r="A1892" t="str">
        <f t="shared" si="32"/>
        <v>201950_60_4562342690029</v>
      </c>
      <c r="B1892">
        <v>201950</v>
      </c>
      <c r="C1892">
        <v>60</v>
      </c>
      <c r="D1892" t="s">
        <v>44</v>
      </c>
      <c r="E1892" s="9">
        <v>4562342690029</v>
      </c>
      <c r="F1892">
        <v>0</v>
      </c>
      <c r="G1892">
        <v>0</v>
      </c>
      <c r="H1892" t="s">
        <v>18</v>
      </c>
      <c r="I1892" t="s">
        <v>19</v>
      </c>
      <c r="J1892" t="s">
        <v>329</v>
      </c>
      <c r="K1892">
        <v>24</v>
      </c>
      <c r="L1892">
        <v>1</v>
      </c>
      <c r="M1892">
        <v>0</v>
      </c>
      <c r="N1892">
        <v>0</v>
      </c>
    </row>
    <row r="1893" spans="1:14" x14ac:dyDescent="0.15">
      <c r="A1893" t="str">
        <f t="shared" si="32"/>
        <v>201950_60_4562342690036</v>
      </c>
      <c r="B1893">
        <v>201950</v>
      </c>
      <c r="C1893">
        <v>60</v>
      </c>
      <c r="D1893" t="s">
        <v>44</v>
      </c>
      <c r="E1893" s="9">
        <v>4562342690036</v>
      </c>
      <c r="F1893">
        <v>0</v>
      </c>
      <c r="G1893">
        <v>0</v>
      </c>
      <c r="H1893" t="s">
        <v>20</v>
      </c>
      <c r="I1893" t="s">
        <v>19</v>
      </c>
      <c r="J1893" t="s">
        <v>329</v>
      </c>
      <c r="K1893">
        <v>7</v>
      </c>
      <c r="L1893">
        <v>1</v>
      </c>
      <c r="M1893">
        <v>0</v>
      </c>
      <c r="N1893">
        <v>0</v>
      </c>
    </row>
    <row r="1894" spans="1:14" x14ac:dyDescent="0.15">
      <c r="A1894" t="str">
        <f t="shared" si="32"/>
        <v>201950_60_4562342690043</v>
      </c>
      <c r="B1894">
        <v>201950</v>
      </c>
      <c r="C1894">
        <v>60</v>
      </c>
      <c r="D1894" t="s">
        <v>44</v>
      </c>
      <c r="E1894" s="9">
        <v>4562342690043</v>
      </c>
      <c r="F1894">
        <v>0</v>
      </c>
      <c r="G1894">
        <v>0</v>
      </c>
      <c r="H1894" t="s">
        <v>21</v>
      </c>
      <c r="I1894" t="s">
        <v>19</v>
      </c>
      <c r="J1894" t="s">
        <v>329</v>
      </c>
      <c r="K1894">
        <v>22</v>
      </c>
      <c r="L1894">
        <v>1</v>
      </c>
      <c r="M1894">
        <v>0</v>
      </c>
      <c r="N1894">
        <v>0</v>
      </c>
    </row>
    <row r="1895" spans="1:14" x14ac:dyDescent="0.15">
      <c r="A1895" t="str">
        <f t="shared" si="32"/>
        <v>201950_60_4562342690050</v>
      </c>
      <c r="B1895">
        <v>201950</v>
      </c>
      <c r="C1895">
        <v>60</v>
      </c>
      <c r="D1895" t="s">
        <v>44</v>
      </c>
      <c r="E1895" s="9">
        <v>4562342690050</v>
      </c>
      <c r="F1895">
        <v>0</v>
      </c>
      <c r="G1895">
        <v>0</v>
      </c>
      <c r="H1895" t="s">
        <v>22</v>
      </c>
      <c r="I1895" t="s">
        <v>19</v>
      </c>
      <c r="J1895" t="s">
        <v>329</v>
      </c>
      <c r="K1895">
        <v>10</v>
      </c>
      <c r="L1895">
        <v>0</v>
      </c>
      <c r="M1895">
        <v>0</v>
      </c>
      <c r="N1895">
        <v>0</v>
      </c>
    </row>
    <row r="1896" spans="1:14" x14ac:dyDescent="0.15">
      <c r="A1896" t="str">
        <f t="shared" si="32"/>
        <v>201950_60_4562342690067</v>
      </c>
      <c r="B1896">
        <v>201950</v>
      </c>
      <c r="C1896">
        <v>60</v>
      </c>
      <c r="D1896" t="s">
        <v>44</v>
      </c>
      <c r="E1896" s="9">
        <v>4562342690067</v>
      </c>
      <c r="F1896">
        <v>0</v>
      </c>
      <c r="G1896">
        <v>0</v>
      </c>
      <c r="H1896" t="s">
        <v>23</v>
      </c>
      <c r="I1896" t="s">
        <v>19</v>
      </c>
      <c r="J1896" t="s">
        <v>329</v>
      </c>
      <c r="K1896">
        <v>29</v>
      </c>
      <c r="L1896">
        <v>0</v>
      </c>
      <c r="M1896">
        <v>0</v>
      </c>
      <c r="N1896">
        <v>0</v>
      </c>
    </row>
    <row r="1897" spans="1:14" x14ac:dyDescent="0.15">
      <c r="A1897" t="str">
        <f t="shared" si="32"/>
        <v>201950_60_4562342690074</v>
      </c>
      <c r="B1897">
        <v>201950</v>
      </c>
      <c r="C1897">
        <v>60</v>
      </c>
      <c r="D1897" t="s">
        <v>44</v>
      </c>
      <c r="E1897" s="9">
        <v>4562342690074</v>
      </c>
      <c r="F1897">
        <v>0</v>
      </c>
      <c r="G1897">
        <v>0</v>
      </c>
      <c r="H1897" t="s">
        <v>24</v>
      </c>
      <c r="I1897" t="s">
        <v>19</v>
      </c>
      <c r="J1897" t="s">
        <v>329</v>
      </c>
      <c r="K1897">
        <v>27</v>
      </c>
      <c r="L1897">
        <v>2</v>
      </c>
      <c r="M1897">
        <v>0</v>
      </c>
      <c r="N1897">
        <v>0</v>
      </c>
    </row>
    <row r="1898" spans="1:14" x14ac:dyDescent="0.15">
      <c r="A1898" t="str">
        <f t="shared" si="32"/>
        <v>201950_60_4562342690081</v>
      </c>
      <c r="B1898">
        <v>201950</v>
      </c>
      <c r="C1898">
        <v>60</v>
      </c>
      <c r="D1898" t="s">
        <v>44</v>
      </c>
      <c r="E1898" s="9">
        <v>4562342690081</v>
      </c>
      <c r="F1898">
        <v>0</v>
      </c>
      <c r="G1898">
        <v>0</v>
      </c>
      <c r="H1898" t="s">
        <v>25</v>
      </c>
      <c r="I1898" t="s">
        <v>19</v>
      </c>
      <c r="J1898" t="s">
        <v>329</v>
      </c>
      <c r="K1898">
        <v>5</v>
      </c>
      <c r="L1898">
        <v>1</v>
      </c>
      <c r="M1898">
        <v>0</v>
      </c>
      <c r="N1898">
        <v>0</v>
      </c>
    </row>
    <row r="1899" spans="1:14" x14ac:dyDescent="0.15">
      <c r="A1899" t="str">
        <f t="shared" si="32"/>
        <v>201950_78_4562342690029</v>
      </c>
      <c r="B1899">
        <v>201950</v>
      </c>
      <c r="C1899">
        <v>78</v>
      </c>
      <c r="D1899" t="s">
        <v>45</v>
      </c>
      <c r="E1899" s="9">
        <v>4562342690029</v>
      </c>
      <c r="F1899">
        <v>0</v>
      </c>
      <c r="G1899">
        <v>0</v>
      </c>
      <c r="H1899" t="s">
        <v>18</v>
      </c>
      <c r="I1899" t="s">
        <v>19</v>
      </c>
      <c r="J1899" t="s">
        <v>329</v>
      </c>
      <c r="K1899">
        <v>24</v>
      </c>
      <c r="L1899">
        <v>2</v>
      </c>
      <c r="M1899">
        <v>0</v>
      </c>
      <c r="N1899">
        <v>0</v>
      </c>
    </row>
    <row r="1900" spans="1:14" x14ac:dyDescent="0.15">
      <c r="A1900" t="str">
        <f t="shared" si="32"/>
        <v>201950_78_4562342690036</v>
      </c>
      <c r="B1900">
        <v>201950</v>
      </c>
      <c r="C1900">
        <v>78</v>
      </c>
      <c r="D1900" t="s">
        <v>45</v>
      </c>
      <c r="E1900" s="9">
        <v>4562342690036</v>
      </c>
      <c r="F1900">
        <v>0</v>
      </c>
      <c r="G1900">
        <v>0</v>
      </c>
      <c r="H1900" t="s">
        <v>20</v>
      </c>
      <c r="I1900" t="s">
        <v>19</v>
      </c>
      <c r="J1900" t="s">
        <v>329</v>
      </c>
      <c r="K1900">
        <v>9</v>
      </c>
      <c r="L1900">
        <v>1</v>
      </c>
      <c r="M1900">
        <v>0</v>
      </c>
      <c r="N1900">
        <v>0</v>
      </c>
    </row>
    <row r="1901" spans="1:14" x14ac:dyDescent="0.15">
      <c r="A1901" t="str">
        <f t="shared" si="32"/>
        <v>201950_78_4562342690043</v>
      </c>
      <c r="B1901">
        <v>201950</v>
      </c>
      <c r="C1901">
        <v>78</v>
      </c>
      <c r="D1901" t="s">
        <v>45</v>
      </c>
      <c r="E1901" s="9">
        <v>4562342690043</v>
      </c>
      <c r="F1901">
        <v>0</v>
      </c>
      <c r="G1901">
        <v>0</v>
      </c>
      <c r="H1901" t="s">
        <v>21</v>
      </c>
      <c r="I1901" t="s">
        <v>19</v>
      </c>
      <c r="J1901" t="s">
        <v>329</v>
      </c>
      <c r="K1901">
        <v>26</v>
      </c>
      <c r="L1901">
        <v>1</v>
      </c>
      <c r="M1901">
        <v>0</v>
      </c>
      <c r="N1901">
        <v>0</v>
      </c>
    </row>
    <row r="1902" spans="1:14" x14ac:dyDescent="0.15">
      <c r="A1902" t="str">
        <f t="shared" si="32"/>
        <v>201950_78_4562342690050</v>
      </c>
      <c r="B1902">
        <v>201950</v>
      </c>
      <c r="C1902">
        <v>78</v>
      </c>
      <c r="D1902" t="s">
        <v>45</v>
      </c>
      <c r="E1902" s="9">
        <v>4562342690050</v>
      </c>
      <c r="F1902">
        <v>0</v>
      </c>
      <c r="G1902">
        <v>0</v>
      </c>
      <c r="H1902" t="s">
        <v>22</v>
      </c>
      <c r="I1902" t="s">
        <v>19</v>
      </c>
      <c r="J1902" t="s">
        <v>329</v>
      </c>
      <c r="K1902">
        <v>8</v>
      </c>
      <c r="L1902">
        <v>0</v>
      </c>
      <c r="M1902">
        <v>0</v>
      </c>
      <c r="N1902">
        <v>0</v>
      </c>
    </row>
    <row r="1903" spans="1:14" x14ac:dyDescent="0.15">
      <c r="A1903" t="str">
        <f t="shared" si="32"/>
        <v>201950_78_4562342690067</v>
      </c>
      <c r="B1903">
        <v>201950</v>
      </c>
      <c r="C1903">
        <v>78</v>
      </c>
      <c r="D1903" t="s">
        <v>45</v>
      </c>
      <c r="E1903" s="9">
        <v>4562342690067</v>
      </c>
      <c r="F1903">
        <v>0</v>
      </c>
      <c r="G1903">
        <v>0</v>
      </c>
      <c r="H1903" t="s">
        <v>23</v>
      </c>
      <c r="I1903" t="s">
        <v>19</v>
      </c>
      <c r="J1903" t="s">
        <v>329</v>
      </c>
      <c r="K1903">
        <v>26</v>
      </c>
      <c r="L1903">
        <v>2</v>
      </c>
      <c r="M1903">
        <v>0</v>
      </c>
      <c r="N1903">
        <v>0</v>
      </c>
    </row>
    <row r="1904" spans="1:14" x14ac:dyDescent="0.15">
      <c r="A1904" t="str">
        <f t="shared" si="32"/>
        <v>201950_78_4562342690074</v>
      </c>
      <c r="B1904">
        <v>201950</v>
      </c>
      <c r="C1904">
        <v>78</v>
      </c>
      <c r="D1904" t="s">
        <v>45</v>
      </c>
      <c r="E1904" s="9">
        <v>4562342690074</v>
      </c>
      <c r="F1904">
        <v>0</v>
      </c>
      <c r="G1904">
        <v>0</v>
      </c>
      <c r="H1904" t="s">
        <v>24</v>
      </c>
      <c r="I1904" t="s">
        <v>19</v>
      </c>
      <c r="J1904" t="s">
        <v>329</v>
      </c>
      <c r="K1904">
        <v>22</v>
      </c>
      <c r="L1904">
        <v>4</v>
      </c>
      <c r="M1904">
        <v>0</v>
      </c>
      <c r="N1904">
        <v>0</v>
      </c>
    </row>
    <row r="1905" spans="1:14" x14ac:dyDescent="0.15">
      <c r="A1905" t="str">
        <f t="shared" si="32"/>
        <v>201950_78_4562342690081</v>
      </c>
      <c r="B1905">
        <v>201950</v>
      </c>
      <c r="C1905">
        <v>78</v>
      </c>
      <c r="D1905" t="s">
        <v>45</v>
      </c>
      <c r="E1905" s="9">
        <v>4562342690081</v>
      </c>
      <c r="F1905">
        <v>0</v>
      </c>
      <c r="G1905">
        <v>0</v>
      </c>
      <c r="H1905" t="s">
        <v>25</v>
      </c>
      <c r="I1905" t="s">
        <v>19</v>
      </c>
      <c r="J1905" t="s">
        <v>329</v>
      </c>
      <c r="K1905">
        <v>10</v>
      </c>
      <c r="L1905">
        <v>0</v>
      </c>
      <c r="M1905">
        <v>0</v>
      </c>
      <c r="N1905">
        <v>0</v>
      </c>
    </row>
    <row r="1906" spans="1:14" x14ac:dyDescent="0.15">
      <c r="A1906" t="str">
        <f t="shared" si="32"/>
        <v>201950_83_4562342690029</v>
      </c>
      <c r="B1906">
        <v>201950</v>
      </c>
      <c r="C1906">
        <v>83</v>
      </c>
      <c r="D1906" t="s">
        <v>46</v>
      </c>
      <c r="E1906" s="9">
        <v>4562342690029</v>
      </c>
      <c r="F1906">
        <v>0</v>
      </c>
      <c r="G1906">
        <v>0</v>
      </c>
      <c r="H1906" t="s">
        <v>18</v>
      </c>
      <c r="I1906" t="s">
        <v>19</v>
      </c>
      <c r="J1906" t="s">
        <v>329</v>
      </c>
      <c r="K1906">
        <v>27</v>
      </c>
      <c r="L1906">
        <v>2</v>
      </c>
      <c r="M1906">
        <v>0</v>
      </c>
      <c r="N1906">
        <v>0</v>
      </c>
    </row>
    <row r="1907" spans="1:14" x14ac:dyDescent="0.15">
      <c r="A1907" t="str">
        <f t="shared" si="32"/>
        <v>201950_83_4562342690036</v>
      </c>
      <c r="B1907">
        <v>201950</v>
      </c>
      <c r="C1907">
        <v>83</v>
      </c>
      <c r="D1907" t="s">
        <v>46</v>
      </c>
      <c r="E1907" s="9">
        <v>4562342690036</v>
      </c>
      <c r="F1907">
        <v>0</v>
      </c>
      <c r="G1907">
        <v>0</v>
      </c>
      <c r="H1907" t="s">
        <v>20</v>
      </c>
      <c r="I1907" t="s">
        <v>19</v>
      </c>
      <c r="J1907" t="s">
        <v>329</v>
      </c>
      <c r="K1907">
        <v>8</v>
      </c>
      <c r="L1907">
        <v>1</v>
      </c>
      <c r="M1907">
        <v>0</v>
      </c>
      <c r="N1907">
        <v>0</v>
      </c>
    </row>
    <row r="1908" spans="1:14" x14ac:dyDescent="0.15">
      <c r="A1908" t="str">
        <f t="shared" si="32"/>
        <v>201950_83_4562342690043</v>
      </c>
      <c r="B1908">
        <v>201950</v>
      </c>
      <c r="C1908">
        <v>83</v>
      </c>
      <c r="D1908" t="s">
        <v>46</v>
      </c>
      <c r="E1908" s="9">
        <v>4562342690043</v>
      </c>
      <c r="F1908">
        <v>0</v>
      </c>
      <c r="G1908">
        <v>0</v>
      </c>
      <c r="H1908" t="s">
        <v>21</v>
      </c>
      <c r="I1908" t="s">
        <v>19</v>
      </c>
      <c r="J1908" t="s">
        <v>329</v>
      </c>
      <c r="K1908">
        <v>28</v>
      </c>
      <c r="L1908">
        <v>2</v>
      </c>
      <c r="M1908">
        <v>0</v>
      </c>
      <c r="N1908">
        <v>0</v>
      </c>
    </row>
    <row r="1909" spans="1:14" x14ac:dyDescent="0.15">
      <c r="A1909" t="str">
        <f t="shared" si="32"/>
        <v>201950_83_4562342690050</v>
      </c>
      <c r="B1909">
        <v>201950</v>
      </c>
      <c r="C1909">
        <v>83</v>
      </c>
      <c r="D1909" t="s">
        <v>46</v>
      </c>
      <c r="E1909" s="9">
        <v>4562342690050</v>
      </c>
      <c r="F1909">
        <v>0</v>
      </c>
      <c r="G1909">
        <v>0</v>
      </c>
      <c r="H1909" t="s">
        <v>22</v>
      </c>
      <c r="I1909" t="s">
        <v>19</v>
      </c>
      <c r="J1909" t="s">
        <v>329</v>
      </c>
      <c r="K1909">
        <v>8</v>
      </c>
      <c r="L1909">
        <v>0</v>
      </c>
      <c r="M1909">
        <v>0</v>
      </c>
      <c r="N1909">
        <v>0</v>
      </c>
    </row>
    <row r="1910" spans="1:14" x14ac:dyDescent="0.15">
      <c r="A1910" t="str">
        <f t="shared" si="32"/>
        <v>201950_83_4562342690067</v>
      </c>
      <c r="B1910">
        <v>201950</v>
      </c>
      <c r="C1910">
        <v>83</v>
      </c>
      <c r="D1910" t="s">
        <v>46</v>
      </c>
      <c r="E1910" s="9">
        <v>4562342690067</v>
      </c>
      <c r="F1910">
        <v>0</v>
      </c>
      <c r="G1910">
        <v>0</v>
      </c>
      <c r="H1910" t="s">
        <v>23</v>
      </c>
      <c r="I1910" t="s">
        <v>19</v>
      </c>
      <c r="J1910" t="s">
        <v>329</v>
      </c>
      <c r="K1910">
        <v>24</v>
      </c>
      <c r="L1910">
        <v>5</v>
      </c>
      <c r="M1910">
        <v>0</v>
      </c>
      <c r="N1910">
        <v>0</v>
      </c>
    </row>
    <row r="1911" spans="1:14" x14ac:dyDescent="0.15">
      <c r="A1911" t="str">
        <f t="shared" si="32"/>
        <v>201950_83_4562342690074</v>
      </c>
      <c r="B1911">
        <v>201950</v>
      </c>
      <c r="C1911">
        <v>83</v>
      </c>
      <c r="D1911" t="s">
        <v>46</v>
      </c>
      <c r="E1911" s="9">
        <v>4562342690074</v>
      </c>
      <c r="F1911">
        <v>0</v>
      </c>
      <c r="G1911">
        <v>0</v>
      </c>
      <c r="H1911" t="s">
        <v>24</v>
      </c>
      <c r="I1911" t="s">
        <v>19</v>
      </c>
      <c r="J1911" t="s">
        <v>329</v>
      </c>
      <c r="K1911">
        <v>22</v>
      </c>
      <c r="L1911">
        <v>5</v>
      </c>
      <c r="M1911">
        <v>0</v>
      </c>
      <c r="N1911">
        <v>0</v>
      </c>
    </row>
    <row r="1912" spans="1:14" x14ac:dyDescent="0.15">
      <c r="A1912" t="str">
        <f t="shared" si="32"/>
        <v>201950_83_4562342690081</v>
      </c>
      <c r="B1912">
        <v>201950</v>
      </c>
      <c r="C1912">
        <v>83</v>
      </c>
      <c r="D1912" t="s">
        <v>46</v>
      </c>
      <c r="E1912" s="9">
        <v>4562342690081</v>
      </c>
      <c r="F1912">
        <v>0</v>
      </c>
      <c r="G1912">
        <v>0</v>
      </c>
      <c r="H1912" t="s">
        <v>25</v>
      </c>
      <c r="I1912" t="s">
        <v>19</v>
      </c>
      <c r="J1912" t="s">
        <v>329</v>
      </c>
      <c r="K1912">
        <v>8</v>
      </c>
      <c r="L1912">
        <v>0</v>
      </c>
      <c r="M1912">
        <v>0</v>
      </c>
      <c r="N1912">
        <v>0</v>
      </c>
    </row>
    <row r="1913" spans="1:14" x14ac:dyDescent="0.15">
      <c r="A1913" t="str">
        <f t="shared" si="32"/>
        <v>201950_87_4562342690029</v>
      </c>
      <c r="B1913">
        <v>201950</v>
      </c>
      <c r="C1913">
        <v>87</v>
      </c>
      <c r="D1913" t="s">
        <v>47</v>
      </c>
      <c r="E1913" s="9">
        <v>4562342690029</v>
      </c>
      <c r="F1913">
        <v>0</v>
      </c>
      <c r="G1913">
        <v>0</v>
      </c>
      <c r="H1913" t="s">
        <v>18</v>
      </c>
      <c r="I1913" t="s">
        <v>19</v>
      </c>
      <c r="J1913" t="s">
        <v>329</v>
      </c>
      <c r="K1913">
        <v>28</v>
      </c>
      <c r="L1913">
        <v>0</v>
      </c>
      <c r="M1913">
        <v>0</v>
      </c>
      <c r="N1913">
        <v>0</v>
      </c>
    </row>
    <row r="1914" spans="1:14" x14ac:dyDescent="0.15">
      <c r="A1914" t="str">
        <f t="shared" si="32"/>
        <v>201950_87_4562342690036</v>
      </c>
      <c r="B1914">
        <v>201950</v>
      </c>
      <c r="C1914">
        <v>87</v>
      </c>
      <c r="D1914" t="s">
        <v>47</v>
      </c>
      <c r="E1914" s="9">
        <v>4562342690036</v>
      </c>
      <c r="F1914">
        <v>0</v>
      </c>
      <c r="G1914">
        <v>0</v>
      </c>
      <c r="H1914" t="s">
        <v>20</v>
      </c>
      <c r="I1914" t="s">
        <v>19</v>
      </c>
      <c r="J1914" t="s">
        <v>329</v>
      </c>
      <c r="K1914">
        <v>8</v>
      </c>
      <c r="L1914">
        <v>0</v>
      </c>
      <c r="M1914">
        <v>0</v>
      </c>
      <c r="N1914">
        <v>0</v>
      </c>
    </row>
    <row r="1915" spans="1:14" x14ac:dyDescent="0.15">
      <c r="A1915" t="str">
        <f t="shared" si="32"/>
        <v>201950_87_4562342690043</v>
      </c>
      <c r="B1915">
        <v>201950</v>
      </c>
      <c r="C1915">
        <v>87</v>
      </c>
      <c r="D1915" t="s">
        <v>47</v>
      </c>
      <c r="E1915" s="9">
        <v>4562342690043</v>
      </c>
      <c r="F1915">
        <v>0</v>
      </c>
      <c r="G1915">
        <v>0</v>
      </c>
      <c r="H1915" t="s">
        <v>21</v>
      </c>
      <c r="I1915" t="s">
        <v>19</v>
      </c>
      <c r="J1915" t="s">
        <v>329</v>
      </c>
      <c r="K1915">
        <v>29</v>
      </c>
      <c r="L1915">
        <v>0</v>
      </c>
      <c r="M1915">
        <v>0</v>
      </c>
      <c r="N1915">
        <v>0</v>
      </c>
    </row>
    <row r="1916" spans="1:14" x14ac:dyDescent="0.15">
      <c r="A1916" t="str">
        <f t="shared" si="32"/>
        <v>201950_87_4562342690050</v>
      </c>
      <c r="B1916">
        <v>201950</v>
      </c>
      <c r="C1916">
        <v>87</v>
      </c>
      <c r="D1916" t="s">
        <v>47</v>
      </c>
      <c r="E1916" s="9">
        <v>4562342690050</v>
      </c>
      <c r="F1916">
        <v>0</v>
      </c>
      <c r="G1916">
        <v>0</v>
      </c>
      <c r="H1916" t="s">
        <v>22</v>
      </c>
      <c r="I1916" t="s">
        <v>19</v>
      </c>
      <c r="J1916" t="s">
        <v>329</v>
      </c>
      <c r="K1916">
        <v>10</v>
      </c>
      <c r="L1916">
        <v>0</v>
      </c>
      <c r="M1916">
        <v>0</v>
      </c>
      <c r="N1916">
        <v>0</v>
      </c>
    </row>
    <row r="1917" spans="1:14" x14ac:dyDescent="0.15">
      <c r="A1917" t="str">
        <f t="shared" si="32"/>
        <v>201950_87_4562342690067</v>
      </c>
      <c r="B1917">
        <v>201950</v>
      </c>
      <c r="C1917">
        <v>87</v>
      </c>
      <c r="D1917" t="s">
        <v>47</v>
      </c>
      <c r="E1917" s="9">
        <v>4562342690067</v>
      </c>
      <c r="F1917">
        <v>0</v>
      </c>
      <c r="G1917">
        <v>0</v>
      </c>
      <c r="H1917" t="s">
        <v>23</v>
      </c>
      <c r="I1917" t="s">
        <v>19</v>
      </c>
      <c r="J1917" t="s">
        <v>329</v>
      </c>
      <c r="K1917">
        <v>28</v>
      </c>
      <c r="L1917">
        <v>0</v>
      </c>
      <c r="M1917">
        <v>0</v>
      </c>
      <c r="N1917">
        <v>0</v>
      </c>
    </row>
    <row r="1918" spans="1:14" x14ac:dyDescent="0.15">
      <c r="A1918" t="str">
        <f t="shared" si="32"/>
        <v>201950_87_4562342690074</v>
      </c>
      <c r="B1918">
        <v>201950</v>
      </c>
      <c r="C1918">
        <v>87</v>
      </c>
      <c r="D1918" t="s">
        <v>47</v>
      </c>
      <c r="E1918" s="9">
        <v>4562342690074</v>
      </c>
      <c r="F1918">
        <v>0</v>
      </c>
      <c r="G1918">
        <v>0</v>
      </c>
      <c r="H1918" t="s">
        <v>24</v>
      </c>
      <c r="I1918" t="s">
        <v>19</v>
      </c>
      <c r="J1918" t="s">
        <v>329</v>
      </c>
      <c r="K1918">
        <v>25</v>
      </c>
      <c r="L1918">
        <v>1</v>
      </c>
      <c r="M1918">
        <v>0</v>
      </c>
      <c r="N1918">
        <v>0</v>
      </c>
    </row>
    <row r="1919" spans="1:14" x14ac:dyDescent="0.15">
      <c r="A1919" t="str">
        <f t="shared" si="32"/>
        <v>201950_87_4562342690081</v>
      </c>
      <c r="B1919">
        <v>201950</v>
      </c>
      <c r="C1919">
        <v>87</v>
      </c>
      <c r="D1919" t="s">
        <v>47</v>
      </c>
      <c r="E1919" s="9">
        <v>4562342690081</v>
      </c>
      <c r="F1919">
        <v>0</v>
      </c>
      <c r="G1919">
        <v>0</v>
      </c>
      <c r="H1919" t="s">
        <v>25</v>
      </c>
      <c r="I1919" t="s">
        <v>19</v>
      </c>
      <c r="J1919" t="s">
        <v>329</v>
      </c>
      <c r="K1919">
        <v>7</v>
      </c>
      <c r="L1919">
        <v>1</v>
      </c>
      <c r="M1919">
        <v>0</v>
      </c>
      <c r="N1919">
        <v>0</v>
      </c>
    </row>
    <row r="1920" spans="1:14" x14ac:dyDescent="0.15">
      <c r="A1920" t="str">
        <f t="shared" si="32"/>
        <v>201950_90_4562342690029</v>
      </c>
      <c r="B1920">
        <v>201950</v>
      </c>
      <c r="C1920">
        <v>90</v>
      </c>
      <c r="D1920" t="s">
        <v>48</v>
      </c>
      <c r="E1920" s="9">
        <v>4562342690029</v>
      </c>
      <c r="F1920">
        <v>0</v>
      </c>
      <c r="G1920">
        <v>0</v>
      </c>
      <c r="H1920" t="s">
        <v>18</v>
      </c>
      <c r="I1920" t="s">
        <v>19</v>
      </c>
      <c r="J1920" t="s">
        <v>329</v>
      </c>
      <c r="K1920">
        <v>13</v>
      </c>
      <c r="L1920">
        <v>6</v>
      </c>
      <c r="M1920">
        <v>0</v>
      </c>
      <c r="N1920">
        <v>0</v>
      </c>
    </row>
    <row r="1921" spans="1:14" x14ac:dyDescent="0.15">
      <c r="A1921" t="str">
        <f t="shared" si="32"/>
        <v>201950_90_4562342690036</v>
      </c>
      <c r="B1921">
        <v>201950</v>
      </c>
      <c r="C1921">
        <v>90</v>
      </c>
      <c r="D1921" t="s">
        <v>48</v>
      </c>
      <c r="E1921" s="9">
        <v>4562342690036</v>
      </c>
      <c r="F1921">
        <v>0</v>
      </c>
      <c r="G1921">
        <v>0</v>
      </c>
      <c r="H1921" t="s">
        <v>20</v>
      </c>
      <c r="I1921" t="s">
        <v>19</v>
      </c>
      <c r="J1921" t="s">
        <v>329</v>
      </c>
      <c r="K1921">
        <v>7</v>
      </c>
      <c r="L1921">
        <v>1</v>
      </c>
      <c r="M1921">
        <v>0</v>
      </c>
      <c r="N1921">
        <v>0</v>
      </c>
    </row>
    <row r="1922" spans="1:14" x14ac:dyDescent="0.15">
      <c r="A1922" t="str">
        <f t="shared" si="32"/>
        <v>201950_90_4562342690043</v>
      </c>
      <c r="B1922">
        <v>201950</v>
      </c>
      <c r="C1922">
        <v>90</v>
      </c>
      <c r="D1922" t="s">
        <v>48</v>
      </c>
      <c r="E1922" s="9">
        <v>4562342690043</v>
      </c>
      <c r="F1922">
        <v>0</v>
      </c>
      <c r="G1922">
        <v>0</v>
      </c>
      <c r="H1922" t="s">
        <v>21</v>
      </c>
      <c r="I1922" t="s">
        <v>19</v>
      </c>
      <c r="J1922" t="s">
        <v>329</v>
      </c>
      <c r="K1922">
        <v>16</v>
      </c>
      <c r="L1922">
        <v>5</v>
      </c>
      <c r="M1922">
        <v>0</v>
      </c>
      <c r="N1922">
        <v>0</v>
      </c>
    </row>
    <row r="1923" spans="1:14" x14ac:dyDescent="0.15">
      <c r="A1923" t="str">
        <f t="shared" si="32"/>
        <v>201950_90_4562342690050</v>
      </c>
      <c r="B1923">
        <v>201950</v>
      </c>
      <c r="C1923">
        <v>90</v>
      </c>
      <c r="D1923" t="s">
        <v>48</v>
      </c>
      <c r="E1923" s="9">
        <v>4562342690050</v>
      </c>
      <c r="F1923">
        <v>0</v>
      </c>
      <c r="G1923">
        <v>0</v>
      </c>
      <c r="H1923" t="s">
        <v>22</v>
      </c>
      <c r="I1923" t="s">
        <v>19</v>
      </c>
      <c r="J1923" t="s">
        <v>329</v>
      </c>
      <c r="K1923">
        <v>6</v>
      </c>
      <c r="L1923">
        <v>3</v>
      </c>
      <c r="M1923">
        <v>0</v>
      </c>
      <c r="N1923">
        <v>0</v>
      </c>
    </row>
    <row r="1924" spans="1:14" x14ac:dyDescent="0.15">
      <c r="A1924" t="str">
        <f t="shared" si="32"/>
        <v>201950_90_4562342690067</v>
      </c>
      <c r="B1924">
        <v>201950</v>
      </c>
      <c r="C1924">
        <v>90</v>
      </c>
      <c r="D1924" t="s">
        <v>48</v>
      </c>
      <c r="E1924" s="9">
        <v>4562342690067</v>
      </c>
      <c r="F1924">
        <v>0</v>
      </c>
      <c r="G1924">
        <v>0</v>
      </c>
      <c r="H1924" t="s">
        <v>23</v>
      </c>
      <c r="I1924" t="s">
        <v>19</v>
      </c>
      <c r="J1924" t="s">
        <v>329</v>
      </c>
      <c r="K1924">
        <v>19</v>
      </c>
      <c r="L1924">
        <v>7</v>
      </c>
      <c r="M1924">
        <v>0</v>
      </c>
      <c r="N1924">
        <v>0</v>
      </c>
    </row>
    <row r="1925" spans="1:14" x14ac:dyDescent="0.15">
      <c r="A1925" t="str">
        <f t="shared" si="32"/>
        <v>201950_90_4562342690074</v>
      </c>
      <c r="B1925">
        <v>201950</v>
      </c>
      <c r="C1925">
        <v>90</v>
      </c>
      <c r="D1925" t="s">
        <v>48</v>
      </c>
      <c r="E1925" s="9">
        <v>4562342690074</v>
      </c>
      <c r="F1925">
        <v>0</v>
      </c>
      <c r="G1925">
        <v>0</v>
      </c>
      <c r="H1925" t="s">
        <v>24</v>
      </c>
      <c r="I1925" t="s">
        <v>19</v>
      </c>
      <c r="J1925" t="s">
        <v>329</v>
      </c>
      <c r="K1925">
        <v>10</v>
      </c>
      <c r="L1925">
        <v>3</v>
      </c>
      <c r="M1925">
        <v>0</v>
      </c>
      <c r="N1925">
        <v>0</v>
      </c>
    </row>
    <row r="1926" spans="1:14" x14ac:dyDescent="0.15">
      <c r="A1926" t="str">
        <f t="shared" si="32"/>
        <v>201950_90_4562342690081</v>
      </c>
      <c r="B1926">
        <v>201950</v>
      </c>
      <c r="C1926">
        <v>90</v>
      </c>
      <c r="D1926" t="s">
        <v>48</v>
      </c>
      <c r="E1926" s="9">
        <v>4562342690081</v>
      </c>
      <c r="F1926">
        <v>0</v>
      </c>
      <c r="G1926">
        <v>0</v>
      </c>
      <c r="H1926" t="s">
        <v>25</v>
      </c>
      <c r="I1926" t="s">
        <v>19</v>
      </c>
      <c r="J1926" t="s">
        <v>329</v>
      </c>
      <c r="K1926">
        <v>5</v>
      </c>
      <c r="L1926">
        <v>0</v>
      </c>
      <c r="M1926">
        <v>0</v>
      </c>
      <c r="N1926">
        <v>0</v>
      </c>
    </row>
    <row r="1927" spans="1:14" x14ac:dyDescent="0.15">
      <c r="A1927" t="str">
        <f t="shared" si="32"/>
        <v>201950_91_4562342690029</v>
      </c>
      <c r="B1927">
        <v>201950</v>
      </c>
      <c r="C1927">
        <v>91</v>
      </c>
      <c r="D1927" t="s">
        <v>49</v>
      </c>
      <c r="E1927" s="9">
        <v>4562342690029</v>
      </c>
      <c r="F1927">
        <v>0</v>
      </c>
      <c r="G1927">
        <v>0</v>
      </c>
      <c r="H1927" t="s">
        <v>18</v>
      </c>
      <c r="I1927" t="s">
        <v>19</v>
      </c>
      <c r="J1927" t="s">
        <v>329</v>
      </c>
      <c r="K1927">
        <v>29</v>
      </c>
      <c r="L1927">
        <v>1</v>
      </c>
      <c r="M1927">
        <v>0</v>
      </c>
      <c r="N1927">
        <v>0</v>
      </c>
    </row>
    <row r="1928" spans="1:14" x14ac:dyDescent="0.15">
      <c r="A1928" t="str">
        <f t="shared" si="32"/>
        <v>201950_91_4562342690036</v>
      </c>
      <c r="B1928">
        <v>201950</v>
      </c>
      <c r="C1928">
        <v>91</v>
      </c>
      <c r="D1928" t="s">
        <v>49</v>
      </c>
      <c r="E1928" s="9">
        <v>4562342690036</v>
      </c>
      <c r="F1928">
        <v>0</v>
      </c>
      <c r="G1928">
        <v>0</v>
      </c>
      <c r="H1928" t="s">
        <v>20</v>
      </c>
      <c r="I1928" t="s">
        <v>19</v>
      </c>
      <c r="J1928" t="s">
        <v>329</v>
      </c>
      <c r="K1928">
        <v>10</v>
      </c>
      <c r="L1928">
        <v>0</v>
      </c>
      <c r="M1928">
        <v>0</v>
      </c>
      <c r="N1928">
        <v>0</v>
      </c>
    </row>
    <row r="1929" spans="1:14" x14ac:dyDescent="0.15">
      <c r="A1929" t="str">
        <f t="shared" si="32"/>
        <v>201950_91_4562342690043</v>
      </c>
      <c r="B1929">
        <v>201950</v>
      </c>
      <c r="C1929">
        <v>91</v>
      </c>
      <c r="D1929" t="s">
        <v>49</v>
      </c>
      <c r="E1929" s="9">
        <v>4562342690043</v>
      </c>
      <c r="F1929">
        <v>0</v>
      </c>
      <c r="G1929">
        <v>0</v>
      </c>
      <c r="H1929" t="s">
        <v>21</v>
      </c>
      <c r="I1929" t="s">
        <v>19</v>
      </c>
      <c r="J1929" t="s">
        <v>329</v>
      </c>
      <c r="K1929">
        <v>28</v>
      </c>
      <c r="L1929">
        <v>2</v>
      </c>
      <c r="M1929">
        <v>0</v>
      </c>
      <c r="N1929">
        <v>0</v>
      </c>
    </row>
    <row r="1930" spans="1:14" x14ac:dyDescent="0.15">
      <c r="A1930" t="str">
        <f t="shared" si="32"/>
        <v>201950_91_4562342690050</v>
      </c>
      <c r="B1930">
        <v>201950</v>
      </c>
      <c r="C1930">
        <v>91</v>
      </c>
      <c r="D1930" t="s">
        <v>49</v>
      </c>
      <c r="E1930" s="9">
        <v>4562342690050</v>
      </c>
      <c r="F1930">
        <v>0</v>
      </c>
      <c r="G1930">
        <v>0</v>
      </c>
      <c r="H1930" t="s">
        <v>22</v>
      </c>
      <c r="I1930" t="s">
        <v>19</v>
      </c>
      <c r="J1930" t="s">
        <v>329</v>
      </c>
      <c r="K1930">
        <v>8</v>
      </c>
      <c r="L1930">
        <v>2</v>
      </c>
      <c r="M1930">
        <v>0</v>
      </c>
      <c r="N1930">
        <v>0</v>
      </c>
    </row>
    <row r="1931" spans="1:14" x14ac:dyDescent="0.15">
      <c r="A1931" t="str">
        <f t="shared" si="32"/>
        <v>201950_91_4562342690067</v>
      </c>
      <c r="B1931">
        <v>201950</v>
      </c>
      <c r="C1931">
        <v>91</v>
      </c>
      <c r="D1931" t="s">
        <v>49</v>
      </c>
      <c r="E1931" s="9">
        <v>4562342690067</v>
      </c>
      <c r="F1931">
        <v>0</v>
      </c>
      <c r="G1931">
        <v>0</v>
      </c>
      <c r="H1931" t="s">
        <v>23</v>
      </c>
      <c r="I1931" t="s">
        <v>19</v>
      </c>
      <c r="J1931" t="s">
        <v>329</v>
      </c>
      <c r="K1931">
        <v>29</v>
      </c>
      <c r="L1931">
        <v>1</v>
      </c>
      <c r="M1931">
        <v>0</v>
      </c>
      <c r="N1931">
        <v>0</v>
      </c>
    </row>
    <row r="1932" spans="1:14" x14ac:dyDescent="0.15">
      <c r="A1932" t="str">
        <f t="shared" si="32"/>
        <v>201950_91_4562342690074</v>
      </c>
      <c r="B1932">
        <v>201950</v>
      </c>
      <c r="C1932">
        <v>91</v>
      </c>
      <c r="D1932" t="s">
        <v>49</v>
      </c>
      <c r="E1932" s="9">
        <v>4562342690074</v>
      </c>
      <c r="F1932">
        <v>0</v>
      </c>
      <c r="G1932">
        <v>0</v>
      </c>
      <c r="H1932" t="s">
        <v>24</v>
      </c>
      <c r="I1932" t="s">
        <v>19</v>
      </c>
      <c r="J1932" t="s">
        <v>329</v>
      </c>
      <c r="K1932">
        <v>27</v>
      </c>
      <c r="L1932">
        <v>3</v>
      </c>
      <c r="M1932">
        <v>0</v>
      </c>
      <c r="N1932">
        <v>0</v>
      </c>
    </row>
    <row r="1933" spans="1:14" x14ac:dyDescent="0.15">
      <c r="A1933" t="str">
        <f t="shared" si="32"/>
        <v>201950_91_4562342690081</v>
      </c>
      <c r="B1933">
        <v>201950</v>
      </c>
      <c r="C1933">
        <v>91</v>
      </c>
      <c r="D1933" t="s">
        <v>49</v>
      </c>
      <c r="E1933" s="9">
        <v>4562342690081</v>
      </c>
      <c r="F1933">
        <v>0</v>
      </c>
      <c r="G1933">
        <v>0</v>
      </c>
      <c r="H1933" t="s">
        <v>25</v>
      </c>
      <c r="I1933" t="s">
        <v>19</v>
      </c>
      <c r="J1933" t="s">
        <v>329</v>
      </c>
      <c r="K1933">
        <v>9</v>
      </c>
      <c r="L1933">
        <v>1</v>
      </c>
      <c r="M1933">
        <v>0</v>
      </c>
      <c r="N1933">
        <v>0</v>
      </c>
    </row>
    <row r="1934" spans="1:14" x14ac:dyDescent="0.15">
      <c r="A1934" t="str">
        <f t="shared" si="32"/>
        <v>201950_101_4562342690029</v>
      </c>
      <c r="B1934">
        <v>201950</v>
      </c>
      <c r="C1934">
        <v>101</v>
      </c>
      <c r="D1934" t="s">
        <v>50</v>
      </c>
      <c r="E1934" s="9">
        <v>4562342690029</v>
      </c>
      <c r="F1934">
        <v>0</v>
      </c>
      <c r="G1934">
        <v>0</v>
      </c>
      <c r="H1934" t="s">
        <v>18</v>
      </c>
      <c r="I1934" t="s">
        <v>19</v>
      </c>
      <c r="J1934" t="s">
        <v>329</v>
      </c>
      <c r="K1934">
        <v>28</v>
      </c>
      <c r="L1934">
        <v>1</v>
      </c>
      <c r="M1934">
        <v>0</v>
      </c>
      <c r="N1934">
        <v>0</v>
      </c>
    </row>
    <row r="1935" spans="1:14" x14ac:dyDescent="0.15">
      <c r="A1935" t="str">
        <f t="shared" si="32"/>
        <v>201950_101_4562342690036</v>
      </c>
      <c r="B1935">
        <v>201950</v>
      </c>
      <c r="C1935">
        <v>101</v>
      </c>
      <c r="D1935" t="s">
        <v>50</v>
      </c>
      <c r="E1935" s="9">
        <v>4562342690036</v>
      </c>
      <c r="F1935">
        <v>0</v>
      </c>
      <c r="G1935">
        <v>0</v>
      </c>
      <c r="H1935" t="s">
        <v>20</v>
      </c>
      <c r="I1935" t="s">
        <v>19</v>
      </c>
      <c r="J1935" t="s">
        <v>329</v>
      </c>
      <c r="K1935">
        <v>10</v>
      </c>
      <c r="L1935">
        <v>0</v>
      </c>
      <c r="M1935">
        <v>0</v>
      </c>
      <c r="N1935">
        <v>0</v>
      </c>
    </row>
    <row r="1936" spans="1:14" x14ac:dyDescent="0.15">
      <c r="A1936" t="str">
        <f t="shared" si="32"/>
        <v>201950_101_4562342690043</v>
      </c>
      <c r="B1936">
        <v>201950</v>
      </c>
      <c r="C1936">
        <v>101</v>
      </c>
      <c r="D1936" t="s">
        <v>50</v>
      </c>
      <c r="E1936" s="9">
        <v>4562342690043</v>
      </c>
      <c r="F1936">
        <v>0</v>
      </c>
      <c r="G1936">
        <v>0</v>
      </c>
      <c r="H1936" t="s">
        <v>21</v>
      </c>
      <c r="I1936" t="s">
        <v>19</v>
      </c>
      <c r="J1936" t="s">
        <v>329</v>
      </c>
      <c r="K1936">
        <v>27</v>
      </c>
      <c r="L1936">
        <v>2</v>
      </c>
      <c r="M1936">
        <v>0</v>
      </c>
      <c r="N1936">
        <v>0</v>
      </c>
    </row>
    <row r="1937" spans="1:14" x14ac:dyDescent="0.15">
      <c r="A1937" t="str">
        <f t="shared" si="32"/>
        <v>201950_101_4562342690050</v>
      </c>
      <c r="B1937">
        <v>201950</v>
      </c>
      <c r="C1937">
        <v>101</v>
      </c>
      <c r="D1937" t="s">
        <v>50</v>
      </c>
      <c r="E1937" s="9">
        <v>4562342690050</v>
      </c>
      <c r="F1937">
        <v>0</v>
      </c>
      <c r="G1937">
        <v>0</v>
      </c>
      <c r="H1937" t="s">
        <v>22</v>
      </c>
      <c r="I1937" t="s">
        <v>19</v>
      </c>
      <c r="J1937" t="s">
        <v>329</v>
      </c>
      <c r="K1937">
        <v>10</v>
      </c>
      <c r="L1937">
        <v>0</v>
      </c>
      <c r="M1937">
        <v>0</v>
      </c>
      <c r="N1937">
        <v>0</v>
      </c>
    </row>
    <row r="1938" spans="1:14" x14ac:dyDescent="0.15">
      <c r="A1938" t="str">
        <f t="shared" si="32"/>
        <v>201950_101_4562342690067</v>
      </c>
      <c r="B1938">
        <v>201950</v>
      </c>
      <c r="C1938">
        <v>101</v>
      </c>
      <c r="D1938" t="s">
        <v>50</v>
      </c>
      <c r="E1938" s="9">
        <v>4562342690067</v>
      </c>
      <c r="F1938">
        <v>0</v>
      </c>
      <c r="G1938">
        <v>0</v>
      </c>
      <c r="H1938" t="s">
        <v>23</v>
      </c>
      <c r="I1938" t="s">
        <v>19</v>
      </c>
      <c r="J1938" t="s">
        <v>329</v>
      </c>
      <c r="K1938">
        <v>30</v>
      </c>
      <c r="L1938">
        <v>0</v>
      </c>
      <c r="M1938">
        <v>0</v>
      </c>
      <c r="N1938">
        <v>0</v>
      </c>
    </row>
    <row r="1939" spans="1:14" x14ac:dyDescent="0.15">
      <c r="A1939" t="str">
        <f t="shared" si="32"/>
        <v>201950_101_4562342690074</v>
      </c>
      <c r="B1939">
        <v>201950</v>
      </c>
      <c r="C1939">
        <v>101</v>
      </c>
      <c r="D1939" t="s">
        <v>50</v>
      </c>
      <c r="E1939" s="9">
        <v>4562342690074</v>
      </c>
      <c r="F1939">
        <v>0</v>
      </c>
      <c r="G1939">
        <v>0</v>
      </c>
      <c r="H1939" t="s">
        <v>24</v>
      </c>
      <c r="I1939" t="s">
        <v>19</v>
      </c>
      <c r="J1939" t="s">
        <v>329</v>
      </c>
      <c r="K1939">
        <v>29</v>
      </c>
      <c r="L1939">
        <v>0</v>
      </c>
      <c r="M1939">
        <v>0</v>
      </c>
      <c r="N1939">
        <v>0</v>
      </c>
    </row>
    <row r="1940" spans="1:14" x14ac:dyDescent="0.15">
      <c r="A1940" t="str">
        <f t="shared" si="32"/>
        <v>201950_101_4562342690081</v>
      </c>
      <c r="B1940">
        <v>201950</v>
      </c>
      <c r="C1940">
        <v>101</v>
      </c>
      <c r="D1940" t="s">
        <v>50</v>
      </c>
      <c r="E1940" s="9">
        <v>4562342690081</v>
      </c>
      <c r="F1940">
        <v>0</v>
      </c>
      <c r="G1940">
        <v>0</v>
      </c>
      <c r="H1940" t="s">
        <v>25</v>
      </c>
      <c r="I1940" t="s">
        <v>19</v>
      </c>
      <c r="J1940" t="s">
        <v>329</v>
      </c>
      <c r="K1940">
        <v>9</v>
      </c>
      <c r="L1940">
        <v>1</v>
      </c>
      <c r="M1940">
        <v>0</v>
      </c>
      <c r="N1940">
        <v>0</v>
      </c>
    </row>
    <row r="1941" spans="1:14" x14ac:dyDescent="0.15">
      <c r="A1941" t="str">
        <f t="shared" si="32"/>
        <v>201950_116_4562342690029</v>
      </c>
      <c r="B1941">
        <v>201950</v>
      </c>
      <c r="C1941">
        <v>116</v>
      </c>
      <c r="D1941" t="s">
        <v>51</v>
      </c>
      <c r="E1941" s="9">
        <v>4562342690029</v>
      </c>
      <c r="F1941">
        <v>0</v>
      </c>
      <c r="G1941">
        <v>0</v>
      </c>
      <c r="H1941" t="s">
        <v>18</v>
      </c>
      <c r="I1941" t="s">
        <v>19</v>
      </c>
      <c r="J1941" t="s">
        <v>329</v>
      </c>
      <c r="K1941">
        <v>30</v>
      </c>
      <c r="L1941">
        <v>0</v>
      </c>
      <c r="M1941">
        <v>0</v>
      </c>
      <c r="N1941">
        <v>0</v>
      </c>
    </row>
    <row r="1942" spans="1:14" x14ac:dyDescent="0.15">
      <c r="A1942" t="str">
        <f t="shared" si="32"/>
        <v>201950_116_4562342690036</v>
      </c>
      <c r="B1942">
        <v>201950</v>
      </c>
      <c r="C1942">
        <v>116</v>
      </c>
      <c r="D1942" t="s">
        <v>51</v>
      </c>
      <c r="E1942" s="9">
        <v>4562342690036</v>
      </c>
      <c r="F1942">
        <v>0</v>
      </c>
      <c r="G1942">
        <v>0</v>
      </c>
      <c r="H1942" t="s">
        <v>20</v>
      </c>
      <c r="I1942" t="s">
        <v>19</v>
      </c>
      <c r="J1942" t="s">
        <v>329</v>
      </c>
      <c r="K1942">
        <v>10</v>
      </c>
      <c r="L1942">
        <v>0</v>
      </c>
      <c r="M1942">
        <v>0</v>
      </c>
      <c r="N1942">
        <v>0</v>
      </c>
    </row>
    <row r="1943" spans="1:14" x14ac:dyDescent="0.15">
      <c r="A1943" t="str">
        <f t="shared" si="32"/>
        <v>201950_116_4562342690043</v>
      </c>
      <c r="B1943">
        <v>201950</v>
      </c>
      <c r="C1943">
        <v>116</v>
      </c>
      <c r="D1943" t="s">
        <v>51</v>
      </c>
      <c r="E1943" s="9">
        <v>4562342690043</v>
      </c>
      <c r="F1943">
        <v>0</v>
      </c>
      <c r="G1943">
        <v>0</v>
      </c>
      <c r="H1943" t="s">
        <v>21</v>
      </c>
      <c r="I1943" t="s">
        <v>19</v>
      </c>
      <c r="J1943" t="s">
        <v>329</v>
      </c>
      <c r="K1943">
        <v>30</v>
      </c>
      <c r="L1943">
        <v>0</v>
      </c>
      <c r="M1943">
        <v>0</v>
      </c>
      <c r="N1943">
        <v>0</v>
      </c>
    </row>
    <row r="1944" spans="1:14" x14ac:dyDescent="0.15">
      <c r="A1944" t="str">
        <f t="shared" si="32"/>
        <v>201950_116_4562342690050</v>
      </c>
      <c r="B1944">
        <v>201950</v>
      </c>
      <c r="C1944">
        <v>116</v>
      </c>
      <c r="D1944" t="s">
        <v>51</v>
      </c>
      <c r="E1944" s="9">
        <v>4562342690050</v>
      </c>
      <c r="F1944">
        <v>0</v>
      </c>
      <c r="G1944">
        <v>0</v>
      </c>
      <c r="H1944" t="s">
        <v>22</v>
      </c>
      <c r="I1944" t="s">
        <v>19</v>
      </c>
      <c r="J1944" t="s">
        <v>329</v>
      </c>
      <c r="K1944">
        <v>10</v>
      </c>
      <c r="L1944">
        <v>0</v>
      </c>
      <c r="M1944">
        <v>0</v>
      </c>
      <c r="N1944">
        <v>0</v>
      </c>
    </row>
    <row r="1945" spans="1:14" x14ac:dyDescent="0.15">
      <c r="A1945" t="str">
        <f t="shared" ref="A1945:A2008" si="33">B1945&amp;"_"&amp;C1945&amp;"_"&amp;E1945</f>
        <v>201950_116_4562342690067</v>
      </c>
      <c r="B1945">
        <v>201950</v>
      </c>
      <c r="C1945">
        <v>116</v>
      </c>
      <c r="D1945" t="s">
        <v>51</v>
      </c>
      <c r="E1945" s="9">
        <v>4562342690067</v>
      </c>
      <c r="F1945">
        <v>0</v>
      </c>
      <c r="G1945">
        <v>0</v>
      </c>
      <c r="H1945" t="s">
        <v>23</v>
      </c>
      <c r="I1945" t="s">
        <v>19</v>
      </c>
      <c r="J1945" t="s">
        <v>329</v>
      </c>
      <c r="K1945">
        <v>30</v>
      </c>
      <c r="L1945">
        <v>0</v>
      </c>
      <c r="M1945">
        <v>0</v>
      </c>
      <c r="N1945">
        <v>0</v>
      </c>
    </row>
    <row r="1946" spans="1:14" x14ac:dyDescent="0.15">
      <c r="A1946" t="str">
        <f t="shared" si="33"/>
        <v>201950_116_4562342690074</v>
      </c>
      <c r="B1946">
        <v>201950</v>
      </c>
      <c r="C1946">
        <v>116</v>
      </c>
      <c r="D1946" t="s">
        <v>51</v>
      </c>
      <c r="E1946" s="9">
        <v>4562342690074</v>
      </c>
      <c r="F1946">
        <v>0</v>
      </c>
      <c r="G1946">
        <v>0</v>
      </c>
      <c r="H1946" t="s">
        <v>24</v>
      </c>
      <c r="I1946" t="s">
        <v>19</v>
      </c>
      <c r="J1946" t="s">
        <v>329</v>
      </c>
      <c r="K1946">
        <v>30</v>
      </c>
      <c r="L1946">
        <v>0</v>
      </c>
      <c r="M1946">
        <v>0</v>
      </c>
      <c r="N1946">
        <v>0</v>
      </c>
    </row>
    <row r="1947" spans="1:14" x14ac:dyDescent="0.15">
      <c r="A1947" t="str">
        <f t="shared" si="33"/>
        <v>201950_116_4562342690081</v>
      </c>
      <c r="B1947">
        <v>201950</v>
      </c>
      <c r="C1947">
        <v>116</v>
      </c>
      <c r="D1947" t="s">
        <v>51</v>
      </c>
      <c r="E1947" s="9">
        <v>4562342690081</v>
      </c>
      <c r="F1947">
        <v>0</v>
      </c>
      <c r="G1947">
        <v>0</v>
      </c>
      <c r="H1947" t="s">
        <v>25</v>
      </c>
      <c r="I1947" t="s">
        <v>19</v>
      </c>
      <c r="J1947" t="s">
        <v>329</v>
      </c>
      <c r="K1947">
        <v>10</v>
      </c>
      <c r="L1947">
        <v>0</v>
      </c>
      <c r="M1947">
        <v>0</v>
      </c>
      <c r="N1947">
        <v>0</v>
      </c>
    </row>
    <row r="1948" spans="1:14" x14ac:dyDescent="0.15">
      <c r="A1948" t="str">
        <f t="shared" si="33"/>
        <v>201950_121_4562342690029</v>
      </c>
      <c r="B1948">
        <v>201950</v>
      </c>
      <c r="C1948">
        <v>121</v>
      </c>
      <c r="D1948" t="s">
        <v>52</v>
      </c>
      <c r="E1948" s="9">
        <v>4562342690029</v>
      </c>
      <c r="F1948">
        <v>0</v>
      </c>
      <c r="G1948">
        <v>0</v>
      </c>
      <c r="H1948" t="s">
        <v>18</v>
      </c>
      <c r="I1948" t="s">
        <v>19</v>
      </c>
      <c r="J1948" t="s">
        <v>329</v>
      </c>
      <c r="K1948">
        <v>30</v>
      </c>
      <c r="L1948">
        <v>0</v>
      </c>
      <c r="M1948">
        <v>0</v>
      </c>
      <c r="N1948">
        <v>0</v>
      </c>
    </row>
    <row r="1949" spans="1:14" x14ac:dyDescent="0.15">
      <c r="A1949" t="str">
        <f t="shared" si="33"/>
        <v>201950_121_4562342690036</v>
      </c>
      <c r="B1949">
        <v>201950</v>
      </c>
      <c r="C1949">
        <v>121</v>
      </c>
      <c r="D1949" t="s">
        <v>52</v>
      </c>
      <c r="E1949" s="9">
        <v>4562342690036</v>
      </c>
      <c r="F1949">
        <v>0</v>
      </c>
      <c r="G1949">
        <v>0</v>
      </c>
      <c r="H1949" t="s">
        <v>20</v>
      </c>
      <c r="I1949" t="s">
        <v>19</v>
      </c>
      <c r="J1949" t="s">
        <v>329</v>
      </c>
      <c r="K1949">
        <v>10</v>
      </c>
      <c r="L1949">
        <v>0</v>
      </c>
      <c r="M1949">
        <v>0</v>
      </c>
      <c r="N1949">
        <v>0</v>
      </c>
    </row>
    <row r="1950" spans="1:14" x14ac:dyDescent="0.15">
      <c r="A1950" t="str">
        <f t="shared" si="33"/>
        <v>201950_121_4562342690043</v>
      </c>
      <c r="B1950">
        <v>201950</v>
      </c>
      <c r="C1950">
        <v>121</v>
      </c>
      <c r="D1950" t="s">
        <v>52</v>
      </c>
      <c r="E1950" s="9">
        <v>4562342690043</v>
      </c>
      <c r="F1950">
        <v>0</v>
      </c>
      <c r="G1950">
        <v>0</v>
      </c>
      <c r="H1950" t="s">
        <v>21</v>
      </c>
      <c r="I1950" t="s">
        <v>19</v>
      </c>
      <c r="J1950" t="s">
        <v>329</v>
      </c>
      <c r="K1950">
        <v>31</v>
      </c>
      <c r="L1950">
        <v>0</v>
      </c>
      <c r="M1950">
        <v>0</v>
      </c>
      <c r="N1950">
        <v>0</v>
      </c>
    </row>
    <row r="1951" spans="1:14" x14ac:dyDescent="0.15">
      <c r="A1951" t="str">
        <f t="shared" si="33"/>
        <v>201950_121_4562342690050</v>
      </c>
      <c r="B1951">
        <v>201950</v>
      </c>
      <c r="C1951">
        <v>121</v>
      </c>
      <c r="D1951" t="s">
        <v>52</v>
      </c>
      <c r="E1951" s="9">
        <v>4562342690050</v>
      </c>
      <c r="F1951">
        <v>0</v>
      </c>
      <c r="G1951">
        <v>0</v>
      </c>
      <c r="H1951" t="s">
        <v>22</v>
      </c>
      <c r="I1951" t="s">
        <v>19</v>
      </c>
      <c r="J1951" t="s">
        <v>329</v>
      </c>
      <c r="K1951">
        <v>10</v>
      </c>
      <c r="L1951">
        <v>0</v>
      </c>
      <c r="M1951">
        <v>0</v>
      </c>
      <c r="N1951">
        <v>0</v>
      </c>
    </row>
    <row r="1952" spans="1:14" x14ac:dyDescent="0.15">
      <c r="A1952" t="str">
        <f t="shared" si="33"/>
        <v>201950_121_4562342690067</v>
      </c>
      <c r="B1952">
        <v>201950</v>
      </c>
      <c r="C1952">
        <v>121</v>
      </c>
      <c r="D1952" t="s">
        <v>52</v>
      </c>
      <c r="E1952" s="9">
        <v>4562342690067</v>
      </c>
      <c r="F1952">
        <v>0</v>
      </c>
      <c r="G1952">
        <v>0</v>
      </c>
      <c r="H1952" t="s">
        <v>23</v>
      </c>
      <c r="I1952" t="s">
        <v>19</v>
      </c>
      <c r="J1952" t="s">
        <v>329</v>
      </c>
      <c r="K1952">
        <v>30</v>
      </c>
      <c r="L1952">
        <v>0</v>
      </c>
      <c r="M1952">
        <v>0</v>
      </c>
      <c r="N1952">
        <v>0</v>
      </c>
    </row>
    <row r="1953" spans="1:14" x14ac:dyDescent="0.15">
      <c r="A1953" t="str">
        <f t="shared" si="33"/>
        <v>201950_121_4562342690074</v>
      </c>
      <c r="B1953">
        <v>201950</v>
      </c>
      <c r="C1953">
        <v>121</v>
      </c>
      <c r="D1953" t="s">
        <v>52</v>
      </c>
      <c r="E1953" s="9">
        <v>4562342690074</v>
      </c>
      <c r="F1953">
        <v>0</v>
      </c>
      <c r="G1953">
        <v>0</v>
      </c>
      <c r="H1953" t="s">
        <v>24</v>
      </c>
      <c r="I1953" t="s">
        <v>19</v>
      </c>
      <c r="J1953" t="s">
        <v>329</v>
      </c>
      <c r="K1953">
        <v>30</v>
      </c>
      <c r="L1953">
        <v>0</v>
      </c>
      <c r="M1953">
        <v>0</v>
      </c>
      <c r="N1953">
        <v>0</v>
      </c>
    </row>
    <row r="1954" spans="1:14" x14ac:dyDescent="0.15">
      <c r="A1954" t="str">
        <f t="shared" si="33"/>
        <v>201950_121_4562342690081</v>
      </c>
      <c r="B1954">
        <v>201950</v>
      </c>
      <c r="C1954">
        <v>121</v>
      </c>
      <c r="D1954" t="s">
        <v>52</v>
      </c>
      <c r="E1954" s="9">
        <v>4562342690081</v>
      </c>
      <c r="F1954">
        <v>0</v>
      </c>
      <c r="G1954">
        <v>0</v>
      </c>
      <c r="H1954" t="s">
        <v>25</v>
      </c>
      <c r="I1954" t="s">
        <v>19</v>
      </c>
      <c r="J1954" t="s">
        <v>329</v>
      </c>
      <c r="K1954">
        <v>10</v>
      </c>
      <c r="L1954">
        <v>0</v>
      </c>
      <c r="M1954">
        <v>0</v>
      </c>
      <c r="N1954">
        <v>0</v>
      </c>
    </row>
    <row r="1955" spans="1:14" x14ac:dyDescent="0.15">
      <c r="A1955" t="str">
        <f t="shared" si="33"/>
        <v>201950_123_4562342690029</v>
      </c>
      <c r="B1955">
        <v>201950</v>
      </c>
      <c r="C1955">
        <v>123</v>
      </c>
      <c r="D1955" t="s">
        <v>53</v>
      </c>
      <c r="E1955" s="9">
        <v>4562342690029</v>
      </c>
      <c r="F1955">
        <v>0</v>
      </c>
      <c r="G1955">
        <v>0</v>
      </c>
      <c r="H1955" t="s">
        <v>18</v>
      </c>
      <c r="I1955" t="s">
        <v>19</v>
      </c>
      <c r="J1955" t="s">
        <v>329</v>
      </c>
      <c r="K1955">
        <v>30</v>
      </c>
      <c r="L1955">
        <v>0</v>
      </c>
      <c r="M1955">
        <v>0</v>
      </c>
      <c r="N1955">
        <v>0</v>
      </c>
    </row>
    <row r="1956" spans="1:14" x14ac:dyDescent="0.15">
      <c r="A1956" t="str">
        <f t="shared" si="33"/>
        <v>201950_123_4562342690036</v>
      </c>
      <c r="B1956">
        <v>201950</v>
      </c>
      <c r="C1956">
        <v>123</v>
      </c>
      <c r="D1956" t="s">
        <v>53</v>
      </c>
      <c r="E1956" s="9">
        <v>4562342690036</v>
      </c>
      <c r="F1956">
        <v>0</v>
      </c>
      <c r="G1956">
        <v>0</v>
      </c>
      <c r="H1956" t="s">
        <v>20</v>
      </c>
      <c r="I1956" t="s">
        <v>19</v>
      </c>
      <c r="J1956" t="s">
        <v>329</v>
      </c>
      <c r="K1956">
        <v>10</v>
      </c>
      <c r="L1956">
        <v>0</v>
      </c>
      <c r="M1956">
        <v>0</v>
      </c>
      <c r="N1956">
        <v>0</v>
      </c>
    </row>
    <row r="1957" spans="1:14" x14ac:dyDescent="0.15">
      <c r="A1957" t="str">
        <f t="shared" si="33"/>
        <v>201950_123_4562342690043</v>
      </c>
      <c r="B1957">
        <v>201950</v>
      </c>
      <c r="C1957">
        <v>123</v>
      </c>
      <c r="D1957" t="s">
        <v>53</v>
      </c>
      <c r="E1957" s="9">
        <v>4562342690043</v>
      </c>
      <c r="F1957">
        <v>0</v>
      </c>
      <c r="G1957">
        <v>0</v>
      </c>
      <c r="H1957" t="s">
        <v>21</v>
      </c>
      <c r="I1957" t="s">
        <v>19</v>
      </c>
      <c r="J1957" t="s">
        <v>329</v>
      </c>
      <c r="K1957">
        <v>30</v>
      </c>
      <c r="L1957">
        <v>0</v>
      </c>
      <c r="M1957">
        <v>0</v>
      </c>
      <c r="N1957">
        <v>0</v>
      </c>
    </row>
    <row r="1958" spans="1:14" x14ac:dyDescent="0.15">
      <c r="A1958" t="str">
        <f t="shared" si="33"/>
        <v>201950_123_4562342690050</v>
      </c>
      <c r="B1958">
        <v>201950</v>
      </c>
      <c r="C1958">
        <v>123</v>
      </c>
      <c r="D1958" t="s">
        <v>53</v>
      </c>
      <c r="E1958" s="9">
        <v>4562342690050</v>
      </c>
      <c r="F1958">
        <v>0</v>
      </c>
      <c r="G1958">
        <v>0</v>
      </c>
      <c r="H1958" t="s">
        <v>22</v>
      </c>
      <c r="I1958" t="s">
        <v>19</v>
      </c>
      <c r="J1958" t="s">
        <v>329</v>
      </c>
      <c r="K1958">
        <v>9</v>
      </c>
      <c r="L1958">
        <v>0</v>
      </c>
      <c r="M1958">
        <v>0</v>
      </c>
      <c r="N1958">
        <v>0</v>
      </c>
    </row>
    <row r="1959" spans="1:14" x14ac:dyDescent="0.15">
      <c r="A1959" t="str">
        <f t="shared" si="33"/>
        <v>201950_123_4562342690067</v>
      </c>
      <c r="B1959">
        <v>201950</v>
      </c>
      <c r="C1959">
        <v>123</v>
      </c>
      <c r="D1959" t="s">
        <v>53</v>
      </c>
      <c r="E1959" s="9">
        <v>4562342690067</v>
      </c>
      <c r="F1959">
        <v>0</v>
      </c>
      <c r="G1959">
        <v>0</v>
      </c>
      <c r="H1959" t="s">
        <v>23</v>
      </c>
      <c r="I1959" t="s">
        <v>19</v>
      </c>
      <c r="J1959" t="s">
        <v>329</v>
      </c>
      <c r="K1959">
        <v>30</v>
      </c>
      <c r="L1959">
        <v>0</v>
      </c>
      <c r="M1959">
        <v>0</v>
      </c>
      <c r="N1959">
        <v>0</v>
      </c>
    </row>
    <row r="1960" spans="1:14" x14ac:dyDescent="0.15">
      <c r="A1960" t="str">
        <f t="shared" si="33"/>
        <v>201950_123_4562342690074</v>
      </c>
      <c r="B1960">
        <v>201950</v>
      </c>
      <c r="C1960">
        <v>123</v>
      </c>
      <c r="D1960" t="s">
        <v>53</v>
      </c>
      <c r="E1960" s="9">
        <v>4562342690074</v>
      </c>
      <c r="F1960">
        <v>0</v>
      </c>
      <c r="G1960">
        <v>0</v>
      </c>
      <c r="H1960" t="s">
        <v>24</v>
      </c>
      <c r="I1960" t="s">
        <v>19</v>
      </c>
      <c r="J1960" t="s">
        <v>329</v>
      </c>
      <c r="K1960">
        <v>30</v>
      </c>
      <c r="L1960">
        <v>0</v>
      </c>
      <c r="M1960">
        <v>0</v>
      </c>
      <c r="N1960">
        <v>0</v>
      </c>
    </row>
    <row r="1961" spans="1:14" x14ac:dyDescent="0.15">
      <c r="A1961" t="str">
        <f t="shared" si="33"/>
        <v>201950_123_4562342690081</v>
      </c>
      <c r="B1961">
        <v>201950</v>
      </c>
      <c r="C1961">
        <v>123</v>
      </c>
      <c r="D1961" t="s">
        <v>53</v>
      </c>
      <c r="E1961" s="9">
        <v>4562342690081</v>
      </c>
      <c r="F1961">
        <v>0</v>
      </c>
      <c r="G1961">
        <v>0</v>
      </c>
      <c r="H1961" t="s">
        <v>25</v>
      </c>
      <c r="I1961" t="s">
        <v>19</v>
      </c>
      <c r="J1961" t="s">
        <v>329</v>
      </c>
      <c r="K1961">
        <v>10</v>
      </c>
      <c r="L1961">
        <v>0</v>
      </c>
      <c r="M1961">
        <v>0</v>
      </c>
      <c r="N1961">
        <v>0</v>
      </c>
    </row>
    <row r="1962" spans="1:14" x14ac:dyDescent="0.15">
      <c r="A1962" t="str">
        <f t="shared" si="33"/>
        <v>201950_130_4562342690029</v>
      </c>
      <c r="B1962">
        <v>201950</v>
      </c>
      <c r="C1962">
        <v>130</v>
      </c>
      <c r="D1962" t="s">
        <v>54</v>
      </c>
      <c r="E1962" s="9">
        <v>4562342690029</v>
      </c>
      <c r="F1962">
        <v>0</v>
      </c>
      <c r="G1962">
        <v>0</v>
      </c>
      <c r="H1962" t="s">
        <v>18</v>
      </c>
      <c r="I1962" t="s">
        <v>19</v>
      </c>
      <c r="J1962" t="s">
        <v>329</v>
      </c>
      <c r="K1962">
        <v>30</v>
      </c>
      <c r="L1962">
        <v>0</v>
      </c>
      <c r="M1962">
        <v>0</v>
      </c>
      <c r="N1962">
        <v>0</v>
      </c>
    </row>
    <row r="1963" spans="1:14" x14ac:dyDescent="0.15">
      <c r="A1963" t="str">
        <f t="shared" si="33"/>
        <v>201950_130_4562342690036</v>
      </c>
      <c r="B1963">
        <v>201950</v>
      </c>
      <c r="C1963">
        <v>130</v>
      </c>
      <c r="D1963" t="s">
        <v>54</v>
      </c>
      <c r="E1963" s="9">
        <v>4562342690036</v>
      </c>
      <c r="F1963">
        <v>0</v>
      </c>
      <c r="G1963">
        <v>0</v>
      </c>
      <c r="H1963" t="s">
        <v>20</v>
      </c>
      <c r="I1963" t="s">
        <v>19</v>
      </c>
      <c r="J1963" t="s">
        <v>329</v>
      </c>
      <c r="K1963">
        <v>10</v>
      </c>
      <c r="L1963">
        <v>0</v>
      </c>
      <c r="M1963">
        <v>0</v>
      </c>
      <c r="N1963">
        <v>0</v>
      </c>
    </row>
    <row r="1964" spans="1:14" x14ac:dyDescent="0.15">
      <c r="A1964" t="str">
        <f t="shared" si="33"/>
        <v>201950_130_4562342690043</v>
      </c>
      <c r="B1964">
        <v>201950</v>
      </c>
      <c r="C1964">
        <v>130</v>
      </c>
      <c r="D1964" t="s">
        <v>54</v>
      </c>
      <c r="E1964" s="9">
        <v>4562342690043</v>
      </c>
      <c r="F1964">
        <v>0</v>
      </c>
      <c r="G1964">
        <v>0</v>
      </c>
      <c r="H1964" t="s">
        <v>21</v>
      </c>
      <c r="I1964" t="s">
        <v>19</v>
      </c>
      <c r="J1964" t="s">
        <v>329</v>
      </c>
      <c r="K1964">
        <v>29</v>
      </c>
      <c r="L1964">
        <v>0</v>
      </c>
      <c r="M1964">
        <v>0</v>
      </c>
      <c r="N1964">
        <v>0</v>
      </c>
    </row>
    <row r="1965" spans="1:14" x14ac:dyDescent="0.15">
      <c r="A1965" t="str">
        <f t="shared" si="33"/>
        <v>201950_130_4562342690050</v>
      </c>
      <c r="B1965">
        <v>201950</v>
      </c>
      <c r="C1965">
        <v>130</v>
      </c>
      <c r="D1965" t="s">
        <v>54</v>
      </c>
      <c r="E1965" s="9">
        <v>4562342690050</v>
      </c>
      <c r="F1965">
        <v>0</v>
      </c>
      <c r="G1965">
        <v>0</v>
      </c>
      <c r="H1965" t="s">
        <v>22</v>
      </c>
      <c r="I1965" t="s">
        <v>19</v>
      </c>
      <c r="J1965" t="s">
        <v>329</v>
      </c>
      <c r="K1965">
        <v>9</v>
      </c>
      <c r="L1965">
        <v>1</v>
      </c>
      <c r="M1965">
        <v>0</v>
      </c>
      <c r="N1965">
        <v>0</v>
      </c>
    </row>
    <row r="1966" spans="1:14" x14ac:dyDescent="0.15">
      <c r="A1966" t="str">
        <f t="shared" si="33"/>
        <v>201950_130_4562342690067</v>
      </c>
      <c r="B1966">
        <v>201950</v>
      </c>
      <c r="C1966">
        <v>130</v>
      </c>
      <c r="D1966" t="s">
        <v>54</v>
      </c>
      <c r="E1966" s="9">
        <v>4562342690067</v>
      </c>
      <c r="F1966">
        <v>0</v>
      </c>
      <c r="G1966">
        <v>0</v>
      </c>
      <c r="H1966" t="s">
        <v>23</v>
      </c>
      <c r="I1966" t="s">
        <v>19</v>
      </c>
      <c r="J1966" t="s">
        <v>329</v>
      </c>
      <c r="K1966">
        <v>28</v>
      </c>
      <c r="L1966">
        <v>0</v>
      </c>
      <c r="M1966">
        <v>0</v>
      </c>
      <c r="N1966">
        <v>0</v>
      </c>
    </row>
    <row r="1967" spans="1:14" x14ac:dyDescent="0.15">
      <c r="A1967" t="str">
        <f t="shared" si="33"/>
        <v>201950_130_4562342690074</v>
      </c>
      <c r="B1967">
        <v>201950</v>
      </c>
      <c r="C1967">
        <v>130</v>
      </c>
      <c r="D1967" t="s">
        <v>54</v>
      </c>
      <c r="E1967" s="9">
        <v>4562342690074</v>
      </c>
      <c r="F1967">
        <v>0</v>
      </c>
      <c r="G1967">
        <v>0</v>
      </c>
      <c r="H1967" t="s">
        <v>24</v>
      </c>
      <c r="I1967" t="s">
        <v>19</v>
      </c>
      <c r="J1967" t="s">
        <v>329</v>
      </c>
      <c r="K1967">
        <v>29</v>
      </c>
      <c r="L1967">
        <v>1</v>
      </c>
      <c r="M1967">
        <v>0</v>
      </c>
      <c r="N1967">
        <v>0</v>
      </c>
    </row>
    <row r="1968" spans="1:14" x14ac:dyDescent="0.15">
      <c r="A1968" t="str">
        <f t="shared" si="33"/>
        <v>201950_130_4562342690081</v>
      </c>
      <c r="B1968">
        <v>201950</v>
      </c>
      <c r="C1968">
        <v>130</v>
      </c>
      <c r="D1968" t="s">
        <v>54</v>
      </c>
      <c r="E1968" s="9">
        <v>4562342690081</v>
      </c>
      <c r="F1968">
        <v>0</v>
      </c>
      <c r="G1968">
        <v>0</v>
      </c>
      <c r="H1968" t="s">
        <v>25</v>
      </c>
      <c r="I1968" t="s">
        <v>19</v>
      </c>
      <c r="J1968" t="s">
        <v>329</v>
      </c>
      <c r="K1968">
        <v>10</v>
      </c>
      <c r="L1968">
        <v>0</v>
      </c>
      <c r="M1968">
        <v>0</v>
      </c>
      <c r="N1968">
        <v>0</v>
      </c>
    </row>
    <row r="1969" spans="1:14" x14ac:dyDescent="0.15">
      <c r="A1969" t="str">
        <f t="shared" si="33"/>
        <v>201950_135_4562342690029</v>
      </c>
      <c r="B1969">
        <v>201950</v>
      </c>
      <c r="C1969">
        <v>135</v>
      </c>
      <c r="D1969" t="s">
        <v>55</v>
      </c>
      <c r="E1969" s="9">
        <v>4562342690029</v>
      </c>
      <c r="F1969">
        <v>0</v>
      </c>
      <c r="G1969">
        <v>0</v>
      </c>
      <c r="H1969" t="s">
        <v>18</v>
      </c>
      <c r="I1969" t="s">
        <v>19</v>
      </c>
      <c r="J1969" t="s">
        <v>329</v>
      </c>
      <c r="K1969">
        <v>30</v>
      </c>
      <c r="L1969">
        <v>0</v>
      </c>
      <c r="M1969">
        <v>0</v>
      </c>
      <c r="N1969">
        <v>0</v>
      </c>
    </row>
    <row r="1970" spans="1:14" x14ac:dyDescent="0.15">
      <c r="A1970" t="str">
        <f t="shared" si="33"/>
        <v>201950_135_4562342690036</v>
      </c>
      <c r="B1970">
        <v>201950</v>
      </c>
      <c r="C1970">
        <v>135</v>
      </c>
      <c r="D1970" t="s">
        <v>55</v>
      </c>
      <c r="E1970" s="9">
        <v>4562342690036</v>
      </c>
      <c r="F1970">
        <v>0</v>
      </c>
      <c r="G1970">
        <v>0</v>
      </c>
      <c r="H1970" t="s">
        <v>20</v>
      </c>
      <c r="I1970" t="s">
        <v>19</v>
      </c>
      <c r="J1970" t="s">
        <v>329</v>
      </c>
      <c r="K1970">
        <v>10</v>
      </c>
      <c r="L1970">
        <v>0</v>
      </c>
      <c r="M1970">
        <v>0</v>
      </c>
      <c r="N1970">
        <v>0</v>
      </c>
    </row>
    <row r="1971" spans="1:14" x14ac:dyDescent="0.15">
      <c r="A1971" t="str">
        <f t="shared" si="33"/>
        <v>201950_135_4562342690043</v>
      </c>
      <c r="B1971">
        <v>201950</v>
      </c>
      <c r="C1971">
        <v>135</v>
      </c>
      <c r="D1971" t="s">
        <v>55</v>
      </c>
      <c r="E1971" s="9">
        <v>4562342690043</v>
      </c>
      <c r="F1971">
        <v>0</v>
      </c>
      <c r="G1971">
        <v>0</v>
      </c>
      <c r="H1971" t="s">
        <v>21</v>
      </c>
      <c r="I1971" t="s">
        <v>19</v>
      </c>
      <c r="J1971" t="s">
        <v>329</v>
      </c>
      <c r="K1971">
        <v>28</v>
      </c>
      <c r="L1971">
        <v>2</v>
      </c>
      <c r="M1971">
        <v>0</v>
      </c>
      <c r="N1971">
        <v>0</v>
      </c>
    </row>
    <row r="1972" spans="1:14" x14ac:dyDescent="0.15">
      <c r="A1972" t="str">
        <f t="shared" si="33"/>
        <v>201950_135_4562342690050</v>
      </c>
      <c r="B1972">
        <v>201950</v>
      </c>
      <c r="C1972">
        <v>135</v>
      </c>
      <c r="D1972" t="s">
        <v>55</v>
      </c>
      <c r="E1972" s="9">
        <v>4562342690050</v>
      </c>
      <c r="F1972">
        <v>0</v>
      </c>
      <c r="G1972">
        <v>0</v>
      </c>
      <c r="H1972" t="s">
        <v>22</v>
      </c>
      <c r="I1972" t="s">
        <v>19</v>
      </c>
      <c r="J1972" t="s">
        <v>329</v>
      </c>
      <c r="K1972">
        <v>8</v>
      </c>
      <c r="L1972">
        <v>2</v>
      </c>
      <c r="M1972">
        <v>0</v>
      </c>
      <c r="N1972">
        <v>0</v>
      </c>
    </row>
    <row r="1973" spans="1:14" x14ac:dyDescent="0.15">
      <c r="A1973" t="str">
        <f t="shared" si="33"/>
        <v>201950_135_4562342690067</v>
      </c>
      <c r="B1973">
        <v>201950</v>
      </c>
      <c r="C1973">
        <v>135</v>
      </c>
      <c r="D1973" t="s">
        <v>55</v>
      </c>
      <c r="E1973" s="9">
        <v>4562342690067</v>
      </c>
      <c r="F1973">
        <v>0</v>
      </c>
      <c r="G1973">
        <v>0</v>
      </c>
      <c r="H1973" t="s">
        <v>23</v>
      </c>
      <c r="I1973" t="s">
        <v>19</v>
      </c>
      <c r="J1973" t="s">
        <v>329</v>
      </c>
      <c r="K1973">
        <v>29</v>
      </c>
      <c r="L1973">
        <v>1</v>
      </c>
      <c r="M1973">
        <v>0</v>
      </c>
      <c r="N1973">
        <v>0</v>
      </c>
    </row>
    <row r="1974" spans="1:14" x14ac:dyDescent="0.15">
      <c r="A1974" t="str">
        <f t="shared" si="33"/>
        <v>201950_135_4562342690074</v>
      </c>
      <c r="B1974">
        <v>201950</v>
      </c>
      <c r="C1974">
        <v>135</v>
      </c>
      <c r="D1974" t="s">
        <v>55</v>
      </c>
      <c r="E1974" s="9">
        <v>4562342690074</v>
      </c>
      <c r="F1974">
        <v>0</v>
      </c>
      <c r="G1974">
        <v>0</v>
      </c>
      <c r="H1974" t="s">
        <v>24</v>
      </c>
      <c r="I1974" t="s">
        <v>19</v>
      </c>
      <c r="J1974" t="s">
        <v>329</v>
      </c>
      <c r="K1974">
        <v>29</v>
      </c>
      <c r="L1974">
        <v>1</v>
      </c>
      <c r="M1974">
        <v>0</v>
      </c>
      <c r="N1974">
        <v>0</v>
      </c>
    </row>
    <row r="1975" spans="1:14" x14ac:dyDescent="0.15">
      <c r="A1975" t="str">
        <f t="shared" si="33"/>
        <v>201950_135_4562342690081</v>
      </c>
      <c r="B1975">
        <v>201950</v>
      </c>
      <c r="C1975">
        <v>135</v>
      </c>
      <c r="D1975" t="s">
        <v>55</v>
      </c>
      <c r="E1975" s="9">
        <v>4562342690081</v>
      </c>
      <c r="F1975">
        <v>0</v>
      </c>
      <c r="G1975">
        <v>0</v>
      </c>
      <c r="H1975" t="s">
        <v>25</v>
      </c>
      <c r="I1975" t="s">
        <v>19</v>
      </c>
      <c r="J1975" t="s">
        <v>329</v>
      </c>
      <c r="K1975">
        <v>7</v>
      </c>
      <c r="L1975">
        <v>3</v>
      </c>
      <c r="M1975">
        <v>0</v>
      </c>
      <c r="N1975">
        <v>0</v>
      </c>
    </row>
    <row r="1976" spans="1:14" x14ac:dyDescent="0.15">
      <c r="A1976" t="str">
        <f t="shared" si="33"/>
        <v>201950_145_4562342690029</v>
      </c>
      <c r="B1976">
        <v>201950</v>
      </c>
      <c r="C1976">
        <v>145</v>
      </c>
      <c r="D1976" t="s">
        <v>56</v>
      </c>
      <c r="E1976" s="9">
        <v>4562342690029</v>
      </c>
      <c r="F1976">
        <v>0</v>
      </c>
      <c r="G1976">
        <v>0</v>
      </c>
      <c r="H1976" t="s">
        <v>18</v>
      </c>
      <c r="I1976" t="s">
        <v>19</v>
      </c>
      <c r="J1976" t="s">
        <v>329</v>
      </c>
      <c r="K1976">
        <v>30</v>
      </c>
      <c r="L1976">
        <v>0</v>
      </c>
      <c r="M1976">
        <v>0</v>
      </c>
      <c r="N1976">
        <v>0</v>
      </c>
    </row>
    <row r="1977" spans="1:14" x14ac:dyDescent="0.15">
      <c r="A1977" t="str">
        <f t="shared" si="33"/>
        <v>201950_145_4562342690036</v>
      </c>
      <c r="B1977">
        <v>201950</v>
      </c>
      <c r="C1977">
        <v>145</v>
      </c>
      <c r="D1977" t="s">
        <v>56</v>
      </c>
      <c r="E1977" s="9">
        <v>4562342690036</v>
      </c>
      <c r="F1977">
        <v>0</v>
      </c>
      <c r="G1977">
        <v>0</v>
      </c>
      <c r="H1977" t="s">
        <v>20</v>
      </c>
      <c r="I1977" t="s">
        <v>19</v>
      </c>
      <c r="J1977" t="s">
        <v>329</v>
      </c>
      <c r="K1977">
        <v>0</v>
      </c>
      <c r="L1977">
        <v>0</v>
      </c>
      <c r="M1977">
        <v>0</v>
      </c>
      <c r="N1977">
        <v>0</v>
      </c>
    </row>
    <row r="1978" spans="1:14" x14ac:dyDescent="0.15">
      <c r="A1978" t="str">
        <f t="shared" si="33"/>
        <v>201950_145_4562342690043</v>
      </c>
      <c r="B1978">
        <v>201950</v>
      </c>
      <c r="C1978">
        <v>145</v>
      </c>
      <c r="D1978" t="s">
        <v>56</v>
      </c>
      <c r="E1978" s="9">
        <v>4562342690043</v>
      </c>
      <c r="F1978">
        <v>0</v>
      </c>
      <c r="G1978">
        <v>0</v>
      </c>
      <c r="H1978" t="s">
        <v>21</v>
      </c>
      <c r="I1978" t="s">
        <v>19</v>
      </c>
      <c r="J1978" t="s">
        <v>329</v>
      </c>
      <c r="K1978">
        <v>30</v>
      </c>
      <c r="L1978">
        <v>0</v>
      </c>
      <c r="M1978">
        <v>0</v>
      </c>
      <c r="N1978">
        <v>0</v>
      </c>
    </row>
    <row r="1979" spans="1:14" x14ac:dyDescent="0.15">
      <c r="A1979" t="str">
        <f t="shared" si="33"/>
        <v>201950_145_4562342690050</v>
      </c>
      <c r="B1979">
        <v>201950</v>
      </c>
      <c r="C1979">
        <v>145</v>
      </c>
      <c r="D1979" t="s">
        <v>56</v>
      </c>
      <c r="E1979" s="9">
        <v>4562342690050</v>
      </c>
      <c r="F1979">
        <v>0</v>
      </c>
      <c r="G1979">
        <v>0</v>
      </c>
      <c r="H1979" t="s">
        <v>22</v>
      </c>
      <c r="I1979" t="s">
        <v>19</v>
      </c>
      <c r="J1979" t="s">
        <v>329</v>
      </c>
      <c r="K1979">
        <v>20</v>
      </c>
      <c r="L1979">
        <v>0</v>
      </c>
      <c r="M1979">
        <v>0</v>
      </c>
      <c r="N1979">
        <v>0</v>
      </c>
    </row>
    <row r="1980" spans="1:14" x14ac:dyDescent="0.15">
      <c r="A1980" t="str">
        <f t="shared" si="33"/>
        <v>201950_145_4562342690067</v>
      </c>
      <c r="B1980">
        <v>201950</v>
      </c>
      <c r="C1980">
        <v>145</v>
      </c>
      <c r="D1980" t="s">
        <v>56</v>
      </c>
      <c r="E1980" s="9">
        <v>4562342690067</v>
      </c>
      <c r="F1980">
        <v>0</v>
      </c>
      <c r="G1980">
        <v>0</v>
      </c>
      <c r="H1980" t="s">
        <v>23</v>
      </c>
      <c r="I1980" t="s">
        <v>19</v>
      </c>
      <c r="J1980" t="s">
        <v>329</v>
      </c>
      <c r="K1980">
        <v>30</v>
      </c>
      <c r="L1980">
        <v>0</v>
      </c>
      <c r="M1980">
        <v>0</v>
      </c>
      <c r="N1980">
        <v>0</v>
      </c>
    </row>
    <row r="1981" spans="1:14" x14ac:dyDescent="0.15">
      <c r="A1981" t="str">
        <f t="shared" si="33"/>
        <v>201950_145_4562342690074</v>
      </c>
      <c r="B1981">
        <v>201950</v>
      </c>
      <c r="C1981">
        <v>145</v>
      </c>
      <c r="D1981" t="s">
        <v>56</v>
      </c>
      <c r="E1981" s="9">
        <v>4562342690074</v>
      </c>
      <c r="F1981">
        <v>0</v>
      </c>
      <c r="G1981">
        <v>0</v>
      </c>
      <c r="H1981" t="s">
        <v>24</v>
      </c>
      <c r="I1981" t="s">
        <v>19</v>
      </c>
      <c r="J1981" t="s">
        <v>329</v>
      </c>
      <c r="K1981">
        <v>40</v>
      </c>
      <c r="L1981">
        <v>0</v>
      </c>
      <c r="M1981">
        <v>0</v>
      </c>
      <c r="N1981">
        <v>0</v>
      </c>
    </row>
    <row r="1982" spans="1:14" x14ac:dyDescent="0.15">
      <c r="A1982" t="str">
        <f t="shared" si="33"/>
        <v>201950_145_4562342690081</v>
      </c>
      <c r="B1982">
        <v>201950</v>
      </c>
      <c r="C1982">
        <v>145</v>
      </c>
      <c r="D1982" t="s">
        <v>56</v>
      </c>
      <c r="E1982" s="9">
        <v>4562342690081</v>
      </c>
      <c r="F1982">
        <v>0</v>
      </c>
      <c r="G1982">
        <v>0</v>
      </c>
      <c r="H1982" t="s">
        <v>25</v>
      </c>
      <c r="I1982" t="s">
        <v>19</v>
      </c>
      <c r="J1982" t="s">
        <v>329</v>
      </c>
      <c r="K1982">
        <v>0</v>
      </c>
      <c r="L1982">
        <v>0</v>
      </c>
      <c r="M1982">
        <v>0</v>
      </c>
      <c r="N1982">
        <v>0</v>
      </c>
    </row>
    <row r="1983" spans="1:14" x14ac:dyDescent="0.15">
      <c r="A1983" t="str">
        <f t="shared" si="33"/>
        <v>201950_154_4562342690029</v>
      </c>
      <c r="B1983">
        <v>201950</v>
      </c>
      <c r="C1983">
        <v>154</v>
      </c>
      <c r="D1983" t="s">
        <v>57</v>
      </c>
      <c r="E1983" s="9">
        <v>4562342690029</v>
      </c>
      <c r="F1983">
        <v>0</v>
      </c>
      <c r="G1983">
        <v>0</v>
      </c>
      <c r="H1983" t="s">
        <v>18</v>
      </c>
      <c r="I1983" t="s">
        <v>19</v>
      </c>
      <c r="J1983" t="s">
        <v>329</v>
      </c>
      <c r="K1983">
        <v>28</v>
      </c>
      <c r="L1983">
        <v>1</v>
      </c>
      <c r="M1983">
        <v>0</v>
      </c>
      <c r="N1983">
        <v>0</v>
      </c>
    </row>
    <row r="1984" spans="1:14" x14ac:dyDescent="0.15">
      <c r="A1984" t="str">
        <f t="shared" si="33"/>
        <v>201950_154_4562342690036</v>
      </c>
      <c r="B1984">
        <v>201950</v>
      </c>
      <c r="C1984">
        <v>154</v>
      </c>
      <c r="D1984" t="s">
        <v>57</v>
      </c>
      <c r="E1984" s="9">
        <v>4562342690036</v>
      </c>
      <c r="F1984">
        <v>0</v>
      </c>
      <c r="G1984">
        <v>0</v>
      </c>
      <c r="H1984" t="s">
        <v>20</v>
      </c>
      <c r="I1984" t="s">
        <v>19</v>
      </c>
      <c r="J1984" t="s">
        <v>329</v>
      </c>
      <c r="K1984">
        <v>8</v>
      </c>
      <c r="L1984">
        <v>1</v>
      </c>
      <c r="M1984">
        <v>0</v>
      </c>
      <c r="N1984">
        <v>0</v>
      </c>
    </row>
    <row r="1985" spans="1:14" x14ac:dyDescent="0.15">
      <c r="A1985" t="str">
        <f t="shared" si="33"/>
        <v>201950_154_4562342690043</v>
      </c>
      <c r="B1985">
        <v>201950</v>
      </c>
      <c r="C1985">
        <v>154</v>
      </c>
      <c r="D1985" t="s">
        <v>57</v>
      </c>
      <c r="E1985" s="9">
        <v>4562342690043</v>
      </c>
      <c r="F1985">
        <v>0</v>
      </c>
      <c r="G1985">
        <v>0</v>
      </c>
      <c r="H1985" t="s">
        <v>21</v>
      </c>
      <c r="I1985" t="s">
        <v>19</v>
      </c>
      <c r="J1985" t="s">
        <v>329</v>
      </c>
      <c r="K1985">
        <v>28</v>
      </c>
      <c r="L1985">
        <v>1</v>
      </c>
      <c r="M1985">
        <v>0</v>
      </c>
      <c r="N1985">
        <v>0</v>
      </c>
    </row>
    <row r="1986" spans="1:14" x14ac:dyDescent="0.15">
      <c r="A1986" t="str">
        <f t="shared" si="33"/>
        <v>201950_154_4562342690050</v>
      </c>
      <c r="B1986">
        <v>201950</v>
      </c>
      <c r="C1986">
        <v>154</v>
      </c>
      <c r="D1986" t="s">
        <v>57</v>
      </c>
      <c r="E1986" s="9">
        <v>4562342690050</v>
      </c>
      <c r="F1986">
        <v>0</v>
      </c>
      <c r="G1986">
        <v>0</v>
      </c>
      <c r="H1986" t="s">
        <v>22</v>
      </c>
      <c r="I1986" t="s">
        <v>19</v>
      </c>
      <c r="J1986" t="s">
        <v>329</v>
      </c>
      <c r="K1986">
        <v>8</v>
      </c>
      <c r="L1986">
        <v>1</v>
      </c>
      <c r="M1986">
        <v>0</v>
      </c>
      <c r="N1986">
        <v>0</v>
      </c>
    </row>
    <row r="1987" spans="1:14" x14ac:dyDescent="0.15">
      <c r="A1987" t="str">
        <f t="shared" si="33"/>
        <v>201950_154_4562342690067</v>
      </c>
      <c r="B1987">
        <v>201950</v>
      </c>
      <c r="C1987">
        <v>154</v>
      </c>
      <c r="D1987" t="s">
        <v>57</v>
      </c>
      <c r="E1987" s="9">
        <v>4562342690067</v>
      </c>
      <c r="F1987">
        <v>0</v>
      </c>
      <c r="G1987">
        <v>0</v>
      </c>
      <c r="H1987" t="s">
        <v>23</v>
      </c>
      <c r="I1987" t="s">
        <v>19</v>
      </c>
      <c r="J1987" t="s">
        <v>329</v>
      </c>
      <c r="K1987">
        <v>28</v>
      </c>
      <c r="L1987">
        <v>2</v>
      </c>
      <c r="M1987">
        <v>0</v>
      </c>
      <c r="N1987">
        <v>0</v>
      </c>
    </row>
    <row r="1988" spans="1:14" x14ac:dyDescent="0.15">
      <c r="A1988" t="str">
        <f t="shared" si="33"/>
        <v>201950_154_4562342690074</v>
      </c>
      <c r="B1988">
        <v>201950</v>
      </c>
      <c r="C1988">
        <v>154</v>
      </c>
      <c r="D1988" t="s">
        <v>57</v>
      </c>
      <c r="E1988" s="9">
        <v>4562342690074</v>
      </c>
      <c r="F1988">
        <v>0</v>
      </c>
      <c r="G1988">
        <v>0</v>
      </c>
      <c r="H1988" t="s">
        <v>24</v>
      </c>
      <c r="I1988" t="s">
        <v>19</v>
      </c>
      <c r="J1988" t="s">
        <v>329</v>
      </c>
      <c r="K1988">
        <v>29</v>
      </c>
      <c r="L1988">
        <v>1</v>
      </c>
      <c r="M1988">
        <v>0</v>
      </c>
      <c r="N1988">
        <v>0</v>
      </c>
    </row>
    <row r="1989" spans="1:14" x14ac:dyDescent="0.15">
      <c r="A1989" t="str">
        <f t="shared" si="33"/>
        <v>201950_154_4562342690081</v>
      </c>
      <c r="B1989">
        <v>201950</v>
      </c>
      <c r="C1989">
        <v>154</v>
      </c>
      <c r="D1989" t="s">
        <v>57</v>
      </c>
      <c r="E1989" s="9">
        <v>4562342690081</v>
      </c>
      <c r="F1989">
        <v>0</v>
      </c>
      <c r="G1989">
        <v>0</v>
      </c>
      <c r="H1989" t="s">
        <v>25</v>
      </c>
      <c r="I1989" t="s">
        <v>19</v>
      </c>
      <c r="J1989" t="s">
        <v>329</v>
      </c>
      <c r="K1989">
        <v>9</v>
      </c>
      <c r="L1989">
        <v>1</v>
      </c>
      <c r="M1989">
        <v>0</v>
      </c>
      <c r="N1989">
        <v>0</v>
      </c>
    </row>
    <row r="1990" spans="1:14" x14ac:dyDescent="0.15">
      <c r="A1990" t="str">
        <f t="shared" si="33"/>
        <v>201950_158_4562342690029</v>
      </c>
      <c r="B1990">
        <v>201950</v>
      </c>
      <c r="C1990">
        <v>158</v>
      </c>
      <c r="D1990" t="s">
        <v>58</v>
      </c>
      <c r="E1990" s="9">
        <v>4562342690029</v>
      </c>
      <c r="F1990">
        <v>0</v>
      </c>
      <c r="G1990">
        <v>0</v>
      </c>
      <c r="H1990" t="s">
        <v>18</v>
      </c>
      <c r="I1990" t="s">
        <v>19</v>
      </c>
      <c r="J1990" t="s">
        <v>329</v>
      </c>
      <c r="K1990">
        <v>29</v>
      </c>
      <c r="L1990">
        <v>1</v>
      </c>
      <c r="M1990">
        <v>0</v>
      </c>
      <c r="N1990">
        <v>0</v>
      </c>
    </row>
    <row r="1991" spans="1:14" x14ac:dyDescent="0.15">
      <c r="A1991" t="str">
        <f t="shared" si="33"/>
        <v>201950_158_4562342690036</v>
      </c>
      <c r="B1991">
        <v>201950</v>
      </c>
      <c r="C1991">
        <v>158</v>
      </c>
      <c r="D1991" t="s">
        <v>58</v>
      </c>
      <c r="E1991" s="9">
        <v>4562342690036</v>
      </c>
      <c r="F1991">
        <v>0</v>
      </c>
      <c r="G1991">
        <v>0</v>
      </c>
      <c r="H1991" t="s">
        <v>20</v>
      </c>
      <c r="I1991" t="s">
        <v>19</v>
      </c>
      <c r="J1991" t="s">
        <v>329</v>
      </c>
      <c r="K1991">
        <v>5</v>
      </c>
      <c r="L1991">
        <v>1</v>
      </c>
      <c r="M1991">
        <v>0</v>
      </c>
      <c r="N1991">
        <v>0</v>
      </c>
    </row>
    <row r="1992" spans="1:14" x14ac:dyDescent="0.15">
      <c r="A1992" t="str">
        <f t="shared" si="33"/>
        <v>201950_158_4562342690043</v>
      </c>
      <c r="B1992">
        <v>201950</v>
      </c>
      <c r="C1992">
        <v>158</v>
      </c>
      <c r="D1992" t="s">
        <v>58</v>
      </c>
      <c r="E1992" s="9">
        <v>4562342690043</v>
      </c>
      <c r="F1992">
        <v>0</v>
      </c>
      <c r="G1992">
        <v>0</v>
      </c>
      <c r="H1992" t="s">
        <v>21</v>
      </c>
      <c r="I1992" t="s">
        <v>19</v>
      </c>
      <c r="J1992" t="s">
        <v>329</v>
      </c>
      <c r="K1992">
        <v>28</v>
      </c>
      <c r="L1992">
        <v>3</v>
      </c>
      <c r="M1992">
        <v>0</v>
      </c>
      <c r="N1992">
        <v>0</v>
      </c>
    </row>
    <row r="1993" spans="1:14" x14ac:dyDescent="0.15">
      <c r="A1993" t="str">
        <f t="shared" si="33"/>
        <v>201950_158_4562342690050</v>
      </c>
      <c r="B1993">
        <v>201950</v>
      </c>
      <c r="C1993">
        <v>158</v>
      </c>
      <c r="D1993" t="s">
        <v>58</v>
      </c>
      <c r="E1993" s="9">
        <v>4562342690050</v>
      </c>
      <c r="F1993">
        <v>0</v>
      </c>
      <c r="G1993">
        <v>0</v>
      </c>
      <c r="H1993" t="s">
        <v>22</v>
      </c>
      <c r="I1993" t="s">
        <v>19</v>
      </c>
      <c r="J1993" t="s">
        <v>329</v>
      </c>
      <c r="K1993">
        <v>14</v>
      </c>
      <c r="L1993">
        <v>0</v>
      </c>
      <c r="M1993">
        <v>0</v>
      </c>
      <c r="N1993">
        <v>0</v>
      </c>
    </row>
    <row r="1994" spans="1:14" x14ac:dyDescent="0.15">
      <c r="A1994" t="str">
        <f t="shared" si="33"/>
        <v>201950_158_4562342690067</v>
      </c>
      <c r="B1994">
        <v>201950</v>
      </c>
      <c r="C1994">
        <v>158</v>
      </c>
      <c r="D1994" t="s">
        <v>58</v>
      </c>
      <c r="E1994" s="9">
        <v>4562342690067</v>
      </c>
      <c r="F1994">
        <v>0</v>
      </c>
      <c r="G1994">
        <v>0</v>
      </c>
      <c r="H1994" t="s">
        <v>23</v>
      </c>
      <c r="I1994" t="s">
        <v>19</v>
      </c>
      <c r="J1994" t="s">
        <v>329</v>
      </c>
      <c r="K1994">
        <v>29</v>
      </c>
      <c r="L1994">
        <v>0</v>
      </c>
      <c r="M1994">
        <v>0</v>
      </c>
      <c r="N1994">
        <v>0</v>
      </c>
    </row>
    <row r="1995" spans="1:14" x14ac:dyDescent="0.15">
      <c r="A1995" t="str">
        <f t="shared" si="33"/>
        <v>201950_158_4562342690074</v>
      </c>
      <c r="B1995">
        <v>201950</v>
      </c>
      <c r="C1995">
        <v>158</v>
      </c>
      <c r="D1995" t="s">
        <v>58</v>
      </c>
      <c r="E1995" s="9">
        <v>4562342690074</v>
      </c>
      <c r="F1995">
        <v>0</v>
      </c>
      <c r="G1995">
        <v>0</v>
      </c>
      <c r="H1995" t="s">
        <v>24</v>
      </c>
      <c r="I1995" t="s">
        <v>19</v>
      </c>
      <c r="J1995" t="s">
        <v>329</v>
      </c>
      <c r="K1995">
        <v>25</v>
      </c>
      <c r="L1995">
        <v>4</v>
      </c>
      <c r="M1995">
        <v>0</v>
      </c>
      <c r="N1995">
        <v>0</v>
      </c>
    </row>
    <row r="1996" spans="1:14" x14ac:dyDescent="0.15">
      <c r="A1996" t="str">
        <f t="shared" si="33"/>
        <v>201950_158_4562342690081</v>
      </c>
      <c r="B1996">
        <v>201950</v>
      </c>
      <c r="C1996">
        <v>158</v>
      </c>
      <c r="D1996" t="s">
        <v>58</v>
      </c>
      <c r="E1996" s="9">
        <v>4562342690081</v>
      </c>
      <c r="F1996">
        <v>0</v>
      </c>
      <c r="G1996">
        <v>0</v>
      </c>
      <c r="H1996" t="s">
        <v>25</v>
      </c>
      <c r="I1996" t="s">
        <v>19</v>
      </c>
      <c r="J1996" t="s">
        <v>329</v>
      </c>
      <c r="K1996">
        <v>7</v>
      </c>
      <c r="L1996">
        <v>3</v>
      </c>
      <c r="M1996">
        <v>0</v>
      </c>
      <c r="N1996">
        <v>0</v>
      </c>
    </row>
    <row r="1997" spans="1:14" x14ac:dyDescent="0.15">
      <c r="A1997" t="str">
        <f t="shared" si="33"/>
        <v>201950_160_4562342690029</v>
      </c>
      <c r="B1997">
        <v>201950</v>
      </c>
      <c r="C1997">
        <v>160</v>
      </c>
      <c r="D1997" t="s">
        <v>59</v>
      </c>
      <c r="E1997" s="9">
        <v>4562342690029</v>
      </c>
      <c r="F1997">
        <v>0</v>
      </c>
      <c r="G1997">
        <v>0</v>
      </c>
      <c r="H1997" t="s">
        <v>18</v>
      </c>
      <c r="I1997" t="s">
        <v>19</v>
      </c>
      <c r="J1997" t="s">
        <v>329</v>
      </c>
      <c r="K1997">
        <v>28</v>
      </c>
      <c r="L1997">
        <v>2</v>
      </c>
      <c r="M1997">
        <v>0</v>
      </c>
      <c r="N1997">
        <v>0</v>
      </c>
    </row>
    <row r="1998" spans="1:14" x14ac:dyDescent="0.15">
      <c r="A1998" t="str">
        <f t="shared" si="33"/>
        <v>201950_160_4562342690036</v>
      </c>
      <c r="B1998">
        <v>201950</v>
      </c>
      <c r="C1998">
        <v>160</v>
      </c>
      <c r="D1998" t="s">
        <v>59</v>
      </c>
      <c r="E1998" s="9">
        <v>4562342690036</v>
      </c>
      <c r="F1998">
        <v>0</v>
      </c>
      <c r="G1998">
        <v>0</v>
      </c>
      <c r="H1998" t="s">
        <v>20</v>
      </c>
      <c r="I1998" t="s">
        <v>19</v>
      </c>
      <c r="J1998" t="s">
        <v>329</v>
      </c>
      <c r="K1998">
        <v>10</v>
      </c>
      <c r="L1998">
        <v>0</v>
      </c>
      <c r="M1998">
        <v>0</v>
      </c>
      <c r="N1998">
        <v>0</v>
      </c>
    </row>
    <row r="1999" spans="1:14" x14ac:dyDescent="0.15">
      <c r="A1999" t="str">
        <f t="shared" si="33"/>
        <v>201950_160_4562342690043</v>
      </c>
      <c r="B1999">
        <v>201950</v>
      </c>
      <c r="C1999">
        <v>160</v>
      </c>
      <c r="D1999" t="s">
        <v>59</v>
      </c>
      <c r="E1999" s="9">
        <v>4562342690043</v>
      </c>
      <c r="F1999">
        <v>0</v>
      </c>
      <c r="G1999">
        <v>0</v>
      </c>
      <c r="H1999" t="s">
        <v>21</v>
      </c>
      <c r="I1999" t="s">
        <v>19</v>
      </c>
      <c r="J1999" t="s">
        <v>329</v>
      </c>
      <c r="K1999">
        <v>25</v>
      </c>
      <c r="L1999">
        <v>1</v>
      </c>
      <c r="M1999">
        <v>0</v>
      </c>
      <c r="N1999">
        <v>0</v>
      </c>
    </row>
    <row r="2000" spans="1:14" x14ac:dyDescent="0.15">
      <c r="A2000" t="str">
        <f t="shared" si="33"/>
        <v>201950_160_4562342690050</v>
      </c>
      <c r="B2000">
        <v>201950</v>
      </c>
      <c r="C2000">
        <v>160</v>
      </c>
      <c r="D2000" t="s">
        <v>59</v>
      </c>
      <c r="E2000" s="9">
        <v>4562342690050</v>
      </c>
      <c r="F2000">
        <v>0</v>
      </c>
      <c r="G2000">
        <v>0</v>
      </c>
      <c r="H2000" t="s">
        <v>22</v>
      </c>
      <c r="I2000" t="s">
        <v>19</v>
      </c>
      <c r="J2000" t="s">
        <v>329</v>
      </c>
      <c r="K2000">
        <v>9</v>
      </c>
      <c r="L2000">
        <v>0</v>
      </c>
      <c r="M2000">
        <v>0</v>
      </c>
      <c r="N2000">
        <v>0</v>
      </c>
    </row>
    <row r="2001" spans="1:14" x14ac:dyDescent="0.15">
      <c r="A2001" t="str">
        <f t="shared" si="33"/>
        <v>201950_160_4562342690067</v>
      </c>
      <c r="B2001">
        <v>201950</v>
      </c>
      <c r="C2001">
        <v>160</v>
      </c>
      <c r="D2001" t="s">
        <v>59</v>
      </c>
      <c r="E2001" s="9">
        <v>4562342690067</v>
      </c>
      <c r="F2001">
        <v>0</v>
      </c>
      <c r="G2001">
        <v>0</v>
      </c>
      <c r="H2001" t="s">
        <v>23</v>
      </c>
      <c r="I2001" t="s">
        <v>19</v>
      </c>
      <c r="J2001" t="s">
        <v>329</v>
      </c>
      <c r="K2001">
        <v>28</v>
      </c>
      <c r="L2001">
        <v>1</v>
      </c>
      <c r="M2001">
        <v>0</v>
      </c>
      <c r="N2001">
        <v>0</v>
      </c>
    </row>
    <row r="2002" spans="1:14" x14ac:dyDescent="0.15">
      <c r="A2002" t="str">
        <f t="shared" si="33"/>
        <v>201950_160_4562342690074</v>
      </c>
      <c r="B2002">
        <v>201950</v>
      </c>
      <c r="C2002">
        <v>160</v>
      </c>
      <c r="D2002" t="s">
        <v>59</v>
      </c>
      <c r="E2002" s="9">
        <v>4562342690074</v>
      </c>
      <c r="F2002">
        <v>0</v>
      </c>
      <c r="G2002">
        <v>0</v>
      </c>
      <c r="H2002" t="s">
        <v>24</v>
      </c>
      <c r="I2002" t="s">
        <v>19</v>
      </c>
      <c r="J2002" t="s">
        <v>329</v>
      </c>
      <c r="K2002">
        <v>29</v>
      </c>
      <c r="L2002">
        <v>1</v>
      </c>
      <c r="M2002">
        <v>0</v>
      </c>
      <c r="N2002">
        <v>0</v>
      </c>
    </row>
    <row r="2003" spans="1:14" x14ac:dyDescent="0.15">
      <c r="A2003" t="str">
        <f t="shared" si="33"/>
        <v>201950_160_4562342690081</v>
      </c>
      <c r="B2003">
        <v>201950</v>
      </c>
      <c r="C2003">
        <v>160</v>
      </c>
      <c r="D2003" t="s">
        <v>59</v>
      </c>
      <c r="E2003" s="9">
        <v>4562342690081</v>
      </c>
      <c r="F2003">
        <v>0</v>
      </c>
      <c r="G2003">
        <v>0</v>
      </c>
      <c r="H2003" t="s">
        <v>25</v>
      </c>
      <c r="I2003" t="s">
        <v>19</v>
      </c>
      <c r="J2003" t="s">
        <v>329</v>
      </c>
      <c r="K2003">
        <v>9</v>
      </c>
      <c r="L2003">
        <v>1</v>
      </c>
      <c r="M2003">
        <v>0</v>
      </c>
      <c r="N2003">
        <v>0</v>
      </c>
    </row>
    <row r="2004" spans="1:14" x14ac:dyDescent="0.15">
      <c r="A2004" t="str">
        <f t="shared" si="33"/>
        <v>201950_162_4562342690029</v>
      </c>
      <c r="B2004">
        <v>201950</v>
      </c>
      <c r="C2004">
        <v>162</v>
      </c>
      <c r="D2004" t="s">
        <v>60</v>
      </c>
      <c r="E2004" s="9">
        <v>4562342690029</v>
      </c>
      <c r="F2004">
        <v>0</v>
      </c>
      <c r="G2004">
        <v>0</v>
      </c>
      <c r="H2004" t="s">
        <v>18</v>
      </c>
      <c r="I2004" t="s">
        <v>19</v>
      </c>
      <c r="J2004" t="s">
        <v>329</v>
      </c>
      <c r="K2004">
        <v>25</v>
      </c>
      <c r="L2004">
        <v>5</v>
      </c>
      <c r="M2004">
        <v>0</v>
      </c>
      <c r="N2004">
        <v>0</v>
      </c>
    </row>
    <row r="2005" spans="1:14" x14ac:dyDescent="0.15">
      <c r="A2005" t="str">
        <f t="shared" si="33"/>
        <v>201950_162_4562342690036</v>
      </c>
      <c r="B2005">
        <v>201950</v>
      </c>
      <c r="C2005">
        <v>162</v>
      </c>
      <c r="D2005" t="s">
        <v>60</v>
      </c>
      <c r="E2005" s="9">
        <v>4562342690036</v>
      </c>
      <c r="F2005">
        <v>0</v>
      </c>
      <c r="G2005">
        <v>0</v>
      </c>
      <c r="H2005" t="s">
        <v>20</v>
      </c>
      <c r="I2005" t="s">
        <v>19</v>
      </c>
      <c r="J2005" t="s">
        <v>329</v>
      </c>
      <c r="K2005">
        <v>9</v>
      </c>
      <c r="L2005">
        <v>1</v>
      </c>
      <c r="M2005">
        <v>0</v>
      </c>
      <c r="N2005">
        <v>0</v>
      </c>
    </row>
    <row r="2006" spans="1:14" x14ac:dyDescent="0.15">
      <c r="A2006" t="str">
        <f t="shared" si="33"/>
        <v>201950_162_4562342690043</v>
      </c>
      <c r="B2006">
        <v>201950</v>
      </c>
      <c r="C2006">
        <v>162</v>
      </c>
      <c r="D2006" t="s">
        <v>60</v>
      </c>
      <c r="E2006" s="9">
        <v>4562342690043</v>
      </c>
      <c r="F2006">
        <v>0</v>
      </c>
      <c r="G2006">
        <v>0</v>
      </c>
      <c r="H2006" t="s">
        <v>21</v>
      </c>
      <c r="I2006" t="s">
        <v>19</v>
      </c>
      <c r="J2006" t="s">
        <v>329</v>
      </c>
      <c r="K2006">
        <v>29</v>
      </c>
      <c r="L2006">
        <v>1</v>
      </c>
      <c r="M2006">
        <v>0</v>
      </c>
      <c r="N2006">
        <v>0</v>
      </c>
    </row>
    <row r="2007" spans="1:14" x14ac:dyDescent="0.15">
      <c r="A2007" t="str">
        <f t="shared" si="33"/>
        <v>201950_162_4562342690050</v>
      </c>
      <c r="B2007">
        <v>201950</v>
      </c>
      <c r="C2007">
        <v>162</v>
      </c>
      <c r="D2007" t="s">
        <v>60</v>
      </c>
      <c r="E2007" s="9">
        <v>4562342690050</v>
      </c>
      <c r="F2007">
        <v>0</v>
      </c>
      <c r="G2007">
        <v>0</v>
      </c>
      <c r="H2007" t="s">
        <v>22</v>
      </c>
      <c r="I2007" t="s">
        <v>19</v>
      </c>
      <c r="J2007" t="s">
        <v>329</v>
      </c>
      <c r="K2007">
        <v>8</v>
      </c>
      <c r="L2007">
        <v>1</v>
      </c>
      <c r="M2007">
        <v>0</v>
      </c>
      <c r="N2007">
        <v>0</v>
      </c>
    </row>
    <row r="2008" spans="1:14" x14ac:dyDescent="0.15">
      <c r="A2008" t="str">
        <f t="shared" si="33"/>
        <v>201950_162_4562342690067</v>
      </c>
      <c r="B2008">
        <v>201950</v>
      </c>
      <c r="C2008">
        <v>162</v>
      </c>
      <c r="D2008" t="s">
        <v>60</v>
      </c>
      <c r="E2008" s="9">
        <v>4562342690067</v>
      </c>
      <c r="F2008">
        <v>0</v>
      </c>
      <c r="G2008">
        <v>0</v>
      </c>
      <c r="H2008" t="s">
        <v>23</v>
      </c>
      <c r="I2008" t="s">
        <v>19</v>
      </c>
      <c r="J2008" t="s">
        <v>329</v>
      </c>
      <c r="K2008">
        <v>29</v>
      </c>
      <c r="L2008">
        <v>1</v>
      </c>
      <c r="M2008">
        <v>0</v>
      </c>
      <c r="N2008">
        <v>0</v>
      </c>
    </row>
    <row r="2009" spans="1:14" x14ac:dyDescent="0.15">
      <c r="A2009" t="str">
        <f t="shared" ref="A2009:A2072" si="34">B2009&amp;"_"&amp;C2009&amp;"_"&amp;E2009</f>
        <v>201950_162_4562342690074</v>
      </c>
      <c r="B2009">
        <v>201950</v>
      </c>
      <c r="C2009">
        <v>162</v>
      </c>
      <c r="D2009" t="s">
        <v>60</v>
      </c>
      <c r="E2009" s="9">
        <v>4562342690074</v>
      </c>
      <c r="F2009">
        <v>0</v>
      </c>
      <c r="G2009">
        <v>0</v>
      </c>
      <c r="H2009" t="s">
        <v>24</v>
      </c>
      <c r="I2009" t="s">
        <v>19</v>
      </c>
      <c r="J2009" t="s">
        <v>329</v>
      </c>
      <c r="K2009">
        <v>28</v>
      </c>
      <c r="L2009">
        <v>2</v>
      </c>
      <c r="M2009">
        <v>0</v>
      </c>
      <c r="N2009">
        <v>0</v>
      </c>
    </row>
    <row r="2010" spans="1:14" x14ac:dyDescent="0.15">
      <c r="A2010" t="str">
        <f t="shared" si="34"/>
        <v>201950_162_4562342690081</v>
      </c>
      <c r="B2010">
        <v>201950</v>
      </c>
      <c r="C2010">
        <v>162</v>
      </c>
      <c r="D2010" t="s">
        <v>60</v>
      </c>
      <c r="E2010" s="9">
        <v>4562342690081</v>
      </c>
      <c r="F2010">
        <v>0</v>
      </c>
      <c r="G2010">
        <v>0</v>
      </c>
      <c r="H2010" t="s">
        <v>25</v>
      </c>
      <c r="I2010" t="s">
        <v>19</v>
      </c>
      <c r="J2010" t="s">
        <v>329</v>
      </c>
      <c r="K2010">
        <v>9</v>
      </c>
      <c r="L2010">
        <v>1</v>
      </c>
      <c r="M2010">
        <v>0</v>
      </c>
      <c r="N2010">
        <v>0</v>
      </c>
    </row>
    <row r="2011" spans="1:14" x14ac:dyDescent="0.15">
      <c r="A2011" t="str">
        <f t="shared" si="34"/>
        <v>201950_164_4562342690029</v>
      </c>
      <c r="B2011">
        <v>201950</v>
      </c>
      <c r="C2011">
        <v>164</v>
      </c>
      <c r="D2011" t="s">
        <v>61</v>
      </c>
      <c r="E2011" s="9">
        <v>4562342690029</v>
      </c>
      <c r="F2011">
        <v>0</v>
      </c>
      <c r="G2011">
        <v>0</v>
      </c>
      <c r="H2011" t="s">
        <v>18</v>
      </c>
      <c r="I2011" t="s">
        <v>19</v>
      </c>
      <c r="J2011" t="s">
        <v>329</v>
      </c>
      <c r="K2011">
        <v>25</v>
      </c>
      <c r="L2011">
        <v>0</v>
      </c>
      <c r="M2011">
        <v>0</v>
      </c>
      <c r="N2011">
        <v>0</v>
      </c>
    </row>
    <row r="2012" spans="1:14" x14ac:dyDescent="0.15">
      <c r="A2012" t="str">
        <f t="shared" si="34"/>
        <v>201950_164_4562342690036</v>
      </c>
      <c r="B2012">
        <v>201950</v>
      </c>
      <c r="C2012">
        <v>164</v>
      </c>
      <c r="D2012" t="s">
        <v>61</v>
      </c>
      <c r="E2012" s="9">
        <v>4562342690036</v>
      </c>
      <c r="F2012">
        <v>0</v>
      </c>
      <c r="G2012">
        <v>0</v>
      </c>
      <c r="H2012" t="s">
        <v>20</v>
      </c>
      <c r="I2012" t="s">
        <v>19</v>
      </c>
      <c r="J2012" t="s">
        <v>329</v>
      </c>
      <c r="K2012">
        <v>8</v>
      </c>
      <c r="L2012">
        <v>1</v>
      </c>
      <c r="M2012">
        <v>0</v>
      </c>
      <c r="N2012">
        <v>0</v>
      </c>
    </row>
    <row r="2013" spans="1:14" x14ac:dyDescent="0.15">
      <c r="A2013" t="str">
        <f t="shared" si="34"/>
        <v>201950_164_4562342690043</v>
      </c>
      <c r="B2013">
        <v>201950</v>
      </c>
      <c r="C2013">
        <v>164</v>
      </c>
      <c r="D2013" t="s">
        <v>61</v>
      </c>
      <c r="E2013" s="9">
        <v>4562342690043</v>
      </c>
      <c r="F2013">
        <v>0</v>
      </c>
      <c r="G2013">
        <v>0</v>
      </c>
      <c r="H2013" t="s">
        <v>21</v>
      </c>
      <c r="I2013" t="s">
        <v>19</v>
      </c>
      <c r="J2013" t="s">
        <v>329</v>
      </c>
      <c r="K2013">
        <v>23</v>
      </c>
      <c r="L2013">
        <v>4</v>
      </c>
      <c r="M2013">
        <v>0</v>
      </c>
      <c r="N2013">
        <v>0</v>
      </c>
    </row>
    <row r="2014" spans="1:14" x14ac:dyDescent="0.15">
      <c r="A2014" t="str">
        <f t="shared" si="34"/>
        <v>201950_164_4562342690050</v>
      </c>
      <c r="B2014">
        <v>201950</v>
      </c>
      <c r="C2014">
        <v>164</v>
      </c>
      <c r="D2014" t="s">
        <v>61</v>
      </c>
      <c r="E2014" s="9">
        <v>4562342690050</v>
      </c>
      <c r="F2014">
        <v>0</v>
      </c>
      <c r="G2014">
        <v>0</v>
      </c>
      <c r="H2014" t="s">
        <v>22</v>
      </c>
      <c r="I2014" t="s">
        <v>19</v>
      </c>
      <c r="J2014" t="s">
        <v>329</v>
      </c>
      <c r="K2014">
        <v>5</v>
      </c>
      <c r="L2014">
        <v>2</v>
      </c>
      <c r="M2014">
        <v>0</v>
      </c>
      <c r="N2014">
        <v>0</v>
      </c>
    </row>
    <row r="2015" spans="1:14" x14ac:dyDescent="0.15">
      <c r="A2015" t="str">
        <f t="shared" si="34"/>
        <v>201950_164_4562342690067</v>
      </c>
      <c r="B2015">
        <v>201950</v>
      </c>
      <c r="C2015">
        <v>164</v>
      </c>
      <c r="D2015" t="s">
        <v>61</v>
      </c>
      <c r="E2015" s="9">
        <v>4562342690067</v>
      </c>
      <c r="F2015">
        <v>0</v>
      </c>
      <c r="G2015">
        <v>0</v>
      </c>
      <c r="H2015" t="s">
        <v>23</v>
      </c>
      <c r="I2015" t="s">
        <v>19</v>
      </c>
      <c r="J2015" t="s">
        <v>329</v>
      </c>
      <c r="K2015">
        <v>27</v>
      </c>
      <c r="L2015">
        <v>0</v>
      </c>
      <c r="M2015">
        <v>0</v>
      </c>
      <c r="N2015">
        <v>0</v>
      </c>
    </row>
    <row r="2016" spans="1:14" x14ac:dyDescent="0.15">
      <c r="A2016" t="str">
        <f t="shared" si="34"/>
        <v>201950_164_4562342690074</v>
      </c>
      <c r="B2016">
        <v>201950</v>
      </c>
      <c r="C2016">
        <v>164</v>
      </c>
      <c r="D2016" t="s">
        <v>61</v>
      </c>
      <c r="E2016" s="9">
        <v>4562342690074</v>
      </c>
      <c r="F2016">
        <v>0</v>
      </c>
      <c r="G2016">
        <v>0</v>
      </c>
      <c r="H2016" t="s">
        <v>24</v>
      </c>
      <c r="I2016" t="s">
        <v>19</v>
      </c>
      <c r="J2016" t="s">
        <v>329</v>
      </c>
      <c r="K2016">
        <v>26</v>
      </c>
      <c r="L2016">
        <v>2</v>
      </c>
      <c r="M2016">
        <v>0</v>
      </c>
      <c r="N2016">
        <v>0</v>
      </c>
    </row>
    <row r="2017" spans="1:14" x14ac:dyDescent="0.15">
      <c r="A2017" t="str">
        <f t="shared" si="34"/>
        <v>201950_164_4562342690081</v>
      </c>
      <c r="B2017">
        <v>201950</v>
      </c>
      <c r="C2017">
        <v>164</v>
      </c>
      <c r="D2017" t="s">
        <v>61</v>
      </c>
      <c r="E2017" s="9">
        <v>4562342690081</v>
      </c>
      <c r="F2017">
        <v>0</v>
      </c>
      <c r="G2017">
        <v>0</v>
      </c>
      <c r="H2017" t="s">
        <v>25</v>
      </c>
      <c r="I2017" t="s">
        <v>19</v>
      </c>
      <c r="J2017" t="s">
        <v>329</v>
      </c>
      <c r="K2017">
        <v>5</v>
      </c>
      <c r="L2017">
        <v>0</v>
      </c>
      <c r="M2017">
        <v>0</v>
      </c>
      <c r="N2017">
        <v>0</v>
      </c>
    </row>
    <row r="2018" spans="1:14" x14ac:dyDescent="0.15">
      <c r="A2018" t="str">
        <f t="shared" si="34"/>
        <v>201950_178_4562342690029</v>
      </c>
      <c r="B2018">
        <v>201950</v>
      </c>
      <c r="C2018">
        <v>178</v>
      </c>
      <c r="D2018" t="s">
        <v>62</v>
      </c>
      <c r="E2018" s="9">
        <v>4562342690029</v>
      </c>
      <c r="F2018">
        <v>0</v>
      </c>
      <c r="G2018">
        <v>0</v>
      </c>
      <c r="H2018" t="s">
        <v>18</v>
      </c>
      <c r="I2018" t="s">
        <v>19</v>
      </c>
      <c r="J2018" t="s">
        <v>329</v>
      </c>
      <c r="K2018">
        <v>30</v>
      </c>
      <c r="L2018">
        <v>0</v>
      </c>
      <c r="M2018">
        <v>0</v>
      </c>
      <c r="N2018">
        <v>0</v>
      </c>
    </row>
    <row r="2019" spans="1:14" x14ac:dyDescent="0.15">
      <c r="A2019" t="str">
        <f t="shared" si="34"/>
        <v>201950_178_4562342690036</v>
      </c>
      <c r="B2019">
        <v>201950</v>
      </c>
      <c r="C2019">
        <v>178</v>
      </c>
      <c r="D2019" t="s">
        <v>62</v>
      </c>
      <c r="E2019" s="9">
        <v>4562342690036</v>
      </c>
      <c r="F2019">
        <v>0</v>
      </c>
      <c r="G2019">
        <v>0</v>
      </c>
      <c r="H2019" t="s">
        <v>20</v>
      </c>
      <c r="I2019" t="s">
        <v>19</v>
      </c>
      <c r="J2019" t="s">
        <v>329</v>
      </c>
      <c r="K2019">
        <v>10</v>
      </c>
      <c r="L2019">
        <v>0</v>
      </c>
      <c r="M2019">
        <v>0</v>
      </c>
      <c r="N2019">
        <v>0</v>
      </c>
    </row>
    <row r="2020" spans="1:14" x14ac:dyDescent="0.15">
      <c r="A2020" t="str">
        <f t="shared" si="34"/>
        <v>201950_178_4562342690043</v>
      </c>
      <c r="B2020">
        <v>201950</v>
      </c>
      <c r="C2020">
        <v>178</v>
      </c>
      <c r="D2020" t="s">
        <v>62</v>
      </c>
      <c r="E2020" s="9">
        <v>4562342690043</v>
      </c>
      <c r="F2020">
        <v>0</v>
      </c>
      <c r="G2020">
        <v>0</v>
      </c>
      <c r="H2020" t="s">
        <v>21</v>
      </c>
      <c r="I2020" t="s">
        <v>19</v>
      </c>
      <c r="J2020" t="s">
        <v>329</v>
      </c>
      <c r="K2020">
        <v>30</v>
      </c>
      <c r="L2020">
        <v>0</v>
      </c>
      <c r="M2020">
        <v>0</v>
      </c>
      <c r="N2020">
        <v>0</v>
      </c>
    </row>
    <row r="2021" spans="1:14" x14ac:dyDescent="0.15">
      <c r="A2021" t="str">
        <f t="shared" si="34"/>
        <v>201950_178_4562342690050</v>
      </c>
      <c r="B2021">
        <v>201950</v>
      </c>
      <c r="C2021">
        <v>178</v>
      </c>
      <c r="D2021" t="s">
        <v>62</v>
      </c>
      <c r="E2021" s="9">
        <v>4562342690050</v>
      </c>
      <c r="F2021">
        <v>0</v>
      </c>
      <c r="G2021">
        <v>0</v>
      </c>
      <c r="H2021" t="s">
        <v>22</v>
      </c>
      <c r="I2021" t="s">
        <v>19</v>
      </c>
      <c r="J2021" t="s">
        <v>329</v>
      </c>
      <c r="K2021">
        <v>10</v>
      </c>
      <c r="L2021">
        <v>0</v>
      </c>
      <c r="M2021">
        <v>0</v>
      </c>
      <c r="N2021">
        <v>0</v>
      </c>
    </row>
    <row r="2022" spans="1:14" x14ac:dyDescent="0.15">
      <c r="A2022" t="str">
        <f t="shared" si="34"/>
        <v>201950_178_4562342690067</v>
      </c>
      <c r="B2022">
        <v>201950</v>
      </c>
      <c r="C2022">
        <v>178</v>
      </c>
      <c r="D2022" t="s">
        <v>62</v>
      </c>
      <c r="E2022" s="9">
        <v>4562342690067</v>
      </c>
      <c r="F2022">
        <v>0</v>
      </c>
      <c r="G2022">
        <v>0</v>
      </c>
      <c r="H2022" t="s">
        <v>23</v>
      </c>
      <c r="I2022" t="s">
        <v>19</v>
      </c>
      <c r="J2022" t="s">
        <v>329</v>
      </c>
      <c r="K2022">
        <v>30</v>
      </c>
      <c r="L2022">
        <v>0</v>
      </c>
      <c r="M2022">
        <v>0</v>
      </c>
      <c r="N2022">
        <v>0</v>
      </c>
    </row>
    <row r="2023" spans="1:14" x14ac:dyDescent="0.15">
      <c r="A2023" t="str">
        <f t="shared" si="34"/>
        <v>201950_178_4562342690074</v>
      </c>
      <c r="B2023">
        <v>201950</v>
      </c>
      <c r="C2023">
        <v>178</v>
      </c>
      <c r="D2023" t="s">
        <v>62</v>
      </c>
      <c r="E2023" s="9">
        <v>4562342690074</v>
      </c>
      <c r="F2023">
        <v>0</v>
      </c>
      <c r="G2023">
        <v>0</v>
      </c>
      <c r="H2023" t="s">
        <v>24</v>
      </c>
      <c r="I2023" t="s">
        <v>19</v>
      </c>
      <c r="J2023" t="s">
        <v>329</v>
      </c>
      <c r="K2023">
        <v>30</v>
      </c>
      <c r="L2023">
        <v>0</v>
      </c>
      <c r="M2023">
        <v>0</v>
      </c>
      <c r="N2023">
        <v>0</v>
      </c>
    </row>
    <row r="2024" spans="1:14" x14ac:dyDescent="0.15">
      <c r="A2024" t="str">
        <f t="shared" si="34"/>
        <v>201950_178_4562342690081</v>
      </c>
      <c r="B2024">
        <v>201950</v>
      </c>
      <c r="C2024">
        <v>178</v>
      </c>
      <c r="D2024" t="s">
        <v>62</v>
      </c>
      <c r="E2024" s="9">
        <v>4562342690081</v>
      </c>
      <c r="F2024">
        <v>0</v>
      </c>
      <c r="G2024">
        <v>0</v>
      </c>
      <c r="H2024" t="s">
        <v>25</v>
      </c>
      <c r="I2024" t="s">
        <v>19</v>
      </c>
      <c r="J2024" t="s">
        <v>329</v>
      </c>
      <c r="K2024">
        <v>10</v>
      </c>
      <c r="L2024">
        <v>0</v>
      </c>
      <c r="M2024">
        <v>0</v>
      </c>
      <c r="N2024">
        <v>0</v>
      </c>
    </row>
    <row r="2025" spans="1:14" x14ac:dyDescent="0.15">
      <c r="A2025" t="str">
        <f t="shared" si="34"/>
        <v>201950_199_4562342690029</v>
      </c>
      <c r="B2025">
        <v>201950</v>
      </c>
      <c r="C2025">
        <v>199</v>
      </c>
      <c r="D2025" t="s">
        <v>63</v>
      </c>
      <c r="E2025" s="9">
        <v>4562342690029</v>
      </c>
      <c r="F2025">
        <v>0</v>
      </c>
      <c r="G2025">
        <v>0</v>
      </c>
      <c r="H2025" t="s">
        <v>18</v>
      </c>
      <c r="I2025" t="s">
        <v>19</v>
      </c>
      <c r="J2025" t="s">
        <v>329</v>
      </c>
      <c r="K2025">
        <v>30</v>
      </c>
      <c r="L2025">
        <v>0</v>
      </c>
      <c r="M2025">
        <v>0</v>
      </c>
      <c r="N2025">
        <v>0</v>
      </c>
    </row>
    <row r="2026" spans="1:14" x14ac:dyDescent="0.15">
      <c r="A2026" t="str">
        <f t="shared" si="34"/>
        <v>201950_199_4562342690036</v>
      </c>
      <c r="B2026">
        <v>201950</v>
      </c>
      <c r="C2026">
        <v>199</v>
      </c>
      <c r="D2026" t="s">
        <v>63</v>
      </c>
      <c r="E2026" s="9">
        <v>4562342690036</v>
      </c>
      <c r="F2026">
        <v>0</v>
      </c>
      <c r="G2026">
        <v>0</v>
      </c>
      <c r="H2026" t="s">
        <v>20</v>
      </c>
      <c r="I2026" t="s">
        <v>19</v>
      </c>
      <c r="J2026" t="s">
        <v>329</v>
      </c>
      <c r="K2026">
        <v>10</v>
      </c>
      <c r="L2026">
        <v>0</v>
      </c>
      <c r="M2026">
        <v>0</v>
      </c>
      <c r="N2026">
        <v>0</v>
      </c>
    </row>
    <row r="2027" spans="1:14" x14ac:dyDescent="0.15">
      <c r="A2027" t="str">
        <f t="shared" si="34"/>
        <v>201950_199_4562342690043</v>
      </c>
      <c r="B2027">
        <v>201950</v>
      </c>
      <c r="C2027">
        <v>199</v>
      </c>
      <c r="D2027" t="s">
        <v>63</v>
      </c>
      <c r="E2027" s="9">
        <v>4562342690043</v>
      </c>
      <c r="F2027">
        <v>0</v>
      </c>
      <c r="G2027">
        <v>0</v>
      </c>
      <c r="H2027" t="s">
        <v>21</v>
      </c>
      <c r="I2027" t="s">
        <v>19</v>
      </c>
      <c r="J2027" t="s">
        <v>329</v>
      </c>
      <c r="K2027">
        <v>30</v>
      </c>
      <c r="L2027">
        <v>0</v>
      </c>
      <c r="M2027">
        <v>0</v>
      </c>
      <c r="N2027">
        <v>0</v>
      </c>
    </row>
    <row r="2028" spans="1:14" x14ac:dyDescent="0.15">
      <c r="A2028" t="str">
        <f t="shared" si="34"/>
        <v>201950_199_4562342690050</v>
      </c>
      <c r="B2028">
        <v>201950</v>
      </c>
      <c r="C2028">
        <v>199</v>
      </c>
      <c r="D2028" t="s">
        <v>63</v>
      </c>
      <c r="E2028" s="9">
        <v>4562342690050</v>
      </c>
      <c r="F2028">
        <v>0</v>
      </c>
      <c r="G2028">
        <v>0</v>
      </c>
      <c r="H2028" t="s">
        <v>22</v>
      </c>
      <c r="I2028" t="s">
        <v>19</v>
      </c>
      <c r="J2028" t="s">
        <v>329</v>
      </c>
      <c r="K2028">
        <v>9</v>
      </c>
      <c r="L2028">
        <v>1</v>
      </c>
      <c r="M2028">
        <v>0</v>
      </c>
      <c r="N2028">
        <v>0</v>
      </c>
    </row>
    <row r="2029" spans="1:14" x14ac:dyDescent="0.15">
      <c r="A2029" t="str">
        <f t="shared" si="34"/>
        <v>201950_199_4562342690067</v>
      </c>
      <c r="B2029">
        <v>201950</v>
      </c>
      <c r="C2029">
        <v>199</v>
      </c>
      <c r="D2029" t="s">
        <v>63</v>
      </c>
      <c r="E2029" s="9">
        <v>4562342690067</v>
      </c>
      <c r="F2029">
        <v>0</v>
      </c>
      <c r="G2029">
        <v>0</v>
      </c>
      <c r="H2029" t="s">
        <v>23</v>
      </c>
      <c r="I2029" t="s">
        <v>19</v>
      </c>
      <c r="J2029" t="s">
        <v>329</v>
      </c>
      <c r="K2029">
        <v>30</v>
      </c>
      <c r="L2029">
        <v>0</v>
      </c>
      <c r="M2029">
        <v>0</v>
      </c>
      <c r="N2029">
        <v>0</v>
      </c>
    </row>
    <row r="2030" spans="1:14" x14ac:dyDescent="0.15">
      <c r="A2030" t="str">
        <f t="shared" si="34"/>
        <v>201950_199_4562342690074</v>
      </c>
      <c r="B2030">
        <v>201950</v>
      </c>
      <c r="C2030">
        <v>199</v>
      </c>
      <c r="D2030" t="s">
        <v>63</v>
      </c>
      <c r="E2030" s="9">
        <v>4562342690074</v>
      </c>
      <c r="F2030">
        <v>0</v>
      </c>
      <c r="G2030">
        <v>0</v>
      </c>
      <c r="H2030" t="s">
        <v>24</v>
      </c>
      <c r="I2030" t="s">
        <v>19</v>
      </c>
      <c r="J2030" t="s">
        <v>329</v>
      </c>
      <c r="K2030">
        <v>30</v>
      </c>
      <c r="L2030">
        <v>0</v>
      </c>
      <c r="M2030">
        <v>0</v>
      </c>
      <c r="N2030">
        <v>0</v>
      </c>
    </row>
    <row r="2031" spans="1:14" x14ac:dyDescent="0.15">
      <c r="A2031" t="str">
        <f t="shared" si="34"/>
        <v>201950_199_4562342690081</v>
      </c>
      <c r="B2031">
        <v>201950</v>
      </c>
      <c r="C2031">
        <v>199</v>
      </c>
      <c r="D2031" t="s">
        <v>63</v>
      </c>
      <c r="E2031" s="9">
        <v>4562342690081</v>
      </c>
      <c r="F2031">
        <v>0</v>
      </c>
      <c r="G2031">
        <v>0</v>
      </c>
      <c r="H2031" t="s">
        <v>25</v>
      </c>
      <c r="I2031" t="s">
        <v>19</v>
      </c>
      <c r="J2031" t="s">
        <v>329</v>
      </c>
      <c r="K2031">
        <v>8</v>
      </c>
      <c r="L2031">
        <v>2</v>
      </c>
      <c r="M2031">
        <v>0</v>
      </c>
      <c r="N2031">
        <v>0</v>
      </c>
    </row>
    <row r="2032" spans="1:14" x14ac:dyDescent="0.15">
      <c r="A2032" t="str">
        <f t="shared" si="34"/>
        <v>201950_210_4562342690029</v>
      </c>
      <c r="B2032">
        <v>201950</v>
      </c>
      <c r="C2032">
        <v>210</v>
      </c>
      <c r="D2032" t="s">
        <v>64</v>
      </c>
      <c r="E2032" s="9">
        <v>4562342690029</v>
      </c>
      <c r="F2032">
        <v>0</v>
      </c>
      <c r="G2032">
        <v>0</v>
      </c>
      <c r="H2032" t="s">
        <v>18</v>
      </c>
      <c r="I2032" t="s">
        <v>19</v>
      </c>
      <c r="J2032" t="s">
        <v>329</v>
      </c>
      <c r="K2032">
        <v>29</v>
      </c>
      <c r="L2032">
        <v>1</v>
      </c>
      <c r="M2032">
        <v>0</v>
      </c>
      <c r="N2032">
        <v>0</v>
      </c>
    </row>
    <row r="2033" spans="1:14" x14ac:dyDescent="0.15">
      <c r="A2033" t="str">
        <f t="shared" si="34"/>
        <v>201950_210_4562342690036</v>
      </c>
      <c r="B2033">
        <v>201950</v>
      </c>
      <c r="C2033">
        <v>210</v>
      </c>
      <c r="D2033" t="s">
        <v>64</v>
      </c>
      <c r="E2033" s="9">
        <v>4562342690036</v>
      </c>
      <c r="F2033">
        <v>0</v>
      </c>
      <c r="G2033">
        <v>0</v>
      </c>
      <c r="H2033" t="s">
        <v>20</v>
      </c>
      <c r="I2033" t="s">
        <v>19</v>
      </c>
      <c r="J2033" t="s">
        <v>329</v>
      </c>
      <c r="K2033">
        <v>9</v>
      </c>
      <c r="L2033">
        <v>1</v>
      </c>
      <c r="M2033">
        <v>0</v>
      </c>
      <c r="N2033">
        <v>0</v>
      </c>
    </row>
    <row r="2034" spans="1:14" x14ac:dyDescent="0.15">
      <c r="A2034" t="str">
        <f t="shared" si="34"/>
        <v>201950_210_4562342690043</v>
      </c>
      <c r="B2034">
        <v>201950</v>
      </c>
      <c r="C2034">
        <v>210</v>
      </c>
      <c r="D2034" t="s">
        <v>64</v>
      </c>
      <c r="E2034" s="9">
        <v>4562342690043</v>
      </c>
      <c r="F2034">
        <v>0</v>
      </c>
      <c r="G2034">
        <v>0</v>
      </c>
      <c r="H2034" t="s">
        <v>21</v>
      </c>
      <c r="I2034" t="s">
        <v>19</v>
      </c>
      <c r="J2034" t="s">
        <v>329</v>
      </c>
      <c r="K2034">
        <v>28</v>
      </c>
      <c r="L2034">
        <v>2</v>
      </c>
      <c r="M2034">
        <v>0</v>
      </c>
      <c r="N2034">
        <v>0</v>
      </c>
    </row>
    <row r="2035" spans="1:14" x14ac:dyDescent="0.15">
      <c r="A2035" t="str">
        <f t="shared" si="34"/>
        <v>201950_210_4562342690050</v>
      </c>
      <c r="B2035">
        <v>201950</v>
      </c>
      <c r="C2035">
        <v>210</v>
      </c>
      <c r="D2035" t="s">
        <v>64</v>
      </c>
      <c r="E2035" s="9">
        <v>4562342690050</v>
      </c>
      <c r="F2035">
        <v>0</v>
      </c>
      <c r="G2035">
        <v>0</v>
      </c>
      <c r="H2035" t="s">
        <v>22</v>
      </c>
      <c r="I2035" t="s">
        <v>19</v>
      </c>
      <c r="J2035" t="s">
        <v>329</v>
      </c>
      <c r="K2035">
        <v>10</v>
      </c>
      <c r="L2035">
        <v>0</v>
      </c>
      <c r="M2035">
        <v>0</v>
      </c>
      <c r="N2035">
        <v>0</v>
      </c>
    </row>
    <row r="2036" spans="1:14" x14ac:dyDescent="0.15">
      <c r="A2036" t="str">
        <f t="shared" si="34"/>
        <v>201950_210_4562342690067</v>
      </c>
      <c r="B2036">
        <v>201950</v>
      </c>
      <c r="C2036">
        <v>210</v>
      </c>
      <c r="D2036" t="s">
        <v>64</v>
      </c>
      <c r="E2036" s="9">
        <v>4562342690067</v>
      </c>
      <c r="F2036">
        <v>0</v>
      </c>
      <c r="G2036">
        <v>0</v>
      </c>
      <c r="H2036" t="s">
        <v>23</v>
      </c>
      <c r="I2036" t="s">
        <v>19</v>
      </c>
      <c r="J2036" t="s">
        <v>329</v>
      </c>
      <c r="K2036">
        <v>29</v>
      </c>
      <c r="L2036">
        <v>1</v>
      </c>
      <c r="M2036">
        <v>0</v>
      </c>
      <c r="N2036">
        <v>0</v>
      </c>
    </row>
    <row r="2037" spans="1:14" x14ac:dyDescent="0.15">
      <c r="A2037" t="str">
        <f t="shared" si="34"/>
        <v>201950_210_4562342690074</v>
      </c>
      <c r="B2037">
        <v>201950</v>
      </c>
      <c r="C2037">
        <v>210</v>
      </c>
      <c r="D2037" t="s">
        <v>64</v>
      </c>
      <c r="E2037" s="9">
        <v>4562342690074</v>
      </c>
      <c r="F2037">
        <v>0</v>
      </c>
      <c r="G2037">
        <v>0</v>
      </c>
      <c r="H2037" t="s">
        <v>24</v>
      </c>
      <c r="I2037" t="s">
        <v>19</v>
      </c>
      <c r="J2037" t="s">
        <v>329</v>
      </c>
      <c r="K2037">
        <v>27</v>
      </c>
      <c r="L2037">
        <v>3</v>
      </c>
      <c r="M2037">
        <v>0</v>
      </c>
      <c r="N2037">
        <v>0</v>
      </c>
    </row>
    <row r="2038" spans="1:14" x14ac:dyDescent="0.15">
      <c r="A2038" t="str">
        <f t="shared" si="34"/>
        <v>201950_210_4562342690081</v>
      </c>
      <c r="B2038">
        <v>201950</v>
      </c>
      <c r="C2038">
        <v>210</v>
      </c>
      <c r="D2038" t="s">
        <v>64</v>
      </c>
      <c r="E2038" s="9">
        <v>4562342690081</v>
      </c>
      <c r="F2038">
        <v>0</v>
      </c>
      <c r="G2038">
        <v>0</v>
      </c>
      <c r="H2038" t="s">
        <v>25</v>
      </c>
      <c r="I2038" t="s">
        <v>19</v>
      </c>
      <c r="J2038" t="s">
        <v>329</v>
      </c>
      <c r="K2038">
        <v>8</v>
      </c>
      <c r="L2038">
        <v>2</v>
      </c>
      <c r="M2038">
        <v>0</v>
      </c>
      <c r="N2038">
        <v>0</v>
      </c>
    </row>
    <row r="2039" spans="1:14" x14ac:dyDescent="0.15">
      <c r="A2039" t="str">
        <f t="shared" si="34"/>
        <v>201950_211_4562342690029</v>
      </c>
      <c r="B2039">
        <v>201950</v>
      </c>
      <c r="C2039">
        <v>211</v>
      </c>
      <c r="D2039" t="s">
        <v>65</v>
      </c>
      <c r="E2039" s="9">
        <v>4562342690029</v>
      </c>
      <c r="F2039">
        <v>0</v>
      </c>
      <c r="G2039">
        <v>0</v>
      </c>
      <c r="H2039" t="s">
        <v>18</v>
      </c>
      <c r="I2039" t="s">
        <v>19</v>
      </c>
      <c r="J2039" t="s">
        <v>329</v>
      </c>
      <c r="K2039">
        <v>29</v>
      </c>
      <c r="L2039">
        <v>1</v>
      </c>
      <c r="M2039">
        <v>0</v>
      </c>
      <c r="N2039">
        <v>0</v>
      </c>
    </row>
    <row r="2040" spans="1:14" x14ac:dyDescent="0.15">
      <c r="A2040" t="str">
        <f t="shared" si="34"/>
        <v>201950_211_4562342690036</v>
      </c>
      <c r="B2040">
        <v>201950</v>
      </c>
      <c r="C2040">
        <v>211</v>
      </c>
      <c r="D2040" t="s">
        <v>65</v>
      </c>
      <c r="E2040" s="9">
        <v>4562342690036</v>
      </c>
      <c r="F2040">
        <v>0</v>
      </c>
      <c r="G2040">
        <v>0</v>
      </c>
      <c r="H2040" t="s">
        <v>20</v>
      </c>
      <c r="I2040" t="s">
        <v>19</v>
      </c>
      <c r="J2040" t="s">
        <v>329</v>
      </c>
      <c r="K2040">
        <v>10</v>
      </c>
      <c r="L2040">
        <v>0</v>
      </c>
      <c r="M2040">
        <v>0</v>
      </c>
      <c r="N2040">
        <v>0</v>
      </c>
    </row>
    <row r="2041" spans="1:14" x14ac:dyDescent="0.15">
      <c r="A2041" t="str">
        <f t="shared" si="34"/>
        <v>201950_211_4562342690043</v>
      </c>
      <c r="B2041">
        <v>201950</v>
      </c>
      <c r="C2041">
        <v>211</v>
      </c>
      <c r="D2041" t="s">
        <v>65</v>
      </c>
      <c r="E2041" s="9">
        <v>4562342690043</v>
      </c>
      <c r="F2041">
        <v>0</v>
      </c>
      <c r="G2041">
        <v>0</v>
      </c>
      <c r="H2041" t="s">
        <v>21</v>
      </c>
      <c r="I2041" t="s">
        <v>19</v>
      </c>
      <c r="J2041" t="s">
        <v>329</v>
      </c>
      <c r="K2041">
        <v>27</v>
      </c>
      <c r="L2041">
        <v>0</v>
      </c>
      <c r="M2041">
        <v>0</v>
      </c>
      <c r="N2041">
        <v>0</v>
      </c>
    </row>
    <row r="2042" spans="1:14" x14ac:dyDescent="0.15">
      <c r="A2042" t="str">
        <f t="shared" si="34"/>
        <v>201950_211_4562342690050</v>
      </c>
      <c r="B2042">
        <v>201950</v>
      </c>
      <c r="C2042">
        <v>211</v>
      </c>
      <c r="D2042" t="s">
        <v>65</v>
      </c>
      <c r="E2042" s="9">
        <v>4562342690050</v>
      </c>
      <c r="F2042">
        <v>0</v>
      </c>
      <c r="G2042">
        <v>0</v>
      </c>
      <c r="H2042" t="s">
        <v>22</v>
      </c>
      <c r="I2042" t="s">
        <v>19</v>
      </c>
      <c r="J2042" t="s">
        <v>329</v>
      </c>
      <c r="K2042">
        <v>8</v>
      </c>
      <c r="L2042">
        <v>2</v>
      </c>
      <c r="M2042">
        <v>0</v>
      </c>
      <c r="N2042">
        <v>0</v>
      </c>
    </row>
    <row r="2043" spans="1:14" x14ac:dyDescent="0.15">
      <c r="A2043" t="str">
        <f t="shared" si="34"/>
        <v>201950_211_4562342690067</v>
      </c>
      <c r="B2043">
        <v>201950</v>
      </c>
      <c r="C2043">
        <v>211</v>
      </c>
      <c r="D2043" t="s">
        <v>65</v>
      </c>
      <c r="E2043" s="9">
        <v>4562342690067</v>
      </c>
      <c r="F2043">
        <v>0</v>
      </c>
      <c r="G2043">
        <v>0</v>
      </c>
      <c r="H2043" t="s">
        <v>23</v>
      </c>
      <c r="I2043" t="s">
        <v>19</v>
      </c>
      <c r="J2043" t="s">
        <v>329</v>
      </c>
      <c r="K2043">
        <v>26</v>
      </c>
      <c r="L2043">
        <v>0</v>
      </c>
      <c r="M2043">
        <v>0</v>
      </c>
      <c r="N2043">
        <v>0</v>
      </c>
    </row>
    <row r="2044" spans="1:14" x14ac:dyDescent="0.15">
      <c r="A2044" t="str">
        <f t="shared" si="34"/>
        <v>201950_211_4562342690074</v>
      </c>
      <c r="B2044">
        <v>201950</v>
      </c>
      <c r="C2044">
        <v>211</v>
      </c>
      <c r="D2044" t="s">
        <v>65</v>
      </c>
      <c r="E2044" s="9">
        <v>4562342690074</v>
      </c>
      <c r="F2044">
        <v>0</v>
      </c>
      <c r="G2044">
        <v>0</v>
      </c>
      <c r="H2044" t="s">
        <v>24</v>
      </c>
      <c r="I2044" t="s">
        <v>19</v>
      </c>
      <c r="J2044" t="s">
        <v>329</v>
      </c>
      <c r="K2044">
        <v>27</v>
      </c>
      <c r="L2044">
        <v>1</v>
      </c>
      <c r="M2044">
        <v>0</v>
      </c>
      <c r="N2044">
        <v>0</v>
      </c>
    </row>
    <row r="2045" spans="1:14" x14ac:dyDescent="0.15">
      <c r="A2045" t="str">
        <f t="shared" si="34"/>
        <v>201950_211_4562342690081</v>
      </c>
      <c r="B2045">
        <v>201950</v>
      </c>
      <c r="C2045">
        <v>211</v>
      </c>
      <c r="D2045" t="s">
        <v>65</v>
      </c>
      <c r="E2045" s="9">
        <v>4562342690081</v>
      </c>
      <c r="F2045">
        <v>0</v>
      </c>
      <c r="G2045">
        <v>0</v>
      </c>
      <c r="H2045" t="s">
        <v>25</v>
      </c>
      <c r="I2045" t="s">
        <v>19</v>
      </c>
      <c r="J2045" t="s">
        <v>329</v>
      </c>
      <c r="K2045">
        <v>8</v>
      </c>
      <c r="L2045">
        <v>0</v>
      </c>
      <c r="M2045">
        <v>0</v>
      </c>
      <c r="N2045">
        <v>0</v>
      </c>
    </row>
    <row r="2046" spans="1:14" x14ac:dyDescent="0.15">
      <c r="A2046" t="str">
        <f t="shared" si="34"/>
        <v>201950_227_4562342690029</v>
      </c>
      <c r="B2046">
        <v>201950</v>
      </c>
      <c r="C2046">
        <v>227</v>
      </c>
      <c r="D2046" t="s">
        <v>66</v>
      </c>
      <c r="E2046" s="9">
        <v>4562342690029</v>
      </c>
      <c r="F2046">
        <v>0</v>
      </c>
      <c r="G2046">
        <v>0</v>
      </c>
      <c r="H2046" t="s">
        <v>18</v>
      </c>
      <c r="I2046" t="s">
        <v>19</v>
      </c>
      <c r="J2046" t="s">
        <v>329</v>
      </c>
      <c r="K2046">
        <v>29</v>
      </c>
      <c r="L2046">
        <v>0</v>
      </c>
      <c r="M2046">
        <v>0</v>
      </c>
      <c r="N2046">
        <v>0</v>
      </c>
    </row>
    <row r="2047" spans="1:14" x14ac:dyDescent="0.15">
      <c r="A2047" t="str">
        <f t="shared" si="34"/>
        <v>201950_227_4562342690036</v>
      </c>
      <c r="B2047">
        <v>201950</v>
      </c>
      <c r="C2047">
        <v>227</v>
      </c>
      <c r="D2047" t="s">
        <v>66</v>
      </c>
      <c r="E2047" s="9">
        <v>4562342690036</v>
      </c>
      <c r="F2047">
        <v>0</v>
      </c>
      <c r="G2047">
        <v>0</v>
      </c>
      <c r="H2047" t="s">
        <v>20</v>
      </c>
      <c r="I2047" t="s">
        <v>19</v>
      </c>
      <c r="J2047" t="s">
        <v>329</v>
      </c>
      <c r="K2047">
        <v>8</v>
      </c>
      <c r="L2047">
        <v>2</v>
      </c>
      <c r="M2047">
        <v>0</v>
      </c>
      <c r="N2047">
        <v>0</v>
      </c>
    </row>
    <row r="2048" spans="1:14" x14ac:dyDescent="0.15">
      <c r="A2048" t="str">
        <f t="shared" si="34"/>
        <v>201950_227_4562342690043</v>
      </c>
      <c r="B2048">
        <v>201950</v>
      </c>
      <c r="C2048">
        <v>227</v>
      </c>
      <c r="D2048" t="s">
        <v>66</v>
      </c>
      <c r="E2048" s="9">
        <v>4562342690043</v>
      </c>
      <c r="F2048">
        <v>0</v>
      </c>
      <c r="G2048">
        <v>0</v>
      </c>
      <c r="H2048" t="s">
        <v>21</v>
      </c>
      <c r="I2048" t="s">
        <v>19</v>
      </c>
      <c r="J2048" t="s">
        <v>329</v>
      </c>
      <c r="K2048">
        <v>26</v>
      </c>
      <c r="L2048">
        <v>3</v>
      </c>
      <c r="M2048">
        <v>0</v>
      </c>
      <c r="N2048">
        <v>0</v>
      </c>
    </row>
    <row r="2049" spans="1:14" x14ac:dyDescent="0.15">
      <c r="A2049" t="str">
        <f t="shared" si="34"/>
        <v>201950_227_4562342690050</v>
      </c>
      <c r="B2049">
        <v>201950</v>
      </c>
      <c r="C2049">
        <v>227</v>
      </c>
      <c r="D2049" t="s">
        <v>66</v>
      </c>
      <c r="E2049" s="9">
        <v>4562342690050</v>
      </c>
      <c r="F2049">
        <v>0</v>
      </c>
      <c r="G2049">
        <v>0</v>
      </c>
      <c r="H2049" t="s">
        <v>22</v>
      </c>
      <c r="I2049" t="s">
        <v>19</v>
      </c>
      <c r="J2049" t="s">
        <v>329</v>
      </c>
      <c r="K2049">
        <v>8</v>
      </c>
      <c r="L2049">
        <v>2</v>
      </c>
      <c r="M2049">
        <v>0</v>
      </c>
      <c r="N2049">
        <v>0</v>
      </c>
    </row>
    <row r="2050" spans="1:14" x14ac:dyDescent="0.15">
      <c r="A2050" t="str">
        <f t="shared" si="34"/>
        <v>201950_227_4562342690067</v>
      </c>
      <c r="B2050">
        <v>201950</v>
      </c>
      <c r="C2050">
        <v>227</v>
      </c>
      <c r="D2050" t="s">
        <v>66</v>
      </c>
      <c r="E2050" s="9">
        <v>4562342690067</v>
      </c>
      <c r="F2050">
        <v>0</v>
      </c>
      <c r="G2050">
        <v>0</v>
      </c>
      <c r="H2050" t="s">
        <v>23</v>
      </c>
      <c r="I2050" t="s">
        <v>19</v>
      </c>
      <c r="J2050" t="s">
        <v>329</v>
      </c>
      <c r="K2050">
        <v>30</v>
      </c>
      <c r="L2050">
        <v>0</v>
      </c>
      <c r="M2050">
        <v>0</v>
      </c>
      <c r="N2050">
        <v>0</v>
      </c>
    </row>
    <row r="2051" spans="1:14" x14ac:dyDescent="0.15">
      <c r="A2051" t="str">
        <f t="shared" si="34"/>
        <v>201950_227_4562342690074</v>
      </c>
      <c r="B2051">
        <v>201950</v>
      </c>
      <c r="C2051">
        <v>227</v>
      </c>
      <c r="D2051" t="s">
        <v>66</v>
      </c>
      <c r="E2051" s="9">
        <v>4562342690074</v>
      </c>
      <c r="F2051">
        <v>0</v>
      </c>
      <c r="G2051">
        <v>0</v>
      </c>
      <c r="H2051" t="s">
        <v>24</v>
      </c>
      <c r="I2051" t="s">
        <v>19</v>
      </c>
      <c r="J2051" t="s">
        <v>329</v>
      </c>
      <c r="K2051">
        <v>28</v>
      </c>
      <c r="L2051">
        <v>2</v>
      </c>
      <c r="M2051">
        <v>0</v>
      </c>
      <c r="N2051">
        <v>0</v>
      </c>
    </row>
    <row r="2052" spans="1:14" x14ac:dyDescent="0.15">
      <c r="A2052" t="str">
        <f t="shared" si="34"/>
        <v>201950_227_4562342690081</v>
      </c>
      <c r="B2052">
        <v>201950</v>
      </c>
      <c r="C2052">
        <v>227</v>
      </c>
      <c r="D2052" t="s">
        <v>66</v>
      </c>
      <c r="E2052" s="9">
        <v>4562342690081</v>
      </c>
      <c r="F2052">
        <v>0</v>
      </c>
      <c r="G2052">
        <v>0</v>
      </c>
      <c r="H2052" t="s">
        <v>25</v>
      </c>
      <c r="I2052" t="s">
        <v>19</v>
      </c>
      <c r="J2052" t="s">
        <v>329</v>
      </c>
      <c r="K2052">
        <v>9</v>
      </c>
      <c r="L2052">
        <v>1</v>
      </c>
      <c r="M2052">
        <v>0</v>
      </c>
      <c r="N2052">
        <v>0</v>
      </c>
    </row>
    <row r="2053" spans="1:14" x14ac:dyDescent="0.15">
      <c r="A2053" t="str">
        <f t="shared" si="34"/>
        <v>201950_269_4562342690029</v>
      </c>
      <c r="B2053">
        <v>201950</v>
      </c>
      <c r="C2053">
        <v>269</v>
      </c>
      <c r="D2053" t="s">
        <v>67</v>
      </c>
      <c r="E2053" s="9">
        <v>4562342690029</v>
      </c>
      <c r="F2053">
        <v>0</v>
      </c>
      <c r="G2053">
        <v>0</v>
      </c>
      <c r="H2053" t="s">
        <v>18</v>
      </c>
      <c r="I2053" t="s">
        <v>19</v>
      </c>
      <c r="J2053" t="s">
        <v>329</v>
      </c>
      <c r="K2053">
        <v>29</v>
      </c>
      <c r="L2053">
        <v>1</v>
      </c>
      <c r="M2053">
        <v>0</v>
      </c>
      <c r="N2053">
        <v>0</v>
      </c>
    </row>
    <row r="2054" spans="1:14" x14ac:dyDescent="0.15">
      <c r="A2054" t="str">
        <f t="shared" si="34"/>
        <v>201950_269_4562342690036</v>
      </c>
      <c r="B2054">
        <v>201950</v>
      </c>
      <c r="C2054">
        <v>269</v>
      </c>
      <c r="D2054" t="s">
        <v>67</v>
      </c>
      <c r="E2054" s="9">
        <v>4562342690036</v>
      </c>
      <c r="F2054">
        <v>0</v>
      </c>
      <c r="G2054">
        <v>0</v>
      </c>
      <c r="H2054" t="s">
        <v>20</v>
      </c>
      <c r="I2054" t="s">
        <v>19</v>
      </c>
      <c r="J2054" t="s">
        <v>329</v>
      </c>
      <c r="K2054">
        <v>10</v>
      </c>
      <c r="L2054">
        <v>0</v>
      </c>
      <c r="M2054">
        <v>0</v>
      </c>
      <c r="N2054">
        <v>0</v>
      </c>
    </row>
    <row r="2055" spans="1:14" x14ac:dyDescent="0.15">
      <c r="A2055" t="str">
        <f t="shared" si="34"/>
        <v>201950_269_4562342690043</v>
      </c>
      <c r="B2055">
        <v>201950</v>
      </c>
      <c r="C2055">
        <v>269</v>
      </c>
      <c r="D2055" t="s">
        <v>67</v>
      </c>
      <c r="E2055" s="9">
        <v>4562342690043</v>
      </c>
      <c r="F2055">
        <v>0</v>
      </c>
      <c r="G2055">
        <v>0</v>
      </c>
      <c r="H2055" t="s">
        <v>21</v>
      </c>
      <c r="I2055" t="s">
        <v>19</v>
      </c>
      <c r="J2055" t="s">
        <v>329</v>
      </c>
      <c r="K2055">
        <v>27</v>
      </c>
      <c r="L2055">
        <v>3</v>
      </c>
      <c r="M2055">
        <v>0</v>
      </c>
      <c r="N2055">
        <v>0</v>
      </c>
    </row>
    <row r="2056" spans="1:14" x14ac:dyDescent="0.15">
      <c r="A2056" t="str">
        <f t="shared" si="34"/>
        <v>201950_269_4562342690050</v>
      </c>
      <c r="B2056">
        <v>201950</v>
      </c>
      <c r="C2056">
        <v>269</v>
      </c>
      <c r="D2056" t="s">
        <v>67</v>
      </c>
      <c r="E2056" s="9">
        <v>4562342690050</v>
      </c>
      <c r="F2056">
        <v>0</v>
      </c>
      <c r="G2056">
        <v>0</v>
      </c>
      <c r="H2056" t="s">
        <v>22</v>
      </c>
      <c r="I2056" t="s">
        <v>19</v>
      </c>
      <c r="J2056" t="s">
        <v>329</v>
      </c>
      <c r="K2056">
        <v>10</v>
      </c>
      <c r="L2056">
        <v>0</v>
      </c>
      <c r="M2056">
        <v>0</v>
      </c>
      <c r="N2056">
        <v>0</v>
      </c>
    </row>
    <row r="2057" spans="1:14" x14ac:dyDescent="0.15">
      <c r="A2057" t="str">
        <f t="shared" si="34"/>
        <v>201950_269_4562342690067</v>
      </c>
      <c r="B2057">
        <v>201950</v>
      </c>
      <c r="C2057">
        <v>269</v>
      </c>
      <c r="D2057" t="s">
        <v>67</v>
      </c>
      <c r="E2057" s="9">
        <v>4562342690067</v>
      </c>
      <c r="F2057">
        <v>0</v>
      </c>
      <c r="G2057">
        <v>0</v>
      </c>
      <c r="H2057" t="s">
        <v>23</v>
      </c>
      <c r="I2057" t="s">
        <v>19</v>
      </c>
      <c r="J2057" t="s">
        <v>329</v>
      </c>
      <c r="K2057">
        <v>29</v>
      </c>
      <c r="L2057">
        <v>1</v>
      </c>
      <c r="M2057">
        <v>0</v>
      </c>
      <c r="N2057">
        <v>0</v>
      </c>
    </row>
    <row r="2058" spans="1:14" x14ac:dyDescent="0.15">
      <c r="A2058" t="str">
        <f t="shared" si="34"/>
        <v>201950_269_4562342690074</v>
      </c>
      <c r="B2058">
        <v>201950</v>
      </c>
      <c r="C2058">
        <v>269</v>
      </c>
      <c r="D2058" t="s">
        <v>67</v>
      </c>
      <c r="E2058" s="9">
        <v>4562342690074</v>
      </c>
      <c r="F2058">
        <v>0</v>
      </c>
      <c r="G2058">
        <v>0</v>
      </c>
      <c r="H2058" t="s">
        <v>24</v>
      </c>
      <c r="I2058" t="s">
        <v>19</v>
      </c>
      <c r="J2058" t="s">
        <v>329</v>
      </c>
      <c r="K2058">
        <v>29</v>
      </c>
      <c r="L2058">
        <v>1</v>
      </c>
      <c r="M2058">
        <v>0</v>
      </c>
      <c r="N2058">
        <v>0</v>
      </c>
    </row>
    <row r="2059" spans="1:14" x14ac:dyDescent="0.15">
      <c r="A2059" t="str">
        <f t="shared" si="34"/>
        <v>201950_269_4562342690081</v>
      </c>
      <c r="B2059">
        <v>201950</v>
      </c>
      <c r="C2059">
        <v>269</v>
      </c>
      <c r="D2059" t="s">
        <v>67</v>
      </c>
      <c r="E2059" s="9">
        <v>4562342690081</v>
      </c>
      <c r="F2059">
        <v>0</v>
      </c>
      <c r="G2059">
        <v>0</v>
      </c>
      <c r="H2059" t="s">
        <v>25</v>
      </c>
      <c r="I2059" t="s">
        <v>19</v>
      </c>
      <c r="J2059" t="s">
        <v>329</v>
      </c>
      <c r="K2059">
        <v>10</v>
      </c>
      <c r="L2059">
        <v>0</v>
      </c>
      <c r="M2059">
        <v>0</v>
      </c>
      <c r="N2059">
        <v>0</v>
      </c>
    </row>
    <row r="2060" spans="1:14" x14ac:dyDescent="0.15">
      <c r="A2060" t="str">
        <f t="shared" si="34"/>
        <v>201950_282_4562342690029</v>
      </c>
      <c r="B2060">
        <v>201950</v>
      </c>
      <c r="C2060">
        <v>282</v>
      </c>
      <c r="D2060" t="s">
        <v>68</v>
      </c>
      <c r="E2060" s="9">
        <v>4562342690029</v>
      </c>
      <c r="F2060">
        <v>0</v>
      </c>
      <c r="G2060">
        <v>0</v>
      </c>
      <c r="H2060" t="s">
        <v>18</v>
      </c>
      <c r="I2060" t="s">
        <v>19</v>
      </c>
      <c r="J2060" t="s">
        <v>329</v>
      </c>
      <c r="K2060">
        <v>27</v>
      </c>
      <c r="L2060">
        <v>2</v>
      </c>
      <c r="M2060">
        <v>0</v>
      </c>
      <c r="N2060">
        <v>0</v>
      </c>
    </row>
    <row r="2061" spans="1:14" x14ac:dyDescent="0.15">
      <c r="A2061" t="str">
        <f t="shared" si="34"/>
        <v>201950_282_4562342690036</v>
      </c>
      <c r="B2061">
        <v>201950</v>
      </c>
      <c r="C2061">
        <v>282</v>
      </c>
      <c r="D2061" t="s">
        <v>68</v>
      </c>
      <c r="E2061" s="9">
        <v>4562342690036</v>
      </c>
      <c r="F2061">
        <v>0</v>
      </c>
      <c r="G2061">
        <v>0</v>
      </c>
      <c r="H2061" t="s">
        <v>20</v>
      </c>
      <c r="I2061" t="s">
        <v>19</v>
      </c>
      <c r="J2061" t="s">
        <v>329</v>
      </c>
      <c r="K2061">
        <v>8</v>
      </c>
      <c r="L2061">
        <v>2</v>
      </c>
      <c r="M2061">
        <v>0</v>
      </c>
      <c r="N2061">
        <v>0</v>
      </c>
    </row>
    <row r="2062" spans="1:14" x14ac:dyDescent="0.15">
      <c r="A2062" t="str">
        <f t="shared" si="34"/>
        <v>201950_282_4562342690043</v>
      </c>
      <c r="B2062">
        <v>201950</v>
      </c>
      <c r="C2062">
        <v>282</v>
      </c>
      <c r="D2062" t="s">
        <v>68</v>
      </c>
      <c r="E2062" s="9">
        <v>4562342690043</v>
      </c>
      <c r="F2062">
        <v>0</v>
      </c>
      <c r="G2062">
        <v>0</v>
      </c>
      <c r="H2062" t="s">
        <v>21</v>
      </c>
      <c r="I2062" t="s">
        <v>19</v>
      </c>
      <c r="J2062" t="s">
        <v>329</v>
      </c>
      <c r="K2062">
        <v>22</v>
      </c>
      <c r="L2062">
        <v>6</v>
      </c>
      <c r="M2062">
        <v>0</v>
      </c>
      <c r="N2062">
        <v>0</v>
      </c>
    </row>
    <row r="2063" spans="1:14" x14ac:dyDescent="0.15">
      <c r="A2063" t="str">
        <f t="shared" si="34"/>
        <v>201950_282_4562342690050</v>
      </c>
      <c r="B2063">
        <v>201950</v>
      </c>
      <c r="C2063">
        <v>282</v>
      </c>
      <c r="D2063" t="s">
        <v>68</v>
      </c>
      <c r="E2063" s="9">
        <v>4562342690050</v>
      </c>
      <c r="F2063">
        <v>0</v>
      </c>
      <c r="G2063">
        <v>0</v>
      </c>
      <c r="H2063" t="s">
        <v>22</v>
      </c>
      <c r="I2063" t="s">
        <v>19</v>
      </c>
      <c r="J2063" t="s">
        <v>329</v>
      </c>
      <c r="K2063">
        <v>9</v>
      </c>
      <c r="L2063">
        <v>0</v>
      </c>
      <c r="M2063">
        <v>0</v>
      </c>
      <c r="N2063">
        <v>0</v>
      </c>
    </row>
    <row r="2064" spans="1:14" x14ac:dyDescent="0.15">
      <c r="A2064" t="str">
        <f t="shared" si="34"/>
        <v>201950_282_4562342690067</v>
      </c>
      <c r="B2064">
        <v>201950</v>
      </c>
      <c r="C2064">
        <v>282</v>
      </c>
      <c r="D2064" t="s">
        <v>68</v>
      </c>
      <c r="E2064" s="9">
        <v>4562342690067</v>
      </c>
      <c r="F2064">
        <v>0</v>
      </c>
      <c r="G2064">
        <v>0</v>
      </c>
      <c r="H2064" t="s">
        <v>23</v>
      </c>
      <c r="I2064" t="s">
        <v>19</v>
      </c>
      <c r="J2064" t="s">
        <v>329</v>
      </c>
      <c r="K2064">
        <v>27</v>
      </c>
      <c r="L2064">
        <v>3</v>
      </c>
      <c r="M2064">
        <v>0</v>
      </c>
      <c r="N2064">
        <v>0</v>
      </c>
    </row>
    <row r="2065" spans="1:14" x14ac:dyDescent="0.15">
      <c r="A2065" t="str">
        <f t="shared" si="34"/>
        <v>201950_282_4562342690074</v>
      </c>
      <c r="B2065">
        <v>201950</v>
      </c>
      <c r="C2065">
        <v>282</v>
      </c>
      <c r="D2065" t="s">
        <v>68</v>
      </c>
      <c r="E2065" s="9">
        <v>4562342690074</v>
      </c>
      <c r="F2065">
        <v>0</v>
      </c>
      <c r="G2065">
        <v>0</v>
      </c>
      <c r="H2065" t="s">
        <v>24</v>
      </c>
      <c r="I2065" t="s">
        <v>19</v>
      </c>
      <c r="J2065" t="s">
        <v>329</v>
      </c>
      <c r="K2065">
        <v>29</v>
      </c>
      <c r="L2065">
        <v>1</v>
      </c>
      <c r="M2065">
        <v>0</v>
      </c>
      <c r="N2065">
        <v>0</v>
      </c>
    </row>
    <row r="2066" spans="1:14" x14ac:dyDescent="0.15">
      <c r="A2066" t="str">
        <f t="shared" si="34"/>
        <v>201950_282_4562342690081</v>
      </c>
      <c r="B2066">
        <v>201950</v>
      </c>
      <c r="C2066">
        <v>282</v>
      </c>
      <c r="D2066" t="s">
        <v>68</v>
      </c>
      <c r="E2066" s="9">
        <v>4562342690081</v>
      </c>
      <c r="F2066">
        <v>0</v>
      </c>
      <c r="G2066">
        <v>0</v>
      </c>
      <c r="H2066" t="s">
        <v>25</v>
      </c>
      <c r="I2066" t="s">
        <v>19</v>
      </c>
      <c r="J2066" t="s">
        <v>329</v>
      </c>
      <c r="K2066">
        <v>9</v>
      </c>
      <c r="L2066">
        <v>1</v>
      </c>
      <c r="M2066">
        <v>0</v>
      </c>
      <c r="N2066">
        <v>0</v>
      </c>
    </row>
    <row r="2067" spans="1:14" x14ac:dyDescent="0.15">
      <c r="A2067" t="str">
        <f t="shared" si="34"/>
        <v>201950_296_4562342690029</v>
      </c>
      <c r="B2067">
        <v>201950</v>
      </c>
      <c r="C2067">
        <v>296</v>
      </c>
      <c r="D2067" t="s">
        <v>69</v>
      </c>
      <c r="E2067" s="9">
        <v>4562342690029</v>
      </c>
      <c r="F2067">
        <v>0</v>
      </c>
      <c r="G2067">
        <v>0</v>
      </c>
      <c r="H2067" t="s">
        <v>18</v>
      </c>
      <c r="I2067" t="s">
        <v>19</v>
      </c>
      <c r="J2067" t="s">
        <v>329</v>
      </c>
      <c r="K2067">
        <v>22</v>
      </c>
      <c r="L2067">
        <v>3</v>
      </c>
      <c r="M2067">
        <v>0</v>
      </c>
      <c r="N2067">
        <v>0</v>
      </c>
    </row>
    <row r="2068" spans="1:14" x14ac:dyDescent="0.15">
      <c r="A2068" t="str">
        <f t="shared" si="34"/>
        <v>201950_296_4562342690036</v>
      </c>
      <c r="B2068">
        <v>201950</v>
      </c>
      <c r="C2068">
        <v>296</v>
      </c>
      <c r="D2068" t="s">
        <v>69</v>
      </c>
      <c r="E2068" s="9">
        <v>4562342690036</v>
      </c>
      <c r="F2068">
        <v>0</v>
      </c>
      <c r="G2068">
        <v>0</v>
      </c>
      <c r="H2068" t="s">
        <v>20</v>
      </c>
      <c r="I2068" t="s">
        <v>19</v>
      </c>
      <c r="J2068" t="s">
        <v>329</v>
      </c>
      <c r="K2068">
        <v>4</v>
      </c>
      <c r="L2068">
        <v>0</v>
      </c>
      <c r="M2068">
        <v>0</v>
      </c>
      <c r="N2068">
        <v>0</v>
      </c>
    </row>
    <row r="2069" spans="1:14" x14ac:dyDescent="0.15">
      <c r="A2069" t="str">
        <f t="shared" si="34"/>
        <v>201950_296_4562342690043</v>
      </c>
      <c r="B2069">
        <v>201950</v>
      </c>
      <c r="C2069">
        <v>296</v>
      </c>
      <c r="D2069" t="s">
        <v>69</v>
      </c>
      <c r="E2069" s="9">
        <v>4562342690043</v>
      </c>
      <c r="F2069">
        <v>0</v>
      </c>
      <c r="G2069">
        <v>0</v>
      </c>
      <c r="H2069" t="s">
        <v>21</v>
      </c>
      <c r="I2069" t="s">
        <v>19</v>
      </c>
      <c r="J2069" t="s">
        <v>329</v>
      </c>
      <c r="K2069">
        <v>26</v>
      </c>
      <c r="L2069">
        <v>1</v>
      </c>
      <c r="M2069">
        <v>0</v>
      </c>
      <c r="N2069">
        <v>0</v>
      </c>
    </row>
    <row r="2070" spans="1:14" x14ac:dyDescent="0.15">
      <c r="A2070" t="str">
        <f t="shared" si="34"/>
        <v>201950_296_4562342690050</v>
      </c>
      <c r="B2070">
        <v>201950</v>
      </c>
      <c r="C2070">
        <v>296</v>
      </c>
      <c r="D2070" t="s">
        <v>69</v>
      </c>
      <c r="E2070" s="9">
        <v>4562342690050</v>
      </c>
      <c r="F2070">
        <v>0</v>
      </c>
      <c r="G2070">
        <v>0</v>
      </c>
      <c r="H2070" t="s">
        <v>22</v>
      </c>
      <c r="I2070" t="s">
        <v>19</v>
      </c>
      <c r="J2070" t="s">
        <v>329</v>
      </c>
      <c r="K2070">
        <v>6</v>
      </c>
      <c r="L2070">
        <v>0</v>
      </c>
      <c r="M2070">
        <v>0</v>
      </c>
      <c r="N2070">
        <v>0</v>
      </c>
    </row>
    <row r="2071" spans="1:14" x14ac:dyDescent="0.15">
      <c r="A2071" t="str">
        <f t="shared" si="34"/>
        <v>201950_296_4562342690067</v>
      </c>
      <c r="B2071">
        <v>201950</v>
      </c>
      <c r="C2071">
        <v>296</v>
      </c>
      <c r="D2071" t="s">
        <v>69</v>
      </c>
      <c r="E2071" s="9">
        <v>4562342690067</v>
      </c>
      <c r="F2071">
        <v>0</v>
      </c>
      <c r="G2071">
        <v>0</v>
      </c>
      <c r="H2071" t="s">
        <v>23</v>
      </c>
      <c r="I2071" t="s">
        <v>19</v>
      </c>
      <c r="J2071" t="s">
        <v>329</v>
      </c>
      <c r="K2071">
        <v>27</v>
      </c>
      <c r="L2071">
        <v>1</v>
      </c>
      <c r="M2071">
        <v>0</v>
      </c>
      <c r="N2071">
        <v>0</v>
      </c>
    </row>
    <row r="2072" spans="1:14" x14ac:dyDescent="0.15">
      <c r="A2072" t="str">
        <f t="shared" si="34"/>
        <v>201950_296_4562342690074</v>
      </c>
      <c r="B2072">
        <v>201950</v>
      </c>
      <c r="C2072">
        <v>296</v>
      </c>
      <c r="D2072" t="s">
        <v>69</v>
      </c>
      <c r="E2072" s="9">
        <v>4562342690074</v>
      </c>
      <c r="F2072">
        <v>0</v>
      </c>
      <c r="G2072">
        <v>0</v>
      </c>
      <c r="H2072" t="s">
        <v>24</v>
      </c>
      <c r="I2072" t="s">
        <v>19</v>
      </c>
      <c r="J2072" t="s">
        <v>329</v>
      </c>
      <c r="K2072">
        <v>18</v>
      </c>
      <c r="L2072">
        <v>2</v>
      </c>
      <c r="M2072">
        <v>0</v>
      </c>
      <c r="N2072">
        <v>0</v>
      </c>
    </row>
    <row r="2073" spans="1:14" x14ac:dyDescent="0.15">
      <c r="A2073" t="str">
        <f t="shared" ref="A2073:A2136" si="35">B2073&amp;"_"&amp;C2073&amp;"_"&amp;E2073</f>
        <v>201950_296_4562342690081</v>
      </c>
      <c r="B2073">
        <v>201950</v>
      </c>
      <c r="C2073">
        <v>296</v>
      </c>
      <c r="D2073" t="s">
        <v>69</v>
      </c>
      <c r="E2073" s="9">
        <v>4562342690081</v>
      </c>
      <c r="F2073">
        <v>0</v>
      </c>
      <c r="G2073">
        <v>0</v>
      </c>
      <c r="H2073" t="s">
        <v>25</v>
      </c>
      <c r="I2073" t="s">
        <v>19</v>
      </c>
      <c r="J2073" t="s">
        <v>329</v>
      </c>
      <c r="K2073">
        <v>8</v>
      </c>
      <c r="L2073">
        <v>0</v>
      </c>
      <c r="M2073">
        <v>0</v>
      </c>
      <c r="N2073">
        <v>0</v>
      </c>
    </row>
    <row r="2074" spans="1:14" x14ac:dyDescent="0.15">
      <c r="A2074" t="str">
        <f t="shared" si="35"/>
        <v>201950_297_4562342690029</v>
      </c>
      <c r="B2074">
        <v>201950</v>
      </c>
      <c r="C2074">
        <v>297</v>
      </c>
      <c r="D2074" t="s">
        <v>70</v>
      </c>
      <c r="E2074" s="9">
        <v>4562342690029</v>
      </c>
      <c r="F2074">
        <v>0</v>
      </c>
      <c r="G2074">
        <v>0</v>
      </c>
      <c r="H2074" t="s">
        <v>18</v>
      </c>
      <c r="I2074" t="s">
        <v>19</v>
      </c>
      <c r="J2074" t="s">
        <v>329</v>
      </c>
      <c r="K2074">
        <v>24</v>
      </c>
      <c r="L2074">
        <v>0</v>
      </c>
      <c r="M2074">
        <v>0</v>
      </c>
      <c r="N2074">
        <v>0</v>
      </c>
    </row>
    <row r="2075" spans="1:14" x14ac:dyDescent="0.15">
      <c r="A2075" t="str">
        <f t="shared" si="35"/>
        <v>201950_297_4562342690036</v>
      </c>
      <c r="B2075">
        <v>201950</v>
      </c>
      <c r="C2075">
        <v>297</v>
      </c>
      <c r="D2075" t="s">
        <v>70</v>
      </c>
      <c r="E2075" s="9">
        <v>4562342690036</v>
      </c>
      <c r="F2075">
        <v>0</v>
      </c>
      <c r="G2075">
        <v>0</v>
      </c>
      <c r="H2075" t="s">
        <v>20</v>
      </c>
      <c r="I2075" t="s">
        <v>19</v>
      </c>
      <c r="J2075" t="s">
        <v>329</v>
      </c>
      <c r="K2075">
        <v>10</v>
      </c>
      <c r="L2075">
        <v>0</v>
      </c>
      <c r="M2075">
        <v>0</v>
      </c>
      <c r="N2075">
        <v>0</v>
      </c>
    </row>
    <row r="2076" spans="1:14" x14ac:dyDescent="0.15">
      <c r="A2076" t="str">
        <f t="shared" si="35"/>
        <v>201950_297_4562342690043</v>
      </c>
      <c r="B2076">
        <v>201950</v>
      </c>
      <c r="C2076">
        <v>297</v>
      </c>
      <c r="D2076" t="s">
        <v>70</v>
      </c>
      <c r="E2076" s="9">
        <v>4562342690043</v>
      </c>
      <c r="F2076">
        <v>0</v>
      </c>
      <c r="G2076">
        <v>0</v>
      </c>
      <c r="H2076" t="s">
        <v>21</v>
      </c>
      <c r="I2076" t="s">
        <v>19</v>
      </c>
      <c r="J2076" t="s">
        <v>329</v>
      </c>
      <c r="K2076">
        <v>28</v>
      </c>
      <c r="L2076">
        <v>0</v>
      </c>
      <c r="M2076">
        <v>0</v>
      </c>
      <c r="N2076">
        <v>0</v>
      </c>
    </row>
    <row r="2077" spans="1:14" x14ac:dyDescent="0.15">
      <c r="A2077" t="str">
        <f t="shared" si="35"/>
        <v>201950_297_4562342690050</v>
      </c>
      <c r="B2077">
        <v>201950</v>
      </c>
      <c r="C2077">
        <v>297</v>
      </c>
      <c r="D2077" t="s">
        <v>70</v>
      </c>
      <c r="E2077" s="9">
        <v>4562342690050</v>
      </c>
      <c r="F2077">
        <v>0</v>
      </c>
      <c r="G2077">
        <v>0</v>
      </c>
      <c r="H2077" t="s">
        <v>22</v>
      </c>
      <c r="I2077" t="s">
        <v>19</v>
      </c>
      <c r="J2077" t="s">
        <v>329</v>
      </c>
      <c r="K2077">
        <v>8</v>
      </c>
      <c r="L2077">
        <v>0</v>
      </c>
      <c r="M2077">
        <v>0</v>
      </c>
      <c r="N2077">
        <v>0</v>
      </c>
    </row>
    <row r="2078" spans="1:14" x14ac:dyDescent="0.15">
      <c r="A2078" t="str">
        <f t="shared" si="35"/>
        <v>201950_297_4562342690067</v>
      </c>
      <c r="B2078">
        <v>201950</v>
      </c>
      <c r="C2078">
        <v>297</v>
      </c>
      <c r="D2078" t="s">
        <v>70</v>
      </c>
      <c r="E2078" s="9">
        <v>4562342690067</v>
      </c>
      <c r="F2078">
        <v>0</v>
      </c>
      <c r="G2078">
        <v>0</v>
      </c>
      <c r="H2078" t="s">
        <v>23</v>
      </c>
      <c r="I2078" t="s">
        <v>19</v>
      </c>
      <c r="J2078" t="s">
        <v>329</v>
      </c>
      <c r="K2078">
        <v>28</v>
      </c>
      <c r="L2078">
        <v>1</v>
      </c>
      <c r="M2078">
        <v>0</v>
      </c>
      <c r="N2078">
        <v>0</v>
      </c>
    </row>
    <row r="2079" spans="1:14" x14ac:dyDescent="0.15">
      <c r="A2079" t="str">
        <f t="shared" si="35"/>
        <v>201950_297_4562342690074</v>
      </c>
      <c r="B2079">
        <v>201950</v>
      </c>
      <c r="C2079">
        <v>297</v>
      </c>
      <c r="D2079" t="s">
        <v>70</v>
      </c>
      <c r="E2079" s="9">
        <v>4562342690074</v>
      </c>
      <c r="F2079">
        <v>0</v>
      </c>
      <c r="G2079">
        <v>0</v>
      </c>
      <c r="H2079" t="s">
        <v>24</v>
      </c>
      <c r="I2079" t="s">
        <v>19</v>
      </c>
      <c r="J2079" t="s">
        <v>329</v>
      </c>
      <c r="K2079">
        <v>27</v>
      </c>
      <c r="L2079">
        <v>0</v>
      </c>
      <c r="M2079">
        <v>0</v>
      </c>
      <c r="N2079">
        <v>0</v>
      </c>
    </row>
    <row r="2080" spans="1:14" x14ac:dyDescent="0.15">
      <c r="A2080" t="str">
        <f t="shared" si="35"/>
        <v>201950_297_4562342690081</v>
      </c>
      <c r="B2080">
        <v>201950</v>
      </c>
      <c r="C2080">
        <v>297</v>
      </c>
      <c r="D2080" t="s">
        <v>70</v>
      </c>
      <c r="E2080" s="9">
        <v>4562342690081</v>
      </c>
      <c r="F2080">
        <v>0</v>
      </c>
      <c r="G2080">
        <v>0</v>
      </c>
      <c r="H2080" t="s">
        <v>25</v>
      </c>
      <c r="I2080" t="s">
        <v>19</v>
      </c>
      <c r="J2080" t="s">
        <v>329</v>
      </c>
      <c r="K2080">
        <v>5</v>
      </c>
      <c r="L2080">
        <v>3</v>
      </c>
      <c r="M2080">
        <v>0</v>
      </c>
      <c r="N2080">
        <v>0</v>
      </c>
    </row>
    <row r="2081" spans="1:14" x14ac:dyDescent="0.15">
      <c r="A2081" t="str">
        <f t="shared" si="35"/>
        <v>201950_300_4562342690029</v>
      </c>
      <c r="B2081">
        <v>201950</v>
      </c>
      <c r="C2081">
        <v>300</v>
      </c>
      <c r="D2081" t="s">
        <v>71</v>
      </c>
      <c r="E2081" s="9">
        <v>4562342690029</v>
      </c>
      <c r="F2081">
        <v>0</v>
      </c>
      <c r="G2081">
        <v>0</v>
      </c>
      <c r="H2081" t="s">
        <v>18</v>
      </c>
      <c r="I2081" t="s">
        <v>19</v>
      </c>
      <c r="J2081" t="s">
        <v>329</v>
      </c>
      <c r="K2081">
        <v>19</v>
      </c>
      <c r="L2081">
        <v>11</v>
      </c>
      <c r="M2081">
        <v>0</v>
      </c>
      <c r="N2081">
        <v>0</v>
      </c>
    </row>
    <row r="2082" spans="1:14" x14ac:dyDescent="0.15">
      <c r="A2082" t="str">
        <f t="shared" si="35"/>
        <v>201950_300_4562342690036</v>
      </c>
      <c r="B2082">
        <v>201950</v>
      </c>
      <c r="C2082">
        <v>300</v>
      </c>
      <c r="D2082" t="s">
        <v>71</v>
      </c>
      <c r="E2082" s="9">
        <v>4562342690036</v>
      </c>
      <c r="F2082">
        <v>0</v>
      </c>
      <c r="G2082">
        <v>0</v>
      </c>
      <c r="H2082" t="s">
        <v>20</v>
      </c>
      <c r="I2082" t="s">
        <v>19</v>
      </c>
      <c r="J2082" t="s">
        <v>329</v>
      </c>
      <c r="K2082">
        <v>9</v>
      </c>
      <c r="L2082">
        <v>1</v>
      </c>
      <c r="M2082">
        <v>0</v>
      </c>
      <c r="N2082">
        <v>0</v>
      </c>
    </row>
    <row r="2083" spans="1:14" x14ac:dyDescent="0.15">
      <c r="A2083" t="str">
        <f t="shared" si="35"/>
        <v>201950_300_4562342690043</v>
      </c>
      <c r="B2083">
        <v>201950</v>
      </c>
      <c r="C2083">
        <v>300</v>
      </c>
      <c r="D2083" t="s">
        <v>71</v>
      </c>
      <c r="E2083" s="9">
        <v>4562342690043</v>
      </c>
      <c r="F2083">
        <v>0</v>
      </c>
      <c r="G2083">
        <v>0</v>
      </c>
      <c r="H2083" t="s">
        <v>21</v>
      </c>
      <c r="I2083" t="s">
        <v>19</v>
      </c>
      <c r="J2083" t="s">
        <v>329</v>
      </c>
      <c r="K2083">
        <v>22</v>
      </c>
      <c r="L2083">
        <v>8</v>
      </c>
      <c r="M2083">
        <v>0</v>
      </c>
      <c r="N2083">
        <v>0</v>
      </c>
    </row>
    <row r="2084" spans="1:14" x14ac:dyDescent="0.15">
      <c r="A2084" t="str">
        <f t="shared" si="35"/>
        <v>201950_300_4562342690050</v>
      </c>
      <c r="B2084">
        <v>201950</v>
      </c>
      <c r="C2084">
        <v>300</v>
      </c>
      <c r="D2084" t="s">
        <v>71</v>
      </c>
      <c r="E2084" s="9">
        <v>4562342690050</v>
      </c>
      <c r="F2084">
        <v>0</v>
      </c>
      <c r="G2084">
        <v>0</v>
      </c>
      <c r="H2084" t="s">
        <v>22</v>
      </c>
      <c r="I2084" t="s">
        <v>19</v>
      </c>
      <c r="J2084" t="s">
        <v>329</v>
      </c>
      <c r="K2084">
        <v>6</v>
      </c>
      <c r="L2084">
        <v>4</v>
      </c>
      <c r="M2084">
        <v>0</v>
      </c>
      <c r="N2084">
        <v>0</v>
      </c>
    </row>
    <row r="2085" spans="1:14" x14ac:dyDescent="0.15">
      <c r="A2085" t="str">
        <f t="shared" si="35"/>
        <v>201950_300_4562342690067</v>
      </c>
      <c r="B2085">
        <v>201950</v>
      </c>
      <c r="C2085">
        <v>300</v>
      </c>
      <c r="D2085" t="s">
        <v>71</v>
      </c>
      <c r="E2085" s="9">
        <v>4562342690067</v>
      </c>
      <c r="F2085">
        <v>0</v>
      </c>
      <c r="G2085">
        <v>0</v>
      </c>
      <c r="H2085" t="s">
        <v>23</v>
      </c>
      <c r="I2085" t="s">
        <v>19</v>
      </c>
      <c r="J2085" t="s">
        <v>329</v>
      </c>
      <c r="K2085">
        <v>26</v>
      </c>
      <c r="L2085">
        <v>4</v>
      </c>
      <c r="M2085">
        <v>0</v>
      </c>
      <c r="N2085">
        <v>0</v>
      </c>
    </row>
    <row r="2086" spans="1:14" x14ac:dyDescent="0.15">
      <c r="A2086" t="str">
        <f t="shared" si="35"/>
        <v>201950_300_4562342690074</v>
      </c>
      <c r="B2086">
        <v>201950</v>
      </c>
      <c r="C2086">
        <v>300</v>
      </c>
      <c r="D2086" t="s">
        <v>71</v>
      </c>
      <c r="E2086" s="9">
        <v>4562342690074</v>
      </c>
      <c r="F2086">
        <v>0</v>
      </c>
      <c r="G2086">
        <v>0</v>
      </c>
      <c r="H2086" t="s">
        <v>24</v>
      </c>
      <c r="I2086" t="s">
        <v>19</v>
      </c>
      <c r="J2086" t="s">
        <v>329</v>
      </c>
      <c r="K2086">
        <v>21</v>
      </c>
      <c r="L2086">
        <v>9</v>
      </c>
      <c r="M2086">
        <v>0</v>
      </c>
      <c r="N2086">
        <v>0</v>
      </c>
    </row>
    <row r="2087" spans="1:14" x14ac:dyDescent="0.15">
      <c r="A2087" t="str">
        <f t="shared" si="35"/>
        <v>201950_300_4562342690081</v>
      </c>
      <c r="B2087">
        <v>201950</v>
      </c>
      <c r="C2087">
        <v>300</v>
      </c>
      <c r="D2087" t="s">
        <v>71</v>
      </c>
      <c r="E2087" s="9">
        <v>4562342690081</v>
      </c>
      <c r="F2087">
        <v>0</v>
      </c>
      <c r="G2087">
        <v>0</v>
      </c>
      <c r="H2087" t="s">
        <v>25</v>
      </c>
      <c r="I2087" t="s">
        <v>19</v>
      </c>
      <c r="J2087" t="s">
        <v>329</v>
      </c>
      <c r="K2087">
        <v>6</v>
      </c>
      <c r="L2087">
        <v>4</v>
      </c>
      <c r="M2087">
        <v>0</v>
      </c>
      <c r="N2087">
        <v>0</v>
      </c>
    </row>
    <row r="2088" spans="1:14" x14ac:dyDescent="0.15">
      <c r="A2088" t="str">
        <f t="shared" si="35"/>
        <v>201950_302_4562342690029</v>
      </c>
      <c r="B2088">
        <v>201950</v>
      </c>
      <c r="C2088">
        <v>302</v>
      </c>
      <c r="D2088" t="s">
        <v>72</v>
      </c>
      <c r="E2088" s="9">
        <v>4562342690029</v>
      </c>
      <c r="F2088">
        <v>0</v>
      </c>
      <c r="G2088">
        <v>0</v>
      </c>
      <c r="H2088" t="s">
        <v>18</v>
      </c>
      <c r="I2088" t="s">
        <v>19</v>
      </c>
      <c r="J2088" t="s">
        <v>329</v>
      </c>
      <c r="K2088">
        <v>24</v>
      </c>
      <c r="L2088">
        <v>2</v>
      </c>
      <c r="M2088">
        <v>0</v>
      </c>
      <c r="N2088">
        <v>0</v>
      </c>
    </row>
    <row r="2089" spans="1:14" x14ac:dyDescent="0.15">
      <c r="A2089" t="str">
        <f t="shared" si="35"/>
        <v>201950_302_4562342690036</v>
      </c>
      <c r="B2089">
        <v>201950</v>
      </c>
      <c r="C2089">
        <v>302</v>
      </c>
      <c r="D2089" t="s">
        <v>72</v>
      </c>
      <c r="E2089" s="9">
        <v>4562342690036</v>
      </c>
      <c r="F2089">
        <v>0</v>
      </c>
      <c r="G2089">
        <v>0</v>
      </c>
      <c r="H2089" t="s">
        <v>20</v>
      </c>
      <c r="I2089" t="s">
        <v>19</v>
      </c>
      <c r="J2089" t="s">
        <v>329</v>
      </c>
      <c r="K2089">
        <v>6</v>
      </c>
      <c r="L2089">
        <v>2</v>
      </c>
      <c r="M2089">
        <v>0</v>
      </c>
      <c r="N2089">
        <v>0</v>
      </c>
    </row>
    <row r="2090" spans="1:14" x14ac:dyDescent="0.15">
      <c r="A2090" t="str">
        <f t="shared" si="35"/>
        <v>201950_302_4562342690043</v>
      </c>
      <c r="B2090">
        <v>201950</v>
      </c>
      <c r="C2090">
        <v>302</v>
      </c>
      <c r="D2090" t="s">
        <v>72</v>
      </c>
      <c r="E2090" s="9">
        <v>4562342690043</v>
      </c>
      <c r="F2090">
        <v>0</v>
      </c>
      <c r="G2090">
        <v>0</v>
      </c>
      <c r="H2090" t="s">
        <v>21</v>
      </c>
      <c r="I2090" t="s">
        <v>19</v>
      </c>
      <c r="J2090" t="s">
        <v>329</v>
      </c>
      <c r="K2090">
        <v>21</v>
      </c>
      <c r="L2090">
        <v>1</v>
      </c>
      <c r="M2090">
        <v>0</v>
      </c>
      <c r="N2090">
        <v>0</v>
      </c>
    </row>
    <row r="2091" spans="1:14" x14ac:dyDescent="0.15">
      <c r="A2091" t="str">
        <f t="shared" si="35"/>
        <v>201950_302_4562342690050</v>
      </c>
      <c r="B2091">
        <v>201950</v>
      </c>
      <c r="C2091">
        <v>302</v>
      </c>
      <c r="D2091" t="s">
        <v>72</v>
      </c>
      <c r="E2091" s="9">
        <v>4562342690050</v>
      </c>
      <c r="F2091">
        <v>0</v>
      </c>
      <c r="G2091">
        <v>0</v>
      </c>
      <c r="H2091" t="s">
        <v>22</v>
      </c>
      <c r="I2091" t="s">
        <v>19</v>
      </c>
      <c r="J2091" t="s">
        <v>329</v>
      </c>
      <c r="K2091">
        <v>9</v>
      </c>
      <c r="L2091">
        <v>1</v>
      </c>
      <c r="M2091">
        <v>0</v>
      </c>
      <c r="N2091">
        <v>0</v>
      </c>
    </row>
    <row r="2092" spans="1:14" x14ac:dyDescent="0.15">
      <c r="A2092" t="str">
        <f t="shared" si="35"/>
        <v>201950_302_4562342690067</v>
      </c>
      <c r="B2092">
        <v>201950</v>
      </c>
      <c r="C2092">
        <v>302</v>
      </c>
      <c r="D2092" t="s">
        <v>72</v>
      </c>
      <c r="E2092" s="9">
        <v>4562342690067</v>
      </c>
      <c r="F2092">
        <v>0</v>
      </c>
      <c r="G2092">
        <v>0</v>
      </c>
      <c r="H2092" t="s">
        <v>23</v>
      </c>
      <c r="I2092" t="s">
        <v>19</v>
      </c>
      <c r="J2092" t="s">
        <v>329</v>
      </c>
      <c r="K2092">
        <v>24</v>
      </c>
      <c r="L2092">
        <v>2</v>
      </c>
      <c r="M2092">
        <v>0</v>
      </c>
      <c r="N2092">
        <v>0</v>
      </c>
    </row>
    <row r="2093" spans="1:14" x14ac:dyDescent="0.15">
      <c r="A2093" t="str">
        <f t="shared" si="35"/>
        <v>201950_302_4562342690074</v>
      </c>
      <c r="B2093">
        <v>201950</v>
      </c>
      <c r="C2093">
        <v>302</v>
      </c>
      <c r="D2093" t="s">
        <v>72</v>
      </c>
      <c r="E2093" s="9">
        <v>4562342690074</v>
      </c>
      <c r="F2093">
        <v>0</v>
      </c>
      <c r="G2093">
        <v>0</v>
      </c>
      <c r="H2093" t="s">
        <v>24</v>
      </c>
      <c r="I2093" t="s">
        <v>19</v>
      </c>
      <c r="J2093" t="s">
        <v>329</v>
      </c>
      <c r="K2093">
        <v>26</v>
      </c>
      <c r="L2093">
        <v>1</v>
      </c>
      <c r="M2093">
        <v>0</v>
      </c>
      <c r="N2093">
        <v>0</v>
      </c>
    </row>
    <row r="2094" spans="1:14" x14ac:dyDescent="0.15">
      <c r="A2094" t="str">
        <f t="shared" si="35"/>
        <v>201950_302_4562342690081</v>
      </c>
      <c r="B2094">
        <v>201950</v>
      </c>
      <c r="C2094">
        <v>302</v>
      </c>
      <c r="D2094" t="s">
        <v>72</v>
      </c>
      <c r="E2094" s="9">
        <v>4562342690081</v>
      </c>
      <c r="F2094">
        <v>0</v>
      </c>
      <c r="G2094">
        <v>0</v>
      </c>
      <c r="H2094" t="s">
        <v>25</v>
      </c>
      <c r="I2094" t="s">
        <v>19</v>
      </c>
      <c r="J2094" t="s">
        <v>329</v>
      </c>
      <c r="K2094">
        <v>5</v>
      </c>
      <c r="L2094">
        <v>1</v>
      </c>
      <c r="M2094">
        <v>0</v>
      </c>
      <c r="N2094">
        <v>0</v>
      </c>
    </row>
    <row r="2095" spans="1:14" x14ac:dyDescent="0.15">
      <c r="A2095" t="str">
        <f t="shared" si="35"/>
        <v>201950_306_4562342690029</v>
      </c>
      <c r="B2095">
        <v>201950</v>
      </c>
      <c r="C2095">
        <v>306</v>
      </c>
      <c r="D2095" t="s">
        <v>73</v>
      </c>
      <c r="E2095" s="9">
        <v>4562342690029</v>
      </c>
      <c r="F2095">
        <v>0</v>
      </c>
      <c r="G2095">
        <v>0</v>
      </c>
      <c r="H2095" t="s">
        <v>18</v>
      </c>
      <c r="I2095" t="s">
        <v>19</v>
      </c>
      <c r="J2095" t="s">
        <v>329</v>
      </c>
      <c r="K2095">
        <v>29</v>
      </c>
      <c r="L2095">
        <v>1</v>
      </c>
      <c r="M2095">
        <v>0</v>
      </c>
      <c r="N2095">
        <v>0</v>
      </c>
    </row>
    <row r="2096" spans="1:14" x14ac:dyDescent="0.15">
      <c r="A2096" t="str">
        <f t="shared" si="35"/>
        <v>201950_306_4562342690036</v>
      </c>
      <c r="B2096">
        <v>201950</v>
      </c>
      <c r="C2096">
        <v>306</v>
      </c>
      <c r="D2096" t="s">
        <v>73</v>
      </c>
      <c r="E2096" s="9">
        <v>4562342690036</v>
      </c>
      <c r="F2096">
        <v>0</v>
      </c>
      <c r="G2096">
        <v>0</v>
      </c>
      <c r="H2096" t="s">
        <v>20</v>
      </c>
      <c r="I2096" t="s">
        <v>19</v>
      </c>
      <c r="J2096" t="s">
        <v>329</v>
      </c>
      <c r="K2096">
        <v>9</v>
      </c>
      <c r="L2096">
        <v>1</v>
      </c>
      <c r="M2096">
        <v>0</v>
      </c>
      <c r="N2096">
        <v>0</v>
      </c>
    </row>
    <row r="2097" spans="1:14" x14ac:dyDescent="0.15">
      <c r="A2097" t="str">
        <f t="shared" si="35"/>
        <v>201950_306_4562342690043</v>
      </c>
      <c r="B2097">
        <v>201950</v>
      </c>
      <c r="C2097">
        <v>306</v>
      </c>
      <c r="D2097" t="s">
        <v>73</v>
      </c>
      <c r="E2097" s="9">
        <v>4562342690043</v>
      </c>
      <c r="F2097">
        <v>0</v>
      </c>
      <c r="G2097">
        <v>0</v>
      </c>
      <c r="H2097" t="s">
        <v>21</v>
      </c>
      <c r="I2097" t="s">
        <v>19</v>
      </c>
      <c r="J2097" t="s">
        <v>329</v>
      </c>
      <c r="K2097">
        <v>28</v>
      </c>
      <c r="L2097">
        <v>2</v>
      </c>
      <c r="M2097">
        <v>0</v>
      </c>
      <c r="N2097">
        <v>0</v>
      </c>
    </row>
    <row r="2098" spans="1:14" x14ac:dyDescent="0.15">
      <c r="A2098" t="str">
        <f t="shared" si="35"/>
        <v>201950_306_4562342690050</v>
      </c>
      <c r="B2098">
        <v>201950</v>
      </c>
      <c r="C2098">
        <v>306</v>
      </c>
      <c r="D2098" t="s">
        <v>73</v>
      </c>
      <c r="E2098" s="9">
        <v>4562342690050</v>
      </c>
      <c r="F2098">
        <v>0</v>
      </c>
      <c r="G2098">
        <v>0</v>
      </c>
      <c r="H2098" t="s">
        <v>22</v>
      </c>
      <c r="I2098" t="s">
        <v>19</v>
      </c>
      <c r="J2098" t="s">
        <v>329</v>
      </c>
      <c r="K2098">
        <v>9</v>
      </c>
      <c r="L2098">
        <v>1</v>
      </c>
      <c r="M2098">
        <v>0</v>
      </c>
      <c r="N2098">
        <v>0</v>
      </c>
    </row>
    <row r="2099" spans="1:14" x14ac:dyDescent="0.15">
      <c r="A2099" t="str">
        <f t="shared" si="35"/>
        <v>201950_306_4562342690067</v>
      </c>
      <c r="B2099">
        <v>201950</v>
      </c>
      <c r="C2099">
        <v>306</v>
      </c>
      <c r="D2099" t="s">
        <v>73</v>
      </c>
      <c r="E2099" s="9">
        <v>4562342690067</v>
      </c>
      <c r="F2099">
        <v>0</v>
      </c>
      <c r="G2099">
        <v>0</v>
      </c>
      <c r="H2099" t="s">
        <v>23</v>
      </c>
      <c r="I2099" t="s">
        <v>19</v>
      </c>
      <c r="J2099" t="s">
        <v>329</v>
      </c>
      <c r="K2099">
        <v>29</v>
      </c>
      <c r="L2099">
        <v>1</v>
      </c>
      <c r="M2099">
        <v>0</v>
      </c>
      <c r="N2099">
        <v>0</v>
      </c>
    </row>
    <row r="2100" spans="1:14" x14ac:dyDescent="0.15">
      <c r="A2100" t="str">
        <f t="shared" si="35"/>
        <v>201950_306_4562342690074</v>
      </c>
      <c r="B2100">
        <v>201950</v>
      </c>
      <c r="C2100">
        <v>306</v>
      </c>
      <c r="D2100" t="s">
        <v>73</v>
      </c>
      <c r="E2100" s="9">
        <v>4562342690074</v>
      </c>
      <c r="F2100">
        <v>0</v>
      </c>
      <c r="G2100">
        <v>0</v>
      </c>
      <c r="H2100" t="s">
        <v>24</v>
      </c>
      <c r="I2100" t="s">
        <v>19</v>
      </c>
      <c r="J2100" t="s">
        <v>329</v>
      </c>
      <c r="K2100">
        <v>27</v>
      </c>
      <c r="L2100">
        <v>3</v>
      </c>
      <c r="M2100">
        <v>0</v>
      </c>
      <c r="N2100">
        <v>0</v>
      </c>
    </row>
    <row r="2101" spans="1:14" x14ac:dyDescent="0.15">
      <c r="A2101" t="str">
        <f t="shared" si="35"/>
        <v>201950_306_4562342690081</v>
      </c>
      <c r="B2101">
        <v>201950</v>
      </c>
      <c r="C2101">
        <v>306</v>
      </c>
      <c r="D2101" t="s">
        <v>73</v>
      </c>
      <c r="E2101" s="9">
        <v>4562342690081</v>
      </c>
      <c r="F2101">
        <v>0</v>
      </c>
      <c r="G2101">
        <v>0</v>
      </c>
      <c r="H2101" t="s">
        <v>25</v>
      </c>
      <c r="I2101" t="s">
        <v>19</v>
      </c>
      <c r="J2101" t="s">
        <v>329</v>
      </c>
      <c r="K2101">
        <v>8</v>
      </c>
      <c r="L2101">
        <v>0</v>
      </c>
      <c r="M2101">
        <v>0</v>
      </c>
      <c r="N2101">
        <v>0</v>
      </c>
    </row>
    <row r="2102" spans="1:14" x14ac:dyDescent="0.15">
      <c r="A2102" t="str">
        <f t="shared" si="35"/>
        <v>201950_309_4562342690029</v>
      </c>
      <c r="B2102">
        <v>201950</v>
      </c>
      <c r="C2102">
        <v>309</v>
      </c>
      <c r="D2102" t="s">
        <v>74</v>
      </c>
      <c r="E2102" s="9">
        <v>4562342690029</v>
      </c>
      <c r="F2102">
        <v>0</v>
      </c>
      <c r="G2102">
        <v>0</v>
      </c>
      <c r="H2102" t="s">
        <v>18</v>
      </c>
      <c r="I2102" t="s">
        <v>19</v>
      </c>
      <c r="J2102" t="s">
        <v>329</v>
      </c>
      <c r="K2102">
        <v>28</v>
      </c>
      <c r="L2102">
        <v>2</v>
      </c>
      <c r="M2102">
        <v>0</v>
      </c>
      <c r="N2102">
        <v>0</v>
      </c>
    </row>
    <row r="2103" spans="1:14" x14ac:dyDescent="0.15">
      <c r="A2103" t="str">
        <f t="shared" si="35"/>
        <v>201950_309_4562342690036</v>
      </c>
      <c r="B2103">
        <v>201950</v>
      </c>
      <c r="C2103">
        <v>309</v>
      </c>
      <c r="D2103" t="s">
        <v>74</v>
      </c>
      <c r="E2103" s="9">
        <v>4562342690036</v>
      </c>
      <c r="F2103">
        <v>0</v>
      </c>
      <c r="G2103">
        <v>0</v>
      </c>
      <c r="H2103" t="s">
        <v>20</v>
      </c>
      <c r="I2103" t="s">
        <v>19</v>
      </c>
      <c r="J2103" t="s">
        <v>329</v>
      </c>
      <c r="K2103">
        <v>10</v>
      </c>
      <c r="L2103">
        <v>0</v>
      </c>
      <c r="M2103">
        <v>0</v>
      </c>
      <c r="N2103">
        <v>0</v>
      </c>
    </row>
    <row r="2104" spans="1:14" x14ac:dyDescent="0.15">
      <c r="A2104" t="str">
        <f t="shared" si="35"/>
        <v>201950_309_4562342690043</v>
      </c>
      <c r="B2104">
        <v>201950</v>
      </c>
      <c r="C2104">
        <v>309</v>
      </c>
      <c r="D2104" t="s">
        <v>74</v>
      </c>
      <c r="E2104" s="9">
        <v>4562342690043</v>
      </c>
      <c r="F2104">
        <v>0</v>
      </c>
      <c r="G2104">
        <v>0</v>
      </c>
      <c r="H2104" t="s">
        <v>21</v>
      </c>
      <c r="I2104" t="s">
        <v>19</v>
      </c>
      <c r="J2104" t="s">
        <v>329</v>
      </c>
      <c r="K2104">
        <v>29</v>
      </c>
      <c r="L2104">
        <v>1</v>
      </c>
      <c r="M2104">
        <v>0</v>
      </c>
      <c r="N2104">
        <v>0</v>
      </c>
    </row>
    <row r="2105" spans="1:14" x14ac:dyDescent="0.15">
      <c r="A2105" t="str">
        <f t="shared" si="35"/>
        <v>201950_309_4562342690050</v>
      </c>
      <c r="B2105">
        <v>201950</v>
      </c>
      <c r="C2105">
        <v>309</v>
      </c>
      <c r="D2105" t="s">
        <v>74</v>
      </c>
      <c r="E2105" s="9">
        <v>4562342690050</v>
      </c>
      <c r="F2105">
        <v>0</v>
      </c>
      <c r="G2105">
        <v>0</v>
      </c>
      <c r="H2105" t="s">
        <v>22</v>
      </c>
      <c r="I2105" t="s">
        <v>19</v>
      </c>
      <c r="J2105" t="s">
        <v>329</v>
      </c>
      <c r="K2105">
        <v>9</v>
      </c>
      <c r="L2105">
        <v>1</v>
      </c>
      <c r="M2105">
        <v>0</v>
      </c>
      <c r="N2105">
        <v>0</v>
      </c>
    </row>
    <row r="2106" spans="1:14" x14ac:dyDescent="0.15">
      <c r="A2106" t="str">
        <f t="shared" si="35"/>
        <v>201950_309_4562342690067</v>
      </c>
      <c r="B2106">
        <v>201950</v>
      </c>
      <c r="C2106">
        <v>309</v>
      </c>
      <c r="D2106" t="s">
        <v>74</v>
      </c>
      <c r="E2106" s="9">
        <v>4562342690067</v>
      </c>
      <c r="F2106">
        <v>0</v>
      </c>
      <c r="G2106">
        <v>0</v>
      </c>
      <c r="H2106" t="s">
        <v>23</v>
      </c>
      <c r="I2106" t="s">
        <v>19</v>
      </c>
      <c r="J2106" t="s">
        <v>329</v>
      </c>
      <c r="K2106">
        <v>29</v>
      </c>
      <c r="L2106">
        <v>1</v>
      </c>
      <c r="M2106">
        <v>0</v>
      </c>
      <c r="N2106">
        <v>0</v>
      </c>
    </row>
    <row r="2107" spans="1:14" x14ac:dyDescent="0.15">
      <c r="A2107" t="str">
        <f t="shared" si="35"/>
        <v>201950_309_4562342690074</v>
      </c>
      <c r="B2107">
        <v>201950</v>
      </c>
      <c r="C2107">
        <v>309</v>
      </c>
      <c r="D2107" t="s">
        <v>74</v>
      </c>
      <c r="E2107" s="9">
        <v>4562342690074</v>
      </c>
      <c r="F2107">
        <v>0</v>
      </c>
      <c r="G2107">
        <v>0</v>
      </c>
      <c r="H2107" t="s">
        <v>24</v>
      </c>
      <c r="I2107" t="s">
        <v>19</v>
      </c>
      <c r="J2107" t="s">
        <v>329</v>
      </c>
      <c r="K2107">
        <v>28</v>
      </c>
      <c r="L2107">
        <v>2</v>
      </c>
      <c r="M2107">
        <v>0</v>
      </c>
      <c r="N2107">
        <v>0</v>
      </c>
    </row>
    <row r="2108" spans="1:14" x14ac:dyDescent="0.15">
      <c r="A2108" t="str">
        <f t="shared" si="35"/>
        <v>201950_309_4562342690081</v>
      </c>
      <c r="B2108">
        <v>201950</v>
      </c>
      <c r="C2108">
        <v>309</v>
      </c>
      <c r="D2108" t="s">
        <v>74</v>
      </c>
      <c r="E2108" s="9">
        <v>4562342690081</v>
      </c>
      <c r="F2108">
        <v>0</v>
      </c>
      <c r="G2108">
        <v>0</v>
      </c>
      <c r="H2108" t="s">
        <v>25</v>
      </c>
      <c r="I2108" t="s">
        <v>19</v>
      </c>
      <c r="J2108" t="s">
        <v>329</v>
      </c>
      <c r="K2108">
        <v>10</v>
      </c>
      <c r="L2108">
        <v>0</v>
      </c>
      <c r="M2108">
        <v>0</v>
      </c>
      <c r="N2108">
        <v>0</v>
      </c>
    </row>
    <row r="2109" spans="1:14" x14ac:dyDescent="0.15">
      <c r="A2109" t="str">
        <f t="shared" si="35"/>
        <v>201950_310_4562342690029</v>
      </c>
      <c r="B2109">
        <v>201950</v>
      </c>
      <c r="C2109">
        <v>310</v>
      </c>
      <c r="D2109" t="s">
        <v>75</v>
      </c>
      <c r="E2109" s="9">
        <v>4562342690029</v>
      </c>
      <c r="F2109">
        <v>0</v>
      </c>
      <c r="G2109">
        <v>0</v>
      </c>
      <c r="H2109" t="s">
        <v>18</v>
      </c>
      <c r="I2109" t="s">
        <v>19</v>
      </c>
      <c r="J2109" t="s">
        <v>329</v>
      </c>
      <c r="K2109">
        <v>28</v>
      </c>
      <c r="L2109">
        <v>2</v>
      </c>
      <c r="M2109">
        <v>0</v>
      </c>
      <c r="N2109">
        <v>0</v>
      </c>
    </row>
    <row r="2110" spans="1:14" x14ac:dyDescent="0.15">
      <c r="A2110" t="str">
        <f t="shared" si="35"/>
        <v>201950_310_4562342690036</v>
      </c>
      <c r="B2110">
        <v>201950</v>
      </c>
      <c r="C2110">
        <v>310</v>
      </c>
      <c r="D2110" t="s">
        <v>75</v>
      </c>
      <c r="E2110" s="9">
        <v>4562342690036</v>
      </c>
      <c r="F2110">
        <v>0</v>
      </c>
      <c r="G2110">
        <v>0</v>
      </c>
      <c r="H2110" t="s">
        <v>20</v>
      </c>
      <c r="I2110" t="s">
        <v>19</v>
      </c>
      <c r="J2110" t="s">
        <v>329</v>
      </c>
      <c r="K2110">
        <v>10</v>
      </c>
      <c r="L2110">
        <v>0</v>
      </c>
      <c r="M2110">
        <v>0</v>
      </c>
      <c r="N2110">
        <v>0</v>
      </c>
    </row>
    <row r="2111" spans="1:14" x14ac:dyDescent="0.15">
      <c r="A2111" t="str">
        <f t="shared" si="35"/>
        <v>201950_310_4562342690043</v>
      </c>
      <c r="B2111">
        <v>201950</v>
      </c>
      <c r="C2111">
        <v>310</v>
      </c>
      <c r="D2111" t="s">
        <v>75</v>
      </c>
      <c r="E2111" s="9">
        <v>4562342690043</v>
      </c>
      <c r="F2111">
        <v>0</v>
      </c>
      <c r="G2111">
        <v>0</v>
      </c>
      <c r="H2111" t="s">
        <v>21</v>
      </c>
      <c r="I2111" t="s">
        <v>19</v>
      </c>
      <c r="J2111" t="s">
        <v>329</v>
      </c>
      <c r="K2111">
        <v>26</v>
      </c>
      <c r="L2111">
        <v>3</v>
      </c>
      <c r="M2111">
        <v>0</v>
      </c>
      <c r="N2111">
        <v>0</v>
      </c>
    </row>
    <row r="2112" spans="1:14" x14ac:dyDescent="0.15">
      <c r="A2112" t="str">
        <f t="shared" si="35"/>
        <v>201950_310_4562342690050</v>
      </c>
      <c r="B2112">
        <v>201950</v>
      </c>
      <c r="C2112">
        <v>310</v>
      </c>
      <c r="D2112" t="s">
        <v>75</v>
      </c>
      <c r="E2112" s="9">
        <v>4562342690050</v>
      </c>
      <c r="F2112">
        <v>0</v>
      </c>
      <c r="G2112">
        <v>0</v>
      </c>
      <c r="H2112" t="s">
        <v>22</v>
      </c>
      <c r="I2112" t="s">
        <v>19</v>
      </c>
      <c r="J2112" t="s">
        <v>329</v>
      </c>
      <c r="K2112">
        <v>10</v>
      </c>
      <c r="L2112">
        <v>0</v>
      </c>
      <c r="M2112">
        <v>0</v>
      </c>
      <c r="N2112">
        <v>0</v>
      </c>
    </row>
    <row r="2113" spans="1:14" x14ac:dyDescent="0.15">
      <c r="A2113" t="str">
        <f t="shared" si="35"/>
        <v>201950_310_4562342690067</v>
      </c>
      <c r="B2113">
        <v>201950</v>
      </c>
      <c r="C2113">
        <v>310</v>
      </c>
      <c r="D2113" t="s">
        <v>75</v>
      </c>
      <c r="E2113" s="9">
        <v>4562342690067</v>
      </c>
      <c r="F2113">
        <v>0</v>
      </c>
      <c r="G2113">
        <v>0</v>
      </c>
      <c r="H2113" t="s">
        <v>23</v>
      </c>
      <c r="I2113" t="s">
        <v>19</v>
      </c>
      <c r="J2113" t="s">
        <v>329</v>
      </c>
      <c r="K2113">
        <v>27</v>
      </c>
      <c r="L2113">
        <v>3</v>
      </c>
      <c r="M2113">
        <v>0</v>
      </c>
      <c r="N2113">
        <v>0</v>
      </c>
    </row>
    <row r="2114" spans="1:14" x14ac:dyDescent="0.15">
      <c r="A2114" t="str">
        <f t="shared" si="35"/>
        <v>201950_310_4562342690074</v>
      </c>
      <c r="B2114">
        <v>201950</v>
      </c>
      <c r="C2114">
        <v>310</v>
      </c>
      <c r="D2114" t="s">
        <v>75</v>
      </c>
      <c r="E2114" s="9">
        <v>4562342690074</v>
      </c>
      <c r="F2114">
        <v>0</v>
      </c>
      <c r="G2114">
        <v>0</v>
      </c>
      <c r="H2114" t="s">
        <v>24</v>
      </c>
      <c r="I2114" t="s">
        <v>19</v>
      </c>
      <c r="J2114" t="s">
        <v>329</v>
      </c>
      <c r="K2114">
        <v>29</v>
      </c>
      <c r="L2114">
        <v>1</v>
      </c>
      <c r="M2114">
        <v>0</v>
      </c>
      <c r="N2114">
        <v>0</v>
      </c>
    </row>
    <row r="2115" spans="1:14" x14ac:dyDescent="0.15">
      <c r="A2115" t="str">
        <f t="shared" si="35"/>
        <v>201950_310_4562342690081</v>
      </c>
      <c r="B2115">
        <v>201950</v>
      </c>
      <c r="C2115">
        <v>310</v>
      </c>
      <c r="D2115" t="s">
        <v>75</v>
      </c>
      <c r="E2115" s="9">
        <v>4562342690081</v>
      </c>
      <c r="F2115">
        <v>0</v>
      </c>
      <c r="G2115">
        <v>0</v>
      </c>
      <c r="H2115" t="s">
        <v>25</v>
      </c>
      <c r="I2115" t="s">
        <v>19</v>
      </c>
      <c r="J2115" t="s">
        <v>329</v>
      </c>
      <c r="K2115">
        <v>7</v>
      </c>
      <c r="L2115">
        <v>3</v>
      </c>
      <c r="M2115">
        <v>0</v>
      </c>
      <c r="N2115">
        <v>0</v>
      </c>
    </row>
    <row r="2116" spans="1:14" x14ac:dyDescent="0.15">
      <c r="A2116" t="str">
        <f t="shared" si="35"/>
        <v>201950_311_4562342690029</v>
      </c>
      <c r="B2116">
        <v>201950</v>
      </c>
      <c r="C2116">
        <v>311</v>
      </c>
      <c r="D2116" t="s">
        <v>76</v>
      </c>
      <c r="E2116" s="9">
        <v>4562342690029</v>
      </c>
      <c r="F2116">
        <v>0</v>
      </c>
      <c r="G2116">
        <v>0</v>
      </c>
      <c r="H2116" t="s">
        <v>18</v>
      </c>
      <c r="I2116" t="s">
        <v>19</v>
      </c>
      <c r="J2116" t="s">
        <v>329</v>
      </c>
      <c r="K2116">
        <v>21</v>
      </c>
      <c r="L2116">
        <v>2</v>
      </c>
      <c r="M2116">
        <v>0</v>
      </c>
      <c r="N2116">
        <v>0</v>
      </c>
    </row>
    <row r="2117" spans="1:14" x14ac:dyDescent="0.15">
      <c r="A2117" t="str">
        <f t="shared" si="35"/>
        <v>201950_311_4562342690036</v>
      </c>
      <c r="B2117">
        <v>201950</v>
      </c>
      <c r="C2117">
        <v>311</v>
      </c>
      <c r="D2117" t="s">
        <v>76</v>
      </c>
      <c r="E2117" s="9">
        <v>4562342690036</v>
      </c>
      <c r="F2117">
        <v>0</v>
      </c>
      <c r="G2117">
        <v>0</v>
      </c>
      <c r="H2117" t="s">
        <v>20</v>
      </c>
      <c r="I2117" t="s">
        <v>19</v>
      </c>
      <c r="J2117" t="s">
        <v>329</v>
      </c>
      <c r="K2117">
        <v>6</v>
      </c>
      <c r="L2117">
        <v>1</v>
      </c>
      <c r="M2117">
        <v>0</v>
      </c>
      <c r="N2117">
        <v>0</v>
      </c>
    </row>
    <row r="2118" spans="1:14" x14ac:dyDescent="0.15">
      <c r="A2118" t="str">
        <f t="shared" si="35"/>
        <v>201950_311_4562342690043</v>
      </c>
      <c r="B2118">
        <v>201950</v>
      </c>
      <c r="C2118">
        <v>311</v>
      </c>
      <c r="D2118" t="s">
        <v>76</v>
      </c>
      <c r="E2118" s="9">
        <v>4562342690043</v>
      </c>
      <c r="F2118">
        <v>0</v>
      </c>
      <c r="G2118">
        <v>0</v>
      </c>
      <c r="H2118" t="s">
        <v>21</v>
      </c>
      <c r="I2118" t="s">
        <v>19</v>
      </c>
      <c r="J2118" t="s">
        <v>329</v>
      </c>
      <c r="K2118">
        <v>13</v>
      </c>
      <c r="L2118">
        <v>2</v>
      </c>
      <c r="M2118">
        <v>0</v>
      </c>
      <c r="N2118">
        <v>0</v>
      </c>
    </row>
    <row r="2119" spans="1:14" x14ac:dyDescent="0.15">
      <c r="A2119" t="str">
        <f t="shared" si="35"/>
        <v>201950_311_4562342690050</v>
      </c>
      <c r="B2119">
        <v>201950</v>
      </c>
      <c r="C2119">
        <v>311</v>
      </c>
      <c r="D2119" t="s">
        <v>76</v>
      </c>
      <c r="E2119" s="9">
        <v>4562342690050</v>
      </c>
      <c r="F2119">
        <v>0</v>
      </c>
      <c r="G2119">
        <v>0</v>
      </c>
      <c r="H2119" t="s">
        <v>22</v>
      </c>
      <c r="I2119" t="s">
        <v>19</v>
      </c>
      <c r="J2119" t="s">
        <v>329</v>
      </c>
      <c r="K2119">
        <v>7</v>
      </c>
      <c r="L2119">
        <v>2</v>
      </c>
      <c r="M2119">
        <v>0</v>
      </c>
      <c r="N2119">
        <v>0</v>
      </c>
    </row>
    <row r="2120" spans="1:14" x14ac:dyDescent="0.15">
      <c r="A2120" t="str">
        <f t="shared" si="35"/>
        <v>201950_311_4562342690067</v>
      </c>
      <c r="B2120">
        <v>201950</v>
      </c>
      <c r="C2120">
        <v>311</v>
      </c>
      <c r="D2120" t="s">
        <v>76</v>
      </c>
      <c r="E2120" s="9">
        <v>4562342690067</v>
      </c>
      <c r="F2120">
        <v>0</v>
      </c>
      <c r="G2120">
        <v>0</v>
      </c>
      <c r="H2120" t="s">
        <v>23</v>
      </c>
      <c r="I2120" t="s">
        <v>19</v>
      </c>
      <c r="J2120" t="s">
        <v>329</v>
      </c>
      <c r="K2120">
        <v>24</v>
      </c>
      <c r="L2120">
        <v>3</v>
      </c>
      <c r="M2120">
        <v>0</v>
      </c>
      <c r="N2120">
        <v>0</v>
      </c>
    </row>
    <row r="2121" spans="1:14" x14ac:dyDescent="0.15">
      <c r="A2121" t="str">
        <f t="shared" si="35"/>
        <v>201950_311_4562342690074</v>
      </c>
      <c r="B2121">
        <v>201950</v>
      </c>
      <c r="C2121">
        <v>311</v>
      </c>
      <c r="D2121" t="s">
        <v>76</v>
      </c>
      <c r="E2121" s="9">
        <v>4562342690074</v>
      </c>
      <c r="F2121">
        <v>0</v>
      </c>
      <c r="G2121">
        <v>0</v>
      </c>
      <c r="H2121" t="s">
        <v>24</v>
      </c>
      <c r="I2121" t="s">
        <v>19</v>
      </c>
      <c r="J2121" t="s">
        <v>329</v>
      </c>
      <c r="K2121">
        <v>25</v>
      </c>
      <c r="L2121">
        <v>0</v>
      </c>
      <c r="M2121">
        <v>0</v>
      </c>
      <c r="N2121">
        <v>0</v>
      </c>
    </row>
    <row r="2122" spans="1:14" x14ac:dyDescent="0.15">
      <c r="A2122" t="str">
        <f t="shared" si="35"/>
        <v>201950_311_4562342690081</v>
      </c>
      <c r="B2122">
        <v>201950</v>
      </c>
      <c r="C2122">
        <v>311</v>
      </c>
      <c r="D2122" t="s">
        <v>76</v>
      </c>
      <c r="E2122" s="9">
        <v>4562342690081</v>
      </c>
      <c r="F2122">
        <v>0</v>
      </c>
      <c r="G2122">
        <v>0</v>
      </c>
      <c r="H2122" t="s">
        <v>25</v>
      </c>
      <c r="I2122" t="s">
        <v>19</v>
      </c>
      <c r="J2122" t="s">
        <v>329</v>
      </c>
      <c r="K2122">
        <v>7</v>
      </c>
      <c r="L2122">
        <v>0</v>
      </c>
      <c r="M2122">
        <v>0</v>
      </c>
      <c r="N2122">
        <v>0</v>
      </c>
    </row>
    <row r="2123" spans="1:14" x14ac:dyDescent="0.15">
      <c r="A2123" t="str">
        <f t="shared" si="35"/>
        <v>201950_312_4562342690029</v>
      </c>
      <c r="B2123">
        <v>201950</v>
      </c>
      <c r="C2123">
        <v>312</v>
      </c>
      <c r="D2123" t="s">
        <v>77</v>
      </c>
      <c r="E2123" s="9">
        <v>4562342690029</v>
      </c>
      <c r="F2123">
        <v>0</v>
      </c>
      <c r="G2123">
        <v>0</v>
      </c>
      <c r="H2123" t="s">
        <v>18</v>
      </c>
      <c r="I2123" t="s">
        <v>19</v>
      </c>
      <c r="J2123" t="s">
        <v>329</v>
      </c>
      <c r="K2123">
        <v>25</v>
      </c>
      <c r="L2123">
        <v>1</v>
      </c>
      <c r="M2123">
        <v>0</v>
      </c>
      <c r="N2123">
        <v>0</v>
      </c>
    </row>
    <row r="2124" spans="1:14" x14ac:dyDescent="0.15">
      <c r="A2124" t="str">
        <f t="shared" si="35"/>
        <v>201950_312_4562342690036</v>
      </c>
      <c r="B2124">
        <v>201950</v>
      </c>
      <c r="C2124">
        <v>312</v>
      </c>
      <c r="D2124" t="s">
        <v>77</v>
      </c>
      <c r="E2124" s="9">
        <v>4562342690036</v>
      </c>
      <c r="F2124">
        <v>0</v>
      </c>
      <c r="G2124">
        <v>0</v>
      </c>
      <c r="H2124" t="s">
        <v>20</v>
      </c>
      <c r="I2124" t="s">
        <v>19</v>
      </c>
      <c r="J2124" t="s">
        <v>329</v>
      </c>
      <c r="K2124">
        <v>10</v>
      </c>
      <c r="L2124">
        <v>0</v>
      </c>
      <c r="M2124">
        <v>0</v>
      </c>
      <c r="N2124">
        <v>0</v>
      </c>
    </row>
    <row r="2125" spans="1:14" x14ac:dyDescent="0.15">
      <c r="A2125" t="str">
        <f t="shared" si="35"/>
        <v>201950_312_4562342690043</v>
      </c>
      <c r="B2125">
        <v>201950</v>
      </c>
      <c r="C2125">
        <v>312</v>
      </c>
      <c r="D2125" t="s">
        <v>77</v>
      </c>
      <c r="E2125" s="9">
        <v>4562342690043</v>
      </c>
      <c r="F2125">
        <v>0</v>
      </c>
      <c r="G2125">
        <v>0</v>
      </c>
      <c r="H2125" t="s">
        <v>21</v>
      </c>
      <c r="I2125" t="s">
        <v>19</v>
      </c>
      <c r="J2125" t="s">
        <v>329</v>
      </c>
      <c r="K2125">
        <v>21</v>
      </c>
      <c r="L2125">
        <v>3</v>
      </c>
      <c r="M2125">
        <v>0</v>
      </c>
      <c r="N2125">
        <v>0</v>
      </c>
    </row>
    <row r="2126" spans="1:14" x14ac:dyDescent="0.15">
      <c r="A2126" t="str">
        <f t="shared" si="35"/>
        <v>201950_312_4562342690050</v>
      </c>
      <c r="B2126">
        <v>201950</v>
      </c>
      <c r="C2126">
        <v>312</v>
      </c>
      <c r="D2126" t="s">
        <v>77</v>
      </c>
      <c r="E2126" s="9">
        <v>4562342690050</v>
      </c>
      <c r="F2126">
        <v>0</v>
      </c>
      <c r="G2126">
        <v>0</v>
      </c>
      <c r="H2126" t="s">
        <v>22</v>
      </c>
      <c r="I2126" t="s">
        <v>19</v>
      </c>
      <c r="J2126" t="s">
        <v>329</v>
      </c>
      <c r="K2126">
        <v>8</v>
      </c>
      <c r="L2126">
        <v>0</v>
      </c>
      <c r="M2126">
        <v>0</v>
      </c>
      <c r="N2126">
        <v>0</v>
      </c>
    </row>
    <row r="2127" spans="1:14" x14ac:dyDescent="0.15">
      <c r="A2127" t="str">
        <f t="shared" si="35"/>
        <v>201950_312_4562342690067</v>
      </c>
      <c r="B2127">
        <v>201950</v>
      </c>
      <c r="C2127">
        <v>312</v>
      </c>
      <c r="D2127" t="s">
        <v>77</v>
      </c>
      <c r="E2127" s="9">
        <v>4562342690067</v>
      </c>
      <c r="F2127">
        <v>0</v>
      </c>
      <c r="G2127">
        <v>0</v>
      </c>
      <c r="H2127" t="s">
        <v>23</v>
      </c>
      <c r="I2127" t="s">
        <v>19</v>
      </c>
      <c r="J2127" t="s">
        <v>329</v>
      </c>
      <c r="K2127">
        <v>25</v>
      </c>
      <c r="L2127">
        <v>2</v>
      </c>
      <c r="M2127">
        <v>0</v>
      </c>
      <c r="N2127">
        <v>0</v>
      </c>
    </row>
    <row r="2128" spans="1:14" x14ac:dyDescent="0.15">
      <c r="A2128" t="str">
        <f t="shared" si="35"/>
        <v>201950_312_4562342690074</v>
      </c>
      <c r="B2128">
        <v>201950</v>
      </c>
      <c r="C2128">
        <v>312</v>
      </c>
      <c r="D2128" t="s">
        <v>77</v>
      </c>
      <c r="E2128" s="9">
        <v>4562342690074</v>
      </c>
      <c r="F2128">
        <v>0</v>
      </c>
      <c r="G2128">
        <v>0</v>
      </c>
      <c r="H2128" t="s">
        <v>24</v>
      </c>
      <c r="I2128" t="s">
        <v>19</v>
      </c>
      <c r="J2128" t="s">
        <v>329</v>
      </c>
      <c r="K2128">
        <v>21</v>
      </c>
      <c r="L2128">
        <v>2</v>
      </c>
      <c r="M2128">
        <v>0</v>
      </c>
      <c r="N2128">
        <v>0</v>
      </c>
    </row>
    <row r="2129" spans="1:14" x14ac:dyDescent="0.15">
      <c r="A2129" t="str">
        <f t="shared" si="35"/>
        <v>201950_312_4562342690081</v>
      </c>
      <c r="B2129">
        <v>201950</v>
      </c>
      <c r="C2129">
        <v>312</v>
      </c>
      <c r="D2129" t="s">
        <v>77</v>
      </c>
      <c r="E2129" s="9">
        <v>4562342690081</v>
      </c>
      <c r="F2129">
        <v>0</v>
      </c>
      <c r="G2129">
        <v>0</v>
      </c>
      <c r="H2129" t="s">
        <v>25</v>
      </c>
      <c r="I2129" t="s">
        <v>19</v>
      </c>
      <c r="J2129" t="s">
        <v>329</v>
      </c>
      <c r="K2129">
        <v>3</v>
      </c>
      <c r="L2129">
        <v>3</v>
      </c>
      <c r="M2129">
        <v>0</v>
      </c>
      <c r="N2129">
        <v>0</v>
      </c>
    </row>
    <row r="2130" spans="1:14" x14ac:dyDescent="0.15">
      <c r="A2130" t="str">
        <f t="shared" si="35"/>
        <v>201950_315_4562342690029</v>
      </c>
      <c r="B2130">
        <v>201950</v>
      </c>
      <c r="C2130">
        <v>315</v>
      </c>
      <c r="D2130" t="s">
        <v>78</v>
      </c>
      <c r="E2130" s="9">
        <v>4562342690029</v>
      </c>
      <c r="F2130">
        <v>0</v>
      </c>
      <c r="G2130">
        <v>0</v>
      </c>
      <c r="H2130" t="s">
        <v>18</v>
      </c>
      <c r="I2130" t="s">
        <v>19</v>
      </c>
      <c r="J2130" t="s">
        <v>329</v>
      </c>
      <c r="K2130">
        <v>21</v>
      </c>
      <c r="L2130">
        <v>6</v>
      </c>
      <c r="M2130">
        <v>0</v>
      </c>
      <c r="N2130">
        <v>0</v>
      </c>
    </row>
    <row r="2131" spans="1:14" x14ac:dyDescent="0.15">
      <c r="A2131" t="str">
        <f t="shared" si="35"/>
        <v>201950_315_4562342690036</v>
      </c>
      <c r="B2131">
        <v>201950</v>
      </c>
      <c r="C2131">
        <v>315</v>
      </c>
      <c r="D2131" t="s">
        <v>78</v>
      </c>
      <c r="E2131" s="9">
        <v>4562342690036</v>
      </c>
      <c r="F2131">
        <v>0</v>
      </c>
      <c r="G2131">
        <v>0</v>
      </c>
      <c r="H2131" t="s">
        <v>20</v>
      </c>
      <c r="I2131" t="s">
        <v>19</v>
      </c>
      <c r="J2131" t="s">
        <v>329</v>
      </c>
      <c r="K2131">
        <v>10</v>
      </c>
      <c r="L2131">
        <v>0</v>
      </c>
      <c r="M2131">
        <v>0</v>
      </c>
      <c r="N2131">
        <v>0</v>
      </c>
    </row>
    <row r="2132" spans="1:14" x14ac:dyDescent="0.15">
      <c r="A2132" t="str">
        <f t="shared" si="35"/>
        <v>201950_315_4562342690043</v>
      </c>
      <c r="B2132">
        <v>201950</v>
      </c>
      <c r="C2132">
        <v>315</v>
      </c>
      <c r="D2132" t="s">
        <v>78</v>
      </c>
      <c r="E2132" s="9">
        <v>4562342690043</v>
      </c>
      <c r="F2132">
        <v>0</v>
      </c>
      <c r="G2132">
        <v>0</v>
      </c>
      <c r="H2132" t="s">
        <v>21</v>
      </c>
      <c r="I2132" t="s">
        <v>19</v>
      </c>
      <c r="J2132" t="s">
        <v>329</v>
      </c>
      <c r="K2132">
        <v>27</v>
      </c>
      <c r="L2132">
        <v>2</v>
      </c>
      <c r="M2132">
        <v>0</v>
      </c>
      <c r="N2132">
        <v>0</v>
      </c>
    </row>
    <row r="2133" spans="1:14" x14ac:dyDescent="0.15">
      <c r="A2133" t="str">
        <f t="shared" si="35"/>
        <v>201950_315_4562342690050</v>
      </c>
      <c r="B2133">
        <v>201950</v>
      </c>
      <c r="C2133">
        <v>315</v>
      </c>
      <c r="D2133" t="s">
        <v>78</v>
      </c>
      <c r="E2133" s="9">
        <v>4562342690050</v>
      </c>
      <c r="F2133">
        <v>0</v>
      </c>
      <c r="G2133">
        <v>0</v>
      </c>
      <c r="H2133" t="s">
        <v>22</v>
      </c>
      <c r="I2133" t="s">
        <v>19</v>
      </c>
      <c r="J2133" t="s">
        <v>329</v>
      </c>
      <c r="K2133">
        <v>10</v>
      </c>
      <c r="L2133">
        <v>0</v>
      </c>
      <c r="M2133">
        <v>0</v>
      </c>
      <c r="N2133">
        <v>0</v>
      </c>
    </row>
    <row r="2134" spans="1:14" x14ac:dyDescent="0.15">
      <c r="A2134" t="str">
        <f t="shared" si="35"/>
        <v>201950_315_4562342690067</v>
      </c>
      <c r="B2134">
        <v>201950</v>
      </c>
      <c r="C2134">
        <v>315</v>
      </c>
      <c r="D2134" t="s">
        <v>78</v>
      </c>
      <c r="E2134" s="9">
        <v>4562342690067</v>
      </c>
      <c r="F2134">
        <v>0</v>
      </c>
      <c r="G2134">
        <v>0</v>
      </c>
      <c r="H2134" t="s">
        <v>23</v>
      </c>
      <c r="I2134" t="s">
        <v>19</v>
      </c>
      <c r="J2134" t="s">
        <v>329</v>
      </c>
      <c r="K2134">
        <v>29</v>
      </c>
      <c r="L2134">
        <v>0</v>
      </c>
      <c r="M2134">
        <v>0</v>
      </c>
      <c r="N2134">
        <v>0</v>
      </c>
    </row>
    <row r="2135" spans="1:14" x14ac:dyDescent="0.15">
      <c r="A2135" t="str">
        <f t="shared" si="35"/>
        <v>201950_315_4562342690074</v>
      </c>
      <c r="B2135">
        <v>201950</v>
      </c>
      <c r="C2135">
        <v>315</v>
      </c>
      <c r="D2135" t="s">
        <v>78</v>
      </c>
      <c r="E2135" s="9">
        <v>4562342690074</v>
      </c>
      <c r="F2135">
        <v>0</v>
      </c>
      <c r="G2135">
        <v>0</v>
      </c>
      <c r="H2135" t="s">
        <v>24</v>
      </c>
      <c r="I2135" t="s">
        <v>19</v>
      </c>
      <c r="J2135" t="s">
        <v>329</v>
      </c>
      <c r="K2135">
        <v>28</v>
      </c>
      <c r="L2135">
        <v>1</v>
      </c>
      <c r="M2135">
        <v>0</v>
      </c>
      <c r="N2135">
        <v>0</v>
      </c>
    </row>
    <row r="2136" spans="1:14" x14ac:dyDescent="0.15">
      <c r="A2136" t="str">
        <f t="shared" si="35"/>
        <v>201950_315_4562342690081</v>
      </c>
      <c r="B2136">
        <v>201950</v>
      </c>
      <c r="C2136">
        <v>315</v>
      </c>
      <c r="D2136" t="s">
        <v>78</v>
      </c>
      <c r="E2136" s="9">
        <v>4562342690081</v>
      </c>
      <c r="F2136">
        <v>0</v>
      </c>
      <c r="G2136">
        <v>0</v>
      </c>
      <c r="H2136" t="s">
        <v>25</v>
      </c>
      <c r="I2136" t="s">
        <v>19</v>
      </c>
      <c r="J2136" t="s">
        <v>329</v>
      </c>
      <c r="K2136">
        <v>6</v>
      </c>
      <c r="L2136">
        <v>3</v>
      </c>
      <c r="M2136">
        <v>0</v>
      </c>
      <c r="N2136">
        <v>0</v>
      </c>
    </row>
    <row r="2137" spans="1:14" x14ac:dyDescent="0.15">
      <c r="A2137" t="str">
        <f t="shared" ref="A2137:A2200" si="36">B2137&amp;"_"&amp;C2137&amp;"_"&amp;E2137</f>
        <v>201950_316_4562342690029</v>
      </c>
      <c r="B2137">
        <v>201950</v>
      </c>
      <c r="C2137">
        <v>316</v>
      </c>
      <c r="D2137" t="s">
        <v>79</v>
      </c>
      <c r="E2137" s="9">
        <v>4562342690029</v>
      </c>
      <c r="F2137">
        <v>0</v>
      </c>
      <c r="G2137">
        <v>0</v>
      </c>
      <c r="H2137" t="s">
        <v>18</v>
      </c>
      <c r="I2137" t="s">
        <v>19</v>
      </c>
      <c r="J2137" t="s">
        <v>329</v>
      </c>
      <c r="K2137">
        <v>30</v>
      </c>
      <c r="L2137">
        <v>0</v>
      </c>
      <c r="M2137">
        <v>0</v>
      </c>
      <c r="N2137">
        <v>0</v>
      </c>
    </row>
    <row r="2138" spans="1:14" x14ac:dyDescent="0.15">
      <c r="A2138" t="str">
        <f t="shared" si="36"/>
        <v>201950_316_4562342690036</v>
      </c>
      <c r="B2138">
        <v>201950</v>
      </c>
      <c r="C2138">
        <v>316</v>
      </c>
      <c r="D2138" t="s">
        <v>79</v>
      </c>
      <c r="E2138" s="9">
        <v>4562342690036</v>
      </c>
      <c r="F2138">
        <v>0</v>
      </c>
      <c r="G2138">
        <v>0</v>
      </c>
      <c r="H2138" t="s">
        <v>20</v>
      </c>
      <c r="I2138" t="s">
        <v>19</v>
      </c>
      <c r="J2138" t="s">
        <v>329</v>
      </c>
      <c r="K2138">
        <v>10</v>
      </c>
      <c r="L2138">
        <v>0</v>
      </c>
      <c r="M2138">
        <v>0</v>
      </c>
      <c r="N2138">
        <v>0</v>
      </c>
    </row>
    <row r="2139" spans="1:14" x14ac:dyDescent="0.15">
      <c r="A2139" t="str">
        <f t="shared" si="36"/>
        <v>201950_316_4562342690043</v>
      </c>
      <c r="B2139">
        <v>201950</v>
      </c>
      <c r="C2139">
        <v>316</v>
      </c>
      <c r="D2139" t="s">
        <v>79</v>
      </c>
      <c r="E2139" s="9">
        <v>4562342690043</v>
      </c>
      <c r="F2139">
        <v>0</v>
      </c>
      <c r="G2139">
        <v>0</v>
      </c>
      <c r="H2139" t="s">
        <v>21</v>
      </c>
      <c r="I2139" t="s">
        <v>19</v>
      </c>
      <c r="J2139" t="s">
        <v>329</v>
      </c>
      <c r="K2139">
        <v>30</v>
      </c>
      <c r="L2139">
        <v>0</v>
      </c>
      <c r="M2139">
        <v>0</v>
      </c>
      <c r="N2139">
        <v>0</v>
      </c>
    </row>
    <row r="2140" spans="1:14" x14ac:dyDescent="0.15">
      <c r="A2140" t="str">
        <f t="shared" si="36"/>
        <v>201950_316_4562342690050</v>
      </c>
      <c r="B2140">
        <v>201950</v>
      </c>
      <c r="C2140">
        <v>316</v>
      </c>
      <c r="D2140" t="s">
        <v>79</v>
      </c>
      <c r="E2140" s="9">
        <v>4562342690050</v>
      </c>
      <c r="F2140">
        <v>0</v>
      </c>
      <c r="G2140">
        <v>0</v>
      </c>
      <c r="H2140" t="s">
        <v>22</v>
      </c>
      <c r="I2140" t="s">
        <v>19</v>
      </c>
      <c r="J2140" t="s">
        <v>329</v>
      </c>
      <c r="K2140">
        <v>10</v>
      </c>
      <c r="L2140">
        <v>0</v>
      </c>
      <c r="M2140">
        <v>0</v>
      </c>
      <c r="N2140">
        <v>0</v>
      </c>
    </row>
    <row r="2141" spans="1:14" x14ac:dyDescent="0.15">
      <c r="A2141" t="str">
        <f t="shared" si="36"/>
        <v>201950_316_4562342690067</v>
      </c>
      <c r="B2141">
        <v>201950</v>
      </c>
      <c r="C2141">
        <v>316</v>
      </c>
      <c r="D2141" t="s">
        <v>79</v>
      </c>
      <c r="E2141" s="9">
        <v>4562342690067</v>
      </c>
      <c r="F2141">
        <v>0</v>
      </c>
      <c r="G2141">
        <v>0</v>
      </c>
      <c r="H2141" t="s">
        <v>23</v>
      </c>
      <c r="I2141" t="s">
        <v>19</v>
      </c>
      <c r="J2141" t="s">
        <v>329</v>
      </c>
      <c r="K2141">
        <v>30</v>
      </c>
      <c r="L2141">
        <v>0</v>
      </c>
      <c r="M2141">
        <v>0</v>
      </c>
      <c r="N2141">
        <v>0</v>
      </c>
    </row>
    <row r="2142" spans="1:14" x14ac:dyDescent="0.15">
      <c r="A2142" t="str">
        <f t="shared" si="36"/>
        <v>201950_316_4562342690074</v>
      </c>
      <c r="B2142">
        <v>201950</v>
      </c>
      <c r="C2142">
        <v>316</v>
      </c>
      <c r="D2142" t="s">
        <v>79</v>
      </c>
      <c r="E2142" s="9">
        <v>4562342690074</v>
      </c>
      <c r="F2142">
        <v>0</v>
      </c>
      <c r="G2142">
        <v>0</v>
      </c>
      <c r="H2142" t="s">
        <v>24</v>
      </c>
      <c r="I2142" t="s">
        <v>19</v>
      </c>
      <c r="J2142" t="s">
        <v>329</v>
      </c>
      <c r="K2142">
        <v>30</v>
      </c>
      <c r="L2142">
        <v>0</v>
      </c>
      <c r="M2142">
        <v>0</v>
      </c>
      <c r="N2142">
        <v>0</v>
      </c>
    </row>
    <row r="2143" spans="1:14" x14ac:dyDescent="0.15">
      <c r="A2143" t="str">
        <f t="shared" si="36"/>
        <v>201950_316_4562342690081</v>
      </c>
      <c r="B2143">
        <v>201950</v>
      </c>
      <c r="C2143">
        <v>316</v>
      </c>
      <c r="D2143" t="s">
        <v>79</v>
      </c>
      <c r="E2143" s="9">
        <v>4562342690081</v>
      </c>
      <c r="F2143">
        <v>0</v>
      </c>
      <c r="G2143">
        <v>0</v>
      </c>
      <c r="H2143" t="s">
        <v>25</v>
      </c>
      <c r="I2143" t="s">
        <v>19</v>
      </c>
      <c r="J2143" t="s">
        <v>329</v>
      </c>
      <c r="K2143">
        <v>10</v>
      </c>
      <c r="L2143">
        <v>0</v>
      </c>
      <c r="M2143">
        <v>0</v>
      </c>
      <c r="N2143">
        <v>0</v>
      </c>
    </row>
    <row r="2144" spans="1:14" x14ac:dyDescent="0.15">
      <c r="A2144" t="str">
        <f t="shared" si="36"/>
        <v>201950_317_4562342690029</v>
      </c>
      <c r="B2144">
        <v>201950</v>
      </c>
      <c r="C2144">
        <v>317</v>
      </c>
      <c r="D2144" t="s">
        <v>80</v>
      </c>
      <c r="E2144" s="9">
        <v>4562342690029</v>
      </c>
      <c r="F2144">
        <v>0</v>
      </c>
      <c r="G2144">
        <v>0</v>
      </c>
      <c r="H2144" t="s">
        <v>18</v>
      </c>
      <c r="I2144" t="s">
        <v>19</v>
      </c>
      <c r="J2144" t="s">
        <v>329</v>
      </c>
      <c r="K2144">
        <v>23</v>
      </c>
      <c r="L2144">
        <v>2</v>
      </c>
      <c r="M2144">
        <v>0</v>
      </c>
      <c r="N2144">
        <v>0</v>
      </c>
    </row>
    <row r="2145" spans="1:14" x14ac:dyDescent="0.15">
      <c r="A2145" t="str">
        <f t="shared" si="36"/>
        <v>201950_317_4562342690036</v>
      </c>
      <c r="B2145">
        <v>201950</v>
      </c>
      <c r="C2145">
        <v>317</v>
      </c>
      <c r="D2145" t="s">
        <v>80</v>
      </c>
      <c r="E2145" s="9">
        <v>4562342690036</v>
      </c>
      <c r="F2145">
        <v>0</v>
      </c>
      <c r="G2145">
        <v>0</v>
      </c>
      <c r="H2145" t="s">
        <v>20</v>
      </c>
      <c r="I2145" t="s">
        <v>19</v>
      </c>
      <c r="J2145" t="s">
        <v>329</v>
      </c>
      <c r="K2145">
        <v>6</v>
      </c>
      <c r="L2145">
        <v>1</v>
      </c>
      <c r="M2145">
        <v>0</v>
      </c>
      <c r="N2145">
        <v>0</v>
      </c>
    </row>
    <row r="2146" spans="1:14" x14ac:dyDescent="0.15">
      <c r="A2146" t="str">
        <f t="shared" si="36"/>
        <v>201950_317_4562342690043</v>
      </c>
      <c r="B2146">
        <v>201950</v>
      </c>
      <c r="C2146">
        <v>317</v>
      </c>
      <c r="D2146" t="s">
        <v>80</v>
      </c>
      <c r="E2146" s="9">
        <v>4562342690043</v>
      </c>
      <c r="F2146">
        <v>0</v>
      </c>
      <c r="G2146">
        <v>0</v>
      </c>
      <c r="H2146" t="s">
        <v>21</v>
      </c>
      <c r="I2146" t="s">
        <v>19</v>
      </c>
      <c r="J2146" t="s">
        <v>329</v>
      </c>
      <c r="K2146">
        <v>23</v>
      </c>
      <c r="L2146">
        <v>4</v>
      </c>
      <c r="M2146">
        <v>0</v>
      </c>
      <c r="N2146">
        <v>0</v>
      </c>
    </row>
    <row r="2147" spans="1:14" x14ac:dyDescent="0.15">
      <c r="A2147" t="str">
        <f t="shared" si="36"/>
        <v>201950_317_4562342690050</v>
      </c>
      <c r="B2147">
        <v>201950</v>
      </c>
      <c r="C2147">
        <v>317</v>
      </c>
      <c r="D2147" t="s">
        <v>80</v>
      </c>
      <c r="E2147" s="9">
        <v>4562342690050</v>
      </c>
      <c r="F2147">
        <v>0</v>
      </c>
      <c r="G2147">
        <v>0</v>
      </c>
      <c r="H2147" t="s">
        <v>22</v>
      </c>
      <c r="I2147" t="s">
        <v>19</v>
      </c>
      <c r="J2147" t="s">
        <v>329</v>
      </c>
      <c r="K2147">
        <v>9</v>
      </c>
      <c r="L2147">
        <v>1</v>
      </c>
      <c r="M2147">
        <v>0</v>
      </c>
      <c r="N2147">
        <v>0</v>
      </c>
    </row>
    <row r="2148" spans="1:14" x14ac:dyDescent="0.15">
      <c r="A2148" t="str">
        <f t="shared" si="36"/>
        <v>201950_317_4562342690067</v>
      </c>
      <c r="B2148">
        <v>201950</v>
      </c>
      <c r="C2148">
        <v>317</v>
      </c>
      <c r="D2148" t="s">
        <v>80</v>
      </c>
      <c r="E2148" s="9">
        <v>4562342690067</v>
      </c>
      <c r="F2148">
        <v>0</v>
      </c>
      <c r="G2148">
        <v>0</v>
      </c>
      <c r="H2148" t="s">
        <v>23</v>
      </c>
      <c r="I2148" t="s">
        <v>19</v>
      </c>
      <c r="J2148" t="s">
        <v>329</v>
      </c>
      <c r="K2148">
        <v>23</v>
      </c>
      <c r="L2148">
        <v>4</v>
      </c>
      <c r="M2148">
        <v>0</v>
      </c>
      <c r="N2148">
        <v>0</v>
      </c>
    </row>
    <row r="2149" spans="1:14" x14ac:dyDescent="0.15">
      <c r="A2149" t="str">
        <f t="shared" si="36"/>
        <v>201950_317_4562342690074</v>
      </c>
      <c r="B2149">
        <v>201950</v>
      </c>
      <c r="C2149">
        <v>317</v>
      </c>
      <c r="D2149" t="s">
        <v>80</v>
      </c>
      <c r="E2149" s="9">
        <v>4562342690074</v>
      </c>
      <c r="F2149">
        <v>0</v>
      </c>
      <c r="G2149">
        <v>0</v>
      </c>
      <c r="H2149" t="s">
        <v>24</v>
      </c>
      <c r="I2149" t="s">
        <v>19</v>
      </c>
      <c r="J2149" t="s">
        <v>329</v>
      </c>
      <c r="K2149">
        <v>21</v>
      </c>
      <c r="L2149">
        <v>6</v>
      </c>
      <c r="M2149">
        <v>0</v>
      </c>
      <c r="N2149">
        <v>0</v>
      </c>
    </row>
    <row r="2150" spans="1:14" x14ac:dyDescent="0.15">
      <c r="A2150" t="str">
        <f t="shared" si="36"/>
        <v>201950_317_4562342690081</v>
      </c>
      <c r="B2150">
        <v>201950</v>
      </c>
      <c r="C2150">
        <v>317</v>
      </c>
      <c r="D2150" t="s">
        <v>80</v>
      </c>
      <c r="E2150" s="9">
        <v>4562342690081</v>
      </c>
      <c r="F2150">
        <v>0</v>
      </c>
      <c r="G2150">
        <v>0</v>
      </c>
      <c r="H2150" t="s">
        <v>25</v>
      </c>
      <c r="I2150" t="s">
        <v>19</v>
      </c>
      <c r="J2150" t="s">
        <v>329</v>
      </c>
      <c r="K2150">
        <v>5</v>
      </c>
      <c r="L2150">
        <v>1</v>
      </c>
      <c r="M2150">
        <v>0</v>
      </c>
      <c r="N2150">
        <v>0</v>
      </c>
    </row>
    <row r="2151" spans="1:14" x14ac:dyDescent="0.15">
      <c r="A2151" t="str">
        <f t="shared" si="36"/>
        <v>201950_318_4562342690029</v>
      </c>
      <c r="B2151">
        <v>201950</v>
      </c>
      <c r="C2151">
        <v>318</v>
      </c>
      <c r="D2151" t="s">
        <v>81</v>
      </c>
      <c r="E2151" s="9">
        <v>4562342690029</v>
      </c>
      <c r="F2151">
        <v>0</v>
      </c>
      <c r="G2151">
        <v>0</v>
      </c>
      <c r="H2151" t="s">
        <v>18</v>
      </c>
      <c r="I2151" t="s">
        <v>19</v>
      </c>
      <c r="J2151" t="s">
        <v>329</v>
      </c>
      <c r="K2151">
        <v>30</v>
      </c>
      <c r="L2151">
        <v>0</v>
      </c>
      <c r="M2151">
        <v>0</v>
      </c>
      <c r="N2151">
        <v>0</v>
      </c>
    </row>
    <row r="2152" spans="1:14" x14ac:dyDescent="0.15">
      <c r="A2152" t="str">
        <f t="shared" si="36"/>
        <v>201950_318_4562342690036</v>
      </c>
      <c r="B2152">
        <v>201950</v>
      </c>
      <c r="C2152">
        <v>318</v>
      </c>
      <c r="D2152" t="s">
        <v>81</v>
      </c>
      <c r="E2152" s="9">
        <v>4562342690036</v>
      </c>
      <c r="F2152">
        <v>0</v>
      </c>
      <c r="G2152">
        <v>0</v>
      </c>
      <c r="H2152" t="s">
        <v>20</v>
      </c>
      <c r="I2152" t="s">
        <v>19</v>
      </c>
      <c r="J2152" t="s">
        <v>329</v>
      </c>
      <c r="K2152">
        <v>10</v>
      </c>
      <c r="L2152">
        <v>0</v>
      </c>
      <c r="M2152">
        <v>0</v>
      </c>
      <c r="N2152">
        <v>0</v>
      </c>
    </row>
    <row r="2153" spans="1:14" x14ac:dyDescent="0.15">
      <c r="A2153" t="str">
        <f t="shared" si="36"/>
        <v>201950_318_4562342690043</v>
      </c>
      <c r="B2153">
        <v>201950</v>
      </c>
      <c r="C2153">
        <v>318</v>
      </c>
      <c r="D2153" t="s">
        <v>81</v>
      </c>
      <c r="E2153" s="9">
        <v>4562342690043</v>
      </c>
      <c r="F2153">
        <v>0</v>
      </c>
      <c r="G2153">
        <v>0</v>
      </c>
      <c r="H2153" t="s">
        <v>21</v>
      </c>
      <c r="I2153" t="s">
        <v>19</v>
      </c>
      <c r="J2153" t="s">
        <v>329</v>
      </c>
      <c r="K2153">
        <v>30</v>
      </c>
      <c r="L2153">
        <v>0</v>
      </c>
      <c r="M2153">
        <v>0</v>
      </c>
      <c r="N2153">
        <v>0</v>
      </c>
    </row>
    <row r="2154" spans="1:14" x14ac:dyDescent="0.15">
      <c r="A2154" t="str">
        <f t="shared" si="36"/>
        <v>201950_318_4562342690050</v>
      </c>
      <c r="B2154">
        <v>201950</v>
      </c>
      <c r="C2154">
        <v>318</v>
      </c>
      <c r="D2154" t="s">
        <v>81</v>
      </c>
      <c r="E2154" s="9">
        <v>4562342690050</v>
      </c>
      <c r="F2154">
        <v>0</v>
      </c>
      <c r="G2154">
        <v>0</v>
      </c>
      <c r="H2154" t="s">
        <v>22</v>
      </c>
      <c r="I2154" t="s">
        <v>19</v>
      </c>
      <c r="J2154" t="s">
        <v>329</v>
      </c>
      <c r="K2154">
        <v>10</v>
      </c>
      <c r="L2154">
        <v>0</v>
      </c>
      <c r="M2154">
        <v>0</v>
      </c>
      <c r="N2154">
        <v>0</v>
      </c>
    </row>
    <row r="2155" spans="1:14" x14ac:dyDescent="0.15">
      <c r="A2155" t="str">
        <f t="shared" si="36"/>
        <v>201950_318_4562342690067</v>
      </c>
      <c r="B2155">
        <v>201950</v>
      </c>
      <c r="C2155">
        <v>318</v>
      </c>
      <c r="D2155" t="s">
        <v>81</v>
      </c>
      <c r="E2155" s="9">
        <v>4562342690067</v>
      </c>
      <c r="F2155">
        <v>0</v>
      </c>
      <c r="G2155">
        <v>0</v>
      </c>
      <c r="H2155" t="s">
        <v>23</v>
      </c>
      <c r="I2155" t="s">
        <v>19</v>
      </c>
      <c r="J2155" t="s">
        <v>329</v>
      </c>
      <c r="K2155">
        <v>30</v>
      </c>
      <c r="L2155">
        <v>0</v>
      </c>
      <c r="M2155">
        <v>0</v>
      </c>
      <c r="N2155">
        <v>0</v>
      </c>
    </row>
    <row r="2156" spans="1:14" x14ac:dyDescent="0.15">
      <c r="A2156" t="str">
        <f t="shared" si="36"/>
        <v>201950_318_4562342690074</v>
      </c>
      <c r="B2156">
        <v>201950</v>
      </c>
      <c r="C2156">
        <v>318</v>
      </c>
      <c r="D2156" t="s">
        <v>81</v>
      </c>
      <c r="E2156" s="9">
        <v>4562342690074</v>
      </c>
      <c r="F2156">
        <v>0</v>
      </c>
      <c r="G2156">
        <v>0</v>
      </c>
      <c r="H2156" t="s">
        <v>24</v>
      </c>
      <c r="I2156" t="s">
        <v>19</v>
      </c>
      <c r="J2156" t="s">
        <v>329</v>
      </c>
      <c r="K2156">
        <v>30</v>
      </c>
      <c r="L2156">
        <v>0</v>
      </c>
      <c r="M2156">
        <v>0</v>
      </c>
      <c r="N2156">
        <v>0</v>
      </c>
    </row>
    <row r="2157" spans="1:14" x14ac:dyDescent="0.15">
      <c r="A2157" t="str">
        <f t="shared" si="36"/>
        <v>201950_318_4562342690081</v>
      </c>
      <c r="B2157">
        <v>201950</v>
      </c>
      <c r="C2157">
        <v>318</v>
      </c>
      <c r="D2157" t="s">
        <v>81</v>
      </c>
      <c r="E2157" s="9">
        <v>4562342690081</v>
      </c>
      <c r="F2157">
        <v>0</v>
      </c>
      <c r="G2157">
        <v>0</v>
      </c>
      <c r="H2157" t="s">
        <v>25</v>
      </c>
      <c r="I2157" t="s">
        <v>19</v>
      </c>
      <c r="J2157" t="s">
        <v>329</v>
      </c>
      <c r="K2157">
        <v>10</v>
      </c>
      <c r="L2157">
        <v>0</v>
      </c>
      <c r="M2157">
        <v>0</v>
      </c>
      <c r="N2157">
        <v>0</v>
      </c>
    </row>
    <row r="2158" spans="1:14" x14ac:dyDescent="0.15">
      <c r="A2158" t="str">
        <f t="shared" si="36"/>
        <v>201950_320_4562342690029</v>
      </c>
      <c r="B2158">
        <v>201950</v>
      </c>
      <c r="C2158">
        <v>320</v>
      </c>
      <c r="D2158" t="s">
        <v>82</v>
      </c>
      <c r="E2158" s="9">
        <v>4562342690029</v>
      </c>
      <c r="F2158">
        <v>0</v>
      </c>
      <c r="G2158">
        <v>0</v>
      </c>
      <c r="H2158" t="s">
        <v>18</v>
      </c>
      <c r="I2158" t="s">
        <v>19</v>
      </c>
      <c r="J2158" t="s">
        <v>329</v>
      </c>
      <c r="K2158">
        <v>24</v>
      </c>
      <c r="L2158">
        <v>4</v>
      </c>
      <c r="M2158">
        <v>0</v>
      </c>
      <c r="N2158">
        <v>0</v>
      </c>
    </row>
    <row r="2159" spans="1:14" x14ac:dyDescent="0.15">
      <c r="A2159" t="str">
        <f t="shared" si="36"/>
        <v>201950_320_4562342690036</v>
      </c>
      <c r="B2159">
        <v>201950</v>
      </c>
      <c r="C2159">
        <v>320</v>
      </c>
      <c r="D2159" t="s">
        <v>82</v>
      </c>
      <c r="E2159" s="9">
        <v>4562342690036</v>
      </c>
      <c r="F2159">
        <v>0</v>
      </c>
      <c r="G2159">
        <v>0</v>
      </c>
      <c r="H2159" t="s">
        <v>20</v>
      </c>
      <c r="I2159" t="s">
        <v>19</v>
      </c>
      <c r="J2159" t="s">
        <v>329</v>
      </c>
      <c r="K2159">
        <v>9</v>
      </c>
      <c r="L2159">
        <v>0</v>
      </c>
      <c r="M2159">
        <v>0</v>
      </c>
      <c r="N2159">
        <v>0</v>
      </c>
    </row>
    <row r="2160" spans="1:14" x14ac:dyDescent="0.15">
      <c r="A2160" t="str">
        <f t="shared" si="36"/>
        <v>201950_320_4562342690043</v>
      </c>
      <c r="B2160">
        <v>201950</v>
      </c>
      <c r="C2160">
        <v>320</v>
      </c>
      <c r="D2160" t="s">
        <v>82</v>
      </c>
      <c r="E2160" s="9">
        <v>4562342690043</v>
      </c>
      <c r="F2160">
        <v>0</v>
      </c>
      <c r="G2160">
        <v>0</v>
      </c>
      <c r="H2160" t="s">
        <v>21</v>
      </c>
      <c r="I2160" t="s">
        <v>19</v>
      </c>
      <c r="J2160" t="s">
        <v>329</v>
      </c>
      <c r="K2160">
        <v>24</v>
      </c>
      <c r="L2160">
        <v>4</v>
      </c>
      <c r="M2160">
        <v>0</v>
      </c>
      <c r="N2160">
        <v>0</v>
      </c>
    </row>
    <row r="2161" spans="1:14" x14ac:dyDescent="0.15">
      <c r="A2161" t="str">
        <f t="shared" si="36"/>
        <v>201950_320_4562342690050</v>
      </c>
      <c r="B2161">
        <v>201950</v>
      </c>
      <c r="C2161">
        <v>320</v>
      </c>
      <c r="D2161" t="s">
        <v>82</v>
      </c>
      <c r="E2161" s="9">
        <v>4562342690050</v>
      </c>
      <c r="F2161">
        <v>0</v>
      </c>
      <c r="G2161">
        <v>0</v>
      </c>
      <c r="H2161" t="s">
        <v>22</v>
      </c>
      <c r="I2161" t="s">
        <v>19</v>
      </c>
      <c r="J2161" t="s">
        <v>329</v>
      </c>
      <c r="K2161">
        <v>9</v>
      </c>
      <c r="L2161">
        <v>1</v>
      </c>
      <c r="M2161">
        <v>0</v>
      </c>
      <c r="N2161">
        <v>0</v>
      </c>
    </row>
    <row r="2162" spans="1:14" x14ac:dyDescent="0.15">
      <c r="A2162" t="str">
        <f t="shared" si="36"/>
        <v>201950_320_4562342690067</v>
      </c>
      <c r="B2162">
        <v>201950</v>
      </c>
      <c r="C2162">
        <v>320</v>
      </c>
      <c r="D2162" t="s">
        <v>82</v>
      </c>
      <c r="E2162" s="9">
        <v>4562342690067</v>
      </c>
      <c r="F2162">
        <v>0</v>
      </c>
      <c r="G2162">
        <v>0</v>
      </c>
      <c r="H2162" t="s">
        <v>23</v>
      </c>
      <c r="I2162" t="s">
        <v>19</v>
      </c>
      <c r="J2162" t="s">
        <v>329</v>
      </c>
      <c r="K2162">
        <v>28</v>
      </c>
      <c r="L2162">
        <v>1</v>
      </c>
      <c r="M2162">
        <v>0</v>
      </c>
      <c r="N2162">
        <v>0</v>
      </c>
    </row>
    <row r="2163" spans="1:14" x14ac:dyDescent="0.15">
      <c r="A2163" t="str">
        <f t="shared" si="36"/>
        <v>201950_320_4562342690074</v>
      </c>
      <c r="B2163">
        <v>201950</v>
      </c>
      <c r="C2163">
        <v>320</v>
      </c>
      <c r="D2163" t="s">
        <v>82</v>
      </c>
      <c r="E2163" s="9">
        <v>4562342690074</v>
      </c>
      <c r="F2163">
        <v>0</v>
      </c>
      <c r="G2163">
        <v>0</v>
      </c>
      <c r="H2163" t="s">
        <v>24</v>
      </c>
      <c r="I2163" t="s">
        <v>19</v>
      </c>
      <c r="J2163" t="s">
        <v>329</v>
      </c>
      <c r="K2163">
        <v>26</v>
      </c>
      <c r="L2163">
        <v>4</v>
      </c>
      <c r="M2163">
        <v>0</v>
      </c>
      <c r="N2163">
        <v>0</v>
      </c>
    </row>
    <row r="2164" spans="1:14" x14ac:dyDescent="0.15">
      <c r="A2164" t="str">
        <f t="shared" si="36"/>
        <v>201950_320_4562342690081</v>
      </c>
      <c r="B2164">
        <v>201950</v>
      </c>
      <c r="C2164">
        <v>320</v>
      </c>
      <c r="D2164" t="s">
        <v>82</v>
      </c>
      <c r="E2164" s="9">
        <v>4562342690081</v>
      </c>
      <c r="F2164">
        <v>0</v>
      </c>
      <c r="G2164">
        <v>0</v>
      </c>
      <c r="H2164" t="s">
        <v>25</v>
      </c>
      <c r="I2164" t="s">
        <v>19</v>
      </c>
      <c r="J2164" t="s">
        <v>329</v>
      </c>
      <c r="K2164">
        <v>10</v>
      </c>
      <c r="L2164">
        <v>0</v>
      </c>
      <c r="M2164">
        <v>0</v>
      </c>
      <c r="N2164">
        <v>0</v>
      </c>
    </row>
    <row r="2165" spans="1:14" x14ac:dyDescent="0.15">
      <c r="A2165" t="str">
        <f t="shared" si="36"/>
        <v>201950_322_4562342690029</v>
      </c>
      <c r="B2165">
        <v>201950</v>
      </c>
      <c r="C2165">
        <v>322</v>
      </c>
      <c r="D2165" t="s">
        <v>83</v>
      </c>
      <c r="E2165" s="9">
        <v>4562342690029</v>
      </c>
      <c r="F2165">
        <v>0</v>
      </c>
      <c r="G2165">
        <v>0</v>
      </c>
      <c r="H2165" t="s">
        <v>18</v>
      </c>
      <c r="I2165" t="s">
        <v>19</v>
      </c>
      <c r="J2165" t="s">
        <v>329</v>
      </c>
      <c r="K2165">
        <v>28</v>
      </c>
      <c r="L2165">
        <v>2</v>
      </c>
      <c r="M2165">
        <v>0</v>
      </c>
      <c r="N2165">
        <v>0</v>
      </c>
    </row>
    <row r="2166" spans="1:14" x14ac:dyDescent="0.15">
      <c r="A2166" t="str">
        <f t="shared" si="36"/>
        <v>201950_322_4562342690036</v>
      </c>
      <c r="B2166">
        <v>201950</v>
      </c>
      <c r="C2166">
        <v>322</v>
      </c>
      <c r="D2166" t="s">
        <v>83</v>
      </c>
      <c r="E2166" s="9">
        <v>4562342690036</v>
      </c>
      <c r="F2166">
        <v>0</v>
      </c>
      <c r="G2166">
        <v>0</v>
      </c>
      <c r="H2166" t="s">
        <v>20</v>
      </c>
      <c r="I2166" t="s">
        <v>19</v>
      </c>
      <c r="J2166" t="s">
        <v>329</v>
      </c>
      <c r="K2166">
        <v>10</v>
      </c>
      <c r="L2166">
        <v>0</v>
      </c>
      <c r="M2166">
        <v>0</v>
      </c>
      <c r="N2166">
        <v>0</v>
      </c>
    </row>
    <row r="2167" spans="1:14" x14ac:dyDescent="0.15">
      <c r="A2167" t="str">
        <f t="shared" si="36"/>
        <v>201950_322_4562342690043</v>
      </c>
      <c r="B2167">
        <v>201950</v>
      </c>
      <c r="C2167">
        <v>322</v>
      </c>
      <c r="D2167" t="s">
        <v>83</v>
      </c>
      <c r="E2167" s="9">
        <v>4562342690043</v>
      </c>
      <c r="F2167">
        <v>0</v>
      </c>
      <c r="G2167">
        <v>0</v>
      </c>
      <c r="H2167" t="s">
        <v>21</v>
      </c>
      <c r="I2167" t="s">
        <v>19</v>
      </c>
      <c r="J2167" t="s">
        <v>329</v>
      </c>
      <c r="K2167">
        <v>28</v>
      </c>
      <c r="L2167">
        <v>1</v>
      </c>
      <c r="M2167">
        <v>0</v>
      </c>
      <c r="N2167">
        <v>0</v>
      </c>
    </row>
    <row r="2168" spans="1:14" x14ac:dyDescent="0.15">
      <c r="A2168" t="str">
        <f t="shared" si="36"/>
        <v>201950_322_4562342690050</v>
      </c>
      <c r="B2168">
        <v>201950</v>
      </c>
      <c r="C2168">
        <v>322</v>
      </c>
      <c r="D2168" t="s">
        <v>83</v>
      </c>
      <c r="E2168" s="9">
        <v>4562342690050</v>
      </c>
      <c r="F2168">
        <v>0</v>
      </c>
      <c r="G2168">
        <v>0</v>
      </c>
      <c r="H2168" t="s">
        <v>22</v>
      </c>
      <c r="I2168" t="s">
        <v>19</v>
      </c>
      <c r="J2168" t="s">
        <v>329</v>
      </c>
      <c r="K2168">
        <v>10</v>
      </c>
      <c r="L2168">
        <v>0</v>
      </c>
      <c r="M2168">
        <v>0</v>
      </c>
      <c r="N2168">
        <v>0</v>
      </c>
    </row>
    <row r="2169" spans="1:14" x14ac:dyDescent="0.15">
      <c r="A2169" t="str">
        <f t="shared" si="36"/>
        <v>201950_322_4562342690067</v>
      </c>
      <c r="B2169">
        <v>201950</v>
      </c>
      <c r="C2169">
        <v>322</v>
      </c>
      <c r="D2169" t="s">
        <v>83</v>
      </c>
      <c r="E2169" s="9">
        <v>4562342690067</v>
      </c>
      <c r="F2169">
        <v>0</v>
      </c>
      <c r="G2169">
        <v>0</v>
      </c>
      <c r="H2169" t="s">
        <v>23</v>
      </c>
      <c r="I2169" t="s">
        <v>19</v>
      </c>
      <c r="J2169" t="s">
        <v>329</v>
      </c>
      <c r="K2169">
        <v>30</v>
      </c>
      <c r="L2169">
        <v>0</v>
      </c>
      <c r="M2169">
        <v>0</v>
      </c>
      <c r="N2169">
        <v>0</v>
      </c>
    </row>
    <row r="2170" spans="1:14" x14ac:dyDescent="0.15">
      <c r="A2170" t="str">
        <f t="shared" si="36"/>
        <v>201950_322_4562342690074</v>
      </c>
      <c r="B2170">
        <v>201950</v>
      </c>
      <c r="C2170">
        <v>322</v>
      </c>
      <c r="D2170" t="s">
        <v>83</v>
      </c>
      <c r="E2170" s="9">
        <v>4562342690074</v>
      </c>
      <c r="F2170">
        <v>0</v>
      </c>
      <c r="G2170">
        <v>0</v>
      </c>
      <c r="H2170" t="s">
        <v>24</v>
      </c>
      <c r="I2170" t="s">
        <v>19</v>
      </c>
      <c r="J2170" t="s">
        <v>329</v>
      </c>
      <c r="K2170">
        <v>27</v>
      </c>
      <c r="L2170">
        <v>3</v>
      </c>
      <c r="M2170">
        <v>0</v>
      </c>
      <c r="N2170">
        <v>0</v>
      </c>
    </row>
    <row r="2171" spans="1:14" x14ac:dyDescent="0.15">
      <c r="A2171" t="str">
        <f t="shared" si="36"/>
        <v>201950_322_4562342690081</v>
      </c>
      <c r="B2171">
        <v>201950</v>
      </c>
      <c r="C2171">
        <v>322</v>
      </c>
      <c r="D2171" t="s">
        <v>83</v>
      </c>
      <c r="E2171" s="9">
        <v>4562342690081</v>
      </c>
      <c r="F2171">
        <v>0</v>
      </c>
      <c r="G2171">
        <v>0</v>
      </c>
      <c r="H2171" t="s">
        <v>25</v>
      </c>
      <c r="I2171" t="s">
        <v>19</v>
      </c>
      <c r="J2171" t="s">
        <v>329</v>
      </c>
      <c r="K2171">
        <v>10</v>
      </c>
      <c r="L2171">
        <v>0</v>
      </c>
      <c r="M2171">
        <v>0</v>
      </c>
      <c r="N2171">
        <v>0</v>
      </c>
    </row>
    <row r="2172" spans="1:14" x14ac:dyDescent="0.15">
      <c r="A2172" t="str">
        <f t="shared" si="36"/>
        <v>201950_326_4562342690029</v>
      </c>
      <c r="B2172">
        <v>201950</v>
      </c>
      <c r="C2172">
        <v>326</v>
      </c>
      <c r="D2172" t="s">
        <v>84</v>
      </c>
      <c r="E2172" s="9">
        <v>4562342690029</v>
      </c>
      <c r="F2172">
        <v>0</v>
      </c>
      <c r="G2172">
        <v>0</v>
      </c>
      <c r="H2172" t="s">
        <v>18</v>
      </c>
      <c r="I2172" t="s">
        <v>19</v>
      </c>
      <c r="J2172" t="s">
        <v>329</v>
      </c>
      <c r="K2172">
        <v>24</v>
      </c>
      <c r="L2172">
        <v>1</v>
      </c>
      <c r="M2172">
        <v>0</v>
      </c>
      <c r="N2172">
        <v>0</v>
      </c>
    </row>
    <row r="2173" spans="1:14" x14ac:dyDescent="0.15">
      <c r="A2173" t="str">
        <f t="shared" si="36"/>
        <v>201950_326_4562342690036</v>
      </c>
      <c r="B2173">
        <v>201950</v>
      </c>
      <c r="C2173">
        <v>326</v>
      </c>
      <c r="D2173" t="s">
        <v>84</v>
      </c>
      <c r="E2173" s="9">
        <v>4562342690036</v>
      </c>
      <c r="F2173">
        <v>0</v>
      </c>
      <c r="G2173">
        <v>0</v>
      </c>
      <c r="H2173" t="s">
        <v>20</v>
      </c>
      <c r="I2173" t="s">
        <v>19</v>
      </c>
      <c r="J2173" t="s">
        <v>329</v>
      </c>
      <c r="K2173">
        <v>10</v>
      </c>
      <c r="L2173">
        <v>0</v>
      </c>
      <c r="M2173">
        <v>0</v>
      </c>
      <c r="N2173">
        <v>0</v>
      </c>
    </row>
    <row r="2174" spans="1:14" x14ac:dyDescent="0.15">
      <c r="A2174" t="str">
        <f t="shared" si="36"/>
        <v>201950_326_4562342690043</v>
      </c>
      <c r="B2174">
        <v>201950</v>
      </c>
      <c r="C2174">
        <v>326</v>
      </c>
      <c r="D2174" t="s">
        <v>84</v>
      </c>
      <c r="E2174" s="9">
        <v>4562342690043</v>
      </c>
      <c r="F2174">
        <v>0</v>
      </c>
      <c r="G2174">
        <v>0</v>
      </c>
      <c r="H2174" t="s">
        <v>21</v>
      </c>
      <c r="I2174" t="s">
        <v>19</v>
      </c>
      <c r="J2174" t="s">
        <v>329</v>
      </c>
      <c r="K2174">
        <v>27</v>
      </c>
      <c r="L2174">
        <v>1</v>
      </c>
      <c r="M2174">
        <v>0</v>
      </c>
      <c r="N2174">
        <v>0</v>
      </c>
    </row>
    <row r="2175" spans="1:14" x14ac:dyDescent="0.15">
      <c r="A2175" t="str">
        <f t="shared" si="36"/>
        <v>201950_326_4562342690050</v>
      </c>
      <c r="B2175">
        <v>201950</v>
      </c>
      <c r="C2175">
        <v>326</v>
      </c>
      <c r="D2175" t="s">
        <v>84</v>
      </c>
      <c r="E2175" s="9">
        <v>4562342690050</v>
      </c>
      <c r="F2175">
        <v>0</v>
      </c>
      <c r="G2175">
        <v>0</v>
      </c>
      <c r="H2175" t="s">
        <v>22</v>
      </c>
      <c r="I2175" t="s">
        <v>19</v>
      </c>
      <c r="J2175" t="s">
        <v>329</v>
      </c>
      <c r="K2175">
        <v>8</v>
      </c>
      <c r="L2175">
        <v>1</v>
      </c>
      <c r="M2175">
        <v>0</v>
      </c>
      <c r="N2175">
        <v>0</v>
      </c>
    </row>
    <row r="2176" spans="1:14" x14ac:dyDescent="0.15">
      <c r="A2176" t="str">
        <f t="shared" si="36"/>
        <v>201950_326_4562342690067</v>
      </c>
      <c r="B2176">
        <v>201950</v>
      </c>
      <c r="C2176">
        <v>326</v>
      </c>
      <c r="D2176" t="s">
        <v>84</v>
      </c>
      <c r="E2176" s="9">
        <v>4562342690067</v>
      </c>
      <c r="F2176">
        <v>0</v>
      </c>
      <c r="G2176">
        <v>0</v>
      </c>
      <c r="H2176" t="s">
        <v>23</v>
      </c>
      <c r="I2176" t="s">
        <v>19</v>
      </c>
      <c r="J2176" t="s">
        <v>329</v>
      </c>
      <c r="K2176">
        <v>29</v>
      </c>
      <c r="L2176">
        <v>1</v>
      </c>
      <c r="M2176">
        <v>0</v>
      </c>
      <c r="N2176">
        <v>0</v>
      </c>
    </row>
    <row r="2177" spans="1:14" x14ac:dyDescent="0.15">
      <c r="A2177" t="str">
        <f t="shared" si="36"/>
        <v>201950_326_4562342690074</v>
      </c>
      <c r="B2177">
        <v>201950</v>
      </c>
      <c r="C2177">
        <v>326</v>
      </c>
      <c r="D2177" t="s">
        <v>84</v>
      </c>
      <c r="E2177" s="9">
        <v>4562342690074</v>
      </c>
      <c r="F2177">
        <v>0</v>
      </c>
      <c r="G2177">
        <v>0</v>
      </c>
      <c r="H2177" t="s">
        <v>24</v>
      </c>
      <c r="I2177" t="s">
        <v>19</v>
      </c>
      <c r="J2177" t="s">
        <v>329</v>
      </c>
      <c r="K2177">
        <v>25</v>
      </c>
      <c r="L2177">
        <v>1</v>
      </c>
      <c r="M2177">
        <v>0</v>
      </c>
      <c r="N2177">
        <v>0</v>
      </c>
    </row>
    <row r="2178" spans="1:14" x14ac:dyDescent="0.15">
      <c r="A2178" t="str">
        <f t="shared" si="36"/>
        <v>201950_326_4562342690081</v>
      </c>
      <c r="B2178">
        <v>201950</v>
      </c>
      <c r="C2178">
        <v>326</v>
      </c>
      <c r="D2178" t="s">
        <v>84</v>
      </c>
      <c r="E2178" s="9">
        <v>4562342690081</v>
      </c>
      <c r="F2178">
        <v>0</v>
      </c>
      <c r="G2178">
        <v>0</v>
      </c>
      <c r="H2178" t="s">
        <v>25</v>
      </c>
      <c r="I2178" t="s">
        <v>19</v>
      </c>
      <c r="J2178" t="s">
        <v>329</v>
      </c>
      <c r="K2178">
        <v>7</v>
      </c>
      <c r="L2178">
        <v>1</v>
      </c>
      <c r="M2178">
        <v>0</v>
      </c>
      <c r="N2178">
        <v>0</v>
      </c>
    </row>
    <row r="2179" spans="1:14" x14ac:dyDescent="0.15">
      <c r="A2179" t="str">
        <f t="shared" si="36"/>
        <v>201950_327_4562342690029</v>
      </c>
      <c r="B2179">
        <v>201950</v>
      </c>
      <c r="C2179">
        <v>327</v>
      </c>
      <c r="D2179" t="s">
        <v>85</v>
      </c>
      <c r="E2179" s="9">
        <v>4562342690029</v>
      </c>
      <c r="F2179">
        <v>0</v>
      </c>
      <c r="G2179">
        <v>0</v>
      </c>
      <c r="H2179" t="s">
        <v>18</v>
      </c>
      <c r="I2179" t="s">
        <v>19</v>
      </c>
      <c r="J2179" t="s">
        <v>329</v>
      </c>
      <c r="K2179">
        <v>23</v>
      </c>
      <c r="L2179">
        <v>4</v>
      </c>
      <c r="M2179">
        <v>0</v>
      </c>
      <c r="N2179">
        <v>0</v>
      </c>
    </row>
    <row r="2180" spans="1:14" x14ac:dyDescent="0.15">
      <c r="A2180" t="str">
        <f t="shared" si="36"/>
        <v>201950_327_4562342690036</v>
      </c>
      <c r="B2180">
        <v>201950</v>
      </c>
      <c r="C2180">
        <v>327</v>
      </c>
      <c r="D2180" t="s">
        <v>85</v>
      </c>
      <c r="E2180" s="9">
        <v>4562342690036</v>
      </c>
      <c r="F2180">
        <v>0</v>
      </c>
      <c r="G2180">
        <v>0</v>
      </c>
      <c r="H2180" t="s">
        <v>20</v>
      </c>
      <c r="I2180" t="s">
        <v>19</v>
      </c>
      <c r="J2180" t="s">
        <v>329</v>
      </c>
      <c r="K2180">
        <v>4</v>
      </c>
      <c r="L2180">
        <v>1</v>
      </c>
      <c r="M2180">
        <v>0</v>
      </c>
      <c r="N2180">
        <v>0</v>
      </c>
    </row>
    <row r="2181" spans="1:14" x14ac:dyDescent="0.15">
      <c r="A2181" t="str">
        <f t="shared" si="36"/>
        <v>201950_327_4562342690043</v>
      </c>
      <c r="B2181">
        <v>201950</v>
      </c>
      <c r="C2181">
        <v>327</v>
      </c>
      <c r="D2181" t="s">
        <v>85</v>
      </c>
      <c r="E2181" s="9">
        <v>4562342690043</v>
      </c>
      <c r="F2181">
        <v>0</v>
      </c>
      <c r="G2181">
        <v>0</v>
      </c>
      <c r="H2181" t="s">
        <v>21</v>
      </c>
      <c r="I2181" t="s">
        <v>19</v>
      </c>
      <c r="J2181" t="s">
        <v>329</v>
      </c>
      <c r="K2181">
        <v>27</v>
      </c>
      <c r="L2181">
        <v>1</v>
      </c>
      <c r="M2181">
        <v>0</v>
      </c>
      <c r="N2181">
        <v>0</v>
      </c>
    </row>
    <row r="2182" spans="1:14" x14ac:dyDescent="0.15">
      <c r="A2182" t="str">
        <f t="shared" si="36"/>
        <v>201950_327_4562342690050</v>
      </c>
      <c r="B2182">
        <v>201950</v>
      </c>
      <c r="C2182">
        <v>327</v>
      </c>
      <c r="D2182" t="s">
        <v>85</v>
      </c>
      <c r="E2182" s="9">
        <v>4562342690050</v>
      </c>
      <c r="F2182">
        <v>0</v>
      </c>
      <c r="G2182">
        <v>0</v>
      </c>
      <c r="H2182" t="s">
        <v>22</v>
      </c>
      <c r="I2182" t="s">
        <v>19</v>
      </c>
      <c r="J2182" t="s">
        <v>329</v>
      </c>
      <c r="K2182">
        <v>11</v>
      </c>
      <c r="L2182">
        <v>3</v>
      </c>
      <c r="M2182">
        <v>0</v>
      </c>
      <c r="N2182">
        <v>0</v>
      </c>
    </row>
    <row r="2183" spans="1:14" x14ac:dyDescent="0.15">
      <c r="A2183" t="str">
        <f t="shared" si="36"/>
        <v>201950_327_4562342690067</v>
      </c>
      <c r="B2183">
        <v>201950</v>
      </c>
      <c r="C2183">
        <v>327</v>
      </c>
      <c r="D2183" t="s">
        <v>85</v>
      </c>
      <c r="E2183" s="9">
        <v>4562342690067</v>
      </c>
      <c r="F2183">
        <v>0</v>
      </c>
      <c r="G2183">
        <v>0</v>
      </c>
      <c r="H2183" t="s">
        <v>23</v>
      </c>
      <c r="I2183" t="s">
        <v>19</v>
      </c>
      <c r="J2183" t="s">
        <v>329</v>
      </c>
      <c r="K2183">
        <v>14</v>
      </c>
      <c r="L2183">
        <v>2</v>
      </c>
      <c r="M2183">
        <v>0</v>
      </c>
      <c r="N2183">
        <v>0</v>
      </c>
    </row>
    <row r="2184" spans="1:14" x14ac:dyDescent="0.15">
      <c r="A2184" t="str">
        <f t="shared" si="36"/>
        <v>201950_327_4562342690074</v>
      </c>
      <c r="B2184">
        <v>201950</v>
      </c>
      <c r="C2184">
        <v>327</v>
      </c>
      <c r="D2184" t="s">
        <v>85</v>
      </c>
      <c r="E2184" s="9">
        <v>4562342690074</v>
      </c>
      <c r="F2184">
        <v>0</v>
      </c>
      <c r="G2184">
        <v>0</v>
      </c>
      <c r="H2184" t="s">
        <v>24</v>
      </c>
      <c r="I2184" t="s">
        <v>19</v>
      </c>
      <c r="J2184" t="s">
        <v>329</v>
      </c>
      <c r="K2184">
        <v>27</v>
      </c>
      <c r="L2184">
        <v>1</v>
      </c>
      <c r="M2184">
        <v>0</v>
      </c>
      <c r="N2184">
        <v>0</v>
      </c>
    </row>
    <row r="2185" spans="1:14" x14ac:dyDescent="0.15">
      <c r="A2185" t="str">
        <f t="shared" si="36"/>
        <v>201950_327_4562342690081</v>
      </c>
      <c r="B2185">
        <v>201950</v>
      </c>
      <c r="C2185">
        <v>327</v>
      </c>
      <c r="D2185" t="s">
        <v>85</v>
      </c>
      <c r="E2185" s="9">
        <v>4562342690081</v>
      </c>
      <c r="F2185">
        <v>0</v>
      </c>
      <c r="G2185">
        <v>0</v>
      </c>
      <c r="H2185" t="s">
        <v>25</v>
      </c>
      <c r="I2185" t="s">
        <v>19</v>
      </c>
      <c r="J2185" t="s">
        <v>329</v>
      </c>
      <c r="K2185">
        <v>21</v>
      </c>
      <c r="L2185">
        <v>0</v>
      </c>
      <c r="M2185">
        <v>0</v>
      </c>
      <c r="N2185">
        <v>0</v>
      </c>
    </row>
    <row r="2186" spans="1:14" x14ac:dyDescent="0.15">
      <c r="A2186" t="str">
        <f t="shared" si="36"/>
        <v>201950_328_4562342690029</v>
      </c>
      <c r="B2186">
        <v>201950</v>
      </c>
      <c r="C2186">
        <v>328</v>
      </c>
      <c r="D2186" t="s">
        <v>86</v>
      </c>
      <c r="E2186" s="9">
        <v>4562342690029</v>
      </c>
      <c r="F2186">
        <v>0</v>
      </c>
      <c r="G2186">
        <v>0</v>
      </c>
      <c r="H2186" t="s">
        <v>18</v>
      </c>
      <c r="I2186" t="s">
        <v>19</v>
      </c>
      <c r="J2186" t="s">
        <v>329</v>
      </c>
      <c r="K2186">
        <v>27</v>
      </c>
      <c r="L2186">
        <v>3</v>
      </c>
      <c r="M2186">
        <v>0</v>
      </c>
      <c r="N2186">
        <v>0</v>
      </c>
    </row>
    <row r="2187" spans="1:14" x14ac:dyDescent="0.15">
      <c r="A2187" t="str">
        <f t="shared" si="36"/>
        <v>201950_328_4562342690036</v>
      </c>
      <c r="B2187">
        <v>201950</v>
      </c>
      <c r="C2187">
        <v>328</v>
      </c>
      <c r="D2187" t="s">
        <v>86</v>
      </c>
      <c r="E2187" s="9">
        <v>4562342690036</v>
      </c>
      <c r="F2187">
        <v>0</v>
      </c>
      <c r="G2187">
        <v>0</v>
      </c>
      <c r="H2187" t="s">
        <v>20</v>
      </c>
      <c r="I2187" t="s">
        <v>19</v>
      </c>
      <c r="J2187" t="s">
        <v>329</v>
      </c>
      <c r="K2187">
        <v>8</v>
      </c>
      <c r="L2187">
        <v>2</v>
      </c>
      <c r="M2187">
        <v>0</v>
      </c>
      <c r="N2187">
        <v>0</v>
      </c>
    </row>
    <row r="2188" spans="1:14" x14ac:dyDescent="0.15">
      <c r="A2188" t="str">
        <f t="shared" si="36"/>
        <v>201950_328_4562342690043</v>
      </c>
      <c r="B2188">
        <v>201950</v>
      </c>
      <c r="C2188">
        <v>328</v>
      </c>
      <c r="D2188" t="s">
        <v>86</v>
      </c>
      <c r="E2188" s="9">
        <v>4562342690043</v>
      </c>
      <c r="F2188">
        <v>0</v>
      </c>
      <c r="G2188">
        <v>0</v>
      </c>
      <c r="H2188" t="s">
        <v>21</v>
      </c>
      <c r="I2188" t="s">
        <v>19</v>
      </c>
      <c r="J2188" t="s">
        <v>329</v>
      </c>
      <c r="K2188">
        <v>30</v>
      </c>
      <c r="L2188">
        <v>0</v>
      </c>
      <c r="M2188">
        <v>0</v>
      </c>
      <c r="N2188">
        <v>0</v>
      </c>
    </row>
    <row r="2189" spans="1:14" x14ac:dyDescent="0.15">
      <c r="A2189" t="str">
        <f t="shared" si="36"/>
        <v>201950_328_4562342690050</v>
      </c>
      <c r="B2189">
        <v>201950</v>
      </c>
      <c r="C2189">
        <v>328</v>
      </c>
      <c r="D2189" t="s">
        <v>86</v>
      </c>
      <c r="E2189" s="9">
        <v>4562342690050</v>
      </c>
      <c r="F2189">
        <v>0</v>
      </c>
      <c r="G2189">
        <v>0</v>
      </c>
      <c r="H2189" t="s">
        <v>22</v>
      </c>
      <c r="I2189" t="s">
        <v>19</v>
      </c>
      <c r="J2189" t="s">
        <v>329</v>
      </c>
      <c r="K2189">
        <v>10</v>
      </c>
      <c r="L2189">
        <v>0</v>
      </c>
      <c r="M2189">
        <v>0</v>
      </c>
      <c r="N2189">
        <v>0</v>
      </c>
    </row>
    <row r="2190" spans="1:14" x14ac:dyDescent="0.15">
      <c r="A2190" t="str">
        <f t="shared" si="36"/>
        <v>201950_328_4562342690067</v>
      </c>
      <c r="B2190">
        <v>201950</v>
      </c>
      <c r="C2190">
        <v>328</v>
      </c>
      <c r="D2190" t="s">
        <v>86</v>
      </c>
      <c r="E2190" s="9">
        <v>4562342690067</v>
      </c>
      <c r="F2190">
        <v>0</v>
      </c>
      <c r="G2190">
        <v>0</v>
      </c>
      <c r="H2190" t="s">
        <v>23</v>
      </c>
      <c r="I2190" t="s">
        <v>19</v>
      </c>
      <c r="J2190" t="s">
        <v>329</v>
      </c>
      <c r="K2190">
        <v>29</v>
      </c>
      <c r="L2190">
        <v>1</v>
      </c>
      <c r="M2190">
        <v>0</v>
      </c>
      <c r="N2190">
        <v>0</v>
      </c>
    </row>
    <row r="2191" spans="1:14" x14ac:dyDescent="0.15">
      <c r="A2191" t="str">
        <f t="shared" si="36"/>
        <v>201950_328_4562342690074</v>
      </c>
      <c r="B2191">
        <v>201950</v>
      </c>
      <c r="C2191">
        <v>328</v>
      </c>
      <c r="D2191" t="s">
        <v>86</v>
      </c>
      <c r="E2191" s="9">
        <v>4562342690074</v>
      </c>
      <c r="F2191">
        <v>0</v>
      </c>
      <c r="G2191">
        <v>0</v>
      </c>
      <c r="H2191" t="s">
        <v>24</v>
      </c>
      <c r="I2191" t="s">
        <v>19</v>
      </c>
      <c r="J2191" t="s">
        <v>329</v>
      </c>
      <c r="K2191">
        <v>26</v>
      </c>
      <c r="L2191">
        <v>3</v>
      </c>
      <c r="M2191">
        <v>0</v>
      </c>
      <c r="N2191">
        <v>0</v>
      </c>
    </row>
    <row r="2192" spans="1:14" x14ac:dyDescent="0.15">
      <c r="A2192" t="str">
        <f t="shared" si="36"/>
        <v>201950_328_4562342690081</v>
      </c>
      <c r="B2192">
        <v>201950</v>
      </c>
      <c r="C2192">
        <v>328</v>
      </c>
      <c r="D2192" t="s">
        <v>86</v>
      </c>
      <c r="E2192" s="9">
        <v>4562342690081</v>
      </c>
      <c r="F2192">
        <v>0</v>
      </c>
      <c r="G2192">
        <v>0</v>
      </c>
      <c r="H2192" t="s">
        <v>25</v>
      </c>
      <c r="I2192" t="s">
        <v>19</v>
      </c>
      <c r="J2192" t="s">
        <v>329</v>
      </c>
      <c r="K2192">
        <v>10</v>
      </c>
      <c r="L2192">
        <v>0</v>
      </c>
      <c r="M2192">
        <v>0</v>
      </c>
      <c r="N2192">
        <v>0</v>
      </c>
    </row>
    <row r="2193" spans="1:14" x14ac:dyDescent="0.15">
      <c r="A2193" t="str">
        <f t="shared" si="36"/>
        <v>201950_334_4562342690029</v>
      </c>
      <c r="B2193">
        <v>201950</v>
      </c>
      <c r="C2193">
        <v>334</v>
      </c>
      <c r="D2193" t="s">
        <v>87</v>
      </c>
      <c r="E2193" s="9">
        <v>4562342690029</v>
      </c>
      <c r="F2193">
        <v>0</v>
      </c>
      <c r="G2193">
        <v>0</v>
      </c>
      <c r="H2193" t="s">
        <v>18</v>
      </c>
      <c r="I2193" t="s">
        <v>19</v>
      </c>
      <c r="J2193" t="s">
        <v>329</v>
      </c>
      <c r="K2193">
        <v>28</v>
      </c>
      <c r="L2193">
        <v>2</v>
      </c>
      <c r="M2193">
        <v>0</v>
      </c>
      <c r="N2193">
        <v>0</v>
      </c>
    </row>
    <row r="2194" spans="1:14" x14ac:dyDescent="0.15">
      <c r="A2194" t="str">
        <f t="shared" si="36"/>
        <v>201950_334_4562342690036</v>
      </c>
      <c r="B2194">
        <v>201950</v>
      </c>
      <c r="C2194">
        <v>334</v>
      </c>
      <c r="D2194" t="s">
        <v>87</v>
      </c>
      <c r="E2194" s="9">
        <v>4562342690036</v>
      </c>
      <c r="F2194">
        <v>0</v>
      </c>
      <c r="G2194">
        <v>0</v>
      </c>
      <c r="H2194" t="s">
        <v>20</v>
      </c>
      <c r="I2194" t="s">
        <v>19</v>
      </c>
      <c r="J2194" t="s">
        <v>329</v>
      </c>
      <c r="K2194">
        <v>9</v>
      </c>
      <c r="L2194">
        <v>1</v>
      </c>
      <c r="M2194">
        <v>0</v>
      </c>
      <c r="N2194">
        <v>0</v>
      </c>
    </row>
    <row r="2195" spans="1:14" x14ac:dyDescent="0.15">
      <c r="A2195" t="str">
        <f t="shared" si="36"/>
        <v>201950_334_4562342690043</v>
      </c>
      <c r="B2195">
        <v>201950</v>
      </c>
      <c r="C2195">
        <v>334</v>
      </c>
      <c r="D2195" t="s">
        <v>87</v>
      </c>
      <c r="E2195" s="9">
        <v>4562342690043</v>
      </c>
      <c r="F2195">
        <v>0</v>
      </c>
      <c r="G2195">
        <v>0</v>
      </c>
      <c r="H2195" t="s">
        <v>21</v>
      </c>
      <c r="I2195" t="s">
        <v>19</v>
      </c>
      <c r="J2195" t="s">
        <v>329</v>
      </c>
      <c r="K2195">
        <v>30</v>
      </c>
      <c r="L2195">
        <v>0</v>
      </c>
      <c r="M2195">
        <v>0</v>
      </c>
      <c r="N2195">
        <v>0</v>
      </c>
    </row>
    <row r="2196" spans="1:14" x14ac:dyDescent="0.15">
      <c r="A2196" t="str">
        <f t="shared" si="36"/>
        <v>201950_334_4562342690050</v>
      </c>
      <c r="B2196">
        <v>201950</v>
      </c>
      <c r="C2196">
        <v>334</v>
      </c>
      <c r="D2196" t="s">
        <v>87</v>
      </c>
      <c r="E2196" s="9">
        <v>4562342690050</v>
      </c>
      <c r="F2196">
        <v>0</v>
      </c>
      <c r="G2196">
        <v>0</v>
      </c>
      <c r="H2196" t="s">
        <v>22</v>
      </c>
      <c r="I2196" t="s">
        <v>19</v>
      </c>
      <c r="J2196" t="s">
        <v>329</v>
      </c>
      <c r="K2196">
        <v>10</v>
      </c>
      <c r="L2196">
        <v>0</v>
      </c>
      <c r="M2196">
        <v>0</v>
      </c>
      <c r="N2196">
        <v>0</v>
      </c>
    </row>
    <row r="2197" spans="1:14" x14ac:dyDescent="0.15">
      <c r="A2197" t="str">
        <f t="shared" si="36"/>
        <v>201950_334_4562342690067</v>
      </c>
      <c r="B2197">
        <v>201950</v>
      </c>
      <c r="C2197">
        <v>334</v>
      </c>
      <c r="D2197" t="s">
        <v>87</v>
      </c>
      <c r="E2197" s="9">
        <v>4562342690067</v>
      </c>
      <c r="F2197">
        <v>0</v>
      </c>
      <c r="G2197">
        <v>0</v>
      </c>
      <c r="H2197" t="s">
        <v>23</v>
      </c>
      <c r="I2197" t="s">
        <v>19</v>
      </c>
      <c r="J2197" t="s">
        <v>329</v>
      </c>
      <c r="K2197">
        <v>30</v>
      </c>
      <c r="L2197">
        <v>0</v>
      </c>
      <c r="M2197">
        <v>0</v>
      </c>
      <c r="N2197">
        <v>0</v>
      </c>
    </row>
    <row r="2198" spans="1:14" x14ac:dyDescent="0.15">
      <c r="A2198" t="str">
        <f t="shared" si="36"/>
        <v>201950_334_4562342690074</v>
      </c>
      <c r="B2198">
        <v>201950</v>
      </c>
      <c r="C2198">
        <v>334</v>
      </c>
      <c r="D2198" t="s">
        <v>87</v>
      </c>
      <c r="E2198" s="9">
        <v>4562342690074</v>
      </c>
      <c r="F2198">
        <v>0</v>
      </c>
      <c r="G2198">
        <v>0</v>
      </c>
      <c r="H2198" t="s">
        <v>24</v>
      </c>
      <c r="I2198" t="s">
        <v>19</v>
      </c>
      <c r="J2198" t="s">
        <v>329</v>
      </c>
      <c r="K2198">
        <v>29</v>
      </c>
      <c r="L2198">
        <v>1</v>
      </c>
      <c r="M2198">
        <v>0</v>
      </c>
      <c r="N2198">
        <v>0</v>
      </c>
    </row>
    <row r="2199" spans="1:14" x14ac:dyDescent="0.15">
      <c r="A2199" t="str">
        <f t="shared" si="36"/>
        <v>201950_334_4562342690081</v>
      </c>
      <c r="B2199">
        <v>201950</v>
      </c>
      <c r="C2199">
        <v>334</v>
      </c>
      <c r="D2199" t="s">
        <v>87</v>
      </c>
      <c r="E2199" s="9">
        <v>4562342690081</v>
      </c>
      <c r="F2199">
        <v>0</v>
      </c>
      <c r="G2199">
        <v>0</v>
      </c>
      <c r="H2199" t="s">
        <v>25</v>
      </c>
      <c r="I2199" t="s">
        <v>19</v>
      </c>
      <c r="J2199" t="s">
        <v>329</v>
      </c>
      <c r="K2199">
        <v>10</v>
      </c>
      <c r="L2199">
        <v>0</v>
      </c>
      <c r="M2199">
        <v>0</v>
      </c>
      <c r="N2199">
        <v>0</v>
      </c>
    </row>
    <row r="2200" spans="1:14" x14ac:dyDescent="0.15">
      <c r="A2200" t="str">
        <f t="shared" si="36"/>
        <v>201950_343_4562342690029</v>
      </c>
      <c r="B2200">
        <v>201950</v>
      </c>
      <c r="C2200">
        <v>343</v>
      </c>
      <c r="D2200" t="s">
        <v>88</v>
      </c>
      <c r="E2200" s="9">
        <v>4562342690029</v>
      </c>
      <c r="F2200">
        <v>0</v>
      </c>
      <c r="G2200">
        <v>0</v>
      </c>
      <c r="H2200" t="s">
        <v>18</v>
      </c>
      <c r="I2200" t="s">
        <v>19</v>
      </c>
      <c r="J2200" t="s">
        <v>329</v>
      </c>
      <c r="K2200">
        <v>20</v>
      </c>
      <c r="L2200">
        <v>5</v>
      </c>
      <c r="M2200">
        <v>0</v>
      </c>
      <c r="N2200">
        <v>0</v>
      </c>
    </row>
    <row r="2201" spans="1:14" x14ac:dyDescent="0.15">
      <c r="A2201" t="str">
        <f t="shared" ref="A2201:A2264" si="37">B2201&amp;"_"&amp;C2201&amp;"_"&amp;E2201</f>
        <v>201950_343_4562342690036</v>
      </c>
      <c r="B2201">
        <v>201950</v>
      </c>
      <c r="C2201">
        <v>343</v>
      </c>
      <c r="D2201" t="s">
        <v>88</v>
      </c>
      <c r="E2201" s="9">
        <v>4562342690036</v>
      </c>
      <c r="F2201">
        <v>0</v>
      </c>
      <c r="G2201">
        <v>0</v>
      </c>
      <c r="H2201" t="s">
        <v>20</v>
      </c>
      <c r="I2201" t="s">
        <v>19</v>
      </c>
      <c r="J2201" t="s">
        <v>329</v>
      </c>
      <c r="K2201">
        <v>6</v>
      </c>
      <c r="L2201">
        <v>1</v>
      </c>
      <c r="M2201">
        <v>0</v>
      </c>
      <c r="N2201">
        <v>0</v>
      </c>
    </row>
    <row r="2202" spans="1:14" x14ac:dyDescent="0.15">
      <c r="A2202" t="str">
        <f t="shared" si="37"/>
        <v>201950_343_4562342690043</v>
      </c>
      <c r="B2202">
        <v>201950</v>
      </c>
      <c r="C2202">
        <v>343</v>
      </c>
      <c r="D2202" t="s">
        <v>88</v>
      </c>
      <c r="E2202" s="9">
        <v>4562342690043</v>
      </c>
      <c r="F2202">
        <v>0</v>
      </c>
      <c r="G2202">
        <v>0</v>
      </c>
      <c r="H2202" t="s">
        <v>21</v>
      </c>
      <c r="I2202" t="s">
        <v>19</v>
      </c>
      <c r="J2202" t="s">
        <v>329</v>
      </c>
      <c r="K2202">
        <v>25</v>
      </c>
      <c r="L2202">
        <v>0</v>
      </c>
      <c r="M2202">
        <v>0</v>
      </c>
      <c r="N2202">
        <v>0</v>
      </c>
    </row>
    <row r="2203" spans="1:14" x14ac:dyDescent="0.15">
      <c r="A2203" t="str">
        <f t="shared" si="37"/>
        <v>201950_343_4562342690050</v>
      </c>
      <c r="B2203">
        <v>201950</v>
      </c>
      <c r="C2203">
        <v>343</v>
      </c>
      <c r="D2203" t="s">
        <v>88</v>
      </c>
      <c r="E2203" s="9">
        <v>4562342690050</v>
      </c>
      <c r="F2203">
        <v>0</v>
      </c>
      <c r="G2203">
        <v>0</v>
      </c>
      <c r="H2203" t="s">
        <v>22</v>
      </c>
      <c r="I2203" t="s">
        <v>19</v>
      </c>
      <c r="J2203" t="s">
        <v>329</v>
      </c>
      <c r="K2203">
        <v>7</v>
      </c>
      <c r="L2203">
        <v>1</v>
      </c>
      <c r="M2203">
        <v>0</v>
      </c>
      <c r="N2203">
        <v>0</v>
      </c>
    </row>
    <row r="2204" spans="1:14" x14ac:dyDescent="0.15">
      <c r="A2204" t="str">
        <f t="shared" si="37"/>
        <v>201950_343_4562342690067</v>
      </c>
      <c r="B2204">
        <v>201950</v>
      </c>
      <c r="C2204">
        <v>343</v>
      </c>
      <c r="D2204" t="s">
        <v>88</v>
      </c>
      <c r="E2204" s="9">
        <v>4562342690067</v>
      </c>
      <c r="F2204">
        <v>0</v>
      </c>
      <c r="G2204">
        <v>0</v>
      </c>
      <c r="H2204" t="s">
        <v>23</v>
      </c>
      <c r="I2204" t="s">
        <v>19</v>
      </c>
      <c r="J2204" t="s">
        <v>329</v>
      </c>
      <c r="K2204">
        <v>28</v>
      </c>
      <c r="L2204">
        <v>1</v>
      </c>
      <c r="M2204">
        <v>0</v>
      </c>
      <c r="N2204">
        <v>0</v>
      </c>
    </row>
    <row r="2205" spans="1:14" x14ac:dyDescent="0.15">
      <c r="A2205" t="str">
        <f t="shared" si="37"/>
        <v>201950_343_4562342690074</v>
      </c>
      <c r="B2205">
        <v>201950</v>
      </c>
      <c r="C2205">
        <v>343</v>
      </c>
      <c r="D2205" t="s">
        <v>88</v>
      </c>
      <c r="E2205" s="9">
        <v>4562342690074</v>
      </c>
      <c r="F2205">
        <v>0</v>
      </c>
      <c r="G2205">
        <v>0</v>
      </c>
      <c r="H2205" t="s">
        <v>24</v>
      </c>
      <c r="I2205" t="s">
        <v>19</v>
      </c>
      <c r="J2205" t="s">
        <v>329</v>
      </c>
      <c r="K2205">
        <v>22</v>
      </c>
      <c r="L2205">
        <v>4</v>
      </c>
      <c r="M2205">
        <v>0</v>
      </c>
      <c r="N2205">
        <v>0</v>
      </c>
    </row>
    <row r="2206" spans="1:14" x14ac:dyDescent="0.15">
      <c r="A2206" t="str">
        <f t="shared" si="37"/>
        <v>201950_343_4562342690081</v>
      </c>
      <c r="B2206">
        <v>201950</v>
      </c>
      <c r="C2206">
        <v>343</v>
      </c>
      <c r="D2206" t="s">
        <v>88</v>
      </c>
      <c r="E2206" s="9">
        <v>4562342690081</v>
      </c>
      <c r="F2206">
        <v>0</v>
      </c>
      <c r="G2206">
        <v>0</v>
      </c>
      <c r="H2206" t="s">
        <v>25</v>
      </c>
      <c r="I2206" t="s">
        <v>19</v>
      </c>
      <c r="J2206" t="s">
        <v>329</v>
      </c>
      <c r="K2206">
        <v>6</v>
      </c>
      <c r="L2206">
        <v>0</v>
      </c>
      <c r="M2206">
        <v>0</v>
      </c>
      <c r="N2206">
        <v>0</v>
      </c>
    </row>
    <row r="2207" spans="1:14" x14ac:dyDescent="0.15">
      <c r="A2207" t="str">
        <f t="shared" si="37"/>
        <v>201950_348_4562342690029</v>
      </c>
      <c r="B2207">
        <v>201950</v>
      </c>
      <c r="C2207">
        <v>348</v>
      </c>
      <c r="D2207" t="s">
        <v>89</v>
      </c>
      <c r="E2207" s="9">
        <v>4562342690029</v>
      </c>
      <c r="F2207">
        <v>0</v>
      </c>
      <c r="G2207">
        <v>0</v>
      </c>
      <c r="H2207" t="s">
        <v>18</v>
      </c>
      <c r="I2207" t="s">
        <v>19</v>
      </c>
      <c r="J2207" t="s">
        <v>329</v>
      </c>
      <c r="K2207">
        <v>26</v>
      </c>
      <c r="L2207">
        <v>3</v>
      </c>
      <c r="M2207">
        <v>0</v>
      </c>
      <c r="N2207">
        <v>0</v>
      </c>
    </row>
    <row r="2208" spans="1:14" x14ac:dyDescent="0.15">
      <c r="A2208" t="str">
        <f t="shared" si="37"/>
        <v>201950_348_4562342690036</v>
      </c>
      <c r="B2208">
        <v>201950</v>
      </c>
      <c r="C2208">
        <v>348</v>
      </c>
      <c r="D2208" t="s">
        <v>89</v>
      </c>
      <c r="E2208" s="9">
        <v>4562342690036</v>
      </c>
      <c r="F2208">
        <v>0</v>
      </c>
      <c r="G2208">
        <v>0</v>
      </c>
      <c r="H2208" t="s">
        <v>20</v>
      </c>
      <c r="I2208" t="s">
        <v>19</v>
      </c>
      <c r="J2208" t="s">
        <v>329</v>
      </c>
      <c r="K2208">
        <v>8</v>
      </c>
      <c r="L2208">
        <v>2</v>
      </c>
      <c r="M2208">
        <v>0</v>
      </c>
      <c r="N2208">
        <v>0</v>
      </c>
    </row>
    <row r="2209" spans="1:14" x14ac:dyDescent="0.15">
      <c r="A2209" t="str">
        <f t="shared" si="37"/>
        <v>201950_348_4562342690043</v>
      </c>
      <c r="B2209">
        <v>201950</v>
      </c>
      <c r="C2209">
        <v>348</v>
      </c>
      <c r="D2209" t="s">
        <v>89</v>
      </c>
      <c r="E2209" s="9">
        <v>4562342690043</v>
      </c>
      <c r="F2209">
        <v>0</v>
      </c>
      <c r="G2209">
        <v>0</v>
      </c>
      <c r="H2209" t="s">
        <v>21</v>
      </c>
      <c r="I2209" t="s">
        <v>19</v>
      </c>
      <c r="J2209" t="s">
        <v>329</v>
      </c>
      <c r="K2209">
        <v>22</v>
      </c>
      <c r="L2209">
        <v>2</v>
      </c>
      <c r="M2209">
        <v>0</v>
      </c>
      <c r="N2209">
        <v>0</v>
      </c>
    </row>
    <row r="2210" spans="1:14" x14ac:dyDescent="0.15">
      <c r="A2210" t="str">
        <f t="shared" si="37"/>
        <v>201950_348_4562342690050</v>
      </c>
      <c r="B2210">
        <v>201950</v>
      </c>
      <c r="C2210">
        <v>348</v>
      </c>
      <c r="D2210" t="s">
        <v>89</v>
      </c>
      <c r="E2210" s="9">
        <v>4562342690050</v>
      </c>
      <c r="F2210">
        <v>0</v>
      </c>
      <c r="G2210">
        <v>0</v>
      </c>
      <c r="H2210" t="s">
        <v>22</v>
      </c>
      <c r="I2210" t="s">
        <v>19</v>
      </c>
      <c r="J2210" t="s">
        <v>329</v>
      </c>
      <c r="K2210">
        <v>9</v>
      </c>
      <c r="L2210">
        <v>0</v>
      </c>
      <c r="M2210">
        <v>0</v>
      </c>
      <c r="N2210">
        <v>0</v>
      </c>
    </row>
    <row r="2211" spans="1:14" x14ac:dyDescent="0.15">
      <c r="A2211" t="str">
        <f t="shared" si="37"/>
        <v>201950_348_4562342690067</v>
      </c>
      <c r="B2211">
        <v>201950</v>
      </c>
      <c r="C2211">
        <v>348</v>
      </c>
      <c r="D2211" t="s">
        <v>89</v>
      </c>
      <c r="E2211" s="9">
        <v>4562342690067</v>
      </c>
      <c r="F2211">
        <v>0</v>
      </c>
      <c r="G2211">
        <v>0</v>
      </c>
      <c r="H2211" t="s">
        <v>23</v>
      </c>
      <c r="I2211" t="s">
        <v>19</v>
      </c>
      <c r="J2211" t="s">
        <v>329</v>
      </c>
      <c r="K2211">
        <v>27</v>
      </c>
      <c r="L2211">
        <v>0</v>
      </c>
      <c r="M2211">
        <v>0</v>
      </c>
      <c r="N2211">
        <v>0</v>
      </c>
    </row>
    <row r="2212" spans="1:14" x14ac:dyDescent="0.15">
      <c r="A2212" t="str">
        <f t="shared" si="37"/>
        <v>201950_348_4562342690074</v>
      </c>
      <c r="B2212">
        <v>201950</v>
      </c>
      <c r="C2212">
        <v>348</v>
      </c>
      <c r="D2212" t="s">
        <v>89</v>
      </c>
      <c r="E2212" s="9">
        <v>4562342690074</v>
      </c>
      <c r="F2212">
        <v>0</v>
      </c>
      <c r="G2212">
        <v>0</v>
      </c>
      <c r="H2212" t="s">
        <v>24</v>
      </c>
      <c r="I2212" t="s">
        <v>19</v>
      </c>
      <c r="J2212" t="s">
        <v>329</v>
      </c>
      <c r="K2212">
        <v>24</v>
      </c>
      <c r="L2212">
        <v>1</v>
      </c>
      <c r="M2212">
        <v>0</v>
      </c>
      <c r="N2212">
        <v>0</v>
      </c>
    </row>
    <row r="2213" spans="1:14" x14ac:dyDescent="0.15">
      <c r="A2213" t="str">
        <f t="shared" si="37"/>
        <v>201950_348_4562342690081</v>
      </c>
      <c r="B2213">
        <v>201950</v>
      </c>
      <c r="C2213">
        <v>348</v>
      </c>
      <c r="D2213" t="s">
        <v>89</v>
      </c>
      <c r="E2213" s="9">
        <v>4562342690081</v>
      </c>
      <c r="F2213">
        <v>0</v>
      </c>
      <c r="G2213">
        <v>0</v>
      </c>
      <c r="H2213" t="s">
        <v>25</v>
      </c>
      <c r="I2213" t="s">
        <v>19</v>
      </c>
      <c r="J2213" t="s">
        <v>329</v>
      </c>
      <c r="K2213">
        <v>6</v>
      </c>
      <c r="L2213">
        <v>1</v>
      </c>
      <c r="M2213">
        <v>0</v>
      </c>
      <c r="N2213">
        <v>0</v>
      </c>
    </row>
    <row r="2214" spans="1:14" x14ac:dyDescent="0.15">
      <c r="A2214" t="str">
        <f t="shared" si="37"/>
        <v>201950_349_4562342690029</v>
      </c>
      <c r="B2214">
        <v>201950</v>
      </c>
      <c r="C2214">
        <v>349</v>
      </c>
      <c r="D2214" t="s">
        <v>90</v>
      </c>
      <c r="E2214" s="9">
        <v>4562342690029</v>
      </c>
      <c r="F2214">
        <v>0</v>
      </c>
      <c r="G2214">
        <v>0</v>
      </c>
      <c r="H2214" t="s">
        <v>18</v>
      </c>
      <c r="I2214" t="s">
        <v>19</v>
      </c>
      <c r="J2214" t="s">
        <v>329</v>
      </c>
      <c r="K2214">
        <v>30</v>
      </c>
      <c r="L2214">
        <v>0</v>
      </c>
      <c r="M2214">
        <v>0</v>
      </c>
      <c r="N2214">
        <v>0</v>
      </c>
    </row>
    <row r="2215" spans="1:14" x14ac:dyDescent="0.15">
      <c r="A2215" t="str">
        <f t="shared" si="37"/>
        <v>201950_349_4562342690036</v>
      </c>
      <c r="B2215">
        <v>201950</v>
      </c>
      <c r="C2215">
        <v>349</v>
      </c>
      <c r="D2215" t="s">
        <v>90</v>
      </c>
      <c r="E2215" s="9">
        <v>4562342690036</v>
      </c>
      <c r="F2215">
        <v>0</v>
      </c>
      <c r="G2215">
        <v>0</v>
      </c>
      <c r="H2215" t="s">
        <v>20</v>
      </c>
      <c r="I2215" t="s">
        <v>19</v>
      </c>
      <c r="J2215" t="s">
        <v>329</v>
      </c>
      <c r="K2215">
        <v>10</v>
      </c>
      <c r="L2215">
        <v>0</v>
      </c>
      <c r="M2215">
        <v>0</v>
      </c>
      <c r="N2215">
        <v>0</v>
      </c>
    </row>
    <row r="2216" spans="1:14" x14ac:dyDescent="0.15">
      <c r="A2216" t="str">
        <f t="shared" si="37"/>
        <v>201950_349_4562342690043</v>
      </c>
      <c r="B2216">
        <v>201950</v>
      </c>
      <c r="C2216">
        <v>349</v>
      </c>
      <c r="D2216" t="s">
        <v>90</v>
      </c>
      <c r="E2216" s="9">
        <v>4562342690043</v>
      </c>
      <c r="F2216">
        <v>0</v>
      </c>
      <c r="G2216">
        <v>0</v>
      </c>
      <c r="H2216" t="s">
        <v>21</v>
      </c>
      <c r="I2216" t="s">
        <v>19</v>
      </c>
      <c r="J2216" t="s">
        <v>329</v>
      </c>
      <c r="K2216">
        <v>30</v>
      </c>
      <c r="L2216">
        <v>0</v>
      </c>
      <c r="M2216">
        <v>0</v>
      </c>
      <c r="N2216">
        <v>0</v>
      </c>
    </row>
    <row r="2217" spans="1:14" x14ac:dyDescent="0.15">
      <c r="A2217" t="str">
        <f t="shared" si="37"/>
        <v>201950_349_4562342690050</v>
      </c>
      <c r="B2217">
        <v>201950</v>
      </c>
      <c r="C2217">
        <v>349</v>
      </c>
      <c r="D2217" t="s">
        <v>90</v>
      </c>
      <c r="E2217" s="9">
        <v>4562342690050</v>
      </c>
      <c r="F2217">
        <v>0</v>
      </c>
      <c r="G2217">
        <v>0</v>
      </c>
      <c r="H2217" t="s">
        <v>22</v>
      </c>
      <c r="I2217" t="s">
        <v>19</v>
      </c>
      <c r="J2217" t="s">
        <v>329</v>
      </c>
      <c r="K2217">
        <v>10</v>
      </c>
      <c r="L2217">
        <v>0</v>
      </c>
      <c r="M2217">
        <v>0</v>
      </c>
      <c r="N2217">
        <v>0</v>
      </c>
    </row>
    <row r="2218" spans="1:14" x14ac:dyDescent="0.15">
      <c r="A2218" t="str">
        <f t="shared" si="37"/>
        <v>201950_349_4562342690067</v>
      </c>
      <c r="B2218">
        <v>201950</v>
      </c>
      <c r="C2218">
        <v>349</v>
      </c>
      <c r="D2218" t="s">
        <v>90</v>
      </c>
      <c r="E2218" s="9">
        <v>4562342690067</v>
      </c>
      <c r="F2218">
        <v>0</v>
      </c>
      <c r="G2218">
        <v>0</v>
      </c>
      <c r="H2218" t="s">
        <v>23</v>
      </c>
      <c r="I2218" t="s">
        <v>19</v>
      </c>
      <c r="J2218" t="s">
        <v>329</v>
      </c>
      <c r="K2218">
        <v>30</v>
      </c>
      <c r="L2218">
        <v>0</v>
      </c>
      <c r="M2218">
        <v>0</v>
      </c>
      <c r="N2218">
        <v>0</v>
      </c>
    </row>
    <row r="2219" spans="1:14" x14ac:dyDescent="0.15">
      <c r="A2219" t="str">
        <f t="shared" si="37"/>
        <v>201950_349_4562342690074</v>
      </c>
      <c r="B2219">
        <v>201950</v>
      </c>
      <c r="C2219">
        <v>349</v>
      </c>
      <c r="D2219" t="s">
        <v>90</v>
      </c>
      <c r="E2219" s="9">
        <v>4562342690074</v>
      </c>
      <c r="F2219">
        <v>0</v>
      </c>
      <c r="G2219">
        <v>0</v>
      </c>
      <c r="H2219" t="s">
        <v>24</v>
      </c>
      <c r="I2219" t="s">
        <v>19</v>
      </c>
      <c r="J2219" t="s">
        <v>329</v>
      </c>
      <c r="K2219">
        <v>30</v>
      </c>
      <c r="L2219">
        <v>0</v>
      </c>
      <c r="M2219">
        <v>0</v>
      </c>
      <c r="N2219">
        <v>0</v>
      </c>
    </row>
    <row r="2220" spans="1:14" x14ac:dyDescent="0.15">
      <c r="A2220" t="str">
        <f t="shared" si="37"/>
        <v>201950_349_4562342690081</v>
      </c>
      <c r="B2220">
        <v>201950</v>
      </c>
      <c r="C2220">
        <v>349</v>
      </c>
      <c r="D2220" t="s">
        <v>90</v>
      </c>
      <c r="E2220" s="9">
        <v>4562342690081</v>
      </c>
      <c r="F2220">
        <v>0</v>
      </c>
      <c r="G2220">
        <v>0</v>
      </c>
      <c r="H2220" t="s">
        <v>25</v>
      </c>
      <c r="I2220" t="s">
        <v>19</v>
      </c>
      <c r="J2220" t="s">
        <v>329</v>
      </c>
      <c r="K2220">
        <v>10</v>
      </c>
      <c r="L2220">
        <v>0</v>
      </c>
      <c r="M2220">
        <v>0</v>
      </c>
      <c r="N2220">
        <v>0</v>
      </c>
    </row>
    <row r="2221" spans="1:14" x14ac:dyDescent="0.15">
      <c r="A2221" t="str">
        <f t="shared" si="37"/>
        <v>201950_362_4562342690029</v>
      </c>
      <c r="B2221">
        <v>201950</v>
      </c>
      <c r="C2221">
        <v>362</v>
      </c>
      <c r="D2221" t="s">
        <v>91</v>
      </c>
      <c r="E2221" s="9">
        <v>4562342690029</v>
      </c>
      <c r="F2221">
        <v>0</v>
      </c>
      <c r="G2221">
        <v>0</v>
      </c>
      <c r="H2221" t="s">
        <v>18</v>
      </c>
      <c r="I2221" t="s">
        <v>19</v>
      </c>
      <c r="J2221" t="s">
        <v>329</v>
      </c>
      <c r="K2221">
        <v>22</v>
      </c>
      <c r="L2221">
        <v>1</v>
      </c>
      <c r="M2221">
        <v>0</v>
      </c>
      <c r="N2221">
        <v>0</v>
      </c>
    </row>
    <row r="2222" spans="1:14" x14ac:dyDescent="0.15">
      <c r="A2222" t="str">
        <f t="shared" si="37"/>
        <v>201950_362_4562342690036</v>
      </c>
      <c r="B2222">
        <v>201950</v>
      </c>
      <c r="C2222">
        <v>362</v>
      </c>
      <c r="D2222" t="s">
        <v>91</v>
      </c>
      <c r="E2222" s="9">
        <v>4562342690036</v>
      </c>
      <c r="F2222">
        <v>0</v>
      </c>
      <c r="G2222">
        <v>0</v>
      </c>
      <c r="H2222" t="s">
        <v>20</v>
      </c>
      <c r="I2222" t="s">
        <v>19</v>
      </c>
      <c r="J2222" t="s">
        <v>329</v>
      </c>
      <c r="K2222">
        <v>6</v>
      </c>
      <c r="L2222">
        <v>0</v>
      </c>
      <c r="M2222">
        <v>0</v>
      </c>
      <c r="N2222">
        <v>0</v>
      </c>
    </row>
    <row r="2223" spans="1:14" x14ac:dyDescent="0.15">
      <c r="A2223" t="str">
        <f t="shared" si="37"/>
        <v>201950_362_4562342690043</v>
      </c>
      <c r="B2223">
        <v>201950</v>
      </c>
      <c r="C2223">
        <v>362</v>
      </c>
      <c r="D2223" t="s">
        <v>91</v>
      </c>
      <c r="E2223" s="9">
        <v>4562342690043</v>
      </c>
      <c r="F2223">
        <v>0</v>
      </c>
      <c r="G2223">
        <v>0</v>
      </c>
      <c r="H2223" t="s">
        <v>21</v>
      </c>
      <c r="I2223" t="s">
        <v>19</v>
      </c>
      <c r="J2223" t="s">
        <v>329</v>
      </c>
      <c r="K2223">
        <v>28</v>
      </c>
      <c r="L2223">
        <v>2</v>
      </c>
      <c r="M2223">
        <v>0</v>
      </c>
      <c r="N2223">
        <v>0</v>
      </c>
    </row>
    <row r="2224" spans="1:14" x14ac:dyDescent="0.15">
      <c r="A2224" t="str">
        <f t="shared" si="37"/>
        <v>201950_362_4562342690050</v>
      </c>
      <c r="B2224">
        <v>201950</v>
      </c>
      <c r="C2224">
        <v>362</v>
      </c>
      <c r="D2224" t="s">
        <v>91</v>
      </c>
      <c r="E2224" s="9">
        <v>4562342690050</v>
      </c>
      <c r="F2224">
        <v>0</v>
      </c>
      <c r="G2224">
        <v>0</v>
      </c>
      <c r="H2224" t="s">
        <v>22</v>
      </c>
      <c r="I2224" t="s">
        <v>19</v>
      </c>
      <c r="J2224" t="s">
        <v>329</v>
      </c>
      <c r="K2224">
        <v>7</v>
      </c>
      <c r="L2224">
        <v>0</v>
      </c>
      <c r="M2224">
        <v>0</v>
      </c>
      <c r="N2224">
        <v>0</v>
      </c>
    </row>
    <row r="2225" spans="1:14" x14ac:dyDescent="0.15">
      <c r="A2225" t="str">
        <f t="shared" si="37"/>
        <v>201950_362_4562342690067</v>
      </c>
      <c r="B2225">
        <v>201950</v>
      </c>
      <c r="C2225">
        <v>362</v>
      </c>
      <c r="D2225" t="s">
        <v>91</v>
      </c>
      <c r="E2225" s="9">
        <v>4562342690067</v>
      </c>
      <c r="F2225">
        <v>0</v>
      </c>
      <c r="G2225">
        <v>0</v>
      </c>
      <c r="H2225" t="s">
        <v>23</v>
      </c>
      <c r="I2225" t="s">
        <v>19</v>
      </c>
      <c r="J2225" t="s">
        <v>329</v>
      </c>
      <c r="K2225">
        <v>29</v>
      </c>
      <c r="L2225">
        <v>1</v>
      </c>
      <c r="M2225">
        <v>0</v>
      </c>
      <c r="N2225">
        <v>0</v>
      </c>
    </row>
    <row r="2226" spans="1:14" x14ac:dyDescent="0.15">
      <c r="A2226" t="str">
        <f t="shared" si="37"/>
        <v>201950_362_4562342690074</v>
      </c>
      <c r="B2226">
        <v>201950</v>
      </c>
      <c r="C2226">
        <v>362</v>
      </c>
      <c r="D2226" t="s">
        <v>91</v>
      </c>
      <c r="E2226" s="9">
        <v>4562342690074</v>
      </c>
      <c r="F2226">
        <v>0</v>
      </c>
      <c r="G2226">
        <v>0</v>
      </c>
      <c r="H2226" t="s">
        <v>24</v>
      </c>
      <c r="I2226" t="s">
        <v>19</v>
      </c>
      <c r="J2226" t="s">
        <v>329</v>
      </c>
      <c r="K2226">
        <v>26</v>
      </c>
      <c r="L2226">
        <v>0</v>
      </c>
      <c r="M2226">
        <v>0</v>
      </c>
      <c r="N2226">
        <v>0</v>
      </c>
    </row>
    <row r="2227" spans="1:14" x14ac:dyDescent="0.15">
      <c r="A2227" t="str">
        <f t="shared" si="37"/>
        <v>201950_362_4562342690081</v>
      </c>
      <c r="B2227">
        <v>201950</v>
      </c>
      <c r="C2227">
        <v>362</v>
      </c>
      <c r="D2227" t="s">
        <v>91</v>
      </c>
      <c r="E2227" s="9">
        <v>4562342690081</v>
      </c>
      <c r="F2227">
        <v>0</v>
      </c>
      <c r="G2227">
        <v>0</v>
      </c>
      <c r="H2227" t="s">
        <v>25</v>
      </c>
      <c r="I2227" t="s">
        <v>19</v>
      </c>
      <c r="J2227" t="s">
        <v>329</v>
      </c>
      <c r="K2227">
        <v>5</v>
      </c>
      <c r="L2227">
        <v>0</v>
      </c>
      <c r="M2227">
        <v>0</v>
      </c>
      <c r="N2227">
        <v>0</v>
      </c>
    </row>
    <row r="2228" spans="1:14" x14ac:dyDescent="0.15">
      <c r="A2228" t="str">
        <f t="shared" si="37"/>
        <v>201950_364_4562342690029</v>
      </c>
      <c r="B2228">
        <v>201950</v>
      </c>
      <c r="C2228">
        <v>364</v>
      </c>
      <c r="D2228" t="s">
        <v>92</v>
      </c>
      <c r="E2228" s="9">
        <v>4562342690029</v>
      </c>
      <c r="F2228">
        <v>0</v>
      </c>
      <c r="G2228">
        <v>0</v>
      </c>
      <c r="H2228" t="s">
        <v>18</v>
      </c>
      <c r="I2228" t="s">
        <v>19</v>
      </c>
      <c r="J2228" t="s">
        <v>329</v>
      </c>
      <c r="K2228">
        <v>22</v>
      </c>
      <c r="L2228">
        <v>1</v>
      </c>
      <c r="M2228">
        <v>0</v>
      </c>
      <c r="N2228">
        <v>0</v>
      </c>
    </row>
    <row r="2229" spans="1:14" x14ac:dyDescent="0.15">
      <c r="A2229" t="str">
        <f t="shared" si="37"/>
        <v>201950_364_4562342690036</v>
      </c>
      <c r="B2229">
        <v>201950</v>
      </c>
      <c r="C2229">
        <v>364</v>
      </c>
      <c r="D2229" t="s">
        <v>92</v>
      </c>
      <c r="E2229" s="9">
        <v>4562342690036</v>
      </c>
      <c r="F2229">
        <v>0</v>
      </c>
      <c r="G2229">
        <v>0</v>
      </c>
      <c r="H2229" t="s">
        <v>20</v>
      </c>
      <c r="I2229" t="s">
        <v>19</v>
      </c>
      <c r="J2229" t="s">
        <v>329</v>
      </c>
      <c r="K2229">
        <v>8</v>
      </c>
      <c r="L2229">
        <v>0</v>
      </c>
      <c r="M2229">
        <v>0</v>
      </c>
      <c r="N2229">
        <v>0</v>
      </c>
    </row>
    <row r="2230" spans="1:14" x14ac:dyDescent="0.15">
      <c r="A2230" t="str">
        <f t="shared" si="37"/>
        <v>201950_364_4562342690043</v>
      </c>
      <c r="B2230">
        <v>201950</v>
      </c>
      <c r="C2230">
        <v>364</v>
      </c>
      <c r="D2230" t="s">
        <v>92</v>
      </c>
      <c r="E2230" s="9">
        <v>4562342690043</v>
      </c>
      <c r="F2230">
        <v>0</v>
      </c>
      <c r="G2230">
        <v>0</v>
      </c>
      <c r="H2230" t="s">
        <v>21</v>
      </c>
      <c r="I2230" t="s">
        <v>19</v>
      </c>
      <c r="J2230" t="s">
        <v>329</v>
      </c>
      <c r="K2230">
        <v>25</v>
      </c>
      <c r="L2230">
        <v>1</v>
      </c>
      <c r="M2230">
        <v>0</v>
      </c>
      <c r="N2230">
        <v>0</v>
      </c>
    </row>
    <row r="2231" spans="1:14" x14ac:dyDescent="0.15">
      <c r="A2231" t="str">
        <f t="shared" si="37"/>
        <v>201950_364_4562342690050</v>
      </c>
      <c r="B2231">
        <v>201950</v>
      </c>
      <c r="C2231">
        <v>364</v>
      </c>
      <c r="D2231" t="s">
        <v>92</v>
      </c>
      <c r="E2231" s="9">
        <v>4562342690050</v>
      </c>
      <c r="F2231">
        <v>0</v>
      </c>
      <c r="G2231">
        <v>0</v>
      </c>
      <c r="H2231" t="s">
        <v>22</v>
      </c>
      <c r="I2231" t="s">
        <v>19</v>
      </c>
      <c r="J2231" t="s">
        <v>329</v>
      </c>
      <c r="K2231">
        <v>8</v>
      </c>
      <c r="L2231">
        <v>0</v>
      </c>
      <c r="M2231">
        <v>0</v>
      </c>
      <c r="N2231">
        <v>0</v>
      </c>
    </row>
    <row r="2232" spans="1:14" x14ac:dyDescent="0.15">
      <c r="A2232" t="str">
        <f t="shared" si="37"/>
        <v>201950_364_4562342690067</v>
      </c>
      <c r="B2232">
        <v>201950</v>
      </c>
      <c r="C2232">
        <v>364</v>
      </c>
      <c r="D2232" t="s">
        <v>92</v>
      </c>
      <c r="E2232" s="9">
        <v>4562342690067</v>
      </c>
      <c r="F2232">
        <v>0</v>
      </c>
      <c r="G2232">
        <v>0</v>
      </c>
      <c r="H2232" t="s">
        <v>23</v>
      </c>
      <c r="I2232" t="s">
        <v>19</v>
      </c>
      <c r="J2232" t="s">
        <v>329</v>
      </c>
      <c r="K2232">
        <v>28</v>
      </c>
      <c r="L2232">
        <v>1</v>
      </c>
      <c r="M2232">
        <v>0</v>
      </c>
      <c r="N2232">
        <v>0</v>
      </c>
    </row>
    <row r="2233" spans="1:14" x14ac:dyDescent="0.15">
      <c r="A2233" t="str">
        <f t="shared" si="37"/>
        <v>201950_364_4562342690074</v>
      </c>
      <c r="B2233">
        <v>201950</v>
      </c>
      <c r="C2233">
        <v>364</v>
      </c>
      <c r="D2233" t="s">
        <v>92</v>
      </c>
      <c r="E2233" s="9">
        <v>4562342690074</v>
      </c>
      <c r="F2233">
        <v>0</v>
      </c>
      <c r="G2233">
        <v>0</v>
      </c>
      <c r="H2233" t="s">
        <v>24</v>
      </c>
      <c r="I2233" t="s">
        <v>19</v>
      </c>
      <c r="J2233" t="s">
        <v>329</v>
      </c>
      <c r="K2233">
        <v>25</v>
      </c>
      <c r="L2233">
        <v>3</v>
      </c>
      <c r="M2233">
        <v>0</v>
      </c>
      <c r="N2233">
        <v>0</v>
      </c>
    </row>
    <row r="2234" spans="1:14" x14ac:dyDescent="0.15">
      <c r="A2234" t="str">
        <f t="shared" si="37"/>
        <v>201950_364_4562342690081</v>
      </c>
      <c r="B2234">
        <v>201950</v>
      </c>
      <c r="C2234">
        <v>364</v>
      </c>
      <c r="D2234" t="s">
        <v>92</v>
      </c>
      <c r="E2234" s="9">
        <v>4562342690081</v>
      </c>
      <c r="F2234">
        <v>0</v>
      </c>
      <c r="G2234">
        <v>0</v>
      </c>
      <c r="H2234" t="s">
        <v>25</v>
      </c>
      <c r="I2234" t="s">
        <v>19</v>
      </c>
      <c r="J2234" t="s">
        <v>329</v>
      </c>
      <c r="K2234">
        <v>6</v>
      </c>
      <c r="L2234">
        <v>2</v>
      </c>
      <c r="M2234">
        <v>0</v>
      </c>
      <c r="N2234">
        <v>0</v>
      </c>
    </row>
    <row r="2235" spans="1:14" x14ac:dyDescent="0.15">
      <c r="A2235" t="str">
        <f t="shared" si="37"/>
        <v>201950_367_4562342690029</v>
      </c>
      <c r="B2235">
        <v>201950</v>
      </c>
      <c r="C2235">
        <v>367</v>
      </c>
      <c r="D2235" t="s">
        <v>93</v>
      </c>
      <c r="E2235" s="9">
        <v>4562342690029</v>
      </c>
      <c r="F2235">
        <v>0</v>
      </c>
      <c r="G2235">
        <v>0</v>
      </c>
      <c r="H2235" t="s">
        <v>18</v>
      </c>
      <c r="I2235" t="s">
        <v>19</v>
      </c>
      <c r="J2235" t="s">
        <v>329</v>
      </c>
      <c r="K2235">
        <v>29</v>
      </c>
      <c r="L2235">
        <v>0</v>
      </c>
      <c r="M2235">
        <v>0</v>
      </c>
      <c r="N2235">
        <v>0</v>
      </c>
    </row>
    <row r="2236" spans="1:14" x14ac:dyDescent="0.15">
      <c r="A2236" t="str">
        <f t="shared" si="37"/>
        <v>201950_367_4562342690036</v>
      </c>
      <c r="B2236">
        <v>201950</v>
      </c>
      <c r="C2236">
        <v>367</v>
      </c>
      <c r="D2236" t="s">
        <v>93</v>
      </c>
      <c r="E2236" s="9">
        <v>4562342690036</v>
      </c>
      <c r="F2236">
        <v>0</v>
      </c>
      <c r="G2236">
        <v>0</v>
      </c>
      <c r="H2236" t="s">
        <v>20</v>
      </c>
      <c r="I2236" t="s">
        <v>19</v>
      </c>
      <c r="J2236" t="s">
        <v>329</v>
      </c>
      <c r="K2236">
        <v>10</v>
      </c>
      <c r="L2236">
        <v>0</v>
      </c>
      <c r="M2236">
        <v>0</v>
      </c>
      <c r="N2236">
        <v>0</v>
      </c>
    </row>
    <row r="2237" spans="1:14" x14ac:dyDescent="0.15">
      <c r="A2237" t="str">
        <f t="shared" si="37"/>
        <v>201950_367_4562342690043</v>
      </c>
      <c r="B2237">
        <v>201950</v>
      </c>
      <c r="C2237">
        <v>367</v>
      </c>
      <c r="D2237" t="s">
        <v>93</v>
      </c>
      <c r="E2237" s="9">
        <v>4562342690043</v>
      </c>
      <c r="F2237">
        <v>0</v>
      </c>
      <c r="G2237">
        <v>0</v>
      </c>
      <c r="H2237" t="s">
        <v>21</v>
      </c>
      <c r="I2237" t="s">
        <v>19</v>
      </c>
      <c r="J2237" t="s">
        <v>329</v>
      </c>
      <c r="K2237">
        <v>26</v>
      </c>
      <c r="L2237">
        <v>0</v>
      </c>
      <c r="M2237">
        <v>0</v>
      </c>
      <c r="N2237">
        <v>0</v>
      </c>
    </row>
    <row r="2238" spans="1:14" x14ac:dyDescent="0.15">
      <c r="A2238" t="str">
        <f t="shared" si="37"/>
        <v>201950_367_4562342690050</v>
      </c>
      <c r="B2238">
        <v>201950</v>
      </c>
      <c r="C2238">
        <v>367</v>
      </c>
      <c r="D2238" t="s">
        <v>93</v>
      </c>
      <c r="E2238" s="9">
        <v>4562342690050</v>
      </c>
      <c r="F2238">
        <v>0</v>
      </c>
      <c r="G2238">
        <v>0</v>
      </c>
      <c r="H2238" t="s">
        <v>22</v>
      </c>
      <c r="I2238" t="s">
        <v>19</v>
      </c>
      <c r="J2238" t="s">
        <v>329</v>
      </c>
      <c r="K2238">
        <v>8</v>
      </c>
      <c r="L2238">
        <v>0</v>
      </c>
      <c r="M2238">
        <v>0</v>
      </c>
      <c r="N2238">
        <v>0</v>
      </c>
    </row>
    <row r="2239" spans="1:14" x14ac:dyDescent="0.15">
      <c r="A2239" t="str">
        <f t="shared" si="37"/>
        <v>201950_367_4562342690067</v>
      </c>
      <c r="B2239">
        <v>201950</v>
      </c>
      <c r="C2239">
        <v>367</v>
      </c>
      <c r="D2239" t="s">
        <v>93</v>
      </c>
      <c r="E2239" s="9">
        <v>4562342690067</v>
      </c>
      <c r="F2239">
        <v>0</v>
      </c>
      <c r="G2239">
        <v>0</v>
      </c>
      <c r="H2239" t="s">
        <v>23</v>
      </c>
      <c r="I2239" t="s">
        <v>19</v>
      </c>
      <c r="J2239" t="s">
        <v>329</v>
      </c>
      <c r="K2239">
        <v>29</v>
      </c>
      <c r="L2239">
        <v>1</v>
      </c>
      <c r="M2239">
        <v>0</v>
      </c>
      <c r="N2239">
        <v>0</v>
      </c>
    </row>
    <row r="2240" spans="1:14" x14ac:dyDescent="0.15">
      <c r="A2240" t="str">
        <f t="shared" si="37"/>
        <v>201950_367_4562342690074</v>
      </c>
      <c r="B2240">
        <v>201950</v>
      </c>
      <c r="C2240">
        <v>367</v>
      </c>
      <c r="D2240" t="s">
        <v>93</v>
      </c>
      <c r="E2240" s="9">
        <v>4562342690074</v>
      </c>
      <c r="F2240">
        <v>0</v>
      </c>
      <c r="G2240">
        <v>0</v>
      </c>
      <c r="H2240" t="s">
        <v>24</v>
      </c>
      <c r="I2240" t="s">
        <v>19</v>
      </c>
      <c r="J2240" t="s">
        <v>329</v>
      </c>
      <c r="K2240">
        <v>27</v>
      </c>
      <c r="L2240">
        <v>1</v>
      </c>
      <c r="M2240">
        <v>0</v>
      </c>
      <c r="N2240">
        <v>0</v>
      </c>
    </row>
    <row r="2241" spans="1:14" x14ac:dyDescent="0.15">
      <c r="A2241" t="str">
        <f t="shared" si="37"/>
        <v>201950_367_4562342690081</v>
      </c>
      <c r="B2241">
        <v>201950</v>
      </c>
      <c r="C2241">
        <v>367</v>
      </c>
      <c r="D2241" t="s">
        <v>93</v>
      </c>
      <c r="E2241" s="9">
        <v>4562342690081</v>
      </c>
      <c r="F2241">
        <v>0</v>
      </c>
      <c r="G2241">
        <v>0</v>
      </c>
      <c r="H2241" t="s">
        <v>25</v>
      </c>
      <c r="I2241" t="s">
        <v>19</v>
      </c>
      <c r="J2241" t="s">
        <v>329</v>
      </c>
      <c r="K2241">
        <v>10</v>
      </c>
      <c r="L2241">
        <v>0</v>
      </c>
      <c r="M2241">
        <v>0</v>
      </c>
      <c r="N2241">
        <v>0</v>
      </c>
    </row>
    <row r="2242" spans="1:14" x14ac:dyDescent="0.15">
      <c r="A2242" t="str">
        <f t="shared" si="37"/>
        <v>201950_368_4562342690029</v>
      </c>
      <c r="B2242">
        <v>201950</v>
      </c>
      <c r="C2242">
        <v>368</v>
      </c>
      <c r="D2242" t="s">
        <v>94</v>
      </c>
      <c r="E2242" s="9">
        <v>4562342690029</v>
      </c>
      <c r="F2242">
        <v>0</v>
      </c>
      <c r="G2242">
        <v>0</v>
      </c>
      <c r="H2242" t="s">
        <v>18</v>
      </c>
      <c r="I2242" t="s">
        <v>19</v>
      </c>
      <c r="J2242" t="s">
        <v>329</v>
      </c>
      <c r="K2242">
        <v>18</v>
      </c>
      <c r="L2242">
        <v>4</v>
      </c>
      <c r="M2242">
        <v>0</v>
      </c>
      <c r="N2242">
        <v>0</v>
      </c>
    </row>
    <row r="2243" spans="1:14" x14ac:dyDescent="0.15">
      <c r="A2243" t="str">
        <f t="shared" si="37"/>
        <v>201950_368_4562342690036</v>
      </c>
      <c r="B2243">
        <v>201950</v>
      </c>
      <c r="C2243">
        <v>368</v>
      </c>
      <c r="D2243" t="s">
        <v>94</v>
      </c>
      <c r="E2243" s="9">
        <v>4562342690036</v>
      </c>
      <c r="F2243">
        <v>0</v>
      </c>
      <c r="G2243">
        <v>0</v>
      </c>
      <c r="H2243" t="s">
        <v>20</v>
      </c>
      <c r="I2243" t="s">
        <v>19</v>
      </c>
      <c r="J2243" t="s">
        <v>329</v>
      </c>
      <c r="K2243">
        <v>5</v>
      </c>
      <c r="L2243">
        <v>1</v>
      </c>
      <c r="M2243">
        <v>0</v>
      </c>
      <c r="N2243">
        <v>0</v>
      </c>
    </row>
    <row r="2244" spans="1:14" x14ac:dyDescent="0.15">
      <c r="A2244" t="str">
        <f t="shared" si="37"/>
        <v>201950_368_4562342690043</v>
      </c>
      <c r="B2244">
        <v>201950</v>
      </c>
      <c r="C2244">
        <v>368</v>
      </c>
      <c r="D2244" t="s">
        <v>94</v>
      </c>
      <c r="E2244" s="9">
        <v>4562342690043</v>
      </c>
      <c r="F2244">
        <v>0</v>
      </c>
      <c r="G2244">
        <v>0</v>
      </c>
      <c r="H2244" t="s">
        <v>21</v>
      </c>
      <c r="I2244" t="s">
        <v>19</v>
      </c>
      <c r="J2244" t="s">
        <v>329</v>
      </c>
      <c r="K2244">
        <v>14</v>
      </c>
      <c r="L2244">
        <v>2</v>
      </c>
      <c r="M2244">
        <v>0</v>
      </c>
      <c r="N2244">
        <v>0</v>
      </c>
    </row>
    <row r="2245" spans="1:14" x14ac:dyDescent="0.15">
      <c r="A2245" t="str">
        <f t="shared" si="37"/>
        <v>201950_368_4562342690050</v>
      </c>
      <c r="B2245">
        <v>201950</v>
      </c>
      <c r="C2245">
        <v>368</v>
      </c>
      <c r="D2245" t="s">
        <v>94</v>
      </c>
      <c r="E2245" s="9">
        <v>4562342690050</v>
      </c>
      <c r="F2245">
        <v>0</v>
      </c>
      <c r="G2245">
        <v>0</v>
      </c>
      <c r="H2245" t="s">
        <v>22</v>
      </c>
      <c r="I2245" t="s">
        <v>19</v>
      </c>
      <c r="J2245" t="s">
        <v>329</v>
      </c>
      <c r="K2245">
        <v>6</v>
      </c>
      <c r="L2245">
        <v>0</v>
      </c>
      <c r="M2245">
        <v>0</v>
      </c>
      <c r="N2245">
        <v>0</v>
      </c>
    </row>
    <row r="2246" spans="1:14" x14ac:dyDescent="0.15">
      <c r="A2246" t="str">
        <f t="shared" si="37"/>
        <v>201950_368_4562342690067</v>
      </c>
      <c r="B2246">
        <v>201950</v>
      </c>
      <c r="C2246">
        <v>368</v>
      </c>
      <c r="D2246" t="s">
        <v>94</v>
      </c>
      <c r="E2246" s="9">
        <v>4562342690067</v>
      </c>
      <c r="F2246">
        <v>0</v>
      </c>
      <c r="G2246">
        <v>0</v>
      </c>
      <c r="H2246" t="s">
        <v>23</v>
      </c>
      <c r="I2246" t="s">
        <v>19</v>
      </c>
      <c r="J2246" t="s">
        <v>329</v>
      </c>
      <c r="K2246">
        <v>23</v>
      </c>
      <c r="L2246">
        <v>3</v>
      </c>
      <c r="M2246">
        <v>0</v>
      </c>
      <c r="N2246">
        <v>0</v>
      </c>
    </row>
    <row r="2247" spans="1:14" x14ac:dyDescent="0.15">
      <c r="A2247" t="str">
        <f t="shared" si="37"/>
        <v>201950_368_4562342690074</v>
      </c>
      <c r="B2247">
        <v>201950</v>
      </c>
      <c r="C2247">
        <v>368</v>
      </c>
      <c r="D2247" t="s">
        <v>94</v>
      </c>
      <c r="E2247" s="9">
        <v>4562342690074</v>
      </c>
      <c r="F2247">
        <v>0</v>
      </c>
      <c r="G2247">
        <v>0</v>
      </c>
      <c r="H2247" t="s">
        <v>24</v>
      </c>
      <c r="I2247" t="s">
        <v>19</v>
      </c>
      <c r="J2247" t="s">
        <v>329</v>
      </c>
      <c r="K2247">
        <v>15</v>
      </c>
      <c r="L2247">
        <v>6</v>
      </c>
      <c r="M2247">
        <v>0</v>
      </c>
      <c r="N2247">
        <v>0</v>
      </c>
    </row>
    <row r="2248" spans="1:14" x14ac:dyDescent="0.15">
      <c r="A2248" t="str">
        <f t="shared" si="37"/>
        <v>201950_368_4562342690081</v>
      </c>
      <c r="B2248">
        <v>201950</v>
      </c>
      <c r="C2248">
        <v>368</v>
      </c>
      <c r="D2248" t="s">
        <v>94</v>
      </c>
      <c r="E2248" s="9">
        <v>4562342690081</v>
      </c>
      <c r="F2248">
        <v>0</v>
      </c>
      <c r="G2248">
        <v>0</v>
      </c>
      <c r="H2248" t="s">
        <v>25</v>
      </c>
      <c r="I2248" t="s">
        <v>19</v>
      </c>
      <c r="J2248" t="s">
        <v>329</v>
      </c>
      <c r="K2248">
        <v>5</v>
      </c>
      <c r="L2248">
        <v>2</v>
      </c>
      <c r="M2248">
        <v>0</v>
      </c>
      <c r="N2248">
        <v>0</v>
      </c>
    </row>
    <row r="2249" spans="1:14" x14ac:dyDescent="0.15">
      <c r="A2249" t="str">
        <f t="shared" si="37"/>
        <v>201950_369_4562342690029</v>
      </c>
      <c r="B2249">
        <v>201950</v>
      </c>
      <c r="C2249">
        <v>369</v>
      </c>
      <c r="D2249" t="s">
        <v>95</v>
      </c>
      <c r="E2249" s="9">
        <v>4562342690029</v>
      </c>
      <c r="F2249">
        <v>0</v>
      </c>
      <c r="G2249">
        <v>0</v>
      </c>
      <c r="H2249" t="s">
        <v>18</v>
      </c>
      <c r="I2249" t="s">
        <v>19</v>
      </c>
      <c r="J2249" t="s">
        <v>329</v>
      </c>
      <c r="K2249">
        <v>24</v>
      </c>
      <c r="L2249">
        <v>3</v>
      </c>
      <c r="M2249">
        <v>0</v>
      </c>
      <c r="N2249">
        <v>0</v>
      </c>
    </row>
    <row r="2250" spans="1:14" x14ac:dyDescent="0.15">
      <c r="A2250" t="str">
        <f t="shared" si="37"/>
        <v>201950_369_4562342690036</v>
      </c>
      <c r="B2250">
        <v>201950</v>
      </c>
      <c r="C2250">
        <v>369</v>
      </c>
      <c r="D2250" t="s">
        <v>95</v>
      </c>
      <c r="E2250" s="9">
        <v>4562342690036</v>
      </c>
      <c r="F2250">
        <v>0</v>
      </c>
      <c r="G2250">
        <v>0</v>
      </c>
      <c r="H2250" t="s">
        <v>20</v>
      </c>
      <c r="I2250" t="s">
        <v>19</v>
      </c>
      <c r="J2250" t="s">
        <v>329</v>
      </c>
      <c r="K2250">
        <v>9</v>
      </c>
      <c r="L2250">
        <v>0</v>
      </c>
      <c r="M2250">
        <v>0</v>
      </c>
      <c r="N2250">
        <v>0</v>
      </c>
    </row>
    <row r="2251" spans="1:14" x14ac:dyDescent="0.15">
      <c r="A2251" t="str">
        <f t="shared" si="37"/>
        <v>201950_369_4562342690043</v>
      </c>
      <c r="B2251">
        <v>201950</v>
      </c>
      <c r="C2251">
        <v>369</v>
      </c>
      <c r="D2251" t="s">
        <v>95</v>
      </c>
      <c r="E2251" s="9">
        <v>4562342690043</v>
      </c>
      <c r="F2251">
        <v>0</v>
      </c>
      <c r="G2251">
        <v>0</v>
      </c>
      <c r="H2251" t="s">
        <v>21</v>
      </c>
      <c r="I2251" t="s">
        <v>19</v>
      </c>
      <c r="J2251" t="s">
        <v>329</v>
      </c>
      <c r="K2251">
        <v>28</v>
      </c>
      <c r="L2251">
        <v>0</v>
      </c>
      <c r="M2251">
        <v>0</v>
      </c>
      <c r="N2251">
        <v>0</v>
      </c>
    </row>
    <row r="2252" spans="1:14" x14ac:dyDescent="0.15">
      <c r="A2252" t="str">
        <f t="shared" si="37"/>
        <v>201950_369_4562342690050</v>
      </c>
      <c r="B2252">
        <v>201950</v>
      </c>
      <c r="C2252">
        <v>369</v>
      </c>
      <c r="D2252" t="s">
        <v>95</v>
      </c>
      <c r="E2252" s="9">
        <v>4562342690050</v>
      </c>
      <c r="F2252">
        <v>0</v>
      </c>
      <c r="G2252">
        <v>0</v>
      </c>
      <c r="H2252" t="s">
        <v>22</v>
      </c>
      <c r="I2252" t="s">
        <v>19</v>
      </c>
      <c r="J2252" t="s">
        <v>329</v>
      </c>
      <c r="K2252">
        <v>9</v>
      </c>
      <c r="L2252">
        <v>1</v>
      </c>
      <c r="M2252">
        <v>0</v>
      </c>
      <c r="N2252">
        <v>0</v>
      </c>
    </row>
    <row r="2253" spans="1:14" x14ac:dyDescent="0.15">
      <c r="A2253" t="str">
        <f t="shared" si="37"/>
        <v>201950_369_4562342690067</v>
      </c>
      <c r="B2253">
        <v>201950</v>
      </c>
      <c r="C2253">
        <v>369</v>
      </c>
      <c r="D2253" t="s">
        <v>95</v>
      </c>
      <c r="E2253" s="9">
        <v>4562342690067</v>
      </c>
      <c r="F2253">
        <v>0</v>
      </c>
      <c r="G2253">
        <v>0</v>
      </c>
      <c r="H2253" t="s">
        <v>23</v>
      </c>
      <c r="I2253" t="s">
        <v>19</v>
      </c>
      <c r="J2253" t="s">
        <v>329</v>
      </c>
      <c r="K2253">
        <v>30</v>
      </c>
      <c r="L2253">
        <v>0</v>
      </c>
      <c r="M2253">
        <v>0</v>
      </c>
      <c r="N2253">
        <v>0</v>
      </c>
    </row>
    <row r="2254" spans="1:14" x14ac:dyDescent="0.15">
      <c r="A2254" t="str">
        <f t="shared" si="37"/>
        <v>201950_369_4562342690074</v>
      </c>
      <c r="B2254">
        <v>201950</v>
      </c>
      <c r="C2254">
        <v>369</v>
      </c>
      <c r="D2254" t="s">
        <v>95</v>
      </c>
      <c r="E2254" s="9">
        <v>4562342690074</v>
      </c>
      <c r="F2254">
        <v>0</v>
      </c>
      <c r="G2254">
        <v>0</v>
      </c>
      <c r="H2254" t="s">
        <v>24</v>
      </c>
      <c r="I2254" t="s">
        <v>19</v>
      </c>
      <c r="J2254" t="s">
        <v>329</v>
      </c>
      <c r="K2254">
        <v>24</v>
      </c>
      <c r="L2254">
        <v>2</v>
      </c>
      <c r="M2254">
        <v>0</v>
      </c>
      <c r="N2254">
        <v>0</v>
      </c>
    </row>
    <row r="2255" spans="1:14" x14ac:dyDescent="0.15">
      <c r="A2255" t="str">
        <f t="shared" si="37"/>
        <v>201950_369_4562342690081</v>
      </c>
      <c r="B2255">
        <v>201950</v>
      </c>
      <c r="C2255">
        <v>369</v>
      </c>
      <c r="D2255" t="s">
        <v>95</v>
      </c>
      <c r="E2255" s="9">
        <v>4562342690081</v>
      </c>
      <c r="F2255">
        <v>0</v>
      </c>
      <c r="G2255">
        <v>0</v>
      </c>
      <c r="H2255" t="s">
        <v>25</v>
      </c>
      <c r="I2255" t="s">
        <v>19</v>
      </c>
      <c r="J2255" t="s">
        <v>329</v>
      </c>
      <c r="K2255">
        <v>9</v>
      </c>
      <c r="L2255">
        <v>0</v>
      </c>
      <c r="M2255">
        <v>0</v>
      </c>
      <c r="N2255">
        <v>0</v>
      </c>
    </row>
    <row r="2256" spans="1:14" x14ac:dyDescent="0.15">
      <c r="A2256" t="str">
        <f t="shared" si="37"/>
        <v>201950_376_4562342690029</v>
      </c>
      <c r="B2256">
        <v>201950</v>
      </c>
      <c r="C2256">
        <v>376</v>
      </c>
      <c r="D2256" t="s">
        <v>96</v>
      </c>
      <c r="E2256" s="9">
        <v>4562342690029</v>
      </c>
      <c r="F2256">
        <v>0</v>
      </c>
      <c r="G2256">
        <v>0</v>
      </c>
      <c r="H2256" t="s">
        <v>18</v>
      </c>
      <c r="I2256" t="s">
        <v>19</v>
      </c>
      <c r="J2256" t="s">
        <v>329</v>
      </c>
      <c r="K2256">
        <v>29</v>
      </c>
      <c r="L2256">
        <v>1</v>
      </c>
      <c r="M2256">
        <v>0</v>
      </c>
      <c r="N2256">
        <v>0</v>
      </c>
    </row>
    <row r="2257" spans="1:14" x14ac:dyDescent="0.15">
      <c r="A2257" t="str">
        <f t="shared" si="37"/>
        <v>201950_376_4562342690036</v>
      </c>
      <c r="B2257">
        <v>201950</v>
      </c>
      <c r="C2257">
        <v>376</v>
      </c>
      <c r="D2257" t="s">
        <v>96</v>
      </c>
      <c r="E2257" s="9">
        <v>4562342690036</v>
      </c>
      <c r="F2257">
        <v>0</v>
      </c>
      <c r="G2257">
        <v>0</v>
      </c>
      <c r="H2257" t="s">
        <v>20</v>
      </c>
      <c r="I2257" t="s">
        <v>19</v>
      </c>
      <c r="J2257" t="s">
        <v>329</v>
      </c>
      <c r="K2257">
        <v>9</v>
      </c>
      <c r="L2257">
        <v>0</v>
      </c>
      <c r="M2257">
        <v>0</v>
      </c>
      <c r="N2257">
        <v>0</v>
      </c>
    </row>
    <row r="2258" spans="1:14" x14ac:dyDescent="0.15">
      <c r="A2258" t="str">
        <f t="shared" si="37"/>
        <v>201950_376_4562342690043</v>
      </c>
      <c r="B2258">
        <v>201950</v>
      </c>
      <c r="C2258">
        <v>376</v>
      </c>
      <c r="D2258" t="s">
        <v>96</v>
      </c>
      <c r="E2258" s="9">
        <v>4562342690043</v>
      </c>
      <c r="F2258">
        <v>0</v>
      </c>
      <c r="G2258">
        <v>0</v>
      </c>
      <c r="H2258" t="s">
        <v>21</v>
      </c>
      <c r="I2258" t="s">
        <v>19</v>
      </c>
      <c r="J2258" t="s">
        <v>329</v>
      </c>
      <c r="K2258">
        <v>27</v>
      </c>
      <c r="L2258">
        <v>1</v>
      </c>
      <c r="M2258">
        <v>0</v>
      </c>
      <c r="N2258">
        <v>0</v>
      </c>
    </row>
    <row r="2259" spans="1:14" x14ac:dyDescent="0.15">
      <c r="A2259" t="str">
        <f t="shared" si="37"/>
        <v>201950_376_4562342690050</v>
      </c>
      <c r="B2259">
        <v>201950</v>
      </c>
      <c r="C2259">
        <v>376</v>
      </c>
      <c r="D2259" t="s">
        <v>96</v>
      </c>
      <c r="E2259" s="9">
        <v>4562342690050</v>
      </c>
      <c r="F2259">
        <v>0</v>
      </c>
      <c r="G2259">
        <v>0</v>
      </c>
      <c r="H2259" t="s">
        <v>22</v>
      </c>
      <c r="I2259" t="s">
        <v>19</v>
      </c>
      <c r="J2259" t="s">
        <v>329</v>
      </c>
      <c r="K2259">
        <v>9</v>
      </c>
      <c r="L2259">
        <v>0</v>
      </c>
      <c r="M2259">
        <v>0</v>
      </c>
      <c r="N2259">
        <v>0</v>
      </c>
    </row>
    <row r="2260" spans="1:14" x14ac:dyDescent="0.15">
      <c r="A2260" t="str">
        <f t="shared" si="37"/>
        <v>201950_376_4562342690067</v>
      </c>
      <c r="B2260">
        <v>201950</v>
      </c>
      <c r="C2260">
        <v>376</v>
      </c>
      <c r="D2260" t="s">
        <v>96</v>
      </c>
      <c r="E2260" s="9">
        <v>4562342690067</v>
      </c>
      <c r="F2260">
        <v>0</v>
      </c>
      <c r="G2260">
        <v>0</v>
      </c>
      <c r="H2260" t="s">
        <v>23</v>
      </c>
      <c r="I2260" t="s">
        <v>19</v>
      </c>
      <c r="J2260" t="s">
        <v>329</v>
      </c>
      <c r="K2260">
        <v>29</v>
      </c>
      <c r="L2260">
        <v>0</v>
      </c>
      <c r="M2260">
        <v>0</v>
      </c>
      <c r="N2260">
        <v>0</v>
      </c>
    </row>
    <row r="2261" spans="1:14" x14ac:dyDescent="0.15">
      <c r="A2261" t="str">
        <f t="shared" si="37"/>
        <v>201950_376_4562342690074</v>
      </c>
      <c r="B2261">
        <v>201950</v>
      </c>
      <c r="C2261">
        <v>376</v>
      </c>
      <c r="D2261" t="s">
        <v>96</v>
      </c>
      <c r="E2261" s="9">
        <v>4562342690074</v>
      </c>
      <c r="F2261">
        <v>0</v>
      </c>
      <c r="G2261">
        <v>0</v>
      </c>
      <c r="H2261" t="s">
        <v>24</v>
      </c>
      <c r="I2261" t="s">
        <v>19</v>
      </c>
      <c r="J2261" t="s">
        <v>329</v>
      </c>
      <c r="K2261">
        <v>28</v>
      </c>
      <c r="L2261">
        <v>0</v>
      </c>
      <c r="M2261">
        <v>0</v>
      </c>
      <c r="N2261">
        <v>0</v>
      </c>
    </row>
    <row r="2262" spans="1:14" x14ac:dyDescent="0.15">
      <c r="A2262" t="str">
        <f t="shared" si="37"/>
        <v>201950_376_4562342690081</v>
      </c>
      <c r="B2262">
        <v>201950</v>
      </c>
      <c r="C2262">
        <v>376</v>
      </c>
      <c r="D2262" t="s">
        <v>96</v>
      </c>
      <c r="E2262" s="9">
        <v>4562342690081</v>
      </c>
      <c r="F2262">
        <v>0</v>
      </c>
      <c r="G2262">
        <v>0</v>
      </c>
      <c r="H2262" t="s">
        <v>25</v>
      </c>
      <c r="I2262" t="s">
        <v>19</v>
      </c>
      <c r="J2262" t="s">
        <v>329</v>
      </c>
      <c r="K2262">
        <v>10</v>
      </c>
      <c r="L2262">
        <v>0</v>
      </c>
      <c r="M2262">
        <v>0</v>
      </c>
      <c r="N2262">
        <v>0</v>
      </c>
    </row>
    <row r="2263" spans="1:14" x14ac:dyDescent="0.15">
      <c r="A2263" t="str">
        <f t="shared" si="37"/>
        <v>201950_383_4562342690029</v>
      </c>
      <c r="B2263">
        <v>201950</v>
      </c>
      <c r="C2263">
        <v>383</v>
      </c>
      <c r="D2263" t="s">
        <v>97</v>
      </c>
      <c r="E2263" s="9">
        <v>4562342690029</v>
      </c>
      <c r="F2263">
        <v>0</v>
      </c>
      <c r="G2263">
        <v>0</v>
      </c>
      <c r="H2263" t="s">
        <v>18</v>
      </c>
      <c r="I2263" t="s">
        <v>19</v>
      </c>
      <c r="J2263" t="s">
        <v>329</v>
      </c>
      <c r="K2263">
        <v>23</v>
      </c>
      <c r="L2263">
        <v>2</v>
      </c>
      <c r="M2263">
        <v>0</v>
      </c>
      <c r="N2263">
        <v>0</v>
      </c>
    </row>
    <row r="2264" spans="1:14" x14ac:dyDescent="0.15">
      <c r="A2264" t="str">
        <f t="shared" si="37"/>
        <v>201950_383_4562342690036</v>
      </c>
      <c r="B2264">
        <v>201950</v>
      </c>
      <c r="C2264">
        <v>383</v>
      </c>
      <c r="D2264" t="s">
        <v>97</v>
      </c>
      <c r="E2264" s="9">
        <v>4562342690036</v>
      </c>
      <c r="F2264">
        <v>0</v>
      </c>
      <c r="G2264">
        <v>0</v>
      </c>
      <c r="H2264" t="s">
        <v>20</v>
      </c>
      <c r="I2264" t="s">
        <v>19</v>
      </c>
      <c r="J2264" t="s">
        <v>329</v>
      </c>
      <c r="K2264">
        <v>10</v>
      </c>
      <c r="L2264">
        <v>0</v>
      </c>
      <c r="M2264">
        <v>0</v>
      </c>
      <c r="N2264">
        <v>0</v>
      </c>
    </row>
    <row r="2265" spans="1:14" x14ac:dyDescent="0.15">
      <c r="A2265" t="str">
        <f t="shared" ref="A2265:A2328" si="38">B2265&amp;"_"&amp;C2265&amp;"_"&amp;E2265</f>
        <v>201950_383_4562342690043</v>
      </c>
      <c r="B2265">
        <v>201950</v>
      </c>
      <c r="C2265">
        <v>383</v>
      </c>
      <c r="D2265" t="s">
        <v>97</v>
      </c>
      <c r="E2265" s="9">
        <v>4562342690043</v>
      </c>
      <c r="F2265">
        <v>0</v>
      </c>
      <c r="G2265">
        <v>0</v>
      </c>
      <c r="H2265" t="s">
        <v>21</v>
      </c>
      <c r="I2265" t="s">
        <v>19</v>
      </c>
      <c r="J2265" t="s">
        <v>329</v>
      </c>
      <c r="K2265">
        <v>25</v>
      </c>
      <c r="L2265">
        <v>4</v>
      </c>
      <c r="M2265">
        <v>0</v>
      </c>
      <c r="N2265">
        <v>0</v>
      </c>
    </row>
    <row r="2266" spans="1:14" x14ac:dyDescent="0.15">
      <c r="A2266" t="str">
        <f t="shared" si="38"/>
        <v>201950_383_4562342690050</v>
      </c>
      <c r="B2266">
        <v>201950</v>
      </c>
      <c r="C2266">
        <v>383</v>
      </c>
      <c r="D2266" t="s">
        <v>97</v>
      </c>
      <c r="E2266" s="9">
        <v>4562342690050</v>
      </c>
      <c r="F2266">
        <v>0</v>
      </c>
      <c r="G2266">
        <v>0</v>
      </c>
      <c r="H2266" t="s">
        <v>22</v>
      </c>
      <c r="I2266" t="s">
        <v>19</v>
      </c>
      <c r="J2266" t="s">
        <v>329</v>
      </c>
      <c r="K2266">
        <v>10</v>
      </c>
      <c r="L2266">
        <v>0</v>
      </c>
      <c r="M2266">
        <v>0</v>
      </c>
      <c r="N2266">
        <v>0</v>
      </c>
    </row>
    <row r="2267" spans="1:14" x14ac:dyDescent="0.15">
      <c r="A2267" t="str">
        <f t="shared" si="38"/>
        <v>201950_383_4562342690067</v>
      </c>
      <c r="B2267">
        <v>201950</v>
      </c>
      <c r="C2267">
        <v>383</v>
      </c>
      <c r="D2267" t="s">
        <v>97</v>
      </c>
      <c r="E2267" s="9">
        <v>4562342690067</v>
      </c>
      <c r="F2267">
        <v>0</v>
      </c>
      <c r="G2267">
        <v>0</v>
      </c>
      <c r="H2267" t="s">
        <v>23</v>
      </c>
      <c r="I2267" t="s">
        <v>19</v>
      </c>
      <c r="J2267" t="s">
        <v>329</v>
      </c>
      <c r="K2267">
        <v>30</v>
      </c>
      <c r="L2267">
        <v>0</v>
      </c>
      <c r="M2267">
        <v>0</v>
      </c>
      <c r="N2267">
        <v>0</v>
      </c>
    </row>
    <row r="2268" spans="1:14" x14ac:dyDescent="0.15">
      <c r="A2268" t="str">
        <f t="shared" si="38"/>
        <v>201950_383_4562342690074</v>
      </c>
      <c r="B2268">
        <v>201950</v>
      </c>
      <c r="C2268">
        <v>383</v>
      </c>
      <c r="D2268" t="s">
        <v>97</v>
      </c>
      <c r="E2268" s="9">
        <v>4562342690074</v>
      </c>
      <c r="F2268">
        <v>0</v>
      </c>
      <c r="G2268">
        <v>0</v>
      </c>
      <c r="H2268" t="s">
        <v>24</v>
      </c>
      <c r="I2268" t="s">
        <v>19</v>
      </c>
      <c r="J2268" t="s">
        <v>329</v>
      </c>
      <c r="K2268">
        <v>26</v>
      </c>
      <c r="L2268">
        <v>2</v>
      </c>
      <c r="M2268">
        <v>0</v>
      </c>
      <c r="N2268">
        <v>0</v>
      </c>
    </row>
    <row r="2269" spans="1:14" x14ac:dyDescent="0.15">
      <c r="A2269" t="str">
        <f t="shared" si="38"/>
        <v>201950_383_4562342690081</v>
      </c>
      <c r="B2269">
        <v>201950</v>
      </c>
      <c r="C2269">
        <v>383</v>
      </c>
      <c r="D2269" t="s">
        <v>97</v>
      </c>
      <c r="E2269" s="9">
        <v>4562342690081</v>
      </c>
      <c r="F2269">
        <v>0</v>
      </c>
      <c r="G2269">
        <v>0</v>
      </c>
      <c r="H2269" t="s">
        <v>25</v>
      </c>
      <c r="I2269" t="s">
        <v>19</v>
      </c>
      <c r="J2269" t="s">
        <v>329</v>
      </c>
      <c r="K2269">
        <v>7</v>
      </c>
      <c r="L2269">
        <v>2</v>
      </c>
      <c r="M2269">
        <v>0</v>
      </c>
      <c r="N2269">
        <v>0</v>
      </c>
    </row>
    <row r="2270" spans="1:14" x14ac:dyDescent="0.15">
      <c r="A2270" t="str">
        <f t="shared" si="38"/>
        <v>201950_385_4562342690029</v>
      </c>
      <c r="B2270">
        <v>201950</v>
      </c>
      <c r="C2270">
        <v>385</v>
      </c>
      <c r="D2270" t="s">
        <v>98</v>
      </c>
      <c r="E2270" s="9">
        <v>4562342690029</v>
      </c>
      <c r="F2270">
        <v>0</v>
      </c>
      <c r="G2270">
        <v>0</v>
      </c>
      <c r="H2270" t="s">
        <v>18</v>
      </c>
      <c r="I2270" t="s">
        <v>19</v>
      </c>
      <c r="J2270" t="s">
        <v>329</v>
      </c>
      <c r="K2270">
        <v>27</v>
      </c>
      <c r="L2270">
        <v>2</v>
      </c>
      <c r="M2270">
        <v>0</v>
      </c>
      <c r="N2270">
        <v>0</v>
      </c>
    </row>
    <row r="2271" spans="1:14" x14ac:dyDescent="0.15">
      <c r="A2271" t="str">
        <f t="shared" si="38"/>
        <v>201950_385_4562342690036</v>
      </c>
      <c r="B2271">
        <v>201950</v>
      </c>
      <c r="C2271">
        <v>385</v>
      </c>
      <c r="D2271" t="s">
        <v>98</v>
      </c>
      <c r="E2271" s="9">
        <v>4562342690036</v>
      </c>
      <c r="F2271">
        <v>0</v>
      </c>
      <c r="G2271">
        <v>0</v>
      </c>
      <c r="H2271" t="s">
        <v>20</v>
      </c>
      <c r="I2271" t="s">
        <v>19</v>
      </c>
      <c r="J2271" t="s">
        <v>329</v>
      </c>
      <c r="K2271">
        <v>9</v>
      </c>
      <c r="L2271">
        <v>0</v>
      </c>
      <c r="M2271">
        <v>0</v>
      </c>
      <c r="N2271">
        <v>0</v>
      </c>
    </row>
    <row r="2272" spans="1:14" x14ac:dyDescent="0.15">
      <c r="A2272" t="str">
        <f t="shared" si="38"/>
        <v>201950_385_4562342690043</v>
      </c>
      <c r="B2272">
        <v>201950</v>
      </c>
      <c r="C2272">
        <v>385</v>
      </c>
      <c r="D2272" t="s">
        <v>98</v>
      </c>
      <c r="E2272" s="9">
        <v>4562342690043</v>
      </c>
      <c r="F2272">
        <v>0</v>
      </c>
      <c r="G2272">
        <v>0</v>
      </c>
      <c r="H2272" t="s">
        <v>21</v>
      </c>
      <c r="I2272" t="s">
        <v>19</v>
      </c>
      <c r="J2272" t="s">
        <v>329</v>
      </c>
      <c r="K2272">
        <v>28</v>
      </c>
      <c r="L2272">
        <v>1</v>
      </c>
      <c r="M2272">
        <v>0</v>
      </c>
      <c r="N2272">
        <v>0</v>
      </c>
    </row>
    <row r="2273" spans="1:14" x14ac:dyDescent="0.15">
      <c r="A2273" t="str">
        <f t="shared" si="38"/>
        <v>201950_385_4562342690050</v>
      </c>
      <c r="B2273">
        <v>201950</v>
      </c>
      <c r="C2273">
        <v>385</v>
      </c>
      <c r="D2273" t="s">
        <v>98</v>
      </c>
      <c r="E2273" s="9">
        <v>4562342690050</v>
      </c>
      <c r="F2273">
        <v>0</v>
      </c>
      <c r="G2273">
        <v>0</v>
      </c>
      <c r="H2273" t="s">
        <v>22</v>
      </c>
      <c r="I2273" t="s">
        <v>19</v>
      </c>
      <c r="J2273" t="s">
        <v>329</v>
      </c>
      <c r="K2273">
        <v>10</v>
      </c>
      <c r="L2273">
        <v>0</v>
      </c>
      <c r="M2273">
        <v>0</v>
      </c>
      <c r="N2273">
        <v>0</v>
      </c>
    </row>
    <row r="2274" spans="1:14" x14ac:dyDescent="0.15">
      <c r="A2274" t="str">
        <f t="shared" si="38"/>
        <v>201950_385_4562342690067</v>
      </c>
      <c r="B2274">
        <v>201950</v>
      </c>
      <c r="C2274">
        <v>385</v>
      </c>
      <c r="D2274" t="s">
        <v>98</v>
      </c>
      <c r="E2274" s="9">
        <v>4562342690067</v>
      </c>
      <c r="F2274">
        <v>0</v>
      </c>
      <c r="G2274">
        <v>0</v>
      </c>
      <c r="H2274" t="s">
        <v>23</v>
      </c>
      <c r="I2274" t="s">
        <v>19</v>
      </c>
      <c r="J2274" t="s">
        <v>329</v>
      </c>
      <c r="K2274">
        <v>23</v>
      </c>
      <c r="L2274">
        <v>4</v>
      </c>
      <c r="M2274">
        <v>0</v>
      </c>
      <c r="N2274">
        <v>0</v>
      </c>
    </row>
    <row r="2275" spans="1:14" x14ac:dyDescent="0.15">
      <c r="A2275" t="str">
        <f t="shared" si="38"/>
        <v>201950_385_4562342690074</v>
      </c>
      <c r="B2275">
        <v>201950</v>
      </c>
      <c r="C2275">
        <v>385</v>
      </c>
      <c r="D2275" t="s">
        <v>98</v>
      </c>
      <c r="E2275" s="9">
        <v>4562342690074</v>
      </c>
      <c r="F2275">
        <v>0</v>
      </c>
      <c r="G2275">
        <v>0</v>
      </c>
      <c r="H2275" t="s">
        <v>24</v>
      </c>
      <c r="I2275" t="s">
        <v>19</v>
      </c>
      <c r="J2275" t="s">
        <v>329</v>
      </c>
      <c r="K2275">
        <v>26</v>
      </c>
      <c r="L2275">
        <v>4</v>
      </c>
      <c r="M2275">
        <v>0</v>
      </c>
      <c r="N2275">
        <v>0</v>
      </c>
    </row>
    <row r="2276" spans="1:14" x14ac:dyDescent="0.15">
      <c r="A2276" t="str">
        <f t="shared" si="38"/>
        <v>201950_385_4562342690081</v>
      </c>
      <c r="B2276">
        <v>201950</v>
      </c>
      <c r="C2276">
        <v>385</v>
      </c>
      <c r="D2276" t="s">
        <v>98</v>
      </c>
      <c r="E2276" s="9">
        <v>4562342690081</v>
      </c>
      <c r="F2276">
        <v>0</v>
      </c>
      <c r="G2276">
        <v>0</v>
      </c>
      <c r="H2276" t="s">
        <v>25</v>
      </c>
      <c r="I2276" t="s">
        <v>19</v>
      </c>
      <c r="J2276" t="s">
        <v>329</v>
      </c>
      <c r="K2276">
        <v>9</v>
      </c>
      <c r="L2276">
        <v>1</v>
      </c>
      <c r="M2276">
        <v>0</v>
      </c>
      <c r="N2276">
        <v>0</v>
      </c>
    </row>
    <row r="2277" spans="1:14" x14ac:dyDescent="0.15">
      <c r="A2277" t="str">
        <f t="shared" si="38"/>
        <v>201950_387_4562342690029</v>
      </c>
      <c r="B2277">
        <v>201950</v>
      </c>
      <c r="C2277">
        <v>387</v>
      </c>
      <c r="D2277" t="s">
        <v>99</v>
      </c>
      <c r="E2277" s="9">
        <v>4562342690029</v>
      </c>
      <c r="F2277">
        <v>0</v>
      </c>
      <c r="G2277">
        <v>0</v>
      </c>
      <c r="H2277" t="s">
        <v>18</v>
      </c>
      <c r="I2277" t="s">
        <v>19</v>
      </c>
      <c r="J2277" t="s">
        <v>329</v>
      </c>
      <c r="K2277">
        <v>29</v>
      </c>
      <c r="L2277">
        <v>1</v>
      </c>
      <c r="M2277">
        <v>0</v>
      </c>
      <c r="N2277">
        <v>0</v>
      </c>
    </row>
    <row r="2278" spans="1:14" x14ac:dyDescent="0.15">
      <c r="A2278" t="str">
        <f t="shared" si="38"/>
        <v>201950_387_4562342690036</v>
      </c>
      <c r="B2278">
        <v>201950</v>
      </c>
      <c r="C2278">
        <v>387</v>
      </c>
      <c r="D2278" t="s">
        <v>99</v>
      </c>
      <c r="E2278" s="9">
        <v>4562342690036</v>
      </c>
      <c r="F2278">
        <v>0</v>
      </c>
      <c r="G2278">
        <v>0</v>
      </c>
      <c r="H2278" t="s">
        <v>20</v>
      </c>
      <c r="I2278" t="s">
        <v>19</v>
      </c>
      <c r="J2278" t="s">
        <v>329</v>
      </c>
      <c r="K2278">
        <v>10</v>
      </c>
      <c r="L2278">
        <v>0</v>
      </c>
      <c r="M2278">
        <v>0</v>
      </c>
      <c r="N2278">
        <v>0</v>
      </c>
    </row>
    <row r="2279" spans="1:14" x14ac:dyDescent="0.15">
      <c r="A2279" t="str">
        <f t="shared" si="38"/>
        <v>201950_387_4562342690043</v>
      </c>
      <c r="B2279">
        <v>201950</v>
      </c>
      <c r="C2279">
        <v>387</v>
      </c>
      <c r="D2279" t="s">
        <v>99</v>
      </c>
      <c r="E2279" s="9">
        <v>4562342690043</v>
      </c>
      <c r="F2279">
        <v>0</v>
      </c>
      <c r="G2279">
        <v>0</v>
      </c>
      <c r="H2279" t="s">
        <v>21</v>
      </c>
      <c r="I2279" t="s">
        <v>19</v>
      </c>
      <c r="J2279" t="s">
        <v>329</v>
      </c>
      <c r="K2279">
        <v>30</v>
      </c>
      <c r="L2279">
        <v>0</v>
      </c>
      <c r="M2279">
        <v>0</v>
      </c>
      <c r="N2279">
        <v>0</v>
      </c>
    </row>
    <row r="2280" spans="1:14" x14ac:dyDescent="0.15">
      <c r="A2280" t="str">
        <f t="shared" si="38"/>
        <v>201950_387_4562342690050</v>
      </c>
      <c r="B2280">
        <v>201950</v>
      </c>
      <c r="C2280">
        <v>387</v>
      </c>
      <c r="D2280" t="s">
        <v>99</v>
      </c>
      <c r="E2280" s="9">
        <v>4562342690050</v>
      </c>
      <c r="F2280">
        <v>0</v>
      </c>
      <c r="G2280">
        <v>0</v>
      </c>
      <c r="H2280" t="s">
        <v>22</v>
      </c>
      <c r="I2280" t="s">
        <v>19</v>
      </c>
      <c r="J2280" t="s">
        <v>329</v>
      </c>
      <c r="K2280">
        <v>9</v>
      </c>
      <c r="L2280">
        <v>1</v>
      </c>
      <c r="M2280">
        <v>0</v>
      </c>
      <c r="N2280">
        <v>0</v>
      </c>
    </row>
    <row r="2281" spans="1:14" x14ac:dyDescent="0.15">
      <c r="A2281" t="str">
        <f t="shared" si="38"/>
        <v>201950_387_4562342690067</v>
      </c>
      <c r="B2281">
        <v>201950</v>
      </c>
      <c r="C2281">
        <v>387</v>
      </c>
      <c r="D2281" t="s">
        <v>99</v>
      </c>
      <c r="E2281" s="9">
        <v>4562342690067</v>
      </c>
      <c r="F2281">
        <v>0</v>
      </c>
      <c r="G2281">
        <v>0</v>
      </c>
      <c r="H2281" t="s">
        <v>23</v>
      </c>
      <c r="I2281" t="s">
        <v>19</v>
      </c>
      <c r="J2281" t="s">
        <v>329</v>
      </c>
      <c r="K2281">
        <v>29</v>
      </c>
      <c r="L2281">
        <v>1</v>
      </c>
      <c r="M2281">
        <v>0</v>
      </c>
      <c r="N2281">
        <v>0</v>
      </c>
    </row>
    <row r="2282" spans="1:14" x14ac:dyDescent="0.15">
      <c r="A2282" t="str">
        <f t="shared" si="38"/>
        <v>201950_387_4562342690074</v>
      </c>
      <c r="B2282">
        <v>201950</v>
      </c>
      <c r="C2282">
        <v>387</v>
      </c>
      <c r="D2282" t="s">
        <v>99</v>
      </c>
      <c r="E2282" s="9">
        <v>4562342690074</v>
      </c>
      <c r="F2282">
        <v>0</v>
      </c>
      <c r="G2282">
        <v>0</v>
      </c>
      <c r="H2282" t="s">
        <v>24</v>
      </c>
      <c r="I2282" t="s">
        <v>19</v>
      </c>
      <c r="J2282" t="s">
        <v>329</v>
      </c>
      <c r="K2282">
        <v>27</v>
      </c>
      <c r="L2282">
        <v>3</v>
      </c>
      <c r="M2282">
        <v>0</v>
      </c>
      <c r="N2282">
        <v>0</v>
      </c>
    </row>
    <row r="2283" spans="1:14" x14ac:dyDescent="0.15">
      <c r="A2283" t="str">
        <f t="shared" si="38"/>
        <v>201950_387_4562342690081</v>
      </c>
      <c r="B2283">
        <v>201950</v>
      </c>
      <c r="C2283">
        <v>387</v>
      </c>
      <c r="D2283" t="s">
        <v>99</v>
      </c>
      <c r="E2283" s="9">
        <v>4562342690081</v>
      </c>
      <c r="F2283">
        <v>0</v>
      </c>
      <c r="G2283">
        <v>0</v>
      </c>
      <c r="H2283" t="s">
        <v>25</v>
      </c>
      <c r="I2283" t="s">
        <v>19</v>
      </c>
      <c r="J2283" t="s">
        <v>329</v>
      </c>
      <c r="K2283">
        <v>9</v>
      </c>
      <c r="L2283">
        <v>1</v>
      </c>
      <c r="M2283">
        <v>0</v>
      </c>
      <c r="N2283">
        <v>0</v>
      </c>
    </row>
    <row r="2284" spans="1:14" x14ac:dyDescent="0.15">
      <c r="A2284" t="str">
        <f t="shared" si="38"/>
        <v>201950_388_4562342690029</v>
      </c>
      <c r="B2284">
        <v>201950</v>
      </c>
      <c r="C2284">
        <v>388</v>
      </c>
      <c r="D2284" t="s">
        <v>100</v>
      </c>
      <c r="E2284" s="9">
        <v>4562342690029</v>
      </c>
      <c r="F2284">
        <v>0</v>
      </c>
      <c r="G2284">
        <v>0</v>
      </c>
      <c r="H2284" t="s">
        <v>18</v>
      </c>
      <c r="I2284" t="s">
        <v>19</v>
      </c>
      <c r="J2284" t="s">
        <v>329</v>
      </c>
      <c r="K2284">
        <v>26</v>
      </c>
      <c r="L2284">
        <v>4</v>
      </c>
      <c r="M2284">
        <v>0</v>
      </c>
      <c r="N2284">
        <v>0</v>
      </c>
    </row>
    <row r="2285" spans="1:14" x14ac:dyDescent="0.15">
      <c r="A2285" t="str">
        <f t="shared" si="38"/>
        <v>201950_388_4562342690036</v>
      </c>
      <c r="B2285">
        <v>201950</v>
      </c>
      <c r="C2285">
        <v>388</v>
      </c>
      <c r="D2285" t="s">
        <v>100</v>
      </c>
      <c r="E2285" s="9">
        <v>4562342690036</v>
      </c>
      <c r="F2285">
        <v>0</v>
      </c>
      <c r="G2285">
        <v>0</v>
      </c>
      <c r="H2285" t="s">
        <v>20</v>
      </c>
      <c r="I2285" t="s">
        <v>19</v>
      </c>
      <c r="J2285" t="s">
        <v>329</v>
      </c>
      <c r="K2285">
        <v>10</v>
      </c>
      <c r="L2285">
        <v>0</v>
      </c>
      <c r="M2285">
        <v>0</v>
      </c>
      <c r="N2285">
        <v>0</v>
      </c>
    </row>
    <row r="2286" spans="1:14" x14ac:dyDescent="0.15">
      <c r="A2286" t="str">
        <f t="shared" si="38"/>
        <v>201950_388_4562342690043</v>
      </c>
      <c r="B2286">
        <v>201950</v>
      </c>
      <c r="C2286">
        <v>388</v>
      </c>
      <c r="D2286" t="s">
        <v>100</v>
      </c>
      <c r="E2286" s="9">
        <v>4562342690043</v>
      </c>
      <c r="F2286">
        <v>0</v>
      </c>
      <c r="G2286">
        <v>0</v>
      </c>
      <c r="H2286" t="s">
        <v>21</v>
      </c>
      <c r="I2286" t="s">
        <v>19</v>
      </c>
      <c r="J2286" t="s">
        <v>329</v>
      </c>
      <c r="K2286">
        <v>27</v>
      </c>
      <c r="L2286">
        <v>2</v>
      </c>
      <c r="M2286">
        <v>0</v>
      </c>
      <c r="N2286">
        <v>0</v>
      </c>
    </row>
    <row r="2287" spans="1:14" x14ac:dyDescent="0.15">
      <c r="A2287" t="str">
        <f t="shared" si="38"/>
        <v>201950_388_4562342690050</v>
      </c>
      <c r="B2287">
        <v>201950</v>
      </c>
      <c r="C2287">
        <v>388</v>
      </c>
      <c r="D2287" t="s">
        <v>100</v>
      </c>
      <c r="E2287" s="9">
        <v>4562342690050</v>
      </c>
      <c r="F2287">
        <v>0</v>
      </c>
      <c r="G2287">
        <v>0</v>
      </c>
      <c r="H2287" t="s">
        <v>22</v>
      </c>
      <c r="I2287" t="s">
        <v>19</v>
      </c>
      <c r="J2287" t="s">
        <v>329</v>
      </c>
      <c r="K2287">
        <v>10</v>
      </c>
      <c r="L2287">
        <v>0</v>
      </c>
      <c r="M2287">
        <v>0</v>
      </c>
      <c r="N2287">
        <v>0</v>
      </c>
    </row>
    <row r="2288" spans="1:14" x14ac:dyDescent="0.15">
      <c r="A2288" t="str">
        <f t="shared" si="38"/>
        <v>201950_388_4562342690067</v>
      </c>
      <c r="B2288">
        <v>201950</v>
      </c>
      <c r="C2288">
        <v>388</v>
      </c>
      <c r="D2288" t="s">
        <v>100</v>
      </c>
      <c r="E2288" s="9">
        <v>4562342690067</v>
      </c>
      <c r="F2288">
        <v>0</v>
      </c>
      <c r="G2288">
        <v>0</v>
      </c>
      <c r="H2288" t="s">
        <v>23</v>
      </c>
      <c r="I2288" t="s">
        <v>19</v>
      </c>
      <c r="J2288" t="s">
        <v>329</v>
      </c>
      <c r="K2288">
        <v>29</v>
      </c>
      <c r="L2288">
        <v>1</v>
      </c>
      <c r="M2288">
        <v>0</v>
      </c>
      <c r="N2288">
        <v>0</v>
      </c>
    </row>
    <row r="2289" spans="1:14" x14ac:dyDescent="0.15">
      <c r="A2289" t="str">
        <f t="shared" si="38"/>
        <v>201950_388_4562342690074</v>
      </c>
      <c r="B2289">
        <v>201950</v>
      </c>
      <c r="C2289">
        <v>388</v>
      </c>
      <c r="D2289" t="s">
        <v>100</v>
      </c>
      <c r="E2289" s="9">
        <v>4562342690074</v>
      </c>
      <c r="F2289">
        <v>0</v>
      </c>
      <c r="G2289">
        <v>0</v>
      </c>
      <c r="H2289" t="s">
        <v>24</v>
      </c>
      <c r="I2289" t="s">
        <v>19</v>
      </c>
      <c r="J2289" t="s">
        <v>329</v>
      </c>
      <c r="K2289">
        <v>22</v>
      </c>
      <c r="L2289">
        <v>4</v>
      </c>
      <c r="M2289">
        <v>0</v>
      </c>
      <c r="N2289">
        <v>0</v>
      </c>
    </row>
    <row r="2290" spans="1:14" x14ac:dyDescent="0.15">
      <c r="A2290" t="str">
        <f t="shared" si="38"/>
        <v>201950_388_4562342690081</v>
      </c>
      <c r="B2290">
        <v>201950</v>
      </c>
      <c r="C2290">
        <v>388</v>
      </c>
      <c r="D2290" t="s">
        <v>100</v>
      </c>
      <c r="E2290" s="9">
        <v>4562342690081</v>
      </c>
      <c r="F2290">
        <v>0</v>
      </c>
      <c r="G2290">
        <v>0</v>
      </c>
      <c r="H2290" t="s">
        <v>25</v>
      </c>
      <c r="I2290" t="s">
        <v>19</v>
      </c>
      <c r="J2290" t="s">
        <v>329</v>
      </c>
      <c r="K2290">
        <v>8</v>
      </c>
      <c r="L2290">
        <v>1</v>
      </c>
      <c r="M2290">
        <v>0</v>
      </c>
      <c r="N2290">
        <v>0</v>
      </c>
    </row>
    <row r="2291" spans="1:14" x14ac:dyDescent="0.15">
      <c r="A2291" t="str">
        <f t="shared" si="38"/>
        <v>201950_393_4562342690029</v>
      </c>
      <c r="B2291">
        <v>201950</v>
      </c>
      <c r="C2291">
        <v>393</v>
      </c>
      <c r="D2291" t="s">
        <v>101</v>
      </c>
      <c r="E2291" s="9">
        <v>4562342690029</v>
      </c>
      <c r="F2291">
        <v>0</v>
      </c>
      <c r="G2291">
        <v>0</v>
      </c>
      <c r="H2291" t="s">
        <v>18</v>
      </c>
      <c r="I2291" t="s">
        <v>19</v>
      </c>
      <c r="J2291" t="s">
        <v>329</v>
      </c>
      <c r="K2291">
        <v>27</v>
      </c>
      <c r="L2291">
        <v>0</v>
      </c>
      <c r="M2291">
        <v>0</v>
      </c>
      <c r="N2291">
        <v>0</v>
      </c>
    </row>
    <row r="2292" spans="1:14" x14ac:dyDescent="0.15">
      <c r="A2292" t="str">
        <f t="shared" si="38"/>
        <v>201950_393_4562342690036</v>
      </c>
      <c r="B2292">
        <v>201950</v>
      </c>
      <c r="C2292">
        <v>393</v>
      </c>
      <c r="D2292" t="s">
        <v>101</v>
      </c>
      <c r="E2292" s="9">
        <v>4562342690036</v>
      </c>
      <c r="F2292">
        <v>0</v>
      </c>
      <c r="G2292">
        <v>0</v>
      </c>
      <c r="H2292" t="s">
        <v>20</v>
      </c>
      <c r="I2292" t="s">
        <v>19</v>
      </c>
      <c r="J2292" t="s">
        <v>329</v>
      </c>
      <c r="K2292">
        <v>10</v>
      </c>
      <c r="L2292">
        <v>0</v>
      </c>
      <c r="M2292">
        <v>0</v>
      </c>
      <c r="N2292">
        <v>0</v>
      </c>
    </row>
    <row r="2293" spans="1:14" x14ac:dyDescent="0.15">
      <c r="A2293" t="str">
        <f t="shared" si="38"/>
        <v>201950_393_4562342690043</v>
      </c>
      <c r="B2293">
        <v>201950</v>
      </c>
      <c r="C2293">
        <v>393</v>
      </c>
      <c r="D2293" t="s">
        <v>101</v>
      </c>
      <c r="E2293" s="9">
        <v>4562342690043</v>
      </c>
      <c r="F2293">
        <v>0</v>
      </c>
      <c r="G2293">
        <v>0</v>
      </c>
      <c r="H2293" t="s">
        <v>21</v>
      </c>
      <c r="I2293" t="s">
        <v>19</v>
      </c>
      <c r="J2293" t="s">
        <v>329</v>
      </c>
      <c r="K2293">
        <v>30</v>
      </c>
      <c r="L2293">
        <v>0</v>
      </c>
      <c r="M2293">
        <v>0</v>
      </c>
      <c r="N2293">
        <v>0</v>
      </c>
    </row>
    <row r="2294" spans="1:14" x14ac:dyDescent="0.15">
      <c r="A2294" t="str">
        <f t="shared" si="38"/>
        <v>201950_393_4562342690050</v>
      </c>
      <c r="B2294">
        <v>201950</v>
      </c>
      <c r="C2294">
        <v>393</v>
      </c>
      <c r="D2294" t="s">
        <v>101</v>
      </c>
      <c r="E2294" s="9">
        <v>4562342690050</v>
      </c>
      <c r="F2294">
        <v>0</v>
      </c>
      <c r="G2294">
        <v>0</v>
      </c>
      <c r="H2294" t="s">
        <v>22</v>
      </c>
      <c r="I2294" t="s">
        <v>19</v>
      </c>
      <c r="J2294" t="s">
        <v>329</v>
      </c>
      <c r="K2294">
        <v>10</v>
      </c>
      <c r="L2294">
        <v>0</v>
      </c>
      <c r="M2294">
        <v>0</v>
      </c>
      <c r="N2294">
        <v>0</v>
      </c>
    </row>
    <row r="2295" spans="1:14" x14ac:dyDescent="0.15">
      <c r="A2295" t="str">
        <f t="shared" si="38"/>
        <v>201950_393_4562342690067</v>
      </c>
      <c r="B2295">
        <v>201950</v>
      </c>
      <c r="C2295">
        <v>393</v>
      </c>
      <c r="D2295" t="s">
        <v>101</v>
      </c>
      <c r="E2295" s="9">
        <v>4562342690067</v>
      </c>
      <c r="F2295">
        <v>0</v>
      </c>
      <c r="G2295">
        <v>0</v>
      </c>
      <c r="H2295" t="s">
        <v>23</v>
      </c>
      <c r="I2295" t="s">
        <v>19</v>
      </c>
      <c r="J2295" t="s">
        <v>329</v>
      </c>
      <c r="K2295">
        <v>30</v>
      </c>
      <c r="L2295">
        <v>0</v>
      </c>
      <c r="M2295">
        <v>0</v>
      </c>
      <c r="N2295">
        <v>0</v>
      </c>
    </row>
    <row r="2296" spans="1:14" x14ac:dyDescent="0.15">
      <c r="A2296" t="str">
        <f t="shared" si="38"/>
        <v>201950_393_4562342690074</v>
      </c>
      <c r="B2296">
        <v>201950</v>
      </c>
      <c r="C2296">
        <v>393</v>
      </c>
      <c r="D2296" t="s">
        <v>101</v>
      </c>
      <c r="E2296" s="9">
        <v>4562342690074</v>
      </c>
      <c r="F2296">
        <v>0</v>
      </c>
      <c r="G2296">
        <v>0</v>
      </c>
      <c r="H2296" t="s">
        <v>24</v>
      </c>
      <c r="I2296" t="s">
        <v>19</v>
      </c>
      <c r="J2296" t="s">
        <v>329</v>
      </c>
      <c r="K2296">
        <v>28</v>
      </c>
      <c r="L2296">
        <v>0</v>
      </c>
      <c r="M2296">
        <v>0</v>
      </c>
      <c r="N2296">
        <v>0</v>
      </c>
    </row>
    <row r="2297" spans="1:14" x14ac:dyDescent="0.15">
      <c r="A2297" t="str">
        <f t="shared" si="38"/>
        <v>201950_393_4562342690081</v>
      </c>
      <c r="B2297">
        <v>201950</v>
      </c>
      <c r="C2297">
        <v>393</v>
      </c>
      <c r="D2297" t="s">
        <v>101</v>
      </c>
      <c r="E2297" s="9">
        <v>4562342690081</v>
      </c>
      <c r="F2297">
        <v>0</v>
      </c>
      <c r="G2297">
        <v>0</v>
      </c>
      <c r="H2297" t="s">
        <v>25</v>
      </c>
      <c r="I2297" t="s">
        <v>19</v>
      </c>
      <c r="J2297" t="s">
        <v>329</v>
      </c>
      <c r="K2297">
        <v>7</v>
      </c>
      <c r="L2297">
        <v>0</v>
      </c>
      <c r="M2297">
        <v>0</v>
      </c>
      <c r="N2297">
        <v>0</v>
      </c>
    </row>
    <row r="2298" spans="1:14" x14ac:dyDescent="0.15">
      <c r="A2298" t="str">
        <f t="shared" si="38"/>
        <v>201950_394_4562342690029</v>
      </c>
      <c r="B2298">
        <v>201950</v>
      </c>
      <c r="C2298">
        <v>394</v>
      </c>
      <c r="D2298" t="s">
        <v>102</v>
      </c>
      <c r="E2298" s="9">
        <v>4562342690029</v>
      </c>
      <c r="F2298">
        <v>0</v>
      </c>
      <c r="G2298">
        <v>0</v>
      </c>
      <c r="H2298" t="s">
        <v>18</v>
      </c>
      <c r="I2298" t="s">
        <v>19</v>
      </c>
      <c r="J2298" t="s">
        <v>329</v>
      </c>
      <c r="K2298">
        <v>20</v>
      </c>
      <c r="L2298">
        <v>7</v>
      </c>
      <c r="M2298">
        <v>0</v>
      </c>
      <c r="N2298">
        <v>0</v>
      </c>
    </row>
    <row r="2299" spans="1:14" x14ac:dyDescent="0.15">
      <c r="A2299" t="str">
        <f t="shared" si="38"/>
        <v>201950_394_4562342690036</v>
      </c>
      <c r="B2299">
        <v>201950</v>
      </c>
      <c r="C2299">
        <v>394</v>
      </c>
      <c r="D2299" t="s">
        <v>102</v>
      </c>
      <c r="E2299" s="9">
        <v>4562342690036</v>
      </c>
      <c r="F2299">
        <v>0</v>
      </c>
      <c r="G2299">
        <v>0</v>
      </c>
      <c r="H2299" t="s">
        <v>20</v>
      </c>
      <c r="I2299" t="s">
        <v>19</v>
      </c>
      <c r="J2299" t="s">
        <v>329</v>
      </c>
      <c r="K2299">
        <v>6</v>
      </c>
      <c r="L2299">
        <v>3</v>
      </c>
      <c r="M2299">
        <v>0</v>
      </c>
      <c r="N2299">
        <v>0</v>
      </c>
    </row>
    <row r="2300" spans="1:14" x14ac:dyDescent="0.15">
      <c r="A2300" t="str">
        <f t="shared" si="38"/>
        <v>201950_394_4562342690043</v>
      </c>
      <c r="B2300">
        <v>201950</v>
      </c>
      <c r="C2300">
        <v>394</v>
      </c>
      <c r="D2300" t="s">
        <v>102</v>
      </c>
      <c r="E2300" s="9">
        <v>4562342690043</v>
      </c>
      <c r="F2300">
        <v>0</v>
      </c>
      <c r="G2300">
        <v>0</v>
      </c>
      <c r="H2300" t="s">
        <v>21</v>
      </c>
      <c r="I2300" t="s">
        <v>19</v>
      </c>
      <c r="J2300" t="s">
        <v>329</v>
      </c>
      <c r="K2300">
        <v>21</v>
      </c>
      <c r="L2300">
        <v>6</v>
      </c>
      <c r="M2300">
        <v>0</v>
      </c>
      <c r="N2300">
        <v>0</v>
      </c>
    </row>
    <row r="2301" spans="1:14" x14ac:dyDescent="0.15">
      <c r="A2301" t="str">
        <f t="shared" si="38"/>
        <v>201950_394_4562342690050</v>
      </c>
      <c r="B2301">
        <v>201950</v>
      </c>
      <c r="C2301">
        <v>394</v>
      </c>
      <c r="D2301" t="s">
        <v>102</v>
      </c>
      <c r="E2301" s="9">
        <v>4562342690050</v>
      </c>
      <c r="F2301">
        <v>0</v>
      </c>
      <c r="G2301">
        <v>0</v>
      </c>
      <c r="H2301" t="s">
        <v>22</v>
      </c>
      <c r="I2301" t="s">
        <v>19</v>
      </c>
      <c r="J2301" t="s">
        <v>329</v>
      </c>
      <c r="K2301">
        <v>8</v>
      </c>
      <c r="L2301">
        <v>1</v>
      </c>
      <c r="M2301">
        <v>0</v>
      </c>
      <c r="N2301">
        <v>0</v>
      </c>
    </row>
    <row r="2302" spans="1:14" x14ac:dyDescent="0.15">
      <c r="A2302" t="str">
        <f t="shared" si="38"/>
        <v>201950_394_4562342690067</v>
      </c>
      <c r="B2302">
        <v>201950</v>
      </c>
      <c r="C2302">
        <v>394</v>
      </c>
      <c r="D2302" t="s">
        <v>102</v>
      </c>
      <c r="E2302" s="9">
        <v>4562342690067</v>
      </c>
      <c r="F2302">
        <v>0</v>
      </c>
      <c r="G2302">
        <v>0</v>
      </c>
      <c r="H2302" t="s">
        <v>23</v>
      </c>
      <c r="I2302" t="s">
        <v>19</v>
      </c>
      <c r="J2302" t="s">
        <v>329</v>
      </c>
      <c r="K2302">
        <v>29</v>
      </c>
      <c r="L2302">
        <v>0</v>
      </c>
      <c r="M2302">
        <v>0</v>
      </c>
      <c r="N2302">
        <v>0</v>
      </c>
    </row>
    <row r="2303" spans="1:14" x14ac:dyDescent="0.15">
      <c r="A2303" t="str">
        <f t="shared" si="38"/>
        <v>201950_394_4562342690074</v>
      </c>
      <c r="B2303">
        <v>201950</v>
      </c>
      <c r="C2303">
        <v>394</v>
      </c>
      <c r="D2303" t="s">
        <v>102</v>
      </c>
      <c r="E2303" s="9">
        <v>4562342690074</v>
      </c>
      <c r="F2303">
        <v>0</v>
      </c>
      <c r="G2303">
        <v>0</v>
      </c>
      <c r="H2303" t="s">
        <v>24</v>
      </c>
      <c r="I2303" t="s">
        <v>19</v>
      </c>
      <c r="J2303" t="s">
        <v>329</v>
      </c>
      <c r="K2303">
        <v>23</v>
      </c>
      <c r="L2303">
        <v>4</v>
      </c>
      <c r="M2303">
        <v>0</v>
      </c>
      <c r="N2303">
        <v>0</v>
      </c>
    </row>
    <row r="2304" spans="1:14" x14ac:dyDescent="0.15">
      <c r="A2304" t="str">
        <f t="shared" si="38"/>
        <v>201950_394_4562342690081</v>
      </c>
      <c r="B2304">
        <v>201950</v>
      </c>
      <c r="C2304">
        <v>394</v>
      </c>
      <c r="D2304" t="s">
        <v>102</v>
      </c>
      <c r="E2304" s="9">
        <v>4562342690081</v>
      </c>
      <c r="F2304">
        <v>0</v>
      </c>
      <c r="G2304">
        <v>0</v>
      </c>
      <c r="H2304" t="s">
        <v>25</v>
      </c>
      <c r="I2304" t="s">
        <v>19</v>
      </c>
      <c r="J2304" t="s">
        <v>329</v>
      </c>
      <c r="K2304">
        <v>7</v>
      </c>
      <c r="L2304">
        <v>2</v>
      </c>
      <c r="M2304">
        <v>0</v>
      </c>
      <c r="N2304">
        <v>0</v>
      </c>
    </row>
    <row r="2305" spans="1:14" x14ac:dyDescent="0.15">
      <c r="A2305" t="str">
        <f t="shared" si="38"/>
        <v>201950_395_4562342690029</v>
      </c>
      <c r="B2305">
        <v>201950</v>
      </c>
      <c r="C2305">
        <v>395</v>
      </c>
      <c r="D2305" t="s">
        <v>103</v>
      </c>
      <c r="E2305" s="9">
        <v>4562342690029</v>
      </c>
      <c r="F2305">
        <v>0</v>
      </c>
      <c r="G2305">
        <v>0</v>
      </c>
      <c r="H2305" t="s">
        <v>18</v>
      </c>
      <c r="I2305" t="s">
        <v>19</v>
      </c>
      <c r="J2305" t="s">
        <v>329</v>
      </c>
      <c r="K2305">
        <v>28</v>
      </c>
      <c r="L2305">
        <v>0</v>
      </c>
      <c r="M2305">
        <v>0</v>
      </c>
      <c r="N2305">
        <v>0</v>
      </c>
    </row>
    <row r="2306" spans="1:14" x14ac:dyDescent="0.15">
      <c r="A2306" t="str">
        <f t="shared" si="38"/>
        <v>201950_395_4562342690036</v>
      </c>
      <c r="B2306">
        <v>201950</v>
      </c>
      <c r="C2306">
        <v>395</v>
      </c>
      <c r="D2306" t="s">
        <v>103</v>
      </c>
      <c r="E2306" s="9">
        <v>4562342690036</v>
      </c>
      <c r="F2306">
        <v>0</v>
      </c>
      <c r="G2306">
        <v>0</v>
      </c>
      <c r="H2306" t="s">
        <v>20</v>
      </c>
      <c r="I2306" t="s">
        <v>19</v>
      </c>
      <c r="J2306" t="s">
        <v>329</v>
      </c>
      <c r="K2306">
        <v>10</v>
      </c>
      <c r="L2306">
        <v>0</v>
      </c>
      <c r="M2306">
        <v>0</v>
      </c>
      <c r="N2306">
        <v>0</v>
      </c>
    </row>
    <row r="2307" spans="1:14" x14ac:dyDescent="0.15">
      <c r="A2307" t="str">
        <f t="shared" si="38"/>
        <v>201950_395_4562342690043</v>
      </c>
      <c r="B2307">
        <v>201950</v>
      </c>
      <c r="C2307">
        <v>395</v>
      </c>
      <c r="D2307" t="s">
        <v>103</v>
      </c>
      <c r="E2307" s="9">
        <v>4562342690043</v>
      </c>
      <c r="F2307">
        <v>0</v>
      </c>
      <c r="G2307">
        <v>0</v>
      </c>
      <c r="H2307" t="s">
        <v>21</v>
      </c>
      <c r="I2307" t="s">
        <v>19</v>
      </c>
      <c r="J2307" t="s">
        <v>329</v>
      </c>
      <c r="K2307">
        <v>25</v>
      </c>
      <c r="L2307">
        <v>1</v>
      </c>
      <c r="M2307">
        <v>0</v>
      </c>
      <c r="N2307">
        <v>0</v>
      </c>
    </row>
    <row r="2308" spans="1:14" x14ac:dyDescent="0.15">
      <c r="A2308" t="str">
        <f t="shared" si="38"/>
        <v>201950_395_4562342690050</v>
      </c>
      <c r="B2308">
        <v>201950</v>
      </c>
      <c r="C2308">
        <v>395</v>
      </c>
      <c r="D2308" t="s">
        <v>103</v>
      </c>
      <c r="E2308" s="9">
        <v>4562342690050</v>
      </c>
      <c r="F2308">
        <v>0</v>
      </c>
      <c r="G2308">
        <v>0</v>
      </c>
      <c r="H2308" t="s">
        <v>22</v>
      </c>
      <c r="I2308" t="s">
        <v>19</v>
      </c>
      <c r="J2308" t="s">
        <v>329</v>
      </c>
      <c r="K2308">
        <v>9</v>
      </c>
      <c r="L2308">
        <v>1</v>
      </c>
      <c r="M2308">
        <v>0</v>
      </c>
      <c r="N2308">
        <v>0</v>
      </c>
    </row>
    <row r="2309" spans="1:14" x14ac:dyDescent="0.15">
      <c r="A2309" t="str">
        <f t="shared" si="38"/>
        <v>201950_395_4562342690067</v>
      </c>
      <c r="B2309">
        <v>201950</v>
      </c>
      <c r="C2309">
        <v>395</v>
      </c>
      <c r="D2309" t="s">
        <v>103</v>
      </c>
      <c r="E2309" s="9">
        <v>4562342690067</v>
      </c>
      <c r="F2309">
        <v>0</v>
      </c>
      <c r="G2309">
        <v>0</v>
      </c>
      <c r="H2309" t="s">
        <v>23</v>
      </c>
      <c r="I2309" t="s">
        <v>19</v>
      </c>
      <c r="J2309" t="s">
        <v>329</v>
      </c>
      <c r="K2309">
        <v>27</v>
      </c>
      <c r="L2309">
        <v>0</v>
      </c>
      <c r="M2309">
        <v>0</v>
      </c>
      <c r="N2309">
        <v>0</v>
      </c>
    </row>
    <row r="2310" spans="1:14" x14ac:dyDescent="0.15">
      <c r="A2310" t="str">
        <f t="shared" si="38"/>
        <v>201950_395_4562342690074</v>
      </c>
      <c r="B2310">
        <v>201950</v>
      </c>
      <c r="C2310">
        <v>395</v>
      </c>
      <c r="D2310" t="s">
        <v>103</v>
      </c>
      <c r="E2310" s="9">
        <v>4562342690074</v>
      </c>
      <c r="F2310">
        <v>0</v>
      </c>
      <c r="G2310">
        <v>0</v>
      </c>
      <c r="H2310" t="s">
        <v>24</v>
      </c>
      <c r="I2310" t="s">
        <v>19</v>
      </c>
      <c r="J2310" t="s">
        <v>329</v>
      </c>
      <c r="K2310">
        <v>27</v>
      </c>
      <c r="L2310">
        <v>1</v>
      </c>
      <c r="M2310">
        <v>0</v>
      </c>
      <c r="N2310">
        <v>0</v>
      </c>
    </row>
    <row r="2311" spans="1:14" x14ac:dyDescent="0.15">
      <c r="A2311" t="str">
        <f t="shared" si="38"/>
        <v>201950_395_4562342690081</v>
      </c>
      <c r="B2311">
        <v>201950</v>
      </c>
      <c r="C2311">
        <v>395</v>
      </c>
      <c r="D2311" t="s">
        <v>103</v>
      </c>
      <c r="E2311" s="9">
        <v>4562342690081</v>
      </c>
      <c r="F2311">
        <v>0</v>
      </c>
      <c r="G2311">
        <v>0</v>
      </c>
      <c r="H2311" t="s">
        <v>25</v>
      </c>
      <c r="I2311" t="s">
        <v>19</v>
      </c>
      <c r="J2311" t="s">
        <v>329</v>
      </c>
      <c r="K2311">
        <v>4</v>
      </c>
      <c r="L2311">
        <v>5</v>
      </c>
      <c r="M2311">
        <v>0</v>
      </c>
      <c r="N2311">
        <v>0</v>
      </c>
    </row>
    <row r="2312" spans="1:14" x14ac:dyDescent="0.15">
      <c r="A2312" t="str">
        <f t="shared" si="38"/>
        <v>201950_397_4562342690029</v>
      </c>
      <c r="B2312">
        <v>201950</v>
      </c>
      <c r="C2312">
        <v>397</v>
      </c>
      <c r="D2312" t="s">
        <v>104</v>
      </c>
      <c r="E2312" s="9">
        <v>4562342690029</v>
      </c>
      <c r="F2312">
        <v>0</v>
      </c>
      <c r="G2312">
        <v>0</v>
      </c>
      <c r="H2312" t="s">
        <v>18</v>
      </c>
      <c r="I2312" t="s">
        <v>19</v>
      </c>
      <c r="J2312" t="s">
        <v>329</v>
      </c>
      <c r="K2312">
        <v>24</v>
      </c>
      <c r="L2312">
        <v>5</v>
      </c>
      <c r="M2312">
        <v>0</v>
      </c>
      <c r="N2312">
        <v>0</v>
      </c>
    </row>
    <row r="2313" spans="1:14" x14ac:dyDescent="0.15">
      <c r="A2313" t="str">
        <f t="shared" si="38"/>
        <v>201950_397_4562342690036</v>
      </c>
      <c r="B2313">
        <v>201950</v>
      </c>
      <c r="C2313">
        <v>397</v>
      </c>
      <c r="D2313" t="s">
        <v>104</v>
      </c>
      <c r="E2313" s="9">
        <v>4562342690036</v>
      </c>
      <c r="F2313">
        <v>0</v>
      </c>
      <c r="G2313">
        <v>0</v>
      </c>
      <c r="H2313" t="s">
        <v>20</v>
      </c>
      <c r="I2313" t="s">
        <v>19</v>
      </c>
      <c r="J2313" t="s">
        <v>329</v>
      </c>
      <c r="K2313">
        <v>8</v>
      </c>
      <c r="L2313">
        <v>2</v>
      </c>
      <c r="M2313">
        <v>0</v>
      </c>
      <c r="N2313">
        <v>0</v>
      </c>
    </row>
    <row r="2314" spans="1:14" x14ac:dyDescent="0.15">
      <c r="A2314" t="str">
        <f t="shared" si="38"/>
        <v>201950_397_4562342690043</v>
      </c>
      <c r="B2314">
        <v>201950</v>
      </c>
      <c r="C2314">
        <v>397</v>
      </c>
      <c r="D2314" t="s">
        <v>104</v>
      </c>
      <c r="E2314" s="9">
        <v>4562342690043</v>
      </c>
      <c r="F2314">
        <v>0</v>
      </c>
      <c r="G2314">
        <v>0</v>
      </c>
      <c r="H2314" t="s">
        <v>21</v>
      </c>
      <c r="I2314" t="s">
        <v>19</v>
      </c>
      <c r="J2314" t="s">
        <v>329</v>
      </c>
      <c r="K2314">
        <v>24</v>
      </c>
      <c r="L2314">
        <v>3</v>
      </c>
      <c r="M2314">
        <v>0</v>
      </c>
      <c r="N2314">
        <v>0</v>
      </c>
    </row>
    <row r="2315" spans="1:14" x14ac:dyDescent="0.15">
      <c r="A2315" t="str">
        <f t="shared" si="38"/>
        <v>201950_397_4562342690050</v>
      </c>
      <c r="B2315">
        <v>201950</v>
      </c>
      <c r="C2315">
        <v>397</v>
      </c>
      <c r="D2315" t="s">
        <v>104</v>
      </c>
      <c r="E2315" s="9">
        <v>4562342690050</v>
      </c>
      <c r="F2315">
        <v>0</v>
      </c>
      <c r="G2315">
        <v>0</v>
      </c>
      <c r="H2315" t="s">
        <v>22</v>
      </c>
      <c r="I2315" t="s">
        <v>19</v>
      </c>
      <c r="J2315" t="s">
        <v>329</v>
      </c>
      <c r="K2315">
        <v>7</v>
      </c>
      <c r="L2315">
        <v>3</v>
      </c>
      <c r="M2315">
        <v>0</v>
      </c>
      <c r="N2315">
        <v>0</v>
      </c>
    </row>
    <row r="2316" spans="1:14" x14ac:dyDescent="0.15">
      <c r="A2316" t="str">
        <f t="shared" si="38"/>
        <v>201950_397_4562342690067</v>
      </c>
      <c r="B2316">
        <v>201950</v>
      </c>
      <c r="C2316">
        <v>397</v>
      </c>
      <c r="D2316" t="s">
        <v>104</v>
      </c>
      <c r="E2316" s="9">
        <v>4562342690067</v>
      </c>
      <c r="F2316">
        <v>0</v>
      </c>
      <c r="G2316">
        <v>0</v>
      </c>
      <c r="H2316" t="s">
        <v>23</v>
      </c>
      <c r="I2316" t="s">
        <v>19</v>
      </c>
      <c r="J2316" t="s">
        <v>329</v>
      </c>
      <c r="K2316">
        <v>24</v>
      </c>
      <c r="L2316">
        <v>6</v>
      </c>
      <c r="M2316">
        <v>0</v>
      </c>
      <c r="N2316">
        <v>0</v>
      </c>
    </row>
    <row r="2317" spans="1:14" x14ac:dyDescent="0.15">
      <c r="A2317" t="str">
        <f t="shared" si="38"/>
        <v>201950_397_4562342690074</v>
      </c>
      <c r="B2317">
        <v>201950</v>
      </c>
      <c r="C2317">
        <v>397</v>
      </c>
      <c r="D2317" t="s">
        <v>104</v>
      </c>
      <c r="E2317" s="9">
        <v>4562342690074</v>
      </c>
      <c r="F2317">
        <v>0</v>
      </c>
      <c r="G2317">
        <v>0</v>
      </c>
      <c r="H2317" t="s">
        <v>24</v>
      </c>
      <c r="I2317" t="s">
        <v>19</v>
      </c>
      <c r="J2317" t="s">
        <v>329</v>
      </c>
      <c r="K2317">
        <v>24</v>
      </c>
      <c r="L2317">
        <v>4</v>
      </c>
      <c r="M2317">
        <v>0</v>
      </c>
      <c r="N2317">
        <v>0</v>
      </c>
    </row>
    <row r="2318" spans="1:14" x14ac:dyDescent="0.15">
      <c r="A2318" t="str">
        <f t="shared" si="38"/>
        <v>201950_397_4562342690081</v>
      </c>
      <c r="B2318">
        <v>201950</v>
      </c>
      <c r="C2318">
        <v>397</v>
      </c>
      <c r="D2318" t="s">
        <v>104</v>
      </c>
      <c r="E2318" s="9">
        <v>4562342690081</v>
      </c>
      <c r="F2318">
        <v>0</v>
      </c>
      <c r="G2318">
        <v>0</v>
      </c>
      <c r="H2318" t="s">
        <v>25</v>
      </c>
      <c r="I2318" t="s">
        <v>19</v>
      </c>
      <c r="J2318" t="s">
        <v>329</v>
      </c>
      <c r="K2318">
        <v>7</v>
      </c>
      <c r="L2318">
        <v>1</v>
      </c>
      <c r="M2318">
        <v>0</v>
      </c>
      <c r="N2318">
        <v>0</v>
      </c>
    </row>
    <row r="2319" spans="1:14" x14ac:dyDescent="0.15">
      <c r="A2319" t="str">
        <f t="shared" si="38"/>
        <v>201950_398_4562342690029</v>
      </c>
      <c r="B2319">
        <v>201950</v>
      </c>
      <c r="C2319">
        <v>398</v>
      </c>
      <c r="D2319" t="s">
        <v>105</v>
      </c>
      <c r="E2319" s="9">
        <v>4562342690029</v>
      </c>
      <c r="F2319">
        <v>0</v>
      </c>
      <c r="G2319">
        <v>0</v>
      </c>
      <c r="H2319" t="s">
        <v>18</v>
      </c>
      <c r="I2319" t="s">
        <v>19</v>
      </c>
      <c r="J2319" t="s">
        <v>329</v>
      </c>
      <c r="K2319">
        <v>13</v>
      </c>
      <c r="L2319">
        <v>0</v>
      </c>
      <c r="M2319">
        <v>0</v>
      </c>
      <c r="N2319">
        <v>0</v>
      </c>
    </row>
    <row r="2320" spans="1:14" x14ac:dyDescent="0.15">
      <c r="A2320" t="str">
        <f t="shared" si="38"/>
        <v>201950_398_4562342690036</v>
      </c>
      <c r="B2320">
        <v>201950</v>
      </c>
      <c r="C2320">
        <v>398</v>
      </c>
      <c r="D2320" t="s">
        <v>105</v>
      </c>
      <c r="E2320" s="9">
        <v>4562342690036</v>
      </c>
      <c r="F2320">
        <v>0</v>
      </c>
      <c r="G2320">
        <v>0</v>
      </c>
      <c r="H2320" t="s">
        <v>20</v>
      </c>
      <c r="I2320" t="s">
        <v>19</v>
      </c>
      <c r="J2320" t="s">
        <v>329</v>
      </c>
      <c r="K2320">
        <v>9</v>
      </c>
      <c r="L2320">
        <v>0</v>
      </c>
      <c r="M2320">
        <v>0</v>
      </c>
      <c r="N2320">
        <v>0</v>
      </c>
    </row>
    <row r="2321" spans="1:14" x14ac:dyDescent="0.15">
      <c r="A2321" t="str">
        <f t="shared" si="38"/>
        <v>201950_398_4562342690043</v>
      </c>
      <c r="B2321">
        <v>201950</v>
      </c>
      <c r="C2321">
        <v>398</v>
      </c>
      <c r="D2321" t="s">
        <v>105</v>
      </c>
      <c r="E2321" s="9">
        <v>4562342690043</v>
      </c>
      <c r="F2321">
        <v>0</v>
      </c>
      <c r="G2321">
        <v>0</v>
      </c>
      <c r="H2321" t="s">
        <v>21</v>
      </c>
      <c r="I2321" t="s">
        <v>19</v>
      </c>
      <c r="J2321" t="s">
        <v>329</v>
      </c>
      <c r="K2321">
        <v>29</v>
      </c>
      <c r="L2321">
        <v>1</v>
      </c>
      <c r="M2321">
        <v>0</v>
      </c>
      <c r="N2321">
        <v>0</v>
      </c>
    </row>
    <row r="2322" spans="1:14" x14ac:dyDescent="0.15">
      <c r="A2322" t="str">
        <f t="shared" si="38"/>
        <v>201950_398_4562342690050</v>
      </c>
      <c r="B2322">
        <v>201950</v>
      </c>
      <c r="C2322">
        <v>398</v>
      </c>
      <c r="D2322" t="s">
        <v>105</v>
      </c>
      <c r="E2322" s="9">
        <v>4562342690050</v>
      </c>
      <c r="F2322">
        <v>0</v>
      </c>
      <c r="G2322">
        <v>0</v>
      </c>
      <c r="H2322" t="s">
        <v>22</v>
      </c>
      <c r="I2322" t="s">
        <v>19</v>
      </c>
      <c r="J2322" t="s">
        <v>329</v>
      </c>
      <c r="K2322">
        <v>6</v>
      </c>
      <c r="L2322">
        <v>0</v>
      </c>
      <c r="M2322">
        <v>0</v>
      </c>
      <c r="N2322">
        <v>0</v>
      </c>
    </row>
    <row r="2323" spans="1:14" x14ac:dyDescent="0.15">
      <c r="A2323" t="str">
        <f t="shared" si="38"/>
        <v>201950_398_4562342690067</v>
      </c>
      <c r="B2323">
        <v>201950</v>
      </c>
      <c r="C2323">
        <v>398</v>
      </c>
      <c r="D2323" t="s">
        <v>105</v>
      </c>
      <c r="E2323" s="9">
        <v>4562342690067</v>
      </c>
      <c r="F2323">
        <v>0</v>
      </c>
      <c r="G2323">
        <v>0</v>
      </c>
      <c r="H2323" t="s">
        <v>23</v>
      </c>
      <c r="I2323" t="s">
        <v>19</v>
      </c>
      <c r="J2323" t="s">
        <v>329</v>
      </c>
      <c r="K2323">
        <v>28</v>
      </c>
      <c r="L2323">
        <v>0</v>
      </c>
      <c r="M2323">
        <v>0</v>
      </c>
      <c r="N2323">
        <v>0</v>
      </c>
    </row>
    <row r="2324" spans="1:14" x14ac:dyDescent="0.15">
      <c r="A2324" t="str">
        <f t="shared" si="38"/>
        <v>201950_398_4562342690074</v>
      </c>
      <c r="B2324">
        <v>201950</v>
      </c>
      <c r="C2324">
        <v>398</v>
      </c>
      <c r="D2324" t="s">
        <v>105</v>
      </c>
      <c r="E2324" s="9">
        <v>4562342690074</v>
      </c>
      <c r="F2324">
        <v>0</v>
      </c>
      <c r="G2324">
        <v>0</v>
      </c>
      <c r="H2324" t="s">
        <v>24</v>
      </c>
      <c r="I2324" t="s">
        <v>19</v>
      </c>
      <c r="J2324" t="s">
        <v>329</v>
      </c>
      <c r="K2324">
        <v>28</v>
      </c>
      <c r="L2324">
        <v>1</v>
      </c>
      <c r="M2324">
        <v>0</v>
      </c>
      <c r="N2324">
        <v>0</v>
      </c>
    </row>
    <row r="2325" spans="1:14" x14ac:dyDescent="0.15">
      <c r="A2325" t="str">
        <f t="shared" si="38"/>
        <v>201950_398_4562342690081</v>
      </c>
      <c r="B2325">
        <v>201950</v>
      </c>
      <c r="C2325">
        <v>398</v>
      </c>
      <c r="D2325" t="s">
        <v>105</v>
      </c>
      <c r="E2325" s="9">
        <v>4562342690081</v>
      </c>
      <c r="F2325">
        <v>0</v>
      </c>
      <c r="G2325">
        <v>0</v>
      </c>
      <c r="H2325" t="s">
        <v>25</v>
      </c>
      <c r="I2325" t="s">
        <v>19</v>
      </c>
      <c r="J2325" t="s">
        <v>329</v>
      </c>
      <c r="K2325">
        <v>8</v>
      </c>
      <c r="L2325">
        <v>0</v>
      </c>
      <c r="M2325">
        <v>0</v>
      </c>
      <c r="N2325">
        <v>0</v>
      </c>
    </row>
    <row r="2326" spans="1:14" x14ac:dyDescent="0.15">
      <c r="A2326" t="str">
        <f t="shared" si="38"/>
        <v>201950_399_4562342690029</v>
      </c>
      <c r="B2326">
        <v>201950</v>
      </c>
      <c r="C2326">
        <v>399</v>
      </c>
      <c r="D2326" t="s">
        <v>106</v>
      </c>
      <c r="E2326" s="9">
        <v>4562342690029</v>
      </c>
      <c r="F2326">
        <v>0</v>
      </c>
      <c r="G2326">
        <v>0</v>
      </c>
      <c r="H2326" t="s">
        <v>18</v>
      </c>
      <c r="I2326" t="s">
        <v>19</v>
      </c>
      <c r="J2326" t="s">
        <v>329</v>
      </c>
      <c r="K2326">
        <v>24</v>
      </c>
      <c r="L2326">
        <v>3</v>
      </c>
      <c r="M2326">
        <v>0</v>
      </c>
      <c r="N2326">
        <v>0</v>
      </c>
    </row>
    <row r="2327" spans="1:14" x14ac:dyDescent="0.15">
      <c r="A2327" t="str">
        <f t="shared" si="38"/>
        <v>201950_399_4562342690036</v>
      </c>
      <c r="B2327">
        <v>201950</v>
      </c>
      <c r="C2327">
        <v>399</v>
      </c>
      <c r="D2327" t="s">
        <v>106</v>
      </c>
      <c r="E2327" s="9">
        <v>4562342690036</v>
      </c>
      <c r="F2327">
        <v>0</v>
      </c>
      <c r="G2327">
        <v>0</v>
      </c>
      <c r="H2327" t="s">
        <v>20</v>
      </c>
      <c r="I2327" t="s">
        <v>19</v>
      </c>
      <c r="J2327" t="s">
        <v>329</v>
      </c>
      <c r="K2327">
        <v>10</v>
      </c>
      <c r="L2327">
        <v>0</v>
      </c>
      <c r="M2327">
        <v>0</v>
      </c>
      <c r="N2327">
        <v>0</v>
      </c>
    </row>
    <row r="2328" spans="1:14" x14ac:dyDescent="0.15">
      <c r="A2328" t="str">
        <f t="shared" si="38"/>
        <v>201950_399_4562342690043</v>
      </c>
      <c r="B2328">
        <v>201950</v>
      </c>
      <c r="C2328">
        <v>399</v>
      </c>
      <c r="D2328" t="s">
        <v>106</v>
      </c>
      <c r="E2328" s="9">
        <v>4562342690043</v>
      </c>
      <c r="F2328">
        <v>0</v>
      </c>
      <c r="G2328">
        <v>0</v>
      </c>
      <c r="H2328" t="s">
        <v>21</v>
      </c>
      <c r="I2328" t="s">
        <v>19</v>
      </c>
      <c r="J2328" t="s">
        <v>329</v>
      </c>
      <c r="K2328">
        <v>27</v>
      </c>
      <c r="L2328">
        <v>0</v>
      </c>
      <c r="M2328">
        <v>0</v>
      </c>
      <c r="N2328">
        <v>0</v>
      </c>
    </row>
    <row r="2329" spans="1:14" x14ac:dyDescent="0.15">
      <c r="A2329" t="str">
        <f t="shared" ref="A2329:A2392" si="39">B2329&amp;"_"&amp;C2329&amp;"_"&amp;E2329</f>
        <v>201950_399_4562342690050</v>
      </c>
      <c r="B2329">
        <v>201950</v>
      </c>
      <c r="C2329">
        <v>399</v>
      </c>
      <c r="D2329" t="s">
        <v>106</v>
      </c>
      <c r="E2329" s="9">
        <v>4562342690050</v>
      </c>
      <c r="F2329">
        <v>0</v>
      </c>
      <c r="G2329">
        <v>0</v>
      </c>
      <c r="H2329" t="s">
        <v>22</v>
      </c>
      <c r="I2329" t="s">
        <v>19</v>
      </c>
      <c r="J2329" t="s">
        <v>329</v>
      </c>
      <c r="K2329">
        <v>9</v>
      </c>
      <c r="L2329">
        <v>1</v>
      </c>
      <c r="M2329">
        <v>0</v>
      </c>
      <c r="N2329">
        <v>0</v>
      </c>
    </row>
    <row r="2330" spans="1:14" x14ac:dyDescent="0.15">
      <c r="A2330" t="str">
        <f t="shared" si="39"/>
        <v>201950_399_4562342690067</v>
      </c>
      <c r="B2330">
        <v>201950</v>
      </c>
      <c r="C2330">
        <v>399</v>
      </c>
      <c r="D2330" t="s">
        <v>106</v>
      </c>
      <c r="E2330" s="9">
        <v>4562342690067</v>
      </c>
      <c r="F2330">
        <v>0</v>
      </c>
      <c r="G2330">
        <v>0</v>
      </c>
      <c r="H2330" t="s">
        <v>23</v>
      </c>
      <c r="I2330" t="s">
        <v>19</v>
      </c>
      <c r="J2330" t="s">
        <v>329</v>
      </c>
      <c r="K2330">
        <v>24</v>
      </c>
      <c r="L2330">
        <v>3</v>
      </c>
      <c r="M2330">
        <v>0</v>
      </c>
      <c r="N2330">
        <v>0</v>
      </c>
    </row>
    <row r="2331" spans="1:14" x14ac:dyDescent="0.15">
      <c r="A2331" t="str">
        <f t="shared" si="39"/>
        <v>201950_399_4562342690074</v>
      </c>
      <c r="B2331">
        <v>201950</v>
      </c>
      <c r="C2331">
        <v>399</v>
      </c>
      <c r="D2331" t="s">
        <v>106</v>
      </c>
      <c r="E2331" s="9">
        <v>4562342690074</v>
      </c>
      <c r="F2331">
        <v>0</v>
      </c>
      <c r="G2331">
        <v>0</v>
      </c>
      <c r="H2331" t="s">
        <v>24</v>
      </c>
      <c r="I2331" t="s">
        <v>19</v>
      </c>
      <c r="J2331" t="s">
        <v>329</v>
      </c>
      <c r="K2331">
        <v>23</v>
      </c>
      <c r="L2331">
        <v>3</v>
      </c>
      <c r="M2331">
        <v>0</v>
      </c>
      <c r="N2331">
        <v>0</v>
      </c>
    </row>
    <row r="2332" spans="1:14" x14ac:dyDescent="0.15">
      <c r="A2332" t="str">
        <f t="shared" si="39"/>
        <v>201950_399_4562342690081</v>
      </c>
      <c r="B2332">
        <v>201950</v>
      </c>
      <c r="C2332">
        <v>399</v>
      </c>
      <c r="D2332" t="s">
        <v>106</v>
      </c>
      <c r="E2332" s="9">
        <v>4562342690081</v>
      </c>
      <c r="F2332">
        <v>0</v>
      </c>
      <c r="G2332">
        <v>0</v>
      </c>
      <c r="H2332" t="s">
        <v>25</v>
      </c>
      <c r="I2332" t="s">
        <v>19</v>
      </c>
      <c r="J2332" t="s">
        <v>329</v>
      </c>
      <c r="K2332">
        <v>7</v>
      </c>
      <c r="L2332">
        <v>2</v>
      </c>
      <c r="M2332">
        <v>0</v>
      </c>
      <c r="N2332">
        <v>0</v>
      </c>
    </row>
    <row r="2333" spans="1:14" x14ac:dyDescent="0.15">
      <c r="A2333" t="str">
        <f t="shared" si="39"/>
        <v>201950_401_4562342690029</v>
      </c>
      <c r="B2333">
        <v>201950</v>
      </c>
      <c r="C2333">
        <v>401</v>
      </c>
      <c r="D2333" t="s">
        <v>107</v>
      </c>
      <c r="E2333" s="9">
        <v>4562342690029</v>
      </c>
      <c r="F2333">
        <v>0</v>
      </c>
      <c r="G2333">
        <v>0</v>
      </c>
      <c r="H2333" t="s">
        <v>18</v>
      </c>
      <c r="I2333" t="s">
        <v>19</v>
      </c>
      <c r="J2333" t="s">
        <v>329</v>
      </c>
      <c r="K2333">
        <v>30</v>
      </c>
      <c r="L2333">
        <v>0</v>
      </c>
      <c r="M2333">
        <v>0</v>
      </c>
      <c r="N2333">
        <v>0</v>
      </c>
    </row>
    <row r="2334" spans="1:14" x14ac:dyDescent="0.15">
      <c r="A2334" t="str">
        <f t="shared" si="39"/>
        <v>201950_401_4562342690036</v>
      </c>
      <c r="B2334">
        <v>201950</v>
      </c>
      <c r="C2334">
        <v>401</v>
      </c>
      <c r="D2334" t="s">
        <v>107</v>
      </c>
      <c r="E2334" s="9">
        <v>4562342690036</v>
      </c>
      <c r="F2334">
        <v>0</v>
      </c>
      <c r="G2334">
        <v>0</v>
      </c>
      <c r="H2334" t="s">
        <v>20</v>
      </c>
      <c r="I2334" t="s">
        <v>19</v>
      </c>
      <c r="J2334" t="s">
        <v>329</v>
      </c>
      <c r="K2334">
        <v>8</v>
      </c>
      <c r="L2334">
        <v>1</v>
      </c>
      <c r="M2334">
        <v>0</v>
      </c>
      <c r="N2334">
        <v>0</v>
      </c>
    </row>
    <row r="2335" spans="1:14" x14ac:dyDescent="0.15">
      <c r="A2335" t="str">
        <f t="shared" si="39"/>
        <v>201950_401_4562342690043</v>
      </c>
      <c r="B2335">
        <v>201950</v>
      </c>
      <c r="C2335">
        <v>401</v>
      </c>
      <c r="D2335" t="s">
        <v>107</v>
      </c>
      <c r="E2335" s="9">
        <v>4562342690043</v>
      </c>
      <c r="F2335">
        <v>0</v>
      </c>
      <c r="G2335">
        <v>0</v>
      </c>
      <c r="H2335" t="s">
        <v>21</v>
      </c>
      <c r="I2335" t="s">
        <v>19</v>
      </c>
      <c r="J2335" t="s">
        <v>329</v>
      </c>
      <c r="K2335">
        <v>29</v>
      </c>
      <c r="L2335">
        <v>1</v>
      </c>
      <c r="M2335">
        <v>0</v>
      </c>
      <c r="N2335">
        <v>0</v>
      </c>
    </row>
    <row r="2336" spans="1:14" x14ac:dyDescent="0.15">
      <c r="A2336" t="str">
        <f t="shared" si="39"/>
        <v>201950_401_4562342690050</v>
      </c>
      <c r="B2336">
        <v>201950</v>
      </c>
      <c r="C2336">
        <v>401</v>
      </c>
      <c r="D2336" t="s">
        <v>107</v>
      </c>
      <c r="E2336" s="9">
        <v>4562342690050</v>
      </c>
      <c r="F2336">
        <v>0</v>
      </c>
      <c r="G2336">
        <v>0</v>
      </c>
      <c r="H2336" t="s">
        <v>22</v>
      </c>
      <c r="I2336" t="s">
        <v>19</v>
      </c>
      <c r="J2336" t="s">
        <v>329</v>
      </c>
      <c r="K2336">
        <v>9</v>
      </c>
      <c r="L2336">
        <v>0</v>
      </c>
      <c r="M2336">
        <v>0</v>
      </c>
      <c r="N2336">
        <v>0</v>
      </c>
    </row>
    <row r="2337" spans="1:14" x14ac:dyDescent="0.15">
      <c r="A2337" t="str">
        <f t="shared" si="39"/>
        <v>201950_401_4562342690067</v>
      </c>
      <c r="B2337">
        <v>201950</v>
      </c>
      <c r="C2337">
        <v>401</v>
      </c>
      <c r="D2337" t="s">
        <v>107</v>
      </c>
      <c r="E2337" s="9">
        <v>4562342690067</v>
      </c>
      <c r="F2337">
        <v>0</v>
      </c>
      <c r="G2337">
        <v>0</v>
      </c>
      <c r="H2337" t="s">
        <v>23</v>
      </c>
      <c r="I2337" t="s">
        <v>19</v>
      </c>
      <c r="J2337" t="s">
        <v>329</v>
      </c>
      <c r="K2337">
        <v>30</v>
      </c>
      <c r="L2337">
        <v>0</v>
      </c>
      <c r="M2337">
        <v>0</v>
      </c>
      <c r="N2337">
        <v>0</v>
      </c>
    </row>
    <row r="2338" spans="1:14" x14ac:dyDescent="0.15">
      <c r="A2338" t="str">
        <f t="shared" si="39"/>
        <v>201950_401_4562342690074</v>
      </c>
      <c r="B2338">
        <v>201950</v>
      </c>
      <c r="C2338">
        <v>401</v>
      </c>
      <c r="D2338" t="s">
        <v>107</v>
      </c>
      <c r="E2338" s="9">
        <v>4562342690074</v>
      </c>
      <c r="F2338">
        <v>0</v>
      </c>
      <c r="G2338">
        <v>0</v>
      </c>
      <c r="H2338" t="s">
        <v>24</v>
      </c>
      <c r="I2338" t="s">
        <v>19</v>
      </c>
      <c r="J2338" t="s">
        <v>329</v>
      </c>
      <c r="K2338">
        <v>26</v>
      </c>
      <c r="L2338">
        <v>2</v>
      </c>
      <c r="M2338">
        <v>0</v>
      </c>
      <c r="N2338">
        <v>0</v>
      </c>
    </row>
    <row r="2339" spans="1:14" x14ac:dyDescent="0.15">
      <c r="A2339" t="str">
        <f t="shared" si="39"/>
        <v>201950_401_4562342690081</v>
      </c>
      <c r="B2339">
        <v>201950</v>
      </c>
      <c r="C2339">
        <v>401</v>
      </c>
      <c r="D2339" t="s">
        <v>107</v>
      </c>
      <c r="E2339" s="9">
        <v>4562342690081</v>
      </c>
      <c r="F2339">
        <v>0</v>
      </c>
      <c r="G2339">
        <v>0</v>
      </c>
      <c r="H2339" t="s">
        <v>25</v>
      </c>
      <c r="I2339" t="s">
        <v>19</v>
      </c>
      <c r="J2339" t="s">
        <v>329</v>
      </c>
      <c r="K2339">
        <v>8</v>
      </c>
      <c r="L2339">
        <v>0</v>
      </c>
      <c r="M2339">
        <v>0</v>
      </c>
      <c r="N2339">
        <v>0</v>
      </c>
    </row>
    <row r="2340" spans="1:14" x14ac:dyDescent="0.15">
      <c r="A2340" t="str">
        <f t="shared" si="39"/>
        <v>201950_403_4562342690029</v>
      </c>
      <c r="B2340">
        <v>201950</v>
      </c>
      <c r="C2340">
        <v>403</v>
      </c>
      <c r="D2340" t="s">
        <v>108</v>
      </c>
      <c r="E2340" s="9">
        <v>4562342690029</v>
      </c>
      <c r="F2340">
        <v>0</v>
      </c>
      <c r="G2340">
        <v>0</v>
      </c>
      <c r="H2340" t="s">
        <v>18</v>
      </c>
      <c r="I2340" t="s">
        <v>19</v>
      </c>
      <c r="J2340" t="s">
        <v>329</v>
      </c>
      <c r="K2340">
        <v>28</v>
      </c>
      <c r="L2340">
        <v>1</v>
      </c>
      <c r="M2340">
        <v>0</v>
      </c>
      <c r="N2340">
        <v>0</v>
      </c>
    </row>
    <row r="2341" spans="1:14" x14ac:dyDescent="0.15">
      <c r="A2341" t="str">
        <f t="shared" si="39"/>
        <v>201950_403_4562342690036</v>
      </c>
      <c r="B2341">
        <v>201950</v>
      </c>
      <c r="C2341">
        <v>403</v>
      </c>
      <c r="D2341" t="s">
        <v>108</v>
      </c>
      <c r="E2341" s="9">
        <v>4562342690036</v>
      </c>
      <c r="F2341">
        <v>0</v>
      </c>
      <c r="G2341">
        <v>0</v>
      </c>
      <c r="H2341" t="s">
        <v>20</v>
      </c>
      <c r="I2341" t="s">
        <v>19</v>
      </c>
      <c r="J2341" t="s">
        <v>329</v>
      </c>
      <c r="K2341">
        <v>10</v>
      </c>
      <c r="L2341">
        <v>0</v>
      </c>
      <c r="M2341">
        <v>0</v>
      </c>
      <c r="N2341">
        <v>0</v>
      </c>
    </row>
    <row r="2342" spans="1:14" x14ac:dyDescent="0.15">
      <c r="A2342" t="str">
        <f t="shared" si="39"/>
        <v>201950_403_4562342690043</v>
      </c>
      <c r="B2342">
        <v>201950</v>
      </c>
      <c r="C2342">
        <v>403</v>
      </c>
      <c r="D2342" t="s">
        <v>108</v>
      </c>
      <c r="E2342" s="9">
        <v>4562342690043</v>
      </c>
      <c r="F2342">
        <v>0</v>
      </c>
      <c r="G2342">
        <v>0</v>
      </c>
      <c r="H2342" t="s">
        <v>21</v>
      </c>
      <c r="I2342" t="s">
        <v>19</v>
      </c>
      <c r="J2342" t="s">
        <v>329</v>
      </c>
      <c r="K2342">
        <v>27</v>
      </c>
      <c r="L2342">
        <v>1</v>
      </c>
      <c r="M2342">
        <v>0</v>
      </c>
      <c r="N2342">
        <v>0</v>
      </c>
    </row>
    <row r="2343" spans="1:14" x14ac:dyDescent="0.15">
      <c r="A2343" t="str">
        <f t="shared" si="39"/>
        <v>201950_403_4562342690050</v>
      </c>
      <c r="B2343">
        <v>201950</v>
      </c>
      <c r="C2343">
        <v>403</v>
      </c>
      <c r="D2343" t="s">
        <v>108</v>
      </c>
      <c r="E2343" s="9">
        <v>4562342690050</v>
      </c>
      <c r="F2343">
        <v>0</v>
      </c>
      <c r="G2343">
        <v>0</v>
      </c>
      <c r="H2343" t="s">
        <v>22</v>
      </c>
      <c r="I2343" t="s">
        <v>19</v>
      </c>
      <c r="J2343" t="s">
        <v>329</v>
      </c>
      <c r="K2343">
        <v>9</v>
      </c>
      <c r="L2343">
        <v>0</v>
      </c>
      <c r="M2343">
        <v>0</v>
      </c>
      <c r="N2343">
        <v>0</v>
      </c>
    </row>
    <row r="2344" spans="1:14" x14ac:dyDescent="0.15">
      <c r="A2344" t="str">
        <f t="shared" si="39"/>
        <v>201950_403_4562342690067</v>
      </c>
      <c r="B2344">
        <v>201950</v>
      </c>
      <c r="C2344">
        <v>403</v>
      </c>
      <c r="D2344" t="s">
        <v>108</v>
      </c>
      <c r="E2344" s="9">
        <v>4562342690067</v>
      </c>
      <c r="F2344">
        <v>0</v>
      </c>
      <c r="G2344">
        <v>0</v>
      </c>
      <c r="H2344" t="s">
        <v>23</v>
      </c>
      <c r="I2344" t="s">
        <v>19</v>
      </c>
      <c r="J2344" t="s">
        <v>329</v>
      </c>
      <c r="K2344">
        <v>26</v>
      </c>
      <c r="L2344">
        <v>1</v>
      </c>
      <c r="M2344">
        <v>0</v>
      </c>
      <c r="N2344">
        <v>0</v>
      </c>
    </row>
    <row r="2345" spans="1:14" x14ac:dyDescent="0.15">
      <c r="A2345" t="str">
        <f t="shared" si="39"/>
        <v>201950_403_4562342690074</v>
      </c>
      <c r="B2345">
        <v>201950</v>
      </c>
      <c r="C2345">
        <v>403</v>
      </c>
      <c r="D2345" t="s">
        <v>108</v>
      </c>
      <c r="E2345" s="9">
        <v>4562342690074</v>
      </c>
      <c r="F2345">
        <v>0</v>
      </c>
      <c r="G2345">
        <v>0</v>
      </c>
      <c r="H2345" t="s">
        <v>24</v>
      </c>
      <c r="I2345" t="s">
        <v>19</v>
      </c>
      <c r="J2345" t="s">
        <v>329</v>
      </c>
      <c r="K2345">
        <v>24</v>
      </c>
      <c r="L2345">
        <v>3</v>
      </c>
      <c r="M2345">
        <v>0</v>
      </c>
      <c r="N2345">
        <v>0</v>
      </c>
    </row>
    <row r="2346" spans="1:14" x14ac:dyDescent="0.15">
      <c r="A2346" t="str">
        <f t="shared" si="39"/>
        <v>201950_403_4562342690081</v>
      </c>
      <c r="B2346">
        <v>201950</v>
      </c>
      <c r="C2346">
        <v>403</v>
      </c>
      <c r="D2346" t="s">
        <v>108</v>
      </c>
      <c r="E2346" s="9">
        <v>4562342690081</v>
      </c>
      <c r="F2346">
        <v>0</v>
      </c>
      <c r="G2346">
        <v>0</v>
      </c>
      <c r="H2346" t="s">
        <v>25</v>
      </c>
      <c r="I2346" t="s">
        <v>19</v>
      </c>
      <c r="J2346" t="s">
        <v>329</v>
      </c>
      <c r="K2346">
        <v>9</v>
      </c>
      <c r="L2346">
        <v>1</v>
      </c>
      <c r="M2346">
        <v>0</v>
      </c>
      <c r="N2346">
        <v>0</v>
      </c>
    </row>
    <row r="2347" spans="1:14" x14ac:dyDescent="0.15">
      <c r="A2347" t="str">
        <f t="shared" si="39"/>
        <v>201950_404_4562342690029</v>
      </c>
      <c r="B2347">
        <v>201950</v>
      </c>
      <c r="C2347">
        <v>404</v>
      </c>
      <c r="D2347" t="s">
        <v>109</v>
      </c>
      <c r="E2347" s="9">
        <v>4562342690029</v>
      </c>
      <c r="F2347">
        <v>0</v>
      </c>
      <c r="G2347">
        <v>0</v>
      </c>
      <c r="H2347" t="s">
        <v>18</v>
      </c>
      <c r="I2347" t="s">
        <v>19</v>
      </c>
      <c r="J2347" t="s">
        <v>329</v>
      </c>
      <c r="K2347">
        <v>27</v>
      </c>
      <c r="L2347">
        <v>0</v>
      </c>
      <c r="M2347">
        <v>0</v>
      </c>
      <c r="N2347">
        <v>0</v>
      </c>
    </row>
    <row r="2348" spans="1:14" x14ac:dyDescent="0.15">
      <c r="A2348" t="str">
        <f t="shared" si="39"/>
        <v>201950_404_4562342690036</v>
      </c>
      <c r="B2348">
        <v>201950</v>
      </c>
      <c r="C2348">
        <v>404</v>
      </c>
      <c r="D2348" t="s">
        <v>109</v>
      </c>
      <c r="E2348" s="9">
        <v>4562342690036</v>
      </c>
      <c r="F2348">
        <v>0</v>
      </c>
      <c r="G2348">
        <v>0</v>
      </c>
      <c r="H2348" t="s">
        <v>20</v>
      </c>
      <c r="I2348" t="s">
        <v>19</v>
      </c>
      <c r="J2348" t="s">
        <v>329</v>
      </c>
      <c r="K2348">
        <v>9</v>
      </c>
      <c r="L2348">
        <v>0</v>
      </c>
      <c r="M2348">
        <v>0</v>
      </c>
      <c r="N2348">
        <v>0</v>
      </c>
    </row>
    <row r="2349" spans="1:14" x14ac:dyDescent="0.15">
      <c r="A2349" t="str">
        <f t="shared" si="39"/>
        <v>201950_404_4562342690043</v>
      </c>
      <c r="B2349">
        <v>201950</v>
      </c>
      <c r="C2349">
        <v>404</v>
      </c>
      <c r="D2349" t="s">
        <v>109</v>
      </c>
      <c r="E2349" s="9">
        <v>4562342690043</v>
      </c>
      <c r="F2349">
        <v>0</v>
      </c>
      <c r="G2349">
        <v>0</v>
      </c>
      <c r="H2349" t="s">
        <v>21</v>
      </c>
      <c r="I2349" t="s">
        <v>19</v>
      </c>
      <c r="J2349" t="s">
        <v>329</v>
      </c>
      <c r="K2349">
        <v>27</v>
      </c>
      <c r="L2349">
        <v>1</v>
      </c>
      <c r="M2349">
        <v>0</v>
      </c>
      <c r="N2349">
        <v>0</v>
      </c>
    </row>
    <row r="2350" spans="1:14" x14ac:dyDescent="0.15">
      <c r="A2350" t="str">
        <f t="shared" si="39"/>
        <v>201950_404_4562342690050</v>
      </c>
      <c r="B2350">
        <v>201950</v>
      </c>
      <c r="C2350">
        <v>404</v>
      </c>
      <c r="D2350" t="s">
        <v>109</v>
      </c>
      <c r="E2350" s="9">
        <v>4562342690050</v>
      </c>
      <c r="F2350">
        <v>0</v>
      </c>
      <c r="G2350">
        <v>0</v>
      </c>
      <c r="H2350" t="s">
        <v>22</v>
      </c>
      <c r="I2350" t="s">
        <v>19</v>
      </c>
      <c r="J2350" t="s">
        <v>329</v>
      </c>
      <c r="K2350">
        <v>6</v>
      </c>
      <c r="L2350">
        <v>3</v>
      </c>
      <c r="M2350">
        <v>0</v>
      </c>
      <c r="N2350">
        <v>0</v>
      </c>
    </row>
    <row r="2351" spans="1:14" x14ac:dyDescent="0.15">
      <c r="A2351" t="str">
        <f t="shared" si="39"/>
        <v>201950_404_4562342690067</v>
      </c>
      <c r="B2351">
        <v>201950</v>
      </c>
      <c r="C2351">
        <v>404</v>
      </c>
      <c r="D2351" t="s">
        <v>109</v>
      </c>
      <c r="E2351" s="9">
        <v>4562342690067</v>
      </c>
      <c r="F2351">
        <v>0</v>
      </c>
      <c r="G2351">
        <v>0</v>
      </c>
      <c r="H2351" t="s">
        <v>23</v>
      </c>
      <c r="I2351" t="s">
        <v>19</v>
      </c>
      <c r="J2351" t="s">
        <v>329</v>
      </c>
      <c r="K2351">
        <v>23</v>
      </c>
      <c r="L2351">
        <v>2</v>
      </c>
      <c r="M2351">
        <v>0</v>
      </c>
      <c r="N2351">
        <v>0</v>
      </c>
    </row>
    <row r="2352" spans="1:14" x14ac:dyDescent="0.15">
      <c r="A2352" t="str">
        <f t="shared" si="39"/>
        <v>201950_404_4562342690074</v>
      </c>
      <c r="B2352">
        <v>201950</v>
      </c>
      <c r="C2352">
        <v>404</v>
      </c>
      <c r="D2352" t="s">
        <v>109</v>
      </c>
      <c r="E2352" s="9">
        <v>4562342690074</v>
      </c>
      <c r="F2352">
        <v>0</v>
      </c>
      <c r="G2352">
        <v>0</v>
      </c>
      <c r="H2352" t="s">
        <v>24</v>
      </c>
      <c r="I2352" t="s">
        <v>19</v>
      </c>
      <c r="J2352" t="s">
        <v>329</v>
      </c>
      <c r="K2352">
        <v>14</v>
      </c>
      <c r="L2352">
        <v>5</v>
      </c>
      <c r="M2352">
        <v>0</v>
      </c>
      <c r="N2352">
        <v>0</v>
      </c>
    </row>
    <row r="2353" spans="1:14" x14ac:dyDescent="0.15">
      <c r="A2353" t="str">
        <f t="shared" si="39"/>
        <v>201950_404_4562342690081</v>
      </c>
      <c r="B2353">
        <v>201950</v>
      </c>
      <c r="C2353">
        <v>404</v>
      </c>
      <c r="D2353" t="s">
        <v>109</v>
      </c>
      <c r="E2353" s="9">
        <v>4562342690081</v>
      </c>
      <c r="F2353">
        <v>0</v>
      </c>
      <c r="G2353">
        <v>0</v>
      </c>
      <c r="H2353" t="s">
        <v>25</v>
      </c>
      <c r="I2353" t="s">
        <v>19</v>
      </c>
      <c r="J2353" t="s">
        <v>329</v>
      </c>
      <c r="K2353">
        <v>8</v>
      </c>
      <c r="L2353">
        <v>1</v>
      </c>
      <c r="M2353">
        <v>0</v>
      </c>
      <c r="N2353">
        <v>0</v>
      </c>
    </row>
    <row r="2354" spans="1:14" x14ac:dyDescent="0.15">
      <c r="A2354" t="str">
        <f t="shared" si="39"/>
        <v>201950_405_4562342690029</v>
      </c>
      <c r="B2354">
        <v>201950</v>
      </c>
      <c r="C2354">
        <v>405</v>
      </c>
      <c r="D2354" t="s">
        <v>110</v>
      </c>
      <c r="E2354" s="9">
        <v>4562342690029</v>
      </c>
      <c r="F2354">
        <v>0</v>
      </c>
      <c r="G2354">
        <v>0</v>
      </c>
      <c r="H2354" t="s">
        <v>18</v>
      </c>
      <c r="I2354" t="s">
        <v>19</v>
      </c>
      <c r="J2354" t="s">
        <v>329</v>
      </c>
      <c r="K2354">
        <v>27</v>
      </c>
      <c r="L2354">
        <v>2</v>
      </c>
      <c r="M2354">
        <v>0</v>
      </c>
      <c r="N2354">
        <v>0</v>
      </c>
    </row>
    <row r="2355" spans="1:14" x14ac:dyDescent="0.15">
      <c r="A2355" t="str">
        <f t="shared" si="39"/>
        <v>201950_405_4562342690036</v>
      </c>
      <c r="B2355">
        <v>201950</v>
      </c>
      <c r="C2355">
        <v>405</v>
      </c>
      <c r="D2355" t="s">
        <v>110</v>
      </c>
      <c r="E2355" s="9">
        <v>4562342690036</v>
      </c>
      <c r="F2355">
        <v>0</v>
      </c>
      <c r="G2355">
        <v>0</v>
      </c>
      <c r="H2355" t="s">
        <v>20</v>
      </c>
      <c r="I2355" t="s">
        <v>19</v>
      </c>
      <c r="J2355" t="s">
        <v>329</v>
      </c>
      <c r="K2355">
        <v>10</v>
      </c>
      <c r="L2355">
        <v>0</v>
      </c>
      <c r="M2355">
        <v>0</v>
      </c>
      <c r="N2355">
        <v>0</v>
      </c>
    </row>
    <row r="2356" spans="1:14" x14ac:dyDescent="0.15">
      <c r="A2356" t="str">
        <f t="shared" si="39"/>
        <v>201950_405_4562342690043</v>
      </c>
      <c r="B2356">
        <v>201950</v>
      </c>
      <c r="C2356">
        <v>405</v>
      </c>
      <c r="D2356" t="s">
        <v>110</v>
      </c>
      <c r="E2356" s="9">
        <v>4562342690043</v>
      </c>
      <c r="F2356">
        <v>0</v>
      </c>
      <c r="G2356">
        <v>0</v>
      </c>
      <c r="H2356" t="s">
        <v>21</v>
      </c>
      <c r="I2356" t="s">
        <v>19</v>
      </c>
      <c r="J2356" t="s">
        <v>329</v>
      </c>
      <c r="K2356">
        <v>28</v>
      </c>
      <c r="L2356">
        <v>1</v>
      </c>
      <c r="M2356">
        <v>0</v>
      </c>
      <c r="N2356">
        <v>0</v>
      </c>
    </row>
    <row r="2357" spans="1:14" x14ac:dyDescent="0.15">
      <c r="A2357" t="str">
        <f t="shared" si="39"/>
        <v>201950_405_4562342690050</v>
      </c>
      <c r="B2357">
        <v>201950</v>
      </c>
      <c r="C2357">
        <v>405</v>
      </c>
      <c r="D2357" t="s">
        <v>110</v>
      </c>
      <c r="E2357" s="9">
        <v>4562342690050</v>
      </c>
      <c r="F2357">
        <v>0</v>
      </c>
      <c r="G2357">
        <v>0</v>
      </c>
      <c r="H2357" t="s">
        <v>22</v>
      </c>
      <c r="I2357" t="s">
        <v>19</v>
      </c>
      <c r="J2357" t="s">
        <v>329</v>
      </c>
      <c r="K2357">
        <v>8</v>
      </c>
      <c r="L2357">
        <v>2</v>
      </c>
      <c r="M2357">
        <v>0</v>
      </c>
      <c r="N2357">
        <v>0</v>
      </c>
    </row>
    <row r="2358" spans="1:14" x14ac:dyDescent="0.15">
      <c r="A2358" t="str">
        <f t="shared" si="39"/>
        <v>201950_405_4562342690067</v>
      </c>
      <c r="B2358">
        <v>201950</v>
      </c>
      <c r="C2358">
        <v>405</v>
      </c>
      <c r="D2358" t="s">
        <v>110</v>
      </c>
      <c r="E2358" s="9">
        <v>4562342690067</v>
      </c>
      <c r="F2358">
        <v>0</v>
      </c>
      <c r="G2358">
        <v>0</v>
      </c>
      <c r="H2358" t="s">
        <v>23</v>
      </c>
      <c r="I2358" t="s">
        <v>19</v>
      </c>
      <c r="J2358" t="s">
        <v>329</v>
      </c>
      <c r="K2358">
        <v>29</v>
      </c>
      <c r="L2358">
        <v>1</v>
      </c>
      <c r="M2358">
        <v>0</v>
      </c>
      <c r="N2358">
        <v>0</v>
      </c>
    </row>
    <row r="2359" spans="1:14" x14ac:dyDescent="0.15">
      <c r="A2359" t="str">
        <f t="shared" si="39"/>
        <v>201950_405_4562342690074</v>
      </c>
      <c r="B2359">
        <v>201950</v>
      </c>
      <c r="C2359">
        <v>405</v>
      </c>
      <c r="D2359" t="s">
        <v>110</v>
      </c>
      <c r="E2359" s="9">
        <v>4562342690074</v>
      </c>
      <c r="F2359">
        <v>0</v>
      </c>
      <c r="G2359">
        <v>0</v>
      </c>
      <c r="H2359" t="s">
        <v>24</v>
      </c>
      <c r="I2359" t="s">
        <v>19</v>
      </c>
      <c r="J2359" t="s">
        <v>329</v>
      </c>
      <c r="K2359">
        <v>27</v>
      </c>
      <c r="L2359">
        <v>1</v>
      </c>
      <c r="M2359">
        <v>0</v>
      </c>
      <c r="N2359">
        <v>0</v>
      </c>
    </row>
    <row r="2360" spans="1:14" x14ac:dyDescent="0.15">
      <c r="A2360" t="str">
        <f t="shared" si="39"/>
        <v>201950_405_4562342690081</v>
      </c>
      <c r="B2360">
        <v>201950</v>
      </c>
      <c r="C2360">
        <v>405</v>
      </c>
      <c r="D2360" t="s">
        <v>110</v>
      </c>
      <c r="E2360" s="9">
        <v>4562342690081</v>
      </c>
      <c r="F2360">
        <v>0</v>
      </c>
      <c r="G2360">
        <v>0</v>
      </c>
      <c r="H2360" t="s">
        <v>25</v>
      </c>
      <c r="I2360" t="s">
        <v>19</v>
      </c>
      <c r="J2360" t="s">
        <v>329</v>
      </c>
      <c r="K2360">
        <v>8</v>
      </c>
      <c r="L2360">
        <v>1</v>
      </c>
      <c r="M2360">
        <v>0</v>
      </c>
      <c r="N2360">
        <v>0</v>
      </c>
    </row>
    <row r="2361" spans="1:14" x14ac:dyDescent="0.15">
      <c r="A2361" t="str">
        <f t="shared" si="39"/>
        <v>201950_407_4562342690029</v>
      </c>
      <c r="B2361">
        <v>201950</v>
      </c>
      <c r="C2361">
        <v>407</v>
      </c>
      <c r="D2361" t="s">
        <v>111</v>
      </c>
      <c r="E2361" s="9">
        <v>4562342690029</v>
      </c>
      <c r="F2361">
        <v>0</v>
      </c>
      <c r="G2361">
        <v>0</v>
      </c>
      <c r="H2361" t="s">
        <v>18</v>
      </c>
      <c r="I2361" t="s">
        <v>19</v>
      </c>
      <c r="J2361" t="s">
        <v>329</v>
      </c>
      <c r="K2361">
        <v>29</v>
      </c>
      <c r="L2361">
        <v>1</v>
      </c>
      <c r="M2361">
        <v>0</v>
      </c>
      <c r="N2361">
        <v>0</v>
      </c>
    </row>
    <row r="2362" spans="1:14" x14ac:dyDescent="0.15">
      <c r="A2362" t="str">
        <f t="shared" si="39"/>
        <v>201950_407_4562342690036</v>
      </c>
      <c r="B2362">
        <v>201950</v>
      </c>
      <c r="C2362">
        <v>407</v>
      </c>
      <c r="D2362" t="s">
        <v>111</v>
      </c>
      <c r="E2362" s="9">
        <v>4562342690036</v>
      </c>
      <c r="F2362">
        <v>0</v>
      </c>
      <c r="G2362">
        <v>0</v>
      </c>
      <c r="H2362" t="s">
        <v>20</v>
      </c>
      <c r="I2362" t="s">
        <v>19</v>
      </c>
      <c r="J2362" t="s">
        <v>329</v>
      </c>
      <c r="K2362">
        <v>9</v>
      </c>
      <c r="L2362">
        <v>1</v>
      </c>
      <c r="M2362">
        <v>0</v>
      </c>
      <c r="N2362">
        <v>0</v>
      </c>
    </row>
    <row r="2363" spans="1:14" x14ac:dyDescent="0.15">
      <c r="A2363" t="str">
        <f t="shared" si="39"/>
        <v>201950_407_4562342690043</v>
      </c>
      <c r="B2363">
        <v>201950</v>
      </c>
      <c r="C2363">
        <v>407</v>
      </c>
      <c r="D2363" t="s">
        <v>111</v>
      </c>
      <c r="E2363" s="9">
        <v>4562342690043</v>
      </c>
      <c r="F2363">
        <v>0</v>
      </c>
      <c r="G2363">
        <v>0</v>
      </c>
      <c r="H2363" t="s">
        <v>21</v>
      </c>
      <c r="I2363" t="s">
        <v>19</v>
      </c>
      <c r="J2363" t="s">
        <v>329</v>
      </c>
      <c r="K2363">
        <v>30</v>
      </c>
      <c r="L2363">
        <v>0</v>
      </c>
      <c r="M2363">
        <v>0</v>
      </c>
      <c r="N2363">
        <v>0</v>
      </c>
    </row>
    <row r="2364" spans="1:14" x14ac:dyDescent="0.15">
      <c r="A2364" t="str">
        <f t="shared" si="39"/>
        <v>201950_407_4562342690050</v>
      </c>
      <c r="B2364">
        <v>201950</v>
      </c>
      <c r="C2364">
        <v>407</v>
      </c>
      <c r="D2364" t="s">
        <v>111</v>
      </c>
      <c r="E2364" s="9">
        <v>4562342690050</v>
      </c>
      <c r="F2364">
        <v>0</v>
      </c>
      <c r="G2364">
        <v>0</v>
      </c>
      <c r="H2364" t="s">
        <v>22</v>
      </c>
      <c r="I2364" t="s">
        <v>19</v>
      </c>
      <c r="J2364" t="s">
        <v>329</v>
      </c>
      <c r="K2364">
        <v>10</v>
      </c>
      <c r="L2364">
        <v>0</v>
      </c>
      <c r="M2364">
        <v>0</v>
      </c>
      <c r="N2364">
        <v>0</v>
      </c>
    </row>
    <row r="2365" spans="1:14" x14ac:dyDescent="0.15">
      <c r="A2365" t="str">
        <f t="shared" si="39"/>
        <v>201950_407_4562342690067</v>
      </c>
      <c r="B2365">
        <v>201950</v>
      </c>
      <c r="C2365">
        <v>407</v>
      </c>
      <c r="D2365" t="s">
        <v>111</v>
      </c>
      <c r="E2365" s="9">
        <v>4562342690067</v>
      </c>
      <c r="F2365">
        <v>0</v>
      </c>
      <c r="G2365">
        <v>0</v>
      </c>
      <c r="H2365" t="s">
        <v>23</v>
      </c>
      <c r="I2365" t="s">
        <v>19</v>
      </c>
      <c r="J2365" t="s">
        <v>329</v>
      </c>
      <c r="K2365">
        <v>28</v>
      </c>
      <c r="L2365">
        <v>2</v>
      </c>
      <c r="M2365">
        <v>0</v>
      </c>
      <c r="N2365">
        <v>0</v>
      </c>
    </row>
    <row r="2366" spans="1:14" x14ac:dyDescent="0.15">
      <c r="A2366" t="str">
        <f t="shared" si="39"/>
        <v>201950_407_4562342690074</v>
      </c>
      <c r="B2366">
        <v>201950</v>
      </c>
      <c r="C2366">
        <v>407</v>
      </c>
      <c r="D2366" t="s">
        <v>111</v>
      </c>
      <c r="E2366" s="9">
        <v>4562342690074</v>
      </c>
      <c r="F2366">
        <v>0</v>
      </c>
      <c r="G2366">
        <v>0</v>
      </c>
      <c r="H2366" t="s">
        <v>24</v>
      </c>
      <c r="I2366" t="s">
        <v>19</v>
      </c>
      <c r="J2366" t="s">
        <v>329</v>
      </c>
      <c r="K2366">
        <v>27</v>
      </c>
      <c r="L2366">
        <v>3</v>
      </c>
      <c r="M2366">
        <v>0</v>
      </c>
      <c r="N2366">
        <v>0</v>
      </c>
    </row>
    <row r="2367" spans="1:14" x14ac:dyDescent="0.15">
      <c r="A2367" t="str">
        <f t="shared" si="39"/>
        <v>201950_407_4562342690081</v>
      </c>
      <c r="B2367">
        <v>201950</v>
      </c>
      <c r="C2367">
        <v>407</v>
      </c>
      <c r="D2367" t="s">
        <v>111</v>
      </c>
      <c r="E2367" s="9">
        <v>4562342690081</v>
      </c>
      <c r="F2367">
        <v>0</v>
      </c>
      <c r="G2367">
        <v>0</v>
      </c>
      <c r="H2367" t="s">
        <v>25</v>
      </c>
      <c r="I2367" t="s">
        <v>19</v>
      </c>
      <c r="J2367" t="s">
        <v>329</v>
      </c>
      <c r="K2367">
        <v>10</v>
      </c>
      <c r="L2367">
        <v>0</v>
      </c>
      <c r="M2367">
        <v>0</v>
      </c>
      <c r="N2367">
        <v>0</v>
      </c>
    </row>
    <row r="2368" spans="1:14" x14ac:dyDescent="0.15">
      <c r="A2368" t="str">
        <f t="shared" si="39"/>
        <v>201950_415_4562342690029</v>
      </c>
      <c r="B2368">
        <v>201950</v>
      </c>
      <c r="C2368">
        <v>415</v>
      </c>
      <c r="D2368" t="s">
        <v>112</v>
      </c>
      <c r="E2368" s="9">
        <v>4562342690029</v>
      </c>
      <c r="F2368">
        <v>0</v>
      </c>
      <c r="G2368">
        <v>0</v>
      </c>
      <c r="H2368" t="s">
        <v>18</v>
      </c>
      <c r="I2368" t="s">
        <v>19</v>
      </c>
      <c r="J2368" t="s">
        <v>329</v>
      </c>
      <c r="K2368">
        <v>28</v>
      </c>
      <c r="L2368">
        <v>2</v>
      </c>
      <c r="M2368">
        <v>0</v>
      </c>
      <c r="N2368">
        <v>0</v>
      </c>
    </row>
    <row r="2369" spans="1:14" x14ac:dyDescent="0.15">
      <c r="A2369" t="str">
        <f t="shared" si="39"/>
        <v>201950_415_4562342690036</v>
      </c>
      <c r="B2369">
        <v>201950</v>
      </c>
      <c r="C2369">
        <v>415</v>
      </c>
      <c r="D2369" t="s">
        <v>112</v>
      </c>
      <c r="E2369" s="9">
        <v>4562342690036</v>
      </c>
      <c r="F2369">
        <v>0</v>
      </c>
      <c r="G2369">
        <v>0</v>
      </c>
      <c r="H2369" t="s">
        <v>20</v>
      </c>
      <c r="I2369" t="s">
        <v>19</v>
      </c>
      <c r="J2369" t="s">
        <v>329</v>
      </c>
      <c r="K2369">
        <v>9</v>
      </c>
      <c r="L2369">
        <v>1</v>
      </c>
      <c r="M2369">
        <v>0</v>
      </c>
      <c r="N2369">
        <v>0</v>
      </c>
    </row>
    <row r="2370" spans="1:14" x14ac:dyDescent="0.15">
      <c r="A2370" t="str">
        <f t="shared" si="39"/>
        <v>201950_415_4562342690043</v>
      </c>
      <c r="B2370">
        <v>201950</v>
      </c>
      <c r="C2370">
        <v>415</v>
      </c>
      <c r="D2370" t="s">
        <v>112</v>
      </c>
      <c r="E2370" s="9">
        <v>4562342690043</v>
      </c>
      <c r="F2370">
        <v>0</v>
      </c>
      <c r="G2370">
        <v>0</v>
      </c>
      <c r="H2370" t="s">
        <v>21</v>
      </c>
      <c r="I2370" t="s">
        <v>19</v>
      </c>
      <c r="J2370" t="s">
        <v>329</v>
      </c>
      <c r="K2370">
        <v>24</v>
      </c>
      <c r="L2370">
        <v>6</v>
      </c>
      <c r="M2370">
        <v>0</v>
      </c>
      <c r="N2370">
        <v>0</v>
      </c>
    </row>
    <row r="2371" spans="1:14" x14ac:dyDescent="0.15">
      <c r="A2371" t="str">
        <f t="shared" si="39"/>
        <v>201950_415_4562342690050</v>
      </c>
      <c r="B2371">
        <v>201950</v>
      </c>
      <c r="C2371">
        <v>415</v>
      </c>
      <c r="D2371" t="s">
        <v>112</v>
      </c>
      <c r="E2371" s="9">
        <v>4562342690050</v>
      </c>
      <c r="F2371">
        <v>0</v>
      </c>
      <c r="G2371">
        <v>0</v>
      </c>
      <c r="H2371" t="s">
        <v>22</v>
      </c>
      <c r="I2371" t="s">
        <v>19</v>
      </c>
      <c r="J2371" t="s">
        <v>329</v>
      </c>
      <c r="K2371">
        <v>9</v>
      </c>
      <c r="L2371">
        <v>1</v>
      </c>
      <c r="M2371">
        <v>0</v>
      </c>
      <c r="N2371">
        <v>0</v>
      </c>
    </row>
    <row r="2372" spans="1:14" x14ac:dyDescent="0.15">
      <c r="A2372" t="str">
        <f t="shared" si="39"/>
        <v>201950_415_4562342690067</v>
      </c>
      <c r="B2372">
        <v>201950</v>
      </c>
      <c r="C2372">
        <v>415</v>
      </c>
      <c r="D2372" t="s">
        <v>112</v>
      </c>
      <c r="E2372" s="9">
        <v>4562342690067</v>
      </c>
      <c r="F2372">
        <v>0</v>
      </c>
      <c r="G2372">
        <v>0</v>
      </c>
      <c r="H2372" t="s">
        <v>23</v>
      </c>
      <c r="I2372" t="s">
        <v>19</v>
      </c>
      <c r="J2372" t="s">
        <v>329</v>
      </c>
      <c r="K2372">
        <v>27</v>
      </c>
      <c r="L2372">
        <v>3</v>
      </c>
      <c r="M2372">
        <v>0</v>
      </c>
      <c r="N2372">
        <v>0</v>
      </c>
    </row>
    <row r="2373" spans="1:14" x14ac:dyDescent="0.15">
      <c r="A2373" t="str">
        <f t="shared" si="39"/>
        <v>201950_415_4562342690074</v>
      </c>
      <c r="B2373">
        <v>201950</v>
      </c>
      <c r="C2373">
        <v>415</v>
      </c>
      <c r="D2373" t="s">
        <v>112</v>
      </c>
      <c r="E2373" s="9">
        <v>4562342690074</v>
      </c>
      <c r="F2373">
        <v>0</v>
      </c>
      <c r="G2373">
        <v>0</v>
      </c>
      <c r="H2373" t="s">
        <v>24</v>
      </c>
      <c r="I2373" t="s">
        <v>19</v>
      </c>
      <c r="J2373" t="s">
        <v>329</v>
      </c>
      <c r="K2373">
        <v>22</v>
      </c>
      <c r="L2373">
        <v>8</v>
      </c>
      <c r="M2373">
        <v>0</v>
      </c>
      <c r="N2373">
        <v>0</v>
      </c>
    </row>
    <row r="2374" spans="1:14" x14ac:dyDescent="0.15">
      <c r="A2374" t="str">
        <f t="shared" si="39"/>
        <v>201950_415_4562342690081</v>
      </c>
      <c r="B2374">
        <v>201950</v>
      </c>
      <c r="C2374">
        <v>415</v>
      </c>
      <c r="D2374" t="s">
        <v>112</v>
      </c>
      <c r="E2374" s="9">
        <v>4562342690081</v>
      </c>
      <c r="F2374">
        <v>0</v>
      </c>
      <c r="G2374">
        <v>0</v>
      </c>
      <c r="H2374" t="s">
        <v>25</v>
      </c>
      <c r="I2374" t="s">
        <v>19</v>
      </c>
      <c r="J2374" t="s">
        <v>329</v>
      </c>
      <c r="K2374">
        <v>6</v>
      </c>
      <c r="L2374">
        <v>4</v>
      </c>
      <c r="M2374">
        <v>0</v>
      </c>
      <c r="N2374">
        <v>0</v>
      </c>
    </row>
    <row r="2375" spans="1:14" x14ac:dyDescent="0.15">
      <c r="A2375" t="str">
        <f t="shared" si="39"/>
        <v>201950_416_4562342690029</v>
      </c>
      <c r="B2375">
        <v>201950</v>
      </c>
      <c r="C2375">
        <v>416</v>
      </c>
      <c r="D2375" t="s">
        <v>113</v>
      </c>
      <c r="E2375" s="9">
        <v>4562342690029</v>
      </c>
      <c r="F2375">
        <v>0</v>
      </c>
      <c r="G2375">
        <v>0</v>
      </c>
      <c r="H2375" t="s">
        <v>18</v>
      </c>
      <c r="I2375" t="s">
        <v>19</v>
      </c>
      <c r="J2375" t="s">
        <v>329</v>
      </c>
      <c r="K2375">
        <v>30</v>
      </c>
      <c r="L2375">
        <v>0</v>
      </c>
      <c r="M2375">
        <v>0</v>
      </c>
      <c r="N2375">
        <v>0</v>
      </c>
    </row>
    <row r="2376" spans="1:14" x14ac:dyDescent="0.15">
      <c r="A2376" t="str">
        <f t="shared" si="39"/>
        <v>201950_416_4562342690036</v>
      </c>
      <c r="B2376">
        <v>201950</v>
      </c>
      <c r="C2376">
        <v>416</v>
      </c>
      <c r="D2376" t="s">
        <v>113</v>
      </c>
      <c r="E2376" s="9">
        <v>4562342690036</v>
      </c>
      <c r="F2376">
        <v>0</v>
      </c>
      <c r="G2376">
        <v>0</v>
      </c>
      <c r="H2376" t="s">
        <v>20</v>
      </c>
      <c r="I2376" t="s">
        <v>19</v>
      </c>
      <c r="J2376" t="s">
        <v>329</v>
      </c>
      <c r="K2376">
        <v>10</v>
      </c>
      <c r="L2376">
        <v>0</v>
      </c>
      <c r="M2376">
        <v>0</v>
      </c>
      <c r="N2376">
        <v>0</v>
      </c>
    </row>
    <row r="2377" spans="1:14" x14ac:dyDescent="0.15">
      <c r="A2377" t="str">
        <f t="shared" si="39"/>
        <v>201950_416_4562342690043</v>
      </c>
      <c r="B2377">
        <v>201950</v>
      </c>
      <c r="C2377">
        <v>416</v>
      </c>
      <c r="D2377" t="s">
        <v>113</v>
      </c>
      <c r="E2377" s="9">
        <v>4562342690043</v>
      </c>
      <c r="F2377">
        <v>0</v>
      </c>
      <c r="G2377">
        <v>0</v>
      </c>
      <c r="H2377" t="s">
        <v>21</v>
      </c>
      <c r="I2377" t="s">
        <v>19</v>
      </c>
      <c r="J2377" t="s">
        <v>329</v>
      </c>
      <c r="K2377">
        <v>30</v>
      </c>
      <c r="L2377">
        <v>0</v>
      </c>
      <c r="M2377">
        <v>0</v>
      </c>
      <c r="N2377">
        <v>0</v>
      </c>
    </row>
    <row r="2378" spans="1:14" x14ac:dyDescent="0.15">
      <c r="A2378" t="str">
        <f t="shared" si="39"/>
        <v>201950_416_4562342690050</v>
      </c>
      <c r="B2378">
        <v>201950</v>
      </c>
      <c r="C2378">
        <v>416</v>
      </c>
      <c r="D2378" t="s">
        <v>113</v>
      </c>
      <c r="E2378" s="9">
        <v>4562342690050</v>
      </c>
      <c r="F2378">
        <v>0</v>
      </c>
      <c r="G2378">
        <v>0</v>
      </c>
      <c r="H2378" t="s">
        <v>22</v>
      </c>
      <c r="I2378" t="s">
        <v>19</v>
      </c>
      <c r="J2378" t="s">
        <v>329</v>
      </c>
      <c r="K2378">
        <v>10</v>
      </c>
      <c r="L2378">
        <v>0</v>
      </c>
      <c r="M2378">
        <v>0</v>
      </c>
      <c r="N2378">
        <v>0</v>
      </c>
    </row>
    <row r="2379" spans="1:14" x14ac:dyDescent="0.15">
      <c r="A2379" t="str">
        <f t="shared" si="39"/>
        <v>201950_416_4562342690067</v>
      </c>
      <c r="B2379">
        <v>201950</v>
      </c>
      <c r="C2379">
        <v>416</v>
      </c>
      <c r="D2379" t="s">
        <v>113</v>
      </c>
      <c r="E2379" s="9">
        <v>4562342690067</v>
      </c>
      <c r="F2379">
        <v>0</v>
      </c>
      <c r="G2379">
        <v>0</v>
      </c>
      <c r="H2379" t="s">
        <v>23</v>
      </c>
      <c r="I2379" t="s">
        <v>19</v>
      </c>
      <c r="J2379" t="s">
        <v>329</v>
      </c>
      <c r="K2379">
        <v>30</v>
      </c>
      <c r="L2379">
        <v>0</v>
      </c>
      <c r="M2379">
        <v>0</v>
      </c>
      <c r="N2379">
        <v>0</v>
      </c>
    </row>
    <row r="2380" spans="1:14" x14ac:dyDescent="0.15">
      <c r="A2380" t="str">
        <f t="shared" si="39"/>
        <v>201950_416_4562342690074</v>
      </c>
      <c r="B2380">
        <v>201950</v>
      </c>
      <c r="C2380">
        <v>416</v>
      </c>
      <c r="D2380" t="s">
        <v>113</v>
      </c>
      <c r="E2380" s="9">
        <v>4562342690074</v>
      </c>
      <c r="F2380">
        <v>0</v>
      </c>
      <c r="G2380">
        <v>0</v>
      </c>
      <c r="H2380" t="s">
        <v>24</v>
      </c>
      <c r="I2380" t="s">
        <v>19</v>
      </c>
      <c r="J2380" t="s">
        <v>329</v>
      </c>
      <c r="K2380">
        <v>30</v>
      </c>
      <c r="L2380">
        <v>0</v>
      </c>
      <c r="M2380">
        <v>0</v>
      </c>
      <c r="N2380">
        <v>0</v>
      </c>
    </row>
    <row r="2381" spans="1:14" x14ac:dyDescent="0.15">
      <c r="A2381" t="str">
        <f t="shared" si="39"/>
        <v>201950_416_4562342690081</v>
      </c>
      <c r="B2381">
        <v>201950</v>
      </c>
      <c r="C2381">
        <v>416</v>
      </c>
      <c r="D2381" t="s">
        <v>113</v>
      </c>
      <c r="E2381" s="9">
        <v>4562342690081</v>
      </c>
      <c r="F2381">
        <v>0</v>
      </c>
      <c r="G2381">
        <v>0</v>
      </c>
      <c r="H2381" t="s">
        <v>25</v>
      </c>
      <c r="I2381" t="s">
        <v>19</v>
      </c>
      <c r="J2381" t="s">
        <v>329</v>
      </c>
      <c r="K2381">
        <v>10</v>
      </c>
      <c r="L2381">
        <v>0</v>
      </c>
      <c r="M2381">
        <v>0</v>
      </c>
      <c r="N2381">
        <v>0</v>
      </c>
    </row>
    <row r="2382" spans="1:14" x14ac:dyDescent="0.15">
      <c r="A2382" t="str">
        <f t="shared" si="39"/>
        <v>201950_419_4562342690029</v>
      </c>
      <c r="B2382">
        <v>201950</v>
      </c>
      <c r="C2382">
        <v>419</v>
      </c>
      <c r="D2382" t="s">
        <v>114</v>
      </c>
      <c r="E2382" s="9">
        <v>4562342690029</v>
      </c>
      <c r="F2382">
        <v>0</v>
      </c>
      <c r="G2382">
        <v>0</v>
      </c>
      <c r="H2382" t="s">
        <v>18</v>
      </c>
      <c r="I2382" t="s">
        <v>19</v>
      </c>
      <c r="J2382" t="s">
        <v>329</v>
      </c>
      <c r="K2382">
        <v>30</v>
      </c>
      <c r="L2382">
        <v>0</v>
      </c>
      <c r="M2382">
        <v>0</v>
      </c>
      <c r="N2382">
        <v>0</v>
      </c>
    </row>
    <row r="2383" spans="1:14" x14ac:dyDescent="0.15">
      <c r="A2383" t="str">
        <f t="shared" si="39"/>
        <v>201950_419_4562342690036</v>
      </c>
      <c r="B2383">
        <v>201950</v>
      </c>
      <c r="C2383">
        <v>419</v>
      </c>
      <c r="D2383" t="s">
        <v>114</v>
      </c>
      <c r="E2383" s="9">
        <v>4562342690036</v>
      </c>
      <c r="F2383">
        <v>0</v>
      </c>
      <c r="G2383">
        <v>0</v>
      </c>
      <c r="H2383" t="s">
        <v>20</v>
      </c>
      <c r="I2383" t="s">
        <v>19</v>
      </c>
      <c r="J2383" t="s">
        <v>329</v>
      </c>
      <c r="K2383">
        <v>8</v>
      </c>
      <c r="L2383">
        <v>2</v>
      </c>
      <c r="M2383">
        <v>0</v>
      </c>
      <c r="N2383">
        <v>0</v>
      </c>
    </row>
    <row r="2384" spans="1:14" x14ac:dyDescent="0.15">
      <c r="A2384" t="str">
        <f t="shared" si="39"/>
        <v>201950_419_4562342690043</v>
      </c>
      <c r="B2384">
        <v>201950</v>
      </c>
      <c r="C2384">
        <v>419</v>
      </c>
      <c r="D2384" t="s">
        <v>114</v>
      </c>
      <c r="E2384" s="9">
        <v>4562342690043</v>
      </c>
      <c r="F2384">
        <v>0</v>
      </c>
      <c r="G2384">
        <v>0</v>
      </c>
      <c r="H2384" t="s">
        <v>21</v>
      </c>
      <c r="I2384" t="s">
        <v>19</v>
      </c>
      <c r="J2384" t="s">
        <v>329</v>
      </c>
      <c r="K2384">
        <v>27</v>
      </c>
      <c r="L2384">
        <v>3</v>
      </c>
      <c r="M2384">
        <v>0</v>
      </c>
      <c r="N2384">
        <v>0</v>
      </c>
    </row>
    <row r="2385" spans="1:14" x14ac:dyDescent="0.15">
      <c r="A2385" t="str">
        <f t="shared" si="39"/>
        <v>201950_419_4562342690050</v>
      </c>
      <c r="B2385">
        <v>201950</v>
      </c>
      <c r="C2385">
        <v>419</v>
      </c>
      <c r="D2385" t="s">
        <v>114</v>
      </c>
      <c r="E2385" s="9">
        <v>4562342690050</v>
      </c>
      <c r="F2385">
        <v>0</v>
      </c>
      <c r="G2385">
        <v>0</v>
      </c>
      <c r="H2385" t="s">
        <v>22</v>
      </c>
      <c r="I2385" t="s">
        <v>19</v>
      </c>
      <c r="J2385" t="s">
        <v>329</v>
      </c>
      <c r="K2385">
        <v>9</v>
      </c>
      <c r="L2385">
        <v>1</v>
      </c>
      <c r="M2385">
        <v>0</v>
      </c>
      <c r="N2385">
        <v>0</v>
      </c>
    </row>
    <row r="2386" spans="1:14" x14ac:dyDescent="0.15">
      <c r="A2386" t="str">
        <f t="shared" si="39"/>
        <v>201950_419_4562342690067</v>
      </c>
      <c r="B2386">
        <v>201950</v>
      </c>
      <c r="C2386">
        <v>419</v>
      </c>
      <c r="D2386" t="s">
        <v>114</v>
      </c>
      <c r="E2386" s="9">
        <v>4562342690067</v>
      </c>
      <c r="F2386">
        <v>0</v>
      </c>
      <c r="G2386">
        <v>0</v>
      </c>
      <c r="H2386" t="s">
        <v>23</v>
      </c>
      <c r="I2386" t="s">
        <v>19</v>
      </c>
      <c r="J2386" t="s">
        <v>329</v>
      </c>
      <c r="K2386">
        <v>27</v>
      </c>
      <c r="L2386">
        <v>3</v>
      </c>
      <c r="M2386">
        <v>0</v>
      </c>
      <c r="N2386">
        <v>0</v>
      </c>
    </row>
    <row r="2387" spans="1:14" x14ac:dyDescent="0.15">
      <c r="A2387" t="str">
        <f t="shared" si="39"/>
        <v>201950_419_4562342690074</v>
      </c>
      <c r="B2387">
        <v>201950</v>
      </c>
      <c r="C2387">
        <v>419</v>
      </c>
      <c r="D2387" t="s">
        <v>114</v>
      </c>
      <c r="E2387" s="9">
        <v>4562342690074</v>
      </c>
      <c r="F2387">
        <v>0</v>
      </c>
      <c r="G2387">
        <v>0</v>
      </c>
      <c r="H2387" t="s">
        <v>24</v>
      </c>
      <c r="I2387" t="s">
        <v>19</v>
      </c>
      <c r="J2387" t="s">
        <v>329</v>
      </c>
      <c r="K2387">
        <v>24</v>
      </c>
      <c r="L2387">
        <v>6</v>
      </c>
      <c r="M2387">
        <v>0</v>
      </c>
      <c r="N2387">
        <v>0</v>
      </c>
    </row>
    <row r="2388" spans="1:14" x14ac:dyDescent="0.15">
      <c r="A2388" t="str">
        <f t="shared" si="39"/>
        <v>201950_419_4562342690081</v>
      </c>
      <c r="B2388">
        <v>201950</v>
      </c>
      <c r="C2388">
        <v>419</v>
      </c>
      <c r="D2388" t="s">
        <v>114</v>
      </c>
      <c r="E2388" s="9">
        <v>4562342690081</v>
      </c>
      <c r="F2388">
        <v>0</v>
      </c>
      <c r="G2388">
        <v>0</v>
      </c>
      <c r="H2388" t="s">
        <v>25</v>
      </c>
      <c r="I2388" t="s">
        <v>19</v>
      </c>
      <c r="J2388" t="s">
        <v>329</v>
      </c>
      <c r="K2388">
        <v>9</v>
      </c>
      <c r="L2388">
        <v>1</v>
      </c>
      <c r="M2388">
        <v>0</v>
      </c>
      <c r="N2388">
        <v>0</v>
      </c>
    </row>
    <row r="2389" spans="1:14" x14ac:dyDescent="0.15">
      <c r="A2389" t="str">
        <f t="shared" si="39"/>
        <v>201950_421_4562342690029</v>
      </c>
      <c r="B2389">
        <v>201950</v>
      </c>
      <c r="C2389">
        <v>421</v>
      </c>
      <c r="D2389" t="s">
        <v>115</v>
      </c>
      <c r="E2389" s="9">
        <v>4562342690029</v>
      </c>
      <c r="F2389">
        <v>0</v>
      </c>
      <c r="G2389">
        <v>0</v>
      </c>
      <c r="H2389" t="s">
        <v>18</v>
      </c>
      <c r="I2389" t="s">
        <v>19</v>
      </c>
      <c r="J2389" t="s">
        <v>329</v>
      </c>
      <c r="K2389">
        <v>30</v>
      </c>
      <c r="L2389">
        <v>0</v>
      </c>
      <c r="M2389">
        <v>0</v>
      </c>
      <c r="N2389">
        <v>0</v>
      </c>
    </row>
    <row r="2390" spans="1:14" x14ac:dyDescent="0.15">
      <c r="A2390" t="str">
        <f t="shared" si="39"/>
        <v>201950_421_4562342690036</v>
      </c>
      <c r="B2390">
        <v>201950</v>
      </c>
      <c r="C2390">
        <v>421</v>
      </c>
      <c r="D2390" t="s">
        <v>115</v>
      </c>
      <c r="E2390" s="9">
        <v>4562342690036</v>
      </c>
      <c r="F2390">
        <v>0</v>
      </c>
      <c r="G2390">
        <v>0</v>
      </c>
      <c r="H2390" t="s">
        <v>20</v>
      </c>
      <c r="I2390" t="s">
        <v>19</v>
      </c>
      <c r="J2390" t="s">
        <v>329</v>
      </c>
      <c r="K2390">
        <v>10</v>
      </c>
      <c r="L2390">
        <v>0</v>
      </c>
      <c r="M2390">
        <v>0</v>
      </c>
      <c r="N2390">
        <v>0</v>
      </c>
    </row>
    <row r="2391" spans="1:14" x14ac:dyDescent="0.15">
      <c r="A2391" t="str">
        <f t="shared" si="39"/>
        <v>201950_421_4562342690043</v>
      </c>
      <c r="B2391">
        <v>201950</v>
      </c>
      <c r="C2391">
        <v>421</v>
      </c>
      <c r="D2391" t="s">
        <v>115</v>
      </c>
      <c r="E2391" s="9">
        <v>4562342690043</v>
      </c>
      <c r="F2391">
        <v>0</v>
      </c>
      <c r="G2391">
        <v>0</v>
      </c>
      <c r="H2391" t="s">
        <v>21</v>
      </c>
      <c r="I2391" t="s">
        <v>19</v>
      </c>
      <c r="J2391" t="s">
        <v>329</v>
      </c>
      <c r="K2391">
        <v>30</v>
      </c>
      <c r="L2391">
        <v>0</v>
      </c>
      <c r="M2391">
        <v>0</v>
      </c>
      <c r="N2391">
        <v>0</v>
      </c>
    </row>
    <row r="2392" spans="1:14" x14ac:dyDescent="0.15">
      <c r="A2392" t="str">
        <f t="shared" si="39"/>
        <v>201950_421_4562342690050</v>
      </c>
      <c r="B2392">
        <v>201950</v>
      </c>
      <c r="C2392">
        <v>421</v>
      </c>
      <c r="D2392" t="s">
        <v>115</v>
      </c>
      <c r="E2392" s="9">
        <v>4562342690050</v>
      </c>
      <c r="F2392">
        <v>0</v>
      </c>
      <c r="G2392">
        <v>0</v>
      </c>
      <c r="H2392" t="s">
        <v>22</v>
      </c>
      <c r="I2392" t="s">
        <v>19</v>
      </c>
      <c r="J2392" t="s">
        <v>329</v>
      </c>
      <c r="K2392">
        <v>10</v>
      </c>
      <c r="L2392">
        <v>0</v>
      </c>
      <c r="M2392">
        <v>0</v>
      </c>
      <c r="N2392">
        <v>0</v>
      </c>
    </row>
    <row r="2393" spans="1:14" x14ac:dyDescent="0.15">
      <c r="A2393" t="str">
        <f t="shared" ref="A2393:A2456" si="40">B2393&amp;"_"&amp;C2393&amp;"_"&amp;E2393</f>
        <v>201950_421_4562342690067</v>
      </c>
      <c r="B2393">
        <v>201950</v>
      </c>
      <c r="C2393">
        <v>421</v>
      </c>
      <c r="D2393" t="s">
        <v>115</v>
      </c>
      <c r="E2393" s="9">
        <v>4562342690067</v>
      </c>
      <c r="F2393">
        <v>0</v>
      </c>
      <c r="G2393">
        <v>0</v>
      </c>
      <c r="H2393" t="s">
        <v>23</v>
      </c>
      <c r="I2393" t="s">
        <v>19</v>
      </c>
      <c r="J2393" t="s">
        <v>329</v>
      </c>
      <c r="K2393">
        <v>30</v>
      </c>
      <c r="L2393">
        <v>0</v>
      </c>
      <c r="M2393">
        <v>0</v>
      </c>
      <c r="N2393">
        <v>0</v>
      </c>
    </row>
    <row r="2394" spans="1:14" x14ac:dyDescent="0.15">
      <c r="A2394" t="str">
        <f t="shared" si="40"/>
        <v>201950_421_4562342690074</v>
      </c>
      <c r="B2394">
        <v>201950</v>
      </c>
      <c r="C2394">
        <v>421</v>
      </c>
      <c r="D2394" t="s">
        <v>115</v>
      </c>
      <c r="E2394" s="9">
        <v>4562342690074</v>
      </c>
      <c r="F2394">
        <v>0</v>
      </c>
      <c r="G2394">
        <v>0</v>
      </c>
      <c r="H2394" t="s">
        <v>24</v>
      </c>
      <c r="I2394" t="s">
        <v>19</v>
      </c>
      <c r="J2394" t="s">
        <v>329</v>
      </c>
      <c r="K2394">
        <v>30</v>
      </c>
      <c r="L2394">
        <v>0</v>
      </c>
      <c r="M2394">
        <v>0</v>
      </c>
      <c r="N2394">
        <v>0</v>
      </c>
    </row>
    <row r="2395" spans="1:14" x14ac:dyDescent="0.15">
      <c r="A2395" t="str">
        <f t="shared" si="40"/>
        <v>201950_421_4562342690081</v>
      </c>
      <c r="B2395">
        <v>201950</v>
      </c>
      <c r="C2395">
        <v>421</v>
      </c>
      <c r="D2395" t="s">
        <v>115</v>
      </c>
      <c r="E2395" s="9">
        <v>4562342690081</v>
      </c>
      <c r="F2395">
        <v>0</v>
      </c>
      <c r="G2395">
        <v>0</v>
      </c>
      <c r="H2395" t="s">
        <v>25</v>
      </c>
      <c r="I2395" t="s">
        <v>19</v>
      </c>
      <c r="J2395" t="s">
        <v>329</v>
      </c>
      <c r="K2395">
        <v>10</v>
      </c>
      <c r="L2395">
        <v>0</v>
      </c>
      <c r="M2395">
        <v>0</v>
      </c>
      <c r="N2395">
        <v>0</v>
      </c>
    </row>
    <row r="2396" spans="1:14" x14ac:dyDescent="0.15">
      <c r="A2396" t="str">
        <f t="shared" si="40"/>
        <v>201950_422_4562342690029</v>
      </c>
      <c r="B2396">
        <v>201950</v>
      </c>
      <c r="C2396">
        <v>422</v>
      </c>
      <c r="D2396" t="s">
        <v>116</v>
      </c>
      <c r="E2396" s="9">
        <v>4562342690029</v>
      </c>
      <c r="F2396">
        <v>0</v>
      </c>
      <c r="G2396">
        <v>0</v>
      </c>
      <c r="H2396" t="s">
        <v>18</v>
      </c>
      <c r="I2396" t="s">
        <v>19</v>
      </c>
      <c r="J2396" t="s">
        <v>329</v>
      </c>
      <c r="K2396">
        <v>24</v>
      </c>
      <c r="L2396">
        <v>5</v>
      </c>
      <c r="M2396">
        <v>0</v>
      </c>
      <c r="N2396">
        <v>0</v>
      </c>
    </row>
    <row r="2397" spans="1:14" x14ac:dyDescent="0.15">
      <c r="A2397" t="str">
        <f t="shared" si="40"/>
        <v>201950_422_4562342690036</v>
      </c>
      <c r="B2397">
        <v>201950</v>
      </c>
      <c r="C2397">
        <v>422</v>
      </c>
      <c r="D2397" t="s">
        <v>116</v>
      </c>
      <c r="E2397" s="9">
        <v>4562342690036</v>
      </c>
      <c r="F2397">
        <v>0</v>
      </c>
      <c r="G2397">
        <v>0</v>
      </c>
      <c r="H2397" t="s">
        <v>20</v>
      </c>
      <c r="I2397" t="s">
        <v>19</v>
      </c>
      <c r="J2397" t="s">
        <v>329</v>
      </c>
      <c r="K2397">
        <v>9</v>
      </c>
      <c r="L2397">
        <v>0</v>
      </c>
      <c r="M2397">
        <v>0</v>
      </c>
      <c r="N2397">
        <v>0</v>
      </c>
    </row>
    <row r="2398" spans="1:14" x14ac:dyDescent="0.15">
      <c r="A2398" t="str">
        <f t="shared" si="40"/>
        <v>201950_422_4562342690043</v>
      </c>
      <c r="B2398">
        <v>201950</v>
      </c>
      <c r="C2398">
        <v>422</v>
      </c>
      <c r="D2398" t="s">
        <v>116</v>
      </c>
      <c r="E2398" s="9">
        <v>4562342690043</v>
      </c>
      <c r="F2398">
        <v>0</v>
      </c>
      <c r="G2398">
        <v>0</v>
      </c>
      <c r="H2398" t="s">
        <v>21</v>
      </c>
      <c r="I2398" t="s">
        <v>19</v>
      </c>
      <c r="J2398" t="s">
        <v>329</v>
      </c>
      <c r="K2398">
        <v>25</v>
      </c>
      <c r="L2398">
        <v>3</v>
      </c>
      <c r="M2398">
        <v>0</v>
      </c>
      <c r="N2398">
        <v>0</v>
      </c>
    </row>
    <row r="2399" spans="1:14" x14ac:dyDescent="0.15">
      <c r="A2399" t="str">
        <f t="shared" si="40"/>
        <v>201950_422_4562342690050</v>
      </c>
      <c r="B2399">
        <v>201950</v>
      </c>
      <c r="C2399">
        <v>422</v>
      </c>
      <c r="D2399" t="s">
        <v>116</v>
      </c>
      <c r="E2399" s="9">
        <v>4562342690050</v>
      </c>
      <c r="F2399">
        <v>0</v>
      </c>
      <c r="G2399">
        <v>0</v>
      </c>
      <c r="H2399" t="s">
        <v>22</v>
      </c>
      <c r="I2399" t="s">
        <v>19</v>
      </c>
      <c r="J2399" t="s">
        <v>329</v>
      </c>
      <c r="K2399">
        <v>10</v>
      </c>
      <c r="L2399">
        <v>0</v>
      </c>
      <c r="M2399">
        <v>0</v>
      </c>
      <c r="N2399">
        <v>0</v>
      </c>
    </row>
    <row r="2400" spans="1:14" x14ac:dyDescent="0.15">
      <c r="A2400" t="str">
        <f t="shared" si="40"/>
        <v>201950_422_4562342690067</v>
      </c>
      <c r="B2400">
        <v>201950</v>
      </c>
      <c r="C2400">
        <v>422</v>
      </c>
      <c r="D2400" t="s">
        <v>116</v>
      </c>
      <c r="E2400" s="9">
        <v>4562342690067</v>
      </c>
      <c r="F2400">
        <v>0</v>
      </c>
      <c r="G2400">
        <v>0</v>
      </c>
      <c r="H2400" t="s">
        <v>23</v>
      </c>
      <c r="I2400" t="s">
        <v>19</v>
      </c>
      <c r="J2400" t="s">
        <v>329</v>
      </c>
      <c r="K2400">
        <v>30</v>
      </c>
      <c r="L2400">
        <v>0</v>
      </c>
      <c r="M2400">
        <v>0</v>
      </c>
      <c r="N2400">
        <v>0</v>
      </c>
    </row>
    <row r="2401" spans="1:14" x14ac:dyDescent="0.15">
      <c r="A2401" t="str">
        <f t="shared" si="40"/>
        <v>201950_422_4562342690074</v>
      </c>
      <c r="B2401">
        <v>201950</v>
      </c>
      <c r="C2401">
        <v>422</v>
      </c>
      <c r="D2401" t="s">
        <v>116</v>
      </c>
      <c r="E2401" s="9">
        <v>4562342690074</v>
      </c>
      <c r="F2401">
        <v>0</v>
      </c>
      <c r="G2401">
        <v>0</v>
      </c>
      <c r="H2401" t="s">
        <v>24</v>
      </c>
      <c r="I2401" t="s">
        <v>19</v>
      </c>
      <c r="J2401" t="s">
        <v>329</v>
      </c>
      <c r="K2401">
        <v>28</v>
      </c>
      <c r="L2401">
        <v>2</v>
      </c>
      <c r="M2401">
        <v>0</v>
      </c>
      <c r="N2401">
        <v>0</v>
      </c>
    </row>
    <row r="2402" spans="1:14" x14ac:dyDescent="0.15">
      <c r="A2402" t="str">
        <f t="shared" si="40"/>
        <v>201950_422_4562342690081</v>
      </c>
      <c r="B2402">
        <v>201950</v>
      </c>
      <c r="C2402">
        <v>422</v>
      </c>
      <c r="D2402" t="s">
        <v>116</v>
      </c>
      <c r="E2402" s="9">
        <v>4562342690081</v>
      </c>
      <c r="F2402">
        <v>0</v>
      </c>
      <c r="G2402">
        <v>0</v>
      </c>
      <c r="H2402" t="s">
        <v>25</v>
      </c>
      <c r="I2402" t="s">
        <v>19</v>
      </c>
      <c r="J2402" t="s">
        <v>329</v>
      </c>
      <c r="K2402">
        <v>8</v>
      </c>
      <c r="L2402">
        <v>1</v>
      </c>
      <c r="M2402">
        <v>0</v>
      </c>
      <c r="N2402">
        <v>0</v>
      </c>
    </row>
    <row r="2403" spans="1:14" x14ac:dyDescent="0.15">
      <c r="A2403" t="str">
        <f t="shared" si="40"/>
        <v>201950_423_4562342690029</v>
      </c>
      <c r="B2403">
        <v>201950</v>
      </c>
      <c r="C2403">
        <v>423</v>
      </c>
      <c r="D2403" t="s">
        <v>117</v>
      </c>
      <c r="E2403" s="9">
        <v>4562342690029</v>
      </c>
      <c r="F2403">
        <v>0</v>
      </c>
      <c r="G2403">
        <v>0</v>
      </c>
      <c r="H2403" t="s">
        <v>18</v>
      </c>
      <c r="I2403" t="s">
        <v>19</v>
      </c>
      <c r="J2403" t="s">
        <v>329</v>
      </c>
      <c r="K2403">
        <v>30</v>
      </c>
      <c r="L2403">
        <v>0</v>
      </c>
      <c r="M2403">
        <v>0</v>
      </c>
      <c r="N2403">
        <v>0</v>
      </c>
    </row>
    <row r="2404" spans="1:14" x14ac:dyDescent="0.15">
      <c r="A2404" t="str">
        <f t="shared" si="40"/>
        <v>201950_423_4562342690036</v>
      </c>
      <c r="B2404">
        <v>201950</v>
      </c>
      <c r="C2404">
        <v>423</v>
      </c>
      <c r="D2404" t="s">
        <v>117</v>
      </c>
      <c r="E2404" s="9">
        <v>4562342690036</v>
      </c>
      <c r="F2404">
        <v>0</v>
      </c>
      <c r="G2404">
        <v>0</v>
      </c>
      <c r="H2404" t="s">
        <v>20</v>
      </c>
      <c r="I2404" t="s">
        <v>19</v>
      </c>
      <c r="J2404" t="s">
        <v>329</v>
      </c>
      <c r="K2404">
        <v>10</v>
      </c>
      <c r="L2404">
        <v>0</v>
      </c>
      <c r="M2404">
        <v>0</v>
      </c>
      <c r="N2404">
        <v>0</v>
      </c>
    </row>
    <row r="2405" spans="1:14" x14ac:dyDescent="0.15">
      <c r="A2405" t="str">
        <f t="shared" si="40"/>
        <v>201950_423_4562342690043</v>
      </c>
      <c r="B2405">
        <v>201950</v>
      </c>
      <c r="C2405">
        <v>423</v>
      </c>
      <c r="D2405" t="s">
        <v>117</v>
      </c>
      <c r="E2405" s="9">
        <v>4562342690043</v>
      </c>
      <c r="F2405">
        <v>0</v>
      </c>
      <c r="G2405">
        <v>0</v>
      </c>
      <c r="H2405" t="s">
        <v>21</v>
      </c>
      <c r="I2405" t="s">
        <v>19</v>
      </c>
      <c r="J2405" t="s">
        <v>329</v>
      </c>
      <c r="K2405">
        <v>30</v>
      </c>
      <c r="L2405">
        <v>0</v>
      </c>
      <c r="M2405">
        <v>0</v>
      </c>
      <c r="N2405">
        <v>0</v>
      </c>
    </row>
    <row r="2406" spans="1:14" x14ac:dyDescent="0.15">
      <c r="A2406" t="str">
        <f t="shared" si="40"/>
        <v>201950_423_4562342690050</v>
      </c>
      <c r="B2406">
        <v>201950</v>
      </c>
      <c r="C2406">
        <v>423</v>
      </c>
      <c r="D2406" t="s">
        <v>117</v>
      </c>
      <c r="E2406" s="9">
        <v>4562342690050</v>
      </c>
      <c r="F2406">
        <v>0</v>
      </c>
      <c r="G2406">
        <v>0</v>
      </c>
      <c r="H2406" t="s">
        <v>22</v>
      </c>
      <c r="I2406" t="s">
        <v>19</v>
      </c>
      <c r="J2406" t="s">
        <v>329</v>
      </c>
      <c r="K2406">
        <v>10</v>
      </c>
      <c r="L2406">
        <v>0</v>
      </c>
      <c r="M2406">
        <v>0</v>
      </c>
      <c r="N2406">
        <v>0</v>
      </c>
    </row>
    <row r="2407" spans="1:14" x14ac:dyDescent="0.15">
      <c r="A2407" t="str">
        <f t="shared" si="40"/>
        <v>201950_423_4562342690067</v>
      </c>
      <c r="B2407">
        <v>201950</v>
      </c>
      <c r="C2407">
        <v>423</v>
      </c>
      <c r="D2407" t="s">
        <v>117</v>
      </c>
      <c r="E2407" s="9">
        <v>4562342690067</v>
      </c>
      <c r="F2407">
        <v>0</v>
      </c>
      <c r="G2407">
        <v>0</v>
      </c>
      <c r="H2407" t="s">
        <v>23</v>
      </c>
      <c r="I2407" t="s">
        <v>19</v>
      </c>
      <c r="J2407" t="s">
        <v>329</v>
      </c>
      <c r="K2407">
        <v>30</v>
      </c>
      <c r="L2407">
        <v>0</v>
      </c>
      <c r="M2407">
        <v>0</v>
      </c>
      <c r="N2407">
        <v>0</v>
      </c>
    </row>
    <row r="2408" spans="1:14" x14ac:dyDescent="0.15">
      <c r="A2408" t="str">
        <f t="shared" si="40"/>
        <v>201950_423_4562342690074</v>
      </c>
      <c r="B2408">
        <v>201950</v>
      </c>
      <c r="C2408">
        <v>423</v>
      </c>
      <c r="D2408" t="s">
        <v>117</v>
      </c>
      <c r="E2408" s="9">
        <v>4562342690074</v>
      </c>
      <c r="F2408">
        <v>0</v>
      </c>
      <c r="G2408">
        <v>0</v>
      </c>
      <c r="H2408" t="s">
        <v>24</v>
      </c>
      <c r="I2408" t="s">
        <v>19</v>
      </c>
      <c r="J2408" t="s">
        <v>329</v>
      </c>
      <c r="K2408">
        <v>30</v>
      </c>
      <c r="L2408">
        <v>0</v>
      </c>
      <c r="M2408">
        <v>0</v>
      </c>
      <c r="N2408">
        <v>0</v>
      </c>
    </row>
    <row r="2409" spans="1:14" x14ac:dyDescent="0.15">
      <c r="A2409" t="str">
        <f t="shared" si="40"/>
        <v>201950_423_4562342690081</v>
      </c>
      <c r="B2409">
        <v>201950</v>
      </c>
      <c r="C2409">
        <v>423</v>
      </c>
      <c r="D2409" t="s">
        <v>117</v>
      </c>
      <c r="E2409" s="9">
        <v>4562342690081</v>
      </c>
      <c r="F2409">
        <v>0</v>
      </c>
      <c r="G2409">
        <v>0</v>
      </c>
      <c r="H2409" t="s">
        <v>25</v>
      </c>
      <c r="I2409" t="s">
        <v>19</v>
      </c>
      <c r="J2409" t="s">
        <v>329</v>
      </c>
      <c r="K2409">
        <v>10</v>
      </c>
      <c r="L2409">
        <v>0</v>
      </c>
      <c r="M2409">
        <v>0</v>
      </c>
      <c r="N2409">
        <v>0</v>
      </c>
    </row>
    <row r="2410" spans="1:14" x14ac:dyDescent="0.15">
      <c r="A2410" t="str">
        <f t="shared" si="40"/>
        <v>201950_428_4562342690029</v>
      </c>
      <c r="B2410">
        <v>201950</v>
      </c>
      <c r="C2410">
        <v>428</v>
      </c>
      <c r="D2410" t="s">
        <v>118</v>
      </c>
      <c r="E2410" s="9">
        <v>4562342690029</v>
      </c>
      <c r="F2410">
        <v>0</v>
      </c>
      <c r="G2410">
        <v>0</v>
      </c>
      <c r="H2410" t="s">
        <v>18</v>
      </c>
      <c r="I2410" t="s">
        <v>19</v>
      </c>
      <c r="J2410" t="s">
        <v>329</v>
      </c>
      <c r="K2410">
        <v>30</v>
      </c>
      <c r="L2410">
        <v>0</v>
      </c>
      <c r="M2410">
        <v>0</v>
      </c>
      <c r="N2410">
        <v>0</v>
      </c>
    </row>
    <row r="2411" spans="1:14" x14ac:dyDescent="0.15">
      <c r="A2411" t="str">
        <f t="shared" si="40"/>
        <v>201950_428_4562342690036</v>
      </c>
      <c r="B2411">
        <v>201950</v>
      </c>
      <c r="C2411">
        <v>428</v>
      </c>
      <c r="D2411" t="s">
        <v>118</v>
      </c>
      <c r="E2411" s="9">
        <v>4562342690036</v>
      </c>
      <c r="F2411">
        <v>0</v>
      </c>
      <c r="G2411">
        <v>0</v>
      </c>
      <c r="H2411" t="s">
        <v>20</v>
      </c>
      <c r="I2411" t="s">
        <v>19</v>
      </c>
      <c r="J2411" t="s">
        <v>329</v>
      </c>
      <c r="K2411">
        <v>10</v>
      </c>
      <c r="L2411">
        <v>0</v>
      </c>
      <c r="M2411">
        <v>0</v>
      </c>
      <c r="N2411">
        <v>0</v>
      </c>
    </row>
    <row r="2412" spans="1:14" x14ac:dyDescent="0.15">
      <c r="A2412" t="str">
        <f t="shared" si="40"/>
        <v>201950_428_4562342690043</v>
      </c>
      <c r="B2412">
        <v>201950</v>
      </c>
      <c r="C2412">
        <v>428</v>
      </c>
      <c r="D2412" t="s">
        <v>118</v>
      </c>
      <c r="E2412" s="9">
        <v>4562342690043</v>
      </c>
      <c r="F2412">
        <v>0</v>
      </c>
      <c r="G2412">
        <v>0</v>
      </c>
      <c r="H2412" t="s">
        <v>21</v>
      </c>
      <c r="I2412" t="s">
        <v>19</v>
      </c>
      <c r="J2412" t="s">
        <v>329</v>
      </c>
      <c r="K2412">
        <v>30</v>
      </c>
      <c r="L2412">
        <v>0</v>
      </c>
      <c r="M2412">
        <v>0</v>
      </c>
      <c r="N2412">
        <v>0</v>
      </c>
    </row>
    <row r="2413" spans="1:14" x14ac:dyDescent="0.15">
      <c r="A2413" t="str">
        <f t="shared" si="40"/>
        <v>201950_428_4562342690050</v>
      </c>
      <c r="B2413">
        <v>201950</v>
      </c>
      <c r="C2413">
        <v>428</v>
      </c>
      <c r="D2413" t="s">
        <v>118</v>
      </c>
      <c r="E2413" s="9">
        <v>4562342690050</v>
      </c>
      <c r="F2413">
        <v>0</v>
      </c>
      <c r="G2413">
        <v>0</v>
      </c>
      <c r="H2413" t="s">
        <v>22</v>
      </c>
      <c r="I2413" t="s">
        <v>19</v>
      </c>
      <c r="J2413" t="s">
        <v>329</v>
      </c>
      <c r="K2413">
        <v>10</v>
      </c>
      <c r="L2413">
        <v>0</v>
      </c>
      <c r="M2413">
        <v>0</v>
      </c>
      <c r="N2413">
        <v>0</v>
      </c>
    </row>
    <row r="2414" spans="1:14" x14ac:dyDescent="0.15">
      <c r="A2414" t="str">
        <f t="shared" si="40"/>
        <v>201950_428_4562342690067</v>
      </c>
      <c r="B2414">
        <v>201950</v>
      </c>
      <c r="C2414">
        <v>428</v>
      </c>
      <c r="D2414" t="s">
        <v>118</v>
      </c>
      <c r="E2414" s="9">
        <v>4562342690067</v>
      </c>
      <c r="F2414">
        <v>0</v>
      </c>
      <c r="G2414">
        <v>0</v>
      </c>
      <c r="H2414" t="s">
        <v>23</v>
      </c>
      <c r="I2414" t="s">
        <v>19</v>
      </c>
      <c r="J2414" t="s">
        <v>329</v>
      </c>
      <c r="K2414">
        <v>30</v>
      </c>
      <c r="L2414">
        <v>0</v>
      </c>
      <c r="M2414">
        <v>0</v>
      </c>
      <c r="N2414">
        <v>0</v>
      </c>
    </row>
    <row r="2415" spans="1:14" x14ac:dyDescent="0.15">
      <c r="A2415" t="str">
        <f t="shared" si="40"/>
        <v>201950_428_4562342690074</v>
      </c>
      <c r="B2415">
        <v>201950</v>
      </c>
      <c r="C2415">
        <v>428</v>
      </c>
      <c r="D2415" t="s">
        <v>118</v>
      </c>
      <c r="E2415" s="9">
        <v>4562342690074</v>
      </c>
      <c r="F2415">
        <v>0</v>
      </c>
      <c r="G2415">
        <v>0</v>
      </c>
      <c r="H2415" t="s">
        <v>24</v>
      </c>
      <c r="I2415" t="s">
        <v>19</v>
      </c>
      <c r="J2415" t="s">
        <v>329</v>
      </c>
      <c r="K2415">
        <v>30</v>
      </c>
      <c r="L2415">
        <v>0</v>
      </c>
      <c r="M2415">
        <v>0</v>
      </c>
      <c r="N2415">
        <v>0</v>
      </c>
    </row>
    <row r="2416" spans="1:14" x14ac:dyDescent="0.15">
      <c r="A2416" t="str">
        <f t="shared" si="40"/>
        <v>201950_428_4562342690081</v>
      </c>
      <c r="B2416">
        <v>201950</v>
      </c>
      <c r="C2416">
        <v>428</v>
      </c>
      <c r="D2416" t="s">
        <v>118</v>
      </c>
      <c r="E2416" s="9">
        <v>4562342690081</v>
      </c>
      <c r="F2416">
        <v>0</v>
      </c>
      <c r="G2416">
        <v>0</v>
      </c>
      <c r="H2416" t="s">
        <v>25</v>
      </c>
      <c r="I2416" t="s">
        <v>19</v>
      </c>
      <c r="J2416" t="s">
        <v>329</v>
      </c>
      <c r="K2416">
        <v>10</v>
      </c>
      <c r="L2416">
        <v>0</v>
      </c>
      <c r="M2416">
        <v>0</v>
      </c>
      <c r="N2416">
        <v>0</v>
      </c>
    </row>
    <row r="2417" spans="1:14" x14ac:dyDescent="0.15">
      <c r="A2417" t="str">
        <f t="shared" si="40"/>
        <v>201950_443_4562342690029</v>
      </c>
      <c r="B2417">
        <v>201950</v>
      </c>
      <c r="C2417">
        <v>443</v>
      </c>
      <c r="D2417" t="s">
        <v>119</v>
      </c>
      <c r="E2417" s="9">
        <v>4562342690029</v>
      </c>
      <c r="F2417">
        <v>0</v>
      </c>
      <c r="G2417">
        <v>0</v>
      </c>
      <c r="H2417" t="s">
        <v>18</v>
      </c>
      <c r="I2417" t="s">
        <v>19</v>
      </c>
      <c r="J2417" t="s">
        <v>329</v>
      </c>
      <c r="K2417">
        <v>24</v>
      </c>
      <c r="L2417">
        <v>6</v>
      </c>
      <c r="M2417">
        <v>0</v>
      </c>
      <c r="N2417">
        <v>0</v>
      </c>
    </row>
    <row r="2418" spans="1:14" x14ac:dyDescent="0.15">
      <c r="A2418" t="str">
        <f t="shared" si="40"/>
        <v>201950_443_4562342690036</v>
      </c>
      <c r="B2418">
        <v>201950</v>
      </c>
      <c r="C2418">
        <v>443</v>
      </c>
      <c r="D2418" t="s">
        <v>119</v>
      </c>
      <c r="E2418" s="9">
        <v>4562342690036</v>
      </c>
      <c r="F2418">
        <v>0</v>
      </c>
      <c r="G2418">
        <v>0</v>
      </c>
      <c r="H2418" t="s">
        <v>20</v>
      </c>
      <c r="I2418" t="s">
        <v>19</v>
      </c>
      <c r="J2418" t="s">
        <v>329</v>
      </c>
      <c r="K2418">
        <v>8</v>
      </c>
      <c r="L2418">
        <v>2</v>
      </c>
      <c r="M2418">
        <v>0</v>
      </c>
      <c r="N2418">
        <v>0</v>
      </c>
    </row>
    <row r="2419" spans="1:14" x14ac:dyDescent="0.15">
      <c r="A2419" t="str">
        <f t="shared" si="40"/>
        <v>201950_443_4562342690043</v>
      </c>
      <c r="B2419">
        <v>201950</v>
      </c>
      <c r="C2419">
        <v>443</v>
      </c>
      <c r="D2419" t="s">
        <v>119</v>
      </c>
      <c r="E2419" s="9">
        <v>4562342690043</v>
      </c>
      <c r="F2419">
        <v>0</v>
      </c>
      <c r="G2419">
        <v>0</v>
      </c>
      <c r="H2419" t="s">
        <v>21</v>
      </c>
      <c r="I2419" t="s">
        <v>19</v>
      </c>
      <c r="J2419" t="s">
        <v>329</v>
      </c>
      <c r="K2419">
        <v>26</v>
      </c>
      <c r="L2419">
        <v>1</v>
      </c>
      <c r="M2419">
        <v>0</v>
      </c>
      <c r="N2419">
        <v>0</v>
      </c>
    </row>
    <row r="2420" spans="1:14" x14ac:dyDescent="0.15">
      <c r="A2420" t="str">
        <f t="shared" si="40"/>
        <v>201950_443_4562342690050</v>
      </c>
      <c r="B2420">
        <v>201950</v>
      </c>
      <c r="C2420">
        <v>443</v>
      </c>
      <c r="D2420" t="s">
        <v>119</v>
      </c>
      <c r="E2420" s="9">
        <v>4562342690050</v>
      </c>
      <c r="F2420">
        <v>0</v>
      </c>
      <c r="G2420">
        <v>0</v>
      </c>
      <c r="H2420" t="s">
        <v>22</v>
      </c>
      <c r="I2420" t="s">
        <v>19</v>
      </c>
      <c r="J2420" t="s">
        <v>329</v>
      </c>
      <c r="K2420">
        <v>9</v>
      </c>
      <c r="L2420">
        <v>0</v>
      </c>
      <c r="M2420">
        <v>0</v>
      </c>
      <c r="N2420">
        <v>0</v>
      </c>
    </row>
    <row r="2421" spans="1:14" x14ac:dyDescent="0.15">
      <c r="A2421" t="str">
        <f t="shared" si="40"/>
        <v>201950_443_4562342690067</v>
      </c>
      <c r="B2421">
        <v>201950</v>
      </c>
      <c r="C2421">
        <v>443</v>
      </c>
      <c r="D2421" t="s">
        <v>119</v>
      </c>
      <c r="E2421" s="9">
        <v>4562342690067</v>
      </c>
      <c r="F2421">
        <v>0</v>
      </c>
      <c r="G2421">
        <v>0</v>
      </c>
      <c r="H2421" t="s">
        <v>23</v>
      </c>
      <c r="I2421" t="s">
        <v>19</v>
      </c>
      <c r="J2421" t="s">
        <v>329</v>
      </c>
      <c r="K2421">
        <v>29</v>
      </c>
      <c r="L2421">
        <v>0</v>
      </c>
      <c r="M2421">
        <v>0</v>
      </c>
      <c r="N2421">
        <v>0</v>
      </c>
    </row>
    <row r="2422" spans="1:14" x14ac:dyDescent="0.15">
      <c r="A2422" t="str">
        <f t="shared" si="40"/>
        <v>201950_443_4562342690074</v>
      </c>
      <c r="B2422">
        <v>201950</v>
      </c>
      <c r="C2422">
        <v>443</v>
      </c>
      <c r="D2422" t="s">
        <v>119</v>
      </c>
      <c r="E2422" s="9">
        <v>4562342690074</v>
      </c>
      <c r="F2422">
        <v>0</v>
      </c>
      <c r="G2422">
        <v>0</v>
      </c>
      <c r="H2422" t="s">
        <v>24</v>
      </c>
      <c r="I2422" t="s">
        <v>19</v>
      </c>
      <c r="J2422" t="s">
        <v>329</v>
      </c>
      <c r="K2422">
        <v>23</v>
      </c>
      <c r="L2422">
        <v>4</v>
      </c>
      <c r="M2422">
        <v>0</v>
      </c>
      <c r="N2422">
        <v>0</v>
      </c>
    </row>
    <row r="2423" spans="1:14" x14ac:dyDescent="0.15">
      <c r="A2423" t="str">
        <f t="shared" si="40"/>
        <v>201950_443_4562342690081</v>
      </c>
      <c r="B2423">
        <v>201950</v>
      </c>
      <c r="C2423">
        <v>443</v>
      </c>
      <c r="D2423" t="s">
        <v>119</v>
      </c>
      <c r="E2423" s="9">
        <v>4562342690081</v>
      </c>
      <c r="F2423">
        <v>0</v>
      </c>
      <c r="G2423">
        <v>0</v>
      </c>
      <c r="H2423" t="s">
        <v>25</v>
      </c>
      <c r="I2423" t="s">
        <v>19</v>
      </c>
      <c r="J2423" t="s">
        <v>329</v>
      </c>
      <c r="K2423">
        <v>8</v>
      </c>
      <c r="L2423">
        <v>2</v>
      </c>
      <c r="M2423">
        <v>0</v>
      </c>
      <c r="N2423">
        <v>0</v>
      </c>
    </row>
    <row r="2424" spans="1:14" x14ac:dyDescent="0.15">
      <c r="A2424" t="str">
        <f t="shared" si="40"/>
        <v>201950_445_4562342690029</v>
      </c>
      <c r="B2424">
        <v>201950</v>
      </c>
      <c r="C2424">
        <v>445</v>
      </c>
      <c r="D2424" t="s">
        <v>120</v>
      </c>
      <c r="E2424" s="9">
        <v>4562342690029</v>
      </c>
      <c r="F2424">
        <v>0</v>
      </c>
      <c r="G2424">
        <v>0</v>
      </c>
      <c r="H2424" t="s">
        <v>18</v>
      </c>
      <c r="I2424" t="s">
        <v>19</v>
      </c>
      <c r="J2424" t="s">
        <v>329</v>
      </c>
      <c r="K2424">
        <v>29</v>
      </c>
      <c r="L2424">
        <v>1</v>
      </c>
      <c r="M2424">
        <v>0</v>
      </c>
      <c r="N2424">
        <v>0</v>
      </c>
    </row>
    <row r="2425" spans="1:14" x14ac:dyDescent="0.15">
      <c r="A2425" t="str">
        <f t="shared" si="40"/>
        <v>201950_445_4562342690036</v>
      </c>
      <c r="B2425">
        <v>201950</v>
      </c>
      <c r="C2425">
        <v>445</v>
      </c>
      <c r="D2425" t="s">
        <v>120</v>
      </c>
      <c r="E2425" s="9">
        <v>4562342690036</v>
      </c>
      <c r="F2425">
        <v>0</v>
      </c>
      <c r="G2425">
        <v>0</v>
      </c>
      <c r="H2425" t="s">
        <v>20</v>
      </c>
      <c r="I2425" t="s">
        <v>19</v>
      </c>
      <c r="J2425" t="s">
        <v>329</v>
      </c>
      <c r="K2425">
        <v>9</v>
      </c>
      <c r="L2425">
        <v>1</v>
      </c>
      <c r="M2425">
        <v>0</v>
      </c>
      <c r="N2425">
        <v>0</v>
      </c>
    </row>
    <row r="2426" spans="1:14" x14ac:dyDescent="0.15">
      <c r="A2426" t="str">
        <f t="shared" si="40"/>
        <v>201950_445_4562342690043</v>
      </c>
      <c r="B2426">
        <v>201950</v>
      </c>
      <c r="C2426">
        <v>445</v>
      </c>
      <c r="D2426" t="s">
        <v>120</v>
      </c>
      <c r="E2426" s="9">
        <v>4562342690043</v>
      </c>
      <c r="F2426">
        <v>0</v>
      </c>
      <c r="G2426">
        <v>0</v>
      </c>
      <c r="H2426" t="s">
        <v>21</v>
      </c>
      <c r="I2426" t="s">
        <v>19</v>
      </c>
      <c r="J2426" t="s">
        <v>329</v>
      </c>
      <c r="K2426">
        <v>24</v>
      </c>
      <c r="L2426">
        <v>2</v>
      </c>
      <c r="M2426">
        <v>0</v>
      </c>
      <c r="N2426">
        <v>0</v>
      </c>
    </row>
    <row r="2427" spans="1:14" x14ac:dyDescent="0.15">
      <c r="A2427" t="str">
        <f t="shared" si="40"/>
        <v>201950_445_4562342690050</v>
      </c>
      <c r="B2427">
        <v>201950</v>
      </c>
      <c r="C2427">
        <v>445</v>
      </c>
      <c r="D2427" t="s">
        <v>120</v>
      </c>
      <c r="E2427" s="9">
        <v>4562342690050</v>
      </c>
      <c r="F2427">
        <v>0</v>
      </c>
      <c r="G2427">
        <v>0</v>
      </c>
      <c r="H2427" t="s">
        <v>22</v>
      </c>
      <c r="I2427" t="s">
        <v>19</v>
      </c>
      <c r="J2427" t="s">
        <v>329</v>
      </c>
      <c r="K2427">
        <v>9</v>
      </c>
      <c r="L2427">
        <v>1</v>
      </c>
      <c r="M2427">
        <v>0</v>
      </c>
      <c r="N2427">
        <v>0</v>
      </c>
    </row>
    <row r="2428" spans="1:14" x14ac:dyDescent="0.15">
      <c r="A2428" t="str">
        <f t="shared" si="40"/>
        <v>201950_445_4562342690067</v>
      </c>
      <c r="B2428">
        <v>201950</v>
      </c>
      <c r="C2428">
        <v>445</v>
      </c>
      <c r="D2428" t="s">
        <v>120</v>
      </c>
      <c r="E2428" s="9">
        <v>4562342690067</v>
      </c>
      <c r="F2428">
        <v>0</v>
      </c>
      <c r="G2428">
        <v>0</v>
      </c>
      <c r="H2428" t="s">
        <v>23</v>
      </c>
      <c r="I2428" t="s">
        <v>19</v>
      </c>
      <c r="J2428" t="s">
        <v>329</v>
      </c>
      <c r="K2428">
        <v>27</v>
      </c>
      <c r="L2428">
        <v>1</v>
      </c>
      <c r="M2428">
        <v>0</v>
      </c>
      <c r="N2428">
        <v>0</v>
      </c>
    </row>
    <row r="2429" spans="1:14" x14ac:dyDescent="0.15">
      <c r="A2429" t="str">
        <f t="shared" si="40"/>
        <v>201950_445_4562342690074</v>
      </c>
      <c r="B2429">
        <v>201950</v>
      </c>
      <c r="C2429">
        <v>445</v>
      </c>
      <c r="D2429" t="s">
        <v>120</v>
      </c>
      <c r="E2429" s="9">
        <v>4562342690074</v>
      </c>
      <c r="F2429">
        <v>0</v>
      </c>
      <c r="G2429">
        <v>0</v>
      </c>
      <c r="H2429" t="s">
        <v>24</v>
      </c>
      <c r="I2429" t="s">
        <v>19</v>
      </c>
      <c r="J2429" t="s">
        <v>329</v>
      </c>
      <c r="K2429">
        <v>19</v>
      </c>
      <c r="L2429">
        <v>7</v>
      </c>
      <c r="M2429">
        <v>0</v>
      </c>
      <c r="N2429">
        <v>0</v>
      </c>
    </row>
    <row r="2430" spans="1:14" x14ac:dyDescent="0.15">
      <c r="A2430" t="str">
        <f t="shared" si="40"/>
        <v>201950_445_4562342690081</v>
      </c>
      <c r="B2430">
        <v>201950</v>
      </c>
      <c r="C2430">
        <v>445</v>
      </c>
      <c r="D2430" t="s">
        <v>120</v>
      </c>
      <c r="E2430" s="9">
        <v>4562342690081</v>
      </c>
      <c r="F2430">
        <v>0</v>
      </c>
      <c r="G2430">
        <v>0</v>
      </c>
      <c r="H2430" t="s">
        <v>25</v>
      </c>
      <c r="I2430" t="s">
        <v>19</v>
      </c>
      <c r="J2430" t="s">
        <v>329</v>
      </c>
      <c r="K2430">
        <v>5</v>
      </c>
      <c r="L2430">
        <v>4</v>
      </c>
      <c r="M2430">
        <v>0</v>
      </c>
      <c r="N2430">
        <v>0</v>
      </c>
    </row>
    <row r="2431" spans="1:14" x14ac:dyDescent="0.15">
      <c r="A2431" t="str">
        <f t="shared" si="40"/>
        <v>201950_446_4562342690029</v>
      </c>
      <c r="B2431">
        <v>201950</v>
      </c>
      <c r="C2431">
        <v>446</v>
      </c>
      <c r="D2431" t="s">
        <v>121</v>
      </c>
      <c r="E2431" s="9">
        <v>4562342690029</v>
      </c>
      <c r="F2431">
        <v>0</v>
      </c>
      <c r="G2431">
        <v>0</v>
      </c>
      <c r="H2431" t="s">
        <v>18</v>
      </c>
      <c r="I2431" t="s">
        <v>19</v>
      </c>
      <c r="J2431" t="s">
        <v>329</v>
      </c>
      <c r="K2431">
        <v>28</v>
      </c>
      <c r="L2431">
        <v>1</v>
      </c>
      <c r="M2431">
        <v>0</v>
      </c>
      <c r="N2431">
        <v>0</v>
      </c>
    </row>
    <row r="2432" spans="1:14" x14ac:dyDescent="0.15">
      <c r="A2432" t="str">
        <f t="shared" si="40"/>
        <v>201950_446_4562342690036</v>
      </c>
      <c r="B2432">
        <v>201950</v>
      </c>
      <c r="C2432">
        <v>446</v>
      </c>
      <c r="D2432" t="s">
        <v>121</v>
      </c>
      <c r="E2432" s="9">
        <v>4562342690036</v>
      </c>
      <c r="F2432">
        <v>0</v>
      </c>
      <c r="G2432">
        <v>0</v>
      </c>
      <c r="H2432" t="s">
        <v>20</v>
      </c>
      <c r="I2432" t="s">
        <v>19</v>
      </c>
      <c r="J2432" t="s">
        <v>329</v>
      </c>
      <c r="K2432">
        <v>6</v>
      </c>
      <c r="L2432">
        <v>2</v>
      </c>
      <c r="M2432">
        <v>0</v>
      </c>
      <c r="N2432">
        <v>0</v>
      </c>
    </row>
    <row r="2433" spans="1:14" x14ac:dyDescent="0.15">
      <c r="A2433" t="str">
        <f t="shared" si="40"/>
        <v>201950_446_4562342690043</v>
      </c>
      <c r="B2433">
        <v>201950</v>
      </c>
      <c r="C2433">
        <v>446</v>
      </c>
      <c r="D2433" t="s">
        <v>121</v>
      </c>
      <c r="E2433" s="9">
        <v>4562342690043</v>
      </c>
      <c r="F2433">
        <v>0</v>
      </c>
      <c r="G2433">
        <v>0</v>
      </c>
      <c r="H2433" t="s">
        <v>21</v>
      </c>
      <c r="I2433" t="s">
        <v>19</v>
      </c>
      <c r="J2433" t="s">
        <v>329</v>
      </c>
      <c r="K2433">
        <v>23</v>
      </c>
      <c r="L2433">
        <v>4</v>
      </c>
      <c r="M2433">
        <v>0</v>
      </c>
      <c r="N2433">
        <v>0</v>
      </c>
    </row>
    <row r="2434" spans="1:14" x14ac:dyDescent="0.15">
      <c r="A2434" t="str">
        <f t="shared" si="40"/>
        <v>201950_446_4562342690050</v>
      </c>
      <c r="B2434">
        <v>201950</v>
      </c>
      <c r="C2434">
        <v>446</v>
      </c>
      <c r="D2434" t="s">
        <v>121</v>
      </c>
      <c r="E2434" s="9">
        <v>4562342690050</v>
      </c>
      <c r="F2434">
        <v>0</v>
      </c>
      <c r="G2434">
        <v>0</v>
      </c>
      <c r="H2434" t="s">
        <v>22</v>
      </c>
      <c r="I2434" t="s">
        <v>19</v>
      </c>
      <c r="J2434" t="s">
        <v>329</v>
      </c>
      <c r="K2434">
        <v>9</v>
      </c>
      <c r="L2434">
        <v>0</v>
      </c>
      <c r="M2434">
        <v>0</v>
      </c>
      <c r="N2434">
        <v>0</v>
      </c>
    </row>
    <row r="2435" spans="1:14" x14ac:dyDescent="0.15">
      <c r="A2435" t="str">
        <f t="shared" si="40"/>
        <v>201950_446_4562342690067</v>
      </c>
      <c r="B2435">
        <v>201950</v>
      </c>
      <c r="C2435">
        <v>446</v>
      </c>
      <c r="D2435" t="s">
        <v>121</v>
      </c>
      <c r="E2435" s="9">
        <v>4562342690067</v>
      </c>
      <c r="F2435">
        <v>0</v>
      </c>
      <c r="G2435">
        <v>0</v>
      </c>
      <c r="H2435" t="s">
        <v>23</v>
      </c>
      <c r="I2435" t="s">
        <v>19</v>
      </c>
      <c r="J2435" t="s">
        <v>329</v>
      </c>
      <c r="K2435">
        <v>29</v>
      </c>
      <c r="L2435">
        <v>1</v>
      </c>
      <c r="M2435">
        <v>0</v>
      </c>
      <c r="N2435">
        <v>0</v>
      </c>
    </row>
    <row r="2436" spans="1:14" x14ac:dyDescent="0.15">
      <c r="A2436" t="str">
        <f t="shared" si="40"/>
        <v>201950_446_4562342690074</v>
      </c>
      <c r="B2436">
        <v>201950</v>
      </c>
      <c r="C2436">
        <v>446</v>
      </c>
      <c r="D2436" t="s">
        <v>121</v>
      </c>
      <c r="E2436" s="9">
        <v>4562342690074</v>
      </c>
      <c r="F2436">
        <v>0</v>
      </c>
      <c r="G2436">
        <v>0</v>
      </c>
      <c r="H2436" t="s">
        <v>24</v>
      </c>
      <c r="I2436" t="s">
        <v>19</v>
      </c>
      <c r="J2436" t="s">
        <v>329</v>
      </c>
      <c r="K2436">
        <v>27</v>
      </c>
      <c r="L2436">
        <v>3</v>
      </c>
      <c r="M2436">
        <v>0</v>
      </c>
      <c r="N2436">
        <v>0</v>
      </c>
    </row>
    <row r="2437" spans="1:14" x14ac:dyDescent="0.15">
      <c r="A2437" t="str">
        <f t="shared" si="40"/>
        <v>201950_446_4562342690081</v>
      </c>
      <c r="B2437">
        <v>201950</v>
      </c>
      <c r="C2437">
        <v>446</v>
      </c>
      <c r="D2437" t="s">
        <v>121</v>
      </c>
      <c r="E2437" s="9">
        <v>4562342690081</v>
      </c>
      <c r="F2437">
        <v>0</v>
      </c>
      <c r="G2437">
        <v>0</v>
      </c>
      <c r="H2437" t="s">
        <v>25</v>
      </c>
      <c r="I2437" t="s">
        <v>19</v>
      </c>
      <c r="J2437" t="s">
        <v>329</v>
      </c>
      <c r="K2437">
        <v>7</v>
      </c>
      <c r="L2437">
        <v>3</v>
      </c>
      <c r="M2437">
        <v>0</v>
      </c>
      <c r="N2437">
        <v>0</v>
      </c>
    </row>
    <row r="2438" spans="1:14" x14ac:dyDescent="0.15">
      <c r="A2438" t="str">
        <f t="shared" si="40"/>
        <v>201951_6_4562342690029</v>
      </c>
      <c r="B2438">
        <v>201951</v>
      </c>
      <c r="C2438">
        <v>6</v>
      </c>
      <c r="D2438" t="s">
        <v>35</v>
      </c>
      <c r="E2438" s="9">
        <v>4562342690029</v>
      </c>
      <c r="F2438">
        <v>0</v>
      </c>
      <c r="G2438">
        <v>0</v>
      </c>
      <c r="H2438" t="s">
        <v>18</v>
      </c>
      <c r="I2438" t="s">
        <v>19</v>
      </c>
      <c r="J2438" t="s">
        <v>329</v>
      </c>
      <c r="K2438">
        <v>23</v>
      </c>
      <c r="L2438">
        <v>7</v>
      </c>
      <c r="M2438">
        <v>0</v>
      </c>
      <c r="N2438">
        <v>0</v>
      </c>
    </row>
    <row r="2439" spans="1:14" x14ac:dyDescent="0.15">
      <c r="A2439" t="str">
        <f t="shared" si="40"/>
        <v>201951_6_4562342690036</v>
      </c>
      <c r="B2439">
        <v>201951</v>
      </c>
      <c r="C2439">
        <v>6</v>
      </c>
      <c r="D2439" t="s">
        <v>35</v>
      </c>
      <c r="E2439" s="9">
        <v>4562342690036</v>
      </c>
      <c r="F2439">
        <v>0</v>
      </c>
      <c r="G2439">
        <v>0</v>
      </c>
      <c r="H2439" t="s">
        <v>20</v>
      </c>
      <c r="I2439" t="s">
        <v>19</v>
      </c>
      <c r="J2439" t="s">
        <v>329</v>
      </c>
      <c r="K2439">
        <v>10</v>
      </c>
      <c r="L2439">
        <v>0</v>
      </c>
      <c r="M2439">
        <v>0</v>
      </c>
      <c r="N2439">
        <v>0</v>
      </c>
    </row>
    <row r="2440" spans="1:14" x14ac:dyDescent="0.15">
      <c r="A2440" t="str">
        <f t="shared" si="40"/>
        <v>201951_6_4562342690043</v>
      </c>
      <c r="B2440">
        <v>201951</v>
      </c>
      <c r="C2440">
        <v>6</v>
      </c>
      <c r="D2440" t="s">
        <v>35</v>
      </c>
      <c r="E2440" s="9">
        <v>4562342690043</v>
      </c>
      <c r="F2440">
        <v>0</v>
      </c>
      <c r="G2440">
        <v>0</v>
      </c>
      <c r="H2440" t="s">
        <v>21</v>
      </c>
      <c r="I2440" t="s">
        <v>19</v>
      </c>
      <c r="J2440" t="s">
        <v>329</v>
      </c>
      <c r="K2440">
        <v>28</v>
      </c>
      <c r="L2440">
        <v>2</v>
      </c>
      <c r="M2440">
        <v>0</v>
      </c>
      <c r="N2440">
        <v>0</v>
      </c>
    </row>
    <row r="2441" spans="1:14" x14ac:dyDescent="0.15">
      <c r="A2441" t="str">
        <f t="shared" si="40"/>
        <v>201951_6_4562342690050</v>
      </c>
      <c r="B2441">
        <v>201951</v>
      </c>
      <c r="C2441">
        <v>6</v>
      </c>
      <c r="D2441" t="s">
        <v>35</v>
      </c>
      <c r="E2441" s="9">
        <v>4562342690050</v>
      </c>
      <c r="F2441">
        <v>0</v>
      </c>
      <c r="G2441">
        <v>0</v>
      </c>
      <c r="H2441" t="s">
        <v>22</v>
      </c>
      <c r="I2441" t="s">
        <v>19</v>
      </c>
      <c r="J2441" t="s">
        <v>329</v>
      </c>
      <c r="K2441">
        <v>10</v>
      </c>
      <c r="L2441">
        <v>0</v>
      </c>
      <c r="M2441">
        <v>0</v>
      </c>
      <c r="N2441">
        <v>0</v>
      </c>
    </row>
    <row r="2442" spans="1:14" x14ac:dyDescent="0.15">
      <c r="A2442" t="str">
        <f t="shared" si="40"/>
        <v>201951_6_4562342690067</v>
      </c>
      <c r="B2442">
        <v>201951</v>
      </c>
      <c r="C2442">
        <v>6</v>
      </c>
      <c r="D2442" t="s">
        <v>35</v>
      </c>
      <c r="E2442" s="9">
        <v>4562342690067</v>
      </c>
      <c r="F2442">
        <v>0</v>
      </c>
      <c r="G2442">
        <v>0</v>
      </c>
      <c r="H2442" t="s">
        <v>23</v>
      </c>
      <c r="I2442" t="s">
        <v>19</v>
      </c>
      <c r="J2442" t="s">
        <v>329</v>
      </c>
      <c r="K2442">
        <v>27</v>
      </c>
      <c r="L2442">
        <v>3</v>
      </c>
      <c r="M2442">
        <v>0</v>
      </c>
      <c r="N2442">
        <v>0</v>
      </c>
    </row>
    <row r="2443" spans="1:14" x14ac:dyDescent="0.15">
      <c r="A2443" t="str">
        <f t="shared" si="40"/>
        <v>201951_6_4562342690074</v>
      </c>
      <c r="B2443">
        <v>201951</v>
      </c>
      <c r="C2443">
        <v>6</v>
      </c>
      <c r="D2443" t="s">
        <v>35</v>
      </c>
      <c r="E2443" s="9">
        <v>4562342690074</v>
      </c>
      <c r="F2443">
        <v>0</v>
      </c>
      <c r="G2443">
        <v>0</v>
      </c>
      <c r="H2443" t="s">
        <v>24</v>
      </c>
      <c r="I2443" t="s">
        <v>19</v>
      </c>
      <c r="J2443" t="s">
        <v>329</v>
      </c>
      <c r="K2443">
        <v>24</v>
      </c>
      <c r="L2443">
        <v>6</v>
      </c>
      <c r="M2443">
        <v>0</v>
      </c>
      <c r="N2443">
        <v>0</v>
      </c>
    </row>
    <row r="2444" spans="1:14" x14ac:dyDescent="0.15">
      <c r="A2444" t="str">
        <f t="shared" si="40"/>
        <v>201951_6_4562342690081</v>
      </c>
      <c r="B2444">
        <v>201951</v>
      </c>
      <c r="C2444">
        <v>6</v>
      </c>
      <c r="D2444" t="s">
        <v>35</v>
      </c>
      <c r="E2444" s="9">
        <v>4562342690081</v>
      </c>
      <c r="F2444">
        <v>0</v>
      </c>
      <c r="G2444">
        <v>0</v>
      </c>
      <c r="H2444" t="s">
        <v>25</v>
      </c>
      <c r="I2444" t="s">
        <v>19</v>
      </c>
      <c r="J2444" t="s">
        <v>329</v>
      </c>
      <c r="K2444">
        <v>9</v>
      </c>
      <c r="L2444">
        <v>1</v>
      </c>
      <c r="M2444">
        <v>0</v>
      </c>
      <c r="N2444">
        <v>0</v>
      </c>
    </row>
    <row r="2445" spans="1:14" x14ac:dyDescent="0.15">
      <c r="A2445" t="str">
        <f t="shared" si="40"/>
        <v>201951_8_4562342690029</v>
      </c>
      <c r="B2445">
        <v>201951</v>
      </c>
      <c r="C2445">
        <v>8</v>
      </c>
      <c r="D2445" t="s">
        <v>36</v>
      </c>
      <c r="E2445" s="9">
        <v>4562342690029</v>
      </c>
      <c r="F2445">
        <v>0</v>
      </c>
      <c r="G2445">
        <v>0</v>
      </c>
      <c r="H2445" t="s">
        <v>18</v>
      </c>
      <c r="I2445" t="s">
        <v>19</v>
      </c>
      <c r="J2445" t="s">
        <v>329</v>
      </c>
      <c r="K2445">
        <v>28</v>
      </c>
      <c r="L2445">
        <v>1</v>
      </c>
      <c r="M2445">
        <v>0</v>
      </c>
      <c r="N2445">
        <v>0</v>
      </c>
    </row>
    <row r="2446" spans="1:14" x14ac:dyDescent="0.15">
      <c r="A2446" t="str">
        <f t="shared" si="40"/>
        <v>201951_8_4562342690036</v>
      </c>
      <c r="B2446">
        <v>201951</v>
      </c>
      <c r="C2446">
        <v>8</v>
      </c>
      <c r="D2446" t="s">
        <v>36</v>
      </c>
      <c r="E2446" s="9">
        <v>4562342690036</v>
      </c>
      <c r="F2446">
        <v>0</v>
      </c>
      <c r="G2446">
        <v>0</v>
      </c>
      <c r="H2446" t="s">
        <v>20</v>
      </c>
      <c r="I2446" t="s">
        <v>19</v>
      </c>
      <c r="J2446" t="s">
        <v>329</v>
      </c>
      <c r="K2446">
        <v>10</v>
      </c>
      <c r="L2446">
        <v>0</v>
      </c>
      <c r="M2446">
        <v>0</v>
      </c>
      <c r="N2446">
        <v>0</v>
      </c>
    </row>
    <row r="2447" spans="1:14" x14ac:dyDescent="0.15">
      <c r="A2447" t="str">
        <f t="shared" si="40"/>
        <v>201951_8_4562342690043</v>
      </c>
      <c r="B2447">
        <v>201951</v>
      </c>
      <c r="C2447">
        <v>8</v>
      </c>
      <c r="D2447" t="s">
        <v>36</v>
      </c>
      <c r="E2447" s="9">
        <v>4562342690043</v>
      </c>
      <c r="F2447">
        <v>0</v>
      </c>
      <c r="G2447">
        <v>0</v>
      </c>
      <c r="H2447" t="s">
        <v>21</v>
      </c>
      <c r="I2447" t="s">
        <v>19</v>
      </c>
      <c r="J2447" t="s">
        <v>329</v>
      </c>
      <c r="K2447">
        <v>28</v>
      </c>
      <c r="L2447">
        <v>2</v>
      </c>
      <c r="M2447">
        <v>0</v>
      </c>
      <c r="N2447">
        <v>0</v>
      </c>
    </row>
    <row r="2448" spans="1:14" x14ac:dyDescent="0.15">
      <c r="A2448" t="str">
        <f t="shared" si="40"/>
        <v>201951_8_4562342690050</v>
      </c>
      <c r="B2448">
        <v>201951</v>
      </c>
      <c r="C2448">
        <v>8</v>
      </c>
      <c r="D2448" t="s">
        <v>36</v>
      </c>
      <c r="E2448" s="9">
        <v>4562342690050</v>
      </c>
      <c r="F2448">
        <v>0</v>
      </c>
      <c r="G2448">
        <v>0</v>
      </c>
      <c r="H2448" t="s">
        <v>22</v>
      </c>
      <c r="I2448" t="s">
        <v>19</v>
      </c>
      <c r="J2448" t="s">
        <v>329</v>
      </c>
      <c r="K2448">
        <v>10</v>
      </c>
      <c r="L2448">
        <v>0</v>
      </c>
      <c r="M2448">
        <v>0</v>
      </c>
      <c r="N2448">
        <v>0</v>
      </c>
    </row>
    <row r="2449" spans="1:14" x14ac:dyDescent="0.15">
      <c r="A2449" t="str">
        <f t="shared" si="40"/>
        <v>201951_8_4562342690067</v>
      </c>
      <c r="B2449">
        <v>201951</v>
      </c>
      <c r="C2449">
        <v>8</v>
      </c>
      <c r="D2449" t="s">
        <v>36</v>
      </c>
      <c r="E2449" s="9">
        <v>4562342690067</v>
      </c>
      <c r="F2449">
        <v>0</v>
      </c>
      <c r="G2449">
        <v>0</v>
      </c>
      <c r="H2449" t="s">
        <v>23</v>
      </c>
      <c r="I2449" t="s">
        <v>19</v>
      </c>
      <c r="J2449" t="s">
        <v>329</v>
      </c>
      <c r="K2449">
        <v>27</v>
      </c>
      <c r="L2449">
        <v>0</v>
      </c>
      <c r="M2449">
        <v>0</v>
      </c>
      <c r="N2449">
        <v>0</v>
      </c>
    </row>
    <row r="2450" spans="1:14" x14ac:dyDescent="0.15">
      <c r="A2450" t="str">
        <f t="shared" si="40"/>
        <v>201951_8_4562342690074</v>
      </c>
      <c r="B2450">
        <v>201951</v>
      </c>
      <c r="C2450">
        <v>8</v>
      </c>
      <c r="D2450" t="s">
        <v>36</v>
      </c>
      <c r="E2450" s="9">
        <v>4562342690074</v>
      </c>
      <c r="F2450">
        <v>0</v>
      </c>
      <c r="G2450">
        <v>0</v>
      </c>
      <c r="H2450" t="s">
        <v>24</v>
      </c>
      <c r="I2450" t="s">
        <v>19</v>
      </c>
      <c r="J2450" t="s">
        <v>329</v>
      </c>
      <c r="K2450">
        <v>29</v>
      </c>
      <c r="L2450">
        <v>1</v>
      </c>
      <c r="M2450">
        <v>0</v>
      </c>
      <c r="N2450">
        <v>0</v>
      </c>
    </row>
    <row r="2451" spans="1:14" x14ac:dyDescent="0.15">
      <c r="A2451" t="str">
        <f t="shared" si="40"/>
        <v>201951_8_4562342690081</v>
      </c>
      <c r="B2451">
        <v>201951</v>
      </c>
      <c r="C2451">
        <v>8</v>
      </c>
      <c r="D2451" t="s">
        <v>36</v>
      </c>
      <c r="E2451" s="9">
        <v>4562342690081</v>
      </c>
      <c r="F2451">
        <v>0</v>
      </c>
      <c r="G2451">
        <v>0</v>
      </c>
      <c r="H2451" t="s">
        <v>25</v>
      </c>
      <c r="I2451" t="s">
        <v>19</v>
      </c>
      <c r="J2451" t="s">
        <v>329</v>
      </c>
      <c r="K2451">
        <v>9</v>
      </c>
      <c r="L2451">
        <v>1</v>
      </c>
      <c r="M2451">
        <v>0</v>
      </c>
      <c r="N2451">
        <v>0</v>
      </c>
    </row>
    <row r="2452" spans="1:14" x14ac:dyDescent="0.15">
      <c r="A2452" t="str">
        <f t="shared" si="40"/>
        <v>201951_9_4562342690029</v>
      </c>
      <c r="B2452">
        <v>201951</v>
      </c>
      <c r="C2452">
        <v>9</v>
      </c>
      <c r="D2452" t="s">
        <v>37</v>
      </c>
      <c r="E2452" s="9">
        <v>4562342690029</v>
      </c>
      <c r="F2452">
        <v>0</v>
      </c>
      <c r="G2452">
        <v>0</v>
      </c>
      <c r="H2452" t="s">
        <v>18</v>
      </c>
      <c r="I2452" t="s">
        <v>19</v>
      </c>
      <c r="J2452" t="s">
        <v>329</v>
      </c>
      <c r="K2452">
        <v>30</v>
      </c>
      <c r="L2452">
        <v>0</v>
      </c>
      <c r="M2452">
        <v>0</v>
      </c>
      <c r="N2452">
        <v>0</v>
      </c>
    </row>
    <row r="2453" spans="1:14" x14ac:dyDescent="0.15">
      <c r="A2453" t="str">
        <f t="shared" si="40"/>
        <v>201951_9_4562342690036</v>
      </c>
      <c r="B2453">
        <v>201951</v>
      </c>
      <c r="C2453">
        <v>9</v>
      </c>
      <c r="D2453" t="s">
        <v>37</v>
      </c>
      <c r="E2453" s="9">
        <v>4562342690036</v>
      </c>
      <c r="F2453">
        <v>0</v>
      </c>
      <c r="G2453">
        <v>0</v>
      </c>
      <c r="H2453" t="s">
        <v>20</v>
      </c>
      <c r="I2453" t="s">
        <v>19</v>
      </c>
      <c r="J2453" t="s">
        <v>329</v>
      </c>
      <c r="K2453">
        <v>10</v>
      </c>
      <c r="L2453">
        <v>0</v>
      </c>
      <c r="M2453">
        <v>0</v>
      </c>
      <c r="N2453">
        <v>0</v>
      </c>
    </row>
    <row r="2454" spans="1:14" x14ac:dyDescent="0.15">
      <c r="A2454" t="str">
        <f t="shared" si="40"/>
        <v>201951_9_4562342690043</v>
      </c>
      <c r="B2454">
        <v>201951</v>
      </c>
      <c r="C2454">
        <v>9</v>
      </c>
      <c r="D2454" t="s">
        <v>37</v>
      </c>
      <c r="E2454" s="9">
        <v>4562342690043</v>
      </c>
      <c r="F2454">
        <v>0</v>
      </c>
      <c r="G2454">
        <v>0</v>
      </c>
      <c r="H2454" t="s">
        <v>21</v>
      </c>
      <c r="I2454" t="s">
        <v>19</v>
      </c>
      <c r="J2454" t="s">
        <v>329</v>
      </c>
      <c r="K2454">
        <v>30</v>
      </c>
      <c r="L2454">
        <v>0</v>
      </c>
      <c r="M2454">
        <v>0</v>
      </c>
      <c r="N2454">
        <v>0</v>
      </c>
    </row>
    <row r="2455" spans="1:14" x14ac:dyDescent="0.15">
      <c r="A2455" t="str">
        <f t="shared" si="40"/>
        <v>201951_9_4562342690050</v>
      </c>
      <c r="B2455">
        <v>201951</v>
      </c>
      <c r="C2455">
        <v>9</v>
      </c>
      <c r="D2455" t="s">
        <v>37</v>
      </c>
      <c r="E2455" s="9">
        <v>4562342690050</v>
      </c>
      <c r="F2455">
        <v>0</v>
      </c>
      <c r="G2455">
        <v>0</v>
      </c>
      <c r="H2455" t="s">
        <v>22</v>
      </c>
      <c r="I2455" t="s">
        <v>19</v>
      </c>
      <c r="J2455" t="s">
        <v>329</v>
      </c>
      <c r="K2455">
        <v>10</v>
      </c>
      <c r="L2455">
        <v>0</v>
      </c>
      <c r="M2455">
        <v>0</v>
      </c>
      <c r="N2455">
        <v>0</v>
      </c>
    </row>
    <row r="2456" spans="1:14" x14ac:dyDescent="0.15">
      <c r="A2456" t="str">
        <f t="shared" si="40"/>
        <v>201951_9_4562342690067</v>
      </c>
      <c r="B2456">
        <v>201951</v>
      </c>
      <c r="C2456">
        <v>9</v>
      </c>
      <c r="D2456" t="s">
        <v>37</v>
      </c>
      <c r="E2456" s="9">
        <v>4562342690067</v>
      </c>
      <c r="F2456">
        <v>0</v>
      </c>
      <c r="G2456">
        <v>0</v>
      </c>
      <c r="H2456" t="s">
        <v>23</v>
      </c>
      <c r="I2456" t="s">
        <v>19</v>
      </c>
      <c r="J2456" t="s">
        <v>329</v>
      </c>
      <c r="K2456">
        <v>30</v>
      </c>
      <c r="L2456">
        <v>0</v>
      </c>
      <c r="M2456">
        <v>0</v>
      </c>
      <c r="N2456">
        <v>0</v>
      </c>
    </row>
    <row r="2457" spans="1:14" x14ac:dyDescent="0.15">
      <c r="A2457" t="str">
        <f t="shared" ref="A2457:A2520" si="41">B2457&amp;"_"&amp;C2457&amp;"_"&amp;E2457</f>
        <v>201951_9_4562342690074</v>
      </c>
      <c r="B2457">
        <v>201951</v>
      </c>
      <c r="C2457">
        <v>9</v>
      </c>
      <c r="D2457" t="s">
        <v>37</v>
      </c>
      <c r="E2457" s="9">
        <v>4562342690074</v>
      </c>
      <c r="F2457">
        <v>0</v>
      </c>
      <c r="G2457">
        <v>0</v>
      </c>
      <c r="H2457" t="s">
        <v>24</v>
      </c>
      <c r="I2457" t="s">
        <v>19</v>
      </c>
      <c r="J2457" t="s">
        <v>329</v>
      </c>
      <c r="K2457">
        <v>28</v>
      </c>
      <c r="L2457">
        <v>2</v>
      </c>
      <c r="M2457">
        <v>0</v>
      </c>
      <c r="N2457">
        <v>0</v>
      </c>
    </row>
    <row r="2458" spans="1:14" x14ac:dyDescent="0.15">
      <c r="A2458" t="str">
        <f t="shared" si="41"/>
        <v>201951_9_4562342690081</v>
      </c>
      <c r="B2458">
        <v>201951</v>
      </c>
      <c r="C2458">
        <v>9</v>
      </c>
      <c r="D2458" t="s">
        <v>37</v>
      </c>
      <c r="E2458" s="9">
        <v>4562342690081</v>
      </c>
      <c r="F2458">
        <v>0</v>
      </c>
      <c r="G2458">
        <v>0</v>
      </c>
      <c r="H2458" t="s">
        <v>25</v>
      </c>
      <c r="I2458" t="s">
        <v>19</v>
      </c>
      <c r="J2458" t="s">
        <v>329</v>
      </c>
      <c r="K2458">
        <v>9</v>
      </c>
      <c r="L2458">
        <v>1</v>
      </c>
      <c r="M2458">
        <v>0</v>
      </c>
      <c r="N2458">
        <v>0</v>
      </c>
    </row>
    <row r="2459" spans="1:14" x14ac:dyDescent="0.15">
      <c r="A2459" t="str">
        <f t="shared" si="41"/>
        <v>201951_13_4562342690029</v>
      </c>
      <c r="B2459">
        <v>201951</v>
      </c>
      <c r="C2459">
        <v>13</v>
      </c>
      <c r="D2459" t="s">
        <v>38</v>
      </c>
      <c r="E2459" s="9">
        <v>4562342690029</v>
      </c>
      <c r="F2459">
        <v>0</v>
      </c>
      <c r="G2459">
        <v>0</v>
      </c>
      <c r="H2459" t="s">
        <v>18</v>
      </c>
      <c r="I2459" t="s">
        <v>19</v>
      </c>
      <c r="J2459" t="s">
        <v>329</v>
      </c>
      <c r="K2459">
        <v>19</v>
      </c>
      <c r="L2459">
        <v>0</v>
      </c>
      <c r="M2459">
        <v>0</v>
      </c>
      <c r="N2459">
        <v>0</v>
      </c>
    </row>
    <row r="2460" spans="1:14" x14ac:dyDescent="0.15">
      <c r="A2460" t="str">
        <f t="shared" si="41"/>
        <v>201951_13_4562342690036</v>
      </c>
      <c r="B2460">
        <v>201951</v>
      </c>
      <c r="C2460">
        <v>13</v>
      </c>
      <c r="D2460" t="s">
        <v>38</v>
      </c>
      <c r="E2460" s="9">
        <v>4562342690036</v>
      </c>
      <c r="F2460">
        <v>0</v>
      </c>
      <c r="G2460">
        <v>0</v>
      </c>
      <c r="H2460" t="s">
        <v>20</v>
      </c>
      <c r="I2460" t="s">
        <v>19</v>
      </c>
      <c r="J2460" t="s">
        <v>329</v>
      </c>
      <c r="K2460">
        <v>9</v>
      </c>
      <c r="L2460">
        <v>1</v>
      </c>
      <c r="M2460">
        <v>0</v>
      </c>
      <c r="N2460">
        <v>0</v>
      </c>
    </row>
    <row r="2461" spans="1:14" x14ac:dyDescent="0.15">
      <c r="A2461" t="str">
        <f t="shared" si="41"/>
        <v>201951_13_4562342690043</v>
      </c>
      <c r="B2461">
        <v>201951</v>
      </c>
      <c r="C2461">
        <v>13</v>
      </c>
      <c r="D2461" t="s">
        <v>38</v>
      </c>
      <c r="E2461" s="9">
        <v>4562342690043</v>
      </c>
      <c r="F2461">
        <v>0</v>
      </c>
      <c r="G2461">
        <v>0</v>
      </c>
      <c r="H2461" t="s">
        <v>21</v>
      </c>
      <c r="I2461" t="s">
        <v>19</v>
      </c>
      <c r="J2461" t="s">
        <v>329</v>
      </c>
      <c r="K2461">
        <v>20</v>
      </c>
      <c r="L2461">
        <v>4</v>
      </c>
      <c r="M2461">
        <v>0</v>
      </c>
      <c r="N2461">
        <v>0</v>
      </c>
    </row>
    <row r="2462" spans="1:14" x14ac:dyDescent="0.15">
      <c r="A2462" t="str">
        <f t="shared" si="41"/>
        <v>201951_13_4562342690050</v>
      </c>
      <c r="B2462">
        <v>201951</v>
      </c>
      <c r="C2462">
        <v>13</v>
      </c>
      <c r="D2462" t="s">
        <v>38</v>
      </c>
      <c r="E2462" s="9">
        <v>4562342690050</v>
      </c>
      <c r="F2462">
        <v>0</v>
      </c>
      <c r="G2462">
        <v>0</v>
      </c>
      <c r="H2462" t="s">
        <v>22</v>
      </c>
      <c r="I2462" t="s">
        <v>19</v>
      </c>
      <c r="J2462" t="s">
        <v>329</v>
      </c>
      <c r="K2462">
        <v>4</v>
      </c>
      <c r="L2462">
        <v>0</v>
      </c>
      <c r="M2462">
        <v>0</v>
      </c>
      <c r="N2462">
        <v>0</v>
      </c>
    </row>
    <row r="2463" spans="1:14" x14ac:dyDescent="0.15">
      <c r="A2463" t="str">
        <f t="shared" si="41"/>
        <v>201951_13_4562342690067</v>
      </c>
      <c r="B2463">
        <v>201951</v>
      </c>
      <c r="C2463">
        <v>13</v>
      </c>
      <c r="D2463" t="s">
        <v>38</v>
      </c>
      <c r="E2463" s="9">
        <v>4562342690067</v>
      </c>
      <c r="F2463">
        <v>0</v>
      </c>
      <c r="G2463">
        <v>0</v>
      </c>
      <c r="H2463" t="s">
        <v>23</v>
      </c>
      <c r="I2463" t="s">
        <v>19</v>
      </c>
      <c r="J2463" t="s">
        <v>329</v>
      </c>
      <c r="K2463">
        <v>23</v>
      </c>
      <c r="L2463">
        <v>2</v>
      </c>
      <c r="M2463">
        <v>0</v>
      </c>
      <c r="N2463">
        <v>0</v>
      </c>
    </row>
    <row r="2464" spans="1:14" x14ac:dyDescent="0.15">
      <c r="A2464" t="str">
        <f t="shared" si="41"/>
        <v>201951_13_4562342690074</v>
      </c>
      <c r="B2464">
        <v>201951</v>
      </c>
      <c r="C2464">
        <v>13</v>
      </c>
      <c r="D2464" t="s">
        <v>38</v>
      </c>
      <c r="E2464" s="9">
        <v>4562342690074</v>
      </c>
      <c r="F2464">
        <v>0</v>
      </c>
      <c r="G2464">
        <v>0</v>
      </c>
      <c r="H2464" t="s">
        <v>24</v>
      </c>
      <c r="I2464" t="s">
        <v>19</v>
      </c>
      <c r="J2464" t="s">
        <v>329</v>
      </c>
      <c r="K2464">
        <v>20</v>
      </c>
      <c r="L2464">
        <v>2</v>
      </c>
      <c r="M2464">
        <v>0</v>
      </c>
      <c r="N2464">
        <v>0</v>
      </c>
    </row>
    <row r="2465" spans="1:14" x14ac:dyDescent="0.15">
      <c r="A2465" t="str">
        <f t="shared" si="41"/>
        <v>201951_13_4562342690081</v>
      </c>
      <c r="B2465">
        <v>201951</v>
      </c>
      <c r="C2465">
        <v>13</v>
      </c>
      <c r="D2465" t="s">
        <v>38</v>
      </c>
      <c r="E2465" s="9">
        <v>4562342690081</v>
      </c>
      <c r="F2465">
        <v>0</v>
      </c>
      <c r="G2465">
        <v>0</v>
      </c>
      <c r="H2465" t="s">
        <v>25</v>
      </c>
      <c r="I2465" t="s">
        <v>19</v>
      </c>
      <c r="J2465" t="s">
        <v>329</v>
      </c>
      <c r="K2465">
        <v>5</v>
      </c>
      <c r="L2465">
        <v>1</v>
      </c>
      <c r="M2465">
        <v>0</v>
      </c>
      <c r="N2465">
        <v>0</v>
      </c>
    </row>
    <row r="2466" spans="1:14" x14ac:dyDescent="0.15">
      <c r="A2466" t="str">
        <f t="shared" si="41"/>
        <v>201951_37_4562342690029</v>
      </c>
      <c r="B2466">
        <v>201951</v>
      </c>
      <c r="C2466">
        <v>37</v>
      </c>
      <c r="D2466" t="s">
        <v>39</v>
      </c>
      <c r="E2466" s="9">
        <v>4562342690029</v>
      </c>
      <c r="F2466">
        <v>0</v>
      </c>
      <c r="G2466">
        <v>0</v>
      </c>
      <c r="H2466" t="s">
        <v>18</v>
      </c>
      <c r="I2466" t="s">
        <v>19</v>
      </c>
      <c r="J2466" t="s">
        <v>329</v>
      </c>
      <c r="K2466">
        <v>24</v>
      </c>
      <c r="L2466">
        <v>0</v>
      </c>
      <c r="M2466">
        <v>0</v>
      </c>
      <c r="N2466">
        <v>0</v>
      </c>
    </row>
    <row r="2467" spans="1:14" x14ac:dyDescent="0.15">
      <c r="A2467" t="str">
        <f t="shared" si="41"/>
        <v>201951_37_4562342690036</v>
      </c>
      <c r="B2467">
        <v>201951</v>
      </c>
      <c r="C2467">
        <v>37</v>
      </c>
      <c r="D2467" t="s">
        <v>39</v>
      </c>
      <c r="E2467" s="9">
        <v>4562342690036</v>
      </c>
      <c r="F2467">
        <v>0</v>
      </c>
      <c r="G2467">
        <v>0</v>
      </c>
      <c r="H2467" t="s">
        <v>20</v>
      </c>
      <c r="I2467" t="s">
        <v>19</v>
      </c>
      <c r="J2467" t="s">
        <v>329</v>
      </c>
      <c r="K2467">
        <v>7</v>
      </c>
      <c r="L2467">
        <v>0</v>
      </c>
      <c r="M2467">
        <v>0</v>
      </c>
      <c r="N2467">
        <v>0</v>
      </c>
    </row>
    <row r="2468" spans="1:14" x14ac:dyDescent="0.15">
      <c r="A2468" t="str">
        <f t="shared" si="41"/>
        <v>201951_37_4562342690043</v>
      </c>
      <c r="B2468">
        <v>201951</v>
      </c>
      <c r="C2468">
        <v>37</v>
      </c>
      <c r="D2468" t="s">
        <v>39</v>
      </c>
      <c r="E2468" s="9">
        <v>4562342690043</v>
      </c>
      <c r="F2468">
        <v>0</v>
      </c>
      <c r="G2468">
        <v>0</v>
      </c>
      <c r="H2468" t="s">
        <v>21</v>
      </c>
      <c r="I2468" t="s">
        <v>19</v>
      </c>
      <c r="J2468" t="s">
        <v>329</v>
      </c>
      <c r="K2468">
        <v>27</v>
      </c>
      <c r="L2468">
        <v>0</v>
      </c>
      <c r="M2468">
        <v>0</v>
      </c>
      <c r="N2468">
        <v>0</v>
      </c>
    </row>
    <row r="2469" spans="1:14" x14ac:dyDescent="0.15">
      <c r="A2469" t="str">
        <f t="shared" si="41"/>
        <v>201951_37_4562342690050</v>
      </c>
      <c r="B2469">
        <v>201951</v>
      </c>
      <c r="C2469">
        <v>37</v>
      </c>
      <c r="D2469" t="s">
        <v>39</v>
      </c>
      <c r="E2469" s="9">
        <v>4562342690050</v>
      </c>
      <c r="F2469">
        <v>0</v>
      </c>
      <c r="G2469">
        <v>0</v>
      </c>
      <c r="H2469" t="s">
        <v>22</v>
      </c>
      <c r="I2469" t="s">
        <v>19</v>
      </c>
      <c r="J2469" t="s">
        <v>329</v>
      </c>
      <c r="K2469">
        <v>6</v>
      </c>
      <c r="L2469">
        <v>1</v>
      </c>
      <c r="M2469">
        <v>0</v>
      </c>
      <c r="N2469">
        <v>0</v>
      </c>
    </row>
    <row r="2470" spans="1:14" x14ac:dyDescent="0.15">
      <c r="A2470" t="str">
        <f t="shared" si="41"/>
        <v>201951_37_4562342690067</v>
      </c>
      <c r="B2470">
        <v>201951</v>
      </c>
      <c r="C2470">
        <v>37</v>
      </c>
      <c r="D2470" t="s">
        <v>39</v>
      </c>
      <c r="E2470" s="9">
        <v>4562342690067</v>
      </c>
      <c r="F2470">
        <v>0</v>
      </c>
      <c r="G2470">
        <v>0</v>
      </c>
      <c r="H2470" t="s">
        <v>23</v>
      </c>
      <c r="I2470" t="s">
        <v>19</v>
      </c>
      <c r="J2470" t="s">
        <v>329</v>
      </c>
      <c r="K2470">
        <v>26</v>
      </c>
      <c r="L2470">
        <v>3</v>
      </c>
      <c r="M2470">
        <v>0</v>
      </c>
      <c r="N2470">
        <v>0</v>
      </c>
    </row>
    <row r="2471" spans="1:14" x14ac:dyDescent="0.15">
      <c r="A2471" t="str">
        <f t="shared" si="41"/>
        <v>201951_37_4562342690074</v>
      </c>
      <c r="B2471">
        <v>201951</v>
      </c>
      <c r="C2471">
        <v>37</v>
      </c>
      <c r="D2471" t="s">
        <v>39</v>
      </c>
      <c r="E2471" s="9">
        <v>4562342690074</v>
      </c>
      <c r="F2471">
        <v>0</v>
      </c>
      <c r="G2471">
        <v>0</v>
      </c>
      <c r="H2471" t="s">
        <v>24</v>
      </c>
      <c r="I2471" t="s">
        <v>19</v>
      </c>
      <c r="J2471" t="s">
        <v>329</v>
      </c>
      <c r="K2471">
        <v>21</v>
      </c>
      <c r="L2471">
        <v>3</v>
      </c>
      <c r="M2471">
        <v>0</v>
      </c>
      <c r="N2471">
        <v>0</v>
      </c>
    </row>
    <row r="2472" spans="1:14" x14ac:dyDescent="0.15">
      <c r="A2472" t="str">
        <f t="shared" si="41"/>
        <v>201951_37_4562342690081</v>
      </c>
      <c r="B2472">
        <v>201951</v>
      </c>
      <c r="C2472">
        <v>37</v>
      </c>
      <c r="D2472" t="s">
        <v>39</v>
      </c>
      <c r="E2472" s="9">
        <v>4562342690081</v>
      </c>
      <c r="F2472">
        <v>0</v>
      </c>
      <c r="G2472">
        <v>0</v>
      </c>
      <c r="H2472" t="s">
        <v>25</v>
      </c>
      <c r="I2472" t="s">
        <v>19</v>
      </c>
      <c r="J2472" t="s">
        <v>329</v>
      </c>
      <c r="K2472">
        <v>9</v>
      </c>
      <c r="L2472">
        <v>1</v>
      </c>
      <c r="M2472">
        <v>0</v>
      </c>
      <c r="N2472">
        <v>0</v>
      </c>
    </row>
    <row r="2473" spans="1:14" x14ac:dyDescent="0.15">
      <c r="A2473" t="str">
        <f t="shared" si="41"/>
        <v>201951_39_4562342690029</v>
      </c>
      <c r="B2473">
        <v>201951</v>
      </c>
      <c r="C2473">
        <v>39</v>
      </c>
      <c r="D2473" t="s">
        <v>40</v>
      </c>
      <c r="E2473" s="9">
        <v>4562342690029</v>
      </c>
      <c r="F2473">
        <v>0</v>
      </c>
      <c r="G2473">
        <v>0</v>
      </c>
      <c r="H2473" t="s">
        <v>18</v>
      </c>
      <c r="I2473" t="s">
        <v>19</v>
      </c>
      <c r="J2473" t="s">
        <v>329</v>
      </c>
      <c r="K2473">
        <v>22</v>
      </c>
      <c r="L2473">
        <v>2</v>
      </c>
      <c r="M2473">
        <v>0</v>
      </c>
      <c r="N2473">
        <v>0</v>
      </c>
    </row>
    <row r="2474" spans="1:14" x14ac:dyDescent="0.15">
      <c r="A2474" t="str">
        <f t="shared" si="41"/>
        <v>201951_39_4562342690036</v>
      </c>
      <c r="B2474">
        <v>201951</v>
      </c>
      <c r="C2474">
        <v>39</v>
      </c>
      <c r="D2474" t="s">
        <v>40</v>
      </c>
      <c r="E2474" s="9">
        <v>4562342690036</v>
      </c>
      <c r="F2474">
        <v>0</v>
      </c>
      <c r="G2474">
        <v>0</v>
      </c>
      <c r="H2474" t="s">
        <v>20</v>
      </c>
      <c r="I2474" t="s">
        <v>19</v>
      </c>
      <c r="J2474" t="s">
        <v>329</v>
      </c>
      <c r="K2474">
        <v>7</v>
      </c>
      <c r="L2474">
        <v>1</v>
      </c>
      <c r="M2474">
        <v>0</v>
      </c>
      <c r="N2474">
        <v>0</v>
      </c>
    </row>
    <row r="2475" spans="1:14" x14ac:dyDescent="0.15">
      <c r="A2475" t="str">
        <f t="shared" si="41"/>
        <v>201951_39_4562342690043</v>
      </c>
      <c r="B2475">
        <v>201951</v>
      </c>
      <c r="C2475">
        <v>39</v>
      </c>
      <c r="D2475" t="s">
        <v>40</v>
      </c>
      <c r="E2475" s="9">
        <v>4562342690043</v>
      </c>
      <c r="F2475">
        <v>0</v>
      </c>
      <c r="G2475">
        <v>0</v>
      </c>
      <c r="H2475" t="s">
        <v>21</v>
      </c>
      <c r="I2475" t="s">
        <v>19</v>
      </c>
      <c r="J2475" t="s">
        <v>329</v>
      </c>
      <c r="K2475">
        <v>20</v>
      </c>
      <c r="L2475">
        <v>3</v>
      </c>
      <c r="M2475">
        <v>0</v>
      </c>
      <c r="N2475">
        <v>0</v>
      </c>
    </row>
    <row r="2476" spans="1:14" x14ac:dyDescent="0.15">
      <c r="A2476" t="str">
        <f t="shared" si="41"/>
        <v>201951_39_4562342690050</v>
      </c>
      <c r="B2476">
        <v>201951</v>
      </c>
      <c r="C2476">
        <v>39</v>
      </c>
      <c r="D2476" t="s">
        <v>40</v>
      </c>
      <c r="E2476" s="9">
        <v>4562342690050</v>
      </c>
      <c r="F2476">
        <v>0</v>
      </c>
      <c r="G2476">
        <v>0</v>
      </c>
      <c r="H2476" t="s">
        <v>22</v>
      </c>
      <c r="I2476" t="s">
        <v>19</v>
      </c>
      <c r="J2476" t="s">
        <v>329</v>
      </c>
      <c r="K2476">
        <v>6</v>
      </c>
      <c r="L2476">
        <v>1</v>
      </c>
      <c r="M2476">
        <v>0</v>
      </c>
      <c r="N2476">
        <v>0</v>
      </c>
    </row>
    <row r="2477" spans="1:14" x14ac:dyDescent="0.15">
      <c r="A2477" t="str">
        <f t="shared" si="41"/>
        <v>201951_39_4562342690067</v>
      </c>
      <c r="B2477">
        <v>201951</v>
      </c>
      <c r="C2477">
        <v>39</v>
      </c>
      <c r="D2477" t="s">
        <v>40</v>
      </c>
      <c r="E2477" s="9">
        <v>4562342690067</v>
      </c>
      <c r="F2477">
        <v>0</v>
      </c>
      <c r="G2477">
        <v>0</v>
      </c>
      <c r="H2477" t="s">
        <v>23</v>
      </c>
      <c r="I2477" t="s">
        <v>19</v>
      </c>
      <c r="J2477" t="s">
        <v>329</v>
      </c>
      <c r="K2477">
        <v>23</v>
      </c>
      <c r="L2477">
        <v>2</v>
      </c>
      <c r="M2477">
        <v>0</v>
      </c>
      <c r="N2477">
        <v>0</v>
      </c>
    </row>
    <row r="2478" spans="1:14" x14ac:dyDescent="0.15">
      <c r="A2478" t="str">
        <f t="shared" si="41"/>
        <v>201951_39_4562342690074</v>
      </c>
      <c r="B2478">
        <v>201951</v>
      </c>
      <c r="C2478">
        <v>39</v>
      </c>
      <c r="D2478" t="s">
        <v>40</v>
      </c>
      <c r="E2478" s="9">
        <v>4562342690074</v>
      </c>
      <c r="F2478">
        <v>0</v>
      </c>
      <c r="G2478">
        <v>0</v>
      </c>
      <c r="H2478" t="s">
        <v>24</v>
      </c>
      <c r="I2478" t="s">
        <v>19</v>
      </c>
      <c r="J2478" t="s">
        <v>329</v>
      </c>
      <c r="K2478">
        <v>23</v>
      </c>
      <c r="L2478">
        <v>3</v>
      </c>
      <c r="M2478">
        <v>0</v>
      </c>
      <c r="N2478">
        <v>0</v>
      </c>
    </row>
    <row r="2479" spans="1:14" x14ac:dyDescent="0.15">
      <c r="A2479" t="str">
        <f t="shared" si="41"/>
        <v>201951_39_4562342690081</v>
      </c>
      <c r="B2479">
        <v>201951</v>
      </c>
      <c r="C2479">
        <v>39</v>
      </c>
      <c r="D2479" t="s">
        <v>40</v>
      </c>
      <c r="E2479" s="9">
        <v>4562342690081</v>
      </c>
      <c r="F2479">
        <v>0</v>
      </c>
      <c r="G2479">
        <v>0</v>
      </c>
      <c r="H2479" t="s">
        <v>25</v>
      </c>
      <c r="I2479" t="s">
        <v>19</v>
      </c>
      <c r="J2479" t="s">
        <v>329</v>
      </c>
      <c r="K2479">
        <v>6</v>
      </c>
      <c r="L2479">
        <v>2</v>
      </c>
      <c r="M2479">
        <v>0</v>
      </c>
      <c r="N2479">
        <v>0</v>
      </c>
    </row>
    <row r="2480" spans="1:14" x14ac:dyDescent="0.15">
      <c r="A2480" t="str">
        <f t="shared" si="41"/>
        <v>201951_41_4562342690029</v>
      </c>
      <c r="B2480">
        <v>201951</v>
      </c>
      <c r="C2480">
        <v>41</v>
      </c>
      <c r="D2480" t="s">
        <v>41</v>
      </c>
      <c r="E2480" s="9">
        <v>4562342690029</v>
      </c>
      <c r="F2480">
        <v>0</v>
      </c>
      <c r="G2480">
        <v>0</v>
      </c>
      <c r="H2480" t="s">
        <v>18</v>
      </c>
      <c r="I2480" t="s">
        <v>19</v>
      </c>
      <c r="J2480" t="s">
        <v>329</v>
      </c>
      <c r="K2480">
        <v>24</v>
      </c>
      <c r="L2480">
        <v>2</v>
      </c>
      <c r="M2480">
        <v>0</v>
      </c>
      <c r="N2480">
        <v>0</v>
      </c>
    </row>
    <row r="2481" spans="1:14" x14ac:dyDescent="0.15">
      <c r="A2481" t="str">
        <f t="shared" si="41"/>
        <v>201951_41_4562342690036</v>
      </c>
      <c r="B2481">
        <v>201951</v>
      </c>
      <c r="C2481">
        <v>41</v>
      </c>
      <c r="D2481" t="s">
        <v>41</v>
      </c>
      <c r="E2481" s="9">
        <v>4562342690036</v>
      </c>
      <c r="F2481">
        <v>0</v>
      </c>
      <c r="G2481">
        <v>0</v>
      </c>
      <c r="H2481" t="s">
        <v>20</v>
      </c>
      <c r="I2481" t="s">
        <v>19</v>
      </c>
      <c r="J2481" t="s">
        <v>329</v>
      </c>
      <c r="K2481">
        <v>10</v>
      </c>
      <c r="L2481">
        <v>0</v>
      </c>
      <c r="M2481">
        <v>0</v>
      </c>
      <c r="N2481">
        <v>0</v>
      </c>
    </row>
    <row r="2482" spans="1:14" x14ac:dyDescent="0.15">
      <c r="A2482" t="str">
        <f t="shared" si="41"/>
        <v>201951_41_4562342690043</v>
      </c>
      <c r="B2482">
        <v>201951</v>
      </c>
      <c r="C2482">
        <v>41</v>
      </c>
      <c r="D2482" t="s">
        <v>41</v>
      </c>
      <c r="E2482" s="9">
        <v>4562342690043</v>
      </c>
      <c r="F2482">
        <v>0</v>
      </c>
      <c r="G2482">
        <v>0</v>
      </c>
      <c r="H2482" t="s">
        <v>21</v>
      </c>
      <c r="I2482" t="s">
        <v>19</v>
      </c>
      <c r="J2482" t="s">
        <v>329</v>
      </c>
      <c r="K2482">
        <v>26</v>
      </c>
      <c r="L2482">
        <v>0</v>
      </c>
      <c r="M2482">
        <v>0</v>
      </c>
      <c r="N2482">
        <v>0</v>
      </c>
    </row>
    <row r="2483" spans="1:14" x14ac:dyDescent="0.15">
      <c r="A2483" t="str">
        <f t="shared" si="41"/>
        <v>201951_41_4562342690050</v>
      </c>
      <c r="B2483">
        <v>201951</v>
      </c>
      <c r="C2483">
        <v>41</v>
      </c>
      <c r="D2483" t="s">
        <v>41</v>
      </c>
      <c r="E2483" s="9">
        <v>4562342690050</v>
      </c>
      <c r="F2483">
        <v>0</v>
      </c>
      <c r="G2483">
        <v>0</v>
      </c>
      <c r="H2483" t="s">
        <v>22</v>
      </c>
      <c r="I2483" t="s">
        <v>19</v>
      </c>
      <c r="J2483" t="s">
        <v>329</v>
      </c>
      <c r="K2483">
        <v>10</v>
      </c>
      <c r="L2483">
        <v>0</v>
      </c>
      <c r="M2483">
        <v>0</v>
      </c>
      <c r="N2483">
        <v>0</v>
      </c>
    </row>
    <row r="2484" spans="1:14" x14ac:dyDescent="0.15">
      <c r="A2484" t="str">
        <f t="shared" si="41"/>
        <v>201951_41_4562342690067</v>
      </c>
      <c r="B2484">
        <v>201951</v>
      </c>
      <c r="C2484">
        <v>41</v>
      </c>
      <c r="D2484" t="s">
        <v>41</v>
      </c>
      <c r="E2484" s="9">
        <v>4562342690067</v>
      </c>
      <c r="F2484">
        <v>0</v>
      </c>
      <c r="G2484">
        <v>0</v>
      </c>
      <c r="H2484" t="s">
        <v>23</v>
      </c>
      <c r="I2484" t="s">
        <v>19</v>
      </c>
      <c r="J2484" t="s">
        <v>329</v>
      </c>
      <c r="K2484">
        <v>30</v>
      </c>
      <c r="L2484">
        <v>0</v>
      </c>
      <c r="M2484">
        <v>0</v>
      </c>
      <c r="N2484">
        <v>0</v>
      </c>
    </row>
    <row r="2485" spans="1:14" x14ac:dyDescent="0.15">
      <c r="A2485" t="str">
        <f t="shared" si="41"/>
        <v>201951_41_4562342690074</v>
      </c>
      <c r="B2485">
        <v>201951</v>
      </c>
      <c r="C2485">
        <v>41</v>
      </c>
      <c r="D2485" t="s">
        <v>41</v>
      </c>
      <c r="E2485" s="9">
        <v>4562342690074</v>
      </c>
      <c r="F2485">
        <v>0</v>
      </c>
      <c r="G2485">
        <v>0</v>
      </c>
      <c r="H2485" t="s">
        <v>24</v>
      </c>
      <c r="I2485" t="s">
        <v>19</v>
      </c>
      <c r="J2485" t="s">
        <v>329</v>
      </c>
      <c r="K2485">
        <v>23</v>
      </c>
      <c r="L2485">
        <v>0</v>
      </c>
      <c r="M2485">
        <v>0</v>
      </c>
      <c r="N2485">
        <v>0</v>
      </c>
    </row>
    <row r="2486" spans="1:14" x14ac:dyDescent="0.15">
      <c r="A2486" t="str">
        <f t="shared" si="41"/>
        <v>201951_41_4562342690081</v>
      </c>
      <c r="B2486">
        <v>201951</v>
      </c>
      <c r="C2486">
        <v>41</v>
      </c>
      <c r="D2486" t="s">
        <v>41</v>
      </c>
      <c r="E2486" s="9">
        <v>4562342690081</v>
      </c>
      <c r="F2486">
        <v>0</v>
      </c>
      <c r="G2486">
        <v>0</v>
      </c>
      <c r="H2486" t="s">
        <v>25</v>
      </c>
      <c r="I2486" t="s">
        <v>19</v>
      </c>
      <c r="J2486" t="s">
        <v>329</v>
      </c>
      <c r="K2486">
        <v>10</v>
      </c>
      <c r="L2486">
        <v>0</v>
      </c>
      <c r="M2486">
        <v>0</v>
      </c>
      <c r="N2486">
        <v>0</v>
      </c>
    </row>
    <row r="2487" spans="1:14" x14ac:dyDescent="0.15">
      <c r="A2487" t="str">
        <f t="shared" si="41"/>
        <v>201951_44_4562342690029</v>
      </c>
      <c r="B2487">
        <v>201951</v>
      </c>
      <c r="C2487">
        <v>44</v>
      </c>
      <c r="D2487" t="s">
        <v>42</v>
      </c>
      <c r="E2487" s="9">
        <v>4562342690029</v>
      </c>
      <c r="F2487">
        <v>0</v>
      </c>
      <c r="G2487">
        <v>0</v>
      </c>
      <c r="H2487" t="s">
        <v>18</v>
      </c>
      <c r="I2487" t="s">
        <v>19</v>
      </c>
      <c r="J2487" t="s">
        <v>329</v>
      </c>
      <c r="K2487">
        <v>25</v>
      </c>
      <c r="L2487">
        <v>4</v>
      </c>
      <c r="M2487">
        <v>0</v>
      </c>
      <c r="N2487">
        <v>0</v>
      </c>
    </row>
    <row r="2488" spans="1:14" x14ac:dyDescent="0.15">
      <c r="A2488" t="str">
        <f t="shared" si="41"/>
        <v>201951_44_4562342690036</v>
      </c>
      <c r="B2488">
        <v>201951</v>
      </c>
      <c r="C2488">
        <v>44</v>
      </c>
      <c r="D2488" t="s">
        <v>42</v>
      </c>
      <c r="E2488" s="9">
        <v>4562342690036</v>
      </c>
      <c r="F2488">
        <v>0</v>
      </c>
      <c r="G2488">
        <v>0</v>
      </c>
      <c r="H2488" t="s">
        <v>20</v>
      </c>
      <c r="I2488" t="s">
        <v>19</v>
      </c>
      <c r="J2488" t="s">
        <v>329</v>
      </c>
      <c r="K2488">
        <v>9</v>
      </c>
      <c r="L2488">
        <v>1</v>
      </c>
      <c r="M2488">
        <v>0</v>
      </c>
      <c r="N2488">
        <v>0</v>
      </c>
    </row>
    <row r="2489" spans="1:14" x14ac:dyDescent="0.15">
      <c r="A2489" t="str">
        <f t="shared" si="41"/>
        <v>201951_44_4562342690043</v>
      </c>
      <c r="B2489">
        <v>201951</v>
      </c>
      <c r="C2489">
        <v>44</v>
      </c>
      <c r="D2489" t="s">
        <v>42</v>
      </c>
      <c r="E2489" s="9">
        <v>4562342690043</v>
      </c>
      <c r="F2489">
        <v>0</v>
      </c>
      <c r="G2489">
        <v>0</v>
      </c>
      <c r="H2489" t="s">
        <v>21</v>
      </c>
      <c r="I2489" t="s">
        <v>19</v>
      </c>
      <c r="J2489" t="s">
        <v>329</v>
      </c>
      <c r="K2489">
        <v>26</v>
      </c>
      <c r="L2489">
        <v>2</v>
      </c>
      <c r="M2489">
        <v>0</v>
      </c>
      <c r="N2489">
        <v>0</v>
      </c>
    </row>
    <row r="2490" spans="1:14" x14ac:dyDescent="0.15">
      <c r="A2490" t="str">
        <f t="shared" si="41"/>
        <v>201951_44_4562342690050</v>
      </c>
      <c r="B2490">
        <v>201951</v>
      </c>
      <c r="C2490">
        <v>44</v>
      </c>
      <c r="D2490" t="s">
        <v>42</v>
      </c>
      <c r="E2490" s="9">
        <v>4562342690050</v>
      </c>
      <c r="F2490">
        <v>0</v>
      </c>
      <c r="G2490">
        <v>0</v>
      </c>
      <c r="H2490" t="s">
        <v>22</v>
      </c>
      <c r="I2490" t="s">
        <v>19</v>
      </c>
      <c r="J2490" t="s">
        <v>329</v>
      </c>
      <c r="K2490">
        <v>9</v>
      </c>
      <c r="L2490">
        <v>1</v>
      </c>
      <c r="M2490">
        <v>0</v>
      </c>
      <c r="N2490">
        <v>0</v>
      </c>
    </row>
    <row r="2491" spans="1:14" x14ac:dyDescent="0.15">
      <c r="A2491" t="str">
        <f t="shared" si="41"/>
        <v>201951_44_4562342690067</v>
      </c>
      <c r="B2491">
        <v>201951</v>
      </c>
      <c r="C2491">
        <v>44</v>
      </c>
      <c r="D2491" t="s">
        <v>42</v>
      </c>
      <c r="E2491" s="9">
        <v>4562342690067</v>
      </c>
      <c r="F2491">
        <v>0</v>
      </c>
      <c r="G2491">
        <v>0</v>
      </c>
      <c r="H2491" t="s">
        <v>23</v>
      </c>
      <c r="I2491" t="s">
        <v>19</v>
      </c>
      <c r="J2491" t="s">
        <v>329</v>
      </c>
      <c r="K2491">
        <v>28</v>
      </c>
      <c r="L2491">
        <v>1</v>
      </c>
      <c r="M2491">
        <v>0</v>
      </c>
      <c r="N2491">
        <v>0</v>
      </c>
    </row>
    <row r="2492" spans="1:14" x14ac:dyDescent="0.15">
      <c r="A2492" t="str">
        <f t="shared" si="41"/>
        <v>201951_44_4562342690074</v>
      </c>
      <c r="B2492">
        <v>201951</v>
      </c>
      <c r="C2492">
        <v>44</v>
      </c>
      <c r="D2492" t="s">
        <v>42</v>
      </c>
      <c r="E2492" s="9">
        <v>4562342690074</v>
      </c>
      <c r="F2492">
        <v>0</v>
      </c>
      <c r="G2492">
        <v>0</v>
      </c>
      <c r="H2492" t="s">
        <v>24</v>
      </c>
      <c r="I2492" t="s">
        <v>19</v>
      </c>
      <c r="J2492" t="s">
        <v>329</v>
      </c>
      <c r="K2492">
        <v>29</v>
      </c>
      <c r="L2492">
        <v>1</v>
      </c>
      <c r="M2492">
        <v>0</v>
      </c>
      <c r="N2492">
        <v>0</v>
      </c>
    </row>
    <row r="2493" spans="1:14" x14ac:dyDescent="0.15">
      <c r="A2493" t="str">
        <f t="shared" si="41"/>
        <v>201951_44_4562342690081</v>
      </c>
      <c r="B2493">
        <v>201951</v>
      </c>
      <c r="C2493">
        <v>44</v>
      </c>
      <c r="D2493" t="s">
        <v>42</v>
      </c>
      <c r="E2493" s="9">
        <v>4562342690081</v>
      </c>
      <c r="F2493">
        <v>0</v>
      </c>
      <c r="G2493">
        <v>0</v>
      </c>
      <c r="H2493" t="s">
        <v>25</v>
      </c>
      <c r="I2493" t="s">
        <v>19</v>
      </c>
      <c r="J2493" t="s">
        <v>329</v>
      </c>
      <c r="K2493">
        <v>9</v>
      </c>
      <c r="L2493">
        <v>0</v>
      </c>
      <c r="M2493">
        <v>0</v>
      </c>
      <c r="N2493">
        <v>0</v>
      </c>
    </row>
    <row r="2494" spans="1:14" x14ac:dyDescent="0.15">
      <c r="A2494" t="str">
        <f t="shared" si="41"/>
        <v>201951_50_4562342690029</v>
      </c>
      <c r="B2494">
        <v>201951</v>
      </c>
      <c r="C2494">
        <v>50</v>
      </c>
      <c r="D2494" t="s">
        <v>43</v>
      </c>
      <c r="E2494" s="9">
        <v>4562342690029</v>
      </c>
      <c r="F2494">
        <v>0</v>
      </c>
      <c r="G2494">
        <v>0</v>
      </c>
      <c r="H2494" t="s">
        <v>18</v>
      </c>
      <c r="I2494" t="s">
        <v>19</v>
      </c>
      <c r="J2494" t="s">
        <v>329</v>
      </c>
      <c r="K2494">
        <v>23</v>
      </c>
      <c r="L2494">
        <v>2</v>
      </c>
      <c r="M2494">
        <v>0</v>
      </c>
      <c r="N2494">
        <v>0</v>
      </c>
    </row>
    <row r="2495" spans="1:14" x14ac:dyDescent="0.15">
      <c r="A2495" t="str">
        <f t="shared" si="41"/>
        <v>201951_50_4562342690036</v>
      </c>
      <c r="B2495">
        <v>201951</v>
      </c>
      <c r="C2495">
        <v>50</v>
      </c>
      <c r="D2495" t="s">
        <v>43</v>
      </c>
      <c r="E2495" s="9">
        <v>4562342690036</v>
      </c>
      <c r="F2495">
        <v>0</v>
      </c>
      <c r="G2495">
        <v>0</v>
      </c>
      <c r="H2495" t="s">
        <v>20</v>
      </c>
      <c r="I2495" t="s">
        <v>19</v>
      </c>
      <c r="J2495" t="s">
        <v>329</v>
      </c>
      <c r="K2495">
        <v>8</v>
      </c>
      <c r="L2495">
        <v>1</v>
      </c>
      <c r="M2495">
        <v>0</v>
      </c>
      <c r="N2495">
        <v>0</v>
      </c>
    </row>
    <row r="2496" spans="1:14" x14ac:dyDescent="0.15">
      <c r="A2496" t="str">
        <f t="shared" si="41"/>
        <v>201951_50_4562342690043</v>
      </c>
      <c r="B2496">
        <v>201951</v>
      </c>
      <c r="C2496">
        <v>50</v>
      </c>
      <c r="D2496" t="s">
        <v>43</v>
      </c>
      <c r="E2496" s="9">
        <v>4562342690043</v>
      </c>
      <c r="F2496">
        <v>0</v>
      </c>
      <c r="G2496">
        <v>0</v>
      </c>
      <c r="H2496" t="s">
        <v>21</v>
      </c>
      <c r="I2496" t="s">
        <v>19</v>
      </c>
      <c r="J2496" t="s">
        <v>329</v>
      </c>
      <c r="K2496">
        <v>25</v>
      </c>
      <c r="L2496">
        <v>4</v>
      </c>
      <c r="M2496">
        <v>0</v>
      </c>
      <c r="N2496">
        <v>0</v>
      </c>
    </row>
    <row r="2497" spans="1:14" x14ac:dyDescent="0.15">
      <c r="A2497" t="str">
        <f t="shared" si="41"/>
        <v>201951_50_4562342690050</v>
      </c>
      <c r="B2497">
        <v>201951</v>
      </c>
      <c r="C2497">
        <v>50</v>
      </c>
      <c r="D2497" t="s">
        <v>43</v>
      </c>
      <c r="E2497" s="9">
        <v>4562342690050</v>
      </c>
      <c r="F2497">
        <v>0</v>
      </c>
      <c r="G2497">
        <v>0</v>
      </c>
      <c r="H2497" t="s">
        <v>22</v>
      </c>
      <c r="I2497" t="s">
        <v>19</v>
      </c>
      <c r="J2497" t="s">
        <v>329</v>
      </c>
      <c r="K2497">
        <v>10</v>
      </c>
      <c r="L2497">
        <v>0</v>
      </c>
      <c r="M2497">
        <v>0</v>
      </c>
      <c r="N2497">
        <v>0</v>
      </c>
    </row>
    <row r="2498" spans="1:14" x14ac:dyDescent="0.15">
      <c r="A2498" t="str">
        <f t="shared" si="41"/>
        <v>201951_50_4562342690067</v>
      </c>
      <c r="B2498">
        <v>201951</v>
      </c>
      <c r="C2498">
        <v>50</v>
      </c>
      <c r="D2498" t="s">
        <v>43</v>
      </c>
      <c r="E2498" s="9">
        <v>4562342690067</v>
      </c>
      <c r="F2498">
        <v>0</v>
      </c>
      <c r="G2498">
        <v>0</v>
      </c>
      <c r="H2498" t="s">
        <v>23</v>
      </c>
      <c r="I2498" t="s">
        <v>19</v>
      </c>
      <c r="J2498" t="s">
        <v>329</v>
      </c>
      <c r="K2498">
        <v>28</v>
      </c>
      <c r="L2498">
        <v>1</v>
      </c>
      <c r="M2498">
        <v>0</v>
      </c>
      <c r="N2498">
        <v>0</v>
      </c>
    </row>
    <row r="2499" spans="1:14" x14ac:dyDescent="0.15">
      <c r="A2499" t="str">
        <f t="shared" si="41"/>
        <v>201951_50_4562342690074</v>
      </c>
      <c r="B2499">
        <v>201951</v>
      </c>
      <c r="C2499">
        <v>50</v>
      </c>
      <c r="D2499" t="s">
        <v>43</v>
      </c>
      <c r="E2499" s="9">
        <v>4562342690074</v>
      </c>
      <c r="F2499">
        <v>0</v>
      </c>
      <c r="G2499">
        <v>0</v>
      </c>
      <c r="H2499" t="s">
        <v>24</v>
      </c>
      <c r="I2499" t="s">
        <v>19</v>
      </c>
      <c r="J2499" t="s">
        <v>329</v>
      </c>
      <c r="K2499">
        <v>26</v>
      </c>
      <c r="L2499">
        <v>3</v>
      </c>
      <c r="M2499">
        <v>0</v>
      </c>
      <c r="N2499">
        <v>0</v>
      </c>
    </row>
    <row r="2500" spans="1:14" x14ac:dyDescent="0.15">
      <c r="A2500" t="str">
        <f t="shared" si="41"/>
        <v>201951_50_4562342690081</v>
      </c>
      <c r="B2500">
        <v>201951</v>
      </c>
      <c r="C2500">
        <v>50</v>
      </c>
      <c r="D2500" t="s">
        <v>43</v>
      </c>
      <c r="E2500" s="9">
        <v>4562342690081</v>
      </c>
      <c r="F2500">
        <v>0</v>
      </c>
      <c r="G2500">
        <v>0</v>
      </c>
      <c r="H2500" t="s">
        <v>25</v>
      </c>
      <c r="I2500" t="s">
        <v>19</v>
      </c>
      <c r="J2500" t="s">
        <v>329</v>
      </c>
      <c r="K2500">
        <v>7</v>
      </c>
      <c r="L2500">
        <v>2</v>
      </c>
      <c r="M2500">
        <v>0</v>
      </c>
      <c r="N2500">
        <v>0</v>
      </c>
    </row>
    <row r="2501" spans="1:14" x14ac:dyDescent="0.15">
      <c r="A2501" t="str">
        <f t="shared" si="41"/>
        <v>201951_60_4562342690029</v>
      </c>
      <c r="B2501">
        <v>201951</v>
      </c>
      <c r="C2501">
        <v>60</v>
      </c>
      <c r="D2501" t="s">
        <v>44</v>
      </c>
      <c r="E2501" s="9">
        <v>4562342690029</v>
      </c>
      <c r="F2501">
        <v>0</v>
      </c>
      <c r="G2501">
        <v>0</v>
      </c>
      <c r="H2501" t="s">
        <v>18</v>
      </c>
      <c r="I2501" t="s">
        <v>19</v>
      </c>
      <c r="J2501" t="s">
        <v>329</v>
      </c>
      <c r="K2501">
        <v>20</v>
      </c>
      <c r="L2501">
        <v>4</v>
      </c>
      <c r="M2501">
        <v>0</v>
      </c>
      <c r="N2501">
        <v>0</v>
      </c>
    </row>
    <row r="2502" spans="1:14" x14ac:dyDescent="0.15">
      <c r="A2502" t="str">
        <f t="shared" si="41"/>
        <v>201951_60_4562342690036</v>
      </c>
      <c r="B2502">
        <v>201951</v>
      </c>
      <c r="C2502">
        <v>60</v>
      </c>
      <c r="D2502" t="s">
        <v>44</v>
      </c>
      <c r="E2502" s="9">
        <v>4562342690036</v>
      </c>
      <c r="F2502">
        <v>0</v>
      </c>
      <c r="G2502">
        <v>0</v>
      </c>
      <c r="H2502" t="s">
        <v>20</v>
      </c>
      <c r="I2502" t="s">
        <v>19</v>
      </c>
      <c r="J2502" t="s">
        <v>329</v>
      </c>
      <c r="K2502">
        <v>7</v>
      </c>
      <c r="L2502">
        <v>0</v>
      </c>
      <c r="M2502">
        <v>0</v>
      </c>
      <c r="N2502">
        <v>0</v>
      </c>
    </row>
    <row r="2503" spans="1:14" x14ac:dyDescent="0.15">
      <c r="A2503" t="str">
        <f t="shared" si="41"/>
        <v>201951_60_4562342690043</v>
      </c>
      <c r="B2503">
        <v>201951</v>
      </c>
      <c r="C2503">
        <v>60</v>
      </c>
      <c r="D2503" t="s">
        <v>44</v>
      </c>
      <c r="E2503" s="9">
        <v>4562342690043</v>
      </c>
      <c r="F2503">
        <v>0</v>
      </c>
      <c r="G2503">
        <v>0</v>
      </c>
      <c r="H2503" t="s">
        <v>21</v>
      </c>
      <c r="I2503" t="s">
        <v>19</v>
      </c>
      <c r="J2503" t="s">
        <v>329</v>
      </c>
      <c r="K2503">
        <v>22</v>
      </c>
      <c r="L2503">
        <v>0</v>
      </c>
      <c r="M2503">
        <v>0</v>
      </c>
      <c r="N2503">
        <v>0</v>
      </c>
    </row>
    <row r="2504" spans="1:14" x14ac:dyDescent="0.15">
      <c r="A2504" t="str">
        <f t="shared" si="41"/>
        <v>201951_60_4562342690050</v>
      </c>
      <c r="B2504">
        <v>201951</v>
      </c>
      <c r="C2504">
        <v>60</v>
      </c>
      <c r="D2504" t="s">
        <v>44</v>
      </c>
      <c r="E2504" s="9">
        <v>4562342690050</v>
      </c>
      <c r="F2504">
        <v>0</v>
      </c>
      <c r="G2504">
        <v>0</v>
      </c>
      <c r="H2504" t="s">
        <v>22</v>
      </c>
      <c r="I2504" t="s">
        <v>19</v>
      </c>
      <c r="J2504" t="s">
        <v>329</v>
      </c>
      <c r="K2504">
        <v>10</v>
      </c>
      <c r="L2504">
        <v>0</v>
      </c>
      <c r="M2504">
        <v>0</v>
      </c>
      <c r="N2504">
        <v>0</v>
      </c>
    </row>
    <row r="2505" spans="1:14" x14ac:dyDescent="0.15">
      <c r="A2505" t="str">
        <f t="shared" si="41"/>
        <v>201951_60_4562342690067</v>
      </c>
      <c r="B2505">
        <v>201951</v>
      </c>
      <c r="C2505">
        <v>60</v>
      </c>
      <c r="D2505" t="s">
        <v>44</v>
      </c>
      <c r="E2505" s="9">
        <v>4562342690067</v>
      </c>
      <c r="F2505">
        <v>0</v>
      </c>
      <c r="G2505">
        <v>0</v>
      </c>
      <c r="H2505" t="s">
        <v>23</v>
      </c>
      <c r="I2505" t="s">
        <v>19</v>
      </c>
      <c r="J2505" t="s">
        <v>329</v>
      </c>
      <c r="K2505">
        <v>27</v>
      </c>
      <c r="L2505">
        <v>2</v>
      </c>
      <c r="M2505">
        <v>0</v>
      </c>
      <c r="N2505">
        <v>0</v>
      </c>
    </row>
    <row r="2506" spans="1:14" x14ac:dyDescent="0.15">
      <c r="A2506" t="str">
        <f t="shared" si="41"/>
        <v>201951_60_4562342690074</v>
      </c>
      <c r="B2506">
        <v>201951</v>
      </c>
      <c r="C2506">
        <v>60</v>
      </c>
      <c r="D2506" t="s">
        <v>44</v>
      </c>
      <c r="E2506" s="9">
        <v>4562342690074</v>
      </c>
      <c r="F2506">
        <v>0</v>
      </c>
      <c r="G2506">
        <v>0</v>
      </c>
      <c r="H2506" t="s">
        <v>24</v>
      </c>
      <c r="I2506" t="s">
        <v>19</v>
      </c>
      <c r="J2506" t="s">
        <v>329</v>
      </c>
      <c r="K2506">
        <v>22</v>
      </c>
      <c r="L2506">
        <v>5</v>
      </c>
      <c r="M2506">
        <v>0</v>
      </c>
      <c r="N2506">
        <v>0</v>
      </c>
    </row>
    <row r="2507" spans="1:14" x14ac:dyDescent="0.15">
      <c r="A2507" t="str">
        <f t="shared" si="41"/>
        <v>201951_60_4562342690081</v>
      </c>
      <c r="B2507">
        <v>201951</v>
      </c>
      <c r="C2507">
        <v>60</v>
      </c>
      <c r="D2507" t="s">
        <v>44</v>
      </c>
      <c r="E2507" s="9">
        <v>4562342690081</v>
      </c>
      <c r="F2507">
        <v>0</v>
      </c>
      <c r="G2507">
        <v>0</v>
      </c>
      <c r="H2507" t="s">
        <v>25</v>
      </c>
      <c r="I2507" t="s">
        <v>19</v>
      </c>
      <c r="J2507" t="s">
        <v>329</v>
      </c>
      <c r="K2507">
        <v>3</v>
      </c>
      <c r="L2507">
        <v>2</v>
      </c>
      <c r="M2507">
        <v>0</v>
      </c>
      <c r="N2507">
        <v>0</v>
      </c>
    </row>
    <row r="2508" spans="1:14" x14ac:dyDescent="0.15">
      <c r="A2508" t="str">
        <f t="shared" si="41"/>
        <v>201951_78_4562342690029</v>
      </c>
      <c r="B2508">
        <v>201951</v>
      </c>
      <c r="C2508">
        <v>78</v>
      </c>
      <c r="D2508" t="s">
        <v>45</v>
      </c>
      <c r="E2508" s="9">
        <v>4562342690029</v>
      </c>
      <c r="F2508">
        <v>0</v>
      </c>
      <c r="G2508">
        <v>0</v>
      </c>
      <c r="H2508" t="s">
        <v>18</v>
      </c>
      <c r="I2508" t="s">
        <v>19</v>
      </c>
      <c r="J2508" t="s">
        <v>329</v>
      </c>
      <c r="K2508">
        <v>21</v>
      </c>
      <c r="L2508">
        <v>3</v>
      </c>
      <c r="M2508">
        <v>0</v>
      </c>
      <c r="N2508">
        <v>0</v>
      </c>
    </row>
    <row r="2509" spans="1:14" x14ac:dyDescent="0.15">
      <c r="A2509" t="str">
        <f t="shared" si="41"/>
        <v>201951_78_4562342690036</v>
      </c>
      <c r="B2509">
        <v>201951</v>
      </c>
      <c r="C2509">
        <v>78</v>
      </c>
      <c r="D2509" t="s">
        <v>45</v>
      </c>
      <c r="E2509" s="9">
        <v>4562342690036</v>
      </c>
      <c r="F2509">
        <v>0</v>
      </c>
      <c r="G2509">
        <v>0</v>
      </c>
      <c r="H2509" t="s">
        <v>20</v>
      </c>
      <c r="I2509" t="s">
        <v>19</v>
      </c>
      <c r="J2509" t="s">
        <v>329</v>
      </c>
      <c r="K2509">
        <v>8</v>
      </c>
      <c r="L2509">
        <v>1</v>
      </c>
      <c r="M2509">
        <v>0</v>
      </c>
      <c r="N2509">
        <v>0</v>
      </c>
    </row>
    <row r="2510" spans="1:14" x14ac:dyDescent="0.15">
      <c r="A2510" t="str">
        <f t="shared" si="41"/>
        <v>201951_78_4562342690043</v>
      </c>
      <c r="B2510">
        <v>201951</v>
      </c>
      <c r="C2510">
        <v>78</v>
      </c>
      <c r="D2510" t="s">
        <v>45</v>
      </c>
      <c r="E2510" s="9">
        <v>4562342690043</v>
      </c>
      <c r="F2510">
        <v>0</v>
      </c>
      <c r="G2510">
        <v>0</v>
      </c>
      <c r="H2510" t="s">
        <v>21</v>
      </c>
      <c r="I2510" t="s">
        <v>19</v>
      </c>
      <c r="J2510" t="s">
        <v>329</v>
      </c>
      <c r="K2510">
        <v>25</v>
      </c>
      <c r="L2510">
        <v>1</v>
      </c>
      <c r="M2510">
        <v>0</v>
      </c>
      <c r="N2510">
        <v>0</v>
      </c>
    </row>
    <row r="2511" spans="1:14" x14ac:dyDescent="0.15">
      <c r="A2511" t="str">
        <f t="shared" si="41"/>
        <v>201951_78_4562342690050</v>
      </c>
      <c r="B2511">
        <v>201951</v>
      </c>
      <c r="C2511">
        <v>78</v>
      </c>
      <c r="D2511" t="s">
        <v>45</v>
      </c>
      <c r="E2511" s="9">
        <v>4562342690050</v>
      </c>
      <c r="F2511">
        <v>0</v>
      </c>
      <c r="G2511">
        <v>0</v>
      </c>
      <c r="H2511" t="s">
        <v>22</v>
      </c>
      <c r="I2511" t="s">
        <v>19</v>
      </c>
      <c r="J2511" t="s">
        <v>329</v>
      </c>
      <c r="K2511">
        <v>8</v>
      </c>
      <c r="L2511">
        <v>0</v>
      </c>
      <c r="M2511">
        <v>0</v>
      </c>
      <c r="N2511">
        <v>0</v>
      </c>
    </row>
    <row r="2512" spans="1:14" x14ac:dyDescent="0.15">
      <c r="A2512" t="str">
        <f t="shared" si="41"/>
        <v>201951_78_4562342690067</v>
      </c>
      <c r="B2512">
        <v>201951</v>
      </c>
      <c r="C2512">
        <v>78</v>
      </c>
      <c r="D2512" t="s">
        <v>45</v>
      </c>
      <c r="E2512" s="9">
        <v>4562342690067</v>
      </c>
      <c r="F2512">
        <v>0</v>
      </c>
      <c r="G2512">
        <v>0</v>
      </c>
      <c r="H2512" t="s">
        <v>23</v>
      </c>
      <c r="I2512" t="s">
        <v>19</v>
      </c>
      <c r="J2512" t="s">
        <v>329</v>
      </c>
      <c r="K2512">
        <v>24</v>
      </c>
      <c r="L2512">
        <v>2</v>
      </c>
      <c r="M2512">
        <v>0</v>
      </c>
      <c r="N2512">
        <v>0</v>
      </c>
    </row>
    <row r="2513" spans="1:14" x14ac:dyDescent="0.15">
      <c r="A2513" t="str">
        <f t="shared" si="41"/>
        <v>201951_78_4562342690074</v>
      </c>
      <c r="B2513">
        <v>201951</v>
      </c>
      <c r="C2513">
        <v>78</v>
      </c>
      <c r="D2513" t="s">
        <v>45</v>
      </c>
      <c r="E2513" s="9">
        <v>4562342690074</v>
      </c>
      <c r="F2513">
        <v>0</v>
      </c>
      <c r="G2513">
        <v>0</v>
      </c>
      <c r="H2513" t="s">
        <v>24</v>
      </c>
      <c r="I2513" t="s">
        <v>19</v>
      </c>
      <c r="J2513" t="s">
        <v>329</v>
      </c>
      <c r="K2513">
        <v>21</v>
      </c>
      <c r="L2513">
        <v>1</v>
      </c>
      <c r="M2513">
        <v>0</v>
      </c>
      <c r="N2513">
        <v>0</v>
      </c>
    </row>
    <row r="2514" spans="1:14" x14ac:dyDescent="0.15">
      <c r="A2514" t="str">
        <f t="shared" si="41"/>
        <v>201951_78_4562342690081</v>
      </c>
      <c r="B2514">
        <v>201951</v>
      </c>
      <c r="C2514">
        <v>78</v>
      </c>
      <c r="D2514" t="s">
        <v>45</v>
      </c>
      <c r="E2514" s="9">
        <v>4562342690081</v>
      </c>
      <c r="F2514">
        <v>0</v>
      </c>
      <c r="G2514">
        <v>0</v>
      </c>
      <c r="H2514" t="s">
        <v>25</v>
      </c>
      <c r="I2514" t="s">
        <v>19</v>
      </c>
      <c r="J2514" t="s">
        <v>329</v>
      </c>
      <c r="K2514">
        <v>9</v>
      </c>
      <c r="L2514">
        <v>1</v>
      </c>
      <c r="M2514">
        <v>0</v>
      </c>
      <c r="N2514">
        <v>0</v>
      </c>
    </row>
    <row r="2515" spans="1:14" x14ac:dyDescent="0.15">
      <c r="A2515" t="str">
        <f t="shared" si="41"/>
        <v>201951_83_4562342690029</v>
      </c>
      <c r="B2515">
        <v>201951</v>
      </c>
      <c r="C2515">
        <v>83</v>
      </c>
      <c r="D2515" t="s">
        <v>46</v>
      </c>
      <c r="E2515" s="9">
        <v>4562342690029</v>
      </c>
      <c r="F2515">
        <v>0</v>
      </c>
      <c r="G2515">
        <v>0</v>
      </c>
      <c r="H2515" t="s">
        <v>18</v>
      </c>
      <c r="I2515" t="s">
        <v>19</v>
      </c>
      <c r="J2515" t="s">
        <v>329</v>
      </c>
      <c r="K2515">
        <v>25</v>
      </c>
      <c r="L2515">
        <v>2</v>
      </c>
      <c r="M2515">
        <v>0</v>
      </c>
      <c r="N2515">
        <v>0</v>
      </c>
    </row>
    <row r="2516" spans="1:14" x14ac:dyDescent="0.15">
      <c r="A2516" t="str">
        <f t="shared" si="41"/>
        <v>201951_83_4562342690036</v>
      </c>
      <c r="B2516">
        <v>201951</v>
      </c>
      <c r="C2516">
        <v>83</v>
      </c>
      <c r="D2516" t="s">
        <v>46</v>
      </c>
      <c r="E2516" s="9">
        <v>4562342690036</v>
      </c>
      <c r="F2516">
        <v>0</v>
      </c>
      <c r="G2516">
        <v>0</v>
      </c>
      <c r="H2516" t="s">
        <v>20</v>
      </c>
      <c r="I2516" t="s">
        <v>19</v>
      </c>
      <c r="J2516" t="s">
        <v>329</v>
      </c>
      <c r="K2516">
        <v>8</v>
      </c>
      <c r="L2516">
        <v>0</v>
      </c>
      <c r="M2516">
        <v>0</v>
      </c>
      <c r="N2516">
        <v>0</v>
      </c>
    </row>
    <row r="2517" spans="1:14" x14ac:dyDescent="0.15">
      <c r="A2517" t="str">
        <f t="shared" si="41"/>
        <v>201951_83_4562342690043</v>
      </c>
      <c r="B2517">
        <v>201951</v>
      </c>
      <c r="C2517">
        <v>83</v>
      </c>
      <c r="D2517" t="s">
        <v>46</v>
      </c>
      <c r="E2517" s="9">
        <v>4562342690043</v>
      </c>
      <c r="F2517">
        <v>0</v>
      </c>
      <c r="G2517">
        <v>0</v>
      </c>
      <c r="H2517" t="s">
        <v>21</v>
      </c>
      <c r="I2517" t="s">
        <v>19</v>
      </c>
      <c r="J2517" t="s">
        <v>329</v>
      </c>
      <c r="K2517">
        <v>28</v>
      </c>
      <c r="L2517">
        <v>0</v>
      </c>
      <c r="M2517">
        <v>0</v>
      </c>
      <c r="N2517">
        <v>0</v>
      </c>
    </row>
    <row r="2518" spans="1:14" x14ac:dyDescent="0.15">
      <c r="A2518" t="str">
        <f t="shared" si="41"/>
        <v>201951_83_4562342690050</v>
      </c>
      <c r="B2518">
        <v>201951</v>
      </c>
      <c r="C2518">
        <v>83</v>
      </c>
      <c r="D2518" t="s">
        <v>46</v>
      </c>
      <c r="E2518" s="9">
        <v>4562342690050</v>
      </c>
      <c r="F2518">
        <v>0</v>
      </c>
      <c r="G2518">
        <v>0</v>
      </c>
      <c r="H2518" t="s">
        <v>22</v>
      </c>
      <c r="I2518" t="s">
        <v>19</v>
      </c>
      <c r="J2518" t="s">
        <v>329</v>
      </c>
      <c r="K2518">
        <v>7</v>
      </c>
      <c r="L2518">
        <v>1</v>
      </c>
      <c r="M2518">
        <v>0</v>
      </c>
      <c r="N2518">
        <v>0</v>
      </c>
    </row>
    <row r="2519" spans="1:14" x14ac:dyDescent="0.15">
      <c r="A2519" t="str">
        <f t="shared" si="41"/>
        <v>201951_83_4562342690067</v>
      </c>
      <c r="B2519">
        <v>201951</v>
      </c>
      <c r="C2519">
        <v>83</v>
      </c>
      <c r="D2519" t="s">
        <v>46</v>
      </c>
      <c r="E2519" s="9">
        <v>4562342690067</v>
      </c>
      <c r="F2519">
        <v>0</v>
      </c>
      <c r="G2519">
        <v>0</v>
      </c>
      <c r="H2519" t="s">
        <v>23</v>
      </c>
      <c r="I2519" t="s">
        <v>19</v>
      </c>
      <c r="J2519" t="s">
        <v>329</v>
      </c>
      <c r="K2519">
        <v>23</v>
      </c>
      <c r="L2519">
        <v>1</v>
      </c>
      <c r="M2519">
        <v>0</v>
      </c>
      <c r="N2519">
        <v>0</v>
      </c>
    </row>
    <row r="2520" spans="1:14" x14ac:dyDescent="0.15">
      <c r="A2520" t="str">
        <f t="shared" si="41"/>
        <v>201951_83_4562342690074</v>
      </c>
      <c r="B2520">
        <v>201951</v>
      </c>
      <c r="C2520">
        <v>83</v>
      </c>
      <c r="D2520" t="s">
        <v>46</v>
      </c>
      <c r="E2520" s="9">
        <v>4562342690074</v>
      </c>
      <c r="F2520">
        <v>0</v>
      </c>
      <c r="G2520">
        <v>0</v>
      </c>
      <c r="H2520" t="s">
        <v>24</v>
      </c>
      <c r="I2520" t="s">
        <v>19</v>
      </c>
      <c r="J2520" t="s">
        <v>329</v>
      </c>
      <c r="K2520">
        <v>21</v>
      </c>
      <c r="L2520">
        <v>1</v>
      </c>
      <c r="M2520">
        <v>0</v>
      </c>
      <c r="N2520">
        <v>0</v>
      </c>
    </row>
    <row r="2521" spans="1:14" x14ac:dyDescent="0.15">
      <c r="A2521" t="str">
        <f t="shared" ref="A2521:A2584" si="42">B2521&amp;"_"&amp;C2521&amp;"_"&amp;E2521</f>
        <v>201951_83_4562342690081</v>
      </c>
      <c r="B2521">
        <v>201951</v>
      </c>
      <c r="C2521">
        <v>83</v>
      </c>
      <c r="D2521" t="s">
        <v>46</v>
      </c>
      <c r="E2521" s="9">
        <v>4562342690081</v>
      </c>
      <c r="F2521">
        <v>0</v>
      </c>
      <c r="G2521">
        <v>0</v>
      </c>
      <c r="H2521" t="s">
        <v>25</v>
      </c>
      <c r="I2521" t="s">
        <v>19</v>
      </c>
      <c r="J2521" t="s">
        <v>329</v>
      </c>
      <c r="K2521">
        <v>7</v>
      </c>
      <c r="L2521">
        <v>1</v>
      </c>
      <c r="M2521">
        <v>0</v>
      </c>
      <c r="N2521">
        <v>0</v>
      </c>
    </row>
    <row r="2522" spans="1:14" x14ac:dyDescent="0.15">
      <c r="A2522" t="str">
        <f t="shared" si="42"/>
        <v>201951_87_4562342690029</v>
      </c>
      <c r="B2522">
        <v>201951</v>
      </c>
      <c r="C2522">
        <v>87</v>
      </c>
      <c r="D2522" t="s">
        <v>47</v>
      </c>
      <c r="E2522" s="9">
        <v>4562342690029</v>
      </c>
      <c r="F2522">
        <v>0</v>
      </c>
      <c r="G2522">
        <v>0</v>
      </c>
      <c r="H2522" t="s">
        <v>18</v>
      </c>
      <c r="I2522" t="s">
        <v>19</v>
      </c>
      <c r="J2522" t="s">
        <v>329</v>
      </c>
      <c r="K2522">
        <v>26</v>
      </c>
      <c r="L2522">
        <v>2</v>
      </c>
      <c r="M2522">
        <v>0</v>
      </c>
      <c r="N2522">
        <v>0</v>
      </c>
    </row>
    <row r="2523" spans="1:14" x14ac:dyDescent="0.15">
      <c r="A2523" t="str">
        <f t="shared" si="42"/>
        <v>201951_87_4562342690036</v>
      </c>
      <c r="B2523">
        <v>201951</v>
      </c>
      <c r="C2523">
        <v>87</v>
      </c>
      <c r="D2523" t="s">
        <v>47</v>
      </c>
      <c r="E2523" s="9">
        <v>4562342690036</v>
      </c>
      <c r="F2523">
        <v>0</v>
      </c>
      <c r="G2523">
        <v>0</v>
      </c>
      <c r="H2523" t="s">
        <v>20</v>
      </c>
      <c r="I2523" t="s">
        <v>19</v>
      </c>
      <c r="J2523" t="s">
        <v>329</v>
      </c>
      <c r="K2523">
        <v>8</v>
      </c>
      <c r="L2523">
        <v>0</v>
      </c>
      <c r="M2523">
        <v>0</v>
      </c>
      <c r="N2523">
        <v>0</v>
      </c>
    </row>
    <row r="2524" spans="1:14" x14ac:dyDescent="0.15">
      <c r="A2524" t="str">
        <f t="shared" si="42"/>
        <v>201951_87_4562342690043</v>
      </c>
      <c r="B2524">
        <v>201951</v>
      </c>
      <c r="C2524">
        <v>87</v>
      </c>
      <c r="D2524" t="s">
        <v>47</v>
      </c>
      <c r="E2524" s="9">
        <v>4562342690043</v>
      </c>
      <c r="F2524">
        <v>0</v>
      </c>
      <c r="G2524">
        <v>0</v>
      </c>
      <c r="H2524" t="s">
        <v>21</v>
      </c>
      <c r="I2524" t="s">
        <v>19</v>
      </c>
      <c r="J2524" t="s">
        <v>329</v>
      </c>
      <c r="K2524">
        <v>26</v>
      </c>
      <c r="L2524">
        <v>3</v>
      </c>
      <c r="M2524">
        <v>0</v>
      </c>
      <c r="N2524">
        <v>0</v>
      </c>
    </row>
    <row r="2525" spans="1:14" x14ac:dyDescent="0.15">
      <c r="A2525" t="str">
        <f t="shared" si="42"/>
        <v>201951_87_4562342690050</v>
      </c>
      <c r="B2525">
        <v>201951</v>
      </c>
      <c r="C2525">
        <v>87</v>
      </c>
      <c r="D2525" t="s">
        <v>47</v>
      </c>
      <c r="E2525" s="9">
        <v>4562342690050</v>
      </c>
      <c r="F2525">
        <v>0</v>
      </c>
      <c r="G2525">
        <v>0</v>
      </c>
      <c r="H2525" t="s">
        <v>22</v>
      </c>
      <c r="I2525" t="s">
        <v>19</v>
      </c>
      <c r="J2525" t="s">
        <v>329</v>
      </c>
      <c r="K2525">
        <v>10</v>
      </c>
      <c r="L2525">
        <v>0</v>
      </c>
      <c r="M2525">
        <v>0</v>
      </c>
      <c r="N2525">
        <v>0</v>
      </c>
    </row>
    <row r="2526" spans="1:14" x14ac:dyDescent="0.15">
      <c r="A2526" t="str">
        <f t="shared" si="42"/>
        <v>201951_87_4562342690067</v>
      </c>
      <c r="B2526">
        <v>201951</v>
      </c>
      <c r="C2526">
        <v>87</v>
      </c>
      <c r="D2526" t="s">
        <v>47</v>
      </c>
      <c r="E2526" s="9">
        <v>4562342690067</v>
      </c>
      <c r="F2526">
        <v>0</v>
      </c>
      <c r="G2526">
        <v>0</v>
      </c>
      <c r="H2526" t="s">
        <v>23</v>
      </c>
      <c r="I2526" t="s">
        <v>19</v>
      </c>
      <c r="J2526" t="s">
        <v>329</v>
      </c>
      <c r="K2526">
        <v>27</v>
      </c>
      <c r="L2526">
        <v>1</v>
      </c>
      <c r="M2526">
        <v>0</v>
      </c>
      <c r="N2526">
        <v>0</v>
      </c>
    </row>
    <row r="2527" spans="1:14" x14ac:dyDescent="0.15">
      <c r="A2527" t="str">
        <f t="shared" si="42"/>
        <v>201951_87_4562342690074</v>
      </c>
      <c r="B2527">
        <v>201951</v>
      </c>
      <c r="C2527">
        <v>87</v>
      </c>
      <c r="D2527" t="s">
        <v>47</v>
      </c>
      <c r="E2527" s="9">
        <v>4562342690074</v>
      </c>
      <c r="F2527">
        <v>0</v>
      </c>
      <c r="G2527">
        <v>0</v>
      </c>
      <c r="H2527" t="s">
        <v>24</v>
      </c>
      <c r="I2527" t="s">
        <v>19</v>
      </c>
      <c r="J2527" t="s">
        <v>329</v>
      </c>
      <c r="K2527">
        <v>22</v>
      </c>
      <c r="L2527">
        <v>3</v>
      </c>
      <c r="M2527">
        <v>0</v>
      </c>
      <c r="N2527">
        <v>0</v>
      </c>
    </row>
    <row r="2528" spans="1:14" x14ac:dyDescent="0.15">
      <c r="A2528" t="str">
        <f t="shared" si="42"/>
        <v>201951_87_4562342690081</v>
      </c>
      <c r="B2528">
        <v>201951</v>
      </c>
      <c r="C2528">
        <v>87</v>
      </c>
      <c r="D2528" t="s">
        <v>47</v>
      </c>
      <c r="E2528" s="9">
        <v>4562342690081</v>
      </c>
      <c r="F2528">
        <v>0</v>
      </c>
      <c r="G2528">
        <v>0</v>
      </c>
      <c r="H2528" t="s">
        <v>25</v>
      </c>
      <c r="I2528" t="s">
        <v>19</v>
      </c>
      <c r="J2528" t="s">
        <v>329</v>
      </c>
      <c r="K2528">
        <v>6</v>
      </c>
      <c r="L2528">
        <v>1</v>
      </c>
      <c r="M2528">
        <v>0</v>
      </c>
      <c r="N2528">
        <v>0</v>
      </c>
    </row>
    <row r="2529" spans="1:14" x14ac:dyDescent="0.15">
      <c r="A2529" t="str">
        <f t="shared" si="42"/>
        <v>201951_90_4562342690029</v>
      </c>
      <c r="B2529">
        <v>201951</v>
      </c>
      <c r="C2529">
        <v>90</v>
      </c>
      <c r="D2529" t="s">
        <v>48</v>
      </c>
      <c r="E2529" s="9">
        <v>4562342690029</v>
      </c>
      <c r="F2529">
        <v>0</v>
      </c>
      <c r="G2529">
        <v>0</v>
      </c>
      <c r="H2529" t="s">
        <v>18</v>
      </c>
      <c r="I2529" t="s">
        <v>19</v>
      </c>
      <c r="J2529" t="s">
        <v>329</v>
      </c>
      <c r="K2529">
        <v>18</v>
      </c>
      <c r="L2529">
        <v>3</v>
      </c>
      <c r="M2529">
        <v>0</v>
      </c>
      <c r="N2529">
        <v>0</v>
      </c>
    </row>
    <row r="2530" spans="1:14" x14ac:dyDescent="0.15">
      <c r="A2530" t="str">
        <f t="shared" si="42"/>
        <v>201951_90_4562342690036</v>
      </c>
      <c r="B2530">
        <v>201951</v>
      </c>
      <c r="C2530">
        <v>90</v>
      </c>
      <c r="D2530" t="s">
        <v>48</v>
      </c>
      <c r="E2530" s="9">
        <v>4562342690036</v>
      </c>
      <c r="F2530">
        <v>0</v>
      </c>
      <c r="G2530">
        <v>0</v>
      </c>
      <c r="H2530" t="s">
        <v>20</v>
      </c>
      <c r="I2530" t="s">
        <v>19</v>
      </c>
      <c r="J2530" t="s">
        <v>329</v>
      </c>
      <c r="K2530">
        <v>9</v>
      </c>
      <c r="L2530">
        <v>1</v>
      </c>
      <c r="M2530">
        <v>0</v>
      </c>
      <c r="N2530">
        <v>0</v>
      </c>
    </row>
    <row r="2531" spans="1:14" x14ac:dyDescent="0.15">
      <c r="A2531" t="str">
        <f t="shared" si="42"/>
        <v>201951_90_4562342690043</v>
      </c>
      <c r="B2531">
        <v>201951</v>
      </c>
      <c r="C2531">
        <v>90</v>
      </c>
      <c r="D2531" t="s">
        <v>48</v>
      </c>
      <c r="E2531" s="9">
        <v>4562342690043</v>
      </c>
      <c r="F2531">
        <v>0</v>
      </c>
      <c r="G2531">
        <v>0</v>
      </c>
      <c r="H2531" t="s">
        <v>21</v>
      </c>
      <c r="I2531" t="s">
        <v>19</v>
      </c>
      <c r="J2531" t="s">
        <v>329</v>
      </c>
      <c r="K2531">
        <v>23</v>
      </c>
      <c r="L2531">
        <v>3</v>
      </c>
      <c r="M2531">
        <v>0</v>
      </c>
      <c r="N2531">
        <v>0</v>
      </c>
    </row>
    <row r="2532" spans="1:14" x14ac:dyDescent="0.15">
      <c r="A2532" t="str">
        <f t="shared" si="42"/>
        <v>201951_90_4562342690050</v>
      </c>
      <c r="B2532">
        <v>201951</v>
      </c>
      <c r="C2532">
        <v>90</v>
      </c>
      <c r="D2532" t="s">
        <v>48</v>
      </c>
      <c r="E2532" s="9">
        <v>4562342690050</v>
      </c>
      <c r="F2532">
        <v>0</v>
      </c>
      <c r="G2532">
        <v>0</v>
      </c>
      <c r="H2532" t="s">
        <v>22</v>
      </c>
      <c r="I2532" t="s">
        <v>19</v>
      </c>
      <c r="J2532" t="s">
        <v>329</v>
      </c>
      <c r="K2532">
        <v>7</v>
      </c>
      <c r="L2532">
        <v>0</v>
      </c>
      <c r="M2532">
        <v>0</v>
      </c>
      <c r="N2532">
        <v>0</v>
      </c>
    </row>
    <row r="2533" spans="1:14" x14ac:dyDescent="0.15">
      <c r="A2533" t="str">
        <f t="shared" si="42"/>
        <v>201951_90_4562342690067</v>
      </c>
      <c r="B2533">
        <v>201951</v>
      </c>
      <c r="C2533">
        <v>90</v>
      </c>
      <c r="D2533" t="s">
        <v>48</v>
      </c>
      <c r="E2533" s="9">
        <v>4562342690067</v>
      </c>
      <c r="F2533">
        <v>0</v>
      </c>
      <c r="G2533">
        <v>0</v>
      </c>
      <c r="H2533" t="s">
        <v>23</v>
      </c>
      <c r="I2533" t="s">
        <v>19</v>
      </c>
      <c r="J2533" t="s">
        <v>329</v>
      </c>
      <c r="K2533">
        <v>26</v>
      </c>
      <c r="L2533">
        <v>2</v>
      </c>
      <c r="M2533">
        <v>0</v>
      </c>
      <c r="N2533">
        <v>0</v>
      </c>
    </row>
    <row r="2534" spans="1:14" x14ac:dyDescent="0.15">
      <c r="A2534" t="str">
        <f t="shared" si="42"/>
        <v>201951_90_4562342690074</v>
      </c>
      <c r="B2534">
        <v>201951</v>
      </c>
      <c r="C2534">
        <v>90</v>
      </c>
      <c r="D2534" t="s">
        <v>48</v>
      </c>
      <c r="E2534" s="9">
        <v>4562342690074</v>
      </c>
      <c r="F2534">
        <v>0</v>
      </c>
      <c r="G2534">
        <v>0</v>
      </c>
      <c r="H2534" t="s">
        <v>24</v>
      </c>
      <c r="I2534" t="s">
        <v>19</v>
      </c>
      <c r="J2534" t="s">
        <v>329</v>
      </c>
      <c r="K2534">
        <v>15</v>
      </c>
      <c r="L2534">
        <v>4</v>
      </c>
      <c r="M2534">
        <v>0</v>
      </c>
      <c r="N2534">
        <v>0</v>
      </c>
    </row>
    <row r="2535" spans="1:14" x14ac:dyDescent="0.15">
      <c r="A2535" t="str">
        <f t="shared" si="42"/>
        <v>201951_90_4562342690081</v>
      </c>
      <c r="B2535">
        <v>201951</v>
      </c>
      <c r="C2535">
        <v>90</v>
      </c>
      <c r="D2535" t="s">
        <v>48</v>
      </c>
      <c r="E2535" s="9">
        <v>4562342690081</v>
      </c>
      <c r="F2535">
        <v>0</v>
      </c>
      <c r="G2535">
        <v>0</v>
      </c>
      <c r="H2535" t="s">
        <v>25</v>
      </c>
      <c r="I2535" t="s">
        <v>19</v>
      </c>
      <c r="J2535" t="s">
        <v>329</v>
      </c>
      <c r="K2535">
        <v>7</v>
      </c>
      <c r="L2535">
        <v>0</v>
      </c>
      <c r="M2535">
        <v>0</v>
      </c>
      <c r="N2535">
        <v>0</v>
      </c>
    </row>
    <row r="2536" spans="1:14" x14ac:dyDescent="0.15">
      <c r="A2536" t="str">
        <f t="shared" si="42"/>
        <v>201951_91_4562342690029</v>
      </c>
      <c r="B2536">
        <v>201951</v>
      </c>
      <c r="C2536">
        <v>91</v>
      </c>
      <c r="D2536" t="s">
        <v>49</v>
      </c>
      <c r="E2536" s="9">
        <v>4562342690029</v>
      </c>
      <c r="F2536">
        <v>0</v>
      </c>
      <c r="G2536">
        <v>0</v>
      </c>
      <c r="H2536" t="s">
        <v>18</v>
      </c>
      <c r="I2536" t="s">
        <v>19</v>
      </c>
      <c r="J2536" t="s">
        <v>329</v>
      </c>
      <c r="K2536">
        <v>27</v>
      </c>
      <c r="L2536">
        <v>2</v>
      </c>
      <c r="M2536">
        <v>0</v>
      </c>
      <c r="N2536">
        <v>0</v>
      </c>
    </row>
    <row r="2537" spans="1:14" x14ac:dyDescent="0.15">
      <c r="A2537" t="str">
        <f t="shared" si="42"/>
        <v>201951_91_4562342690036</v>
      </c>
      <c r="B2537">
        <v>201951</v>
      </c>
      <c r="C2537">
        <v>91</v>
      </c>
      <c r="D2537" t="s">
        <v>49</v>
      </c>
      <c r="E2537" s="9">
        <v>4562342690036</v>
      </c>
      <c r="F2537">
        <v>0</v>
      </c>
      <c r="G2537">
        <v>0</v>
      </c>
      <c r="H2537" t="s">
        <v>20</v>
      </c>
      <c r="I2537" t="s">
        <v>19</v>
      </c>
      <c r="J2537" t="s">
        <v>329</v>
      </c>
      <c r="K2537">
        <v>10</v>
      </c>
      <c r="L2537">
        <v>0</v>
      </c>
      <c r="M2537">
        <v>0</v>
      </c>
      <c r="N2537">
        <v>0</v>
      </c>
    </row>
    <row r="2538" spans="1:14" x14ac:dyDescent="0.15">
      <c r="A2538" t="str">
        <f t="shared" si="42"/>
        <v>201951_91_4562342690043</v>
      </c>
      <c r="B2538">
        <v>201951</v>
      </c>
      <c r="C2538">
        <v>91</v>
      </c>
      <c r="D2538" t="s">
        <v>49</v>
      </c>
      <c r="E2538" s="9">
        <v>4562342690043</v>
      </c>
      <c r="F2538">
        <v>0</v>
      </c>
      <c r="G2538">
        <v>0</v>
      </c>
      <c r="H2538" t="s">
        <v>21</v>
      </c>
      <c r="I2538" t="s">
        <v>19</v>
      </c>
      <c r="J2538" t="s">
        <v>329</v>
      </c>
      <c r="K2538">
        <v>25</v>
      </c>
      <c r="L2538">
        <v>3</v>
      </c>
      <c r="M2538">
        <v>0</v>
      </c>
      <c r="N2538">
        <v>0</v>
      </c>
    </row>
    <row r="2539" spans="1:14" x14ac:dyDescent="0.15">
      <c r="A2539" t="str">
        <f t="shared" si="42"/>
        <v>201951_91_4562342690050</v>
      </c>
      <c r="B2539">
        <v>201951</v>
      </c>
      <c r="C2539">
        <v>91</v>
      </c>
      <c r="D2539" t="s">
        <v>49</v>
      </c>
      <c r="E2539" s="9">
        <v>4562342690050</v>
      </c>
      <c r="F2539">
        <v>0</v>
      </c>
      <c r="G2539">
        <v>0</v>
      </c>
      <c r="H2539" t="s">
        <v>22</v>
      </c>
      <c r="I2539" t="s">
        <v>19</v>
      </c>
      <c r="J2539" t="s">
        <v>329</v>
      </c>
      <c r="K2539">
        <v>7</v>
      </c>
      <c r="L2539">
        <v>1</v>
      </c>
      <c r="M2539">
        <v>0</v>
      </c>
      <c r="N2539">
        <v>0</v>
      </c>
    </row>
    <row r="2540" spans="1:14" x14ac:dyDescent="0.15">
      <c r="A2540" t="str">
        <f t="shared" si="42"/>
        <v>201951_91_4562342690067</v>
      </c>
      <c r="B2540">
        <v>201951</v>
      </c>
      <c r="C2540">
        <v>91</v>
      </c>
      <c r="D2540" t="s">
        <v>49</v>
      </c>
      <c r="E2540" s="9">
        <v>4562342690067</v>
      </c>
      <c r="F2540">
        <v>0</v>
      </c>
      <c r="G2540">
        <v>0</v>
      </c>
      <c r="H2540" t="s">
        <v>23</v>
      </c>
      <c r="I2540" t="s">
        <v>19</v>
      </c>
      <c r="J2540" t="s">
        <v>329</v>
      </c>
      <c r="K2540">
        <v>27</v>
      </c>
      <c r="L2540">
        <v>2</v>
      </c>
      <c r="M2540">
        <v>0</v>
      </c>
      <c r="N2540">
        <v>0</v>
      </c>
    </row>
    <row r="2541" spans="1:14" x14ac:dyDescent="0.15">
      <c r="A2541" t="str">
        <f t="shared" si="42"/>
        <v>201951_91_4562342690074</v>
      </c>
      <c r="B2541">
        <v>201951</v>
      </c>
      <c r="C2541">
        <v>91</v>
      </c>
      <c r="D2541" t="s">
        <v>49</v>
      </c>
      <c r="E2541" s="9">
        <v>4562342690074</v>
      </c>
      <c r="F2541">
        <v>0</v>
      </c>
      <c r="G2541">
        <v>0</v>
      </c>
      <c r="H2541" t="s">
        <v>24</v>
      </c>
      <c r="I2541" t="s">
        <v>19</v>
      </c>
      <c r="J2541" t="s">
        <v>329</v>
      </c>
      <c r="K2541">
        <v>26</v>
      </c>
      <c r="L2541">
        <v>1</v>
      </c>
      <c r="M2541">
        <v>0</v>
      </c>
      <c r="N2541">
        <v>0</v>
      </c>
    </row>
    <row r="2542" spans="1:14" x14ac:dyDescent="0.15">
      <c r="A2542" t="str">
        <f t="shared" si="42"/>
        <v>201951_91_4562342690081</v>
      </c>
      <c r="B2542">
        <v>201951</v>
      </c>
      <c r="C2542">
        <v>91</v>
      </c>
      <c r="D2542" t="s">
        <v>49</v>
      </c>
      <c r="E2542" s="9">
        <v>4562342690081</v>
      </c>
      <c r="F2542">
        <v>0</v>
      </c>
      <c r="G2542">
        <v>0</v>
      </c>
      <c r="H2542" t="s">
        <v>25</v>
      </c>
      <c r="I2542" t="s">
        <v>19</v>
      </c>
      <c r="J2542" t="s">
        <v>329</v>
      </c>
      <c r="K2542">
        <v>8</v>
      </c>
      <c r="L2542">
        <v>1</v>
      </c>
      <c r="M2542">
        <v>0</v>
      </c>
      <c r="N2542">
        <v>0</v>
      </c>
    </row>
    <row r="2543" spans="1:14" x14ac:dyDescent="0.15">
      <c r="A2543" t="str">
        <f t="shared" si="42"/>
        <v>201951_101_4562342690029</v>
      </c>
      <c r="B2543">
        <v>201951</v>
      </c>
      <c r="C2543">
        <v>101</v>
      </c>
      <c r="D2543" t="s">
        <v>50</v>
      </c>
      <c r="E2543" s="9">
        <v>4562342690029</v>
      </c>
      <c r="F2543">
        <v>0</v>
      </c>
      <c r="G2543">
        <v>0</v>
      </c>
      <c r="H2543" t="s">
        <v>18</v>
      </c>
      <c r="I2543" t="s">
        <v>19</v>
      </c>
      <c r="J2543" t="s">
        <v>329</v>
      </c>
      <c r="K2543">
        <v>26</v>
      </c>
      <c r="L2543">
        <v>2</v>
      </c>
      <c r="M2543">
        <v>0</v>
      </c>
      <c r="N2543">
        <v>0</v>
      </c>
    </row>
    <row r="2544" spans="1:14" x14ac:dyDescent="0.15">
      <c r="A2544" t="str">
        <f t="shared" si="42"/>
        <v>201951_101_4562342690036</v>
      </c>
      <c r="B2544">
        <v>201951</v>
      </c>
      <c r="C2544">
        <v>101</v>
      </c>
      <c r="D2544" t="s">
        <v>50</v>
      </c>
      <c r="E2544" s="9">
        <v>4562342690036</v>
      </c>
      <c r="F2544">
        <v>0</v>
      </c>
      <c r="G2544">
        <v>0</v>
      </c>
      <c r="H2544" t="s">
        <v>20</v>
      </c>
      <c r="I2544" t="s">
        <v>19</v>
      </c>
      <c r="J2544" t="s">
        <v>329</v>
      </c>
      <c r="K2544">
        <v>10</v>
      </c>
      <c r="L2544">
        <v>0</v>
      </c>
      <c r="M2544">
        <v>0</v>
      </c>
      <c r="N2544">
        <v>0</v>
      </c>
    </row>
    <row r="2545" spans="1:14" x14ac:dyDescent="0.15">
      <c r="A2545" t="str">
        <f t="shared" si="42"/>
        <v>201951_101_4562342690043</v>
      </c>
      <c r="B2545">
        <v>201951</v>
      </c>
      <c r="C2545">
        <v>101</v>
      </c>
      <c r="D2545" t="s">
        <v>50</v>
      </c>
      <c r="E2545" s="9">
        <v>4562342690043</v>
      </c>
      <c r="F2545">
        <v>0</v>
      </c>
      <c r="G2545">
        <v>0</v>
      </c>
      <c r="H2545" t="s">
        <v>21</v>
      </c>
      <c r="I2545" t="s">
        <v>19</v>
      </c>
      <c r="J2545" t="s">
        <v>329</v>
      </c>
      <c r="K2545">
        <v>24</v>
      </c>
      <c r="L2545">
        <v>3</v>
      </c>
      <c r="M2545">
        <v>0</v>
      </c>
      <c r="N2545">
        <v>0</v>
      </c>
    </row>
    <row r="2546" spans="1:14" x14ac:dyDescent="0.15">
      <c r="A2546" t="str">
        <f t="shared" si="42"/>
        <v>201951_101_4562342690050</v>
      </c>
      <c r="B2546">
        <v>201951</v>
      </c>
      <c r="C2546">
        <v>101</v>
      </c>
      <c r="D2546" t="s">
        <v>50</v>
      </c>
      <c r="E2546" s="9">
        <v>4562342690050</v>
      </c>
      <c r="F2546">
        <v>0</v>
      </c>
      <c r="G2546">
        <v>0</v>
      </c>
      <c r="H2546" t="s">
        <v>22</v>
      </c>
      <c r="I2546" t="s">
        <v>19</v>
      </c>
      <c r="J2546" t="s">
        <v>329</v>
      </c>
      <c r="K2546">
        <v>9</v>
      </c>
      <c r="L2546">
        <v>1</v>
      </c>
      <c r="M2546">
        <v>0</v>
      </c>
      <c r="N2546">
        <v>0</v>
      </c>
    </row>
    <row r="2547" spans="1:14" x14ac:dyDescent="0.15">
      <c r="A2547" t="str">
        <f t="shared" si="42"/>
        <v>201951_101_4562342690067</v>
      </c>
      <c r="B2547">
        <v>201951</v>
      </c>
      <c r="C2547">
        <v>101</v>
      </c>
      <c r="D2547" t="s">
        <v>50</v>
      </c>
      <c r="E2547" s="9">
        <v>4562342690067</v>
      </c>
      <c r="F2547">
        <v>0</v>
      </c>
      <c r="G2547">
        <v>0</v>
      </c>
      <c r="H2547" t="s">
        <v>23</v>
      </c>
      <c r="I2547" t="s">
        <v>19</v>
      </c>
      <c r="J2547" t="s">
        <v>329</v>
      </c>
      <c r="K2547">
        <v>29</v>
      </c>
      <c r="L2547">
        <v>1</v>
      </c>
      <c r="M2547">
        <v>0</v>
      </c>
      <c r="N2547">
        <v>0</v>
      </c>
    </row>
    <row r="2548" spans="1:14" x14ac:dyDescent="0.15">
      <c r="A2548" t="str">
        <f t="shared" si="42"/>
        <v>201951_101_4562342690074</v>
      </c>
      <c r="B2548">
        <v>201951</v>
      </c>
      <c r="C2548">
        <v>101</v>
      </c>
      <c r="D2548" t="s">
        <v>50</v>
      </c>
      <c r="E2548" s="9">
        <v>4562342690074</v>
      </c>
      <c r="F2548">
        <v>0</v>
      </c>
      <c r="G2548">
        <v>0</v>
      </c>
      <c r="H2548" t="s">
        <v>24</v>
      </c>
      <c r="I2548" t="s">
        <v>19</v>
      </c>
      <c r="J2548" t="s">
        <v>329</v>
      </c>
      <c r="K2548">
        <v>26</v>
      </c>
      <c r="L2548">
        <v>3</v>
      </c>
      <c r="M2548">
        <v>0</v>
      </c>
      <c r="N2548">
        <v>0</v>
      </c>
    </row>
    <row r="2549" spans="1:14" x14ac:dyDescent="0.15">
      <c r="A2549" t="str">
        <f t="shared" si="42"/>
        <v>201951_101_4562342690081</v>
      </c>
      <c r="B2549">
        <v>201951</v>
      </c>
      <c r="C2549">
        <v>101</v>
      </c>
      <c r="D2549" t="s">
        <v>50</v>
      </c>
      <c r="E2549" s="9">
        <v>4562342690081</v>
      </c>
      <c r="F2549">
        <v>0</v>
      </c>
      <c r="G2549">
        <v>0</v>
      </c>
      <c r="H2549" t="s">
        <v>25</v>
      </c>
      <c r="I2549" t="s">
        <v>19</v>
      </c>
      <c r="J2549" t="s">
        <v>329</v>
      </c>
      <c r="K2549">
        <v>6</v>
      </c>
      <c r="L2549">
        <v>3</v>
      </c>
      <c r="M2549">
        <v>0</v>
      </c>
      <c r="N2549">
        <v>0</v>
      </c>
    </row>
    <row r="2550" spans="1:14" x14ac:dyDescent="0.15">
      <c r="A2550" t="str">
        <f t="shared" si="42"/>
        <v>201951_116_4562342690029</v>
      </c>
      <c r="B2550">
        <v>201951</v>
      </c>
      <c r="C2550">
        <v>116</v>
      </c>
      <c r="D2550" t="s">
        <v>51</v>
      </c>
      <c r="E2550" s="9">
        <v>4562342690029</v>
      </c>
      <c r="F2550">
        <v>0</v>
      </c>
      <c r="G2550">
        <v>0</v>
      </c>
      <c r="H2550" t="s">
        <v>18</v>
      </c>
      <c r="I2550" t="s">
        <v>19</v>
      </c>
      <c r="J2550" t="s">
        <v>329</v>
      </c>
      <c r="K2550">
        <v>23</v>
      </c>
      <c r="L2550">
        <v>7</v>
      </c>
      <c r="M2550">
        <v>0</v>
      </c>
      <c r="N2550">
        <v>0</v>
      </c>
    </row>
    <row r="2551" spans="1:14" x14ac:dyDescent="0.15">
      <c r="A2551" t="str">
        <f t="shared" si="42"/>
        <v>201951_116_4562342690036</v>
      </c>
      <c r="B2551">
        <v>201951</v>
      </c>
      <c r="C2551">
        <v>116</v>
      </c>
      <c r="D2551" t="s">
        <v>51</v>
      </c>
      <c r="E2551" s="9">
        <v>4562342690036</v>
      </c>
      <c r="F2551">
        <v>0</v>
      </c>
      <c r="G2551">
        <v>0</v>
      </c>
      <c r="H2551" t="s">
        <v>20</v>
      </c>
      <c r="I2551" t="s">
        <v>19</v>
      </c>
      <c r="J2551" t="s">
        <v>329</v>
      </c>
      <c r="K2551">
        <v>6</v>
      </c>
      <c r="L2551">
        <v>4</v>
      </c>
      <c r="M2551">
        <v>0</v>
      </c>
      <c r="N2551">
        <v>0</v>
      </c>
    </row>
    <row r="2552" spans="1:14" x14ac:dyDescent="0.15">
      <c r="A2552" t="str">
        <f t="shared" si="42"/>
        <v>201951_116_4562342690043</v>
      </c>
      <c r="B2552">
        <v>201951</v>
      </c>
      <c r="C2552">
        <v>116</v>
      </c>
      <c r="D2552" t="s">
        <v>51</v>
      </c>
      <c r="E2552" s="9">
        <v>4562342690043</v>
      </c>
      <c r="F2552">
        <v>0</v>
      </c>
      <c r="G2552">
        <v>0</v>
      </c>
      <c r="H2552" t="s">
        <v>21</v>
      </c>
      <c r="I2552" t="s">
        <v>19</v>
      </c>
      <c r="J2552" t="s">
        <v>329</v>
      </c>
      <c r="K2552">
        <v>24</v>
      </c>
      <c r="L2552">
        <v>6</v>
      </c>
      <c r="M2552">
        <v>0</v>
      </c>
      <c r="N2552">
        <v>0</v>
      </c>
    </row>
    <row r="2553" spans="1:14" x14ac:dyDescent="0.15">
      <c r="A2553" t="str">
        <f t="shared" si="42"/>
        <v>201951_116_4562342690050</v>
      </c>
      <c r="B2553">
        <v>201951</v>
      </c>
      <c r="C2553">
        <v>116</v>
      </c>
      <c r="D2553" t="s">
        <v>51</v>
      </c>
      <c r="E2553" s="9">
        <v>4562342690050</v>
      </c>
      <c r="F2553">
        <v>0</v>
      </c>
      <c r="G2553">
        <v>0</v>
      </c>
      <c r="H2553" t="s">
        <v>22</v>
      </c>
      <c r="I2553" t="s">
        <v>19</v>
      </c>
      <c r="J2553" t="s">
        <v>329</v>
      </c>
      <c r="K2553">
        <v>7</v>
      </c>
      <c r="L2553">
        <v>3</v>
      </c>
      <c r="M2553">
        <v>0</v>
      </c>
      <c r="N2553">
        <v>0</v>
      </c>
    </row>
    <row r="2554" spans="1:14" x14ac:dyDescent="0.15">
      <c r="A2554" t="str">
        <f t="shared" si="42"/>
        <v>201951_116_4562342690067</v>
      </c>
      <c r="B2554">
        <v>201951</v>
      </c>
      <c r="C2554">
        <v>116</v>
      </c>
      <c r="D2554" t="s">
        <v>51</v>
      </c>
      <c r="E2554" s="9">
        <v>4562342690067</v>
      </c>
      <c r="F2554">
        <v>0</v>
      </c>
      <c r="G2554">
        <v>0</v>
      </c>
      <c r="H2554" t="s">
        <v>23</v>
      </c>
      <c r="I2554" t="s">
        <v>19</v>
      </c>
      <c r="J2554" t="s">
        <v>329</v>
      </c>
      <c r="K2554">
        <v>24</v>
      </c>
      <c r="L2554">
        <v>6</v>
      </c>
      <c r="M2554">
        <v>0</v>
      </c>
      <c r="N2554">
        <v>0</v>
      </c>
    </row>
    <row r="2555" spans="1:14" x14ac:dyDescent="0.15">
      <c r="A2555" t="str">
        <f t="shared" si="42"/>
        <v>201951_116_4562342690074</v>
      </c>
      <c r="B2555">
        <v>201951</v>
      </c>
      <c r="C2555">
        <v>116</v>
      </c>
      <c r="D2555" t="s">
        <v>51</v>
      </c>
      <c r="E2555" s="9">
        <v>4562342690074</v>
      </c>
      <c r="F2555">
        <v>0</v>
      </c>
      <c r="G2555">
        <v>0</v>
      </c>
      <c r="H2555" t="s">
        <v>24</v>
      </c>
      <c r="I2555" t="s">
        <v>19</v>
      </c>
      <c r="J2555" t="s">
        <v>329</v>
      </c>
      <c r="K2555">
        <v>14</v>
      </c>
      <c r="L2555">
        <v>16</v>
      </c>
      <c r="M2555">
        <v>0</v>
      </c>
      <c r="N2555">
        <v>0</v>
      </c>
    </row>
    <row r="2556" spans="1:14" x14ac:dyDescent="0.15">
      <c r="A2556" t="str">
        <f t="shared" si="42"/>
        <v>201951_116_4562342690081</v>
      </c>
      <c r="B2556">
        <v>201951</v>
      </c>
      <c r="C2556">
        <v>116</v>
      </c>
      <c r="D2556" t="s">
        <v>51</v>
      </c>
      <c r="E2556" s="9">
        <v>4562342690081</v>
      </c>
      <c r="F2556">
        <v>0</v>
      </c>
      <c r="G2556">
        <v>0</v>
      </c>
      <c r="H2556" t="s">
        <v>25</v>
      </c>
      <c r="I2556" t="s">
        <v>19</v>
      </c>
      <c r="J2556" t="s">
        <v>329</v>
      </c>
      <c r="K2556">
        <v>8</v>
      </c>
      <c r="L2556">
        <v>2</v>
      </c>
      <c r="M2556">
        <v>0</v>
      </c>
      <c r="N2556">
        <v>0</v>
      </c>
    </row>
    <row r="2557" spans="1:14" x14ac:dyDescent="0.15">
      <c r="A2557" t="str">
        <f t="shared" si="42"/>
        <v>201951_121_4562342690029</v>
      </c>
      <c r="B2557">
        <v>201951</v>
      </c>
      <c r="C2557">
        <v>121</v>
      </c>
      <c r="D2557" t="s">
        <v>52</v>
      </c>
      <c r="E2557" s="9">
        <v>4562342690029</v>
      </c>
      <c r="F2557">
        <v>0</v>
      </c>
      <c r="G2557">
        <v>0</v>
      </c>
      <c r="H2557" t="s">
        <v>18</v>
      </c>
      <c r="I2557" t="s">
        <v>19</v>
      </c>
      <c r="J2557" t="s">
        <v>329</v>
      </c>
      <c r="K2557">
        <v>29</v>
      </c>
      <c r="L2557">
        <v>1</v>
      </c>
      <c r="M2557">
        <v>0</v>
      </c>
      <c r="N2557">
        <v>0</v>
      </c>
    </row>
    <row r="2558" spans="1:14" x14ac:dyDescent="0.15">
      <c r="A2558" t="str">
        <f t="shared" si="42"/>
        <v>201951_121_4562342690036</v>
      </c>
      <c r="B2558">
        <v>201951</v>
      </c>
      <c r="C2558">
        <v>121</v>
      </c>
      <c r="D2558" t="s">
        <v>52</v>
      </c>
      <c r="E2558" s="9">
        <v>4562342690036</v>
      </c>
      <c r="F2558">
        <v>0</v>
      </c>
      <c r="G2558">
        <v>0</v>
      </c>
      <c r="H2558" t="s">
        <v>20</v>
      </c>
      <c r="I2558" t="s">
        <v>19</v>
      </c>
      <c r="J2558" t="s">
        <v>329</v>
      </c>
      <c r="K2558">
        <v>7</v>
      </c>
      <c r="L2558">
        <v>3</v>
      </c>
      <c r="M2558">
        <v>0</v>
      </c>
      <c r="N2558">
        <v>0</v>
      </c>
    </row>
    <row r="2559" spans="1:14" x14ac:dyDescent="0.15">
      <c r="A2559" t="str">
        <f t="shared" si="42"/>
        <v>201951_121_4562342690043</v>
      </c>
      <c r="B2559">
        <v>201951</v>
      </c>
      <c r="C2559">
        <v>121</v>
      </c>
      <c r="D2559" t="s">
        <v>52</v>
      </c>
      <c r="E2559" s="9">
        <v>4562342690043</v>
      </c>
      <c r="F2559">
        <v>0</v>
      </c>
      <c r="G2559">
        <v>0</v>
      </c>
      <c r="H2559" t="s">
        <v>21</v>
      </c>
      <c r="I2559" t="s">
        <v>19</v>
      </c>
      <c r="J2559" t="s">
        <v>329</v>
      </c>
      <c r="K2559">
        <v>27</v>
      </c>
      <c r="L2559">
        <v>4</v>
      </c>
      <c r="M2559">
        <v>0</v>
      </c>
      <c r="N2559">
        <v>0</v>
      </c>
    </row>
    <row r="2560" spans="1:14" x14ac:dyDescent="0.15">
      <c r="A2560" t="str">
        <f t="shared" si="42"/>
        <v>201951_121_4562342690050</v>
      </c>
      <c r="B2560">
        <v>201951</v>
      </c>
      <c r="C2560">
        <v>121</v>
      </c>
      <c r="D2560" t="s">
        <v>52</v>
      </c>
      <c r="E2560" s="9">
        <v>4562342690050</v>
      </c>
      <c r="F2560">
        <v>0</v>
      </c>
      <c r="G2560">
        <v>0</v>
      </c>
      <c r="H2560" t="s">
        <v>22</v>
      </c>
      <c r="I2560" t="s">
        <v>19</v>
      </c>
      <c r="J2560" t="s">
        <v>329</v>
      </c>
      <c r="K2560">
        <v>10</v>
      </c>
      <c r="L2560">
        <v>0</v>
      </c>
      <c r="M2560">
        <v>0</v>
      </c>
      <c r="N2560">
        <v>0</v>
      </c>
    </row>
    <row r="2561" spans="1:14" x14ac:dyDescent="0.15">
      <c r="A2561" t="str">
        <f t="shared" si="42"/>
        <v>201951_121_4562342690067</v>
      </c>
      <c r="B2561">
        <v>201951</v>
      </c>
      <c r="C2561">
        <v>121</v>
      </c>
      <c r="D2561" t="s">
        <v>52</v>
      </c>
      <c r="E2561" s="9">
        <v>4562342690067</v>
      </c>
      <c r="F2561">
        <v>0</v>
      </c>
      <c r="G2561">
        <v>0</v>
      </c>
      <c r="H2561" t="s">
        <v>23</v>
      </c>
      <c r="I2561" t="s">
        <v>19</v>
      </c>
      <c r="J2561" t="s">
        <v>329</v>
      </c>
      <c r="K2561">
        <v>30</v>
      </c>
      <c r="L2561">
        <v>0</v>
      </c>
      <c r="M2561">
        <v>0</v>
      </c>
      <c r="N2561">
        <v>0</v>
      </c>
    </row>
    <row r="2562" spans="1:14" x14ac:dyDescent="0.15">
      <c r="A2562" t="str">
        <f t="shared" si="42"/>
        <v>201951_121_4562342690074</v>
      </c>
      <c r="B2562">
        <v>201951</v>
      </c>
      <c r="C2562">
        <v>121</v>
      </c>
      <c r="D2562" t="s">
        <v>52</v>
      </c>
      <c r="E2562" s="9">
        <v>4562342690074</v>
      </c>
      <c r="F2562">
        <v>0</v>
      </c>
      <c r="G2562">
        <v>0</v>
      </c>
      <c r="H2562" t="s">
        <v>24</v>
      </c>
      <c r="I2562" t="s">
        <v>19</v>
      </c>
      <c r="J2562" t="s">
        <v>329</v>
      </c>
      <c r="K2562">
        <v>28</v>
      </c>
      <c r="L2562">
        <v>2</v>
      </c>
      <c r="M2562">
        <v>0</v>
      </c>
      <c r="N2562">
        <v>0</v>
      </c>
    </row>
    <row r="2563" spans="1:14" x14ac:dyDescent="0.15">
      <c r="A2563" t="str">
        <f t="shared" si="42"/>
        <v>201951_121_4562342690081</v>
      </c>
      <c r="B2563">
        <v>201951</v>
      </c>
      <c r="C2563">
        <v>121</v>
      </c>
      <c r="D2563" t="s">
        <v>52</v>
      </c>
      <c r="E2563" s="9">
        <v>4562342690081</v>
      </c>
      <c r="F2563">
        <v>0</v>
      </c>
      <c r="G2563">
        <v>0</v>
      </c>
      <c r="H2563" t="s">
        <v>25</v>
      </c>
      <c r="I2563" t="s">
        <v>19</v>
      </c>
      <c r="J2563" t="s">
        <v>329</v>
      </c>
      <c r="K2563">
        <v>10</v>
      </c>
      <c r="L2563">
        <v>0</v>
      </c>
      <c r="M2563">
        <v>0</v>
      </c>
      <c r="N2563">
        <v>0</v>
      </c>
    </row>
    <row r="2564" spans="1:14" x14ac:dyDescent="0.15">
      <c r="A2564" t="str">
        <f t="shared" si="42"/>
        <v>201951_123_4562342690029</v>
      </c>
      <c r="B2564">
        <v>201951</v>
      </c>
      <c r="C2564">
        <v>123</v>
      </c>
      <c r="D2564" t="s">
        <v>53</v>
      </c>
      <c r="E2564" s="9">
        <v>4562342690029</v>
      </c>
      <c r="F2564">
        <v>0</v>
      </c>
      <c r="G2564">
        <v>0</v>
      </c>
      <c r="H2564" t="s">
        <v>18</v>
      </c>
      <c r="I2564" t="s">
        <v>19</v>
      </c>
      <c r="J2564" t="s">
        <v>329</v>
      </c>
      <c r="K2564">
        <v>30</v>
      </c>
      <c r="L2564">
        <v>0</v>
      </c>
      <c r="M2564">
        <v>0</v>
      </c>
      <c r="N2564">
        <v>0</v>
      </c>
    </row>
    <row r="2565" spans="1:14" x14ac:dyDescent="0.15">
      <c r="A2565" t="str">
        <f t="shared" si="42"/>
        <v>201951_123_4562342690036</v>
      </c>
      <c r="B2565">
        <v>201951</v>
      </c>
      <c r="C2565">
        <v>123</v>
      </c>
      <c r="D2565" t="s">
        <v>53</v>
      </c>
      <c r="E2565" s="9">
        <v>4562342690036</v>
      </c>
      <c r="F2565">
        <v>0</v>
      </c>
      <c r="G2565">
        <v>0</v>
      </c>
      <c r="H2565" t="s">
        <v>20</v>
      </c>
      <c r="I2565" t="s">
        <v>19</v>
      </c>
      <c r="J2565" t="s">
        <v>329</v>
      </c>
      <c r="K2565">
        <v>10</v>
      </c>
      <c r="L2565">
        <v>0</v>
      </c>
      <c r="M2565">
        <v>0</v>
      </c>
      <c r="N2565">
        <v>0</v>
      </c>
    </row>
    <row r="2566" spans="1:14" x14ac:dyDescent="0.15">
      <c r="A2566" t="str">
        <f t="shared" si="42"/>
        <v>201951_123_4562342690043</v>
      </c>
      <c r="B2566">
        <v>201951</v>
      </c>
      <c r="C2566">
        <v>123</v>
      </c>
      <c r="D2566" t="s">
        <v>53</v>
      </c>
      <c r="E2566" s="9">
        <v>4562342690043</v>
      </c>
      <c r="F2566">
        <v>0</v>
      </c>
      <c r="G2566">
        <v>0</v>
      </c>
      <c r="H2566" t="s">
        <v>21</v>
      </c>
      <c r="I2566" t="s">
        <v>19</v>
      </c>
      <c r="J2566" t="s">
        <v>329</v>
      </c>
      <c r="K2566">
        <v>27</v>
      </c>
      <c r="L2566">
        <v>3</v>
      </c>
      <c r="M2566">
        <v>0</v>
      </c>
      <c r="N2566">
        <v>0</v>
      </c>
    </row>
    <row r="2567" spans="1:14" x14ac:dyDescent="0.15">
      <c r="A2567" t="str">
        <f t="shared" si="42"/>
        <v>201951_123_4562342690050</v>
      </c>
      <c r="B2567">
        <v>201951</v>
      </c>
      <c r="C2567">
        <v>123</v>
      </c>
      <c r="D2567" t="s">
        <v>53</v>
      </c>
      <c r="E2567" s="9">
        <v>4562342690050</v>
      </c>
      <c r="F2567">
        <v>0</v>
      </c>
      <c r="G2567">
        <v>0</v>
      </c>
      <c r="H2567" t="s">
        <v>22</v>
      </c>
      <c r="I2567" t="s">
        <v>19</v>
      </c>
      <c r="J2567" t="s">
        <v>329</v>
      </c>
      <c r="K2567">
        <v>9</v>
      </c>
      <c r="L2567">
        <v>0</v>
      </c>
      <c r="M2567">
        <v>0</v>
      </c>
      <c r="N2567">
        <v>0</v>
      </c>
    </row>
    <row r="2568" spans="1:14" x14ac:dyDescent="0.15">
      <c r="A2568" t="str">
        <f t="shared" si="42"/>
        <v>201951_123_4562342690067</v>
      </c>
      <c r="B2568">
        <v>201951</v>
      </c>
      <c r="C2568">
        <v>123</v>
      </c>
      <c r="D2568" t="s">
        <v>53</v>
      </c>
      <c r="E2568" s="9">
        <v>4562342690067</v>
      </c>
      <c r="F2568">
        <v>0</v>
      </c>
      <c r="G2568">
        <v>0</v>
      </c>
      <c r="H2568" t="s">
        <v>23</v>
      </c>
      <c r="I2568" t="s">
        <v>19</v>
      </c>
      <c r="J2568" t="s">
        <v>329</v>
      </c>
      <c r="K2568">
        <v>30</v>
      </c>
      <c r="L2568">
        <v>0</v>
      </c>
      <c r="M2568">
        <v>0</v>
      </c>
      <c r="N2568">
        <v>0</v>
      </c>
    </row>
    <row r="2569" spans="1:14" x14ac:dyDescent="0.15">
      <c r="A2569" t="str">
        <f t="shared" si="42"/>
        <v>201951_123_4562342690074</v>
      </c>
      <c r="B2569">
        <v>201951</v>
      </c>
      <c r="C2569">
        <v>123</v>
      </c>
      <c r="D2569" t="s">
        <v>53</v>
      </c>
      <c r="E2569" s="9">
        <v>4562342690074</v>
      </c>
      <c r="F2569">
        <v>0</v>
      </c>
      <c r="G2569">
        <v>0</v>
      </c>
      <c r="H2569" t="s">
        <v>24</v>
      </c>
      <c r="I2569" t="s">
        <v>19</v>
      </c>
      <c r="J2569" t="s">
        <v>329</v>
      </c>
      <c r="K2569">
        <v>30</v>
      </c>
      <c r="L2569">
        <v>0</v>
      </c>
      <c r="M2569">
        <v>0</v>
      </c>
      <c r="N2569">
        <v>0</v>
      </c>
    </row>
    <row r="2570" spans="1:14" x14ac:dyDescent="0.15">
      <c r="A2570" t="str">
        <f t="shared" si="42"/>
        <v>201951_123_4562342690081</v>
      </c>
      <c r="B2570">
        <v>201951</v>
      </c>
      <c r="C2570">
        <v>123</v>
      </c>
      <c r="D2570" t="s">
        <v>53</v>
      </c>
      <c r="E2570" s="9">
        <v>4562342690081</v>
      </c>
      <c r="F2570">
        <v>0</v>
      </c>
      <c r="G2570">
        <v>0</v>
      </c>
      <c r="H2570" t="s">
        <v>25</v>
      </c>
      <c r="I2570" t="s">
        <v>19</v>
      </c>
      <c r="J2570" t="s">
        <v>329</v>
      </c>
      <c r="K2570">
        <v>10</v>
      </c>
      <c r="L2570">
        <v>0</v>
      </c>
      <c r="M2570">
        <v>0</v>
      </c>
      <c r="N2570">
        <v>0</v>
      </c>
    </row>
    <row r="2571" spans="1:14" x14ac:dyDescent="0.15">
      <c r="A2571" t="str">
        <f t="shared" si="42"/>
        <v>201951_130_4562342690029</v>
      </c>
      <c r="B2571">
        <v>201951</v>
      </c>
      <c r="C2571">
        <v>130</v>
      </c>
      <c r="D2571" t="s">
        <v>54</v>
      </c>
      <c r="E2571" s="9">
        <v>4562342690029</v>
      </c>
      <c r="F2571">
        <v>0</v>
      </c>
      <c r="G2571">
        <v>0</v>
      </c>
      <c r="H2571" t="s">
        <v>18</v>
      </c>
      <c r="I2571" t="s">
        <v>19</v>
      </c>
      <c r="J2571" t="s">
        <v>329</v>
      </c>
      <c r="K2571">
        <v>30</v>
      </c>
      <c r="L2571">
        <v>0</v>
      </c>
      <c r="M2571">
        <v>0</v>
      </c>
      <c r="N2571">
        <v>0</v>
      </c>
    </row>
    <row r="2572" spans="1:14" x14ac:dyDescent="0.15">
      <c r="A2572" t="str">
        <f t="shared" si="42"/>
        <v>201951_130_4562342690036</v>
      </c>
      <c r="B2572">
        <v>201951</v>
      </c>
      <c r="C2572">
        <v>130</v>
      </c>
      <c r="D2572" t="s">
        <v>54</v>
      </c>
      <c r="E2572" s="9">
        <v>4562342690036</v>
      </c>
      <c r="F2572">
        <v>0</v>
      </c>
      <c r="G2572">
        <v>0</v>
      </c>
      <c r="H2572" t="s">
        <v>20</v>
      </c>
      <c r="I2572" t="s">
        <v>19</v>
      </c>
      <c r="J2572" t="s">
        <v>329</v>
      </c>
      <c r="K2572">
        <v>9</v>
      </c>
      <c r="L2572">
        <v>1</v>
      </c>
      <c r="M2572">
        <v>0</v>
      </c>
      <c r="N2572">
        <v>0</v>
      </c>
    </row>
    <row r="2573" spans="1:14" x14ac:dyDescent="0.15">
      <c r="A2573" t="str">
        <f t="shared" si="42"/>
        <v>201951_130_4562342690043</v>
      </c>
      <c r="B2573">
        <v>201951</v>
      </c>
      <c r="C2573">
        <v>130</v>
      </c>
      <c r="D2573" t="s">
        <v>54</v>
      </c>
      <c r="E2573" s="9">
        <v>4562342690043</v>
      </c>
      <c r="F2573">
        <v>0</v>
      </c>
      <c r="G2573">
        <v>0</v>
      </c>
      <c r="H2573" t="s">
        <v>21</v>
      </c>
      <c r="I2573" t="s">
        <v>19</v>
      </c>
      <c r="J2573" t="s">
        <v>329</v>
      </c>
      <c r="K2573">
        <v>27</v>
      </c>
      <c r="L2573">
        <v>2</v>
      </c>
      <c r="M2573">
        <v>0</v>
      </c>
      <c r="N2573">
        <v>0</v>
      </c>
    </row>
    <row r="2574" spans="1:14" x14ac:dyDescent="0.15">
      <c r="A2574" t="str">
        <f t="shared" si="42"/>
        <v>201951_130_4562342690050</v>
      </c>
      <c r="B2574">
        <v>201951</v>
      </c>
      <c r="C2574">
        <v>130</v>
      </c>
      <c r="D2574" t="s">
        <v>54</v>
      </c>
      <c r="E2574" s="9">
        <v>4562342690050</v>
      </c>
      <c r="F2574">
        <v>0</v>
      </c>
      <c r="G2574">
        <v>0</v>
      </c>
      <c r="H2574" t="s">
        <v>22</v>
      </c>
      <c r="I2574" t="s">
        <v>19</v>
      </c>
      <c r="J2574" t="s">
        <v>329</v>
      </c>
      <c r="K2574">
        <v>9</v>
      </c>
      <c r="L2574">
        <v>0</v>
      </c>
      <c r="M2574">
        <v>0</v>
      </c>
      <c r="N2574">
        <v>0</v>
      </c>
    </row>
    <row r="2575" spans="1:14" x14ac:dyDescent="0.15">
      <c r="A2575" t="str">
        <f t="shared" si="42"/>
        <v>201951_130_4562342690067</v>
      </c>
      <c r="B2575">
        <v>201951</v>
      </c>
      <c r="C2575">
        <v>130</v>
      </c>
      <c r="D2575" t="s">
        <v>54</v>
      </c>
      <c r="E2575" s="9">
        <v>4562342690067</v>
      </c>
      <c r="F2575">
        <v>0</v>
      </c>
      <c r="G2575">
        <v>0</v>
      </c>
      <c r="H2575" t="s">
        <v>23</v>
      </c>
      <c r="I2575" t="s">
        <v>19</v>
      </c>
      <c r="J2575" t="s">
        <v>329</v>
      </c>
      <c r="K2575">
        <v>28</v>
      </c>
      <c r="L2575">
        <v>0</v>
      </c>
      <c r="M2575">
        <v>0</v>
      </c>
      <c r="N2575">
        <v>0</v>
      </c>
    </row>
    <row r="2576" spans="1:14" x14ac:dyDescent="0.15">
      <c r="A2576" t="str">
        <f t="shared" si="42"/>
        <v>201951_130_4562342690074</v>
      </c>
      <c r="B2576">
        <v>201951</v>
      </c>
      <c r="C2576">
        <v>130</v>
      </c>
      <c r="D2576" t="s">
        <v>54</v>
      </c>
      <c r="E2576" s="9">
        <v>4562342690074</v>
      </c>
      <c r="F2576">
        <v>0</v>
      </c>
      <c r="G2576">
        <v>0</v>
      </c>
      <c r="H2576" t="s">
        <v>24</v>
      </c>
      <c r="I2576" t="s">
        <v>19</v>
      </c>
      <c r="J2576" t="s">
        <v>329</v>
      </c>
      <c r="K2576">
        <v>25</v>
      </c>
      <c r="L2576">
        <v>4</v>
      </c>
      <c r="M2576">
        <v>0</v>
      </c>
      <c r="N2576">
        <v>0</v>
      </c>
    </row>
    <row r="2577" spans="1:14" x14ac:dyDescent="0.15">
      <c r="A2577" t="str">
        <f t="shared" si="42"/>
        <v>201951_130_4562342690081</v>
      </c>
      <c r="B2577">
        <v>201951</v>
      </c>
      <c r="C2577">
        <v>130</v>
      </c>
      <c r="D2577" t="s">
        <v>54</v>
      </c>
      <c r="E2577" s="9">
        <v>4562342690081</v>
      </c>
      <c r="F2577">
        <v>0</v>
      </c>
      <c r="G2577">
        <v>0</v>
      </c>
      <c r="H2577" t="s">
        <v>25</v>
      </c>
      <c r="I2577" t="s">
        <v>19</v>
      </c>
      <c r="J2577" t="s">
        <v>329</v>
      </c>
      <c r="K2577">
        <v>10</v>
      </c>
      <c r="L2577">
        <v>0</v>
      </c>
      <c r="M2577">
        <v>0</v>
      </c>
      <c r="N2577">
        <v>0</v>
      </c>
    </row>
    <row r="2578" spans="1:14" x14ac:dyDescent="0.15">
      <c r="A2578" t="str">
        <f t="shared" si="42"/>
        <v>201951_135_4562342690029</v>
      </c>
      <c r="B2578">
        <v>201951</v>
      </c>
      <c r="C2578">
        <v>135</v>
      </c>
      <c r="D2578" t="s">
        <v>55</v>
      </c>
      <c r="E2578" s="9">
        <v>4562342690029</v>
      </c>
      <c r="F2578">
        <v>0</v>
      </c>
      <c r="G2578">
        <v>0</v>
      </c>
      <c r="H2578" t="s">
        <v>18</v>
      </c>
      <c r="I2578" t="s">
        <v>19</v>
      </c>
      <c r="J2578" t="s">
        <v>329</v>
      </c>
      <c r="K2578">
        <v>27</v>
      </c>
      <c r="L2578">
        <v>3</v>
      </c>
      <c r="M2578">
        <v>0</v>
      </c>
      <c r="N2578">
        <v>0</v>
      </c>
    </row>
    <row r="2579" spans="1:14" x14ac:dyDescent="0.15">
      <c r="A2579" t="str">
        <f t="shared" si="42"/>
        <v>201951_135_4562342690036</v>
      </c>
      <c r="B2579">
        <v>201951</v>
      </c>
      <c r="C2579">
        <v>135</v>
      </c>
      <c r="D2579" t="s">
        <v>55</v>
      </c>
      <c r="E2579" s="9">
        <v>4562342690036</v>
      </c>
      <c r="F2579">
        <v>0</v>
      </c>
      <c r="G2579">
        <v>0</v>
      </c>
      <c r="H2579" t="s">
        <v>20</v>
      </c>
      <c r="I2579" t="s">
        <v>19</v>
      </c>
      <c r="J2579" t="s">
        <v>329</v>
      </c>
      <c r="K2579">
        <v>8</v>
      </c>
      <c r="L2579">
        <v>2</v>
      </c>
      <c r="M2579">
        <v>0</v>
      </c>
      <c r="N2579">
        <v>0</v>
      </c>
    </row>
    <row r="2580" spans="1:14" x14ac:dyDescent="0.15">
      <c r="A2580" t="str">
        <f t="shared" si="42"/>
        <v>201951_135_4562342690043</v>
      </c>
      <c r="B2580">
        <v>201951</v>
      </c>
      <c r="C2580">
        <v>135</v>
      </c>
      <c r="D2580" t="s">
        <v>55</v>
      </c>
      <c r="E2580" s="9">
        <v>4562342690043</v>
      </c>
      <c r="F2580">
        <v>0</v>
      </c>
      <c r="G2580">
        <v>0</v>
      </c>
      <c r="H2580" t="s">
        <v>21</v>
      </c>
      <c r="I2580" t="s">
        <v>19</v>
      </c>
      <c r="J2580" t="s">
        <v>329</v>
      </c>
      <c r="K2580">
        <v>26</v>
      </c>
      <c r="L2580">
        <v>2</v>
      </c>
      <c r="M2580">
        <v>0</v>
      </c>
      <c r="N2580">
        <v>0</v>
      </c>
    </row>
    <row r="2581" spans="1:14" x14ac:dyDescent="0.15">
      <c r="A2581" t="str">
        <f t="shared" si="42"/>
        <v>201951_135_4562342690050</v>
      </c>
      <c r="B2581">
        <v>201951</v>
      </c>
      <c r="C2581">
        <v>135</v>
      </c>
      <c r="D2581" t="s">
        <v>55</v>
      </c>
      <c r="E2581" s="9">
        <v>4562342690050</v>
      </c>
      <c r="F2581">
        <v>0</v>
      </c>
      <c r="G2581">
        <v>0</v>
      </c>
      <c r="H2581" t="s">
        <v>22</v>
      </c>
      <c r="I2581" t="s">
        <v>19</v>
      </c>
      <c r="J2581" t="s">
        <v>329</v>
      </c>
      <c r="K2581">
        <v>7</v>
      </c>
      <c r="L2581">
        <v>1</v>
      </c>
      <c r="M2581">
        <v>0</v>
      </c>
      <c r="N2581">
        <v>0</v>
      </c>
    </row>
    <row r="2582" spans="1:14" x14ac:dyDescent="0.15">
      <c r="A2582" t="str">
        <f t="shared" si="42"/>
        <v>201951_135_4562342690067</v>
      </c>
      <c r="B2582">
        <v>201951</v>
      </c>
      <c r="C2582">
        <v>135</v>
      </c>
      <c r="D2582" t="s">
        <v>55</v>
      </c>
      <c r="E2582" s="9">
        <v>4562342690067</v>
      </c>
      <c r="F2582">
        <v>0</v>
      </c>
      <c r="G2582">
        <v>0</v>
      </c>
      <c r="H2582" t="s">
        <v>23</v>
      </c>
      <c r="I2582" t="s">
        <v>19</v>
      </c>
      <c r="J2582" t="s">
        <v>329</v>
      </c>
      <c r="K2582">
        <v>28</v>
      </c>
      <c r="L2582">
        <v>1</v>
      </c>
      <c r="M2582">
        <v>0</v>
      </c>
      <c r="N2582">
        <v>0</v>
      </c>
    </row>
    <row r="2583" spans="1:14" x14ac:dyDescent="0.15">
      <c r="A2583" t="str">
        <f t="shared" si="42"/>
        <v>201951_135_4562342690074</v>
      </c>
      <c r="B2583">
        <v>201951</v>
      </c>
      <c r="C2583">
        <v>135</v>
      </c>
      <c r="D2583" t="s">
        <v>55</v>
      </c>
      <c r="E2583" s="9">
        <v>4562342690074</v>
      </c>
      <c r="F2583">
        <v>0</v>
      </c>
      <c r="G2583">
        <v>0</v>
      </c>
      <c r="H2583" t="s">
        <v>24</v>
      </c>
      <c r="I2583" t="s">
        <v>19</v>
      </c>
      <c r="J2583" t="s">
        <v>329</v>
      </c>
      <c r="K2583">
        <v>27</v>
      </c>
      <c r="L2583">
        <v>2</v>
      </c>
      <c r="M2583">
        <v>0</v>
      </c>
      <c r="N2583">
        <v>0</v>
      </c>
    </row>
    <row r="2584" spans="1:14" x14ac:dyDescent="0.15">
      <c r="A2584" t="str">
        <f t="shared" si="42"/>
        <v>201951_135_4562342690081</v>
      </c>
      <c r="B2584">
        <v>201951</v>
      </c>
      <c r="C2584">
        <v>135</v>
      </c>
      <c r="D2584" t="s">
        <v>55</v>
      </c>
      <c r="E2584" s="9">
        <v>4562342690081</v>
      </c>
      <c r="F2584">
        <v>0</v>
      </c>
      <c r="G2584">
        <v>0</v>
      </c>
      <c r="H2584" t="s">
        <v>25</v>
      </c>
      <c r="I2584" t="s">
        <v>19</v>
      </c>
      <c r="J2584" t="s">
        <v>329</v>
      </c>
      <c r="K2584">
        <v>3</v>
      </c>
      <c r="L2584">
        <v>4</v>
      </c>
      <c r="M2584">
        <v>0</v>
      </c>
      <c r="N2584">
        <v>0</v>
      </c>
    </row>
    <row r="2585" spans="1:14" x14ac:dyDescent="0.15">
      <c r="A2585" t="str">
        <f t="shared" ref="A2585:A2648" si="43">B2585&amp;"_"&amp;C2585&amp;"_"&amp;E2585</f>
        <v>201951_145_4562342690029</v>
      </c>
      <c r="B2585">
        <v>201951</v>
      </c>
      <c r="C2585">
        <v>145</v>
      </c>
      <c r="D2585" t="s">
        <v>56</v>
      </c>
      <c r="E2585" s="9">
        <v>4562342690029</v>
      </c>
      <c r="F2585">
        <v>0</v>
      </c>
      <c r="G2585">
        <v>0</v>
      </c>
      <c r="H2585" t="s">
        <v>18</v>
      </c>
      <c r="I2585" t="s">
        <v>19</v>
      </c>
      <c r="J2585" t="s">
        <v>329</v>
      </c>
      <c r="K2585">
        <v>30</v>
      </c>
      <c r="L2585">
        <v>0</v>
      </c>
      <c r="M2585">
        <v>0</v>
      </c>
      <c r="N2585">
        <v>0</v>
      </c>
    </row>
    <row r="2586" spans="1:14" x14ac:dyDescent="0.15">
      <c r="A2586" t="str">
        <f t="shared" si="43"/>
        <v>201951_145_4562342690036</v>
      </c>
      <c r="B2586">
        <v>201951</v>
      </c>
      <c r="C2586">
        <v>145</v>
      </c>
      <c r="D2586" t="s">
        <v>56</v>
      </c>
      <c r="E2586" s="9">
        <v>4562342690036</v>
      </c>
      <c r="F2586">
        <v>0</v>
      </c>
      <c r="G2586">
        <v>0</v>
      </c>
      <c r="H2586" t="s">
        <v>20</v>
      </c>
      <c r="I2586" t="s">
        <v>19</v>
      </c>
      <c r="J2586" t="s">
        <v>329</v>
      </c>
      <c r="K2586">
        <v>0</v>
      </c>
      <c r="L2586">
        <v>0</v>
      </c>
      <c r="M2586">
        <v>0</v>
      </c>
      <c r="N2586">
        <v>0</v>
      </c>
    </row>
    <row r="2587" spans="1:14" x14ac:dyDescent="0.15">
      <c r="A2587" t="str">
        <f t="shared" si="43"/>
        <v>201951_145_4562342690043</v>
      </c>
      <c r="B2587">
        <v>201951</v>
      </c>
      <c r="C2587">
        <v>145</v>
      </c>
      <c r="D2587" t="s">
        <v>56</v>
      </c>
      <c r="E2587" s="9">
        <v>4562342690043</v>
      </c>
      <c r="F2587">
        <v>0</v>
      </c>
      <c r="G2587">
        <v>0</v>
      </c>
      <c r="H2587" t="s">
        <v>21</v>
      </c>
      <c r="I2587" t="s">
        <v>19</v>
      </c>
      <c r="J2587" t="s">
        <v>329</v>
      </c>
      <c r="K2587">
        <v>30</v>
      </c>
      <c r="L2587">
        <v>0</v>
      </c>
      <c r="M2587">
        <v>0</v>
      </c>
      <c r="N2587">
        <v>0</v>
      </c>
    </row>
    <row r="2588" spans="1:14" x14ac:dyDescent="0.15">
      <c r="A2588" t="str">
        <f t="shared" si="43"/>
        <v>201951_145_4562342690050</v>
      </c>
      <c r="B2588">
        <v>201951</v>
      </c>
      <c r="C2588">
        <v>145</v>
      </c>
      <c r="D2588" t="s">
        <v>56</v>
      </c>
      <c r="E2588" s="9">
        <v>4562342690050</v>
      </c>
      <c r="F2588">
        <v>0</v>
      </c>
      <c r="G2588">
        <v>0</v>
      </c>
      <c r="H2588" t="s">
        <v>22</v>
      </c>
      <c r="I2588" t="s">
        <v>19</v>
      </c>
      <c r="J2588" t="s">
        <v>329</v>
      </c>
      <c r="K2588">
        <v>20</v>
      </c>
      <c r="L2588">
        <v>0</v>
      </c>
      <c r="M2588">
        <v>0</v>
      </c>
      <c r="N2588">
        <v>0</v>
      </c>
    </row>
    <row r="2589" spans="1:14" x14ac:dyDescent="0.15">
      <c r="A2589" t="str">
        <f t="shared" si="43"/>
        <v>201951_145_4562342690067</v>
      </c>
      <c r="B2589">
        <v>201951</v>
      </c>
      <c r="C2589">
        <v>145</v>
      </c>
      <c r="D2589" t="s">
        <v>56</v>
      </c>
      <c r="E2589" s="9">
        <v>4562342690067</v>
      </c>
      <c r="F2589">
        <v>0</v>
      </c>
      <c r="G2589">
        <v>0</v>
      </c>
      <c r="H2589" t="s">
        <v>23</v>
      </c>
      <c r="I2589" t="s">
        <v>19</v>
      </c>
      <c r="J2589" t="s">
        <v>329</v>
      </c>
      <c r="K2589">
        <v>29</v>
      </c>
      <c r="L2589">
        <v>1</v>
      </c>
      <c r="M2589">
        <v>0</v>
      </c>
      <c r="N2589">
        <v>0</v>
      </c>
    </row>
    <row r="2590" spans="1:14" x14ac:dyDescent="0.15">
      <c r="A2590" t="str">
        <f t="shared" si="43"/>
        <v>201951_145_4562342690074</v>
      </c>
      <c r="B2590">
        <v>201951</v>
      </c>
      <c r="C2590">
        <v>145</v>
      </c>
      <c r="D2590" t="s">
        <v>56</v>
      </c>
      <c r="E2590" s="9">
        <v>4562342690074</v>
      </c>
      <c r="F2590">
        <v>0</v>
      </c>
      <c r="G2590">
        <v>0</v>
      </c>
      <c r="H2590" t="s">
        <v>24</v>
      </c>
      <c r="I2590" t="s">
        <v>19</v>
      </c>
      <c r="J2590" t="s">
        <v>329</v>
      </c>
      <c r="K2590">
        <v>40</v>
      </c>
      <c r="L2590">
        <v>0</v>
      </c>
      <c r="M2590">
        <v>0</v>
      </c>
      <c r="N2590">
        <v>0</v>
      </c>
    </row>
    <row r="2591" spans="1:14" x14ac:dyDescent="0.15">
      <c r="A2591" t="str">
        <f t="shared" si="43"/>
        <v>201951_145_4562342690081</v>
      </c>
      <c r="B2591">
        <v>201951</v>
      </c>
      <c r="C2591">
        <v>145</v>
      </c>
      <c r="D2591" t="s">
        <v>56</v>
      </c>
      <c r="E2591" s="9">
        <v>4562342690081</v>
      </c>
      <c r="F2591">
        <v>0</v>
      </c>
      <c r="G2591">
        <v>0</v>
      </c>
      <c r="H2591" t="s">
        <v>25</v>
      </c>
      <c r="I2591" t="s">
        <v>19</v>
      </c>
      <c r="J2591" t="s">
        <v>329</v>
      </c>
      <c r="K2591">
        <v>0</v>
      </c>
      <c r="L2591">
        <v>0</v>
      </c>
      <c r="M2591">
        <v>0</v>
      </c>
      <c r="N2591">
        <v>0</v>
      </c>
    </row>
    <row r="2592" spans="1:14" x14ac:dyDescent="0.15">
      <c r="A2592" t="str">
        <f t="shared" si="43"/>
        <v>201951_154_4562342690029</v>
      </c>
      <c r="B2592">
        <v>201951</v>
      </c>
      <c r="C2592">
        <v>154</v>
      </c>
      <c r="D2592" t="s">
        <v>57</v>
      </c>
      <c r="E2592" s="9">
        <v>4562342690029</v>
      </c>
      <c r="F2592">
        <v>0</v>
      </c>
      <c r="G2592">
        <v>0</v>
      </c>
      <c r="H2592" t="s">
        <v>18</v>
      </c>
      <c r="I2592" t="s">
        <v>19</v>
      </c>
      <c r="J2592" t="s">
        <v>329</v>
      </c>
      <c r="K2592">
        <v>27</v>
      </c>
      <c r="L2592">
        <v>1</v>
      </c>
      <c r="M2592">
        <v>0</v>
      </c>
      <c r="N2592">
        <v>0</v>
      </c>
    </row>
    <row r="2593" spans="1:14" x14ac:dyDescent="0.15">
      <c r="A2593" t="str">
        <f t="shared" si="43"/>
        <v>201951_154_4562342690036</v>
      </c>
      <c r="B2593">
        <v>201951</v>
      </c>
      <c r="C2593">
        <v>154</v>
      </c>
      <c r="D2593" t="s">
        <v>57</v>
      </c>
      <c r="E2593" s="9">
        <v>4562342690036</v>
      </c>
      <c r="F2593">
        <v>0</v>
      </c>
      <c r="G2593">
        <v>0</v>
      </c>
      <c r="H2593" t="s">
        <v>20</v>
      </c>
      <c r="I2593" t="s">
        <v>19</v>
      </c>
      <c r="J2593" t="s">
        <v>329</v>
      </c>
      <c r="K2593">
        <v>7</v>
      </c>
      <c r="L2593">
        <v>1</v>
      </c>
      <c r="M2593">
        <v>0</v>
      </c>
      <c r="N2593">
        <v>0</v>
      </c>
    </row>
    <row r="2594" spans="1:14" x14ac:dyDescent="0.15">
      <c r="A2594" t="str">
        <f t="shared" si="43"/>
        <v>201951_154_4562342690043</v>
      </c>
      <c r="B2594">
        <v>201951</v>
      </c>
      <c r="C2594">
        <v>154</v>
      </c>
      <c r="D2594" t="s">
        <v>57</v>
      </c>
      <c r="E2594" s="9">
        <v>4562342690043</v>
      </c>
      <c r="F2594">
        <v>0</v>
      </c>
      <c r="G2594">
        <v>0</v>
      </c>
      <c r="H2594" t="s">
        <v>21</v>
      </c>
      <c r="I2594" t="s">
        <v>19</v>
      </c>
      <c r="J2594" t="s">
        <v>329</v>
      </c>
      <c r="K2594">
        <v>26</v>
      </c>
      <c r="L2594">
        <v>2</v>
      </c>
      <c r="M2594">
        <v>0</v>
      </c>
      <c r="N2594">
        <v>0</v>
      </c>
    </row>
    <row r="2595" spans="1:14" x14ac:dyDescent="0.15">
      <c r="A2595" t="str">
        <f t="shared" si="43"/>
        <v>201951_154_4562342690050</v>
      </c>
      <c r="B2595">
        <v>201951</v>
      </c>
      <c r="C2595">
        <v>154</v>
      </c>
      <c r="D2595" t="s">
        <v>57</v>
      </c>
      <c r="E2595" s="9">
        <v>4562342690050</v>
      </c>
      <c r="F2595">
        <v>0</v>
      </c>
      <c r="G2595">
        <v>0</v>
      </c>
      <c r="H2595" t="s">
        <v>22</v>
      </c>
      <c r="I2595" t="s">
        <v>19</v>
      </c>
      <c r="J2595" t="s">
        <v>329</v>
      </c>
      <c r="K2595">
        <v>7</v>
      </c>
      <c r="L2595">
        <v>1</v>
      </c>
      <c r="M2595">
        <v>0</v>
      </c>
      <c r="N2595">
        <v>0</v>
      </c>
    </row>
    <row r="2596" spans="1:14" x14ac:dyDescent="0.15">
      <c r="A2596" t="str">
        <f t="shared" si="43"/>
        <v>201951_154_4562342690067</v>
      </c>
      <c r="B2596">
        <v>201951</v>
      </c>
      <c r="C2596">
        <v>154</v>
      </c>
      <c r="D2596" t="s">
        <v>57</v>
      </c>
      <c r="E2596" s="9">
        <v>4562342690067</v>
      </c>
      <c r="F2596">
        <v>0</v>
      </c>
      <c r="G2596">
        <v>0</v>
      </c>
      <c r="H2596" t="s">
        <v>23</v>
      </c>
      <c r="I2596" t="s">
        <v>19</v>
      </c>
      <c r="J2596" t="s">
        <v>329</v>
      </c>
      <c r="K2596">
        <v>25</v>
      </c>
      <c r="L2596">
        <v>3</v>
      </c>
      <c r="M2596">
        <v>0</v>
      </c>
      <c r="N2596">
        <v>0</v>
      </c>
    </row>
    <row r="2597" spans="1:14" x14ac:dyDescent="0.15">
      <c r="A2597" t="str">
        <f t="shared" si="43"/>
        <v>201951_154_4562342690074</v>
      </c>
      <c r="B2597">
        <v>201951</v>
      </c>
      <c r="C2597">
        <v>154</v>
      </c>
      <c r="D2597" t="s">
        <v>57</v>
      </c>
      <c r="E2597" s="9">
        <v>4562342690074</v>
      </c>
      <c r="F2597">
        <v>0</v>
      </c>
      <c r="G2597">
        <v>0</v>
      </c>
      <c r="H2597" t="s">
        <v>24</v>
      </c>
      <c r="I2597" t="s">
        <v>19</v>
      </c>
      <c r="J2597" t="s">
        <v>329</v>
      </c>
      <c r="K2597">
        <v>29</v>
      </c>
      <c r="L2597">
        <v>0</v>
      </c>
      <c r="M2597">
        <v>0</v>
      </c>
      <c r="N2597">
        <v>0</v>
      </c>
    </row>
    <row r="2598" spans="1:14" x14ac:dyDescent="0.15">
      <c r="A2598" t="str">
        <f t="shared" si="43"/>
        <v>201951_154_4562342690081</v>
      </c>
      <c r="B2598">
        <v>201951</v>
      </c>
      <c r="C2598">
        <v>154</v>
      </c>
      <c r="D2598" t="s">
        <v>57</v>
      </c>
      <c r="E2598" s="9">
        <v>4562342690081</v>
      </c>
      <c r="F2598">
        <v>0</v>
      </c>
      <c r="G2598">
        <v>0</v>
      </c>
      <c r="H2598" t="s">
        <v>25</v>
      </c>
      <c r="I2598" t="s">
        <v>19</v>
      </c>
      <c r="J2598" t="s">
        <v>329</v>
      </c>
      <c r="K2598">
        <v>7</v>
      </c>
      <c r="L2598">
        <v>2</v>
      </c>
      <c r="M2598">
        <v>0</v>
      </c>
      <c r="N2598">
        <v>0</v>
      </c>
    </row>
    <row r="2599" spans="1:14" x14ac:dyDescent="0.15">
      <c r="A2599" t="str">
        <f t="shared" si="43"/>
        <v>201951_158_4562342690029</v>
      </c>
      <c r="B2599">
        <v>201951</v>
      </c>
      <c r="C2599">
        <v>158</v>
      </c>
      <c r="D2599" t="s">
        <v>58</v>
      </c>
      <c r="E2599" s="9">
        <v>4562342690029</v>
      </c>
      <c r="F2599">
        <v>0</v>
      </c>
      <c r="G2599">
        <v>0</v>
      </c>
      <c r="H2599" t="s">
        <v>18</v>
      </c>
      <c r="I2599" t="s">
        <v>19</v>
      </c>
      <c r="J2599" t="s">
        <v>329</v>
      </c>
      <c r="K2599">
        <v>28</v>
      </c>
      <c r="L2599">
        <v>1</v>
      </c>
      <c r="M2599">
        <v>0</v>
      </c>
      <c r="N2599">
        <v>0</v>
      </c>
    </row>
    <row r="2600" spans="1:14" x14ac:dyDescent="0.15">
      <c r="A2600" t="str">
        <f t="shared" si="43"/>
        <v>201951_158_4562342690036</v>
      </c>
      <c r="B2600">
        <v>201951</v>
      </c>
      <c r="C2600">
        <v>158</v>
      </c>
      <c r="D2600" t="s">
        <v>58</v>
      </c>
      <c r="E2600" s="9">
        <v>4562342690036</v>
      </c>
      <c r="F2600">
        <v>0</v>
      </c>
      <c r="G2600">
        <v>0</v>
      </c>
      <c r="H2600" t="s">
        <v>20</v>
      </c>
      <c r="I2600" t="s">
        <v>19</v>
      </c>
      <c r="J2600" t="s">
        <v>329</v>
      </c>
      <c r="K2600">
        <v>5</v>
      </c>
      <c r="L2600">
        <v>0</v>
      </c>
      <c r="M2600">
        <v>0</v>
      </c>
      <c r="N2600">
        <v>0</v>
      </c>
    </row>
    <row r="2601" spans="1:14" x14ac:dyDescent="0.15">
      <c r="A2601" t="str">
        <f t="shared" si="43"/>
        <v>201951_158_4562342690043</v>
      </c>
      <c r="B2601">
        <v>201951</v>
      </c>
      <c r="C2601">
        <v>158</v>
      </c>
      <c r="D2601" t="s">
        <v>58</v>
      </c>
      <c r="E2601" s="9">
        <v>4562342690043</v>
      </c>
      <c r="F2601">
        <v>0</v>
      </c>
      <c r="G2601">
        <v>0</v>
      </c>
      <c r="H2601" t="s">
        <v>21</v>
      </c>
      <c r="I2601" t="s">
        <v>19</v>
      </c>
      <c r="J2601" t="s">
        <v>329</v>
      </c>
      <c r="K2601">
        <v>22</v>
      </c>
      <c r="L2601">
        <v>6</v>
      </c>
      <c r="M2601">
        <v>0</v>
      </c>
      <c r="N2601">
        <v>0</v>
      </c>
    </row>
    <row r="2602" spans="1:14" x14ac:dyDescent="0.15">
      <c r="A2602" t="str">
        <f t="shared" si="43"/>
        <v>201951_158_4562342690050</v>
      </c>
      <c r="B2602">
        <v>201951</v>
      </c>
      <c r="C2602">
        <v>158</v>
      </c>
      <c r="D2602" t="s">
        <v>58</v>
      </c>
      <c r="E2602" s="9">
        <v>4562342690050</v>
      </c>
      <c r="F2602">
        <v>0</v>
      </c>
      <c r="G2602">
        <v>0</v>
      </c>
      <c r="H2602" t="s">
        <v>22</v>
      </c>
      <c r="I2602" t="s">
        <v>19</v>
      </c>
      <c r="J2602" t="s">
        <v>329</v>
      </c>
      <c r="K2602">
        <v>10</v>
      </c>
      <c r="L2602">
        <v>0</v>
      </c>
      <c r="M2602">
        <v>0</v>
      </c>
      <c r="N2602">
        <v>0</v>
      </c>
    </row>
    <row r="2603" spans="1:14" x14ac:dyDescent="0.15">
      <c r="A2603" t="str">
        <f t="shared" si="43"/>
        <v>201951_158_4562342690067</v>
      </c>
      <c r="B2603">
        <v>201951</v>
      </c>
      <c r="C2603">
        <v>158</v>
      </c>
      <c r="D2603" t="s">
        <v>58</v>
      </c>
      <c r="E2603" s="9">
        <v>4562342690067</v>
      </c>
      <c r="F2603">
        <v>0</v>
      </c>
      <c r="G2603">
        <v>0</v>
      </c>
      <c r="H2603" t="s">
        <v>23</v>
      </c>
      <c r="I2603" t="s">
        <v>19</v>
      </c>
      <c r="J2603" t="s">
        <v>329</v>
      </c>
      <c r="K2603">
        <v>27</v>
      </c>
      <c r="L2603">
        <v>2</v>
      </c>
      <c r="M2603">
        <v>0</v>
      </c>
      <c r="N2603">
        <v>0</v>
      </c>
    </row>
    <row r="2604" spans="1:14" x14ac:dyDescent="0.15">
      <c r="A2604" t="str">
        <f t="shared" si="43"/>
        <v>201951_158_4562342690074</v>
      </c>
      <c r="B2604">
        <v>201951</v>
      </c>
      <c r="C2604">
        <v>158</v>
      </c>
      <c r="D2604" t="s">
        <v>58</v>
      </c>
      <c r="E2604" s="9">
        <v>4562342690074</v>
      </c>
      <c r="F2604">
        <v>0</v>
      </c>
      <c r="G2604">
        <v>0</v>
      </c>
      <c r="H2604" t="s">
        <v>24</v>
      </c>
      <c r="I2604" t="s">
        <v>19</v>
      </c>
      <c r="J2604" t="s">
        <v>329</v>
      </c>
      <c r="K2604">
        <v>25</v>
      </c>
      <c r="L2604">
        <v>0</v>
      </c>
      <c r="M2604">
        <v>0</v>
      </c>
      <c r="N2604">
        <v>0</v>
      </c>
    </row>
    <row r="2605" spans="1:14" x14ac:dyDescent="0.15">
      <c r="A2605" t="str">
        <f t="shared" si="43"/>
        <v>201951_158_4562342690081</v>
      </c>
      <c r="B2605">
        <v>201951</v>
      </c>
      <c r="C2605">
        <v>158</v>
      </c>
      <c r="D2605" t="s">
        <v>58</v>
      </c>
      <c r="E2605" s="9">
        <v>4562342690081</v>
      </c>
      <c r="F2605">
        <v>0</v>
      </c>
      <c r="G2605">
        <v>0</v>
      </c>
      <c r="H2605" t="s">
        <v>25</v>
      </c>
      <c r="I2605" t="s">
        <v>19</v>
      </c>
      <c r="J2605" t="s">
        <v>329</v>
      </c>
      <c r="K2605">
        <v>6</v>
      </c>
      <c r="L2605">
        <v>1</v>
      </c>
      <c r="M2605">
        <v>0</v>
      </c>
      <c r="N2605">
        <v>0</v>
      </c>
    </row>
    <row r="2606" spans="1:14" x14ac:dyDescent="0.15">
      <c r="A2606" t="str">
        <f t="shared" si="43"/>
        <v>201951_160_4562342690029</v>
      </c>
      <c r="B2606">
        <v>201951</v>
      </c>
      <c r="C2606">
        <v>160</v>
      </c>
      <c r="D2606" t="s">
        <v>59</v>
      </c>
      <c r="E2606" s="9">
        <v>4562342690029</v>
      </c>
      <c r="F2606">
        <v>0</v>
      </c>
      <c r="G2606">
        <v>0</v>
      </c>
      <c r="H2606" t="s">
        <v>18</v>
      </c>
      <c r="I2606" t="s">
        <v>19</v>
      </c>
      <c r="J2606" t="s">
        <v>329</v>
      </c>
      <c r="K2606">
        <v>26</v>
      </c>
      <c r="L2606">
        <v>2</v>
      </c>
      <c r="M2606">
        <v>0</v>
      </c>
      <c r="N2606">
        <v>0</v>
      </c>
    </row>
    <row r="2607" spans="1:14" x14ac:dyDescent="0.15">
      <c r="A2607" t="str">
        <f t="shared" si="43"/>
        <v>201951_160_4562342690036</v>
      </c>
      <c r="B2607">
        <v>201951</v>
      </c>
      <c r="C2607">
        <v>160</v>
      </c>
      <c r="D2607" t="s">
        <v>59</v>
      </c>
      <c r="E2607" s="9">
        <v>4562342690036</v>
      </c>
      <c r="F2607">
        <v>0</v>
      </c>
      <c r="G2607">
        <v>0</v>
      </c>
      <c r="H2607" t="s">
        <v>20</v>
      </c>
      <c r="I2607" t="s">
        <v>19</v>
      </c>
      <c r="J2607" t="s">
        <v>329</v>
      </c>
      <c r="K2607">
        <v>10</v>
      </c>
      <c r="L2607">
        <v>0</v>
      </c>
      <c r="M2607">
        <v>0</v>
      </c>
      <c r="N2607">
        <v>0</v>
      </c>
    </row>
    <row r="2608" spans="1:14" x14ac:dyDescent="0.15">
      <c r="A2608" t="str">
        <f t="shared" si="43"/>
        <v>201951_160_4562342690043</v>
      </c>
      <c r="B2608">
        <v>201951</v>
      </c>
      <c r="C2608">
        <v>160</v>
      </c>
      <c r="D2608" t="s">
        <v>59</v>
      </c>
      <c r="E2608" s="9">
        <v>4562342690043</v>
      </c>
      <c r="F2608">
        <v>0</v>
      </c>
      <c r="G2608">
        <v>0</v>
      </c>
      <c r="H2608" t="s">
        <v>21</v>
      </c>
      <c r="I2608" t="s">
        <v>19</v>
      </c>
      <c r="J2608" t="s">
        <v>329</v>
      </c>
      <c r="K2608">
        <v>22</v>
      </c>
      <c r="L2608">
        <v>3</v>
      </c>
      <c r="M2608">
        <v>0</v>
      </c>
      <c r="N2608">
        <v>0</v>
      </c>
    </row>
    <row r="2609" spans="1:14" x14ac:dyDescent="0.15">
      <c r="A2609" t="str">
        <f t="shared" si="43"/>
        <v>201951_160_4562342690050</v>
      </c>
      <c r="B2609">
        <v>201951</v>
      </c>
      <c r="C2609">
        <v>160</v>
      </c>
      <c r="D2609" t="s">
        <v>59</v>
      </c>
      <c r="E2609" s="9">
        <v>4562342690050</v>
      </c>
      <c r="F2609">
        <v>0</v>
      </c>
      <c r="G2609">
        <v>0</v>
      </c>
      <c r="H2609" t="s">
        <v>22</v>
      </c>
      <c r="I2609" t="s">
        <v>19</v>
      </c>
      <c r="J2609" t="s">
        <v>329</v>
      </c>
      <c r="K2609">
        <v>9</v>
      </c>
      <c r="L2609">
        <v>0</v>
      </c>
      <c r="M2609">
        <v>0</v>
      </c>
      <c r="N2609">
        <v>0</v>
      </c>
    </row>
    <row r="2610" spans="1:14" x14ac:dyDescent="0.15">
      <c r="A2610" t="str">
        <f t="shared" si="43"/>
        <v>201951_160_4562342690067</v>
      </c>
      <c r="B2610">
        <v>201951</v>
      </c>
      <c r="C2610">
        <v>160</v>
      </c>
      <c r="D2610" t="s">
        <v>59</v>
      </c>
      <c r="E2610" s="9">
        <v>4562342690067</v>
      </c>
      <c r="F2610">
        <v>0</v>
      </c>
      <c r="G2610">
        <v>0</v>
      </c>
      <c r="H2610" t="s">
        <v>23</v>
      </c>
      <c r="I2610" t="s">
        <v>19</v>
      </c>
      <c r="J2610" t="s">
        <v>329</v>
      </c>
      <c r="K2610">
        <v>28</v>
      </c>
      <c r="L2610">
        <v>0</v>
      </c>
      <c r="M2610">
        <v>0</v>
      </c>
      <c r="N2610">
        <v>0</v>
      </c>
    </row>
    <row r="2611" spans="1:14" x14ac:dyDescent="0.15">
      <c r="A2611" t="str">
        <f t="shared" si="43"/>
        <v>201951_160_4562342690074</v>
      </c>
      <c r="B2611">
        <v>201951</v>
      </c>
      <c r="C2611">
        <v>160</v>
      </c>
      <c r="D2611" t="s">
        <v>59</v>
      </c>
      <c r="E2611" s="9">
        <v>4562342690074</v>
      </c>
      <c r="F2611">
        <v>0</v>
      </c>
      <c r="G2611">
        <v>0</v>
      </c>
      <c r="H2611" t="s">
        <v>24</v>
      </c>
      <c r="I2611" t="s">
        <v>19</v>
      </c>
      <c r="J2611" t="s">
        <v>329</v>
      </c>
      <c r="K2611">
        <v>27</v>
      </c>
      <c r="L2611">
        <v>2</v>
      </c>
      <c r="M2611">
        <v>0</v>
      </c>
      <c r="N2611">
        <v>0</v>
      </c>
    </row>
    <row r="2612" spans="1:14" x14ac:dyDescent="0.15">
      <c r="A2612" t="str">
        <f t="shared" si="43"/>
        <v>201951_160_4562342690081</v>
      </c>
      <c r="B2612">
        <v>201951</v>
      </c>
      <c r="C2612">
        <v>160</v>
      </c>
      <c r="D2612" t="s">
        <v>59</v>
      </c>
      <c r="E2612" s="9">
        <v>4562342690081</v>
      </c>
      <c r="F2612">
        <v>0</v>
      </c>
      <c r="G2612">
        <v>0</v>
      </c>
      <c r="H2612" t="s">
        <v>25</v>
      </c>
      <c r="I2612" t="s">
        <v>19</v>
      </c>
      <c r="J2612" t="s">
        <v>329</v>
      </c>
      <c r="K2612">
        <v>6</v>
      </c>
      <c r="L2612">
        <v>3</v>
      </c>
      <c r="M2612">
        <v>0</v>
      </c>
      <c r="N2612">
        <v>0</v>
      </c>
    </row>
    <row r="2613" spans="1:14" x14ac:dyDescent="0.15">
      <c r="A2613" t="str">
        <f t="shared" si="43"/>
        <v>201951_162_4562342690029</v>
      </c>
      <c r="B2613">
        <v>201951</v>
      </c>
      <c r="C2613">
        <v>162</v>
      </c>
      <c r="D2613" t="s">
        <v>60</v>
      </c>
      <c r="E2613" s="9">
        <v>4562342690029</v>
      </c>
      <c r="F2613">
        <v>0</v>
      </c>
      <c r="G2613">
        <v>0</v>
      </c>
      <c r="H2613" t="s">
        <v>18</v>
      </c>
      <c r="I2613" t="s">
        <v>19</v>
      </c>
      <c r="J2613" t="s">
        <v>329</v>
      </c>
      <c r="K2613">
        <v>23</v>
      </c>
      <c r="L2613">
        <v>2</v>
      </c>
      <c r="M2613">
        <v>0</v>
      </c>
      <c r="N2613">
        <v>0</v>
      </c>
    </row>
    <row r="2614" spans="1:14" x14ac:dyDescent="0.15">
      <c r="A2614" t="str">
        <f t="shared" si="43"/>
        <v>201951_162_4562342690036</v>
      </c>
      <c r="B2614">
        <v>201951</v>
      </c>
      <c r="C2614">
        <v>162</v>
      </c>
      <c r="D2614" t="s">
        <v>60</v>
      </c>
      <c r="E2614" s="9">
        <v>4562342690036</v>
      </c>
      <c r="F2614">
        <v>0</v>
      </c>
      <c r="G2614">
        <v>0</v>
      </c>
      <c r="H2614" t="s">
        <v>20</v>
      </c>
      <c r="I2614" t="s">
        <v>19</v>
      </c>
      <c r="J2614" t="s">
        <v>329</v>
      </c>
      <c r="K2614">
        <v>8</v>
      </c>
      <c r="L2614">
        <v>1</v>
      </c>
      <c r="M2614">
        <v>0</v>
      </c>
      <c r="N2614">
        <v>0</v>
      </c>
    </row>
    <row r="2615" spans="1:14" x14ac:dyDescent="0.15">
      <c r="A2615" t="str">
        <f t="shared" si="43"/>
        <v>201951_162_4562342690043</v>
      </c>
      <c r="B2615">
        <v>201951</v>
      </c>
      <c r="C2615">
        <v>162</v>
      </c>
      <c r="D2615" t="s">
        <v>60</v>
      </c>
      <c r="E2615" s="9">
        <v>4562342690043</v>
      </c>
      <c r="F2615">
        <v>0</v>
      </c>
      <c r="G2615">
        <v>0</v>
      </c>
      <c r="H2615" t="s">
        <v>21</v>
      </c>
      <c r="I2615" t="s">
        <v>19</v>
      </c>
      <c r="J2615" t="s">
        <v>329</v>
      </c>
      <c r="K2615">
        <v>24</v>
      </c>
      <c r="L2615">
        <v>5</v>
      </c>
      <c r="M2615">
        <v>0</v>
      </c>
      <c r="N2615">
        <v>0</v>
      </c>
    </row>
    <row r="2616" spans="1:14" x14ac:dyDescent="0.15">
      <c r="A2616" t="str">
        <f t="shared" si="43"/>
        <v>201951_162_4562342690050</v>
      </c>
      <c r="B2616">
        <v>201951</v>
      </c>
      <c r="C2616">
        <v>162</v>
      </c>
      <c r="D2616" t="s">
        <v>60</v>
      </c>
      <c r="E2616" s="9">
        <v>4562342690050</v>
      </c>
      <c r="F2616">
        <v>0</v>
      </c>
      <c r="G2616">
        <v>0</v>
      </c>
      <c r="H2616" t="s">
        <v>22</v>
      </c>
      <c r="I2616" t="s">
        <v>19</v>
      </c>
      <c r="J2616" t="s">
        <v>329</v>
      </c>
      <c r="K2616">
        <v>8</v>
      </c>
      <c r="L2616">
        <v>0</v>
      </c>
      <c r="M2616">
        <v>0</v>
      </c>
      <c r="N2616">
        <v>0</v>
      </c>
    </row>
    <row r="2617" spans="1:14" x14ac:dyDescent="0.15">
      <c r="A2617" t="str">
        <f t="shared" si="43"/>
        <v>201951_162_4562342690067</v>
      </c>
      <c r="B2617">
        <v>201951</v>
      </c>
      <c r="C2617">
        <v>162</v>
      </c>
      <c r="D2617" t="s">
        <v>60</v>
      </c>
      <c r="E2617" s="9">
        <v>4562342690067</v>
      </c>
      <c r="F2617">
        <v>0</v>
      </c>
      <c r="G2617">
        <v>0</v>
      </c>
      <c r="H2617" t="s">
        <v>23</v>
      </c>
      <c r="I2617" t="s">
        <v>19</v>
      </c>
      <c r="J2617" t="s">
        <v>329</v>
      </c>
      <c r="K2617">
        <v>27</v>
      </c>
      <c r="L2617">
        <v>2</v>
      </c>
      <c r="M2617">
        <v>0</v>
      </c>
      <c r="N2617">
        <v>0</v>
      </c>
    </row>
    <row r="2618" spans="1:14" x14ac:dyDescent="0.15">
      <c r="A2618" t="str">
        <f t="shared" si="43"/>
        <v>201951_162_4562342690074</v>
      </c>
      <c r="B2618">
        <v>201951</v>
      </c>
      <c r="C2618">
        <v>162</v>
      </c>
      <c r="D2618" t="s">
        <v>60</v>
      </c>
      <c r="E2618" s="9">
        <v>4562342690074</v>
      </c>
      <c r="F2618">
        <v>0</v>
      </c>
      <c r="G2618">
        <v>0</v>
      </c>
      <c r="H2618" t="s">
        <v>24</v>
      </c>
      <c r="I2618" t="s">
        <v>19</v>
      </c>
      <c r="J2618" t="s">
        <v>329</v>
      </c>
      <c r="K2618">
        <v>25</v>
      </c>
      <c r="L2618">
        <v>3</v>
      </c>
      <c r="M2618">
        <v>0</v>
      </c>
      <c r="N2618">
        <v>0</v>
      </c>
    </row>
    <row r="2619" spans="1:14" x14ac:dyDescent="0.15">
      <c r="A2619" t="str">
        <f t="shared" si="43"/>
        <v>201951_162_4562342690081</v>
      </c>
      <c r="B2619">
        <v>201951</v>
      </c>
      <c r="C2619">
        <v>162</v>
      </c>
      <c r="D2619" t="s">
        <v>60</v>
      </c>
      <c r="E2619" s="9">
        <v>4562342690081</v>
      </c>
      <c r="F2619">
        <v>0</v>
      </c>
      <c r="G2619">
        <v>0</v>
      </c>
      <c r="H2619" t="s">
        <v>25</v>
      </c>
      <c r="I2619" t="s">
        <v>19</v>
      </c>
      <c r="J2619" t="s">
        <v>329</v>
      </c>
      <c r="K2619">
        <v>8</v>
      </c>
      <c r="L2619">
        <v>1</v>
      </c>
      <c r="M2619">
        <v>0</v>
      </c>
      <c r="N2619">
        <v>0</v>
      </c>
    </row>
    <row r="2620" spans="1:14" x14ac:dyDescent="0.15">
      <c r="A2620" t="str">
        <f t="shared" si="43"/>
        <v>201951_164_4562342690029</v>
      </c>
      <c r="B2620">
        <v>201951</v>
      </c>
      <c r="C2620">
        <v>164</v>
      </c>
      <c r="D2620" t="s">
        <v>61</v>
      </c>
      <c r="E2620" s="9">
        <v>4562342690029</v>
      </c>
      <c r="F2620">
        <v>0</v>
      </c>
      <c r="G2620">
        <v>0</v>
      </c>
      <c r="H2620" t="s">
        <v>18</v>
      </c>
      <c r="I2620" t="s">
        <v>19</v>
      </c>
      <c r="J2620" t="s">
        <v>329</v>
      </c>
      <c r="K2620">
        <v>25</v>
      </c>
      <c r="L2620">
        <v>0</v>
      </c>
      <c r="M2620">
        <v>0</v>
      </c>
      <c r="N2620">
        <v>0</v>
      </c>
    </row>
    <row r="2621" spans="1:14" x14ac:dyDescent="0.15">
      <c r="A2621" t="str">
        <f t="shared" si="43"/>
        <v>201951_164_4562342690036</v>
      </c>
      <c r="B2621">
        <v>201951</v>
      </c>
      <c r="C2621">
        <v>164</v>
      </c>
      <c r="D2621" t="s">
        <v>61</v>
      </c>
      <c r="E2621" s="9">
        <v>4562342690036</v>
      </c>
      <c r="F2621">
        <v>0</v>
      </c>
      <c r="G2621">
        <v>0</v>
      </c>
      <c r="H2621" t="s">
        <v>20</v>
      </c>
      <c r="I2621" t="s">
        <v>19</v>
      </c>
      <c r="J2621" t="s">
        <v>329</v>
      </c>
      <c r="K2621">
        <v>7</v>
      </c>
      <c r="L2621">
        <v>1</v>
      </c>
      <c r="M2621">
        <v>0</v>
      </c>
      <c r="N2621">
        <v>0</v>
      </c>
    </row>
    <row r="2622" spans="1:14" x14ac:dyDescent="0.15">
      <c r="A2622" t="str">
        <f t="shared" si="43"/>
        <v>201951_164_4562342690043</v>
      </c>
      <c r="B2622">
        <v>201951</v>
      </c>
      <c r="C2622">
        <v>164</v>
      </c>
      <c r="D2622" t="s">
        <v>61</v>
      </c>
      <c r="E2622" s="9">
        <v>4562342690043</v>
      </c>
      <c r="F2622">
        <v>0</v>
      </c>
      <c r="G2622">
        <v>0</v>
      </c>
      <c r="H2622" t="s">
        <v>21</v>
      </c>
      <c r="I2622" t="s">
        <v>19</v>
      </c>
      <c r="J2622" t="s">
        <v>329</v>
      </c>
      <c r="K2622">
        <v>23</v>
      </c>
      <c r="L2622">
        <v>0</v>
      </c>
      <c r="M2622">
        <v>0</v>
      </c>
      <c r="N2622">
        <v>0</v>
      </c>
    </row>
    <row r="2623" spans="1:14" x14ac:dyDescent="0.15">
      <c r="A2623" t="str">
        <f t="shared" si="43"/>
        <v>201951_164_4562342690050</v>
      </c>
      <c r="B2623">
        <v>201951</v>
      </c>
      <c r="C2623">
        <v>164</v>
      </c>
      <c r="D2623" t="s">
        <v>61</v>
      </c>
      <c r="E2623" s="9">
        <v>4562342690050</v>
      </c>
      <c r="F2623">
        <v>0</v>
      </c>
      <c r="G2623">
        <v>0</v>
      </c>
      <c r="H2623" t="s">
        <v>22</v>
      </c>
      <c r="I2623" t="s">
        <v>19</v>
      </c>
      <c r="J2623" t="s">
        <v>329</v>
      </c>
      <c r="K2623">
        <v>5</v>
      </c>
      <c r="L2623">
        <v>0</v>
      </c>
      <c r="M2623">
        <v>0</v>
      </c>
      <c r="N2623">
        <v>0</v>
      </c>
    </row>
    <row r="2624" spans="1:14" x14ac:dyDescent="0.15">
      <c r="A2624" t="str">
        <f t="shared" si="43"/>
        <v>201951_164_4562342690067</v>
      </c>
      <c r="B2624">
        <v>201951</v>
      </c>
      <c r="C2624">
        <v>164</v>
      </c>
      <c r="D2624" t="s">
        <v>61</v>
      </c>
      <c r="E2624" s="9">
        <v>4562342690067</v>
      </c>
      <c r="F2624">
        <v>0</v>
      </c>
      <c r="G2624">
        <v>0</v>
      </c>
      <c r="H2624" t="s">
        <v>23</v>
      </c>
      <c r="I2624" t="s">
        <v>19</v>
      </c>
      <c r="J2624" t="s">
        <v>329</v>
      </c>
      <c r="K2624">
        <v>26</v>
      </c>
      <c r="L2624">
        <v>1</v>
      </c>
      <c r="M2624">
        <v>0</v>
      </c>
      <c r="N2624">
        <v>0</v>
      </c>
    </row>
    <row r="2625" spans="1:14" x14ac:dyDescent="0.15">
      <c r="A2625" t="str">
        <f t="shared" si="43"/>
        <v>201951_164_4562342690074</v>
      </c>
      <c r="B2625">
        <v>201951</v>
      </c>
      <c r="C2625">
        <v>164</v>
      </c>
      <c r="D2625" t="s">
        <v>61</v>
      </c>
      <c r="E2625" s="9">
        <v>4562342690074</v>
      </c>
      <c r="F2625">
        <v>0</v>
      </c>
      <c r="G2625">
        <v>0</v>
      </c>
      <c r="H2625" t="s">
        <v>24</v>
      </c>
      <c r="I2625" t="s">
        <v>19</v>
      </c>
      <c r="J2625" t="s">
        <v>329</v>
      </c>
      <c r="K2625">
        <v>23</v>
      </c>
      <c r="L2625">
        <v>3</v>
      </c>
      <c r="M2625">
        <v>0</v>
      </c>
      <c r="N2625">
        <v>0</v>
      </c>
    </row>
    <row r="2626" spans="1:14" x14ac:dyDescent="0.15">
      <c r="A2626" t="str">
        <f t="shared" si="43"/>
        <v>201951_164_4562342690081</v>
      </c>
      <c r="B2626">
        <v>201951</v>
      </c>
      <c r="C2626">
        <v>164</v>
      </c>
      <c r="D2626" t="s">
        <v>61</v>
      </c>
      <c r="E2626" s="9">
        <v>4562342690081</v>
      </c>
      <c r="F2626">
        <v>0</v>
      </c>
      <c r="G2626">
        <v>0</v>
      </c>
      <c r="H2626" t="s">
        <v>25</v>
      </c>
      <c r="I2626" t="s">
        <v>19</v>
      </c>
      <c r="J2626" t="s">
        <v>329</v>
      </c>
      <c r="K2626">
        <v>5</v>
      </c>
      <c r="L2626">
        <v>0</v>
      </c>
      <c r="M2626">
        <v>0</v>
      </c>
      <c r="N2626">
        <v>0</v>
      </c>
    </row>
    <row r="2627" spans="1:14" x14ac:dyDescent="0.15">
      <c r="A2627" t="str">
        <f t="shared" si="43"/>
        <v>201951_178_4562342690029</v>
      </c>
      <c r="B2627">
        <v>201951</v>
      </c>
      <c r="C2627">
        <v>178</v>
      </c>
      <c r="D2627" t="s">
        <v>62</v>
      </c>
      <c r="E2627" s="9">
        <v>4562342690029</v>
      </c>
      <c r="F2627">
        <v>0</v>
      </c>
      <c r="G2627">
        <v>0</v>
      </c>
      <c r="H2627" t="s">
        <v>18</v>
      </c>
      <c r="I2627" t="s">
        <v>19</v>
      </c>
      <c r="J2627" t="s">
        <v>329</v>
      </c>
      <c r="K2627">
        <v>27</v>
      </c>
      <c r="L2627">
        <v>3</v>
      </c>
      <c r="M2627">
        <v>0</v>
      </c>
      <c r="N2627">
        <v>0</v>
      </c>
    </row>
    <row r="2628" spans="1:14" x14ac:dyDescent="0.15">
      <c r="A2628" t="str">
        <f t="shared" si="43"/>
        <v>201951_178_4562342690036</v>
      </c>
      <c r="B2628">
        <v>201951</v>
      </c>
      <c r="C2628">
        <v>178</v>
      </c>
      <c r="D2628" t="s">
        <v>62</v>
      </c>
      <c r="E2628" s="9">
        <v>4562342690036</v>
      </c>
      <c r="F2628">
        <v>0</v>
      </c>
      <c r="G2628">
        <v>0</v>
      </c>
      <c r="H2628" t="s">
        <v>20</v>
      </c>
      <c r="I2628" t="s">
        <v>19</v>
      </c>
      <c r="J2628" t="s">
        <v>329</v>
      </c>
      <c r="K2628">
        <v>10</v>
      </c>
      <c r="L2628">
        <v>0</v>
      </c>
      <c r="M2628">
        <v>0</v>
      </c>
      <c r="N2628">
        <v>0</v>
      </c>
    </row>
    <row r="2629" spans="1:14" x14ac:dyDescent="0.15">
      <c r="A2629" t="str">
        <f t="shared" si="43"/>
        <v>201951_178_4562342690043</v>
      </c>
      <c r="B2629">
        <v>201951</v>
      </c>
      <c r="C2629">
        <v>178</v>
      </c>
      <c r="D2629" t="s">
        <v>62</v>
      </c>
      <c r="E2629" s="9">
        <v>4562342690043</v>
      </c>
      <c r="F2629">
        <v>0</v>
      </c>
      <c r="G2629">
        <v>0</v>
      </c>
      <c r="H2629" t="s">
        <v>21</v>
      </c>
      <c r="I2629" t="s">
        <v>19</v>
      </c>
      <c r="J2629" t="s">
        <v>329</v>
      </c>
      <c r="K2629">
        <v>28</v>
      </c>
      <c r="L2629">
        <v>2</v>
      </c>
      <c r="M2629">
        <v>0</v>
      </c>
      <c r="N2629">
        <v>0</v>
      </c>
    </row>
    <row r="2630" spans="1:14" x14ac:dyDescent="0.15">
      <c r="A2630" t="str">
        <f t="shared" si="43"/>
        <v>201951_178_4562342690050</v>
      </c>
      <c r="B2630">
        <v>201951</v>
      </c>
      <c r="C2630">
        <v>178</v>
      </c>
      <c r="D2630" t="s">
        <v>62</v>
      </c>
      <c r="E2630" s="9">
        <v>4562342690050</v>
      </c>
      <c r="F2630">
        <v>0</v>
      </c>
      <c r="G2630">
        <v>0</v>
      </c>
      <c r="H2630" t="s">
        <v>22</v>
      </c>
      <c r="I2630" t="s">
        <v>19</v>
      </c>
      <c r="J2630" t="s">
        <v>329</v>
      </c>
      <c r="K2630">
        <v>10</v>
      </c>
      <c r="L2630">
        <v>0</v>
      </c>
      <c r="M2630">
        <v>0</v>
      </c>
      <c r="N2630">
        <v>0</v>
      </c>
    </row>
    <row r="2631" spans="1:14" x14ac:dyDescent="0.15">
      <c r="A2631" t="str">
        <f t="shared" si="43"/>
        <v>201951_178_4562342690067</v>
      </c>
      <c r="B2631">
        <v>201951</v>
      </c>
      <c r="C2631">
        <v>178</v>
      </c>
      <c r="D2631" t="s">
        <v>62</v>
      </c>
      <c r="E2631" s="9">
        <v>4562342690067</v>
      </c>
      <c r="F2631">
        <v>0</v>
      </c>
      <c r="G2631">
        <v>0</v>
      </c>
      <c r="H2631" t="s">
        <v>23</v>
      </c>
      <c r="I2631" t="s">
        <v>19</v>
      </c>
      <c r="J2631" t="s">
        <v>329</v>
      </c>
      <c r="K2631">
        <v>29</v>
      </c>
      <c r="L2631">
        <v>1</v>
      </c>
      <c r="M2631">
        <v>0</v>
      </c>
      <c r="N2631">
        <v>0</v>
      </c>
    </row>
    <row r="2632" spans="1:14" x14ac:dyDescent="0.15">
      <c r="A2632" t="str">
        <f t="shared" si="43"/>
        <v>201951_178_4562342690074</v>
      </c>
      <c r="B2632">
        <v>201951</v>
      </c>
      <c r="C2632">
        <v>178</v>
      </c>
      <c r="D2632" t="s">
        <v>62</v>
      </c>
      <c r="E2632" s="9">
        <v>4562342690074</v>
      </c>
      <c r="F2632">
        <v>0</v>
      </c>
      <c r="G2632">
        <v>0</v>
      </c>
      <c r="H2632" t="s">
        <v>24</v>
      </c>
      <c r="I2632" t="s">
        <v>19</v>
      </c>
      <c r="J2632" t="s">
        <v>329</v>
      </c>
      <c r="K2632">
        <v>30</v>
      </c>
      <c r="L2632">
        <v>0</v>
      </c>
      <c r="M2632">
        <v>0</v>
      </c>
      <c r="N2632">
        <v>0</v>
      </c>
    </row>
    <row r="2633" spans="1:14" x14ac:dyDescent="0.15">
      <c r="A2633" t="str">
        <f t="shared" si="43"/>
        <v>201951_178_4562342690081</v>
      </c>
      <c r="B2633">
        <v>201951</v>
      </c>
      <c r="C2633">
        <v>178</v>
      </c>
      <c r="D2633" t="s">
        <v>62</v>
      </c>
      <c r="E2633" s="9">
        <v>4562342690081</v>
      </c>
      <c r="F2633">
        <v>0</v>
      </c>
      <c r="G2633">
        <v>0</v>
      </c>
      <c r="H2633" t="s">
        <v>25</v>
      </c>
      <c r="I2633" t="s">
        <v>19</v>
      </c>
      <c r="J2633" t="s">
        <v>329</v>
      </c>
      <c r="K2633">
        <v>10</v>
      </c>
      <c r="L2633">
        <v>0</v>
      </c>
      <c r="M2633">
        <v>0</v>
      </c>
      <c r="N2633">
        <v>0</v>
      </c>
    </row>
    <row r="2634" spans="1:14" x14ac:dyDescent="0.15">
      <c r="A2634" t="str">
        <f t="shared" si="43"/>
        <v>201951_199_4562342690029</v>
      </c>
      <c r="B2634">
        <v>201951</v>
      </c>
      <c r="C2634">
        <v>199</v>
      </c>
      <c r="D2634" t="s">
        <v>63</v>
      </c>
      <c r="E2634" s="9">
        <v>4562342690029</v>
      </c>
      <c r="F2634">
        <v>0</v>
      </c>
      <c r="G2634">
        <v>0</v>
      </c>
      <c r="H2634" t="s">
        <v>18</v>
      </c>
      <c r="I2634" t="s">
        <v>19</v>
      </c>
      <c r="J2634" t="s">
        <v>329</v>
      </c>
      <c r="K2634">
        <v>30</v>
      </c>
      <c r="L2634">
        <v>0</v>
      </c>
      <c r="M2634">
        <v>0</v>
      </c>
      <c r="N2634">
        <v>0</v>
      </c>
    </row>
    <row r="2635" spans="1:14" x14ac:dyDescent="0.15">
      <c r="A2635" t="str">
        <f t="shared" si="43"/>
        <v>201951_199_4562342690036</v>
      </c>
      <c r="B2635">
        <v>201951</v>
      </c>
      <c r="C2635">
        <v>199</v>
      </c>
      <c r="D2635" t="s">
        <v>63</v>
      </c>
      <c r="E2635" s="9">
        <v>4562342690036</v>
      </c>
      <c r="F2635">
        <v>0</v>
      </c>
      <c r="G2635">
        <v>0</v>
      </c>
      <c r="H2635" t="s">
        <v>20</v>
      </c>
      <c r="I2635" t="s">
        <v>19</v>
      </c>
      <c r="J2635" t="s">
        <v>329</v>
      </c>
      <c r="K2635">
        <v>10</v>
      </c>
      <c r="L2635">
        <v>0</v>
      </c>
      <c r="M2635">
        <v>0</v>
      </c>
      <c r="N2635">
        <v>0</v>
      </c>
    </row>
    <row r="2636" spans="1:14" x14ac:dyDescent="0.15">
      <c r="A2636" t="str">
        <f t="shared" si="43"/>
        <v>201951_199_4562342690043</v>
      </c>
      <c r="B2636">
        <v>201951</v>
      </c>
      <c r="C2636">
        <v>199</v>
      </c>
      <c r="D2636" t="s">
        <v>63</v>
      </c>
      <c r="E2636" s="9">
        <v>4562342690043</v>
      </c>
      <c r="F2636">
        <v>0</v>
      </c>
      <c r="G2636">
        <v>0</v>
      </c>
      <c r="H2636" t="s">
        <v>21</v>
      </c>
      <c r="I2636" t="s">
        <v>19</v>
      </c>
      <c r="J2636" t="s">
        <v>329</v>
      </c>
      <c r="K2636">
        <v>29</v>
      </c>
      <c r="L2636">
        <v>1</v>
      </c>
      <c r="M2636">
        <v>0</v>
      </c>
      <c r="N2636">
        <v>0</v>
      </c>
    </row>
    <row r="2637" spans="1:14" x14ac:dyDescent="0.15">
      <c r="A2637" t="str">
        <f t="shared" si="43"/>
        <v>201951_199_4562342690050</v>
      </c>
      <c r="B2637">
        <v>201951</v>
      </c>
      <c r="C2637">
        <v>199</v>
      </c>
      <c r="D2637" t="s">
        <v>63</v>
      </c>
      <c r="E2637" s="9">
        <v>4562342690050</v>
      </c>
      <c r="F2637">
        <v>0</v>
      </c>
      <c r="G2637">
        <v>0</v>
      </c>
      <c r="H2637" t="s">
        <v>22</v>
      </c>
      <c r="I2637" t="s">
        <v>19</v>
      </c>
      <c r="J2637" t="s">
        <v>329</v>
      </c>
      <c r="K2637">
        <v>9</v>
      </c>
      <c r="L2637">
        <v>0</v>
      </c>
      <c r="M2637">
        <v>0</v>
      </c>
      <c r="N2637">
        <v>0</v>
      </c>
    </row>
    <row r="2638" spans="1:14" x14ac:dyDescent="0.15">
      <c r="A2638" t="str">
        <f t="shared" si="43"/>
        <v>201951_199_4562342690067</v>
      </c>
      <c r="B2638">
        <v>201951</v>
      </c>
      <c r="C2638">
        <v>199</v>
      </c>
      <c r="D2638" t="s">
        <v>63</v>
      </c>
      <c r="E2638" s="9">
        <v>4562342690067</v>
      </c>
      <c r="F2638">
        <v>0</v>
      </c>
      <c r="G2638">
        <v>0</v>
      </c>
      <c r="H2638" t="s">
        <v>23</v>
      </c>
      <c r="I2638" t="s">
        <v>19</v>
      </c>
      <c r="J2638" t="s">
        <v>329</v>
      </c>
      <c r="K2638">
        <v>27</v>
      </c>
      <c r="L2638">
        <v>3</v>
      </c>
      <c r="M2638">
        <v>0</v>
      </c>
      <c r="N2638">
        <v>0</v>
      </c>
    </row>
    <row r="2639" spans="1:14" x14ac:dyDescent="0.15">
      <c r="A2639" t="str">
        <f t="shared" si="43"/>
        <v>201951_199_4562342690074</v>
      </c>
      <c r="B2639">
        <v>201951</v>
      </c>
      <c r="C2639">
        <v>199</v>
      </c>
      <c r="D2639" t="s">
        <v>63</v>
      </c>
      <c r="E2639" s="9">
        <v>4562342690074</v>
      </c>
      <c r="F2639">
        <v>0</v>
      </c>
      <c r="G2639">
        <v>0</v>
      </c>
      <c r="H2639" t="s">
        <v>24</v>
      </c>
      <c r="I2639" t="s">
        <v>19</v>
      </c>
      <c r="J2639" t="s">
        <v>329</v>
      </c>
      <c r="K2639">
        <v>30</v>
      </c>
      <c r="L2639">
        <v>0</v>
      </c>
      <c r="M2639">
        <v>0</v>
      </c>
      <c r="N2639">
        <v>0</v>
      </c>
    </row>
    <row r="2640" spans="1:14" x14ac:dyDescent="0.15">
      <c r="A2640" t="str">
        <f t="shared" si="43"/>
        <v>201951_199_4562342690081</v>
      </c>
      <c r="B2640">
        <v>201951</v>
      </c>
      <c r="C2640">
        <v>199</v>
      </c>
      <c r="D2640" t="s">
        <v>63</v>
      </c>
      <c r="E2640" s="9">
        <v>4562342690081</v>
      </c>
      <c r="F2640">
        <v>0</v>
      </c>
      <c r="G2640">
        <v>0</v>
      </c>
      <c r="H2640" t="s">
        <v>25</v>
      </c>
      <c r="I2640" t="s">
        <v>19</v>
      </c>
      <c r="J2640" t="s">
        <v>329</v>
      </c>
      <c r="K2640">
        <v>7</v>
      </c>
      <c r="L2640">
        <v>1</v>
      </c>
      <c r="M2640">
        <v>0</v>
      </c>
      <c r="N2640">
        <v>0</v>
      </c>
    </row>
    <row r="2641" spans="1:14" x14ac:dyDescent="0.15">
      <c r="A2641" t="str">
        <f t="shared" si="43"/>
        <v>201951_210_4562342690029</v>
      </c>
      <c r="B2641">
        <v>201951</v>
      </c>
      <c r="C2641">
        <v>210</v>
      </c>
      <c r="D2641" t="s">
        <v>64</v>
      </c>
      <c r="E2641" s="9">
        <v>4562342690029</v>
      </c>
      <c r="F2641">
        <v>0</v>
      </c>
      <c r="G2641">
        <v>0</v>
      </c>
      <c r="H2641" t="s">
        <v>18</v>
      </c>
      <c r="I2641" t="s">
        <v>19</v>
      </c>
      <c r="J2641" t="s">
        <v>329</v>
      </c>
      <c r="K2641">
        <v>28</v>
      </c>
      <c r="L2641">
        <v>1</v>
      </c>
      <c r="M2641">
        <v>0</v>
      </c>
      <c r="N2641">
        <v>0</v>
      </c>
    </row>
    <row r="2642" spans="1:14" x14ac:dyDescent="0.15">
      <c r="A2642" t="str">
        <f t="shared" si="43"/>
        <v>201951_210_4562342690036</v>
      </c>
      <c r="B2642">
        <v>201951</v>
      </c>
      <c r="C2642">
        <v>210</v>
      </c>
      <c r="D2642" t="s">
        <v>64</v>
      </c>
      <c r="E2642" s="9">
        <v>4562342690036</v>
      </c>
      <c r="F2642">
        <v>0</v>
      </c>
      <c r="G2642">
        <v>0</v>
      </c>
      <c r="H2642" t="s">
        <v>20</v>
      </c>
      <c r="I2642" t="s">
        <v>19</v>
      </c>
      <c r="J2642" t="s">
        <v>329</v>
      </c>
      <c r="K2642">
        <v>9</v>
      </c>
      <c r="L2642">
        <v>0</v>
      </c>
      <c r="M2642">
        <v>0</v>
      </c>
      <c r="N2642">
        <v>0</v>
      </c>
    </row>
    <row r="2643" spans="1:14" x14ac:dyDescent="0.15">
      <c r="A2643" t="str">
        <f t="shared" si="43"/>
        <v>201951_210_4562342690043</v>
      </c>
      <c r="B2643">
        <v>201951</v>
      </c>
      <c r="C2643">
        <v>210</v>
      </c>
      <c r="D2643" t="s">
        <v>64</v>
      </c>
      <c r="E2643" s="9">
        <v>4562342690043</v>
      </c>
      <c r="F2643">
        <v>0</v>
      </c>
      <c r="G2643">
        <v>0</v>
      </c>
      <c r="H2643" t="s">
        <v>21</v>
      </c>
      <c r="I2643" t="s">
        <v>19</v>
      </c>
      <c r="J2643" t="s">
        <v>329</v>
      </c>
      <c r="K2643">
        <v>27</v>
      </c>
      <c r="L2643">
        <v>1</v>
      </c>
      <c r="M2643">
        <v>0</v>
      </c>
      <c r="N2643">
        <v>0</v>
      </c>
    </row>
    <row r="2644" spans="1:14" x14ac:dyDescent="0.15">
      <c r="A2644" t="str">
        <f t="shared" si="43"/>
        <v>201951_210_4562342690050</v>
      </c>
      <c r="B2644">
        <v>201951</v>
      </c>
      <c r="C2644">
        <v>210</v>
      </c>
      <c r="D2644" t="s">
        <v>64</v>
      </c>
      <c r="E2644" s="9">
        <v>4562342690050</v>
      </c>
      <c r="F2644">
        <v>0</v>
      </c>
      <c r="G2644">
        <v>0</v>
      </c>
      <c r="H2644" t="s">
        <v>22</v>
      </c>
      <c r="I2644" t="s">
        <v>19</v>
      </c>
      <c r="J2644" t="s">
        <v>329</v>
      </c>
      <c r="K2644">
        <v>10</v>
      </c>
      <c r="L2644">
        <v>0</v>
      </c>
      <c r="M2644">
        <v>0</v>
      </c>
      <c r="N2644">
        <v>0</v>
      </c>
    </row>
    <row r="2645" spans="1:14" x14ac:dyDescent="0.15">
      <c r="A2645" t="str">
        <f t="shared" si="43"/>
        <v>201951_210_4562342690067</v>
      </c>
      <c r="B2645">
        <v>201951</v>
      </c>
      <c r="C2645">
        <v>210</v>
      </c>
      <c r="D2645" t="s">
        <v>64</v>
      </c>
      <c r="E2645" s="9">
        <v>4562342690067</v>
      </c>
      <c r="F2645">
        <v>0</v>
      </c>
      <c r="G2645">
        <v>0</v>
      </c>
      <c r="H2645" t="s">
        <v>23</v>
      </c>
      <c r="I2645" t="s">
        <v>19</v>
      </c>
      <c r="J2645" t="s">
        <v>329</v>
      </c>
      <c r="K2645">
        <v>29</v>
      </c>
      <c r="L2645">
        <v>0</v>
      </c>
      <c r="M2645">
        <v>0</v>
      </c>
      <c r="N2645">
        <v>0</v>
      </c>
    </row>
    <row r="2646" spans="1:14" x14ac:dyDescent="0.15">
      <c r="A2646" t="str">
        <f t="shared" si="43"/>
        <v>201951_210_4562342690074</v>
      </c>
      <c r="B2646">
        <v>201951</v>
      </c>
      <c r="C2646">
        <v>210</v>
      </c>
      <c r="D2646" t="s">
        <v>64</v>
      </c>
      <c r="E2646" s="9">
        <v>4562342690074</v>
      </c>
      <c r="F2646">
        <v>0</v>
      </c>
      <c r="G2646">
        <v>0</v>
      </c>
      <c r="H2646" t="s">
        <v>24</v>
      </c>
      <c r="I2646" t="s">
        <v>19</v>
      </c>
      <c r="J2646" t="s">
        <v>329</v>
      </c>
      <c r="K2646">
        <v>27</v>
      </c>
      <c r="L2646">
        <v>0</v>
      </c>
      <c r="M2646">
        <v>0</v>
      </c>
      <c r="N2646">
        <v>0</v>
      </c>
    </row>
    <row r="2647" spans="1:14" x14ac:dyDescent="0.15">
      <c r="A2647" t="str">
        <f t="shared" si="43"/>
        <v>201951_210_4562342690081</v>
      </c>
      <c r="B2647">
        <v>201951</v>
      </c>
      <c r="C2647">
        <v>210</v>
      </c>
      <c r="D2647" t="s">
        <v>64</v>
      </c>
      <c r="E2647" s="9">
        <v>4562342690081</v>
      </c>
      <c r="F2647">
        <v>0</v>
      </c>
      <c r="G2647">
        <v>0</v>
      </c>
      <c r="H2647" t="s">
        <v>25</v>
      </c>
      <c r="I2647" t="s">
        <v>19</v>
      </c>
      <c r="J2647" t="s">
        <v>329</v>
      </c>
      <c r="K2647">
        <v>7</v>
      </c>
      <c r="L2647">
        <v>1</v>
      </c>
      <c r="M2647">
        <v>0</v>
      </c>
      <c r="N2647">
        <v>0</v>
      </c>
    </row>
    <row r="2648" spans="1:14" x14ac:dyDescent="0.15">
      <c r="A2648" t="str">
        <f t="shared" si="43"/>
        <v>201951_211_4562342690029</v>
      </c>
      <c r="B2648">
        <v>201951</v>
      </c>
      <c r="C2648">
        <v>211</v>
      </c>
      <c r="D2648" t="s">
        <v>65</v>
      </c>
      <c r="E2648" s="9">
        <v>4562342690029</v>
      </c>
      <c r="F2648">
        <v>0</v>
      </c>
      <c r="G2648">
        <v>0</v>
      </c>
      <c r="H2648" t="s">
        <v>18</v>
      </c>
      <c r="I2648" t="s">
        <v>19</v>
      </c>
      <c r="J2648" t="s">
        <v>329</v>
      </c>
      <c r="K2648">
        <v>29</v>
      </c>
      <c r="L2648">
        <v>0</v>
      </c>
      <c r="M2648">
        <v>0</v>
      </c>
      <c r="N2648">
        <v>0</v>
      </c>
    </row>
    <row r="2649" spans="1:14" x14ac:dyDescent="0.15">
      <c r="A2649" t="str">
        <f t="shared" ref="A2649:A2712" si="44">B2649&amp;"_"&amp;C2649&amp;"_"&amp;E2649</f>
        <v>201951_211_4562342690036</v>
      </c>
      <c r="B2649">
        <v>201951</v>
      </c>
      <c r="C2649">
        <v>211</v>
      </c>
      <c r="D2649" t="s">
        <v>65</v>
      </c>
      <c r="E2649" s="9">
        <v>4562342690036</v>
      </c>
      <c r="F2649">
        <v>0</v>
      </c>
      <c r="G2649">
        <v>0</v>
      </c>
      <c r="H2649" t="s">
        <v>20</v>
      </c>
      <c r="I2649" t="s">
        <v>19</v>
      </c>
      <c r="J2649" t="s">
        <v>329</v>
      </c>
      <c r="K2649">
        <v>10</v>
      </c>
      <c r="L2649">
        <v>0</v>
      </c>
      <c r="M2649">
        <v>0</v>
      </c>
      <c r="N2649">
        <v>0</v>
      </c>
    </row>
    <row r="2650" spans="1:14" x14ac:dyDescent="0.15">
      <c r="A2650" t="str">
        <f t="shared" si="44"/>
        <v>201951_211_4562342690043</v>
      </c>
      <c r="B2650">
        <v>201951</v>
      </c>
      <c r="C2650">
        <v>211</v>
      </c>
      <c r="D2650" t="s">
        <v>65</v>
      </c>
      <c r="E2650" s="9">
        <v>4562342690043</v>
      </c>
      <c r="F2650">
        <v>0</v>
      </c>
      <c r="G2650">
        <v>0</v>
      </c>
      <c r="H2650" t="s">
        <v>21</v>
      </c>
      <c r="I2650" t="s">
        <v>19</v>
      </c>
      <c r="J2650" t="s">
        <v>329</v>
      </c>
      <c r="K2650">
        <v>26</v>
      </c>
      <c r="L2650">
        <v>1</v>
      </c>
      <c r="M2650">
        <v>0</v>
      </c>
      <c r="N2650">
        <v>0</v>
      </c>
    </row>
    <row r="2651" spans="1:14" x14ac:dyDescent="0.15">
      <c r="A2651" t="str">
        <f t="shared" si="44"/>
        <v>201951_211_4562342690050</v>
      </c>
      <c r="B2651">
        <v>201951</v>
      </c>
      <c r="C2651">
        <v>211</v>
      </c>
      <c r="D2651" t="s">
        <v>65</v>
      </c>
      <c r="E2651" s="9">
        <v>4562342690050</v>
      </c>
      <c r="F2651">
        <v>0</v>
      </c>
      <c r="G2651">
        <v>0</v>
      </c>
      <c r="H2651" t="s">
        <v>22</v>
      </c>
      <c r="I2651" t="s">
        <v>19</v>
      </c>
      <c r="J2651" t="s">
        <v>329</v>
      </c>
      <c r="K2651">
        <v>7</v>
      </c>
      <c r="L2651">
        <v>1</v>
      </c>
      <c r="M2651">
        <v>0</v>
      </c>
      <c r="N2651">
        <v>0</v>
      </c>
    </row>
    <row r="2652" spans="1:14" x14ac:dyDescent="0.15">
      <c r="A2652" t="str">
        <f t="shared" si="44"/>
        <v>201951_211_4562342690067</v>
      </c>
      <c r="B2652">
        <v>201951</v>
      </c>
      <c r="C2652">
        <v>211</v>
      </c>
      <c r="D2652" t="s">
        <v>65</v>
      </c>
      <c r="E2652" s="9">
        <v>4562342690067</v>
      </c>
      <c r="F2652">
        <v>0</v>
      </c>
      <c r="G2652">
        <v>0</v>
      </c>
      <c r="H2652" t="s">
        <v>23</v>
      </c>
      <c r="I2652" t="s">
        <v>19</v>
      </c>
      <c r="J2652" t="s">
        <v>329</v>
      </c>
      <c r="K2652">
        <v>26</v>
      </c>
      <c r="L2652">
        <v>0</v>
      </c>
      <c r="M2652">
        <v>0</v>
      </c>
      <c r="N2652">
        <v>0</v>
      </c>
    </row>
    <row r="2653" spans="1:14" x14ac:dyDescent="0.15">
      <c r="A2653" t="str">
        <f t="shared" si="44"/>
        <v>201951_211_4562342690074</v>
      </c>
      <c r="B2653">
        <v>201951</v>
      </c>
      <c r="C2653">
        <v>211</v>
      </c>
      <c r="D2653" t="s">
        <v>65</v>
      </c>
      <c r="E2653" s="9">
        <v>4562342690074</v>
      </c>
      <c r="F2653">
        <v>0</v>
      </c>
      <c r="G2653">
        <v>0</v>
      </c>
      <c r="H2653" t="s">
        <v>24</v>
      </c>
      <c r="I2653" t="s">
        <v>19</v>
      </c>
      <c r="J2653" t="s">
        <v>329</v>
      </c>
      <c r="K2653">
        <v>27</v>
      </c>
      <c r="L2653">
        <v>0</v>
      </c>
      <c r="M2653">
        <v>0</v>
      </c>
      <c r="N2653">
        <v>0</v>
      </c>
    </row>
    <row r="2654" spans="1:14" x14ac:dyDescent="0.15">
      <c r="A2654" t="str">
        <f t="shared" si="44"/>
        <v>201951_211_4562342690081</v>
      </c>
      <c r="B2654">
        <v>201951</v>
      </c>
      <c r="C2654">
        <v>211</v>
      </c>
      <c r="D2654" t="s">
        <v>65</v>
      </c>
      <c r="E2654" s="9">
        <v>4562342690081</v>
      </c>
      <c r="F2654">
        <v>0</v>
      </c>
      <c r="G2654">
        <v>0</v>
      </c>
      <c r="H2654" t="s">
        <v>25</v>
      </c>
      <c r="I2654" t="s">
        <v>19</v>
      </c>
      <c r="J2654" t="s">
        <v>329</v>
      </c>
      <c r="K2654">
        <v>8</v>
      </c>
      <c r="L2654">
        <v>0</v>
      </c>
      <c r="M2654">
        <v>0</v>
      </c>
      <c r="N2654">
        <v>0</v>
      </c>
    </row>
    <row r="2655" spans="1:14" x14ac:dyDescent="0.15">
      <c r="A2655" t="str">
        <f t="shared" si="44"/>
        <v>201951_227_4562342690029</v>
      </c>
      <c r="B2655">
        <v>201951</v>
      </c>
      <c r="C2655">
        <v>227</v>
      </c>
      <c r="D2655" t="s">
        <v>66</v>
      </c>
      <c r="E2655" s="9">
        <v>4562342690029</v>
      </c>
      <c r="F2655">
        <v>0</v>
      </c>
      <c r="G2655">
        <v>0</v>
      </c>
      <c r="H2655" t="s">
        <v>18</v>
      </c>
      <c r="I2655" t="s">
        <v>19</v>
      </c>
      <c r="J2655" t="s">
        <v>329</v>
      </c>
      <c r="K2655">
        <v>27</v>
      </c>
      <c r="L2655">
        <v>2</v>
      </c>
      <c r="M2655">
        <v>0</v>
      </c>
      <c r="N2655">
        <v>0</v>
      </c>
    </row>
    <row r="2656" spans="1:14" x14ac:dyDescent="0.15">
      <c r="A2656" t="str">
        <f t="shared" si="44"/>
        <v>201951_227_4562342690036</v>
      </c>
      <c r="B2656">
        <v>201951</v>
      </c>
      <c r="C2656">
        <v>227</v>
      </c>
      <c r="D2656" t="s">
        <v>66</v>
      </c>
      <c r="E2656" s="9">
        <v>4562342690036</v>
      </c>
      <c r="F2656">
        <v>0</v>
      </c>
      <c r="G2656">
        <v>0</v>
      </c>
      <c r="H2656" t="s">
        <v>20</v>
      </c>
      <c r="I2656" t="s">
        <v>19</v>
      </c>
      <c r="J2656" t="s">
        <v>329</v>
      </c>
      <c r="K2656">
        <v>6</v>
      </c>
      <c r="L2656">
        <v>2</v>
      </c>
      <c r="M2656">
        <v>0</v>
      </c>
      <c r="N2656">
        <v>0</v>
      </c>
    </row>
    <row r="2657" spans="1:14" x14ac:dyDescent="0.15">
      <c r="A2657" t="str">
        <f t="shared" si="44"/>
        <v>201951_227_4562342690043</v>
      </c>
      <c r="B2657">
        <v>201951</v>
      </c>
      <c r="C2657">
        <v>227</v>
      </c>
      <c r="D2657" t="s">
        <v>66</v>
      </c>
      <c r="E2657" s="9">
        <v>4562342690043</v>
      </c>
      <c r="F2657">
        <v>0</v>
      </c>
      <c r="G2657">
        <v>0</v>
      </c>
      <c r="H2657" t="s">
        <v>21</v>
      </c>
      <c r="I2657" t="s">
        <v>19</v>
      </c>
      <c r="J2657" t="s">
        <v>329</v>
      </c>
      <c r="K2657">
        <v>25</v>
      </c>
      <c r="L2657">
        <v>1</v>
      </c>
      <c r="M2657">
        <v>0</v>
      </c>
      <c r="N2657">
        <v>0</v>
      </c>
    </row>
    <row r="2658" spans="1:14" x14ac:dyDescent="0.15">
      <c r="A2658" t="str">
        <f t="shared" si="44"/>
        <v>201951_227_4562342690050</v>
      </c>
      <c r="B2658">
        <v>201951</v>
      </c>
      <c r="C2658">
        <v>227</v>
      </c>
      <c r="D2658" t="s">
        <v>66</v>
      </c>
      <c r="E2658" s="9">
        <v>4562342690050</v>
      </c>
      <c r="F2658">
        <v>0</v>
      </c>
      <c r="G2658">
        <v>0</v>
      </c>
      <c r="H2658" t="s">
        <v>22</v>
      </c>
      <c r="I2658" t="s">
        <v>19</v>
      </c>
      <c r="J2658" t="s">
        <v>329</v>
      </c>
      <c r="K2658">
        <v>5</v>
      </c>
      <c r="L2658">
        <v>3</v>
      </c>
      <c r="M2658">
        <v>0</v>
      </c>
      <c r="N2658">
        <v>0</v>
      </c>
    </row>
    <row r="2659" spans="1:14" x14ac:dyDescent="0.15">
      <c r="A2659" t="str">
        <f t="shared" si="44"/>
        <v>201951_227_4562342690067</v>
      </c>
      <c r="B2659">
        <v>201951</v>
      </c>
      <c r="C2659">
        <v>227</v>
      </c>
      <c r="D2659" t="s">
        <v>66</v>
      </c>
      <c r="E2659" s="9">
        <v>4562342690067</v>
      </c>
      <c r="F2659">
        <v>0</v>
      </c>
      <c r="G2659">
        <v>0</v>
      </c>
      <c r="H2659" t="s">
        <v>23</v>
      </c>
      <c r="I2659" t="s">
        <v>19</v>
      </c>
      <c r="J2659" t="s">
        <v>329</v>
      </c>
      <c r="K2659">
        <v>30</v>
      </c>
      <c r="L2659">
        <v>0</v>
      </c>
      <c r="M2659">
        <v>0</v>
      </c>
      <c r="N2659">
        <v>0</v>
      </c>
    </row>
    <row r="2660" spans="1:14" x14ac:dyDescent="0.15">
      <c r="A2660" t="str">
        <f t="shared" si="44"/>
        <v>201951_227_4562342690074</v>
      </c>
      <c r="B2660">
        <v>201951</v>
      </c>
      <c r="C2660">
        <v>227</v>
      </c>
      <c r="D2660" t="s">
        <v>66</v>
      </c>
      <c r="E2660" s="9">
        <v>4562342690074</v>
      </c>
      <c r="F2660">
        <v>0</v>
      </c>
      <c r="G2660">
        <v>0</v>
      </c>
      <c r="H2660" t="s">
        <v>24</v>
      </c>
      <c r="I2660" t="s">
        <v>19</v>
      </c>
      <c r="J2660" t="s">
        <v>329</v>
      </c>
      <c r="K2660">
        <v>24</v>
      </c>
      <c r="L2660">
        <v>4</v>
      </c>
      <c r="M2660">
        <v>0</v>
      </c>
      <c r="N2660">
        <v>0</v>
      </c>
    </row>
    <row r="2661" spans="1:14" x14ac:dyDescent="0.15">
      <c r="A2661" t="str">
        <f t="shared" si="44"/>
        <v>201951_227_4562342690081</v>
      </c>
      <c r="B2661">
        <v>201951</v>
      </c>
      <c r="C2661">
        <v>227</v>
      </c>
      <c r="D2661" t="s">
        <v>66</v>
      </c>
      <c r="E2661" s="9">
        <v>4562342690081</v>
      </c>
      <c r="F2661">
        <v>0</v>
      </c>
      <c r="G2661">
        <v>0</v>
      </c>
      <c r="H2661" t="s">
        <v>25</v>
      </c>
      <c r="I2661" t="s">
        <v>19</v>
      </c>
      <c r="J2661" t="s">
        <v>329</v>
      </c>
      <c r="K2661">
        <v>9</v>
      </c>
      <c r="L2661">
        <v>0</v>
      </c>
      <c r="M2661">
        <v>0</v>
      </c>
      <c r="N2661">
        <v>0</v>
      </c>
    </row>
    <row r="2662" spans="1:14" x14ac:dyDescent="0.15">
      <c r="A2662" t="str">
        <f t="shared" si="44"/>
        <v>201951_269_4562342690029</v>
      </c>
      <c r="B2662">
        <v>201951</v>
      </c>
      <c r="C2662">
        <v>269</v>
      </c>
      <c r="D2662" t="s">
        <v>67</v>
      </c>
      <c r="E2662" s="9">
        <v>4562342690029</v>
      </c>
      <c r="F2662">
        <v>0</v>
      </c>
      <c r="G2662">
        <v>0</v>
      </c>
      <c r="H2662" t="s">
        <v>18</v>
      </c>
      <c r="I2662" t="s">
        <v>19</v>
      </c>
      <c r="J2662" t="s">
        <v>329</v>
      </c>
      <c r="K2662">
        <v>26</v>
      </c>
      <c r="L2662">
        <v>3</v>
      </c>
      <c r="M2662">
        <v>0</v>
      </c>
      <c r="N2662">
        <v>0</v>
      </c>
    </row>
    <row r="2663" spans="1:14" x14ac:dyDescent="0.15">
      <c r="A2663" t="str">
        <f t="shared" si="44"/>
        <v>201951_269_4562342690036</v>
      </c>
      <c r="B2663">
        <v>201951</v>
      </c>
      <c r="C2663">
        <v>269</v>
      </c>
      <c r="D2663" t="s">
        <v>67</v>
      </c>
      <c r="E2663" s="9">
        <v>4562342690036</v>
      </c>
      <c r="F2663">
        <v>0</v>
      </c>
      <c r="G2663">
        <v>0</v>
      </c>
      <c r="H2663" t="s">
        <v>20</v>
      </c>
      <c r="I2663" t="s">
        <v>19</v>
      </c>
      <c r="J2663" t="s">
        <v>329</v>
      </c>
      <c r="K2663">
        <v>10</v>
      </c>
      <c r="L2663">
        <v>0</v>
      </c>
      <c r="M2663">
        <v>0</v>
      </c>
      <c r="N2663">
        <v>0</v>
      </c>
    </row>
    <row r="2664" spans="1:14" x14ac:dyDescent="0.15">
      <c r="A2664" t="str">
        <f t="shared" si="44"/>
        <v>201951_269_4562342690043</v>
      </c>
      <c r="B2664">
        <v>201951</v>
      </c>
      <c r="C2664">
        <v>269</v>
      </c>
      <c r="D2664" t="s">
        <v>67</v>
      </c>
      <c r="E2664" s="9">
        <v>4562342690043</v>
      </c>
      <c r="F2664">
        <v>0</v>
      </c>
      <c r="G2664">
        <v>0</v>
      </c>
      <c r="H2664" t="s">
        <v>21</v>
      </c>
      <c r="I2664" t="s">
        <v>19</v>
      </c>
      <c r="J2664" t="s">
        <v>329</v>
      </c>
      <c r="K2664">
        <v>23</v>
      </c>
      <c r="L2664">
        <v>4</v>
      </c>
      <c r="M2664">
        <v>0</v>
      </c>
      <c r="N2664">
        <v>0</v>
      </c>
    </row>
    <row r="2665" spans="1:14" x14ac:dyDescent="0.15">
      <c r="A2665" t="str">
        <f t="shared" si="44"/>
        <v>201951_269_4562342690050</v>
      </c>
      <c r="B2665">
        <v>201951</v>
      </c>
      <c r="C2665">
        <v>269</v>
      </c>
      <c r="D2665" t="s">
        <v>67</v>
      </c>
      <c r="E2665" s="9">
        <v>4562342690050</v>
      </c>
      <c r="F2665">
        <v>0</v>
      </c>
      <c r="G2665">
        <v>0</v>
      </c>
      <c r="H2665" t="s">
        <v>22</v>
      </c>
      <c r="I2665" t="s">
        <v>19</v>
      </c>
      <c r="J2665" t="s">
        <v>329</v>
      </c>
      <c r="K2665">
        <v>10</v>
      </c>
      <c r="L2665">
        <v>0</v>
      </c>
      <c r="M2665">
        <v>0</v>
      </c>
      <c r="N2665">
        <v>0</v>
      </c>
    </row>
    <row r="2666" spans="1:14" x14ac:dyDescent="0.15">
      <c r="A2666" t="str">
        <f t="shared" si="44"/>
        <v>201951_269_4562342690067</v>
      </c>
      <c r="B2666">
        <v>201951</v>
      </c>
      <c r="C2666">
        <v>269</v>
      </c>
      <c r="D2666" t="s">
        <v>67</v>
      </c>
      <c r="E2666" s="9">
        <v>4562342690067</v>
      </c>
      <c r="F2666">
        <v>0</v>
      </c>
      <c r="G2666">
        <v>0</v>
      </c>
      <c r="H2666" t="s">
        <v>23</v>
      </c>
      <c r="I2666" t="s">
        <v>19</v>
      </c>
      <c r="J2666" t="s">
        <v>329</v>
      </c>
      <c r="K2666">
        <v>28</v>
      </c>
      <c r="L2666">
        <v>1</v>
      </c>
      <c r="M2666">
        <v>0</v>
      </c>
      <c r="N2666">
        <v>0</v>
      </c>
    </row>
    <row r="2667" spans="1:14" x14ac:dyDescent="0.15">
      <c r="A2667" t="str">
        <f t="shared" si="44"/>
        <v>201951_269_4562342690074</v>
      </c>
      <c r="B2667">
        <v>201951</v>
      </c>
      <c r="C2667">
        <v>269</v>
      </c>
      <c r="D2667" t="s">
        <v>67</v>
      </c>
      <c r="E2667" s="9">
        <v>4562342690074</v>
      </c>
      <c r="F2667">
        <v>0</v>
      </c>
      <c r="G2667">
        <v>0</v>
      </c>
      <c r="H2667" t="s">
        <v>24</v>
      </c>
      <c r="I2667" t="s">
        <v>19</v>
      </c>
      <c r="J2667" t="s">
        <v>329</v>
      </c>
      <c r="K2667">
        <v>23</v>
      </c>
      <c r="L2667">
        <v>6</v>
      </c>
      <c r="M2667">
        <v>0</v>
      </c>
      <c r="N2667">
        <v>0</v>
      </c>
    </row>
    <row r="2668" spans="1:14" x14ac:dyDescent="0.15">
      <c r="A2668" t="str">
        <f t="shared" si="44"/>
        <v>201951_269_4562342690081</v>
      </c>
      <c r="B2668">
        <v>201951</v>
      </c>
      <c r="C2668">
        <v>269</v>
      </c>
      <c r="D2668" t="s">
        <v>67</v>
      </c>
      <c r="E2668" s="9">
        <v>4562342690081</v>
      </c>
      <c r="F2668">
        <v>0</v>
      </c>
      <c r="G2668">
        <v>0</v>
      </c>
      <c r="H2668" t="s">
        <v>25</v>
      </c>
      <c r="I2668" t="s">
        <v>19</v>
      </c>
      <c r="J2668" t="s">
        <v>329</v>
      </c>
      <c r="K2668">
        <v>8</v>
      </c>
      <c r="L2668">
        <v>2</v>
      </c>
      <c r="M2668">
        <v>0</v>
      </c>
      <c r="N2668">
        <v>0</v>
      </c>
    </row>
    <row r="2669" spans="1:14" x14ac:dyDescent="0.15">
      <c r="A2669" t="str">
        <f t="shared" si="44"/>
        <v>201951_282_4562342690029</v>
      </c>
      <c r="B2669">
        <v>201951</v>
      </c>
      <c r="C2669">
        <v>282</v>
      </c>
      <c r="D2669" t="s">
        <v>68</v>
      </c>
      <c r="E2669" s="9">
        <v>4562342690029</v>
      </c>
      <c r="F2669">
        <v>0</v>
      </c>
      <c r="G2669">
        <v>0</v>
      </c>
      <c r="H2669" t="s">
        <v>18</v>
      </c>
      <c r="I2669" t="s">
        <v>19</v>
      </c>
      <c r="J2669" t="s">
        <v>329</v>
      </c>
      <c r="K2669">
        <v>26</v>
      </c>
      <c r="L2669">
        <v>1</v>
      </c>
      <c r="M2669">
        <v>0</v>
      </c>
      <c r="N2669">
        <v>0</v>
      </c>
    </row>
    <row r="2670" spans="1:14" x14ac:dyDescent="0.15">
      <c r="A2670" t="str">
        <f t="shared" si="44"/>
        <v>201951_282_4562342690036</v>
      </c>
      <c r="B2670">
        <v>201951</v>
      </c>
      <c r="C2670">
        <v>282</v>
      </c>
      <c r="D2670" t="s">
        <v>68</v>
      </c>
      <c r="E2670" s="9">
        <v>4562342690036</v>
      </c>
      <c r="F2670">
        <v>0</v>
      </c>
      <c r="G2670">
        <v>0</v>
      </c>
      <c r="H2670" t="s">
        <v>20</v>
      </c>
      <c r="I2670" t="s">
        <v>19</v>
      </c>
      <c r="J2670" t="s">
        <v>329</v>
      </c>
      <c r="K2670">
        <v>7</v>
      </c>
      <c r="L2670">
        <v>1</v>
      </c>
      <c r="M2670">
        <v>0</v>
      </c>
      <c r="N2670">
        <v>0</v>
      </c>
    </row>
    <row r="2671" spans="1:14" x14ac:dyDescent="0.15">
      <c r="A2671" t="str">
        <f t="shared" si="44"/>
        <v>201951_282_4562342690043</v>
      </c>
      <c r="B2671">
        <v>201951</v>
      </c>
      <c r="C2671">
        <v>282</v>
      </c>
      <c r="D2671" t="s">
        <v>68</v>
      </c>
      <c r="E2671" s="9">
        <v>4562342690043</v>
      </c>
      <c r="F2671">
        <v>0</v>
      </c>
      <c r="G2671">
        <v>0</v>
      </c>
      <c r="H2671" t="s">
        <v>21</v>
      </c>
      <c r="I2671" t="s">
        <v>19</v>
      </c>
      <c r="J2671" t="s">
        <v>329</v>
      </c>
      <c r="K2671">
        <v>20</v>
      </c>
      <c r="L2671">
        <v>2</v>
      </c>
      <c r="M2671">
        <v>0</v>
      </c>
      <c r="N2671">
        <v>0</v>
      </c>
    </row>
    <row r="2672" spans="1:14" x14ac:dyDescent="0.15">
      <c r="A2672" t="str">
        <f t="shared" si="44"/>
        <v>201951_282_4562342690050</v>
      </c>
      <c r="B2672">
        <v>201951</v>
      </c>
      <c r="C2672">
        <v>282</v>
      </c>
      <c r="D2672" t="s">
        <v>68</v>
      </c>
      <c r="E2672" s="9">
        <v>4562342690050</v>
      </c>
      <c r="F2672">
        <v>0</v>
      </c>
      <c r="G2672">
        <v>0</v>
      </c>
      <c r="H2672" t="s">
        <v>22</v>
      </c>
      <c r="I2672" t="s">
        <v>19</v>
      </c>
      <c r="J2672" t="s">
        <v>329</v>
      </c>
      <c r="K2672">
        <v>9</v>
      </c>
      <c r="L2672">
        <v>0</v>
      </c>
      <c r="M2672">
        <v>0</v>
      </c>
      <c r="N2672">
        <v>0</v>
      </c>
    </row>
    <row r="2673" spans="1:14" x14ac:dyDescent="0.15">
      <c r="A2673" t="str">
        <f t="shared" si="44"/>
        <v>201951_282_4562342690067</v>
      </c>
      <c r="B2673">
        <v>201951</v>
      </c>
      <c r="C2673">
        <v>282</v>
      </c>
      <c r="D2673" t="s">
        <v>68</v>
      </c>
      <c r="E2673" s="9">
        <v>4562342690067</v>
      </c>
      <c r="F2673">
        <v>0</v>
      </c>
      <c r="G2673">
        <v>0</v>
      </c>
      <c r="H2673" t="s">
        <v>23</v>
      </c>
      <c r="I2673" t="s">
        <v>19</v>
      </c>
      <c r="J2673" t="s">
        <v>329</v>
      </c>
      <c r="K2673">
        <v>26</v>
      </c>
      <c r="L2673">
        <v>1</v>
      </c>
      <c r="M2673">
        <v>0</v>
      </c>
      <c r="N2673">
        <v>0</v>
      </c>
    </row>
    <row r="2674" spans="1:14" x14ac:dyDescent="0.15">
      <c r="A2674" t="str">
        <f t="shared" si="44"/>
        <v>201951_282_4562342690074</v>
      </c>
      <c r="B2674">
        <v>201951</v>
      </c>
      <c r="C2674">
        <v>282</v>
      </c>
      <c r="D2674" t="s">
        <v>68</v>
      </c>
      <c r="E2674" s="9">
        <v>4562342690074</v>
      </c>
      <c r="F2674">
        <v>0</v>
      </c>
      <c r="G2674">
        <v>0</v>
      </c>
      <c r="H2674" t="s">
        <v>24</v>
      </c>
      <c r="I2674" t="s">
        <v>19</v>
      </c>
      <c r="J2674" t="s">
        <v>329</v>
      </c>
      <c r="K2674">
        <v>25</v>
      </c>
      <c r="L2674">
        <v>4</v>
      </c>
      <c r="M2674">
        <v>0</v>
      </c>
      <c r="N2674">
        <v>0</v>
      </c>
    </row>
    <row r="2675" spans="1:14" x14ac:dyDescent="0.15">
      <c r="A2675" t="str">
        <f t="shared" si="44"/>
        <v>201951_282_4562342690081</v>
      </c>
      <c r="B2675">
        <v>201951</v>
      </c>
      <c r="C2675">
        <v>282</v>
      </c>
      <c r="D2675" t="s">
        <v>68</v>
      </c>
      <c r="E2675" s="9">
        <v>4562342690081</v>
      </c>
      <c r="F2675">
        <v>0</v>
      </c>
      <c r="G2675">
        <v>0</v>
      </c>
      <c r="H2675" t="s">
        <v>25</v>
      </c>
      <c r="I2675" t="s">
        <v>19</v>
      </c>
      <c r="J2675" t="s">
        <v>329</v>
      </c>
      <c r="K2675">
        <v>8</v>
      </c>
      <c r="L2675">
        <v>1</v>
      </c>
      <c r="M2675">
        <v>0</v>
      </c>
      <c r="N2675">
        <v>0</v>
      </c>
    </row>
    <row r="2676" spans="1:14" x14ac:dyDescent="0.15">
      <c r="A2676" t="str">
        <f t="shared" si="44"/>
        <v>201951_296_4562342690029</v>
      </c>
      <c r="B2676">
        <v>201951</v>
      </c>
      <c r="C2676">
        <v>296</v>
      </c>
      <c r="D2676" t="s">
        <v>69</v>
      </c>
      <c r="E2676" s="9">
        <v>4562342690029</v>
      </c>
      <c r="F2676">
        <v>0</v>
      </c>
      <c r="G2676">
        <v>0</v>
      </c>
      <c r="H2676" t="s">
        <v>18</v>
      </c>
      <c r="I2676" t="s">
        <v>19</v>
      </c>
      <c r="J2676" t="s">
        <v>329</v>
      </c>
      <c r="K2676">
        <v>19</v>
      </c>
      <c r="L2676">
        <v>3</v>
      </c>
      <c r="M2676">
        <v>0</v>
      </c>
      <c r="N2676">
        <v>0</v>
      </c>
    </row>
    <row r="2677" spans="1:14" x14ac:dyDescent="0.15">
      <c r="A2677" t="str">
        <f t="shared" si="44"/>
        <v>201951_296_4562342690036</v>
      </c>
      <c r="B2677">
        <v>201951</v>
      </c>
      <c r="C2677">
        <v>296</v>
      </c>
      <c r="D2677" t="s">
        <v>69</v>
      </c>
      <c r="E2677" s="9">
        <v>4562342690036</v>
      </c>
      <c r="F2677">
        <v>0</v>
      </c>
      <c r="G2677">
        <v>0</v>
      </c>
      <c r="H2677" t="s">
        <v>20</v>
      </c>
      <c r="I2677" t="s">
        <v>19</v>
      </c>
      <c r="J2677" t="s">
        <v>329</v>
      </c>
      <c r="K2677">
        <v>4</v>
      </c>
      <c r="L2677">
        <v>0</v>
      </c>
      <c r="M2677">
        <v>0</v>
      </c>
      <c r="N2677">
        <v>0</v>
      </c>
    </row>
    <row r="2678" spans="1:14" x14ac:dyDescent="0.15">
      <c r="A2678" t="str">
        <f t="shared" si="44"/>
        <v>201951_296_4562342690043</v>
      </c>
      <c r="B2678">
        <v>201951</v>
      </c>
      <c r="C2678">
        <v>296</v>
      </c>
      <c r="D2678" t="s">
        <v>69</v>
      </c>
      <c r="E2678" s="9">
        <v>4562342690043</v>
      </c>
      <c r="F2678">
        <v>0</v>
      </c>
      <c r="G2678">
        <v>0</v>
      </c>
      <c r="H2678" t="s">
        <v>21</v>
      </c>
      <c r="I2678" t="s">
        <v>19</v>
      </c>
      <c r="J2678" t="s">
        <v>329</v>
      </c>
      <c r="K2678">
        <v>20</v>
      </c>
      <c r="L2678">
        <v>6</v>
      </c>
      <c r="M2678">
        <v>0</v>
      </c>
      <c r="N2678">
        <v>0</v>
      </c>
    </row>
    <row r="2679" spans="1:14" x14ac:dyDescent="0.15">
      <c r="A2679" t="str">
        <f t="shared" si="44"/>
        <v>201951_296_4562342690050</v>
      </c>
      <c r="B2679">
        <v>201951</v>
      </c>
      <c r="C2679">
        <v>296</v>
      </c>
      <c r="D2679" t="s">
        <v>69</v>
      </c>
      <c r="E2679" s="9">
        <v>4562342690050</v>
      </c>
      <c r="F2679">
        <v>0</v>
      </c>
      <c r="G2679">
        <v>0</v>
      </c>
      <c r="H2679" t="s">
        <v>22</v>
      </c>
      <c r="I2679" t="s">
        <v>19</v>
      </c>
      <c r="J2679" t="s">
        <v>329</v>
      </c>
      <c r="K2679">
        <v>6</v>
      </c>
      <c r="L2679">
        <v>0</v>
      </c>
      <c r="M2679">
        <v>0</v>
      </c>
      <c r="N2679">
        <v>0</v>
      </c>
    </row>
    <row r="2680" spans="1:14" x14ac:dyDescent="0.15">
      <c r="A2680" t="str">
        <f t="shared" si="44"/>
        <v>201951_296_4562342690067</v>
      </c>
      <c r="B2680">
        <v>201951</v>
      </c>
      <c r="C2680">
        <v>296</v>
      </c>
      <c r="D2680" t="s">
        <v>69</v>
      </c>
      <c r="E2680" s="9">
        <v>4562342690067</v>
      </c>
      <c r="F2680">
        <v>0</v>
      </c>
      <c r="G2680">
        <v>0</v>
      </c>
      <c r="H2680" t="s">
        <v>23</v>
      </c>
      <c r="I2680" t="s">
        <v>19</v>
      </c>
      <c r="J2680" t="s">
        <v>329</v>
      </c>
      <c r="K2680">
        <v>26</v>
      </c>
      <c r="L2680">
        <v>1</v>
      </c>
      <c r="M2680">
        <v>0</v>
      </c>
      <c r="N2680">
        <v>0</v>
      </c>
    </row>
    <row r="2681" spans="1:14" x14ac:dyDescent="0.15">
      <c r="A2681" t="str">
        <f t="shared" si="44"/>
        <v>201951_296_4562342690074</v>
      </c>
      <c r="B2681">
        <v>201951</v>
      </c>
      <c r="C2681">
        <v>296</v>
      </c>
      <c r="D2681" t="s">
        <v>69</v>
      </c>
      <c r="E2681" s="9">
        <v>4562342690074</v>
      </c>
      <c r="F2681">
        <v>0</v>
      </c>
      <c r="G2681">
        <v>0</v>
      </c>
      <c r="H2681" t="s">
        <v>24</v>
      </c>
      <c r="I2681" t="s">
        <v>19</v>
      </c>
      <c r="J2681" t="s">
        <v>329</v>
      </c>
      <c r="K2681">
        <v>15</v>
      </c>
      <c r="L2681">
        <v>3</v>
      </c>
      <c r="M2681">
        <v>0</v>
      </c>
      <c r="N2681">
        <v>0</v>
      </c>
    </row>
    <row r="2682" spans="1:14" x14ac:dyDescent="0.15">
      <c r="A2682" t="str">
        <f t="shared" si="44"/>
        <v>201951_296_4562342690081</v>
      </c>
      <c r="B2682">
        <v>201951</v>
      </c>
      <c r="C2682">
        <v>296</v>
      </c>
      <c r="D2682" t="s">
        <v>69</v>
      </c>
      <c r="E2682" s="9">
        <v>4562342690081</v>
      </c>
      <c r="F2682">
        <v>0</v>
      </c>
      <c r="G2682">
        <v>0</v>
      </c>
      <c r="H2682" t="s">
        <v>25</v>
      </c>
      <c r="I2682" t="s">
        <v>19</v>
      </c>
      <c r="J2682" t="s">
        <v>329</v>
      </c>
      <c r="K2682">
        <v>8</v>
      </c>
      <c r="L2682">
        <v>0</v>
      </c>
      <c r="M2682">
        <v>0</v>
      </c>
      <c r="N2682">
        <v>0</v>
      </c>
    </row>
    <row r="2683" spans="1:14" x14ac:dyDescent="0.15">
      <c r="A2683" t="str">
        <f t="shared" si="44"/>
        <v>201951_297_4562342690029</v>
      </c>
      <c r="B2683">
        <v>201951</v>
      </c>
      <c r="C2683">
        <v>297</v>
      </c>
      <c r="D2683" t="s">
        <v>70</v>
      </c>
      <c r="E2683" s="9">
        <v>4562342690029</v>
      </c>
      <c r="F2683">
        <v>0</v>
      </c>
      <c r="G2683">
        <v>0</v>
      </c>
      <c r="H2683" t="s">
        <v>18</v>
      </c>
      <c r="I2683" t="s">
        <v>19</v>
      </c>
      <c r="J2683" t="s">
        <v>329</v>
      </c>
      <c r="K2683">
        <v>24</v>
      </c>
      <c r="L2683">
        <v>0</v>
      </c>
      <c r="M2683">
        <v>0</v>
      </c>
      <c r="N2683">
        <v>0</v>
      </c>
    </row>
    <row r="2684" spans="1:14" x14ac:dyDescent="0.15">
      <c r="A2684" t="str">
        <f t="shared" si="44"/>
        <v>201951_297_4562342690036</v>
      </c>
      <c r="B2684">
        <v>201951</v>
      </c>
      <c r="C2684">
        <v>297</v>
      </c>
      <c r="D2684" t="s">
        <v>70</v>
      </c>
      <c r="E2684" s="9">
        <v>4562342690036</v>
      </c>
      <c r="F2684">
        <v>0</v>
      </c>
      <c r="G2684">
        <v>0</v>
      </c>
      <c r="H2684" t="s">
        <v>20</v>
      </c>
      <c r="I2684" t="s">
        <v>19</v>
      </c>
      <c r="J2684" t="s">
        <v>329</v>
      </c>
      <c r="K2684">
        <v>10</v>
      </c>
      <c r="L2684">
        <v>0</v>
      </c>
      <c r="M2684">
        <v>0</v>
      </c>
      <c r="N2684">
        <v>0</v>
      </c>
    </row>
    <row r="2685" spans="1:14" x14ac:dyDescent="0.15">
      <c r="A2685" t="str">
        <f t="shared" si="44"/>
        <v>201951_297_4562342690043</v>
      </c>
      <c r="B2685">
        <v>201951</v>
      </c>
      <c r="C2685">
        <v>297</v>
      </c>
      <c r="D2685" t="s">
        <v>70</v>
      </c>
      <c r="E2685" s="9">
        <v>4562342690043</v>
      </c>
      <c r="F2685">
        <v>0</v>
      </c>
      <c r="G2685">
        <v>0</v>
      </c>
      <c r="H2685" t="s">
        <v>21</v>
      </c>
      <c r="I2685" t="s">
        <v>19</v>
      </c>
      <c r="J2685" t="s">
        <v>329</v>
      </c>
      <c r="K2685">
        <v>28</v>
      </c>
      <c r="L2685">
        <v>0</v>
      </c>
      <c r="M2685">
        <v>0</v>
      </c>
      <c r="N2685">
        <v>0</v>
      </c>
    </row>
    <row r="2686" spans="1:14" x14ac:dyDescent="0.15">
      <c r="A2686" t="str">
        <f t="shared" si="44"/>
        <v>201951_297_4562342690050</v>
      </c>
      <c r="B2686">
        <v>201951</v>
      </c>
      <c r="C2686">
        <v>297</v>
      </c>
      <c r="D2686" t="s">
        <v>70</v>
      </c>
      <c r="E2686" s="9">
        <v>4562342690050</v>
      </c>
      <c r="F2686">
        <v>0</v>
      </c>
      <c r="G2686">
        <v>0</v>
      </c>
      <c r="H2686" t="s">
        <v>22</v>
      </c>
      <c r="I2686" t="s">
        <v>19</v>
      </c>
      <c r="J2686" t="s">
        <v>329</v>
      </c>
      <c r="K2686">
        <v>7</v>
      </c>
      <c r="L2686">
        <v>1</v>
      </c>
      <c r="M2686">
        <v>0</v>
      </c>
      <c r="N2686">
        <v>0</v>
      </c>
    </row>
    <row r="2687" spans="1:14" x14ac:dyDescent="0.15">
      <c r="A2687" t="str">
        <f t="shared" si="44"/>
        <v>201951_297_4562342690067</v>
      </c>
      <c r="B2687">
        <v>201951</v>
      </c>
      <c r="C2687">
        <v>297</v>
      </c>
      <c r="D2687" t="s">
        <v>70</v>
      </c>
      <c r="E2687" s="9">
        <v>4562342690067</v>
      </c>
      <c r="F2687">
        <v>0</v>
      </c>
      <c r="G2687">
        <v>0</v>
      </c>
      <c r="H2687" t="s">
        <v>23</v>
      </c>
      <c r="I2687" t="s">
        <v>19</v>
      </c>
      <c r="J2687" t="s">
        <v>329</v>
      </c>
      <c r="K2687">
        <v>28</v>
      </c>
      <c r="L2687">
        <v>0</v>
      </c>
      <c r="M2687">
        <v>0</v>
      </c>
      <c r="N2687">
        <v>0</v>
      </c>
    </row>
    <row r="2688" spans="1:14" x14ac:dyDescent="0.15">
      <c r="A2688" t="str">
        <f t="shared" si="44"/>
        <v>201951_297_4562342690074</v>
      </c>
      <c r="B2688">
        <v>201951</v>
      </c>
      <c r="C2688">
        <v>297</v>
      </c>
      <c r="D2688" t="s">
        <v>70</v>
      </c>
      <c r="E2688" s="9">
        <v>4562342690074</v>
      </c>
      <c r="F2688">
        <v>0</v>
      </c>
      <c r="G2688">
        <v>0</v>
      </c>
      <c r="H2688" t="s">
        <v>24</v>
      </c>
      <c r="I2688" t="s">
        <v>19</v>
      </c>
      <c r="J2688" t="s">
        <v>329</v>
      </c>
      <c r="K2688">
        <v>27</v>
      </c>
      <c r="L2688">
        <v>0</v>
      </c>
      <c r="M2688">
        <v>0</v>
      </c>
      <c r="N2688">
        <v>0</v>
      </c>
    </row>
    <row r="2689" spans="1:14" x14ac:dyDescent="0.15">
      <c r="A2689" t="str">
        <f t="shared" si="44"/>
        <v>201951_297_4562342690081</v>
      </c>
      <c r="B2689">
        <v>201951</v>
      </c>
      <c r="C2689">
        <v>297</v>
      </c>
      <c r="D2689" t="s">
        <v>70</v>
      </c>
      <c r="E2689" s="9">
        <v>4562342690081</v>
      </c>
      <c r="F2689">
        <v>0</v>
      </c>
      <c r="G2689">
        <v>0</v>
      </c>
      <c r="H2689" t="s">
        <v>25</v>
      </c>
      <c r="I2689" t="s">
        <v>19</v>
      </c>
      <c r="J2689" t="s">
        <v>329</v>
      </c>
      <c r="K2689">
        <v>4</v>
      </c>
      <c r="L2689">
        <v>1</v>
      </c>
      <c r="M2689">
        <v>0</v>
      </c>
      <c r="N2689">
        <v>0</v>
      </c>
    </row>
    <row r="2690" spans="1:14" x14ac:dyDescent="0.15">
      <c r="A2690" t="str">
        <f t="shared" si="44"/>
        <v>201951_300_4562342690029</v>
      </c>
      <c r="B2690">
        <v>201951</v>
      </c>
      <c r="C2690">
        <v>300</v>
      </c>
      <c r="D2690" t="s">
        <v>71</v>
      </c>
      <c r="E2690" s="9">
        <v>4562342690029</v>
      </c>
      <c r="F2690">
        <v>0</v>
      </c>
      <c r="G2690">
        <v>0</v>
      </c>
      <c r="H2690" t="s">
        <v>18</v>
      </c>
      <c r="I2690" t="s">
        <v>19</v>
      </c>
      <c r="J2690" t="s">
        <v>329</v>
      </c>
      <c r="K2690">
        <v>25</v>
      </c>
      <c r="L2690">
        <v>4</v>
      </c>
      <c r="M2690">
        <v>0</v>
      </c>
      <c r="N2690">
        <v>0</v>
      </c>
    </row>
    <row r="2691" spans="1:14" x14ac:dyDescent="0.15">
      <c r="A2691" t="str">
        <f t="shared" si="44"/>
        <v>201951_300_4562342690036</v>
      </c>
      <c r="B2691">
        <v>201951</v>
      </c>
      <c r="C2691">
        <v>300</v>
      </c>
      <c r="D2691" t="s">
        <v>71</v>
      </c>
      <c r="E2691" s="9">
        <v>4562342690036</v>
      </c>
      <c r="F2691">
        <v>0</v>
      </c>
      <c r="G2691">
        <v>0</v>
      </c>
      <c r="H2691" t="s">
        <v>20</v>
      </c>
      <c r="I2691" t="s">
        <v>19</v>
      </c>
      <c r="J2691" t="s">
        <v>329</v>
      </c>
      <c r="K2691">
        <v>7</v>
      </c>
      <c r="L2691">
        <v>2</v>
      </c>
      <c r="M2691">
        <v>0</v>
      </c>
      <c r="N2691">
        <v>0</v>
      </c>
    </row>
    <row r="2692" spans="1:14" x14ac:dyDescent="0.15">
      <c r="A2692" t="str">
        <f t="shared" si="44"/>
        <v>201951_300_4562342690043</v>
      </c>
      <c r="B2692">
        <v>201951</v>
      </c>
      <c r="C2692">
        <v>300</v>
      </c>
      <c r="D2692" t="s">
        <v>71</v>
      </c>
      <c r="E2692" s="9">
        <v>4562342690043</v>
      </c>
      <c r="F2692">
        <v>0</v>
      </c>
      <c r="G2692">
        <v>0</v>
      </c>
      <c r="H2692" t="s">
        <v>21</v>
      </c>
      <c r="I2692" t="s">
        <v>19</v>
      </c>
      <c r="J2692" t="s">
        <v>329</v>
      </c>
      <c r="K2692">
        <v>38</v>
      </c>
      <c r="L2692">
        <v>4</v>
      </c>
      <c r="M2692">
        <v>0</v>
      </c>
      <c r="N2692">
        <v>0</v>
      </c>
    </row>
    <row r="2693" spans="1:14" x14ac:dyDescent="0.15">
      <c r="A2693" t="str">
        <f t="shared" si="44"/>
        <v>201951_300_4562342690050</v>
      </c>
      <c r="B2693">
        <v>201951</v>
      </c>
      <c r="C2693">
        <v>300</v>
      </c>
      <c r="D2693" t="s">
        <v>71</v>
      </c>
      <c r="E2693" s="9">
        <v>4562342690050</v>
      </c>
      <c r="F2693">
        <v>0</v>
      </c>
      <c r="G2693">
        <v>0</v>
      </c>
      <c r="H2693" t="s">
        <v>22</v>
      </c>
      <c r="I2693" t="s">
        <v>19</v>
      </c>
      <c r="J2693" t="s">
        <v>329</v>
      </c>
      <c r="K2693">
        <v>4</v>
      </c>
      <c r="L2693">
        <v>2</v>
      </c>
      <c r="M2693">
        <v>0</v>
      </c>
      <c r="N2693">
        <v>0</v>
      </c>
    </row>
    <row r="2694" spans="1:14" x14ac:dyDescent="0.15">
      <c r="A2694" t="str">
        <f t="shared" si="44"/>
        <v>201951_300_4562342690067</v>
      </c>
      <c r="B2694">
        <v>201951</v>
      </c>
      <c r="C2694">
        <v>300</v>
      </c>
      <c r="D2694" t="s">
        <v>71</v>
      </c>
      <c r="E2694" s="9">
        <v>4562342690067</v>
      </c>
      <c r="F2694">
        <v>0</v>
      </c>
      <c r="G2694">
        <v>0</v>
      </c>
      <c r="H2694" t="s">
        <v>23</v>
      </c>
      <c r="I2694" t="s">
        <v>19</v>
      </c>
      <c r="J2694" t="s">
        <v>329</v>
      </c>
      <c r="K2694">
        <v>31</v>
      </c>
      <c r="L2694">
        <v>5</v>
      </c>
      <c r="M2694">
        <v>0</v>
      </c>
      <c r="N2694">
        <v>0</v>
      </c>
    </row>
    <row r="2695" spans="1:14" x14ac:dyDescent="0.15">
      <c r="A2695" t="str">
        <f t="shared" si="44"/>
        <v>201951_300_4562342690074</v>
      </c>
      <c r="B2695">
        <v>201951</v>
      </c>
      <c r="C2695">
        <v>300</v>
      </c>
      <c r="D2695" t="s">
        <v>71</v>
      </c>
      <c r="E2695" s="9">
        <v>4562342690074</v>
      </c>
      <c r="F2695">
        <v>0</v>
      </c>
      <c r="G2695">
        <v>0</v>
      </c>
      <c r="H2695" t="s">
        <v>24</v>
      </c>
      <c r="I2695" t="s">
        <v>19</v>
      </c>
      <c r="J2695" t="s">
        <v>329</v>
      </c>
      <c r="K2695">
        <v>26</v>
      </c>
      <c r="L2695">
        <v>5</v>
      </c>
      <c r="M2695">
        <v>0</v>
      </c>
      <c r="N2695">
        <v>0</v>
      </c>
    </row>
    <row r="2696" spans="1:14" x14ac:dyDescent="0.15">
      <c r="A2696" t="str">
        <f t="shared" si="44"/>
        <v>201951_300_4562342690081</v>
      </c>
      <c r="B2696">
        <v>201951</v>
      </c>
      <c r="C2696">
        <v>300</v>
      </c>
      <c r="D2696" t="s">
        <v>71</v>
      </c>
      <c r="E2696" s="9">
        <v>4562342690081</v>
      </c>
      <c r="F2696">
        <v>0</v>
      </c>
      <c r="G2696">
        <v>0</v>
      </c>
      <c r="H2696" t="s">
        <v>25</v>
      </c>
      <c r="I2696" t="s">
        <v>19</v>
      </c>
      <c r="J2696" t="s">
        <v>329</v>
      </c>
      <c r="K2696">
        <v>4</v>
      </c>
      <c r="L2696">
        <v>2</v>
      </c>
      <c r="M2696">
        <v>0</v>
      </c>
      <c r="N2696">
        <v>0</v>
      </c>
    </row>
    <row r="2697" spans="1:14" x14ac:dyDescent="0.15">
      <c r="A2697" t="str">
        <f t="shared" si="44"/>
        <v>201951_302_4562342690029</v>
      </c>
      <c r="B2697">
        <v>201951</v>
      </c>
      <c r="C2697">
        <v>302</v>
      </c>
      <c r="D2697" t="s">
        <v>72</v>
      </c>
      <c r="E2697" s="9">
        <v>4562342690029</v>
      </c>
      <c r="F2697">
        <v>0</v>
      </c>
      <c r="G2697">
        <v>0</v>
      </c>
      <c r="H2697" t="s">
        <v>18</v>
      </c>
      <c r="I2697" t="s">
        <v>19</v>
      </c>
      <c r="J2697" t="s">
        <v>329</v>
      </c>
      <c r="K2697">
        <v>22</v>
      </c>
      <c r="L2697">
        <v>2</v>
      </c>
      <c r="M2697">
        <v>0</v>
      </c>
      <c r="N2697">
        <v>0</v>
      </c>
    </row>
    <row r="2698" spans="1:14" x14ac:dyDescent="0.15">
      <c r="A2698" t="str">
        <f t="shared" si="44"/>
        <v>201951_302_4562342690036</v>
      </c>
      <c r="B2698">
        <v>201951</v>
      </c>
      <c r="C2698">
        <v>302</v>
      </c>
      <c r="D2698" t="s">
        <v>72</v>
      </c>
      <c r="E2698" s="9">
        <v>4562342690036</v>
      </c>
      <c r="F2698">
        <v>0</v>
      </c>
      <c r="G2698">
        <v>0</v>
      </c>
      <c r="H2698" t="s">
        <v>20</v>
      </c>
      <c r="I2698" t="s">
        <v>19</v>
      </c>
      <c r="J2698" t="s">
        <v>329</v>
      </c>
      <c r="K2698">
        <v>6</v>
      </c>
      <c r="L2698">
        <v>0</v>
      </c>
      <c r="M2698">
        <v>0</v>
      </c>
      <c r="N2698">
        <v>0</v>
      </c>
    </row>
    <row r="2699" spans="1:14" x14ac:dyDescent="0.15">
      <c r="A2699" t="str">
        <f t="shared" si="44"/>
        <v>201951_302_4562342690043</v>
      </c>
      <c r="B2699">
        <v>201951</v>
      </c>
      <c r="C2699">
        <v>302</v>
      </c>
      <c r="D2699" t="s">
        <v>72</v>
      </c>
      <c r="E2699" s="9">
        <v>4562342690043</v>
      </c>
      <c r="F2699">
        <v>0</v>
      </c>
      <c r="G2699">
        <v>0</v>
      </c>
      <c r="H2699" t="s">
        <v>21</v>
      </c>
      <c r="I2699" t="s">
        <v>19</v>
      </c>
      <c r="J2699" t="s">
        <v>329</v>
      </c>
      <c r="K2699">
        <v>19</v>
      </c>
      <c r="L2699">
        <v>2</v>
      </c>
      <c r="M2699">
        <v>0</v>
      </c>
      <c r="N2699">
        <v>0</v>
      </c>
    </row>
    <row r="2700" spans="1:14" x14ac:dyDescent="0.15">
      <c r="A2700" t="str">
        <f t="shared" si="44"/>
        <v>201951_302_4562342690050</v>
      </c>
      <c r="B2700">
        <v>201951</v>
      </c>
      <c r="C2700">
        <v>302</v>
      </c>
      <c r="D2700" t="s">
        <v>72</v>
      </c>
      <c r="E2700" s="9">
        <v>4562342690050</v>
      </c>
      <c r="F2700">
        <v>0</v>
      </c>
      <c r="G2700">
        <v>0</v>
      </c>
      <c r="H2700" t="s">
        <v>22</v>
      </c>
      <c r="I2700" t="s">
        <v>19</v>
      </c>
      <c r="J2700" t="s">
        <v>329</v>
      </c>
      <c r="K2700">
        <v>8</v>
      </c>
      <c r="L2700">
        <v>1</v>
      </c>
      <c r="M2700">
        <v>0</v>
      </c>
      <c r="N2700">
        <v>0</v>
      </c>
    </row>
    <row r="2701" spans="1:14" x14ac:dyDescent="0.15">
      <c r="A2701" t="str">
        <f t="shared" si="44"/>
        <v>201951_302_4562342690067</v>
      </c>
      <c r="B2701">
        <v>201951</v>
      </c>
      <c r="C2701">
        <v>302</v>
      </c>
      <c r="D2701" t="s">
        <v>72</v>
      </c>
      <c r="E2701" s="9">
        <v>4562342690067</v>
      </c>
      <c r="F2701">
        <v>0</v>
      </c>
      <c r="G2701">
        <v>0</v>
      </c>
      <c r="H2701" t="s">
        <v>23</v>
      </c>
      <c r="I2701" t="s">
        <v>19</v>
      </c>
      <c r="J2701" t="s">
        <v>329</v>
      </c>
      <c r="K2701">
        <v>23</v>
      </c>
      <c r="L2701">
        <v>1</v>
      </c>
      <c r="M2701">
        <v>0</v>
      </c>
      <c r="N2701">
        <v>0</v>
      </c>
    </row>
    <row r="2702" spans="1:14" x14ac:dyDescent="0.15">
      <c r="A2702" t="str">
        <f t="shared" si="44"/>
        <v>201951_302_4562342690074</v>
      </c>
      <c r="B2702">
        <v>201951</v>
      </c>
      <c r="C2702">
        <v>302</v>
      </c>
      <c r="D2702" t="s">
        <v>72</v>
      </c>
      <c r="E2702" s="9">
        <v>4562342690074</v>
      </c>
      <c r="F2702">
        <v>0</v>
      </c>
      <c r="G2702">
        <v>0</v>
      </c>
      <c r="H2702" t="s">
        <v>24</v>
      </c>
      <c r="I2702" t="s">
        <v>19</v>
      </c>
      <c r="J2702" t="s">
        <v>329</v>
      </c>
      <c r="K2702">
        <v>22</v>
      </c>
      <c r="L2702">
        <v>3</v>
      </c>
      <c r="M2702">
        <v>0</v>
      </c>
      <c r="N2702">
        <v>0</v>
      </c>
    </row>
    <row r="2703" spans="1:14" x14ac:dyDescent="0.15">
      <c r="A2703" t="str">
        <f t="shared" si="44"/>
        <v>201951_302_4562342690081</v>
      </c>
      <c r="B2703">
        <v>201951</v>
      </c>
      <c r="C2703">
        <v>302</v>
      </c>
      <c r="D2703" t="s">
        <v>72</v>
      </c>
      <c r="E2703" s="9">
        <v>4562342690081</v>
      </c>
      <c r="F2703">
        <v>0</v>
      </c>
      <c r="G2703">
        <v>0</v>
      </c>
      <c r="H2703" t="s">
        <v>25</v>
      </c>
      <c r="I2703" t="s">
        <v>19</v>
      </c>
      <c r="J2703" t="s">
        <v>329</v>
      </c>
      <c r="K2703">
        <v>5</v>
      </c>
      <c r="L2703">
        <v>0</v>
      </c>
      <c r="M2703">
        <v>0</v>
      </c>
      <c r="N2703">
        <v>0</v>
      </c>
    </row>
    <row r="2704" spans="1:14" x14ac:dyDescent="0.15">
      <c r="A2704" t="str">
        <f t="shared" si="44"/>
        <v>201951_306_4562342690029</v>
      </c>
      <c r="B2704">
        <v>201951</v>
      </c>
      <c r="C2704">
        <v>306</v>
      </c>
      <c r="D2704" t="s">
        <v>73</v>
      </c>
      <c r="E2704" s="9">
        <v>4562342690029</v>
      </c>
      <c r="F2704">
        <v>0</v>
      </c>
      <c r="G2704">
        <v>0</v>
      </c>
      <c r="H2704" t="s">
        <v>18</v>
      </c>
      <c r="I2704" t="s">
        <v>19</v>
      </c>
      <c r="J2704" t="s">
        <v>329</v>
      </c>
      <c r="K2704">
        <v>26</v>
      </c>
      <c r="L2704">
        <v>3</v>
      </c>
      <c r="M2704">
        <v>0</v>
      </c>
      <c r="N2704">
        <v>0</v>
      </c>
    </row>
    <row r="2705" spans="1:14" x14ac:dyDescent="0.15">
      <c r="A2705" t="str">
        <f t="shared" si="44"/>
        <v>201951_306_4562342690036</v>
      </c>
      <c r="B2705">
        <v>201951</v>
      </c>
      <c r="C2705">
        <v>306</v>
      </c>
      <c r="D2705" t="s">
        <v>73</v>
      </c>
      <c r="E2705" s="9">
        <v>4562342690036</v>
      </c>
      <c r="F2705">
        <v>0</v>
      </c>
      <c r="G2705">
        <v>0</v>
      </c>
      <c r="H2705" t="s">
        <v>20</v>
      </c>
      <c r="I2705" t="s">
        <v>19</v>
      </c>
      <c r="J2705" t="s">
        <v>329</v>
      </c>
      <c r="K2705">
        <v>9</v>
      </c>
      <c r="L2705">
        <v>0</v>
      </c>
      <c r="M2705">
        <v>0</v>
      </c>
      <c r="N2705">
        <v>0</v>
      </c>
    </row>
    <row r="2706" spans="1:14" x14ac:dyDescent="0.15">
      <c r="A2706" t="str">
        <f t="shared" si="44"/>
        <v>201951_306_4562342690043</v>
      </c>
      <c r="B2706">
        <v>201951</v>
      </c>
      <c r="C2706">
        <v>306</v>
      </c>
      <c r="D2706" t="s">
        <v>73</v>
      </c>
      <c r="E2706" s="9">
        <v>4562342690043</v>
      </c>
      <c r="F2706">
        <v>0</v>
      </c>
      <c r="G2706">
        <v>0</v>
      </c>
      <c r="H2706" t="s">
        <v>21</v>
      </c>
      <c r="I2706" t="s">
        <v>19</v>
      </c>
      <c r="J2706" t="s">
        <v>329</v>
      </c>
      <c r="K2706">
        <v>25</v>
      </c>
      <c r="L2706">
        <v>3</v>
      </c>
      <c r="M2706">
        <v>0</v>
      </c>
      <c r="N2706">
        <v>0</v>
      </c>
    </row>
    <row r="2707" spans="1:14" x14ac:dyDescent="0.15">
      <c r="A2707" t="str">
        <f t="shared" si="44"/>
        <v>201951_306_4562342690050</v>
      </c>
      <c r="B2707">
        <v>201951</v>
      </c>
      <c r="C2707">
        <v>306</v>
      </c>
      <c r="D2707" t="s">
        <v>73</v>
      </c>
      <c r="E2707" s="9">
        <v>4562342690050</v>
      </c>
      <c r="F2707">
        <v>0</v>
      </c>
      <c r="G2707">
        <v>0</v>
      </c>
      <c r="H2707" t="s">
        <v>22</v>
      </c>
      <c r="I2707" t="s">
        <v>19</v>
      </c>
      <c r="J2707" t="s">
        <v>329</v>
      </c>
      <c r="K2707">
        <v>9</v>
      </c>
      <c r="L2707">
        <v>0</v>
      </c>
      <c r="M2707">
        <v>0</v>
      </c>
      <c r="N2707">
        <v>0</v>
      </c>
    </row>
    <row r="2708" spans="1:14" x14ac:dyDescent="0.15">
      <c r="A2708" t="str">
        <f t="shared" si="44"/>
        <v>201951_306_4562342690067</v>
      </c>
      <c r="B2708">
        <v>201951</v>
      </c>
      <c r="C2708">
        <v>306</v>
      </c>
      <c r="D2708" t="s">
        <v>73</v>
      </c>
      <c r="E2708" s="9">
        <v>4562342690067</v>
      </c>
      <c r="F2708">
        <v>0</v>
      </c>
      <c r="G2708">
        <v>0</v>
      </c>
      <c r="H2708" t="s">
        <v>23</v>
      </c>
      <c r="I2708" t="s">
        <v>19</v>
      </c>
      <c r="J2708" t="s">
        <v>329</v>
      </c>
      <c r="K2708">
        <v>28</v>
      </c>
      <c r="L2708">
        <v>1</v>
      </c>
      <c r="M2708">
        <v>0</v>
      </c>
      <c r="N2708">
        <v>0</v>
      </c>
    </row>
    <row r="2709" spans="1:14" x14ac:dyDescent="0.15">
      <c r="A2709" t="str">
        <f t="shared" si="44"/>
        <v>201951_306_4562342690074</v>
      </c>
      <c r="B2709">
        <v>201951</v>
      </c>
      <c r="C2709">
        <v>306</v>
      </c>
      <c r="D2709" t="s">
        <v>73</v>
      </c>
      <c r="E2709" s="9">
        <v>4562342690074</v>
      </c>
      <c r="F2709">
        <v>0</v>
      </c>
      <c r="G2709">
        <v>0</v>
      </c>
      <c r="H2709" t="s">
        <v>24</v>
      </c>
      <c r="I2709" t="s">
        <v>19</v>
      </c>
      <c r="J2709" t="s">
        <v>329</v>
      </c>
      <c r="K2709">
        <v>22</v>
      </c>
      <c r="L2709">
        <v>5</v>
      </c>
      <c r="M2709">
        <v>0</v>
      </c>
      <c r="N2709">
        <v>0</v>
      </c>
    </row>
    <row r="2710" spans="1:14" x14ac:dyDescent="0.15">
      <c r="A2710" t="str">
        <f t="shared" si="44"/>
        <v>201951_306_4562342690081</v>
      </c>
      <c r="B2710">
        <v>201951</v>
      </c>
      <c r="C2710">
        <v>306</v>
      </c>
      <c r="D2710" t="s">
        <v>73</v>
      </c>
      <c r="E2710" s="9">
        <v>4562342690081</v>
      </c>
      <c r="F2710">
        <v>0</v>
      </c>
      <c r="G2710">
        <v>0</v>
      </c>
      <c r="H2710" t="s">
        <v>25</v>
      </c>
      <c r="I2710" t="s">
        <v>19</v>
      </c>
      <c r="J2710" t="s">
        <v>329</v>
      </c>
      <c r="K2710">
        <v>8</v>
      </c>
      <c r="L2710">
        <v>0</v>
      </c>
      <c r="M2710">
        <v>0</v>
      </c>
      <c r="N2710">
        <v>0</v>
      </c>
    </row>
    <row r="2711" spans="1:14" x14ac:dyDescent="0.15">
      <c r="A2711" t="str">
        <f t="shared" si="44"/>
        <v>201951_309_4562342690029</v>
      </c>
      <c r="B2711">
        <v>201951</v>
      </c>
      <c r="C2711">
        <v>309</v>
      </c>
      <c r="D2711" t="s">
        <v>74</v>
      </c>
      <c r="E2711" s="9">
        <v>4562342690029</v>
      </c>
      <c r="F2711">
        <v>0</v>
      </c>
      <c r="G2711">
        <v>0</v>
      </c>
      <c r="H2711" t="s">
        <v>18</v>
      </c>
      <c r="I2711" t="s">
        <v>19</v>
      </c>
      <c r="J2711" t="s">
        <v>329</v>
      </c>
      <c r="K2711">
        <v>26</v>
      </c>
      <c r="L2711">
        <v>2</v>
      </c>
      <c r="M2711">
        <v>0</v>
      </c>
      <c r="N2711">
        <v>0</v>
      </c>
    </row>
    <row r="2712" spans="1:14" x14ac:dyDescent="0.15">
      <c r="A2712" t="str">
        <f t="shared" si="44"/>
        <v>201951_309_4562342690036</v>
      </c>
      <c r="B2712">
        <v>201951</v>
      </c>
      <c r="C2712">
        <v>309</v>
      </c>
      <c r="D2712" t="s">
        <v>74</v>
      </c>
      <c r="E2712" s="9">
        <v>4562342690036</v>
      </c>
      <c r="F2712">
        <v>0</v>
      </c>
      <c r="G2712">
        <v>0</v>
      </c>
      <c r="H2712" t="s">
        <v>20</v>
      </c>
      <c r="I2712" t="s">
        <v>19</v>
      </c>
      <c r="J2712" t="s">
        <v>329</v>
      </c>
      <c r="K2712">
        <v>10</v>
      </c>
      <c r="L2712">
        <v>0</v>
      </c>
      <c r="M2712">
        <v>0</v>
      </c>
      <c r="N2712">
        <v>0</v>
      </c>
    </row>
    <row r="2713" spans="1:14" x14ac:dyDescent="0.15">
      <c r="A2713" t="str">
        <f t="shared" ref="A2713:A2776" si="45">B2713&amp;"_"&amp;C2713&amp;"_"&amp;E2713</f>
        <v>201951_309_4562342690043</v>
      </c>
      <c r="B2713">
        <v>201951</v>
      </c>
      <c r="C2713">
        <v>309</v>
      </c>
      <c r="D2713" t="s">
        <v>74</v>
      </c>
      <c r="E2713" s="9">
        <v>4562342690043</v>
      </c>
      <c r="F2713">
        <v>0</v>
      </c>
      <c r="G2713">
        <v>0</v>
      </c>
      <c r="H2713" t="s">
        <v>21</v>
      </c>
      <c r="I2713" t="s">
        <v>19</v>
      </c>
      <c r="J2713" t="s">
        <v>329</v>
      </c>
      <c r="K2713">
        <v>28</v>
      </c>
      <c r="L2713">
        <v>1</v>
      </c>
      <c r="M2713">
        <v>0</v>
      </c>
      <c r="N2713">
        <v>0</v>
      </c>
    </row>
    <row r="2714" spans="1:14" x14ac:dyDescent="0.15">
      <c r="A2714" t="str">
        <f t="shared" si="45"/>
        <v>201951_309_4562342690050</v>
      </c>
      <c r="B2714">
        <v>201951</v>
      </c>
      <c r="C2714">
        <v>309</v>
      </c>
      <c r="D2714" t="s">
        <v>74</v>
      </c>
      <c r="E2714" s="9">
        <v>4562342690050</v>
      </c>
      <c r="F2714">
        <v>0</v>
      </c>
      <c r="G2714">
        <v>0</v>
      </c>
      <c r="H2714" t="s">
        <v>22</v>
      </c>
      <c r="I2714" t="s">
        <v>19</v>
      </c>
      <c r="J2714" t="s">
        <v>329</v>
      </c>
      <c r="K2714">
        <v>9</v>
      </c>
      <c r="L2714">
        <v>0</v>
      </c>
      <c r="M2714">
        <v>0</v>
      </c>
      <c r="N2714">
        <v>0</v>
      </c>
    </row>
    <row r="2715" spans="1:14" x14ac:dyDescent="0.15">
      <c r="A2715" t="str">
        <f t="shared" si="45"/>
        <v>201951_309_4562342690067</v>
      </c>
      <c r="B2715">
        <v>201951</v>
      </c>
      <c r="C2715">
        <v>309</v>
      </c>
      <c r="D2715" t="s">
        <v>74</v>
      </c>
      <c r="E2715" s="9">
        <v>4562342690067</v>
      </c>
      <c r="F2715">
        <v>0</v>
      </c>
      <c r="G2715">
        <v>0</v>
      </c>
      <c r="H2715" t="s">
        <v>23</v>
      </c>
      <c r="I2715" t="s">
        <v>19</v>
      </c>
      <c r="J2715" t="s">
        <v>329</v>
      </c>
      <c r="K2715">
        <v>28</v>
      </c>
      <c r="L2715">
        <v>1</v>
      </c>
      <c r="M2715">
        <v>0</v>
      </c>
      <c r="N2715">
        <v>0</v>
      </c>
    </row>
    <row r="2716" spans="1:14" x14ac:dyDescent="0.15">
      <c r="A2716" t="str">
        <f t="shared" si="45"/>
        <v>201951_309_4562342690074</v>
      </c>
      <c r="B2716">
        <v>201951</v>
      </c>
      <c r="C2716">
        <v>309</v>
      </c>
      <c r="D2716" t="s">
        <v>74</v>
      </c>
      <c r="E2716" s="9">
        <v>4562342690074</v>
      </c>
      <c r="F2716">
        <v>0</v>
      </c>
      <c r="G2716">
        <v>0</v>
      </c>
      <c r="H2716" t="s">
        <v>24</v>
      </c>
      <c r="I2716" t="s">
        <v>19</v>
      </c>
      <c r="J2716" t="s">
        <v>329</v>
      </c>
      <c r="K2716">
        <v>28</v>
      </c>
      <c r="L2716">
        <v>0</v>
      </c>
      <c r="M2716">
        <v>0</v>
      </c>
      <c r="N2716">
        <v>0</v>
      </c>
    </row>
    <row r="2717" spans="1:14" x14ac:dyDescent="0.15">
      <c r="A2717" t="str">
        <f t="shared" si="45"/>
        <v>201951_309_4562342690081</v>
      </c>
      <c r="B2717">
        <v>201951</v>
      </c>
      <c r="C2717">
        <v>309</v>
      </c>
      <c r="D2717" t="s">
        <v>74</v>
      </c>
      <c r="E2717" s="9">
        <v>4562342690081</v>
      </c>
      <c r="F2717">
        <v>0</v>
      </c>
      <c r="G2717">
        <v>0</v>
      </c>
      <c r="H2717" t="s">
        <v>25</v>
      </c>
      <c r="I2717" t="s">
        <v>19</v>
      </c>
      <c r="J2717" t="s">
        <v>329</v>
      </c>
      <c r="K2717">
        <v>9</v>
      </c>
      <c r="L2717">
        <v>1</v>
      </c>
      <c r="M2717">
        <v>0</v>
      </c>
      <c r="N2717">
        <v>0</v>
      </c>
    </row>
    <row r="2718" spans="1:14" x14ac:dyDescent="0.15">
      <c r="A2718" t="str">
        <f t="shared" si="45"/>
        <v>201951_310_4562342690029</v>
      </c>
      <c r="B2718">
        <v>201951</v>
      </c>
      <c r="C2718">
        <v>310</v>
      </c>
      <c r="D2718" t="s">
        <v>75</v>
      </c>
      <c r="E2718" s="9">
        <v>4562342690029</v>
      </c>
      <c r="F2718">
        <v>0</v>
      </c>
      <c r="G2718">
        <v>0</v>
      </c>
      <c r="H2718" t="s">
        <v>18</v>
      </c>
      <c r="I2718" t="s">
        <v>19</v>
      </c>
      <c r="J2718" t="s">
        <v>329</v>
      </c>
      <c r="K2718">
        <v>26</v>
      </c>
      <c r="L2718">
        <v>2</v>
      </c>
      <c r="M2718">
        <v>0</v>
      </c>
      <c r="N2718">
        <v>0</v>
      </c>
    </row>
    <row r="2719" spans="1:14" x14ac:dyDescent="0.15">
      <c r="A2719" t="str">
        <f t="shared" si="45"/>
        <v>201951_310_4562342690036</v>
      </c>
      <c r="B2719">
        <v>201951</v>
      </c>
      <c r="C2719">
        <v>310</v>
      </c>
      <c r="D2719" t="s">
        <v>75</v>
      </c>
      <c r="E2719" s="9">
        <v>4562342690036</v>
      </c>
      <c r="F2719">
        <v>0</v>
      </c>
      <c r="G2719">
        <v>0</v>
      </c>
      <c r="H2719" t="s">
        <v>20</v>
      </c>
      <c r="I2719" t="s">
        <v>19</v>
      </c>
      <c r="J2719" t="s">
        <v>329</v>
      </c>
      <c r="K2719">
        <v>10</v>
      </c>
      <c r="L2719">
        <v>0</v>
      </c>
      <c r="M2719">
        <v>0</v>
      </c>
      <c r="N2719">
        <v>0</v>
      </c>
    </row>
    <row r="2720" spans="1:14" x14ac:dyDescent="0.15">
      <c r="A2720" t="str">
        <f t="shared" si="45"/>
        <v>201951_310_4562342690043</v>
      </c>
      <c r="B2720">
        <v>201951</v>
      </c>
      <c r="C2720">
        <v>310</v>
      </c>
      <c r="D2720" t="s">
        <v>75</v>
      </c>
      <c r="E2720" s="9">
        <v>4562342690043</v>
      </c>
      <c r="F2720">
        <v>0</v>
      </c>
      <c r="G2720">
        <v>0</v>
      </c>
      <c r="H2720" t="s">
        <v>21</v>
      </c>
      <c r="I2720" t="s">
        <v>19</v>
      </c>
      <c r="J2720" t="s">
        <v>329</v>
      </c>
      <c r="K2720">
        <v>25</v>
      </c>
      <c r="L2720">
        <v>1</v>
      </c>
      <c r="M2720">
        <v>0</v>
      </c>
      <c r="N2720">
        <v>0</v>
      </c>
    </row>
    <row r="2721" spans="1:14" x14ac:dyDescent="0.15">
      <c r="A2721" t="str">
        <f t="shared" si="45"/>
        <v>201951_310_4562342690050</v>
      </c>
      <c r="B2721">
        <v>201951</v>
      </c>
      <c r="C2721">
        <v>310</v>
      </c>
      <c r="D2721" t="s">
        <v>75</v>
      </c>
      <c r="E2721" s="9">
        <v>4562342690050</v>
      </c>
      <c r="F2721">
        <v>0</v>
      </c>
      <c r="G2721">
        <v>0</v>
      </c>
      <c r="H2721" t="s">
        <v>22</v>
      </c>
      <c r="I2721" t="s">
        <v>19</v>
      </c>
      <c r="J2721" t="s">
        <v>329</v>
      </c>
      <c r="K2721">
        <v>10</v>
      </c>
      <c r="L2721">
        <v>0</v>
      </c>
      <c r="M2721">
        <v>0</v>
      </c>
      <c r="N2721">
        <v>0</v>
      </c>
    </row>
    <row r="2722" spans="1:14" x14ac:dyDescent="0.15">
      <c r="A2722" t="str">
        <f t="shared" si="45"/>
        <v>201951_310_4562342690067</v>
      </c>
      <c r="B2722">
        <v>201951</v>
      </c>
      <c r="C2722">
        <v>310</v>
      </c>
      <c r="D2722" t="s">
        <v>75</v>
      </c>
      <c r="E2722" s="9">
        <v>4562342690067</v>
      </c>
      <c r="F2722">
        <v>0</v>
      </c>
      <c r="G2722">
        <v>0</v>
      </c>
      <c r="H2722" t="s">
        <v>23</v>
      </c>
      <c r="I2722" t="s">
        <v>19</v>
      </c>
      <c r="J2722" t="s">
        <v>329</v>
      </c>
      <c r="K2722">
        <v>27</v>
      </c>
      <c r="L2722">
        <v>0</v>
      </c>
      <c r="M2722">
        <v>0</v>
      </c>
      <c r="N2722">
        <v>0</v>
      </c>
    </row>
    <row r="2723" spans="1:14" x14ac:dyDescent="0.15">
      <c r="A2723" t="str">
        <f t="shared" si="45"/>
        <v>201951_310_4562342690074</v>
      </c>
      <c r="B2723">
        <v>201951</v>
      </c>
      <c r="C2723">
        <v>310</v>
      </c>
      <c r="D2723" t="s">
        <v>75</v>
      </c>
      <c r="E2723" s="9">
        <v>4562342690074</v>
      </c>
      <c r="F2723">
        <v>0</v>
      </c>
      <c r="G2723">
        <v>0</v>
      </c>
      <c r="H2723" t="s">
        <v>24</v>
      </c>
      <c r="I2723" t="s">
        <v>19</v>
      </c>
      <c r="J2723" t="s">
        <v>329</v>
      </c>
      <c r="K2723">
        <v>26</v>
      </c>
      <c r="L2723">
        <v>3</v>
      </c>
      <c r="M2723">
        <v>0</v>
      </c>
      <c r="N2723">
        <v>0</v>
      </c>
    </row>
    <row r="2724" spans="1:14" x14ac:dyDescent="0.15">
      <c r="A2724" t="str">
        <f t="shared" si="45"/>
        <v>201951_310_4562342690081</v>
      </c>
      <c r="B2724">
        <v>201951</v>
      </c>
      <c r="C2724">
        <v>310</v>
      </c>
      <c r="D2724" t="s">
        <v>75</v>
      </c>
      <c r="E2724" s="9">
        <v>4562342690081</v>
      </c>
      <c r="F2724">
        <v>0</v>
      </c>
      <c r="G2724">
        <v>0</v>
      </c>
      <c r="H2724" t="s">
        <v>25</v>
      </c>
      <c r="I2724" t="s">
        <v>19</v>
      </c>
      <c r="J2724" t="s">
        <v>329</v>
      </c>
      <c r="K2724">
        <v>7</v>
      </c>
      <c r="L2724">
        <v>0</v>
      </c>
      <c r="M2724">
        <v>0</v>
      </c>
      <c r="N2724">
        <v>0</v>
      </c>
    </row>
    <row r="2725" spans="1:14" x14ac:dyDescent="0.15">
      <c r="A2725" t="str">
        <f t="shared" si="45"/>
        <v>201951_311_4562342690029</v>
      </c>
      <c r="B2725">
        <v>201951</v>
      </c>
      <c r="C2725">
        <v>311</v>
      </c>
      <c r="D2725" t="s">
        <v>76</v>
      </c>
      <c r="E2725" s="9">
        <v>4562342690029</v>
      </c>
      <c r="F2725">
        <v>0</v>
      </c>
      <c r="G2725">
        <v>0</v>
      </c>
      <c r="H2725" t="s">
        <v>18</v>
      </c>
      <c r="I2725" t="s">
        <v>19</v>
      </c>
      <c r="J2725" t="s">
        <v>329</v>
      </c>
      <c r="K2725">
        <v>26</v>
      </c>
      <c r="L2725">
        <v>0</v>
      </c>
      <c r="M2725">
        <v>0</v>
      </c>
      <c r="N2725">
        <v>0</v>
      </c>
    </row>
    <row r="2726" spans="1:14" x14ac:dyDescent="0.15">
      <c r="A2726" t="str">
        <f t="shared" si="45"/>
        <v>201951_311_4562342690036</v>
      </c>
      <c r="B2726">
        <v>201951</v>
      </c>
      <c r="C2726">
        <v>311</v>
      </c>
      <c r="D2726" t="s">
        <v>76</v>
      </c>
      <c r="E2726" s="9">
        <v>4562342690036</v>
      </c>
      <c r="F2726">
        <v>0</v>
      </c>
      <c r="G2726">
        <v>0</v>
      </c>
      <c r="H2726" t="s">
        <v>20</v>
      </c>
      <c r="I2726" t="s">
        <v>19</v>
      </c>
      <c r="J2726" t="s">
        <v>329</v>
      </c>
      <c r="K2726">
        <v>10</v>
      </c>
      <c r="L2726">
        <v>0</v>
      </c>
      <c r="M2726">
        <v>0</v>
      </c>
      <c r="N2726">
        <v>0</v>
      </c>
    </row>
    <row r="2727" spans="1:14" x14ac:dyDescent="0.15">
      <c r="A2727" t="str">
        <f t="shared" si="45"/>
        <v>201951_311_4562342690043</v>
      </c>
      <c r="B2727">
        <v>201951</v>
      </c>
      <c r="C2727">
        <v>311</v>
      </c>
      <c r="D2727" t="s">
        <v>76</v>
      </c>
      <c r="E2727" s="9">
        <v>4562342690043</v>
      </c>
      <c r="F2727">
        <v>0</v>
      </c>
      <c r="G2727">
        <v>0</v>
      </c>
      <c r="H2727" t="s">
        <v>21</v>
      </c>
      <c r="I2727" t="s">
        <v>19</v>
      </c>
      <c r="J2727" t="s">
        <v>329</v>
      </c>
      <c r="K2727">
        <v>26</v>
      </c>
      <c r="L2727">
        <v>1</v>
      </c>
      <c r="M2727">
        <v>0</v>
      </c>
      <c r="N2727">
        <v>0</v>
      </c>
    </row>
    <row r="2728" spans="1:14" x14ac:dyDescent="0.15">
      <c r="A2728" t="str">
        <f t="shared" si="45"/>
        <v>201951_311_4562342690050</v>
      </c>
      <c r="B2728">
        <v>201951</v>
      </c>
      <c r="C2728">
        <v>311</v>
      </c>
      <c r="D2728" t="s">
        <v>76</v>
      </c>
      <c r="E2728" s="9">
        <v>4562342690050</v>
      </c>
      <c r="F2728">
        <v>0</v>
      </c>
      <c r="G2728">
        <v>0</v>
      </c>
      <c r="H2728" t="s">
        <v>22</v>
      </c>
      <c r="I2728" t="s">
        <v>19</v>
      </c>
      <c r="J2728" t="s">
        <v>329</v>
      </c>
      <c r="K2728">
        <v>6</v>
      </c>
      <c r="L2728">
        <v>2</v>
      </c>
      <c r="M2728">
        <v>0</v>
      </c>
      <c r="N2728">
        <v>0</v>
      </c>
    </row>
    <row r="2729" spans="1:14" x14ac:dyDescent="0.15">
      <c r="A2729" t="str">
        <f t="shared" si="45"/>
        <v>201951_311_4562342690067</v>
      </c>
      <c r="B2729">
        <v>201951</v>
      </c>
      <c r="C2729">
        <v>311</v>
      </c>
      <c r="D2729" t="s">
        <v>76</v>
      </c>
      <c r="E2729" s="9">
        <v>4562342690067</v>
      </c>
      <c r="F2729">
        <v>0</v>
      </c>
      <c r="G2729">
        <v>0</v>
      </c>
      <c r="H2729" t="s">
        <v>23</v>
      </c>
      <c r="I2729" t="s">
        <v>19</v>
      </c>
      <c r="J2729" t="s">
        <v>329</v>
      </c>
      <c r="K2729">
        <v>25</v>
      </c>
      <c r="L2729">
        <v>3</v>
      </c>
      <c r="M2729">
        <v>0</v>
      </c>
      <c r="N2729">
        <v>0</v>
      </c>
    </row>
    <row r="2730" spans="1:14" x14ac:dyDescent="0.15">
      <c r="A2730" t="str">
        <f t="shared" si="45"/>
        <v>201951_311_4562342690074</v>
      </c>
      <c r="B2730">
        <v>201951</v>
      </c>
      <c r="C2730">
        <v>311</v>
      </c>
      <c r="D2730" t="s">
        <v>76</v>
      </c>
      <c r="E2730" s="9">
        <v>4562342690074</v>
      </c>
      <c r="F2730">
        <v>0</v>
      </c>
      <c r="G2730">
        <v>0</v>
      </c>
      <c r="H2730" t="s">
        <v>24</v>
      </c>
      <c r="I2730" t="s">
        <v>19</v>
      </c>
      <c r="J2730" t="s">
        <v>329</v>
      </c>
      <c r="K2730">
        <v>31</v>
      </c>
      <c r="L2730">
        <v>1</v>
      </c>
      <c r="M2730">
        <v>0</v>
      </c>
      <c r="N2730">
        <v>0</v>
      </c>
    </row>
    <row r="2731" spans="1:14" x14ac:dyDescent="0.15">
      <c r="A2731" t="str">
        <f t="shared" si="45"/>
        <v>201951_311_4562342690081</v>
      </c>
      <c r="B2731">
        <v>201951</v>
      </c>
      <c r="C2731">
        <v>311</v>
      </c>
      <c r="D2731" t="s">
        <v>76</v>
      </c>
      <c r="E2731" s="9">
        <v>4562342690081</v>
      </c>
      <c r="F2731">
        <v>0</v>
      </c>
      <c r="G2731">
        <v>0</v>
      </c>
      <c r="H2731" t="s">
        <v>25</v>
      </c>
      <c r="I2731" t="s">
        <v>19</v>
      </c>
      <c r="J2731" t="s">
        <v>329</v>
      </c>
      <c r="K2731">
        <v>5</v>
      </c>
      <c r="L2731">
        <v>2</v>
      </c>
      <c r="M2731">
        <v>0</v>
      </c>
      <c r="N2731">
        <v>0</v>
      </c>
    </row>
    <row r="2732" spans="1:14" x14ac:dyDescent="0.15">
      <c r="A2732" t="str">
        <f t="shared" si="45"/>
        <v>201951_312_4562342690029</v>
      </c>
      <c r="B2732">
        <v>201951</v>
      </c>
      <c r="C2732">
        <v>312</v>
      </c>
      <c r="D2732" t="s">
        <v>77</v>
      </c>
      <c r="E2732" s="9">
        <v>4562342690029</v>
      </c>
      <c r="F2732">
        <v>0</v>
      </c>
      <c r="G2732">
        <v>0</v>
      </c>
      <c r="H2732" t="s">
        <v>18</v>
      </c>
      <c r="I2732" t="s">
        <v>19</v>
      </c>
      <c r="J2732" t="s">
        <v>329</v>
      </c>
      <c r="K2732">
        <v>23</v>
      </c>
      <c r="L2732">
        <v>2</v>
      </c>
      <c r="M2732">
        <v>0</v>
      </c>
      <c r="N2732">
        <v>0</v>
      </c>
    </row>
    <row r="2733" spans="1:14" x14ac:dyDescent="0.15">
      <c r="A2733" t="str">
        <f t="shared" si="45"/>
        <v>201951_312_4562342690036</v>
      </c>
      <c r="B2733">
        <v>201951</v>
      </c>
      <c r="C2733">
        <v>312</v>
      </c>
      <c r="D2733" t="s">
        <v>77</v>
      </c>
      <c r="E2733" s="9">
        <v>4562342690036</v>
      </c>
      <c r="F2733">
        <v>0</v>
      </c>
      <c r="G2733">
        <v>0</v>
      </c>
      <c r="H2733" t="s">
        <v>20</v>
      </c>
      <c r="I2733" t="s">
        <v>19</v>
      </c>
      <c r="J2733" t="s">
        <v>329</v>
      </c>
      <c r="K2733">
        <v>9</v>
      </c>
      <c r="L2733">
        <v>1</v>
      </c>
      <c r="M2733">
        <v>0</v>
      </c>
      <c r="N2733">
        <v>0</v>
      </c>
    </row>
    <row r="2734" spans="1:14" x14ac:dyDescent="0.15">
      <c r="A2734" t="str">
        <f t="shared" si="45"/>
        <v>201951_312_4562342690043</v>
      </c>
      <c r="B2734">
        <v>201951</v>
      </c>
      <c r="C2734">
        <v>312</v>
      </c>
      <c r="D2734" t="s">
        <v>77</v>
      </c>
      <c r="E2734" s="9">
        <v>4562342690043</v>
      </c>
      <c r="F2734">
        <v>0</v>
      </c>
      <c r="G2734">
        <v>0</v>
      </c>
      <c r="H2734" t="s">
        <v>21</v>
      </c>
      <c r="I2734" t="s">
        <v>19</v>
      </c>
      <c r="J2734" t="s">
        <v>329</v>
      </c>
      <c r="K2734">
        <v>17</v>
      </c>
      <c r="L2734">
        <v>4</v>
      </c>
      <c r="M2734">
        <v>0</v>
      </c>
      <c r="N2734">
        <v>0</v>
      </c>
    </row>
    <row r="2735" spans="1:14" x14ac:dyDescent="0.15">
      <c r="A2735" t="str">
        <f t="shared" si="45"/>
        <v>201951_312_4562342690050</v>
      </c>
      <c r="B2735">
        <v>201951</v>
      </c>
      <c r="C2735">
        <v>312</v>
      </c>
      <c r="D2735" t="s">
        <v>77</v>
      </c>
      <c r="E2735" s="9">
        <v>4562342690050</v>
      </c>
      <c r="F2735">
        <v>0</v>
      </c>
      <c r="G2735">
        <v>0</v>
      </c>
      <c r="H2735" t="s">
        <v>22</v>
      </c>
      <c r="I2735" t="s">
        <v>19</v>
      </c>
      <c r="J2735" t="s">
        <v>329</v>
      </c>
      <c r="K2735">
        <v>7</v>
      </c>
      <c r="L2735">
        <v>1</v>
      </c>
      <c r="M2735">
        <v>0</v>
      </c>
      <c r="N2735">
        <v>0</v>
      </c>
    </row>
    <row r="2736" spans="1:14" x14ac:dyDescent="0.15">
      <c r="A2736" t="str">
        <f t="shared" si="45"/>
        <v>201951_312_4562342690067</v>
      </c>
      <c r="B2736">
        <v>201951</v>
      </c>
      <c r="C2736">
        <v>312</v>
      </c>
      <c r="D2736" t="s">
        <v>77</v>
      </c>
      <c r="E2736" s="9">
        <v>4562342690067</v>
      </c>
      <c r="F2736">
        <v>0</v>
      </c>
      <c r="G2736">
        <v>0</v>
      </c>
      <c r="H2736" t="s">
        <v>23</v>
      </c>
      <c r="I2736" t="s">
        <v>19</v>
      </c>
      <c r="J2736" t="s">
        <v>329</v>
      </c>
      <c r="K2736">
        <v>24</v>
      </c>
      <c r="L2736">
        <v>1</v>
      </c>
      <c r="M2736">
        <v>0</v>
      </c>
      <c r="N2736">
        <v>0</v>
      </c>
    </row>
    <row r="2737" spans="1:14" x14ac:dyDescent="0.15">
      <c r="A2737" t="str">
        <f t="shared" si="45"/>
        <v>201951_312_4562342690074</v>
      </c>
      <c r="B2737">
        <v>201951</v>
      </c>
      <c r="C2737">
        <v>312</v>
      </c>
      <c r="D2737" t="s">
        <v>77</v>
      </c>
      <c r="E2737" s="9">
        <v>4562342690074</v>
      </c>
      <c r="F2737">
        <v>0</v>
      </c>
      <c r="G2737">
        <v>0</v>
      </c>
      <c r="H2737" t="s">
        <v>24</v>
      </c>
      <c r="I2737" t="s">
        <v>19</v>
      </c>
      <c r="J2737" t="s">
        <v>329</v>
      </c>
      <c r="K2737">
        <v>20</v>
      </c>
      <c r="L2737">
        <v>1</v>
      </c>
      <c r="M2737">
        <v>0</v>
      </c>
      <c r="N2737">
        <v>0</v>
      </c>
    </row>
    <row r="2738" spans="1:14" x14ac:dyDescent="0.15">
      <c r="A2738" t="str">
        <f t="shared" si="45"/>
        <v>201951_312_4562342690081</v>
      </c>
      <c r="B2738">
        <v>201951</v>
      </c>
      <c r="C2738">
        <v>312</v>
      </c>
      <c r="D2738" t="s">
        <v>77</v>
      </c>
      <c r="E2738" s="9">
        <v>4562342690081</v>
      </c>
      <c r="F2738">
        <v>0</v>
      </c>
      <c r="G2738">
        <v>0</v>
      </c>
      <c r="H2738" t="s">
        <v>25</v>
      </c>
      <c r="I2738" t="s">
        <v>19</v>
      </c>
      <c r="J2738" t="s">
        <v>329</v>
      </c>
      <c r="K2738">
        <v>1</v>
      </c>
      <c r="L2738">
        <v>2</v>
      </c>
      <c r="M2738">
        <v>0</v>
      </c>
      <c r="N2738">
        <v>0</v>
      </c>
    </row>
    <row r="2739" spans="1:14" x14ac:dyDescent="0.15">
      <c r="A2739" t="str">
        <f t="shared" si="45"/>
        <v>201951_315_4562342690029</v>
      </c>
      <c r="B2739">
        <v>201951</v>
      </c>
      <c r="C2739">
        <v>315</v>
      </c>
      <c r="D2739" t="s">
        <v>78</v>
      </c>
      <c r="E2739" s="9">
        <v>4562342690029</v>
      </c>
      <c r="F2739">
        <v>0</v>
      </c>
      <c r="G2739">
        <v>0</v>
      </c>
      <c r="H2739" t="s">
        <v>18</v>
      </c>
      <c r="I2739" t="s">
        <v>19</v>
      </c>
      <c r="J2739" t="s">
        <v>329</v>
      </c>
      <c r="K2739">
        <v>18</v>
      </c>
      <c r="L2739">
        <v>3</v>
      </c>
      <c r="M2739">
        <v>0</v>
      </c>
      <c r="N2739">
        <v>0</v>
      </c>
    </row>
    <row r="2740" spans="1:14" x14ac:dyDescent="0.15">
      <c r="A2740" t="str">
        <f t="shared" si="45"/>
        <v>201951_315_4562342690036</v>
      </c>
      <c r="B2740">
        <v>201951</v>
      </c>
      <c r="C2740">
        <v>315</v>
      </c>
      <c r="D2740" t="s">
        <v>78</v>
      </c>
      <c r="E2740" s="9">
        <v>4562342690036</v>
      </c>
      <c r="F2740">
        <v>0</v>
      </c>
      <c r="G2740">
        <v>0</v>
      </c>
      <c r="H2740" t="s">
        <v>20</v>
      </c>
      <c r="I2740" t="s">
        <v>19</v>
      </c>
      <c r="J2740" t="s">
        <v>329</v>
      </c>
      <c r="K2740">
        <v>8</v>
      </c>
      <c r="L2740">
        <v>2</v>
      </c>
      <c r="M2740">
        <v>0</v>
      </c>
      <c r="N2740">
        <v>0</v>
      </c>
    </row>
    <row r="2741" spans="1:14" x14ac:dyDescent="0.15">
      <c r="A2741" t="str">
        <f t="shared" si="45"/>
        <v>201951_315_4562342690043</v>
      </c>
      <c r="B2741">
        <v>201951</v>
      </c>
      <c r="C2741">
        <v>315</v>
      </c>
      <c r="D2741" t="s">
        <v>78</v>
      </c>
      <c r="E2741" s="9">
        <v>4562342690043</v>
      </c>
      <c r="F2741">
        <v>0</v>
      </c>
      <c r="G2741">
        <v>0</v>
      </c>
      <c r="H2741" t="s">
        <v>21</v>
      </c>
      <c r="I2741" t="s">
        <v>19</v>
      </c>
      <c r="J2741" t="s">
        <v>329</v>
      </c>
      <c r="K2741">
        <v>26</v>
      </c>
      <c r="L2741">
        <v>1</v>
      </c>
      <c r="M2741">
        <v>0</v>
      </c>
      <c r="N2741">
        <v>0</v>
      </c>
    </row>
    <row r="2742" spans="1:14" x14ac:dyDescent="0.15">
      <c r="A2742" t="str">
        <f t="shared" si="45"/>
        <v>201951_315_4562342690050</v>
      </c>
      <c r="B2742">
        <v>201951</v>
      </c>
      <c r="C2742">
        <v>315</v>
      </c>
      <c r="D2742" t="s">
        <v>78</v>
      </c>
      <c r="E2742" s="9">
        <v>4562342690050</v>
      </c>
      <c r="F2742">
        <v>0</v>
      </c>
      <c r="G2742">
        <v>0</v>
      </c>
      <c r="H2742" t="s">
        <v>22</v>
      </c>
      <c r="I2742" t="s">
        <v>19</v>
      </c>
      <c r="J2742" t="s">
        <v>329</v>
      </c>
      <c r="K2742">
        <v>7</v>
      </c>
      <c r="L2742">
        <v>3</v>
      </c>
      <c r="M2742">
        <v>0</v>
      </c>
      <c r="N2742">
        <v>0</v>
      </c>
    </row>
    <row r="2743" spans="1:14" x14ac:dyDescent="0.15">
      <c r="A2743" t="str">
        <f t="shared" si="45"/>
        <v>201951_315_4562342690067</v>
      </c>
      <c r="B2743">
        <v>201951</v>
      </c>
      <c r="C2743">
        <v>315</v>
      </c>
      <c r="D2743" t="s">
        <v>78</v>
      </c>
      <c r="E2743" s="9">
        <v>4562342690067</v>
      </c>
      <c r="F2743">
        <v>0</v>
      </c>
      <c r="G2743">
        <v>0</v>
      </c>
      <c r="H2743" t="s">
        <v>23</v>
      </c>
      <c r="I2743" t="s">
        <v>19</v>
      </c>
      <c r="J2743" t="s">
        <v>329</v>
      </c>
      <c r="K2743">
        <v>27</v>
      </c>
      <c r="L2743">
        <v>2</v>
      </c>
      <c r="M2743">
        <v>0</v>
      </c>
      <c r="N2743">
        <v>0</v>
      </c>
    </row>
    <row r="2744" spans="1:14" x14ac:dyDescent="0.15">
      <c r="A2744" t="str">
        <f t="shared" si="45"/>
        <v>201951_315_4562342690074</v>
      </c>
      <c r="B2744">
        <v>201951</v>
      </c>
      <c r="C2744">
        <v>315</v>
      </c>
      <c r="D2744" t="s">
        <v>78</v>
      </c>
      <c r="E2744" s="9">
        <v>4562342690074</v>
      </c>
      <c r="F2744">
        <v>0</v>
      </c>
      <c r="G2744">
        <v>0</v>
      </c>
      <c r="H2744" t="s">
        <v>24</v>
      </c>
      <c r="I2744" t="s">
        <v>19</v>
      </c>
      <c r="J2744" t="s">
        <v>329</v>
      </c>
      <c r="K2744">
        <v>27</v>
      </c>
      <c r="L2744">
        <v>1</v>
      </c>
      <c r="M2744">
        <v>0</v>
      </c>
      <c r="N2744">
        <v>0</v>
      </c>
    </row>
    <row r="2745" spans="1:14" x14ac:dyDescent="0.15">
      <c r="A2745" t="str">
        <f t="shared" si="45"/>
        <v>201951_315_4562342690081</v>
      </c>
      <c r="B2745">
        <v>201951</v>
      </c>
      <c r="C2745">
        <v>315</v>
      </c>
      <c r="D2745" t="s">
        <v>78</v>
      </c>
      <c r="E2745" s="9">
        <v>4562342690081</v>
      </c>
      <c r="F2745">
        <v>0</v>
      </c>
      <c r="G2745">
        <v>0</v>
      </c>
      <c r="H2745" t="s">
        <v>25</v>
      </c>
      <c r="I2745" t="s">
        <v>19</v>
      </c>
      <c r="J2745" t="s">
        <v>329</v>
      </c>
      <c r="K2745">
        <v>6</v>
      </c>
      <c r="L2745">
        <v>0</v>
      </c>
      <c r="M2745">
        <v>0</v>
      </c>
      <c r="N2745">
        <v>0</v>
      </c>
    </row>
    <row r="2746" spans="1:14" x14ac:dyDescent="0.15">
      <c r="A2746" t="str">
        <f t="shared" si="45"/>
        <v>201951_316_4562342690029</v>
      </c>
      <c r="B2746">
        <v>201951</v>
      </c>
      <c r="C2746">
        <v>316</v>
      </c>
      <c r="D2746" t="s">
        <v>79</v>
      </c>
      <c r="E2746" s="9">
        <v>4562342690029</v>
      </c>
      <c r="F2746">
        <v>0</v>
      </c>
      <c r="G2746">
        <v>0</v>
      </c>
      <c r="H2746" t="s">
        <v>18</v>
      </c>
      <c r="I2746" t="s">
        <v>19</v>
      </c>
      <c r="J2746" t="s">
        <v>329</v>
      </c>
      <c r="K2746">
        <v>30</v>
      </c>
      <c r="L2746">
        <v>0</v>
      </c>
      <c r="M2746">
        <v>0</v>
      </c>
      <c r="N2746">
        <v>0</v>
      </c>
    </row>
    <row r="2747" spans="1:14" x14ac:dyDescent="0.15">
      <c r="A2747" t="str">
        <f t="shared" si="45"/>
        <v>201951_316_4562342690036</v>
      </c>
      <c r="B2747">
        <v>201951</v>
      </c>
      <c r="C2747">
        <v>316</v>
      </c>
      <c r="D2747" t="s">
        <v>79</v>
      </c>
      <c r="E2747" s="9">
        <v>4562342690036</v>
      </c>
      <c r="F2747">
        <v>0</v>
      </c>
      <c r="G2747">
        <v>0</v>
      </c>
      <c r="H2747" t="s">
        <v>20</v>
      </c>
      <c r="I2747" t="s">
        <v>19</v>
      </c>
      <c r="J2747" t="s">
        <v>329</v>
      </c>
      <c r="K2747">
        <v>9</v>
      </c>
      <c r="L2747">
        <v>1</v>
      </c>
      <c r="M2747">
        <v>0</v>
      </c>
      <c r="N2747">
        <v>0</v>
      </c>
    </row>
    <row r="2748" spans="1:14" x14ac:dyDescent="0.15">
      <c r="A2748" t="str">
        <f t="shared" si="45"/>
        <v>201951_316_4562342690043</v>
      </c>
      <c r="B2748">
        <v>201951</v>
      </c>
      <c r="C2748">
        <v>316</v>
      </c>
      <c r="D2748" t="s">
        <v>79</v>
      </c>
      <c r="E2748" s="9">
        <v>4562342690043</v>
      </c>
      <c r="F2748">
        <v>0</v>
      </c>
      <c r="G2748">
        <v>0</v>
      </c>
      <c r="H2748" t="s">
        <v>21</v>
      </c>
      <c r="I2748" t="s">
        <v>19</v>
      </c>
      <c r="J2748" t="s">
        <v>329</v>
      </c>
      <c r="K2748">
        <v>28</v>
      </c>
      <c r="L2748">
        <v>2</v>
      </c>
      <c r="M2748">
        <v>0</v>
      </c>
      <c r="N2748">
        <v>0</v>
      </c>
    </row>
    <row r="2749" spans="1:14" x14ac:dyDescent="0.15">
      <c r="A2749" t="str">
        <f t="shared" si="45"/>
        <v>201951_316_4562342690050</v>
      </c>
      <c r="B2749">
        <v>201951</v>
      </c>
      <c r="C2749">
        <v>316</v>
      </c>
      <c r="D2749" t="s">
        <v>79</v>
      </c>
      <c r="E2749" s="9">
        <v>4562342690050</v>
      </c>
      <c r="F2749">
        <v>0</v>
      </c>
      <c r="G2749">
        <v>0</v>
      </c>
      <c r="H2749" t="s">
        <v>22</v>
      </c>
      <c r="I2749" t="s">
        <v>19</v>
      </c>
      <c r="J2749" t="s">
        <v>329</v>
      </c>
      <c r="K2749">
        <v>9</v>
      </c>
      <c r="L2749">
        <v>1</v>
      </c>
      <c r="M2749">
        <v>0</v>
      </c>
      <c r="N2749">
        <v>0</v>
      </c>
    </row>
    <row r="2750" spans="1:14" x14ac:dyDescent="0.15">
      <c r="A2750" t="str">
        <f t="shared" si="45"/>
        <v>201951_316_4562342690067</v>
      </c>
      <c r="B2750">
        <v>201951</v>
      </c>
      <c r="C2750">
        <v>316</v>
      </c>
      <c r="D2750" t="s">
        <v>79</v>
      </c>
      <c r="E2750" s="9">
        <v>4562342690067</v>
      </c>
      <c r="F2750">
        <v>0</v>
      </c>
      <c r="G2750">
        <v>0</v>
      </c>
      <c r="H2750" t="s">
        <v>23</v>
      </c>
      <c r="I2750" t="s">
        <v>19</v>
      </c>
      <c r="J2750" t="s">
        <v>329</v>
      </c>
      <c r="K2750">
        <v>30</v>
      </c>
      <c r="L2750">
        <v>0</v>
      </c>
      <c r="M2750">
        <v>0</v>
      </c>
      <c r="N2750">
        <v>0</v>
      </c>
    </row>
    <row r="2751" spans="1:14" x14ac:dyDescent="0.15">
      <c r="A2751" t="str">
        <f t="shared" si="45"/>
        <v>201951_316_4562342690074</v>
      </c>
      <c r="B2751">
        <v>201951</v>
      </c>
      <c r="C2751">
        <v>316</v>
      </c>
      <c r="D2751" t="s">
        <v>79</v>
      </c>
      <c r="E2751" s="9">
        <v>4562342690074</v>
      </c>
      <c r="F2751">
        <v>0</v>
      </c>
      <c r="G2751">
        <v>0</v>
      </c>
      <c r="H2751" t="s">
        <v>24</v>
      </c>
      <c r="I2751" t="s">
        <v>19</v>
      </c>
      <c r="J2751" t="s">
        <v>329</v>
      </c>
      <c r="K2751">
        <v>26</v>
      </c>
      <c r="L2751">
        <v>4</v>
      </c>
      <c r="M2751">
        <v>0</v>
      </c>
      <c r="N2751">
        <v>0</v>
      </c>
    </row>
    <row r="2752" spans="1:14" x14ac:dyDescent="0.15">
      <c r="A2752" t="str">
        <f t="shared" si="45"/>
        <v>201951_316_4562342690081</v>
      </c>
      <c r="B2752">
        <v>201951</v>
      </c>
      <c r="C2752">
        <v>316</v>
      </c>
      <c r="D2752" t="s">
        <v>79</v>
      </c>
      <c r="E2752" s="9">
        <v>4562342690081</v>
      </c>
      <c r="F2752">
        <v>0</v>
      </c>
      <c r="G2752">
        <v>0</v>
      </c>
      <c r="H2752" t="s">
        <v>25</v>
      </c>
      <c r="I2752" t="s">
        <v>19</v>
      </c>
      <c r="J2752" t="s">
        <v>329</v>
      </c>
      <c r="K2752">
        <v>9</v>
      </c>
      <c r="L2752">
        <v>1</v>
      </c>
      <c r="M2752">
        <v>0</v>
      </c>
      <c r="N2752">
        <v>0</v>
      </c>
    </row>
    <row r="2753" spans="1:14" x14ac:dyDescent="0.15">
      <c r="A2753" t="str">
        <f t="shared" si="45"/>
        <v>201951_317_4562342690029</v>
      </c>
      <c r="B2753">
        <v>201951</v>
      </c>
      <c r="C2753">
        <v>317</v>
      </c>
      <c r="D2753" t="s">
        <v>80</v>
      </c>
      <c r="E2753" s="9">
        <v>4562342690029</v>
      </c>
      <c r="F2753">
        <v>0</v>
      </c>
      <c r="G2753">
        <v>0</v>
      </c>
      <c r="H2753" t="s">
        <v>18</v>
      </c>
      <c r="I2753" t="s">
        <v>19</v>
      </c>
      <c r="J2753" t="s">
        <v>329</v>
      </c>
      <c r="K2753">
        <v>20</v>
      </c>
      <c r="L2753">
        <v>3</v>
      </c>
      <c r="M2753">
        <v>0</v>
      </c>
      <c r="N2753">
        <v>0</v>
      </c>
    </row>
    <row r="2754" spans="1:14" x14ac:dyDescent="0.15">
      <c r="A2754" t="str">
        <f t="shared" si="45"/>
        <v>201951_317_4562342690036</v>
      </c>
      <c r="B2754">
        <v>201951</v>
      </c>
      <c r="C2754">
        <v>317</v>
      </c>
      <c r="D2754" t="s">
        <v>80</v>
      </c>
      <c r="E2754" s="9">
        <v>4562342690036</v>
      </c>
      <c r="F2754">
        <v>0</v>
      </c>
      <c r="G2754">
        <v>0</v>
      </c>
      <c r="H2754" t="s">
        <v>20</v>
      </c>
      <c r="I2754" t="s">
        <v>19</v>
      </c>
      <c r="J2754" t="s">
        <v>329</v>
      </c>
      <c r="K2754">
        <v>6</v>
      </c>
      <c r="L2754">
        <v>0</v>
      </c>
      <c r="M2754">
        <v>0</v>
      </c>
      <c r="N2754">
        <v>0</v>
      </c>
    </row>
    <row r="2755" spans="1:14" x14ac:dyDescent="0.15">
      <c r="A2755" t="str">
        <f t="shared" si="45"/>
        <v>201951_317_4562342690043</v>
      </c>
      <c r="B2755">
        <v>201951</v>
      </c>
      <c r="C2755">
        <v>317</v>
      </c>
      <c r="D2755" t="s">
        <v>80</v>
      </c>
      <c r="E2755" s="9">
        <v>4562342690043</v>
      </c>
      <c r="F2755">
        <v>0</v>
      </c>
      <c r="G2755">
        <v>0</v>
      </c>
      <c r="H2755" t="s">
        <v>21</v>
      </c>
      <c r="I2755" t="s">
        <v>19</v>
      </c>
      <c r="J2755" t="s">
        <v>329</v>
      </c>
      <c r="K2755">
        <v>22</v>
      </c>
      <c r="L2755">
        <v>1</v>
      </c>
      <c r="M2755">
        <v>0</v>
      </c>
      <c r="N2755">
        <v>0</v>
      </c>
    </row>
    <row r="2756" spans="1:14" x14ac:dyDescent="0.15">
      <c r="A2756" t="str">
        <f t="shared" si="45"/>
        <v>201951_317_4562342690050</v>
      </c>
      <c r="B2756">
        <v>201951</v>
      </c>
      <c r="C2756">
        <v>317</v>
      </c>
      <c r="D2756" t="s">
        <v>80</v>
      </c>
      <c r="E2756" s="9">
        <v>4562342690050</v>
      </c>
      <c r="F2756">
        <v>0</v>
      </c>
      <c r="G2756">
        <v>0</v>
      </c>
      <c r="H2756" t="s">
        <v>22</v>
      </c>
      <c r="I2756" t="s">
        <v>19</v>
      </c>
      <c r="J2756" t="s">
        <v>329</v>
      </c>
      <c r="K2756">
        <v>7</v>
      </c>
      <c r="L2756">
        <v>2</v>
      </c>
      <c r="M2756">
        <v>0</v>
      </c>
      <c r="N2756">
        <v>0</v>
      </c>
    </row>
    <row r="2757" spans="1:14" x14ac:dyDescent="0.15">
      <c r="A2757" t="str">
        <f t="shared" si="45"/>
        <v>201951_317_4562342690067</v>
      </c>
      <c r="B2757">
        <v>201951</v>
      </c>
      <c r="C2757">
        <v>317</v>
      </c>
      <c r="D2757" t="s">
        <v>80</v>
      </c>
      <c r="E2757" s="9">
        <v>4562342690067</v>
      </c>
      <c r="F2757">
        <v>0</v>
      </c>
      <c r="G2757">
        <v>0</v>
      </c>
      <c r="H2757" t="s">
        <v>23</v>
      </c>
      <c r="I2757" t="s">
        <v>19</v>
      </c>
      <c r="J2757" t="s">
        <v>329</v>
      </c>
      <c r="K2757">
        <v>18</v>
      </c>
      <c r="L2757">
        <v>5</v>
      </c>
      <c r="M2757">
        <v>0</v>
      </c>
      <c r="N2757">
        <v>0</v>
      </c>
    </row>
    <row r="2758" spans="1:14" x14ac:dyDescent="0.15">
      <c r="A2758" t="str">
        <f t="shared" si="45"/>
        <v>201951_317_4562342690074</v>
      </c>
      <c r="B2758">
        <v>201951</v>
      </c>
      <c r="C2758">
        <v>317</v>
      </c>
      <c r="D2758" t="s">
        <v>80</v>
      </c>
      <c r="E2758" s="9">
        <v>4562342690074</v>
      </c>
      <c r="F2758">
        <v>0</v>
      </c>
      <c r="G2758">
        <v>0</v>
      </c>
      <c r="H2758" t="s">
        <v>24</v>
      </c>
      <c r="I2758" t="s">
        <v>19</v>
      </c>
      <c r="J2758" t="s">
        <v>329</v>
      </c>
      <c r="K2758">
        <v>17</v>
      </c>
      <c r="L2758">
        <v>4</v>
      </c>
      <c r="M2758">
        <v>0</v>
      </c>
      <c r="N2758">
        <v>0</v>
      </c>
    </row>
    <row r="2759" spans="1:14" x14ac:dyDescent="0.15">
      <c r="A2759" t="str">
        <f t="shared" si="45"/>
        <v>201951_317_4562342690081</v>
      </c>
      <c r="B2759">
        <v>201951</v>
      </c>
      <c r="C2759">
        <v>317</v>
      </c>
      <c r="D2759" t="s">
        <v>80</v>
      </c>
      <c r="E2759" s="9">
        <v>4562342690081</v>
      </c>
      <c r="F2759">
        <v>0</v>
      </c>
      <c r="G2759">
        <v>0</v>
      </c>
      <c r="H2759" t="s">
        <v>25</v>
      </c>
      <c r="I2759" t="s">
        <v>19</v>
      </c>
      <c r="J2759" t="s">
        <v>329</v>
      </c>
      <c r="K2759">
        <v>3</v>
      </c>
      <c r="L2759">
        <v>2</v>
      </c>
      <c r="M2759">
        <v>0</v>
      </c>
      <c r="N2759">
        <v>0</v>
      </c>
    </row>
    <row r="2760" spans="1:14" x14ac:dyDescent="0.15">
      <c r="A2760" t="str">
        <f t="shared" si="45"/>
        <v>201951_318_4562342690029</v>
      </c>
      <c r="B2760">
        <v>201951</v>
      </c>
      <c r="C2760">
        <v>318</v>
      </c>
      <c r="D2760" t="s">
        <v>81</v>
      </c>
      <c r="E2760" s="9">
        <v>4562342690029</v>
      </c>
      <c r="F2760">
        <v>0</v>
      </c>
      <c r="G2760">
        <v>0</v>
      </c>
      <c r="H2760" t="s">
        <v>18</v>
      </c>
      <c r="I2760" t="s">
        <v>19</v>
      </c>
      <c r="J2760" t="s">
        <v>329</v>
      </c>
      <c r="K2760">
        <v>28</v>
      </c>
      <c r="L2760">
        <v>2</v>
      </c>
      <c r="M2760">
        <v>0</v>
      </c>
      <c r="N2760">
        <v>0</v>
      </c>
    </row>
    <row r="2761" spans="1:14" x14ac:dyDescent="0.15">
      <c r="A2761" t="str">
        <f t="shared" si="45"/>
        <v>201951_318_4562342690036</v>
      </c>
      <c r="B2761">
        <v>201951</v>
      </c>
      <c r="C2761">
        <v>318</v>
      </c>
      <c r="D2761" t="s">
        <v>81</v>
      </c>
      <c r="E2761" s="9">
        <v>4562342690036</v>
      </c>
      <c r="F2761">
        <v>0</v>
      </c>
      <c r="G2761">
        <v>0</v>
      </c>
      <c r="H2761" t="s">
        <v>20</v>
      </c>
      <c r="I2761" t="s">
        <v>19</v>
      </c>
      <c r="J2761" t="s">
        <v>329</v>
      </c>
      <c r="K2761">
        <v>9</v>
      </c>
      <c r="L2761">
        <v>1</v>
      </c>
      <c r="M2761">
        <v>0</v>
      </c>
      <c r="N2761">
        <v>0</v>
      </c>
    </row>
    <row r="2762" spans="1:14" x14ac:dyDescent="0.15">
      <c r="A2762" t="str">
        <f t="shared" si="45"/>
        <v>201951_318_4562342690043</v>
      </c>
      <c r="B2762">
        <v>201951</v>
      </c>
      <c r="C2762">
        <v>318</v>
      </c>
      <c r="D2762" t="s">
        <v>81</v>
      </c>
      <c r="E2762" s="9">
        <v>4562342690043</v>
      </c>
      <c r="F2762">
        <v>0</v>
      </c>
      <c r="G2762">
        <v>0</v>
      </c>
      <c r="H2762" t="s">
        <v>21</v>
      </c>
      <c r="I2762" t="s">
        <v>19</v>
      </c>
      <c r="J2762" t="s">
        <v>329</v>
      </c>
      <c r="K2762">
        <v>26</v>
      </c>
      <c r="L2762">
        <v>4</v>
      </c>
      <c r="M2762">
        <v>0</v>
      </c>
      <c r="N2762">
        <v>0</v>
      </c>
    </row>
    <row r="2763" spans="1:14" x14ac:dyDescent="0.15">
      <c r="A2763" t="str">
        <f t="shared" si="45"/>
        <v>201951_318_4562342690050</v>
      </c>
      <c r="B2763">
        <v>201951</v>
      </c>
      <c r="C2763">
        <v>318</v>
      </c>
      <c r="D2763" t="s">
        <v>81</v>
      </c>
      <c r="E2763" s="9">
        <v>4562342690050</v>
      </c>
      <c r="F2763">
        <v>0</v>
      </c>
      <c r="G2763">
        <v>0</v>
      </c>
      <c r="H2763" t="s">
        <v>22</v>
      </c>
      <c r="I2763" t="s">
        <v>19</v>
      </c>
      <c r="J2763" t="s">
        <v>329</v>
      </c>
      <c r="K2763">
        <v>10</v>
      </c>
      <c r="L2763">
        <v>0</v>
      </c>
      <c r="M2763">
        <v>0</v>
      </c>
      <c r="N2763">
        <v>0</v>
      </c>
    </row>
    <row r="2764" spans="1:14" x14ac:dyDescent="0.15">
      <c r="A2764" t="str">
        <f t="shared" si="45"/>
        <v>201951_318_4562342690067</v>
      </c>
      <c r="B2764">
        <v>201951</v>
      </c>
      <c r="C2764">
        <v>318</v>
      </c>
      <c r="D2764" t="s">
        <v>81</v>
      </c>
      <c r="E2764" s="9">
        <v>4562342690067</v>
      </c>
      <c r="F2764">
        <v>0</v>
      </c>
      <c r="G2764">
        <v>0</v>
      </c>
      <c r="H2764" t="s">
        <v>23</v>
      </c>
      <c r="I2764" t="s">
        <v>19</v>
      </c>
      <c r="J2764" t="s">
        <v>329</v>
      </c>
      <c r="K2764">
        <v>30</v>
      </c>
      <c r="L2764">
        <v>0</v>
      </c>
      <c r="M2764">
        <v>0</v>
      </c>
      <c r="N2764">
        <v>0</v>
      </c>
    </row>
    <row r="2765" spans="1:14" x14ac:dyDescent="0.15">
      <c r="A2765" t="str">
        <f t="shared" si="45"/>
        <v>201951_318_4562342690074</v>
      </c>
      <c r="B2765">
        <v>201951</v>
      </c>
      <c r="C2765">
        <v>318</v>
      </c>
      <c r="D2765" t="s">
        <v>81</v>
      </c>
      <c r="E2765" s="9">
        <v>4562342690074</v>
      </c>
      <c r="F2765">
        <v>0</v>
      </c>
      <c r="G2765">
        <v>0</v>
      </c>
      <c r="H2765" t="s">
        <v>24</v>
      </c>
      <c r="I2765" t="s">
        <v>19</v>
      </c>
      <c r="J2765" t="s">
        <v>329</v>
      </c>
      <c r="K2765">
        <v>28</v>
      </c>
      <c r="L2765">
        <v>2</v>
      </c>
      <c r="M2765">
        <v>0</v>
      </c>
      <c r="N2765">
        <v>0</v>
      </c>
    </row>
    <row r="2766" spans="1:14" x14ac:dyDescent="0.15">
      <c r="A2766" t="str">
        <f t="shared" si="45"/>
        <v>201951_318_4562342690081</v>
      </c>
      <c r="B2766">
        <v>201951</v>
      </c>
      <c r="C2766">
        <v>318</v>
      </c>
      <c r="D2766" t="s">
        <v>81</v>
      </c>
      <c r="E2766" s="9">
        <v>4562342690081</v>
      </c>
      <c r="F2766">
        <v>0</v>
      </c>
      <c r="G2766">
        <v>0</v>
      </c>
      <c r="H2766" t="s">
        <v>25</v>
      </c>
      <c r="I2766" t="s">
        <v>19</v>
      </c>
      <c r="J2766" t="s">
        <v>329</v>
      </c>
      <c r="K2766">
        <v>10</v>
      </c>
      <c r="L2766">
        <v>0</v>
      </c>
      <c r="M2766">
        <v>0</v>
      </c>
      <c r="N2766">
        <v>0</v>
      </c>
    </row>
    <row r="2767" spans="1:14" x14ac:dyDescent="0.15">
      <c r="A2767" t="str">
        <f t="shared" si="45"/>
        <v>201951_320_4562342690029</v>
      </c>
      <c r="B2767">
        <v>201951</v>
      </c>
      <c r="C2767">
        <v>320</v>
      </c>
      <c r="D2767" t="s">
        <v>82</v>
      </c>
      <c r="E2767" s="9">
        <v>4562342690029</v>
      </c>
      <c r="F2767">
        <v>0</v>
      </c>
      <c r="G2767">
        <v>0</v>
      </c>
      <c r="H2767" t="s">
        <v>18</v>
      </c>
      <c r="I2767" t="s">
        <v>19</v>
      </c>
      <c r="J2767" t="s">
        <v>329</v>
      </c>
      <c r="K2767">
        <v>23</v>
      </c>
      <c r="L2767">
        <v>1</v>
      </c>
      <c r="M2767">
        <v>0</v>
      </c>
      <c r="N2767">
        <v>0</v>
      </c>
    </row>
    <row r="2768" spans="1:14" x14ac:dyDescent="0.15">
      <c r="A2768" t="str">
        <f t="shared" si="45"/>
        <v>201951_320_4562342690036</v>
      </c>
      <c r="B2768">
        <v>201951</v>
      </c>
      <c r="C2768">
        <v>320</v>
      </c>
      <c r="D2768" t="s">
        <v>82</v>
      </c>
      <c r="E2768" s="9">
        <v>4562342690036</v>
      </c>
      <c r="F2768">
        <v>0</v>
      </c>
      <c r="G2768">
        <v>0</v>
      </c>
      <c r="H2768" t="s">
        <v>20</v>
      </c>
      <c r="I2768" t="s">
        <v>19</v>
      </c>
      <c r="J2768" t="s">
        <v>329</v>
      </c>
      <c r="K2768">
        <v>9</v>
      </c>
      <c r="L2768">
        <v>0</v>
      </c>
      <c r="M2768">
        <v>0</v>
      </c>
      <c r="N2768">
        <v>0</v>
      </c>
    </row>
    <row r="2769" spans="1:14" x14ac:dyDescent="0.15">
      <c r="A2769" t="str">
        <f t="shared" si="45"/>
        <v>201951_320_4562342690043</v>
      </c>
      <c r="B2769">
        <v>201951</v>
      </c>
      <c r="C2769">
        <v>320</v>
      </c>
      <c r="D2769" t="s">
        <v>82</v>
      </c>
      <c r="E2769" s="9">
        <v>4562342690043</v>
      </c>
      <c r="F2769">
        <v>0</v>
      </c>
      <c r="G2769">
        <v>0</v>
      </c>
      <c r="H2769" t="s">
        <v>21</v>
      </c>
      <c r="I2769" t="s">
        <v>19</v>
      </c>
      <c r="J2769" t="s">
        <v>329</v>
      </c>
      <c r="K2769">
        <v>22</v>
      </c>
      <c r="L2769">
        <v>2</v>
      </c>
      <c r="M2769">
        <v>0</v>
      </c>
      <c r="N2769">
        <v>0</v>
      </c>
    </row>
    <row r="2770" spans="1:14" x14ac:dyDescent="0.15">
      <c r="A2770" t="str">
        <f t="shared" si="45"/>
        <v>201951_320_4562342690050</v>
      </c>
      <c r="B2770">
        <v>201951</v>
      </c>
      <c r="C2770">
        <v>320</v>
      </c>
      <c r="D2770" t="s">
        <v>82</v>
      </c>
      <c r="E2770" s="9">
        <v>4562342690050</v>
      </c>
      <c r="F2770">
        <v>0</v>
      </c>
      <c r="G2770">
        <v>0</v>
      </c>
      <c r="H2770" t="s">
        <v>22</v>
      </c>
      <c r="I2770" t="s">
        <v>19</v>
      </c>
      <c r="J2770" t="s">
        <v>329</v>
      </c>
      <c r="K2770">
        <v>8</v>
      </c>
      <c r="L2770">
        <v>1</v>
      </c>
      <c r="M2770">
        <v>0</v>
      </c>
      <c r="N2770">
        <v>0</v>
      </c>
    </row>
    <row r="2771" spans="1:14" x14ac:dyDescent="0.15">
      <c r="A2771" t="str">
        <f t="shared" si="45"/>
        <v>201951_320_4562342690067</v>
      </c>
      <c r="B2771">
        <v>201951</v>
      </c>
      <c r="C2771">
        <v>320</v>
      </c>
      <c r="D2771" t="s">
        <v>82</v>
      </c>
      <c r="E2771" s="9">
        <v>4562342690067</v>
      </c>
      <c r="F2771">
        <v>0</v>
      </c>
      <c r="G2771">
        <v>0</v>
      </c>
      <c r="H2771" t="s">
        <v>23</v>
      </c>
      <c r="I2771" t="s">
        <v>19</v>
      </c>
      <c r="J2771" t="s">
        <v>329</v>
      </c>
      <c r="K2771">
        <v>27</v>
      </c>
      <c r="L2771">
        <v>1</v>
      </c>
      <c r="M2771">
        <v>0</v>
      </c>
      <c r="N2771">
        <v>0</v>
      </c>
    </row>
    <row r="2772" spans="1:14" x14ac:dyDescent="0.15">
      <c r="A2772" t="str">
        <f t="shared" si="45"/>
        <v>201951_320_4562342690074</v>
      </c>
      <c r="B2772">
        <v>201951</v>
      </c>
      <c r="C2772">
        <v>320</v>
      </c>
      <c r="D2772" t="s">
        <v>82</v>
      </c>
      <c r="E2772" s="9">
        <v>4562342690074</v>
      </c>
      <c r="F2772">
        <v>0</v>
      </c>
      <c r="G2772">
        <v>0</v>
      </c>
      <c r="H2772" t="s">
        <v>24</v>
      </c>
      <c r="I2772" t="s">
        <v>19</v>
      </c>
      <c r="J2772" t="s">
        <v>329</v>
      </c>
      <c r="K2772">
        <v>24</v>
      </c>
      <c r="L2772">
        <v>2</v>
      </c>
      <c r="M2772">
        <v>0</v>
      </c>
      <c r="N2772">
        <v>0</v>
      </c>
    </row>
    <row r="2773" spans="1:14" x14ac:dyDescent="0.15">
      <c r="A2773" t="str">
        <f t="shared" si="45"/>
        <v>201951_320_4562342690081</v>
      </c>
      <c r="B2773">
        <v>201951</v>
      </c>
      <c r="C2773">
        <v>320</v>
      </c>
      <c r="D2773" t="s">
        <v>82</v>
      </c>
      <c r="E2773" s="9">
        <v>4562342690081</v>
      </c>
      <c r="F2773">
        <v>0</v>
      </c>
      <c r="G2773">
        <v>0</v>
      </c>
      <c r="H2773" t="s">
        <v>25</v>
      </c>
      <c r="I2773" t="s">
        <v>19</v>
      </c>
      <c r="J2773" t="s">
        <v>329</v>
      </c>
      <c r="K2773">
        <v>9</v>
      </c>
      <c r="L2773">
        <v>1</v>
      </c>
      <c r="M2773">
        <v>0</v>
      </c>
      <c r="N2773">
        <v>0</v>
      </c>
    </row>
    <row r="2774" spans="1:14" x14ac:dyDescent="0.15">
      <c r="A2774" t="str">
        <f t="shared" si="45"/>
        <v>201951_322_4562342690029</v>
      </c>
      <c r="B2774">
        <v>201951</v>
      </c>
      <c r="C2774">
        <v>322</v>
      </c>
      <c r="D2774" t="s">
        <v>83</v>
      </c>
      <c r="E2774" s="9">
        <v>4562342690029</v>
      </c>
      <c r="F2774">
        <v>0</v>
      </c>
      <c r="G2774">
        <v>0</v>
      </c>
      <c r="H2774" t="s">
        <v>18</v>
      </c>
      <c r="I2774" t="s">
        <v>19</v>
      </c>
      <c r="J2774" t="s">
        <v>329</v>
      </c>
      <c r="K2774">
        <v>28</v>
      </c>
      <c r="L2774">
        <v>0</v>
      </c>
      <c r="M2774">
        <v>0</v>
      </c>
      <c r="N2774">
        <v>0</v>
      </c>
    </row>
    <row r="2775" spans="1:14" x14ac:dyDescent="0.15">
      <c r="A2775" t="str">
        <f t="shared" si="45"/>
        <v>201951_322_4562342690036</v>
      </c>
      <c r="B2775">
        <v>201951</v>
      </c>
      <c r="C2775">
        <v>322</v>
      </c>
      <c r="D2775" t="s">
        <v>83</v>
      </c>
      <c r="E2775" s="9">
        <v>4562342690036</v>
      </c>
      <c r="F2775">
        <v>0</v>
      </c>
      <c r="G2775">
        <v>0</v>
      </c>
      <c r="H2775" t="s">
        <v>20</v>
      </c>
      <c r="I2775" t="s">
        <v>19</v>
      </c>
      <c r="J2775" t="s">
        <v>329</v>
      </c>
      <c r="K2775">
        <v>10</v>
      </c>
      <c r="L2775">
        <v>0</v>
      </c>
      <c r="M2775">
        <v>0</v>
      </c>
      <c r="N2775">
        <v>0</v>
      </c>
    </row>
    <row r="2776" spans="1:14" x14ac:dyDescent="0.15">
      <c r="A2776" t="str">
        <f t="shared" si="45"/>
        <v>201951_322_4562342690043</v>
      </c>
      <c r="B2776">
        <v>201951</v>
      </c>
      <c r="C2776">
        <v>322</v>
      </c>
      <c r="D2776" t="s">
        <v>83</v>
      </c>
      <c r="E2776" s="9">
        <v>4562342690043</v>
      </c>
      <c r="F2776">
        <v>0</v>
      </c>
      <c r="G2776">
        <v>0</v>
      </c>
      <c r="H2776" t="s">
        <v>21</v>
      </c>
      <c r="I2776" t="s">
        <v>19</v>
      </c>
      <c r="J2776" t="s">
        <v>329</v>
      </c>
      <c r="K2776">
        <v>28</v>
      </c>
      <c r="L2776">
        <v>0</v>
      </c>
      <c r="M2776">
        <v>0</v>
      </c>
      <c r="N2776">
        <v>0</v>
      </c>
    </row>
    <row r="2777" spans="1:14" x14ac:dyDescent="0.15">
      <c r="A2777" t="str">
        <f t="shared" ref="A2777:A2840" si="46">B2777&amp;"_"&amp;C2777&amp;"_"&amp;E2777</f>
        <v>201951_322_4562342690050</v>
      </c>
      <c r="B2777">
        <v>201951</v>
      </c>
      <c r="C2777">
        <v>322</v>
      </c>
      <c r="D2777" t="s">
        <v>83</v>
      </c>
      <c r="E2777" s="9">
        <v>4562342690050</v>
      </c>
      <c r="F2777">
        <v>0</v>
      </c>
      <c r="G2777">
        <v>0</v>
      </c>
      <c r="H2777" t="s">
        <v>22</v>
      </c>
      <c r="I2777" t="s">
        <v>19</v>
      </c>
      <c r="J2777" t="s">
        <v>329</v>
      </c>
      <c r="K2777">
        <v>10</v>
      </c>
      <c r="L2777">
        <v>0</v>
      </c>
      <c r="M2777">
        <v>0</v>
      </c>
      <c r="N2777">
        <v>0</v>
      </c>
    </row>
    <row r="2778" spans="1:14" x14ac:dyDescent="0.15">
      <c r="A2778" t="str">
        <f t="shared" si="46"/>
        <v>201951_322_4562342690067</v>
      </c>
      <c r="B2778">
        <v>201951</v>
      </c>
      <c r="C2778">
        <v>322</v>
      </c>
      <c r="D2778" t="s">
        <v>83</v>
      </c>
      <c r="E2778" s="9">
        <v>4562342690067</v>
      </c>
      <c r="F2778">
        <v>0</v>
      </c>
      <c r="G2778">
        <v>0</v>
      </c>
      <c r="H2778" t="s">
        <v>23</v>
      </c>
      <c r="I2778" t="s">
        <v>19</v>
      </c>
      <c r="J2778" t="s">
        <v>329</v>
      </c>
      <c r="K2778">
        <v>29</v>
      </c>
      <c r="L2778">
        <v>1</v>
      </c>
      <c r="M2778">
        <v>0</v>
      </c>
      <c r="N2778">
        <v>0</v>
      </c>
    </row>
    <row r="2779" spans="1:14" x14ac:dyDescent="0.15">
      <c r="A2779" t="str">
        <f t="shared" si="46"/>
        <v>201951_322_4562342690074</v>
      </c>
      <c r="B2779">
        <v>201951</v>
      </c>
      <c r="C2779">
        <v>322</v>
      </c>
      <c r="D2779" t="s">
        <v>83</v>
      </c>
      <c r="E2779" s="9">
        <v>4562342690074</v>
      </c>
      <c r="F2779">
        <v>0</v>
      </c>
      <c r="G2779">
        <v>0</v>
      </c>
      <c r="H2779" t="s">
        <v>24</v>
      </c>
      <c r="I2779" t="s">
        <v>19</v>
      </c>
      <c r="J2779" t="s">
        <v>329</v>
      </c>
      <c r="K2779">
        <v>27</v>
      </c>
      <c r="L2779">
        <v>0</v>
      </c>
      <c r="M2779">
        <v>0</v>
      </c>
      <c r="N2779">
        <v>0</v>
      </c>
    </row>
    <row r="2780" spans="1:14" x14ac:dyDescent="0.15">
      <c r="A2780" t="str">
        <f t="shared" si="46"/>
        <v>201951_322_4562342690081</v>
      </c>
      <c r="B2780">
        <v>201951</v>
      </c>
      <c r="C2780">
        <v>322</v>
      </c>
      <c r="D2780" t="s">
        <v>83</v>
      </c>
      <c r="E2780" s="9">
        <v>4562342690081</v>
      </c>
      <c r="F2780">
        <v>0</v>
      </c>
      <c r="G2780">
        <v>0</v>
      </c>
      <c r="H2780" t="s">
        <v>25</v>
      </c>
      <c r="I2780" t="s">
        <v>19</v>
      </c>
      <c r="J2780" t="s">
        <v>329</v>
      </c>
      <c r="K2780">
        <v>10</v>
      </c>
      <c r="L2780">
        <v>0</v>
      </c>
      <c r="M2780">
        <v>0</v>
      </c>
      <c r="N2780">
        <v>0</v>
      </c>
    </row>
    <row r="2781" spans="1:14" x14ac:dyDescent="0.15">
      <c r="A2781" t="str">
        <f t="shared" si="46"/>
        <v>201951_326_4562342690029</v>
      </c>
      <c r="B2781">
        <v>201951</v>
      </c>
      <c r="C2781">
        <v>326</v>
      </c>
      <c r="D2781" t="s">
        <v>84</v>
      </c>
      <c r="E2781" s="9">
        <v>4562342690029</v>
      </c>
      <c r="F2781">
        <v>0</v>
      </c>
      <c r="G2781">
        <v>0</v>
      </c>
      <c r="H2781" t="s">
        <v>18</v>
      </c>
      <c r="I2781" t="s">
        <v>19</v>
      </c>
      <c r="J2781" t="s">
        <v>329</v>
      </c>
      <c r="K2781">
        <v>22</v>
      </c>
      <c r="L2781">
        <v>2</v>
      </c>
      <c r="M2781">
        <v>0</v>
      </c>
      <c r="N2781">
        <v>0</v>
      </c>
    </row>
    <row r="2782" spans="1:14" x14ac:dyDescent="0.15">
      <c r="A2782" t="str">
        <f t="shared" si="46"/>
        <v>201951_326_4562342690036</v>
      </c>
      <c r="B2782">
        <v>201951</v>
      </c>
      <c r="C2782">
        <v>326</v>
      </c>
      <c r="D2782" t="s">
        <v>84</v>
      </c>
      <c r="E2782" s="9">
        <v>4562342690036</v>
      </c>
      <c r="F2782">
        <v>0</v>
      </c>
      <c r="G2782">
        <v>0</v>
      </c>
      <c r="H2782" t="s">
        <v>20</v>
      </c>
      <c r="I2782" t="s">
        <v>19</v>
      </c>
      <c r="J2782" t="s">
        <v>329</v>
      </c>
      <c r="K2782">
        <v>10</v>
      </c>
      <c r="L2782">
        <v>0</v>
      </c>
      <c r="M2782">
        <v>0</v>
      </c>
      <c r="N2782">
        <v>0</v>
      </c>
    </row>
    <row r="2783" spans="1:14" x14ac:dyDescent="0.15">
      <c r="A2783" t="str">
        <f t="shared" si="46"/>
        <v>201951_326_4562342690043</v>
      </c>
      <c r="B2783">
        <v>201951</v>
      </c>
      <c r="C2783">
        <v>326</v>
      </c>
      <c r="D2783" t="s">
        <v>84</v>
      </c>
      <c r="E2783" s="9">
        <v>4562342690043</v>
      </c>
      <c r="F2783">
        <v>0</v>
      </c>
      <c r="G2783">
        <v>0</v>
      </c>
      <c r="H2783" t="s">
        <v>21</v>
      </c>
      <c r="I2783" t="s">
        <v>19</v>
      </c>
      <c r="J2783" t="s">
        <v>329</v>
      </c>
      <c r="K2783">
        <v>27</v>
      </c>
      <c r="L2783">
        <v>0</v>
      </c>
      <c r="M2783">
        <v>0</v>
      </c>
      <c r="N2783">
        <v>0</v>
      </c>
    </row>
    <row r="2784" spans="1:14" x14ac:dyDescent="0.15">
      <c r="A2784" t="str">
        <f t="shared" si="46"/>
        <v>201951_326_4562342690050</v>
      </c>
      <c r="B2784">
        <v>201951</v>
      </c>
      <c r="C2784">
        <v>326</v>
      </c>
      <c r="D2784" t="s">
        <v>84</v>
      </c>
      <c r="E2784" s="9">
        <v>4562342690050</v>
      </c>
      <c r="F2784">
        <v>0</v>
      </c>
      <c r="G2784">
        <v>0</v>
      </c>
      <c r="H2784" t="s">
        <v>22</v>
      </c>
      <c r="I2784" t="s">
        <v>19</v>
      </c>
      <c r="J2784" t="s">
        <v>329</v>
      </c>
      <c r="K2784">
        <v>8</v>
      </c>
      <c r="L2784">
        <v>0</v>
      </c>
      <c r="M2784">
        <v>0</v>
      </c>
      <c r="N2784">
        <v>0</v>
      </c>
    </row>
    <row r="2785" spans="1:14" x14ac:dyDescent="0.15">
      <c r="A2785" t="str">
        <f t="shared" si="46"/>
        <v>201951_326_4562342690067</v>
      </c>
      <c r="B2785">
        <v>201951</v>
      </c>
      <c r="C2785">
        <v>326</v>
      </c>
      <c r="D2785" t="s">
        <v>84</v>
      </c>
      <c r="E2785" s="9">
        <v>4562342690067</v>
      </c>
      <c r="F2785">
        <v>0</v>
      </c>
      <c r="G2785">
        <v>0</v>
      </c>
      <c r="H2785" t="s">
        <v>23</v>
      </c>
      <c r="I2785" t="s">
        <v>19</v>
      </c>
      <c r="J2785" t="s">
        <v>329</v>
      </c>
      <c r="K2785">
        <v>26</v>
      </c>
      <c r="L2785">
        <v>3</v>
      </c>
      <c r="M2785">
        <v>0</v>
      </c>
      <c r="N2785">
        <v>0</v>
      </c>
    </row>
    <row r="2786" spans="1:14" x14ac:dyDescent="0.15">
      <c r="A2786" t="str">
        <f t="shared" si="46"/>
        <v>201951_326_4562342690074</v>
      </c>
      <c r="B2786">
        <v>201951</v>
      </c>
      <c r="C2786">
        <v>326</v>
      </c>
      <c r="D2786" t="s">
        <v>84</v>
      </c>
      <c r="E2786" s="9">
        <v>4562342690074</v>
      </c>
      <c r="F2786">
        <v>0</v>
      </c>
      <c r="G2786">
        <v>0</v>
      </c>
      <c r="H2786" t="s">
        <v>24</v>
      </c>
      <c r="I2786" t="s">
        <v>19</v>
      </c>
      <c r="J2786" t="s">
        <v>329</v>
      </c>
      <c r="K2786">
        <v>23</v>
      </c>
      <c r="L2786">
        <v>2</v>
      </c>
      <c r="M2786">
        <v>0</v>
      </c>
      <c r="N2786">
        <v>0</v>
      </c>
    </row>
    <row r="2787" spans="1:14" x14ac:dyDescent="0.15">
      <c r="A2787" t="str">
        <f t="shared" si="46"/>
        <v>201951_326_4562342690081</v>
      </c>
      <c r="B2787">
        <v>201951</v>
      </c>
      <c r="C2787">
        <v>326</v>
      </c>
      <c r="D2787" t="s">
        <v>84</v>
      </c>
      <c r="E2787" s="9">
        <v>4562342690081</v>
      </c>
      <c r="F2787">
        <v>0</v>
      </c>
      <c r="G2787">
        <v>0</v>
      </c>
      <c r="H2787" t="s">
        <v>25</v>
      </c>
      <c r="I2787" t="s">
        <v>19</v>
      </c>
      <c r="J2787" t="s">
        <v>329</v>
      </c>
      <c r="K2787">
        <v>6</v>
      </c>
      <c r="L2787">
        <v>1</v>
      </c>
      <c r="M2787">
        <v>0</v>
      </c>
      <c r="N2787">
        <v>0</v>
      </c>
    </row>
    <row r="2788" spans="1:14" x14ac:dyDescent="0.15">
      <c r="A2788" t="str">
        <f t="shared" si="46"/>
        <v>201951_327_4562342690029</v>
      </c>
      <c r="B2788">
        <v>201951</v>
      </c>
      <c r="C2788">
        <v>327</v>
      </c>
      <c r="D2788" t="s">
        <v>85</v>
      </c>
      <c r="E2788" s="9">
        <v>4562342690029</v>
      </c>
      <c r="F2788">
        <v>0</v>
      </c>
      <c r="G2788">
        <v>0</v>
      </c>
      <c r="H2788" t="s">
        <v>18</v>
      </c>
      <c r="I2788" t="s">
        <v>19</v>
      </c>
      <c r="J2788" t="s">
        <v>329</v>
      </c>
      <c r="K2788">
        <v>22</v>
      </c>
      <c r="L2788">
        <v>1</v>
      </c>
      <c r="M2788">
        <v>0</v>
      </c>
      <c r="N2788">
        <v>0</v>
      </c>
    </row>
    <row r="2789" spans="1:14" x14ac:dyDescent="0.15">
      <c r="A2789" t="str">
        <f t="shared" si="46"/>
        <v>201951_327_4562342690036</v>
      </c>
      <c r="B2789">
        <v>201951</v>
      </c>
      <c r="C2789">
        <v>327</v>
      </c>
      <c r="D2789" t="s">
        <v>85</v>
      </c>
      <c r="E2789" s="9">
        <v>4562342690036</v>
      </c>
      <c r="F2789">
        <v>0</v>
      </c>
      <c r="G2789">
        <v>0</v>
      </c>
      <c r="H2789" t="s">
        <v>20</v>
      </c>
      <c r="I2789" t="s">
        <v>19</v>
      </c>
      <c r="J2789" t="s">
        <v>329</v>
      </c>
      <c r="K2789">
        <v>6</v>
      </c>
      <c r="L2789">
        <v>3</v>
      </c>
      <c r="M2789">
        <v>0</v>
      </c>
      <c r="N2789">
        <v>0</v>
      </c>
    </row>
    <row r="2790" spans="1:14" x14ac:dyDescent="0.15">
      <c r="A2790" t="str">
        <f t="shared" si="46"/>
        <v>201951_327_4562342690043</v>
      </c>
      <c r="B2790">
        <v>201951</v>
      </c>
      <c r="C2790">
        <v>327</v>
      </c>
      <c r="D2790" t="s">
        <v>85</v>
      </c>
      <c r="E2790" s="9">
        <v>4562342690043</v>
      </c>
      <c r="F2790">
        <v>0</v>
      </c>
      <c r="G2790">
        <v>0</v>
      </c>
      <c r="H2790" t="s">
        <v>21</v>
      </c>
      <c r="I2790" t="s">
        <v>19</v>
      </c>
      <c r="J2790" t="s">
        <v>329</v>
      </c>
      <c r="K2790">
        <v>21</v>
      </c>
      <c r="L2790">
        <v>6</v>
      </c>
      <c r="M2790">
        <v>0</v>
      </c>
      <c r="N2790">
        <v>0</v>
      </c>
    </row>
    <row r="2791" spans="1:14" x14ac:dyDescent="0.15">
      <c r="A2791" t="str">
        <f t="shared" si="46"/>
        <v>201951_327_4562342690050</v>
      </c>
      <c r="B2791">
        <v>201951</v>
      </c>
      <c r="C2791">
        <v>327</v>
      </c>
      <c r="D2791" t="s">
        <v>85</v>
      </c>
      <c r="E2791" s="9">
        <v>4562342690050</v>
      </c>
      <c r="F2791">
        <v>0</v>
      </c>
      <c r="G2791">
        <v>0</v>
      </c>
      <c r="H2791" t="s">
        <v>22</v>
      </c>
      <c r="I2791" t="s">
        <v>19</v>
      </c>
      <c r="J2791" t="s">
        <v>329</v>
      </c>
      <c r="K2791">
        <v>6</v>
      </c>
      <c r="L2791">
        <v>0</v>
      </c>
      <c r="M2791">
        <v>0</v>
      </c>
      <c r="N2791">
        <v>0</v>
      </c>
    </row>
    <row r="2792" spans="1:14" x14ac:dyDescent="0.15">
      <c r="A2792" t="str">
        <f t="shared" si="46"/>
        <v>201951_327_4562342690067</v>
      </c>
      <c r="B2792">
        <v>201951</v>
      </c>
      <c r="C2792">
        <v>327</v>
      </c>
      <c r="D2792" t="s">
        <v>85</v>
      </c>
      <c r="E2792" s="9">
        <v>4562342690067</v>
      </c>
      <c r="F2792">
        <v>0</v>
      </c>
      <c r="G2792">
        <v>0</v>
      </c>
      <c r="H2792" t="s">
        <v>23</v>
      </c>
      <c r="I2792" t="s">
        <v>19</v>
      </c>
      <c r="J2792" t="s">
        <v>329</v>
      </c>
      <c r="K2792">
        <v>23</v>
      </c>
      <c r="L2792">
        <v>1</v>
      </c>
      <c r="M2792">
        <v>0</v>
      </c>
      <c r="N2792">
        <v>0</v>
      </c>
    </row>
    <row r="2793" spans="1:14" x14ac:dyDescent="0.15">
      <c r="A2793" t="str">
        <f t="shared" si="46"/>
        <v>201951_327_4562342690074</v>
      </c>
      <c r="B2793">
        <v>201951</v>
      </c>
      <c r="C2793">
        <v>327</v>
      </c>
      <c r="D2793" t="s">
        <v>85</v>
      </c>
      <c r="E2793" s="9">
        <v>4562342690074</v>
      </c>
      <c r="F2793">
        <v>0</v>
      </c>
      <c r="G2793">
        <v>0</v>
      </c>
      <c r="H2793" t="s">
        <v>24</v>
      </c>
      <c r="I2793" t="s">
        <v>19</v>
      </c>
      <c r="J2793" t="s">
        <v>329</v>
      </c>
      <c r="K2793">
        <v>26</v>
      </c>
      <c r="L2793">
        <v>1</v>
      </c>
      <c r="M2793">
        <v>0</v>
      </c>
      <c r="N2793">
        <v>0</v>
      </c>
    </row>
    <row r="2794" spans="1:14" x14ac:dyDescent="0.15">
      <c r="A2794" t="str">
        <f t="shared" si="46"/>
        <v>201951_327_4562342690081</v>
      </c>
      <c r="B2794">
        <v>201951</v>
      </c>
      <c r="C2794">
        <v>327</v>
      </c>
      <c r="D2794" t="s">
        <v>85</v>
      </c>
      <c r="E2794" s="9">
        <v>4562342690081</v>
      </c>
      <c r="F2794">
        <v>0</v>
      </c>
      <c r="G2794">
        <v>0</v>
      </c>
      <c r="H2794" t="s">
        <v>25</v>
      </c>
      <c r="I2794" t="s">
        <v>19</v>
      </c>
      <c r="J2794" t="s">
        <v>329</v>
      </c>
      <c r="K2794">
        <v>21</v>
      </c>
      <c r="L2794">
        <v>0</v>
      </c>
      <c r="M2794">
        <v>0</v>
      </c>
      <c r="N2794">
        <v>0</v>
      </c>
    </row>
    <row r="2795" spans="1:14" x14ac:dyDescent="0.15">
      <c r="A2795" t="str">
        <f t="shared" si="46"/>
        <v>201951_328_4562342690029</v>
      </c>
      <c r="B2795">
        <v>201951</v>
      </c>
      <c r="C2795">
        <v>328</v>
      </c>
      <c r="D2795" t="s">
        <v>86</v>
      </c>
      <c r="E2795" s="9">
        <v>4562342690029</v>
      </c>
      <c r="F2795">
        <v>0</v>
      </c>
      <c r="G2795">
        <v>0</v>
      </c>
      <c r="H2795" t="s">
        <v>18</v>
      </c>
      <c r="I2795" t="s">
        <v>19</v>
      </c>
      <c r="J2795" t="s">
        <v>329</v>
      </c>
      <c r="K2795">
        <v>27</v>
      </c>
      <c r="L2795">
        <v>0</v>
      </c>
      <c r="M2795">
        <v>0</v>
      </c>
      <c r="N2795">
        <v>0</v>
      </c>
    </row>
    <row r="2796" spans="1:14" x14ac:dyDescent="0.15">
      <c r="A2796" t="str">
        <f t="shared" si="46"/>
        <v>201951_328_4562342690036</v>
      </c>
      <c r="B2796">
        <v>201951</v>
      </c>
      <c r="C2796">
        <v>328</v>
      </c>
      <c r="D2796" t="s">
        <v>86</v>
      </c>
      <c r="E2796" s="9">
        <v>4562342690036</v>
      </c>
      <c r="F2796">
        <v>0</v>
      </c>
      <c r="G2796">
        <v>0</v>
      </c>
      <c r="H2796" t="s">
        <v>20</v>
      </c>
      <c r="I2796" t="s">
        <v>19</v>
      </c>
      <c r="J2796" t="s">
        <v>329</v>
      </c>
      <c r="K2796">
        <v>8</v>
      </c>
      <c r="L2796">
        <v>0</v>
      </c>
      <c r="M2796">
        <v>0</v>
      </c>
      <c r="N2796">
        <v>0</v>
      </c>
    </row>
    <row r="2797" spans="1:14" x14ac:dyDescent="0.15">
      <c r="A2797" t="str">
        <f t="shared" si="46"/>
        <v>201951_328_4562342690043</v>
      </c>
      <c r="B2797">
        <v>201951</v>
      </c>
      <c r="C2797">
        <v>328</v>
      </c>
      <c r="D2797" t="s">
        <v>86</v>
      </c>
      <c r="E2797" s="9">
        <v>4562342690043</v>
      </c>
      <c r="F2797">
        <v>0</v>
      </c>
      <c r="G2797">
        <v>0</v>
      </c>
      <c r="H2797" t="s">
        <v>21</v>
      </c>
      <c r="I2797" t="s">
        <v>19</v>
      </c>
      <c r="J2797" t="s">
        <v>329</v>
      </c>
      <c r="K2797">
        <v>30</v>
      </c>
      <c r="L2797">
        <v>0</v>
      </c>
      <c r="M2797">
        <v>0</v>
      </c>
      <c r="N2797">
        <v>0</v>
      </c>
    </row>
    <row r="2798" spans="1:14" x14ac:dyDescent="0.15">
      <c r="A2798" t="str">
        <f t="shared" si="46"/>
        <v>201951_328_4562342690050</v>
      </c>
      <c r="B2798">
        <v>201951</v>
      </c>
      <c r="C2798">
        <v>328</v>
      </c>
      <c r="D2798" t="s">
        <v>86</v>
      </c>
      <c r="E2798" s="9">
        <v>4562342690050</v>
      </c>
      <c r="F2798">
        <v>0</v>
      </c>
      <c r="G2798">
        <v>0</v>
      </c>
      <c r="H2798" t="s">
        <v>22</v>
      </c>
      <c r="I2798" t="s">
        <v>19</v>
      </c>
      <c r="J2798" t="s">
        <v>329</v>
      </c>
      <c r="K2798">
        <v>10</v>
      </c>
      <c r="L2798">
        <v>0</v>
      </c>
      <c r="M2798">
        <v>0</v>
      </c>
      <c r="N2798">
        <v>0</v>
      </c>
    </row>
    <row r="2799" spans="1:14" x14ac:dyDescent="0.15">
      <c r="A2799" t="str">
        <f t="shared" si="46"/>
        <v>201951_328_4562342690067</v>
      </c>
      <c r="B2799">
        <v>201951</v>
      </c>
      <c r="C2799">
        <v>328</v>
      </c>
      <c r="D2799" t="s">
        <v>86</v>
      </c>
      <c r="E2799" s="9">
        <v>4562342690067</v>
      </c>
      <c r="F2799">
        <v>0</v>
      </c>
      <c r="G2799">
        <v>0</v>
      </c>
      <c r="H2799" t="s">
        <v>23</v>
      </c>
      <c r="I2799" t="s">
        <v>19</v>
      </c>
      <c r="J2799" t="s">
        <v>329</v>
      </c>
      <c r="K2799">
        <v>28</v>
      </c>
      <c r="L2799">
        <v>1</v>
      </c>
      <c r="M2799">
        <v>0</v>
      </c>
      <c r="N2799">
        <v>0</v>
      </c>
    </row>
    <row r="2800" spans="1:14" x14ac:dyDescent="0.15">
      <c r="A2800" t="str">
        <f t="shared" si="46"/>
        <v>201951_328_4562342690074</v>
      </c>
      <c r="B2800">
        <v>201951</v>
      </c>
      <c r="C2800">
        <v>328</v>
      </c>
      <c r="D2800" t="s">
        <v>86</v>
      </c>
      <c r="E2800" s="9">
        <v>4562342690074</v>
      </c>
      <c r="F2800">
        <v>0</v>
      </c>
      <c r="G2800">
        <v>0</v>
      </c>
      <c r="H2800" t="s">
        <v>24</v>
      </c>
      <c r="I2800" t="s">
        <v>19</v>
      </c>
      <c r="J2800" t="s">
        <v>329</v>
      </c>
      <c r="K2800">
        <v>25</v>
      </c>
      <c r="L2800">
        <v>1</v>
      </c>
      <c r="M2800">
        <v>0</v>
      </c>
      <c r="N2800">
        <v>0</v>
      </c>
    </row>
    <row r="2801" spans="1:14" x14ac:dyDescent="0.15">
      <c r="A2801" t="str">
        <f t="shared" si="46"/>
        <v>201951_328_4562342690081</v>
      </c>
      <c r="B2801">
        <v>201951</v>
      </c>
      <c r="C2801">
        <v>328</v>
      </c>
      <c r="D2801" t="s">
        <v>86</v>
      </c>
      <c r="E2801" s="9">
        <v>4562342690081</v>
      </c>
      <c r="F2801">
        <v>0</v>
      </c>
      <c r="G2801">
        <v>0</v>
      </c>
      <c r="H2801" t="s">
        <v>25</v>
      </c>
      <c r="I2801" t="s">
        <v>19</v>
      </c>
      <c r="J2801" t="s">
        <v>329</v>
      </c>
      <c r="K2801">
        <v>10</v>
      </c>
      <c r="L2801">
        <v>0</v>
      </c>
      <c r="M2801">
        <v>0</v>
      </c>
      <c r="N2801">
        <v>0</v>
      </c>
    </row>
    <row r="2802" spans="1:14" x14ac:dyDescent="0.15">
      <c r="A2802" t="str">
        <f t="shared" si="46"/>
        <v>201951_334_4562342690029</v>
      </c>
      <c r="B2802">
        <v>201951</v>
      </c>
      <c r="C2802">
        <v>334</v>
      </c>
      <c r="D2802" t="s">
        <v>87</v>
      </c>
      <c r="E2802" s="9">
        <v>4562342690029</v>
      </c>
      <c r="F2802">
        <v>0</v>
      </c>
      <c r="G2802">
        <v>0</v>
      </c>
      <c r="H2802" t="s">
        <v>18</v>
      </c>
      <c r="I2802" t="s">
        <v>19</v>
      </c>
      <c r="J2802" t="s">
        <v>329</v>
      </c>
      <c r="K2802">
        <v>28</v>
      </c>
      <c r="L2802">
        <v>0</v>
      </c>
      <c r="M2802">
        <v>0</v>
      </c>
      <c r="N2802">
        <v>0</v>
      </c>
    </row>
    <row r="2803" spans="1:14" x14ac:dyDescent="0.15">
      <c r="A2803" t="str">
        <f t="shared" si="46"/>
        <v>201951_334_4562342690036</v>
      </c>
      <c r="B2803">
        <v>201951</v>
      </c>
      <c r="C2803">
        <v>334</v>
      </c>
      <c r="D2803" t="s">
        <v>87</v>
      </c>
      <c r="E2803" s="9">
        <v>4562342690036</v>
      </c>
      <c r="F2803">
        <v>0</v>
      </c>
      <c r="G2803">
        <v>0</v>
      </c>
      <c r="H2803" t="s">
        <v>20</v>
      </c>
      <c r="I2803" t="s">
        <v>19</v>
      </c>
      <c r="J2803" t="s">
        <v>329</v>
      </c>
      <c r="K2803">
        <v>9</v>
      </c>
      <c r="L2803">
        <v>0</v>
      </c>
      <c r="M2803">
        <v>0</v>
      </c>
      <c r="N2803">
        <v>0</v>
      </c>
    </row>
    <row r="2804" spans="1:14" x14ac:dyDescent="0.15">
      <c r="A2804" t="str">
        <f t="shared" si="46"/>
        <v>201951_334_4562342690043</v>
      </c>
      <c r="B2804">
        <v>201951</v>
      </c>
      <c r="C2804">
        <v>334</v>
      </c>
      <c r="D2804" t="s">
        <v>87</v>
      </c>
      <c r="E2804" s="9">
        <v>4562342690043</v>
      </c>
      <c r="F2804">
        <v>0</v>
      </c>
      <c r="G2804">
        <v>0</v>
      </c>
      <c r="H2804" t="s">
        <v>21</v>
      </c>
      <c r="I2804" t="s">
        <v>19</v>
      </c>
      <c r="J2804" t="s">
        <v>329</v>
      </c>
      <c r="K2804">
        <v>29</v>
      </c>
      <c r="L2804">
        <v>1</v>
      </c>
      <c r="M2804">
        <v>0</v>
      </c>
      <c r="N2804">
        <v>0</v>
      </c>
    </row>
    <row r="2805" spans="1:14" x14ac:dyDescent="0.15">
      <c r="A2805" t="str">
        <f t="shared" si="46"/>
        <v>201951_334_4562342690050</v>
      </c>
      <c r="B2805">
        <v>201951</v>
      </c>
      <c r="C2805">
        <v>334</v>
      </c>
      <c r="D2805" t="s">
        <v>87</v>
      </c>
      <c r="E2805" s="9">
        <v>4562342690050</v>
      </c>
      <c r="F2805">
        <v>0</v>
      </c>
      <c r="G2805">
        <v>0</v>
      </c>
      <c r="H2805" t="s">
        <v>22</v>
      </c>
      <c r="I2805" t="s">
        <v>19</v>
      </c>
      <c r="J2805" t="s">
        <v>329</v>
      </c>
      <c r="K2805">
        <v>10</v>
      </c>
      <c r="L2805">
        <v>0</v>
      </c>
      <c r="M2805">
        <v>0</v>
      </c>
      <c r="N2805">
        <v>0</v>
      </c>
    </row>
    <row r="2806" spans="1:14" x14ac:dyDescent="0.15">
      <c r="A2806" t="str">
        <f t="shared" si="46"/>
        <v>201951_334_4562342690067</v>
      </c>
      <c r="B2806">
        <v>201951</v>
      </c>
      <c r="C2806">
        <v>334</v>
      </c>
      <c r="D2806" t="s">
        <v>87</v>
      </c>
      <c r="E2806" s="9">
        <v>4562342690067</v>
      </c>
      <c r="F2806">
        <v>0</v>
      </c>
      <c r="G2806">
        <v>0</v>
      </c>
      <c r="H2806" t="s">
        <v>23</v>
      </c>
      <c r="I2806" t="s">
        <v>19</v>
      </c>
      <c r="J2806" t="s">
        <v>329</v>
      </c>
      <c r="K2806">
        <v>30</v>
      </c>
      <c r="L2806">
        <v>0</v>
      </c>
      <c r="M2806">
        <v>0</v>
      </c>
      <c r="N2806">
        <v>0</v>
      </c>
    </row>
    <row r="2807" spans="1:14" x14ac:dyDescent="0.15">
      <c r="A2807" t="str">
        <f t="shared" si="46"/>
        <v>201951_334_4562342690074</v>
      </c>
      <c r="B2807">
        <v>201951</v>
      </c>
      <c r="C2807">
        <v>334</v>
      </c>
      <c r="D2807" t="s">
        <v>87</v>
      </c>
      <c r="E2807" s="9">
        <v>4562342690074</v>
      </c>
      <c r="F2807">
        <v>0</v>
      </c>
      <c r="G2807">
        <v>0</v>
      </c>
      <c r="H2807" t="s">
        <v>24</v>
      </c>
      <c r="I2807" t="s">
        <v>19</v>
      </c>
      <c r="J2807" t="s">
        <v>329</v>
      </c>
      <c r="K2807">
        <v>27</v>
      </c>
      <c r="L2807">
        <v>2</v>
      </c>
      <c r="M2807">
        <v>0</v>
      </c>
      <c r="N2807">
        <v>0</v>
      </c>
    </row>
    <row r="2808" spans="1:14" x14ac:dyDescent="0.15">
      <c r="A2808" t="str">
        <f t="shared" si="46"/>
        <v>201951_334_4562342690081</v>
      </c>
      <c r="B2808">
        <v>201951</v>
      </c>
      <c r="C2808">
        <v>334</v>
      </c>
      <c r="D2808" t="s">
        <v>87</v>
      </c>
      <c r="E2808" s="9">
        <v>4562342690081</v>
      </c>
      <c r="F2808">
        <v>0</v>
      </c>
      <c r="G2808">
        <v>0</v>
      </c>
      <c r="H2808" t="s">
        <v>25</v>
      </c>
      <c r="I2808" t="s">
        <v>19</v>
      </c>
      <c r="J2808" t="s">
        <v>329</v>
      </c>
      <c r="K2808">
        <v>10</v>
      </c>
      <c r="L2808">
        <v>0</v>
      </c>
      <c r="M2808">
        <v>0</v>
      </c>
      <c r="N2808">
        <v>0</v>
      </c>
    </row>
    <row r="2809" spans="1:14" x14ac:dyDescent="0.15">
      <c r="A2809" t="str">
        <f t="shared" si="46"/>
        <v>201951_343_4562342690029</v>
      </c>
      <c r="B2809">
        <v>201951</v>
      </c>
      <c r="C2809">
        <v>343</v>
      </c>
      <c r="D2809" t="s">
        <v>88</v>
      </c>
      <c r="E2809" s="9">
        <v>4562342690029</v>
      </c>
      <c r="F2809">
        <v>0</v>
      </c>
      <c r="G2809">
        <v>0</v>
      </c>
      <c r="H2809" t="s">
        <v>18</v>
      </c>
      <c r="I2809" t="s">
        <v>19</v>
      </c>
      <c r="J2809" t="s">
        <v>329</v>
      </c>
      <c r="K2809">
        <v>19</v>
      </c>
      <c r="L2809">
        <v>1</v>
      </c>
      <c r="M2809">
        <v>0</v>
      </c>
      <c r="N2809">
        <v>0</v>
      </c>
    </row>
    <row r="2810" spans="1:14" x14ac:dyDescent="0.15">
      <c r="A2810" t="str">
        <f t="shared" si="46"/>
        <v>201951_343_4562342690036</v>
      </c>
      <c r="B2810">
        <v>201951</v>
      </c>
      <c r="C2810">
        <v>343</v>
      </c>
      <c r="D2810" t="s">
        <v>88</v>
      </c>
      <c r="E2810" s="9">
        <v>4562342690036</v>
      </c>
      <c r="F2810">
        <v>0</v>
      </c>
      <c r="G2810">
        <v>0</v>
      </c>
      <c r="H2810" t="s">
        <v>20</v>
      </c>
      <c r="I2810" t="s">
        <v>19</v>
      </c>
      <c r="J2810" t="s">
        <v>329</v>
      </c>
      <c r="K2810">
        <v>6</v>
      </c>
      <c r="L2810">
        <v>0</v>
      </c>
      <c r="M2810">
        <v>0</v>
      </c>
      <c r="N2810">
        <v>0</v>
      </c>
    </row>
    <row r="2811" spans="1:14" x14ac:dyDescent="0.15">
      <c r="A2811" t="str">
        <f t="shared" si="46"/>
        <v>201951_343_4562342690043</v>
      </c>
      <c r="B2811">
        <v>201951</v>
      </c>
      <c r="C2811">
        <v>343</v>
      </c>
      <c r="D2811" t="s">
        <v>88</v>
      </c>
      <c r="E2811" s="9">
        <v>4562342690043</v>
      </c>
      <c r="F2811">
        <v>0</v>
      </c>
      <c r="G2811">
        <v>0</v>
      </c>
      <c r="H2811" t="s">
        <v>21</v>
      </c>
      <c r="I2811" t="s">
        <v>19</v>
      </c>
      <c r="J2811" t="s">
        <v>329</v>
      </c>
      <c r="K2811">
        <v>23</v>
      </c>
      <c r="L2811">
        <v>2</v>
      </c>
      <c r="M2811">
        <v>0</v>
      </c>
      <c r="N2811">
        <v>0</v>
      </c>
    </row>
    <row r="2812" spans="1:14" x14ac:dyDescent="0.15">
      <c r="A2812" t="str">
        <f t="shared" si="46"/>
        <v>201951_343_4562342690050</v>
      </c>
      <c r="B2812">
        <v>201951</v>
      </c>
      <c r="C2812">
        <v>343</v>
      </c>
      <c r="D2812" t="s">
        <v>88</v>
      </c>
      <c r="E2812" s="9">
        <v>4562342690050</v>
      </c>
      <c r="F2812">
        <v>0</v>
      </c>
      <c r="G2812">
        <v>0</v>
      </c>
      <c r="H2812" t="s">
        <v>22</v>
      </c>
      <c r="I2812" t="s">
        <v>19</v>
      </c>
      <c r="J2812" t="s">
        <v>329</v>
      </c>
      <c r="K2812">
        <v>7</v>
      </c>
      <c r="L2812">
        <v>0</v>
      </c>
      <c r="M2812">
        <v>0</v>
      </c>
      <c r="N2812">
        <v>0</v>
      </c>
    </row>
    <row r="2813" spans="1:14" x14ac:dyDescent="0.15">
      <c r="A2813" t="str">
        <f t="shared" si="46"/>
        <v>201951_343_4562342690067</v>
      </c>
      <c r="B2813">
        <v>201951</v>
      </c>
      <c r="C2813">
        <v>343</v>
      </c>
      <c r="D2813" t="s">
        <v>88</v>
      </c>
      <c r="E2813" s="9">
        <v>4562342690067</v>
      </c>
      <c r="F2813">
        <v>0</v>
      </c>
      <c r="G2813">
        <v>0</v>
      </c>
      <c r="H2813" t="s">
        <v>23</v>
      </c>
      <c r="I2813" t="s">
        <v>19</v>
      </c>
      <c r="J2813" t="s">
        <v>329</v>
      </c>
      <c r="K2813">
        <v>25</v>
      </c>
      <c r="L2813">
        <v>3</v>
      </c>
      <c r="M2813">
        <v>0</v>
      </c>
      <c r="N2813">
        <v>0</v>
      </c>
    </row>
    <row r="2814" spans="1:14" x14ac:dyDescent="0.15">
      <c r="A2814" t="str">
        <f t="shared" si="46"/>
        <v>201951_343_4562342690074</v>
      </c>
      <c r="B2814">
        <v>201951</v>
      </c>
      <c r="C2814">
        <v>343</v>
      </c>
      <c r="D2814" t="s">
        <v>88</v>
      </c>
      <c r="E2814" s="9">
        <v>4562342690074</v>
      </c>
      <c r="F2814">
        <v>0</v>
      </c>
      <c r="G2814">
        <v>0</v>
      </c>
      <c r="H2814" t="s">
        <v>24</v>
      </c>
      <c r="I2814" t="s">
        <v>19</v>
      </c>
      <c r="J2814" t="s">
        <v>329</v>
      </c>
      <c r="K2814">
        <v>19</v>
      </c>
      <c r="L2814">
        <v>3</v>
      </c>
      <c r="M2814">
        <v>0</v>
      </c>
      <c r="N2814">
        <v>0</v>
      </c>
    </row>
    <row r="2815" spans="1:14" x14ac:dyDescent="0.15">
      <c r="A2815" t="str">
        <f t="shared" si="46"/>
        <v>201951_343_4562342690081</v>
      </c>
      <c r="B2815">
        <v>201951</v>
      </c>
      <c r="C2815">
        <v>343</v>
      </c>
      <c r="D2815" t="s">
        <v>88</v>
      </c>
      <c r="E2815" s="9">
        <v>4562342690081</v>
      </c>
      <c r="F2815">
        <v>0</v>
      </c>
      <c r="G2815">
        <v>0</v>
      </c>
      <c r="H2815" t="s">
        <v>25</v>
      </c>
      <c r="I2815" t="s">
        <v>19</v>
      </c>
      <c r="J2815" t="s">
        <v>329</v>
      </c>
      <c r="K2815">
        <v>6</v>
      </c>
      <c r="L2815">
        <v>0</v>
      </c>
      <c r="M2815">
        <v>0</v>
      </c>
      <c r="N2815">
        <v>0</v>
      </c>
    </row>
    <row r="2816" spans="1:14" x14ac:dyDescent="0.15">
      <c r="A2816" t="str">
        <f t="shared" si="46"/>
        <v>201951_348_4562342690029</v>
      </c>
      <c r="B2816">
        <v>201951</v>
      </c>
      <c r="C2816">
        <v>348</v>
      </c>
      <c r="D2816" t="s">
        <v>89</v>
      </c>
      <c r="E2816" s="9">
        <v>4562342690029</v>
      </c>
      <c r="F2816">
        <v>0</v>
      </c>
      <c r="G2816">
        <v>0</v>
      </c>
      <c r="H2816" t="s">
        <v>18</v>
      </c>
      <c r="I2816" t="s">
        <v>19</v>
      </c>
      <c r="J2816" t="s">
        <v>329</v>
      </c>
      <c r="K2816">
        <v>24</v>
      </c>
      <c r="L2816">
        <v>2</v>
      </c>
      <c r="M2816">
        <v>0</v>
      </c>
      <c r="N2816">
        <v>0</v>
      </c>
    </row>
    <row r="2817" spans="1:14" x14ac:dyDescent="0.15">
      <c r="A2817" t="str">
        <f t="shared" si="46"/>
        <v>201951_348_4562342690036</v>
      </c>
      <c r="B2817">
        <v>201951</v>
      </c>
      <c r="C2817">
        <v>348</v>
      </c>
      <c r="D2817" t="s">
        <v>89</v>
      </c>
      <c r="E2817" s="9">
        <v>4562342690036</v>
      </c>
      <c r="F2817">
        <v>0</v>
      </c>
      <c r="G2817">
        <v>0</v>
      </c>
      <c r="H2817" t="s">
        <v>20</v>
      </c>
      <c r="I2817" t="s">
        <v>19</v>
      </c>
      <c r="J2817" t="s">
        <v>329</v>
      </c>
      <c r="K2817">
        <v>8</v>
      </c>
      <c r="L2817">
        <v>0</v>
      </c>
      <c r="M2817">
        <v>0</v>
      </c>
      <c r="N2817">
        <v>0</v>
      </c>
    </row>
    <row r="2818" spans="1:14" x14ac:dyDescent="0.15">
      <c r="A2818" t="str">
        <f t="shared" si="46"/>
        <v>201951_348_4562342690043</v>
      </c>
      <c r="B2818">
        <v>201951</v>
      </c>
      <c r="C2818">
        <v>348</v>
      </c>
      <c r="D2818" t="s">
        <v>89</v>
      </c>
      <c r="E2818" s="9">
        <v>4562342690043</v>
      </c>
      <c r="F2818">
        <v>0</v>
      </c>
      <c r="G2818">
        <v>0</v>
      </c>
      <c r="H2818" t="s">
        <v>21</v>
      </c>
      <c r="I2818" t="s">
        <v>19</v>
      </c>
      <c r="J2818" t="s">
        <v>329</v>
      </c>
      <c r="K2818">
        <v>21</v>
      </c>
      <c r="L2818">
        <v>1</v>
      </c>
      <c r="M2818">
        <v>0</v>
      </c>
      <c r="N2818">
        <v>0</v>
      </c>
    </row>
    <row r="2819" spans="1:14" x14ac:dyDescent="0.15">
      <c r="A2819" t="str">
        <f t="shared" si="46"/>
        <v>201951_348_4562342690050</v>
      </c>
      <c r="B2819">
        <v>201951</v>
      </c>
      <c r="C2819">
        <v>348</v>
      </c>
      <c r="D2819" t="s">
        <v>89</v>
      </c>
      <c r="E2819" s="9">
        <v>4562342690050</v>
      </c>
      <c r="F2819">
        <v>0</v>
      </c>
      <c r="G2819">
        <v>0</v>
      </c>
      <c r="H2819" t="s">
        <v>22</v>
      </c>
      <c r="I2819" t="s">
        <v>19</v>
      </c>
      <c r="J2819" t="s">
        <v>329</v>
      </c>
      <c r="K2819">
        <v>9</v>
      </c>
      <c r="L2819">
        <v>0</v>
      </c>
      <c r="M2819">
        <v>0</v>
      </c>
      <c r="N2819">
        <v>0</v>
      </c>
    </row>
    <row r="2820" spans="1:14" x14ac:dyDescent="0.15">
      <c r="A2820" t="str">
        <f t="shared" si="46"/>
        <v>201951_348_4562342690067</v>
      </c>
      <c r="B2820">
        <v>201951</v>
      </c>
      <c r="C2820">
        <v>348</v>
      </c>
      <c r="D2820" t="s">
        <v>89</v>
      </c>
      <c r="E2820" s="9">
        <v>4562342690067</v>
      </c>
      <c r="F2820">
        <v>0</v>
      </c>
      <c r="G2820">
        <v>0</v>
      </c>
      <c r="H2820" t="s">
        <v>23</v>
      </c>
      <c r="I2820" t="s">
        <v>19</v>
      </c>
      <c r="J2820" t="s">
        <v>329</v>
      </c>
      <c r="K2820">
        <v>27</v>
      </c>
      <c r="L2820">
        <v>0</v>
      </c>
      <c r="M2820">
        <v>0</v>
      </c>
      <c r="N2820">
        <v>0</v>
      </c>
    </row>
    <row r="2821" spans="1:14" x14ac:dyDescent="0.15">
      <c r="A2821" t="str">
        <f t="shared" si="46"/>
        <v>201951_348_4562342690074</v>
      </c>
      <c r="B2821">
        <v>201951</v>
      </c>
      <c r="C2821">
        <v>348</v>
      </c>
      <c r="D2821" t="s">
        <v>89</v>
      </c>
      <c r="E2821" s="9">
        <v>4562342690074</v>
      </c>
      <c r="F2821">
        <v>0</v>
      </c>
      <c r="G2821">
        <v>0</v>
      </c>
      <c r="H2821" t="s">
        <v>24</v>
      </c>
      <c r="I2821" t="s">
        <v>19</v>
      </c>
      <c r="J2821" t="s">
        <v>329</v>
      </c>
      <c r="K2821">
        <v>24</v>
      </c>
      <c r="L2821">
        <v>0</v>
      </c>
      <c r="M2821">
        <v>0</v>
      </c>
      <c r="N2821">
        <v>0</v>
      </c>
    </row>
    <row r="2822" spans="1:14" x14ac:dyDescent="0.15">
      <c r="A2822" t="str">
        <f t="shared" si="46"/>
        <v>201951_348_4562342690081</v>
      </c>
      <c r="B2822">
        <v>201951</v>
      </c>
      <c r="C2822">
        <v>348</v>
      </c>
      <c r="D2822" t="s">
        <v>89</v>
      </c>
      <c r="E2822" s="9">
        <v>4562342690081</v>
      </c>
      <c r="F2822">
        <v>0</v>
      </c>
      <c r="G2822">
        <v>0</v>
      </c>
      <c r="H2822" t="s">
        <v>25</v>
      </c>
      <c r="I2822" t="s">
        <v>19</v>
      </c>
      <c r="J2822" t="s">
        <v>329</v>
      </c>
      <c r="K2822">
        <v>5</v>
      </c>
      <c r="L2822">
        <v>1</v>
      </c>
      <c r="M2822">
        <v>0</v>
      </c>
      <c r="N2822">
        <v>0</v>
      </c>
    </row>
    <row r="2823" spans="1:14" x14ac:dyDescent="0.15">
      <c r="A2823" t="str">
        <f t="shared" si="46"/>
        <v>201951_349_4562342690029</v>
      </c>
      <c r="B2823">
        <v>201951</v>
      </c>
      <c r="C2823">
        <v>349</v>
      </c>
      <c r="D2823" t="s">
        <v>90</v>
      </c>
      <c r="E2823" s="9">
        <v>4562342690029</v>
      </c>
      <c r="F2823">
        <v>0</v>
      </c>
      <c r="G2823">
        <v>0</v>
      </c>
      <c r="H2823" t="s">
        <v>18</v>
      </c>
      <c r="I2823" t="s">
        <v>19</v>
      </c>
      <c r="J2823" t="s">
        <v>329</v>
      </c>
      <c r="K2823">
        <v>28</v>
      </c>
      <c r="L2823">
        <v>2</v>
      </c>
      <c r="M2823">
        <v>0</v>
      </c>
      <c r="N2823">
        <v>0</v>
      </c>
    </row>
    <row r="2824" spans="1:14" x14ac:dyDescent="0.15">
      <c r="A2824" t="str">
        <f t="shared" si="46"/>
        <v>201951_349_4562342690036</v>
      </c>
      <c r="B2824">
        <v>201951</v>
      </c>
      <c r="C2824">
        <v>349</v>
      </c>
      <c r="D2824" t="s">
        <v>90</v>
      </c>
      <c r="E2824" s="9">
        <v>4562342690036</v>
      </c>
      <c r="F2824">
        <v>0</v>
      </c>
      <c r="G2824">
        <v>0</v>
      </c>
      <c r="H2824" t="s">
        <v>20</v>
      </c>
      <c r="I2824" t="s">
        <v>19</v>
      </c>
      <c r="J2824" t="s">
        <v>329</v>
      </c>
      <c r="K2824">
        <v>10</v>
      </c>
      <c r="L2824">
        <v>0</v>
      </c>
      <c r="M2824">
        <v>0</v>
      </c>
      <c r="N2824">
        <v>0</v>
      </c>
    </row>
    <row r="2825" spans="1:14" x14ac:dyDescent="0.15">
      <c r="A2825" t="str">
        <f t="shared" si="46"/>
        <v>201951_349_4562342690043</v>
      </c>
      <c r="B2825">
        <v>201951</v>
      </c>
      <c r="C2825">
        <v>349</v>
      </c>
      <c r="D2825" t="s">
        <v>90</v>
      </c>
      <c r="E2825" s="9">
        <v>4562342690043</v>
      </c>
      <c r="F2825">
        <v>0</v>
      </c>
      <c r="G2825">
        <v>0</v>
      </c>
      <c r="H2825" t="s">
        <v>21</v>
      </c>
      <c r="I2825" t="s">
        <v>19</v>
      </c>
      <c r="J2825" t="s">
        <v>329</v>
      </c>
      <c r="K2825">
        <v>28</v>
      </c>
      <c r="L2825">
        <v>2</v>
      </c>
      <c r="M2825">
        <v>0</v>
      </c>
      <c r="N2825">
        <v>0</v>
      </c>
    </row>
    <row r="2826" spans="1:14" x14ac:dyDescent="0.15">
      <c r="A2826" t="str">
        <f t="shared" si="46"/>
        <v>201951_349_4562342690050</v>
      </c>
      <c r="B2826">
        <v>201951</v>
      </c>
      <c r="C2826">
        <v>349</v>
      </c>
      <c r="D2826" t="s">
        <v>90</v>
      </c>
      <c r="E2826" s="9">
        <v>4562342690050</v>
      </c>
      <c r="F2826">
        <v>0</v>
      </c>
      <c r="G2826">
        <v>0</v>
      </c>
      <c r="H2826" t="s">
        <v>22</v>
      </c>
      <c r="I2826" t="s">
        <v>19</v>
      </c>
      <c r="J2826" t="s">
        <v>329</v>
      </c>
      <c r="K2826">
        <v>10</v>
      </c>
      <c r="L2826">
        <v>0</v>
      </c>
      <c r="M2826">
        <v>0</v>
      </c>
      <c r="N2826">
        <v>0</v>
      </c>
    </row>
    <row r="2827" spans="1:14" x14ac:dyDescent="0.15">
      <c r="A2827" t="str">
        <f t="shared" si="46"/>
        <v>201951_349_4562342690067</v>
      </c>
      <c r="B2827">
        <v>201951</v>
      </c>
      <c r="C2827">
        <v>349</v>
      </c>
      <c r="D2827" t="s">
        <v>90</v>
      </c>
      <c r="E2827" s="9">
        <v>4562342690067</v>
      </c>
      <c r="F2827">
        <v>0</v>
      </c>
      <c r="G2827">
        <v>0</v>
      </c>
      <c r="H2827" t="s">
        <v>23</v>
      </c>
      <c r="I2827" t="s">
        <v>19</v>
      </c>
      <c r="J2827" t="s">
        <v>329</v>
      </c>
      <c r="K2827">
        <v>30</v>
      </c>
      <c r="L2827">
        <v>0</v>
      </c>
      <c r="M2827">
        <v>0</v>
      </c>
      <c r="N2827">
        <v>0</v>
      </c>
    </row>
    <row r="2828" spans="1:14" x14ac:dyDescent="0.15">
      <c r="A2828" t="str">
        <f t="shared" si="46"/>
        <v>201951_349_4562342690074</v>
      </c>
      <c r="B2828">
        <v>201951</v>
      </c>
      <c r="C2828">
        <v>349</v>
      </c>
      <c r="D2828" t="s">
        <v>90</v>
      </c>
      <c r="E2828" s="9">
        <v>4562342690074</v>
      </c>
      <c r="F2828">
        <v>0</v>
      </c>
      <c r="G2828">
        <v>0</v>
      </c>
      <c r="H2828" t="s">
        <v>24</v>
      </c>
      <c r="I2828" t="s">
        <v>19</v>
      </c>
      <c r="J2828" t="s">
        <v>329</v>
      </c>
      <c r="K2828">
        <v>29</v>
      </c>
      <c r="L2828">
        <v>1</v>
      </c>
      <c r="M2828">
        <v>0</v>
      </c>
      <c r="N2828">
        <v>0</v>
      </c>
    </row>
    <row r="2829" spans="1:14" x14ac:dyDescent="0.15">
      <c r="A2829" t="str">
        <f t="shared" si="46"/>
        <v>201951_349_4562342690081</v>
      </c>
      <c r="B2829">
        <v>201951</v>
      </c>
      <c r="C2829">
        <v>349</v>
      </c>
      <c r="D2829" t="s">
        <v>90</v>
      </c>
      <c r="E2829" s="9">
        <v>4562342690081</v>
      </c>
      <c r="F2829">
        <v>0</v>
      </c>
      <c r="G2829">
        <v>0</v>
      </c>
      <c r="H2829" t="s">
        <v>25</v>
      </c>
      <c r="I2829" t="s">
        <v>19</v>
      </c>
      <c r="J2829" t="s">
        <v>329</v>
      </c>
      <c r="K2829">
        <v>10</v>
      </c>
      <c r="L2829">
        <v>0</v>
      </c>
      <c r="M2829">
        <v>0</v>
      </c>
      <c r="N2829">
        <v>0</v>
      </c>
    </row>
    <row r="2830" spans="1:14" x14ac:dyDescent="0.15">
      <c r="A2830" t="str">
        <f t="shared" si="46"/>
        <v>201951_362_4562342690029</v>
      </c>
      <c r="B2830">
        <v>201951</v>
      </c>
      <c r="C2830">
        <v>362</v>
      </c>
      <c r="D2830" t="s">
        <v>91</v>
      </c>
      <c r="E2830" s="9">
        <v>4562342690029</v>
      </c>
      <c r="F2830">
        <v>0</v>
      </c>
      <c r="G2830">
        <v>0</v>
      </c>
      <c r="H2830" t="s">
        <v>18</v>
      </c>
      <c r="I2830" t="s">
        <v>19</v>
      </c>
      <c r="J2830" t="s">
        <v>329</v>
      </c>
      <c r="K2830">
        <v>22</v>
      </c>
      <c r="L2830">
        <v>0</v>
      </c>
      <c r="M2830">
        <v>0</v>
      </c>
      <c r="N2830">
        <v>0</v>
      </c>
    </row>
    <row r="2831" spans="1:14" x14ac:dyDescent="0.15">
      <c r="A2831" t="str">
        <f t="shared" si="46"/>
        <v>201951_362_4562342690036</v>
      </c>
      <c r="B2831">
        <v>201951</v>
      </c>
      <c r="C2831">
        <v>362</v>
      </c>
      <c r="D2831" t="s">
        <v>91</v>
      </c>
      <c r="E2831" s="9">
        <v>4562342690036</v>
      </c>
      <c r="F2831">
        <v>0</v>
      </c>
      <c r="G2831">
        <v>0</v>
      </c>
      <c r="H2831" t="s">
        <v>20</v>
      </c>
      <c r="I2831" t="s">
        <v>19</v>
      </c>
      <c r="J2831" t="s">
        <v>329</v>
      </c>
      <c r="K2831">
        <v>6</v>
      </c>
      <c r="L2831">
        <v>0</v>
      </c>
      <c r="M2831">
        <v>0</v>
      </c>
      <c r="N2831">
        <v>0</v>
      </c>
    </row>
    <row r="2832" spans="1:14" x14ac:dyDescent="0.15">
      <c r="A2832" t="str">
        <f t="shared" si="46"/>
        <v>201951_362_4562342690043</v>
      </c>
      <c r="B2832">
        <v>201951</v>
      </c>
      <c r="C2832">
        <v>362</v>
      </c>
      <c r="D2832" t="s">
        <v>91</v>
      </c>
      <c r="E2832" s="9">
        <v>4562342690043</v>
      </c>
      <c r="F2832">
        <v>0</v>
      </c>
      <c r="G2832">
        <v>0</v>
      </c>
      <c r="H2832" t="s">
        <v>21</v>
      </c>
      <c r="I2832" t="s">
        <v>19</v>
      </c>
      <c r="J2832" t="s">
        <v>329</v>
      </c>
      <c r="K2832">
        <v>26</v>
      </c>
      <c r="L2832">
        <v>2</v>
      </c>
      <c r="M2832">
        <v>0</v>
      </c>
      <c r="N2832">
        <v>0</v>
      </c>
    </row>
    <row r="2833" spans="1:14" x14ac:dyDescent="0.15">
      <c r="A2833" t="str">
        <f t="shared" si="46"/>
        <v>201951_362_4562342690050</v>
      </c>
      <c r="B2833">
        <v>201951</v>
      </c>
      <c r="C2833">
        <v>362</v>
      </c>
      <c r="D2833" t="s">
        <v>91</v>
      </c>
      <c r="E2833" s="9">
        <v>4562342690050</v>
      </c>
      <c r="F2833">
        <v>0</v>
      </c>
      <c r="G2833">
        <v>0</v>
      </c>
      <c r="H2833" t="s">
        <v>22</v>
      </c>
      <c r="I2833" t="s">
        <v>19</v>
      </c>
      <c r="J2833" t="s">
        <v>329</v>
      </c>
      <c r="K2833">
        <v>7</v>
      </c>
      <c r="L2833">
        <v>0</v>
      </c>
      <c r="M2833">
        <v>0</v>
      </c>
      <c r="N2833">
        <v>0</v>
      </c>
    </row>
    <row r="2834" spans="1:14" x14ac:dyDescent="0.15">
      <c r="A2834" t="str">
        <f t="shared" si="46"/>
        <v>201951_362_4562342690067</v>
      </c>
      <c r="B2834">
        <v>201951</v>
      </c>
      <c r="C2834">
        <v>362</v>
      </c>
      <c r="D2834" t="s">
        <v>91</v>
      </c>
      <c r="E2834" s="9">
        <v>4562342690067</v>
      </c>
      <c r="F2834">
        <v>0</v>
      </c>
      <c r="G2834">
        <v>0</v>
      </c>
      <c r="H2834" t="s">
        <v>23</v>
      </c>
      <c r="I2834" t="s">
        <v>19</v>
      </c>
      <c r="J2834" t="s">
        <v>329</v>
      </c>
      <c r="K2834">
        <v>27</v>
      </c>
      <c r="L2834">
        <v>2</v>
      </c>
      <c r="M2834">
        <v>0</v>
      </c>
      <c r="N2834">
        <v>0</v>
      </c>
    </row>
    <row r="2835" spans="1:14" x14ac:dyDescent="0.15">
      <c r="A2835" t="str">
        <f t="shared" si="46"/>
        <v>201951_362_4562342690074</v>
      </c>
      <c r="B2835">
        <v>201951</v>
      </c>
      <c r="C2835">
        <v>362</v>
      </c>
      <c r="D2835" t="s">
        <v>91</v>
      </c>
      <c r="E2835" s="9">
        <v>4562342690074</v>
      </c>
      <c r="F2835">
        <v>0</v>
      </c>
      <c r="G2835">
        <v>0</v>
      </c>
      <c r="H2835" t="s">
        <v>24</v>
      </c>
      <c r="I2835" t="s">
        <v>19</v>
      </c>
      <c r="J2835" t="s">
        <v>329</v>
      </c>
      <c r="K2835">
        <v>23</v>
      </c>
      <c r="L2835">
        <v>3</v>
      </c>
      <c r="M2835">
        <v>0</v>
      </c>
      <c r="N2835">
        <v>0</v>
      </c>
    </row>
    <row r="2836" spans="1:14" x14ac:dyDescent="0.15">
      <c r="A2836" t="str">
        <f t="shared" si="46"/>
        <v>201951_362_4562342690081</v>
      </c>
      <c r="B2836">
        <v>201951</v>
      </c>
      <c r="C2836">
        <v>362</v>
      </c>
      <c r="D2836" t="s">
        <v>91</v>
      </c>
      <c r="E2836" s="9">
        <v>4562342690081</v>
      </c>
      <c r="F2836">
        <v>0</v>
      </c>
      <c r="G2836">
        <v>0</v>
      </c>
      <c r="H2836" t="s">
        <v>25</v>
      </c>
      <c r="I2836" t="s">
        <v>19</v>
      </c>
      <c r="J2836" t="s">
        <v>329</v>
      </c>
      <c r="K2836">
        <v>4</v>
      </c>
      <c r="L2836">
        <v>1</v>
      </c>
      <c r="M2836">
        <v>0</v>
      </c>
      <c r="N2836">
        <v>0</v>
      </c>
    </row>
    <row r="2837" spans="1:14" x14ac:dyDescent="0.15">
      <c r="A2837" t="str">
        <f t="shared" si="46"/>
        <v>201951_364_4562342690029</v>
      </c>
      <c r="B2837">
        <v>201951</v>
      </c>
      <c r="C2837">
        <v>364</v>
      </c>
      <c r="D2837" t="s">
        <v>92</v>
      </c>
      <c r="E2837" s="9">
        <v>4562342690029</v>
      </c>
      <c r="F2837">
        <v>0</v>
      </c>
      <c r="G2837">
        <v>0</v>
      </c>
      <c r="H2837" t="s">
        <v>18</v>
      </c>
      <c r="I2837" t="s">
        <v>19</v>
      </c>
      <c r="J2837" t="s">
        <v>329</v>
      </c>
      <c r="K2837">
        <v>19</v>
      </c>
      <c r="L2837">
        <v>3</v>
      </c>
      <c r="M2837">
        <v>0</v>
      </c>
      <c r="N2837">
        <v>0</v>
      </c>
    </row>
    <row r="2838" spans="1:14" x14ac:dyDescent="0.15">
      <c r="A2838" t="str">
        <f t="shared" si="46"/>
        <v>201951_364_4562342690036</v>
      </c>
      <c r="B2838">
        <v>201951</v>
      </c>
      <c r="C2838">
        <v>364</v>
      </c>
      <c r="D2838" t="s">
        <v>92</v>
      </c>
      <c r="E2838" s="9">
        <v>4562342690036</v>
      </c>
      <c r="F2838">
        <v>0</v>
      </c>
      <c r="G2838">
        <v>0</v>
      </c>
      <c r="H2838" t="s">
        <v>20</v>
      </c>
      <c r="I2838" t="s">
        <v>19</v>
      </c>
      <c r="J2838" t="s">
        <v>329</v>
      </c>
      <c r="K2838">
        <v>7</v>
      </c>
      <c r="L2838">
        <v>1</v>
      </c>
      <c r="M2838">
        <v>0</v>
      </c>
      <c r="N2838">
        <v>0</v>
      </c>
    </row>
    <row r="2839" spans="1:14" x14ac:dyDescent="0.15">
      <c r="A2839" t="str">
        <f t="shared" si="46"/>
        <v>201951_364_4562342690043</v>
      </c>
      <c r="B2839">
        <v>201951</v>
      </c>
      <c r="C2839">
        <v>364</v>
      </c>
      <c r="D2839" t="s">
        <v>92</v>
      </c>
      <c r="E2839" s="9">
        <v>4562342690043</v>
      </c>
      <c r="F2839">
        <v>0</v>
      </c>
      <c r="G2839">
        <v>0</v>
      </c>
      <c r="H2839" t="s">
        <v>21</v>
      </c>
      <c r="I2839" t="s">
        <v>19</v>
      </c>
      <c r="J2839" t="s">
        <v>329</v>
      </c>
      <c r="K2839">
        <v>21</v>
      </c>
      <c r="L2839">
        <v>4</v>
      </c>
      <c r="M2839">
        <v>0</v>
      </c>
      <c r="N2839">
        <v>0</v>
      </c>
    </row>
    <row r="2840" spans="1:14" x14ac:dyDescent="0.15">
      <c r="A2840" t="str">
        <f t="shared" si="46"/>
        <v>201951_364_4562342690050</v>
      </c>
      <c r="B2840">
        <v>201951</v>
      </c>
      <c r="C2840">
        <v>364</v>
      </c>
      <c r="D2840" t="s">
        <v>92</v>
      </c>
      <c r="E2840" s="9">
        <v>4562342690050</v>
      </c>
      <c r="F2840">
        <v>0</v>
      </c>
      <c r="G2840">
        <v>0</v>
      </c>
      <c r="H2840" t="s">
        <v>22</v>
      </c>
      <c r="I2840" t="s">
        <v>19</v>
      </c>
      <c r="J2840" t="s">
        <v>329</v>
      </c>
      <c r="K2840">
        <v>6</v>
      </c>
      <c r="L2840">
        <v>2</v>
      </c>
      <c r="M2840">
        <v>0</v>
      </c>
      <c r="N2840">
        <v>0</v>
      </c>
    </row>
    <row r="2841" spans="1:14" x14ac:dyDescent="0.15">
      <c r="A2841" t="str">
        <f t="shared" ref="A2841:A2904" si="47">B2841&amp;"_"&amp;C2841&amp;"_"&amp;E2841</f>
        <v>201951_364_4562342690067</v>
      </c>
      <c r="B2841">
        <v>201951</v>
      </c>
      <c r="C2841">
        <v>364</v>
      </c>
      <c r="D2841" t="s">
        <v>92</v>
      </c>
      <c r="E2841" s="9">
        <v>4562342690067</v>
      </c>
      <c r="F2841">
        <v>0</v>
      </c>
      <c r="G2841">
        <v>0</v>
      </c>
      <c r="H2841" t="s">
        <v>23</v>
      </c>
      <c r="I2841" t="s">
        <v>19</v>
      </c>
      <c r="J2841" t="s">
        <v>329</v>
      </c>
      <c r="K2841">
        <v>26</v>
      </c>
      <c r="L2841">
        <v>2</v>
      </c>
      <c r="M2841">
        <v>0</v>
      </c>
      <c r="N2841">
        <v>0</v>
      </c>
    </row>
    <row r="2842" spans="1:14" x14ac:dyDescent="0.15">
      <c r="A2842" t="str">
        <f t="shared" si="47"/>
        <v>201951_364_4562342690074</v>
      </c>
      <c r="B2842">
        <v>201951</v>
      </c>
      <c r="C2842">
        <v>364</v>
      </c>
      <c r="D2842" t="s">
        <v>92</v>
      </c>
      <c r="E2842" s="9">
        <v>4562342690074</v>
      </c>
      <c r="F2842">
        <v>0</v>
      </c>
      <c r="G2842">
        <v>0</v>
      </c>
      <c r="H2842" t="s">
        <v>24</v>
      </c>
      <c r="I2842" t="s">
        <v>19</v>
      </c>
      <c r="J2842" t="s">
        <v>329</v>
      </c>
      <c r="K2842">
        <v>23</v>
      </c>
      <c r="L2842">
        <v>2</v>
      </c>
      <c r="M2842">
        <v>0</v>
      </c>
      <c r="N2842">
        <v>0</v>
      </c>
    </row>
    <row r="2843" spans="1:14" x14ac:dyDescent="0.15">
      <c r="A2843" t="str">
        <f t="shared" si="47"/>
        <v>201951_364_4562342690081</v>
      </c>
      <c r="B2843">
        <v>201951</v>
      </c>
      <c r="C2843">
        <v>364</v>
      </c>
      <c r="D2843" t="s">
        <v>92</v>
      </c>
      <c r="E2843" s="9">
        <v>4562342690081</v>
      </c>
      <c r="F2843">
        <v>0</v>
      </c>
      <c r="G2843">
        <v>0</v>
      </c>
      <c r="H2843" t="s">
        <v>25</v>
      </c>
      <c r="I2843" t="s">
        <v>19</v>
      </c>
      <c r="J2843" t="s">
        <v>329</v>
      </c>
      <c r="K2843">
        <v>6</v>
      </c>
      <c r="L2843">
        <v>0</v>
      </c>
      <c r="M2843">
        <v>0</v>
      </c>
      <c r="N2843">
        <v>0</v>
      </c>
    </row>
    <row r="2844" spans="1:14" x14ac:dyDescent="0.15">
      <c r="A2844" t="str">
        <f t="shared" si="47"/>
        <v>201951_367_4562342690029</v>
      </c>
      <c r="B2844">
        <v>201951</v>
      </c>
      <c r="C2844">
        <v>367</v>
      </c>
      <c r="D2844" t="s">
        <v>93</v>
      </c>
      <c r="E2844" s="9">
        <v>4562342690029</v>
      </c>
      <c r="F2844">
        <v>0</v>
      </c>
      <c r="G2844">
        <v>0</v>
      </c>
      <c r="H2844" t="s">
        <v>18</v>
      </c>
      <c r="I2844" t="s">
        <v>19</v>
      </c>
      <c r="J2844" t="s">
        <v>329</v>
      </c>
      <c r="K2844">
        <v>28</v>
      </c>
      <c r="L2844">
        <v>1</v>
      </c>
      <c r="M2844">
        <v>0</v>
      </c>
      <c r="N2844">
        <v>0</v>
      </c>
    </row>
    <row r="2845" spans="1:14" x14ac:dyDescent="0.15">
      <c r="A2845" t="str">
        <f t="shared" si="47"/>
        <v>201951_367_4562342690036</v>
      </c>
      <c r="B2845">
        <v>201951</v>
      </c>
      <c r="C2845">
        <v>367</v>
      </c>
      <c r="D2845" t="s">
        <v>93</v>
      </c>
      <c r="E2845" s="9">
        <v>4562342690036</v>
      </c>
      <c r="F2845">
        <v>0</v>
      </c>
      <c r="G2845">
        <v>0</v>
      </c>
      <c r="H2845" t="s">
        <v>20</v>
      </c>
      <c r="I2845" t="s">
        <v>19</v>
      </c>
      <c r="J2845" t="s">
        <v>329</v>
      </c>
      <c r="K2845">
        <v>10</v>
      </c>
      <c r="L2845">
        <v>0</v>
      </c>
      <c r="M2845">
        <v>0</v>
      </c>
      <c r="N2845">
        <v>0</v>
      </c>
    </row>
    <row r="2846" spans="1:14" x14ac:dyDescent="0.15">
      <c r="A2846" t="str">
        <f t="shared" si="47"/>
        <v>201951_367_4562342690043</v>
      </c>
      <c r="B2846">
        <v>201951</v>
      </c>
      <c r="C2846">
        <v>367</v>
      </c>
      <c r="D2846" t="s">
        <v>93</v>
      </c>
      <c r="E2846" s="9">
        <v>4562342690043</v>
      </c>
      <c r="F2846">
        <v>0</v>
      </c>
      <c r="G2846">
        <v>0</v>
      </c>
      <c r="H2846" t="s">
        <v>21</v>
      </c>
      <c r="I2846" t="s">
        <v>19</v>
      </c>
      <c r="J2846" t="s">
        <v>329</v>
      </c>
      <c r="K2846">
        <v>26</v>
      </c>
      <c r="L2846">
        <v>0</v>
      </c>
      <c r="M2846">
        <v>0</v>
      </c>
      <c r="N2846">
        <v>0</v>
      </c>
    </row>
    <row r="2847" spans="1:14" x14ac:dyDescent="0.15">
      <c r="A2847" t="str">
        <f t="shared" si="47"/>
        <v>201951_367_4562342690050</v>
      </c>
      <c r="B2847">
        <v>201951</v>
      </c>
      <c r="C2847">
        <v>367</v>
      </c>
      <c r="D2847" t="s">
        <v>93</v>
      </c>
      <c r="E2847" s="9">
        <v>4562342690050</v>
      </c>
      <c r="F2847">
        <v>0</v>
      </c>
      <c r="G2847">
        <v>0</v>
      </c>
      <c r="H2847" t="s">
        <v>22</v>
      </c>
      <c r="I2847" t="s">
        <v>19</v>
      </c>
      <c r="J2847" t="s">
        <v>329</v>
      </c>
      <c r="K2847">
        <v>6</v>
      </c>
      <c r="L2847">
        <v>2</v>
      </c>
      <c r="M2847">
        <v>0</v>
      </c>
      <c r="N2847">
        <v>0</v>
      </c>
    </row>
    <row r="2848" spans="1:14" x14ac:dyDescent="0.15">
      <c r="A2848" t="str">
        <f t="shared" si="47"/>
        <v>201951_367_4562342690067</v>
      </c>
      <c r="B2848">
        <v>201951</v>
      </c>
      <c r="C2848">
        <v>367</v>
      </c>
      <c r="D2848" t="s">
        <v>93</v>
      </c>
      <c r="E2848" s="9">
        <v>4562342690067</v>
      </c>
      <c r="F2848">
        <v>0</v>
      </c>
      <c r="G2848">
        <v>0</v>
      </c>
      <c r="H2848" t="s">
        <v>23</v>
      </c>
      <c r="I2848" t="s">
        <v>19</v>
      </c>
      <c r="J2848" t="s">
        <v>329</v>
      </c>
      <c r="K2848">
        <v>26</v>
      </c>
      <c r="L2848">
        <v>3</v>
      </c>
      <c r="M2848">
        <v>0</v>
      </c>
      <c r="N2848">
        <v>0</v>
      </c>
    </row>
    <row r="2849" spans="1:14" x14ac:dyDescent="0.15">
      <c r="A2849" t="str">
        <f t="shared" si="47"/>
        <v>201951_367_4562342690074</v>
      </c>
      <c r="B2849">
        <v>201951</v>
      </c>
      <c r="C2849">
        <v>367</v>
      </c>
      <c r="D2849" t="s">
        <v>93</v>
      </c>
      <c r="E2849" s="9">
        <v>4562342690074</v>
      </c>
      <c r="F2849">
        <v>0</v>
      </c>
      <c r="G2849">
        <v>0</v>
      </c>
      <c r="H2849" t="s">
        <v>24</v>
      </c>
      <c r="I2849" t="s">
        <v>19</v>
      </c>
      <c r="J2849" t="s">
        <v>329</v>
      </c>
      <c r="K2849">
        <v>26</v>
      </c>
      <c r="L2849">
        <v>1</v>
      </c>
      <c r="M2849">
        <v>0</v>
      </c>
      <c r="N2849">
        <v>0</v>
      </c>
    </row>
    <row r="2850" spans="1:14" x14ac:dyDescent="0.15">
      <c r="A2850" t="str">
        <f t="shared" si="47"/>
        <v>201951_367_4562342690081</v>
      </c>
      <c r="B2850">
        <v>201951</v>
      </c>
      <c r="C2850">
        <v>367</v>
      </c>
      <c r="D2850" t="s">
        <v>93</v>
      </c>
      <c r="E2850" s="9">
        <v>4562342690081</v>
      </c>
      <c r="F2850">
        <v>0</v>
      </c>
      <c r="G2850">
        <v>0</v>
      </c>
      <c r="H2850" t="s">
        <v>25</v>
      </c>
      <c r="I2850" t="s">
        <v>19</v>
      </c>
      <c r="J2850" t="s">
        <v>329</v>
      </c>
      <c r="K2850">
        <v>9</v>
      </c>
      <c r="L2850">
        <v>1</v>
      </c>
      <c r="M2850">
        <v>0</v>
      </c>
      <c r="N2850">
        <v>0</v>
      </c>
    </row>
    <row r="2851" spans="1:14" x14ac:dyDescent="0.15">
      <c r="A2851" t="str">
        <f t="shared" si="47"/>
        <v>201951_368_4562342690029</v>
      </c>
      <c r="B2851">
        <v>201951</v>
      </c>
      <c r="C2851">
        <v>368</v>
      </c>
      <c r="D2851" t="s">
        <v>94</v>
      </c>
      <c r="E2851" s="9">
        <v>4562342690029</v>
      </c>
      <c r="F2851">
        <v>0</v>
      </c>
      <c r="G2851">
        <v>0</v>
      </c>
      <c r="H2851" t="s">
        <v>18</v>
      </c>
      <c r="I2851" t="s">
        <v>19</v>
      </c>
      <c r="J2851" t="s">
        <v>329</v>
      </c>
      <c r="K2851">
        <v>16</v>
      </c>
      <c r="L2851">
        <v>2</v>
      </c>
      <c r="M2851">
        <v>0</v>
      </c>
      <c r="N2851">
        <v>0</v>
      </c>
    </row>
    <row r="2852" spans="1:14" x14ac:dyDescent="0.15">
      <c r="A2852" t="str">
        <f t="shared" si="47"/>
        <v>201951_368_4562342690036</v>
      </c>
      <c r="B2852">
        <v>201951</v>
      </c>
      <c r="C2852">
        <v>368</v>
      </c>
      <c r="D2852" t="s">
        <v>94</v>
      </c>
      <c r="E2852" s="9">
        <v>4562342690036</v>
      </c>
      <c r="F2852">
        <v>0</v>
      </c>
      <c r="G2852">
        <v>0</v>
      </c>
      <c r="H2852" t="s">
        <v>20</v>
      </c>
      <c r="I2852" t="s">
        <v>19</v>
      </c>
      <c r="J2852" t="s">
        <v>329</v>
      </c>
      <c r="K2852">
        <v>5</v>
      </c>
      <c r="L2852">
        <v>0</v>
      </c>
      <c r="M2852">
        <v>0</v>
      </c>
      <c r="N2852">
        <v>0</v>
      </c>
    </row>
    <row r="2853" spans="1:14" x14ac:dyDescent="0.15">
      <c r="A2853" t="str">
        <f t="shared" si="47"/>
        <v>201951_368_4562342690043</v>
      </c>
      <c r="B2853">
        <v>201951</v>
      </c>
      <c r="C2853">
        <v>368</v>
      </c>
      <c r="D2853" t="s">
        <v>94</v>
      </c>
      <c r="E2853" s="9">
        <v>4562342690043</v>
      </c>
      <c r="F2853">
        <v>0</v>
      </c>
      <c r="G2853">
        <v>0</v>
      </c>
      <c r="H2853" t="s">
        <v>21</v>
      </c>
      <c r="I2853" t="s">
        <v>19</v>
      </c>
      <c r="J2853" t="s">
        <v>329</v>
      </c>
      <c r="K2853">
        <v>13</v>
      </c>
      <c r="L2853">
        <v>1</v>
      </c>
      <c r="M2853">
        <v>0</v>
      </c>
      <c r="N2853">
        <v>0</v>
      </c>
    </row>
    <row r="2854" spans="1:14" x14ac:dyDescent="0.15">
      <c r="A2854" t="str">
        <f t="shared" si="47"/>
        <v>201951_368_4562342690050</v>
      </c>
      <c r="B2854">
        <v>201951</v>
      </c>
      <c r="C2854">
        <v>368</v>
      </c>
      <c r="D2854" t="s">
        <v>94</v>
      </c>
      <c r="E2854" s="9">
        <v>4562342690050</v>
      </c>
      <c r="F2854">
        <v>0</v>
      </c>
      <c r="G2854">
        <v>0</v>
      </c>
      <c r="H2854" t="s">
        <v>22</v>
      </c>
      <c r="I2854" t="s">
        <v>19</v>
      </c>
      <c r="J2854" t="s">
        <v>329</v>
      </c>
      <c r="K2854">
        <v>6</v>
      </c>
      <c r="L2854">
        <v>0</v>
      </c>
      <c r="M2854">
        <v>0</v>
      </c>
      <c r="N2854">
        <v>0</v>
      </c>
    </row>
    <row r="2855" spans="1:14" x14ac:dyDescent="0.15">
      <c r="A2855" t="str">
        <f t="shared" si="47"/>
        <v>201951_368_4562342690067</v>
      </c>
      <c r="B2855">
        <v>201951</v>
      </c>
      <c r="C2855">
        <v>368</v>
      </c>
      <c r="D2855" t="s">
        <v>94</v>
      </c>
      <c r="E2855" s="9">
        <v>4562342690067</v>
      </c>
      <c r="F2855">
        <v>0</v>
      </c>
      <c r="G2855">
        <v>0</v>
      </c>
      <c r="H2855" t="s">
        <v>23</v>
      </c>
      <c r="I2855" t="s">
        <v>19</v>
      </c>
      <c r="J2855" t="s">
        <v>329</v>
      </c>
      <c r="K2855">
        <v>20</v>
      </c>
      <c r="L2855">
        <v>3</v>
      </c>
      <c r="M2855">
        <v>0</v>
      </c>
      <c r="N2855">
        <v>0</v>
      </c>
    </row>
    <row r="2856" spans="1:14" x14ac:dyDescent="0.15">
      <c r="A2856" t="str">
        <f t="shared" si="47"/>
        <v>201951_368_4562342690074</v>
      </c>
      <c r="B2856">
        <v>201951</v>
      </c>
      <c r="C2856">
        <v>368</v>
      </c>
      <c r="D2856" t="s">
        <v>94</v>
      </c>
      <c r="E2856" s="9">
        <v>4562342690074</v>
      </c>
      <c r="F2856">
        <v>0</v>
      </c>
      <c r="G2856">
        <v>0</v>
      </c>
      <c r="H2856" t="s">
        <v>24</v>
      </c>
      <c r="I2856" t="s">
        <v>19</v>
      </c>
      <c r="J2856" t="s">
        <v>329</v>
      </c>
      <c r="K2856">
        <v>11</v>
      </c>
      <c r="L2856">
        <v>4</v>
      </c>
      <c r="M2856">
        <v>0</v>
      </c>
      <c r="N2856">
        <v>0</v>
      </c>
    </row>
    <row r="2857" spans="1:14" x14ac:dyDescent="0.15">
      <c r="A2857" t="str">
        <f t="shared" si="47"/>
        <v>201951_368_4562342690081</v>
      </c>
      <c r="B2857">
        <v>201951</v>
      </c>
      <c r="C2857">
        <v>368</v>
      </c>
      <c r="D2857" t="s">
        <v>94</v>
      </c>
      <c r="E2857" s="9">
        <v>4562342690081</v>
      </c>
      <c r="F2857">
        <v>0</v>
      </c>
      <c r="G2857">
        <v>0</v>
      </c>
      <c r="H2857" t="s">
        <v>25</v>
      </c>
      <c r="I2857" t="s">
        <v>19</v>
      </c>
      <c r="J2857" t="s">
        <v>329</v>
      </c>
      <c r="K2857">
        <v>4</v>
      </c>
      <c r="L2857">
        <v>1</v>
      </c>
      <c r="M2857">
        <v>0</v>
      </c>
      <c r="N2857">
        <v>0</v>
      </c>
    </row>
    <row r="2858" spans="1:14" x14ac:dyDescent="0.15">
      <c r="A2858" t="str">
        <f t="shared" si="47"/>
        <v>201951_369_4562342690029</v>
      </c>
      <c r="B2858">
        <v>201951</v>
      </c>
      <c r="C2858">
        <v>369</v>
      </c>
      <c r="D2858" t="s">
        <v>95</v>
      </c>
      <c r="E2858" s="9">
        <v>4562342690029</v>
      </c>
      <c r="F2858">
        <v>0</v>
      </c>
      <c r="G2858">
        <v>0</v>
      </c>
      <c r="H2858" t="s">
        <v>18</v>
      </c>
      <c r="I2858" t="s">
        <v>19</v>
      </c>
      <c r="J2858" t="s">
        <v>329</v>
      </c>
      <c r="K2858">
        <v>23</v>
      </c>
      <c r="L2858">
        <v>1</v>
      </c>
      <c r="M2858">
        <v>0</v>
      </c>
      <c r="N2858">
        <v>0</v>
      </c>
    </row>
    <row r="2859" spans="1:14" x14ac:dyDescent="0.15">
      <c r="A2859" t="str">
        <f t="shared" si="47"/>
        <v>201951_369_4562342690036</v>
      </c>
      <c r="B2859">
        <v>201951</v>
      </c>
      <c r="C2859">
        <v>369</v>
      </c>
      <c r="D2859" t="s">
        <v>95</v>
      </c>
      <c r="E2859" s="9">
        <v>4562342690036</v>
      </c>
      <c r="F2859">
        <v>0</v>
      </c>
      <c r="G2859">
        <v>0</v>
      </c>
      <c r="H2859" t="s">
        <v>20</v>
      </c>
      <c r="I2859" t="s">
        <v>19</v>
      </c>
      <c r="J2859" t="s">
        <v>329</v>
      </c>
      <c r="K2859">
        <v>9</v>
      </c>
      <c r="L2859">
        <v>0</v>
      </c>
      <c r="M2859">
        <v>0</v>
      </c>
      <c r="N2859">
        <v>0</v>
      </c>
    </row>
    <row r="2860" spans="1:14" x14ac:dyDescent="0.15">
      <c r="A2860" t="str">
        <f t="shared" si="47"/>
        <v>201951_369_4562342690043</v>
      </c>
      <c r="B2860">
        <v>201951</v>
      </c>
      <c r="C2860">
        <v>369</v>
      </c>
      <c r="D2860" t="s">
        <v>95</v>
      </c>
      <c r="E2860" s="9">
        <v>4562342690043</v>
      </c>
      <c r="F2860">
        <v>0</v>
      </c>
      <c r="G2860">
        <v>0</v>
      </c>
      <c r="H2860" t="s">
        <v>21</v>
      </c>
      <c r="I2860" t="s">
        <v>19</v>
      </c>
      <c r="J2860" t="s">
        <v>329</v>
      </c>
      <c r="K2860">
        <v>26</v>
      </c>
      <c r="L2860">
        <v>2</v>
      </c>
      <c r="M2860">
        <v>0</v>
      </c>
      <c r="N2860">
        <v>0</v>
      </c>
    </row>
    <row r="2861" spans="1:14" x14ac:dyDescent="0.15">
      <c r="A2861" t="str">
        <f t="shared" si="47"/>
        <v>201951_369_4562342690050</v>
      </c>
      <c r="B2861">
        <v>201951</v>
      </c>
      <c r="C2861">
        <v>369</v>
      </c>
      <c r="D2861" t="s">
        <v>95</v>
      </c>
      <c r="E2861" s="9">
        <v>4562342690050</v>
      </c>
      <c r="F2861">
        <v>0</v>
      </c>
      <c r="G2861">
        <v>0</v>
      </c>
      <c r="H2861" t="s">
        <v>22</v>
      </c>
      <c r="I2861" t="s">
        <v>19</v>
      </c>
      <c r="J2861" t="s">
        <v>329</v>
      </c>
      <c r="K2861">
        <v>9</v>
      </c>
      <c r="L2861">
        <v>0</v>
      </c>
      <c r="M2861">
        <v>0</v>
      </c>
      <c r="N2861">
        <v>0</v>
      </c>
    </row>
    <row r="2862" spans="1:14" x14ac:dyDescent="0.15">
      <c r="A2862" t="str">
        <f t="shared" si="47"/>
        <v>201951_369_4562342690067</v>
      </c>
      <c r="B2862">
        <v>201951</v>
      </c>
      <c r="C2862">
        <v>369</v>
      </c>
      <c r="D2862" t="s">
        <v>95</v>
      </c>
      <c r="E2862" s="9">
        <v>4562342690067</v>
      </c>
      <c r="F2862">
        <v>0</v>
      </c>
      <c r="G2862">
        <v>0</v>
      </c>
      <c r="H2862" t="s">
        <v>23</v>
      </c>
      <c r="I2862" t="s">
        <v>19</v>
      </c>
      <c r="J2862" t="s">
        <v>329</v>
      </c>
      <c r="K2862">
        <v>30</v>
      </c>
      <c r="L2862">
        <v>0</v>
      </c>
      <c r="M2862">
        <v>0</v>
      </c>
      <c r="N2862">
        <v>0</v>
      </c>
    </row>
    <row r="2863" spans="1:14" x14ac:dyDescent="0.15">
      <c r="A2863" t="str">
        <f t="shared" si="47"/>
        <v>201951_369_4562342690074</v>
      </c>
      <c r="B2863">
        <v>201951</v>
      </c>
      <c r="C2863">
        <v>369</v>
      </c>
      <c r="D2863" t="s">
        <v>95</v>
      </c>
      <c r="E2863" s="9">
        <v>4562342690074</v>
      </c>
      <c r="F2863">
        <v>0</v>
      </c>
      <c r="G2863">
        <v>0</v>
      </c>
      <c r="H2863" t="s">
        <v>24</v>
      </c>
      <c r="I2863" t="s">
        <v>19</v>
      </c>
      <c r="J2863" t="s">
        <v>329</v>
      </c>
      <c r="K2863">
        <v>24</v>
      </c>
      <c r="L2863">
        <v>0</v>
      </c>
      <c r="M2863">
        <v>0</v>
      </c>
      <c r="N2863">
        <v>0</v>
      </c>
    </row>
    <row r="2864" spans="1:14" x14ac:dyDescent="0.15">
      <c r="A2864" t="str">
        <f t="shared" si="47"/>
        <v>201951_369_4562342690081</v>
      </c>
      <c r="B2864">
        <v>201951</v>
      </c>
      <c r="C2864">
        <v>369</v>
      </c>
      <c r="D2864" t="s">
        <v>95</v>
      </c>
      <c r="E2864" s="9">
        <v>4562342690081</v>
      </c>
      <c r="F2864">
        <v>0</v>
      </c>
      <c r="G2864">
        <v>0</v>
      </c>
      <c r="H2864" t="s">
        <v>25</v>
      </c>
      <c r="I2864" t="s">
        <v>19</v>
      </c>
      <c r="J2864" t="s">
        <v>329</v>
      </c>
      <c r="K2864">
        <v>9</v>
      </c>
      <c r="L2864">
        <v>0</v>
      </c>
      <c r="M2864">
        <v>0</v>
      </c>
      <c r="N2864">
        <v>0</v>
      </c>
    </row>
    <row r="2865" spans="1:14" x14ac:dyDescent="0.15">
      <c r="A2865" t="str">
        <f t="shared" si="47"/>
        <v>201951_376_4562342690029</v>
      </c>
      <c r="B2865">
        <v>201951</v>
      </c>
      <c r="C2865">
        <v>376</v>
      </c>
      <c r="D2865" t="s">
        <v>96</v>
      </c>
      <c r="E2865" s="9">
        <v>4562342690029</v>
      </c>
      <c r="F2865">
        <v>0</v>
      </c>
      <c r="G2865">
        <v>0</v>
      </c>
      <c r="H2865" t="s">
        <v>18</v>
      </c>
      <c r="I2865" t="s">
        <v>19</v>
      </c>
      <c r="J2865" t="s">
        <v>329</v>
      </c>
      <c r="K2865">
        <v>29</v>
      </c>
      <c r="L2865">
        <v>0</v>
      </c>
      <c r="M2865">
        <v>0</v>
      </c>
      <c r="N2865">
        <v>0</v>
      </c>
    </row>
    <row r="2866" spans="1:14" x14ac:dyDescent="0.15">
      <c r="A2866" t="str">
        <f t="shared" si="47"/>
        <v>201951_376_4562342690036</v>
      </c>
      <c r="B2866">
        <v>201951</v>
      </c>
      <c r="C2866">
        <v>376</v>
      </c>
      <c r="D2866" t="s">
        <v>96</v>
      </c>
      <c r="E2866" s="9">
        <v>4562342690036</v>
      </c>
      <c r="F2866">
        <v>0</v>
      </c>
      <c r="G2866">
        <v>0</v>
      </c>
      <c r="H2866" t="s">
        <v>20</v>
      </c>
      <c r="I2866" t="s">
        <v>19</v>
      </c>
      <c r="J2866" t="s">
        <v>329</v>
      </c>
      <c r="K2866">
        <v>9</v>
      </c>
      <c r="L2866">
        <v>0</v>
      </c>
      <c r="M2866">
        <v>0</v>
      </c>
      <c r="N2866">
        <v>0</v>
      </c>
    </row>
    <row r="2867" spans="1:14" x14ac:dyDescent="0.15">
      <c r="A2867" t="str">
        <f t="shared" si="47"/>
        <v>201951_376_4562342690043</v>
      </c>
      <c r="B2867">
        <v>201951</v>
      </c>
      <c r="C2867">
        <v>376</v>
      </c>
      <c r="D2867" t="s">
        <v>96</v>
      </c>
      <c r="E2867" s="9">
        <v>4562342690043</v>
      </c>
      <c r="F2867">
        <v>0</v>
      </c>
      <c r="G2867">
        <v>0</v>
      </c>
      <c r="H2867" t="s">
        <v>21</v>
      </c>
      <c r="I2867" t="s">
        <v>19</v>
      </c>
      <c r="J2867" t="s">
        <v>329</v>
      </c>
      <c r="K2867">
        <v>26</v>
      </c>
      <c r="L2867">
        <v>1</v>
      </c>
      <c r="M2867">
        <v>0</v>
      </c>
      <c r="N2867">
        <v>0</v>
      </c>
    </row>
    <row r="2868" spans="1:14" x14ac:dyDescent="0.15">
      <c r="A2868" t="str">
        <f t="shared" si="47"/>
        <v>201951_376_4562342690050</v>
      </c>
      <c r="B2868">
        <v>201951</v>
      </c>
      <c r="C2868">
        <v>376</v>
      </c>
      <c r="D2868" t="s">
        <v>96</v>
      </c>
      <c r="E2868" s="9">
        <v>4562342690050</v>
      </c>
      <c r="F2868">
        <v>0</v>
      </c>
      <c r="G2868">
        <v>0</v>
      </c>
      <c r="H2868" t="s">
        <v>22</v>
      </c>
      <c r="I2868" t="s">
        <v>19</v>
      </c>
      <c r="J2868" t="s">
        <v>329</v>
      </c>
      <c r="K2868">
        <v>9</v>
      </c>
      <c r="L2868">
        <v>0</v>
      </c>
      <c r="M2868">
        <v>0</v>
      </c>
      <c r="N2868">
        <v>0</v>
      </c>
    </row>
    <row r="2869" spans="1:14" x14ac:dyDescent="0.15">
      <c r="A2869" t="str">
        <f t="shared" si="47"/>
        <v>201951_376_4562342690067</v>
      </c>
      <c r="B2869">
        <v>201951</v>
      </c>
      <c r="C2869">
        <v>376</v>
      </c>
      <c r="D2869" t="s">
        <v>96</v>
      </c>
      <c r="E2869" s="9">
        <v>4562342690067</v>
      </c>
      <c r="F2869">
        <v>0</v>
      </c>
      <c r="G2869">
        <v>0</v>
      </c>
      <c r="H2869" t="s">
        <v>23</v>
      </c>
      <c r="I2869" t="s">
        <v>19</v>
      </c>
      <c r="J2869" t="s">
        <v>329</v>
      </c>
      <c r="K2869">
        <v>26</v>
      </c>
      <c r="L2869">
        <v>3</v>
      </c>
      <c r="M2869">
        <v>0</v>
      </c>
      <c r="N2869">
        <v>0</v>
      </c>
    </row>
    <row r="2870" spans="1:14" x14ac:dyDescent="0.15">
      <c r="A2870" t="str">
        <f t="shared" si="47"/>
        <v>201951_376_4562342690074</v>
      </c>
      <c r="B2870">
        <v>201951</v>
      </c>
      <c r="C2870">
        <v>376</v>
      </c>
      <c r="D2870" t="s">
        <v>96</v>
      </c>
      <c r="E2870" s="9">
        <v>4562342690074</v>
      </c>
      <c r="F2870">
        <v>0</v>
      </c>
      <c r="G2870">
        <v>0</v>
      </c>
      <c r="H2870" t="s">
        <v>24</v>
      </c>
      <c r="I2870" t="s">
        <v>19</v>
      </c>
      <c r="J2870" t="s">
        <v>329</v>
      </c>
      <c r="K2870">
        <v>28</v>
      </c>
      <c r="L2870">
        <v>0</v>
      </c>
      <c r="M2870">
        <v>0</v>
      </c>
      <c r="N2870">
        <v>0</v>
      </c>
    </row>
    <row r="2871" spans="1:14" x14ac:dyDescent="0.15">
      <c r="A2871" t="str">
        <f t="shared" si="47"/>
        <v>201951_376_4562342690081</v>
      </c>
      <c r="B2871">
        <v>201951</v>
      </c>
      <c r="C2871">
        <v>376</v>
      </c>
      <c r="D2871" t="s">
        <v>96</v>
      </c>
      <c r="E2871" s="9">
        <v>4562342690081</v>
      </c>
      <c r="F2871">
        <v>0</v>
      </c>
      <c r="G2871">
        <v>0</v>
      </c>
      <c r="H2871" t="s">
        <v>25</v>
      </c>
      <c r="I2871" t="s">
        <v>19</v>
      </c>
      <c r="J2871" t="s">
        <v>329</v>
      </c>
      <c r="K2871">
        <v>10</v>
      </c>
      <c r="L2871">
        <v>0</v>
      </c>
      <c r="M2871">
        <v>0</v>
      </c>
      <c r="N2871">
        <v>0</v>
      </c>
    </row>
    <row r="2872" spans="1:14" x14ac:dyDescent="0.15">
      <c r="A2872" t="str">
        <f t="shared" si="47"/>
        <v>201951_383_4562342690029</v>
      </c>
      <c r="B2872">
        <v>201951</v>
      </c>
      <c r="C2872">
        <v>383</v>
      </c>
      <c r="D2872" t="s">
        <v>97</v>
      </c>
      <c r="E2872" s="9">
        <v>4562342690029</v>
      </c>
      <c r="F2872">
        <v>0</v>
      </c>
      <c r="G2872">
        <v>0</v>
      </c>
      <c r="H2872" t="s">
        <v>18</v>
      </c>
      <c r="I2872" t="s">
        <v>19</v>
      </c>
      <c r="J2872" t="s">
        <v>329</v>
      </c>
      <c r="K2872">
        <v>22</v>
      </c>
      <c r="L2872">
        <v>1</v>
      </c>
      <c r="M2872">
        <v>0</v>
      </c>
      <c r="N2872">
        <v>0</v>
      </c>
    </row>
    <row r="2873" spans="1:14" x14ac:dyDescent="0.15">
      <c r="A2873" t="str">
        <f t="shared" si="47"/>
        <v>201951_383_4562342690036</v>
      </c>
      <c r="B2873">
        <v>201951</v>
      </c>
      <c r="C2873">
        <v>383</v>
      </c>
      <c r="D2873" t="s">
        <v>97</v>
      </c>
      <c r="E2873" s="9">
        <v>4562342690036</v>
      </c>
      <c r="F2873">
        <v>0</v>
      </c>
      <c r="G2873">
        <v>0</v>
      </c>
      <c r="H2873" t="s">
        <v>20</v>
      </c>
      <c r="I2873" t="s">
        <v>19</v>
      </c>
      <c r="J2873" t="s">
        <v>329</v>
      </c>
      <c r="K2873">
        <v>9</v>
      </c>
      <c r="L2873">
        <v>1</v>
      </c>
      <c r="M2873">
        <v>0</v>
      </c>
      <c r="N2873">
        <v>0</v>
      </c>
    </row>
    <row r="2874" spans="1:14" x14ac:dyDescent="0.15">
      <c r="A2874" t="str">
        <f t="shared" si="47"/>
        <v>201951_383_4562342690043</v>
      </c>
      <c r="B2874">
        <v>201951</v>
      </c>
      <c r="C2874">
        <v>383</v>
      </c>
      <c r="D2874" t="s">
        <v>97</v>
      </c>
      <c r="E2874" s="9">
        <v>4562342690043</v>
      </c>
      <c r="F2874">
        <v>0</v>
      </c>
      <c r="G2874">
        <v>0</v>
      </c>
      <c r="H2874" t="s">
        <v>21</v>
      </c>
      <c r="I2874" t="s">
        <v>19</v>
      </c>
      <c r="J2874" t="s">
        <v>329</v>
      </c>
      <c r="K2874">
        <v>25</v>
      </c>
      <c r="L2874">
        <v>0</v>
      </c>
      <c r="M2874">
        <v>0</v>
      </c>
      <c r="N2874">
        <v>0</v>
      </c>
    </row>
    <row r="2875" spans="1:14" x14ac:dyDescent="0.15">
      <c r="A2875" t="str">
        <f t="shared" si="47"/>
        <v>201951_383_4562342690050</v>
      </c>
      <c r="B2875">
        <v>201951</v>
      </c>
      <c r="C2875">
        <v>383</v>
      </c>
      <c r="D2875" t="s">
        <v>97</v>
      </c>
      <c r="E2875" s="9">
        <v>4562342690050</v>
      </c>
      <c r="F2875">
        <v>0</v>
      </c>
      <c r="G2875">
        <v>0</v>
      </c>
      <c r="H2875" t="s">
        <v>22</v>
      </c>
      <c r="I2875" t="s">
        <v>19</v>
      </c>
      <c r="J2875" t="s">
        <v>329</v>
      </c>
      <c r="K2875">
        <v>10</v>
      </c>
      <c r="L2875">
        <v>0</v>
      </c>
      <c r="M2875">
        <v>0</v>
      </c>
      <c r="N2875">
        <v>0</v>
      </c>
    </row>
    <row r="2876" spans="1:14" x14ac:dyDescent="0.15">
      <c r="A2876" t="str">
        <f t="shared" si="47"/>
        <v>201951_383_4562342690067</v>
      </c>
      <c r="B2876">
        <v>201951</v>
      </c>
      <c r="C2876">
        <v>383</v>
      </c>
      <c r="D2876" t="s">
        <v>97</v>
      </c>
      <c r="E2876" s="9">
        <v>4562342690067</v>
      </c>
      <c r="F2876">
        <v>0</v>
      </c>
      <c r="G2876">
        <v>0</v>
      </c>
      <c r="H2876" t="s">
        <v>23</v>
      </c>
      <c r="I2876" t="s">
        <v>19</v>
      </c>
      <c r="J2876" t="s">
        <v>329</v>
      </c>
      <c r="K2876">
        <v>29</v>
      </c>
      <c r="L2876">
        <v>1</v>
      </c>
      <c r="M2876">
        <v>0</v>
      </c>
      <c r="N2876">
        <v>0</v>
      </c>
    </row>
    <row r="2877" spans="1:14" x14ac:dyDescent="0.15">
      <c r="A2877" t="str">
        <f t="shared" si="47"/>
        <v>201951_383_4562342690074</v>
      </c>
      <c r="B2877">
        <v>201951</v>
      </c>
      <c r="C2877">
        <v>383</v>
      </c>
      <c r="D2877" t="s">
        <v>97</v>
      </c>
      <c r="E2877" s="9">
        <v>4562342690074</v>
      </c>
      <c r="F2877">
        <v>0</v>
      </c>
      <c r="G2877">
        <v>0</v>
      </c>
      <c r="H2877" t="s">
        <v>24</v>
      </c>
      <c r="I2877" t="s">
        <v>19</v>
      </c>
      <c r="J2877" t="s">
        <v>329</v>
      </c>
      <c r="K2877">
        <v>25</v>
      </c>
      <c r="L2877">
        <v>1</v>
      </c>
      <c r="M2877">
        <v>0</v>
      </c>
      <c r="N2877">
        <v>0</v>
      </c>
    </row>
    <row r="2878" spans="1:14" x14ac:dyDescent="0.15">
      <c r="A2878" t="str">
        <f t="shared" si="47"/>
        <v>201951_383_4562342690081</v>
      </c>
      <c r="B2878">
        <v>201951</v>
      </c>
      <c r="C2878">
        <v>383</v>
      </c>
      <c r="D2878" t="s">
        <v>97</v>
      </c>
      <c r="E2878" s="9">
        <v>4562342690081</v>
      </c>
      <c r="F2878">
        <v>0</v>
      </c>
      <c r="G2878">
        <v>0</v>
      </c>
      <c r="H2878" t="s">
        <v>25</v>
      </c>
      <c r="I2878" t="s">
        <v>19</v>
      </c>
      <c r="J2878" t="s">
        <v>329</v>
      </c>
      <c r="K2878">
        <v>6</v>
      </c>
      <c r="L2878">
        <v>1</v>
      </c>
      <c r="M2878">
        <v>0</v>
      </c>
      <c r="N2878">
        <v>0</v>
      </c>
    </row>
    <row r="2879" spans="1:14" x14ac:dyDescent="0.15">
      <c r="A2879" t="str">
        <f t="shared" si="47"/>
        <v>201951_385_4562342690029</v>
      </c>
      <c r="B2879">
        <v>201951</v>
      </c>
      <c r="C2879">
        <v>385</v>
      </c>
      <c r="D2879" t="s">
        <v>98</v>
      </c>
      <c r="E2879" s="9">
        <v>4562342690029</v>
      </c>
      <c r="F2879">
        <v>0</v>
      </c>
      <c r="G2879">
        <v>0</v>
      </c>
      <c r="H2879" t="s">
        <v>18</v>
      </c>
      <c r="I2879" t="s">
        <v>19</v>
      </c>
      <c r="J2879" t="s">
        <v>329</v>
      </c>
      <c r="K2879">
        <v>25</v>
      </c>
      <c r="L2879">
        <v>2</v>
      </c>
      <c r="M2879">
        <v>0</v>
      </c>
      <c r="N2879">
        <v>0</v>
      </c>
    </row>
    <row r="2880" spans="1:14" x14ac:dyDescent="0.15">
      <c r="A2880" t="str">
        <f t="shared" si="47"/>
        <v>201951_385_4562342690036</v>
      </c>
      <c r="B2880">
        <v>201951</v>
      </c>
      <c r="C2880">
        <v>385</v>
      </c>
      <c r="D2880" t="s">
        <v>98</v>
      </c>
      <c r="E2880" s="9">
        <v>4562342690036</v>
      </c>
      <c r="F2880">
        <v>0</v>
      </c>
      <c r="G2880">
        <v>0</v>
      </c>
      <c r="H2880" t="s">
        <v>20</v>
      </c>
      <c r="I2880" t="s">
        <v>19</v>
      </c>
      <c r="J2880" t="s">
        <v>329</v>
      </c>
      <c r="K2880">
        <v>8</v>
      </c>
      <c r="L2880">
        <v>1</v>
      </c>
      <c r="M2880">
        <v>0</v>
      </c>
      <c r="N2880">
        <v>0</v>
      </c>
    </row>
    <row r="2881" spans="1:14" x14ac:dyDescent="0.15">
      <c r="A2881" t="str">
        <f t="shared" si="47"/>
        <v>201951_385_4562342690043</v>
      </c>
      <c r="B2881">
        <v>201951</v>
      </c>
      <c r="C2881">
        <v>385</v>
      </c>
      <c r="D2881" t="s">
        <v>98</v>
      </c>
      <c r="E2881" s="9">
        <v>4562342690043</v>
      </c>
      <c r="F2881">
        <v>0</v>
      </c>
      <c r="G2881">
        <v>0</v>
      </c>
      <c r="H2881" t="s">
        <v>21</v>
      </c>
      <c r="I2881" t="s">
        <v>19</v>
      </c>
      <c r="J2881" t="s">
        <v>329</v>
      </c>
      <c r="K2881">
        <v>25</v>
      </c>
      <c r="L2881">
        <v>3</v>
      </c>
      <c r="M2881">
        <v>0</v>
      </c>
      <c r="N2881">
        <v>0</v>
      </c>
    </row>
    <row r="2882" spans="1:14" x14ac:dyDescent="0.15">
      <c r="A2882" t="str">
        <f t="shared" si="47"/>
        <v>201951_385_4562342690050</v>
      </c>
      <c r="B2882">
        <v>201951</v>
      </c>
      <c r="C2882">
        <v>385</v>
      </c>
      <c r="D2882" t="s">
        <v>98</v>
      </c>
      <c r="E2882" s="9">
        <v>4562342690050</v>
      </c>
      <c r="F2882">
        <v>0</v>
      </c>
      <c r="G2882">
        <v>0</v>
      </c>
      <c r="H2882" t="s">
        <v>22</v>
      </c>
      <c r="I2882" t="s">
        <v>19</v>
      </c>
      <c r="J2882" t="s">
        <v>329</v>
      </c>
      <c r="K2882">
        <v>10</v>
      </c>
      <c r="L2882">
        <v>0</v>
      </c>
      <c r="M2882">
        <v>0</v>
      </c>
      <c r="N2882">
        <v>0</v>
      </c>
    </row>
    <row r="2883" spans="1:14" x14ac:dyDescent="0.15">
      <c r="A2883" t="str">
        <f t="shared" si="47"/>
        <v>201951_385_4562342690067</v>
      </c>
      <c r="B2883">
        <v>201951</v>
      </c>
      <c r="C2883">
        <v>385</v>
      </c>
      <c r="D2883" t="s">
        <v>98</v>
      </c>
      <c r="E2883" s="9">
        <v>4562342690067</v>
      </c>
      <c r="F2883">
        <v>0</v>
      </c>
      <c r="G2883">
        <v>0</v>
      </c>
      <c r="H2883" t="s">
        <v>23</v>
      </c>
      <c r="I2883" t="s">
        <v>19</v>
      </c>
      <c r="J2883" t="s">
        <v>329</v>
      </c>
      <c r="K2883">
        <v>23</v>
      </c>
      <c r="L2883">
        <v>0</v>
      </c>
      <c r="M2883">
        <v>0</v>
      </c>
      <c r="N2883">
        <v>0</v>
      </c>
    </row>
    <row r="2884" spans="1:14" x14ac:dyDescent="0.15">
      <c r="A2884" t="str">
        <f t="shared" si="47"/>
        <v>201951_385_4562342690074</v>
      </c>
      <c r="B2884">
        <v>201951</v>
      </c>
      <c r="C2884">
        <v>385</v>
      </c>
      <c r="D2884" t="s">
        <v>98</v>
      </c>
      <c r="E2884" s="9">
        <v>4562342690074</v>
      </c>
      <c r="F2884">
        <v>0</v>
      </c>
      <c r="G2884">
        <v>0</v>
      </c>
      <c r="H2884" t="s">
        <v>24</v>
      </c>
      <c r="I2884" t="s">
        <v>19</v>
      </c>
      <c r="J2884" t="s">
        <v>329</v>
      </c>
      <c r="K2884">
        <v>26</v>
      </c>
      <c r="L2884">
        <v>0</v>
      </c>
      <c r="M2884">
        <v>0</v>
      </c>
      <c r="N2884">
        <v>0</v>
      </c>
    </row>
    <row r="2885" spans="1:14" x14ac:dyDescent="0.15">
      <c r="A2885" t="str">
        <f t="shared" si="47"/>
        <v>201951_385_4562342690081</v>
      </c>
      <c r="B2885">
        <v>201951</v>
      </c>
      <c r="C2885">
        <v>385</v>
      </c>
      <c r="D2885" t="s">
        <v>98</v>
      </c>
      <c r="E2885" s="9">
        <v>4562342690081</v>
      </c>
      <c r="F2885">
        <v>0</v>
      </c>
      <c r="G2885">
        <v>0</v>
      </c>
      <c r="H2885" t="s">
        <v>25</v>
      </c>
      <c r="I2885" t="s">
        <v>19</v>
      </c>
      <c r="J2885" t="s">
        <v>329</v>
      </c>
      <c r="K2885">
        <v>8</v>
      </c>
      <c r="L2885">
        <v>1</v>
      </c>
      <c r="M2885">
        <v>0</v>
      </c>
      <c r="N2885">
        <v>0</v>
      </c>
    </row>
    <row r="2886" spans="1:14" x14ac:dyDescent="0.15">
      <c r="A2886" t="str">
        <f t="shared" si="47"/>
        <v>201951_387_4562342690029</v>
      </c>
      <c r="B2886">
        <v>201951</v>
      </c>
      <c r="C2886">
        <v>387</v>
      </c>
      <c r="D2886" t="s">
        <v>99</v>
      </c>
      <c r="E2886" s="9">
        <v>4562342690029</v>
      </c>
      <c r="F2886">
        <v>0</v>
      </c>
      <c r="G2886">
        <v>0</v>
      </c>
      <c r="H2886" t="s">
        <v>18</v>
      </c>
      <c r="I2886" t="s">
        <v>19</v>
      </c>
      <c r="J2886" t="s">
        <v>329</v>
      </c>
      <c r="K2886">
        <v>14</v>
      </c>
      <c r="L2886">
        <v>3</v>
      </c>
      <c r="M2886">
        <v>0</v>
      </c>
      <c r="N2886">
        <v>0</v>
      </c>
    </row>
    <row r="2887" spans="1:14" x14ac:dyDescent="0.15">
      <c r="A2887" t="str">
        <f t="shared" si="47"/>
        <v>201951_387_4562342690036</v>
      </c>
      <c r="B2887">
        <v>201951</v>
      </c>
      <c r="C2887">
        <v>387</v>
      </c>
      <c r="D2887" t="s">
        <v>99</v>
      </c>
      <c r="E2887" s="9">
        <v>4562342690036</v>
      </c>
      <c r="F2887">
        <v>0</v>
      </c>
      <c r="G2887">
        <v>0</v>
      </c>
      <c r="H2887" t="s">
        <v>20</v>
      </c>
      <c r="I2887" t="s">
        <v>19</v>
      </c>
      <c r="J2887" t="s">
        <v>329</v>
      </c>
      <c r="K2887">
        <v>2</v>
      </c>
      <c r="L2887">
        <v>2</v>
      </c>
      <c r="M2887">
        <v>0</v>
      </c>
      <c r="N2887">
        <v>0</v>
      </c>
    </row>
    <row r="2888" spans="1:14" x14ac:dyDescent="0.15">
      <c r="A2888" t="str">
        <f t="shared" si="47"/>
        <v>201951_387_4562342690043</v>
      </c>
      <c r="B2888">
        <v>201951</v>
      </c>
      <c r="C2888">
        <v>387</v>
      </c>
      <c r="D2888" t="s">
        <v>99</v>
      </c>
      <c r="E2888" s="9">
        <v>4562342690043</v>
      </c>
      <c r="F2888">
        <v>0</v>
      </c>
      <c r="G2888">
        <v>0</v>
      </c>
      <c r="H2888" t="s">
        <v>21</v>
      </c>
      <c r="I2888" t="s">
        <v>19</v>
      </c>
      <c r="J2888" t="s">
        <v>329</v>
      </c>
      <c r="K2888">
        <v>5</v>
      </c>
      <c r="L2888">
        <v>2</v>
      </c>
      <c r="M2888">
        <v>0</v>
      </c>
      <c r="N2888">
        <v>0</v>
      </c>
    </row>
    <row r="2889" spans="1:14" x14ac:dyDescent="0.15">
      <c r="A2889" t="str">
        <f t="shared" si="47"/>
        <v>201951_387_4562342690050</v>
      </c>
      <c r="B2889">
        <v>201951</v>
      </c>
      <c r="C2889">
        <v>387</v>
      </c>
      <c r="D2889" t="s">
        <v>99</v>
      </c>
      <c r="E2889" s="9">
        <v>4562342690050</v>
      </c>
      <c r="F2889">
        <v>0</v>
      </c>
      <c r="G2889">
        <v>0</v>
      </c>
      <c r="H2889" t="s">
        <v>22</v>
      </c>
      <c r="I2889" t="s">
        <v>19</v>
      </c>
      <c r="J2889" t="s">
        <v>329</v>
      </c>
      <c r="K2889">
        <v>8</v>
      </c>
      <c r="L2889">
        <v>0</v>
      </c>
      <c r="M2889">
        <v>0</v>
      </c>
      <c r="N2889">
        <v>0</v>
      </c>
    </row>
    <row r="2890" spans="1:14" x14ac:dyDescent="0.15">
      <c r="A2890" t="str">
        <f t="shared" si="47"/>
        <v>201951_387_4562342690067</v>
      </c>
      <c r="B2890">
        <v>201951</v>
      </c>
      <c r="C2890">
        <v>387</v>
      </c>
      <c r="D2890" t="s">
        <v>99</v>
      </c>
      <c r="E2890" s="9">
        <v>4562342690067</v>
      </c>
      <c r="F2890">
        <v>0</v>
      </c>
      <c r="G2890">
        <v>0</v>
      </c>
      <c r="H2890" t="s">
        <v>23</v>
      </c>
      <c r="I2890" t="s">
        <v>19</v>
      </c>
      <c r="J2890" t="s">
        <v>329</v>
      </c>
      <c r="K2890">
        <v>19</v>
      </c>
      <c r="L2890">
        <v>1</v>
      </c>
      <c r="M2890">
        <v>0</v>
      </c>
      <c r="N2890">
        <v>0</v>
      </c>
    </row>
    <row r="2891" spans="1:14" x14ac:dyDescent="0.15">
      <c r="A2891" t="str">
        <f t="shared" si="47"/>
        <v>201951_387_4562342690074</v>
      </c>
      <c r="B2891">
        <v>201951</v>
      </c>
      <c r="C2891">
        <v>387</v>
      </c>
      <c r="D2891" t="s">
        <v>99</v>
      </c>
      <c r="E2891" s="9">
        <v>4562342690074</v>
      </c>
      <c r="F2891">
        <v>0</v>
      </c>
      <c r="G2891">
        <v>0</v>
      </c>
      <c r="H2891" t="s">
        <v>24</v>
      </c>
      <c r="I2891" t="s">
        <v>19</v>
      </c>
      <c r="J2891" t="s">
        <v>329</v>
      </c>
      <c r="K2891">
        <v>12</v>
      </c>
      <c r="L2891">
        <v>0</v>
      </c>
      <c r="M2891">
        <v>0</v>
      </c>
      <c r="N2891">
        <v>0</v>
      </c>
    </row>
    <row r="2892" spans="1:14" x14ac:dyDescent="0.15">
      <c r="A2892" t="str">
        <f t="shared" si="47"/>
        <v>201951_387_4562342690081</v>
      </c>
      <c r="B2892">
        <v>201951</v>
      </c>
      <c r="C2892">
        <v>387</v>
      </c>
      <c r="D2892" t="s">
        <v>99</v>
      </c>
      <c r="E2892" s="9">
        <v>4562342690081</v>
      </c>
      <c r="F2892">
        <v>0</v>
      </c>
      <c r="G2892">
        <v>0</v>
      </c>
      <c r="H2892" t="s">
        <v>25</v>
      </c>
      <c r="I2892" t="s">
        <v>19</v>
      </c>
      <c r="J2892" t="s">
        <v>329</v>
      </c>
      <c r="K2892">
        <v>8</v>
      </c>
      <c r="L2892">
        <v>0</v>
      </c>
      <c r="M2892">
        <v>0</v>
      </c>
      <c r="N2892">
        <v>0</v>
      </c>
    </row>
    <row r="2893" spans="1:14" x14ac:dyDescent="0.15">
      <c r="A2893" t="str">
        <f t="shared" si="47"/>
        <v>201951_388_4562342690029</v>
      </c>
      <c r="B2893">
        <v>201951</v>
      </c>
      <c r="C2893">
        <v>388</v>
      </c>
      <c r="D2893" t="s">
        <v>100</v>
      </c>
      <c r="E2893" s="9">
        <v>4562342690029</v>
      </c>
      <c r="F2893">
        <v>0</v>
      </c>
      <c r="G2893">
        <v>0</v>
      </c>
      <c r="H2893" t="s">
        <v>18</v>
      </c>
      <c r="I2893" t="s">
        <v>19</v>
      </c>
      <c r="J2893" t="s">
        <v>329</v>
      </c>
      <c r="K2893">
        <v>25</v>
      </c>
      <c r="L2893">
        <v>1</v>
      </c>
      <c r="M2893">
        <v>0</v>
      </c>
      <c r="N2893">
        <v>0</v>
      </c>
    </row>
    <row r="2894" spans="1:14" x14ac:dyDescent="0.15">
      <c r="A2894" t="str">
        <f t="shared" si="47"/>
        <v>201951_388_4562342690036</v>
      </c>
      <c r="B2894">
        <v>201951</v>
      </c>
      <c r="C2894">
        <v>388</v>
      </c>
      <c r="D2894" t="s">
        <v>100</v>
      </c>
      <c r="E2894" s="9">
        <v>4562342690036</v>
      </c>
      <c r="F2894">
        <v>0</v>
      </c>
      <c r="G2894">
        <v>0</v>
      </c>
      <c r="H2894" t="s">
        <v>20</v>
      </c>
      <c r="I2894" t="s">
        <v>19</v>
      </c>
      <c r="J2894" t="s">
        <v>329</v>
      </c>
      <c r="K2894">
        <v>7</v>
      </c>
      <c r="L2894">
        <v>3</v>
      </c>
      <c r="M2894">
        <v>0</v>
      </c>
      <c r="N2894">
        <v>0</v>
      </c>
    </row>
    <row r="2895" spans="1:14" x14ac:dyDescent="0.15">
      <c r="A2895" t="str">
        <f t="shared" si="47"/>
        <v>201951_388_4562342690043</v>
      </c>
      <c r="B2895">
        <v>201951</v>
      </c>
      <c r="C2895">
        <v>388</v>
      </c>
      <c r="D2895" t="s">
        <v>100</v>
      </c>
      <c r="E2895" s="9">
        <v>4562342690043</v>
      </c>
      <c r="F2895">
        <v>0</v>
      </c>
      <c r="G2895">
        <v>0</v>
      </c>
      <c r="H2895" t="s">
        <v>21</v>
      </c>
      <c r="I2895" t="s">
        <v>19</v>
      </c>
      <c r="J2895" t="s">
        <v>329</v>
      </c>
      <c r="K2895">
        <v>27</v>
      </c>
      <c r="L2895">
        <v>0</v>
      </c>
      <c r="M2895">
        <v>0</v>
      </c>
      <c r="N2895">
        <v>0</v>
      </c>
    </row>
    <row r="2896" spans="1:14" x14ac:dyDescent="0.15">
      <c r="A2896" t="str">
        <f t="shared" si="47"/>
        <v>201951_388_4562342690050</v>
      </c>
      <c r="B2896">
        <v>201951</v>
      </c>
      <c r="C2896">
        <v>388</v>
      </c>
      <c r="D2896" t="s">
        <v>100</v>
      </c>
      <c r="E2896" s="9">
        <v>4562342690050</v>
      </c>
      <c r="F2896">
        <v>0</v>
      </c>
      <c r="G2896">
        <v>0</v>
      </c>
      <c r="H2896" t="s">
        <v>22</v>
      </c>
      <c r="I2896" t="s">
        <v>19</v>
      </c>
      <c r="J2896" t="s">
        <v>329</v>
      </c>
      <c r="K2896">
        <v>9</v>
      </c>
      <c r="L2896">
        <v>1</v>
      </c>
      <c r="M2896">
        <v>0</v>
      </c>
      <c r="N2896">
        <v>0</v>
      </c>
    </row>
    <row r="2897" spans="1:14" x14ac:dyDescent="0.15">
      <c r="A2897" t="str">
        <f t="shared" si="47"/>
        <v>201951_388_4562342690067</v>
      </c>
      <c r="B2897">
        <v>201951</v>
      </c>
      <c r="C2897">
        <v>388</v>
      </c>
      <c r="D2897" t="s">
        <v>100</v>
      </c>
      <c r="E2897" s="9">
        <v>4562342690067</v>
      </c>
      <c r="F2897">
        <v>0</v>
      </c>
      <c r="G2897">
        <v>0</v>
      </c>
      <c r="H2897" t="s">
        <v>23</v>
      </c>
      <c r="I2897" t="s">
        <v>19</v>
      </c>
      <c r="J2897" t="s">
        <v>329</v>
      </c>
      <c r="K2897">
        <v>28</v>
      </c>
      <c r="L2897">
        <v>1</v>
      </c>
      <c r="M2897">
        <v>0</v>
      </c>
      <c r="N2897">
        <v>0</v>
      </c>
    </row>
    <row r="2898" spans="1:14" x14ac:dyDescent="0.15">
      <c r="A2898" t="str">
        <f t="shared" si="47"/>
        <v>201951_388_4562342690074</v>
      </c>
      <c r="B2898">
        <v>201951</v>
      </c>
      <c r="C2898">
        <v>388</v>
      </c>
      <c r="D2898" t="s">
        <v>100</v>
      </c>
      <c r="E2898" s="9">
        <v>4562342690074</v>
      </c>
      <c r="F2898">
        <v>0</v>
      </c>
      <c r="G2898">
        <v>0</v>
      </c>
      <c r="H2898" t="s">
        <v>24</v>
      </c>
      <c r="I2898" t="s">
        <v>19</v>
      </c>
      <c r="J2898" t="s">
        <v>329</v>
      </c>
      <c r="K2898">
        <v>18</v>
      </c>
      <c r="L2898">
        <v>4</v>
      </c>
      <c r="M2898">
        <v>0</v>
      </c>
      <c r="N2898">
        <v>0</v>
      </c>
    </row>
    <row r="2899" spans="1:14" x14ac:dyDescent="0.15">
      <c r="A2899" t="str">
        <f t="shared" si="47"/>
        <v>201951_388_4562342690081</v>
      </c>
      <c r="B2899">
        <v>201951</v>
      </c>
      <c r="C2899">
        <v>388</v>
      </c>
      <c r="D2899" t="s">
        <v>100</v>
      </c>
      <c r="E2899" s="9">
        <v>4562342690081</v>
      </c>
      <c r="F2899">
        <v>0</v>
      </c>
      <c r="G2899">
        <v>0</v>
      </c>
      <c r="H2899" t="s">
        <v>25</v>
      </c>
      <c r="I2899" t="s">
        <v>19</v>
      </c>
      <c r="J2899" t="s">
        <v>329</v>
      </c>
      <c r="K2899">
        <v>8</v>
      </c>
      <c r="L2899">
        <v>0</v>
      </c>
      <c r="M2899">
        <v>0</v>
      </c>
      <c r="N2899">
        <v>0</v>
      </c>
    </row>
    <row r="2900" spans="1:14" x14ac:dyDescent="0.15">
      <c r="A2900" t="str">
        <f t="shared" si="47"/>
        <v>201951_393_4562342690029</v>
      </c>
      <c r="B2900">
        <v>201951</v>
      </c>
      <c r="C2900">
        <v>393</v>
      </c>
      <c r="D2900" t="s">
        <v>101</v>
      </c>
      <c r="E2900" s="9">
        <v>4562342690029</v>
      </c>
      <c r="F2900">
        <v>0</v>
      </c>
      <c r="G2900">
        <v>0</v>
      </c>
      <c r="H2900" t="s">
        <v>18</v>
      </c>
      <c r="I2900" t="s">
        <v>19</v>
      </c>
      <c r="J2900" t="s">
        <v>329</v>
      </c>
      <c r="K2900">
        <v>27</v>
      </c>
      <c r="L2900">
        <v>0</v>
      </c>
      <c r="M2900">
        <v>0</v>
      </c>
      <c r="N2900">
        <v>0</v>
      </c>
    </row>
    <row r="2901" spans="1:14" x14ac:dyDescent="0.15">
      <c r="A2901" t="str">
        <f t="shared" si="47"/>
        <v>201951_393_4562342690036</v>
      </c>
      <c r="B2901">
        <v>201951</v>
      </c>
      <c r="C2901">
        <v>393</v>
      </c>
      <c r="D2901" t="s">
        <v>101</v>
      </c>
      <c r="E2901" s="9">
        <v>4562342690036</v>
      </c>
      <c r="F2901">
        <v>0</v>
      </c>
      <c r="G2901">
        <v>0</v>
      </c>
      <c r="H2901" t="s">
        <v>20</v>
      </c>
      <c r="I2901" t="s">
        <v>19</v>
      </c>
      <c r="J2901" t="s">
        <v>329</v>
      </c>
      <c r="K2901">
        <v>10</v>
      </c>
      <c r="L2901">
        <v>0</v>
      </c>
      <c r="M2901">
        <v>0</v>
      </c>
      <c r="N2901">
        <v>0</v>
      </c>
    </row>
    <row r="2902" spans="1:14" x14ac:dyDescent="0.15">
      <c r="A2902" t="str">
        <f t="shared" si="47"/>
        <v>201951_393_4562342690043</v>
      </c>
      <c r="B2902">
        <v>201951</v>
      </c>
      <c r="C2902">
        <v>393</v>
      </c>
      <c r="D2902" t="s">
        <v>101</v>
      </c>
      <c r="E2902" s="9">
        <v>4562342690043</v>
      </c>
      <c r="F2902">
        <v>0</v>
      </c>
      <c r="G2902">
        <v>0</v>
      </c>
      <c r="H2902" t="s">
        <v>21</v>
      </c>
      <c r="I2902" t="s">
        <v>19</v>
      </c>
      <c r="J2902" t="s">
        <v>329</v>
      </c>
      <c r="K2902">
        <v>30</v>
      </c>
      <c r="L2902">
        <v>0</v>
      </c>
      <c r="M2902">
        <v>0</v>
      </c>
      <c r="N2902">
        <v>0</v>
      </c>
    </row>
    <row r="2903" spans="1:14" x14ac:dyDescent="0.15">
      <c r="A2903" t="str">
        <f t="shared" si="47"/>
        <v>201951_393_4562342690050</v>
      </c>
      <c r="B2903">
        <v>201951</v>
      </c>
      <c r="C2903">
        <v>393</v>
      </c>
      <c r="D2903" t="s">
        <v>101</v>
      </c>
      <c r="E2903" s="9">
        <v>4562342690050</v>
      </c>
      <c r="F2903">
        <v>0</v>
      </c>
      <c r="G2903">
        <v>0</v>
      </c>
      <c r="H2903" t="s">
        <v>22</v>
      </c>
      <c r="I2903" t="s">
        <v>19</v>
      </c>
      <c r="J2903" t="s">
        <v>329</v>
      </c>
      <c r="K2903">
        <v>10</v>
      </c>
      <c r="L2903">
        <v>0</v>
      </c>
      <c r="M2903">
        <v>0</v>
      </c>
      <c r="N2903">
        <v>0</v>
      </c>
    </row>
    <row r="2904" spans="1:14" x14ac:dyDescent="0.15">
      <c r="A2904" t="str">
        <f t="shared" si="47"/>
        <v>201951_393_4562342690067</v>
      </c>
      <c r="B2904">
        <v>201951</v>
      </c>
      <c r="C2904">
        <v>393</v>
      </c>
      <c r="D2904" t="s">
        <v>101</v>
      </c>
      <c r="E2904" s="9">
        <v>4562342690067</v>
      </c>
      <c r="F2904">
        <v>0</v>
      </c>
      <c r="G2904">
        <v>0</v>
      </c>
      <c r="H2904" t="s">
        <v>23</v>
      </c>
      <c r="I2904" t="s">
        <v>19</v>
      </c>
      <c r="J2904" t="s">
        <v>329</v>
      </c>
      <c r="K2904">
        <v>30</v>
      </c>
      <c r="L2904">
        <v>0</v>
      </c>
      <c r="M2904">
        <v>0</v>
      </c>
      <c r="N2904">
        <v>0</v>
      </c>
    </row>
    <row r="2905" spans="1:14" x14ac:dyDescent="0.15">
      <c r="A2905" t="str">
        <f t="shared" ref="A2905:A2968" si="48">B2905&amp;"_"&amp;C2905&amp;"_"&amp;E2905</f>
        <v>201951_393_4562342690074</v>
      </c>
      <c r="B2905">
        <v>201951</v>
      </c>
      <c r="C2905">
        <v>393</v>
      </c>
      <c r="D2905" t="s">
        <v>101</v>
      </c>
      <c r="E2905" s="9">
        <v>4562342690074</v>
      </c>
      <c r="F2905">
        <v>0</v>
      </c>
      <c r="G2905">
        <v>0</v>
      </c>
      <c r="H2905" t="s">
        <v>24</v>
      </c>
      <c r="I2905" t="s">
        <v>19</v>
      </c>
      <c r="J2905" t="s">
        <v>329</v>
      </c>
      <c r="K2905">
        <v>26</v>
      </c>
      <c r="L2905">
        <v>2</v>
      </c>
      <c r="M2905">
        <v>0</v>
      </c>
      <c r="N2905">
        <v>0</v>
      </c>
    </row>
    <row r="2906" spans="1:14" x14ac:dyDescent="0.15">
      <c r="A2906" t="str">
        <f t="shared" si="48"/>
        <v>201951_393_4562342690081</v>
      </c>
      <c r="B2906">
        <v>201951</v>
      </c>
      <c r="C2906">
        <v>393</v>
      </c>
      <c r="D2906" t="s">
        <v>101</v>
      </c>
      <c r="E2906" s="9">
        <v>4562342690081</v>
      </c>
      <c r="F2906">
        <v>0</v>
      </c>
      <c r="G2906">
        <v>0</v>
      </c>
      <c r="H2906" t="s">
        <v>25</v>
      </c>
      <c r="I2906" t="s">
        <v>19</v>
      </c>
      <c r="J2906" t="s">
        <v>329</v>
      </c>
      <c r="K2906">
        <v>7</v>
      </c>
      <c r="L2906">
        <v>0</v>
      </c>
      <c r="M2906">
        <v>0</v>
      </c>
      <c r="N2906">
        <v>0</v>
      </c>
    </row>
    <row r="2907" spans="1:14" x14ac:dyDescent="0.15">
      <c r="A2907" t="str">
        <f t="shared" si="48"/>
        <v>201951_394_4562342690029</v>
      </c>
      <c r="B2907">
        <v>201951</v>
      </c>
      <c r="C2907">
        <v>394</v>
      </c>
      <c r="D2907" t="s">
        <v>102</v>
      </c>
      <c r="E2907" s="9">
        <v>4562342690029</v>
      </c>
      <c r="F2907">
        <v>0</v>
      </c>
      <c r="G2907">
        <v>0</v>
      </c>
      <c r="H2907" t="s">
        <v>18</v>
      </c>
      <c r="I2907" t="s">
        <v>19</v>
      </c>
      <c r="J2907" t="s">
        <v>329</v>
      </c>
      <c r="K2907">
        <v>17</v>
      </c>
      <c r="L2907">
        <v>3</v>
      </c>
      <c r="M2907">
        <v>0</v>
      </c>
      <c r="N2907">
        <v>0</v>
      </c>
    </row>
    <row r="2908" spans="1:14" x14ac:dyDescent="0.15">
      <c r="A2908" t="str">
        <f t="shared" si="48"/>
        <v>201951_394_4562342690036</v>
      </c>
      <c r="B2908">
        <v>201951</v>
      </c>
      <c r="C2908">
        <v>394</v>
      </c>
      <c r="D2908" t="s">
        <v>102</v>
      </c>
      <c r="E2908" s="9">
        <v>4562342690036</v>
      </c>
      <c r="F2908">
        <v>0</v>
      </c>
      <c r="G2908">
        <v>0</v>
      </c>
      <c r="H2908" t="s">
        <v>20</v>
      </c>
      <c r="I2908" t="s">
        <v>19</v>
      </c>
      <c r="J2908" t="s">
        <v>329</v>
      </c>
      <c r="K2908">
        <v>5</v>
      </c>
      <c r="L2908">
        <v>1</v>
      </c>
      <c r="M2908">
        <v>0</v>
      </c>
      <c r="N2908">
        <v>0</v>
      </c>
    </row>
    <row r="2909" spans="1:14" x14ac:dyDescent="0.15">
      <c r="A2909" t="str">
        <f t="shared" si="48"/>
        <v>201951_394_4562342690043</v>
      </c>
      <c r="B2909">
        <v>201951</v>
      </c>
      <c r="C2909">
        <v>394</v>
      </c>
      <c r="D2909" t="s">
        <v>102</v>
      </c>
      <c r="E2909" s="9">
        <v>4562342690043</v>
      </c>
      <c r="F2909">
        <v>0</v>
      </c>
      <c r="G2909">
        <v>0</v>
      </c>
      <c r="H2909" t="s">
        <v>21</v>
      </c>
      <c r="I2909" t="s">
        <v>19</v>
      </c>
      <c r="J2909" t="s">
        <v>329</v>
      </c>
      <c r="K2909">
        <v>18</v>
      </c>
      <c r="L2909">
        <v>3</v>
      </c>
      <c r="M2909">
        <v>0</v>
      </c>
      <c r="N2909">
        <v>0</v>
      </c>
    </row>
    <row r="2910" spans="1:14" x14ac:dyDescent="0.15">
      <c r="A2910" t="str">
        <f t="shared" si="48"/>
        <v>201951_394_4562342690050</v>
      </c>
      <c r="B2910">
        <v>201951</v>
      </c>
      <c r="C2910">
        <v>394</v>
      </c>
      <c r="D2910" t="s">
        <v>102</v>
      </c>
      <c r="E2910" s="9">
        <v>4562342690050</v>
      </c>
      <c r="F2910">
        <v>0</v>
      </c>
      <c r="G2910">
        <v>0</v>
      </c>
      <c r="H2910" t="s">
        <v>22</v>
      </c>
      <c r="I2910" t="s">
        <v>19</v>
      </c>
      <c r="J2910" t="s">
        <v>329</v>
      </c>
      <c r="K2910">
        <v>8</v>
      </c>
      <c r="L2910">
        <v>0</v>
      </c>
      <c r="M2910">
        <v>0</v>
      </c>
      <c r="N2910">
        <v>0</v>
      </c>
    </row>
    <row r="2911" spans="1:14" x14ac:dyDescent="0.15">
      <c r="A2911" t="str">
        <f t="shared" si="48"/>
        <v>201951_394_4562342690067</v>
      </c>
      <c r="B2911">
        <v>201951</v>
      </c>
      <c r="C2911">
        <v>394</v>
      </c>
      <c r="D2911" t="s">
        <v>102</v>
      </c>
      <c r="E2911" s="9">
        <v>4562342690067</v>
      </c>
      <c r="F2911">
        <v>0</v>
      </c>
      <c r="G2911">
        <v>0</v>
      </c>
      <c r="H2911" t="s">
        <v>23</v>
      </c>
      <c r="I2911" t="s">
        <v>19</v>
      </c>
      <c r="J2911" t="s">
        <v>329</v>
      </c>
      <c r="K2911">
        <v>28</v>
      </c>
      <c r="L2911">
        <v>1</v>
      </c>
      <c r="M2911">
        <v>0</v>
      </c>
      <c r="N2911">
        <v>0</v>
      </c>
    </row>
    <row r="2912" spans="1:14" x14ac:dyDescent="0.15">
      <c r="A2912" t="str">
        <f t="shared" si="48"/>
        <v>201951_394_4562342690074</v>
      </c>
      <c r="B2912">
        <v>201951</v>
      </c>
      <c r="C2912">
        <v>394</v>
      </c>
      <c r="D2912" t="s">
        <v>102</v>
      </c>
      <c r="E2912" s="9">
        <v>4562342690074</v>
      </c>
      <c r="F2912">
        <v>0</v>
      </c>
      <c r="G2912">
        <v>0</v>
      </c>
      <c r="H2912" t="s">
        <v>24</v>
      </c>
      <c r="I2912" t="s">
        <v>19</v>
      </c>
      <c r="J2912" t="s">
        <v>329</v>
      </c>
      <c r="K2912">
        <v>14</v>
      </c>
      <c r="L2912">
        <v>9</v>
      </c>
      <c r="M2912">
        <v>0</v>
      </c>
      <c r="N2912">
        <v>0</v>
      </c>
    </row>
    <row r="2913" spans="1:14" x14ac:dyDescent="0.15">
      <c r="A2913" t="str">
        <f t="shared" si="48"/>
        <v>201951_394_4562342690081</v>
      </c>
      <c r="B2913">
        <v>201951</v>
      </c>
      <c r="C2913">
        <v>394</v>
      </c>
      <c r="D2913" t="s">
        <v>102</v>
      </c>
      <c r="E2913" s="9">
        <v>4562342690081</v>
      </c>
      <c r="F2913">
        <v>0</v>
      </c>
      <c r="G2913">
        <v>0</v>
      </c>
      <c r="H2913" t="s">
        <v>25</v>
      </c>
      <c r="I2913" t="s">
        <v>19</v>
      </c>
      <c r="J2913" t="s">
        <v>329</v>
      </c>
      <c r="K2913">
        <v>5</v>
      </c>
      <c r="L2913">
        <v>2</v>
      </c>
      <c r="M2913">
        <v>0</v>
      </c>
      <c r="N2913">
        <v>0</v>
      </c>
    </row>
    <row r="2914" spans="1:14" x14ac:dyDescent="0.15">
      <c r="A2914" t="str">
        <f t="shared" si="48"/>
        <v>201951_395_4562342690029</v>
      </c>
      <c r="B2914">
        <v>201951</v>
      </c>
      <c r="C2914">
        <v>395</v>
      </c>
      <c r="D2914" t="s">
        <v>103</v>
      </c>
      <c r="E2914" s="9">
        <v>4562342690029</v>
      </c>
      <c r="F2914">
        <v>0</v>
      </c>
      <c r="G2914">
        <v>0</v>
      </c>
      <c r="H2914" t="s">
        <v>18</v>
      </c>
      <c r="I2914" t="s">
        <v>19</v>
      </c>
      <c r="J2914" t="s">
        <v>329</v>
      </c>
      <c r="K2914">
        <v>24</v>
      </c>
      <c r="L2914">
        <v>4</v>
      </c>
      <c r="M2914">
        <v>0</v>
      </c>
      <c r="N2914">
        <v>0</v>
      </c>
    </row>
    <row r="2915" spans="1:14" x14ac:dyDescent="0.15">
      <c r="A2915" t="str">
        <f t="shared" si="48"/>
        <v>201951_395_4562342690036</v>
      </c>
      <c r="B2915">
        <v>201951</v>
      </c>
      <c r="C2915">
        <v>395</v>
      </c>
      <c r="D2915" t="s">
        <v>103</v>
      </c>
      <c r="E2915" s="9">
        <v>4562342690036</v>
      </c>
      <c r="F2915">
        <v>0</v>
      </c>
      <c r="G2915">
        <v>0</v>
      </c>
      <c r="H2915" t="s">
        <v>20</v>
      </c>
      <c r="I2915" t="s">
        <v>19</v>
      </c>
      <c r="J2915" t="s">
        <v>329</v>
      </c>
      <c r="K2915">
        <v>10</v>
      </c>
      <c r="L2915">
        <v>0</v>
      </c>
      <c r="M2915">
        <v>0</v>
      </c>
      <c r="N2915">
        <v>0</v>
      </c>
    </row>
    <row r="2916" spans="1:14" x14ac:dyDescent="0.15">
      <c r="A2916" t="str">
        <f t="shared" si="48"/>
        <v>201951_395_4562342690043</v>
      </c>
      <c r="B2916">
        <v>201951</v>
      </c>
      <c r="C2916">
        <v>395</v>
      </c>
      <c r="D2916" t="s">
        <v>103</v>
      </c>
      <c r="E2916" s="9">
        <v>4562342690043</v>
      </c>
      <c r="F2916">
        <v>0</v>
      </c>
      <c r="G2916">
        <v>0</v>
      </c>
      <c r="H2916" t="s">
        <v>21</v>
      </c>
      <c r="I2916" t="s">
        <v>19</v>
      </c>
      <c r="J2916" t="s">
        <v>329</v>
      </c>
      <c r="K2916">
        <v>22</v>
      </c>
      <c r="L2916">
        <v>3</v>
      </c>
      <c r="M2916">
        <v>0</v>
      </c>
      <c r="N2916">
        <v>0</v>
      </c>
    </row>
    <row r="2917" spans="1:14" x14ac:dyDescent="0.15">
      <c r="A2917" t="str">
        <f t="shared" si="48"/>
        <v>201951_395_4562342690050</v>
      </c>
      <c r="B2917">
        <v>201951</v>
      </c>
      <c r="C2917">
        <v>395</v>
      </c>
      <c r="D2917" t="s">
        <v>103</v>
      </c>
      <c r="E2917" s="9">
        <v>4562342690050</v>
      </c>
      <c r="F2917">
        <v>0</v>
      </c>
      <c r="G2917">
        <v>0</v>
      </c>
      <c r="H2917" t="s">
        <v>22</v>
      </c>
      <c r="I2917" t="s">
        <v>19</v>
      </c>
      <c r="J2917" t="s">
        <v>329</v>
      </c>
      <c r="K2917">
        <v>6</v>
      </c>
      <c r="L2917">
        <v>3</v>
      </c>
      <c r="M2917">
        <v>0</v>
      </c>
      <c r="N2917">
        <v>0</v>
      </c>
    </row>
    <row r="2918" spans="1:14" x14ac:dyDescent="0.15">
      <c r="A2918" t="str">
        <f t="shared" si="48"/>
        <v>201951_395_4562342690067</v>
      </c>
      <c r="B2918">
        <v>201951</v>
      </c>
      <c r="C2918">
        <v>395</v>
      </c>
      <c r="D2918" t="s">
        <v>103</v>
      </c>
      <c r="E2918" s="9">
        <v>4562342690067</v>
      </c>
      <c r="F2918">
        <v>0</v>
      </c>
      <c r="G2918">
        <v>0</v>
      </c>
      <c r="H2918" t="s">
        <v>23</v>
      </c>
      <c r="I2918" t="s">
        <v>19</v>
      </c>
      <c r="J2918" t="s">
        <v>329</v>
      </c>
      <c r="K2918">
        <v>24</v>
      </c>
      <c r="L2918">
        <v>3</v>
      </c>
      <c r="M2918">
        <v>0</v>
      </c>
      <c r="N2918">
        <v>0</v>
      </c>
    </row>
    <row r="2919" spans="1:14" x14ac:dyDescent="0.15">
      <c r="A2919" t="str">
        <f t="shared" si="48"/>
        <v>201951_395_4562342690074</v>
      </c>
      <c r="B2919">
        <v>201951</v>
      </c>
      <c r="C2919">
        <v>395</v>
      </c>
      <c r="D2919" t="s">
        <v>103</v>
      </c>
      <c r="E2919" s="9">
        <v>4562342690074</v>
      </c>
      <c r="F2919">
        <v>0</v>
      </c>
      <c r="G2919">
        <v>0</v>
      </c>
      <c r="H2919" t="s">
        <v>24</v>
      </c>
      <c r="I2919" t="s">
        <v>19</v>
      </c>
      <c r="J2919" t="s">
        <v>329</v>
      </c>
      <c r="K2919">
        <v>26</v>
      </c>
      <c r="L2919">
        <v>1</v>
      </c>
      <c r="M2919">
        <v>0</v>
      </c>
      <c r="N2919">
        <v>0</v>
      </c>
    </row>
    <row r="2920" spans="1:14" x14ac:dyDescent="0.15">
      <c r="A2920" t="str">
        <f t="shared" si="48"/>
        <v>201951_395_4562342690081</v>
      </c>
      <c r="B2920">
        <v>201951</v>
      </c>
      <c r="C2920">
        <v>395</v>
      </c>
      <c r="D2920" t="s">
        <v>103</v>
      </c>
      <c r="E2920" s="9">
        <v>4562342690081</v>
      </c>
      <c r="F2920">
        <v>0</v>
      </c>
      <c r="G2920">
        <v>0</v>
      </c>
      <c r="H2920" t="s">
        <v>25</v>
      </c>
      <c r="I2920" t="s">
        <v>19</v>
      </c>
      <c r="J2920" t="s">
        <v>329</v>
      </c>
      <c r="K2920">
        <v>2</v>
      </c>
      <c r="L2920">
        <v>2</v>
      </c>
      <c r="M2920">
        <v>0</v>
      </c>
      <c r="N2920">
        <v>0</v>
      </c>
    </row>
    <row r="2921" spans="1:14" x14ac:dyDescent="0.15">
      <c r="A2921" t="str">
        <f t="shared" si="48"/>
        <v>201951_397_4562342690029</v>
      </c>
      <c r="B2921">
        <v>201951</v>
      </c>
      <c r="C2921">
        <v>397</v>
      </c>
      <c r="D2921" t="s">
        <v>104</v>
      </c>
      <c r="E2921" s="9">
        <v>4562342690029</v>
      </c>
      <c r="F2921">
        <v>0</v>
      </c>
      <c r="G2921">
        <v>0</v>
      </c>
      <c r="H2921" t="s">
        <v>18</v>
      </c>
      <c r="I2921" t="s">
        <v>19</v>
      </c>
      <c r="J2921" t="s">
        <v>329</v>
      </c>
      <c r="K2921">
        <v>22</v>
      </c>
      <c r="L2921">
        <v>2</v>
      </c>
      <c r="M2921">
        <v>0</v>
      </c>
      <c r="N2921">
        <v>0</v>
      </c>
    </row>
    <row r="2922" spans="1:14" x14ac:dyDescent="0.15">
      <c r="A2922" t="str">
        <f t="shared" si="48"/>
        <v>201951_397_4562342690036</v>
      </c>
      <c r="B2922">
        <v>201951</v>
      </c>
      <c r="C2922">
        <v>397</v>
      </c>
      <c r="D2922" t="s">
        <v>104</v>
      </c>
      <c r="E2922" s="9">
        <v>4562342690036</v>
      </c>
      <c r="F2922">
        <v>0</v>
      </c>
      <c r="G2922">
        <v>0</v>
      </c>
      <c r="H2922" t="s">
        <v>20</v>
      </c>
      <c r="I2922" t="s">
        <v>19</v>
      </c>
      <c r="J2922" t="s">
        <v>329</v>
      </c>
      <c r="K2922">
        <v>8</v>
      </c>
      <c r="L2922">
        <v>0</v>
      </c>
      <c r="M2922">
        <v>0</v>
      </c>
      <c r="N2922">
        <v>0</v>
      </c>
    </row>
    <row r="2923" spans="1:14" x14ac:dyDescent="0.15">
      <c r="A2923" t="str">
        <f t="shared" si="48"/>
        <v>201951_397_4562342690043</v>
      </c>
      <c r="B2923">
        <v>201951</v>
      </c>
      <c r="C2923">
        <v>397</v>
      </c>
      <c r="D2923" t="s">
        <v>104</v>
      </c>
      <c r="E2923" s="9">
        <v>4562342690043</v>
      </c>
      <c r="F2923">
        <v>0</v>
      </c>
      <c r="G2923">
        <v>0</v>
      </c>
      <c r="H2923" t="s">
        <v>21</v>
      </c>
      <c r="I2923" t="s">
        <v>19</v>
      </c>
      <c r="J2923" t="s">
        <v>329</v>
      </c>
      <c r="K2923">
        <v>20</v>
      </c>
      <c r="L2923">
        <v>4</v>
      </c>
      <c r="M2923">
        <v>0</v>
      </c>
      <c r="N2923">
        <v>0</v>
      </c>
    </row>
    <row r="2924" spans="1:14" x14ac:dyDescent="0.15">
      <c r="A2924" t="str">
        <f t="shared" si="48"/>
        <v>201951_397_4562342690050</v>
      </c>
      <c r="B2924">
        <v>201951</v>
      </c>
      <c r="C2924">
        <v>397</v>
      </c>
      <c r="D2924" t="s">
        <v>104</v>
      </c>
      <c r="E2924" s="9">
        <v>4562342690050</v>
      </c>
      <c r="F2924">
        <v>0</v>
      </c>
      <c r="G2924">
        <v>0</v>
      </c>
      <c r="H2924" t="s">
        <v>22</v>
      </c>
      <c r="I2924" t="s">
        <v>19</v>
      </c>
      <c r="J2924" t="s">
        <v>329</v>
      </c>
      <c r="K2924">
        <v>6</v>
      </c>
      <c r="L2924">
        <v>1</v>
      </c>
      <c r="M2924">
        <v>0</v>
      </c>
      <c r="N2924">
        <v>0</v>
      </c>
    </row>
    <row r="2925" spans="1:14" x14ac:dyDescent="0.15">
      <c r="A2925" t="str">
        <f t="shared" si="48"/>
        <v>201951_397_4562342690067</v>
      </c>
      <c r="B2925">
        <v>201951</v>
      </c>
      <c r="C2925">
        <v>397</v>
      </c>
      <c r="D2925" t="s">
        <v>104</v>
      </c>
      <c r="E2925" s="9">
        <v>4562342690067</v>
      </c>
      <c r="F2925">
        <v>0</v>
      </c>
      <c r="G2925">
        <v>0</v>
      </c>
      <c r="H2925" t="s">
        <v>23</v>
      </c>
      <c r="I2925" t="s">
        <v>19</v>
      </c>
      <c r="J2925" t="s">
        <v>329</v>
      </c>
      <c r="K2925">
        <v>23</v>
      </c>
      <c r="L2925">
        <v>1</v>
      </c>
      <c r="M2925">
        <v>0</v>
      </c>
      <c r="N2925">
        <v>0</v>
      </c>
    </row>
    <row r="2926" spans="1:14" x14ac:dyDescent="0.15">
      <c r="A2926" t="str">
        <f t="shared" si="48"/>
        <v>201951_397_4562342690074</v>
      </c>
      <c r="B2926">
        <v>201951</v>
      </c>
      <c r="C2926">
        <v>397</v>
      </c>
      <c r="D2926" t="s">
        <v>104</v>
      </c>
      <c r="E2926" s="9">
        <v>4562342690074</v>
      </c>
      <c r="F2926">
        <v>0</v>
      </c>
      <c r="G2926">
        <v>0</v>
      </c>
      <c r="H2926" t="s">
        <v>24</v>
      </c>
      <c r="I2926" t="s">
        <v>19</v>
      </c>
      <c r="J2926" t="s">
        <v>329</v>
      </c>
      <c r="K2926">
        <v>22</v>
      </c>
      <c r="L2926">
        <v>2</v>
      </c>
      <c r="M2926">
        <v>0</v>
      </c>
      <c r="N2926">
        <v>0</v>
      </c>
    </row>
    <row r="2927" spans="1:14" x14ac:dyDescent="0.15">
      <c r="A2927" t="str">
        <f t="shared" si="48"/>
        <v>201951_397_4562342690081</v>
      </c>
      <c r="B2927">
        <v>201951</v>
      </c>
      <c r="C2927">
        <v>397</v>
      </c>
      <c r="D2927" t="s">
        <v>104</v>
      </c>
      <c r="E2927" s="9">
        <v>4562342690081</v>
      </c>
      <c r="F2927">
        <v>0</v>
      </c>
      <c r="G2927">
        <v>0</v>
      </c>
      <c r="H2927" t="s">
        <v>25</v>
      </c>
      <c r="I2927" t="s">
        <v>19</v>
      </c>
      <c r="J2927" t="s">
        <v>329</v>
      </c>
      <c r="K2927">
        <v>6</v>
      </c>
      <c r="L2927">
        <v>1</v>
      </c>
      <c r="M2927">
        <v>0</v>
      </c>
      <c r="N2927">
        <v>0</v>
      </c>
    </row>
    <row r="2928" spans="1:14" x14ac:dyDescent="0.15">
      <c r="A2928" t="str">
        <f t="shared" si="48"/>
        <v>201951_398_4562342690029</v>
      </c>
      <c r="B2928">
        <v>201951</v>
      </c>
      <c r="C2928">
        <v>398</v>
      </c>
      <c r="D2928" t="s">
        <v>105</v>
      </c>
      <c r="E2928" s="9">
        <v>4562342690029</v>
      </c>
      <c r="F2928">
        <v>0</v>
      </c>
      <c r="G2928">
        <v>0</v>
      </c>
      <c r="H2928" t="s">
        <v>18</v>
      </c>
      <c r="I2928" t="s">
        <v>19</v>
      </c>
      <c r="J2928" t="s">
        <v>329</v>
      </c>
      <c r="K2928">
        <v>9</v>
      </c>
      <c r="L2928">
        <v>4</v>
      </c>
      <c r="M2928">
        <v>0</v>
      </c>
      <c r="N2928">
        <v>0</v>
      </c>
    </row>
    <row r="2929" spans="1:14" x14ac:dyDescent="0.15">
      <c r="A2929" t="str">
        <f t="shared" si="48"/>
        <v>201951_398_4562342690036</v>
      </c>
      <c r="B2929">
        <v>201951</v>
      </c>
      <c r="C2929">
        <v>398</v>
      </c>
      <c r="D2929" t="s">
        <v>105</v>
      </c>
      <c r="E2929" s="9">
        <v>4562342690036</v>
      </c>
      <c r="F2929">
        <v>0</v>
      </c>
      <c r="G2929">
        <v>0</v>
      </c>
      <c r="H2929" t="s">
        <v>20</v>
      </c>
      <c r="I2929" t="s">
        <v>19</v>
      </c>
      <c r="J2929" t="s">
        <v>329</v>
      </c>
      <c r="K2929">
        <v>8</v>
      </c>
      <c r="L2929">
        <v>1</v>
      </c>
      <c r="M2929">
        <v>0</v>
      </c>
      <c r="N2929">
        <v>0</v>
      </c>
    </row>
    <row r="2930" spans="1:14" x14ac:dyDescent="0.15">
      <c r="A2930" t="str">
        <f t="shared" si="48"/>
        <v>201951_398_4562342690043</v>
      </c>
      <c r="B2930">
        <v>201951</v>
      </c>
      <c r="C2930">
        <v>398</v>
      </c>
      <c r="D2930" t="s">
        <v>105</v>
      </c>
      <c r="E2930" s="9">
        <v>4562342690043</v>
      </c>
      <c r="F2930">
        <v>0</v>
      </c>
      <c r="G2930">
        <v>0</v>
      </c>
      <c r="H2930" t="s">
        <v>21</v>
      </c>
      <c r="I2930" t="s">
        <v>19</v>
      </c>
      <c r="J2930" t="s">
        <v>329</v>
      </c>
      <c r="K2930">
        <v>29</v>
      </c>
      <c r="L2930">
        <v>0</v>
      </c>
      <c r="M2930">
        <v>0</v>
      </c>
      <c r="N2930">
        <v>0</v>
      </c>
    </row>
    <row r="2931" spans="1:14" x14ac:dyDescent="0.15">
      <c r="A2931" t="str">
        <f t="shared" si="48"/>
        <v>201951_398_4562342690050</v>
      </c>
      <c r="B2931">
        <v>201951</v>
      </c>
      <c r="C2931">
        <v>398</v>
      </c>
      <c r="D2931" t="s">
        <v>105</v>
      </c>
      <c r="E2931" s="9">
        <v>4562342690050</v>
      </c>
      <c r="F2931">
        <v>0</v>
      </c>
      <c r="G2931">
        <v>0</v>
      </c>
      <c r="H2931" t="s">
        <v>22</v>
      </c>
      <c r="I2931" t="s">
        <v>19</v>
      </c>
      <c r="J2931" t="s">
        <v>329</v>
      </c>
      <c r="K2931">
        <v>6</v>
      </c>
      <c r="L2931">
        <v>0</v>
      </c>
      <c r="M2931">
        <v>0</v>
      </c>
      <c r="N2931">
        <v>0</v>
      </c>
    </row>
    <row r="2932" spans="1:14" x14ac:dyDescent="0.15">
      <c r="A2932" t="str">
        <f t="shared" si="48"/>
        <v>201951_398_4562342690067</v>
      </c>
      <c r="B2932">
        <v>201951</v>
      </c>
      <c r="C2932">
        <v>398</v>
      </c>
      <c r="D2932" t="s">
        <v>105</v>
      </c>
      <c r="E2932" s="9">
        <v>4562342690067</v>
      </c>
      <c r="F2932">
        <v>0</v>
      </c>
      <c r="G2932">
        <v>0</v>
      </c>
      <c r="H2932" t="s">
        <v>23</v>
      </c>
      <c r="I2932" t="s">
        <v>19</v>
      </c>
      <c r="J2932" t="s">
        <v>329</v>
      </c>
      <c r="K2932">
        <v>28</v>
      </c>
      <c r="L2932">
        <v>0</v>
      </c>
      <c r="M2932">
        <v>0</v>
      </c>
      <c r="N2932">
        <v>0</v>
      </c>
    </row>
    <row r="2933" spans="1:14" x14ac:dyDescent="0.15">
      <c r="A2933" t="str">
        <f t="shared" si="48"/>
        <v>201951_398_4562342690074</v>
      </c>
      <c r="B2933">
        <v>201951</v>
      </c>
      <c r="C2933">
        <v>398</v>
      </c>
      <c r="D2933" t="s">
        <v>105</v>
      </c>
      <c r="E2933" s="9">
        <v>4562342690074</v>
      </c>
      <c r="F2933">
        <v>0</v>
      </c>
      <c r="G2933">
        <v>0</v>
      </c>
      <c r="H2933" t="s">
        <v>24</v>
      </c>
      <c r="I2933" t="s">
        <v>19</v>
      </c>
      <c r="J2933" t="s">
        <v>329</v>
      </c>
      <c r="K2933">
        <v>26</v>
      </c>
      <c r="L2933">
        <v>2</v>
      </c>
      <c r="M2933">
        <v>0</v>
      </c>
      <c r="N2933">
        <v>0</v>
      </c>
    </row>
    <row r="2934" spans="1:14" x14ac:dyDescent="0.15">
      <c r="A2934" t="str">
        <f t="shared" si="48"/>
        <v>201951_398_4562342690081</v>
      </c>
      <c r="B2934">
        <v>201951</v>
      </c>
      <c r="C2934">
        <v>398</v>
      </c>
      <c r="D2934" t="s">
        <v>105</v>
      </c>
      <c r="E2934" s="9">
        <v>4562342690081</v>
      </c>
      <c r="F2934">
        <v>0</v>
      </c>
      <c r="G2934">
        <v>0</v>
      </c>
      <c r="H2934" t="s">
        <v>25</v>
      </c>
      <c r="I2934" t="s">
        <v>19</v>
      </c>
      <c r="J2934" t="s">
        <v>329</v>
      </c>
      <c r="K2934">
        <v>8</v>
      </c>
      <c r="L2934">
        <v>0</v>
      </c>
      <c r="M2934">
        <v>0</v>
      </c>
      <c r="N2934">
        <v>0</v>
      </c>
    </row>
    <row r="2935" spans="1:14" x14ac:dyDescent="0.15">
      <c r="A2935" t="str">
        <f t="shared" si="48"/>
        <v>201951_399_4562342690029</v>
      </c>
      <c r="B2935">
        <v>201951</v>
      </c>
      <c r="C2935">
        <v>399</v>
      </c>
      <c r="D2935" t="s">
        <v>106</v>
      </c>
      <c r="E2935" s="9">
        <v>4562342690029</v>
      </c>
      <c r="F2935">
        <v>0</v>
      </c>
      <c r="G2935">
        <v>0</v>
      </c>
      <c r="H2935" t="s">
        <v>18</v>
      </c>
      <c r="I2935" t="s">
        <v>19</v>
      </c>
      <c r="J2935" t="s">
        <v>329</v>
      </c>
      <c r="K2935">
        <v>22</v>
      </c>
      <c r="L2935">
        <v>2</v>
      </c>
      <c r="M2935">
        <v>0</v>
      </c>
      <c r="N2935">
        <v>0</v>
      </c>
    </row>
    <row r="2936" spans="1:14" x14ac:dyDescent="0.15">
      <c r="A2936" t="str">
        <f t="shared" si="48"/>
        <v>201951_399_4562342690036</v>
      </c>
      <c r="B2936">
        <v>201951</v>
      </c>
      <c r="C2936">
        <v>399</v>
      </c>
      <c r="D2936" t="s">
        <v>106</v>
      </c>
      <c r="E2936" s="9">
        <v>4562342690036</v>
      </c>
      <c r="F2936">
        <v>0</v>
      </c>
      <c r="G2936">
        <v>0</v>
      </c>
      <c r="H2936" t="s">
        <v>20</v>
      </c>
      <c r="I2936" t="s">
        <v>19</v>
      </c>
      <c r="J2936" t="s">
        <v>329</v>
      </c>
      <c r="K2936">
        <v>10</v>
      </c>
      <c r="L2936">
        <v>0</v>
      </c>
      <c r="M2936">
        <v>0</v>
      </c>
      <c r="N2936">
        <v>0</v>
      </c>
    </row>
    <row r="2937" spans="1:14" x14ac:dyDescent="0.15">
      <c r="A2937" t="str">
        <f t="shared" si="48"/>
        <v>201951_399_4562342690043</v>
      </c>
      <c r="B2937">
        <v>201951</v>
      </c>
      <c r="C2937">
        <v>399</v>
      </c>
      <c r="D2937" t="s">
        <v>106</v>
      </c>
      <c r="E2937" s="9">
        <v>4562342690043</v>
      </c>
      <c r="F2937">
        <v>0</v>
      </c>
      <c r="G2937">
        <v>0</v>
      </c>
      <c r="H2937" t="s">
        <v>21</v>
      </c>
      <c r="I2937" t="s">
        <v>19</v>
      </c>
      <c r="J2937" t="s">
        <v>329</v>
      </c>
      <c r="K2937">
        <v>27</v>
      </c>
      <c r="L2937">
        <v>0</v>
      </c>
      <c r="M2937">
        <v>0</v>
      </c>
      <c r="N2937">
        <v>0</v>
      </c>
    </row>
    <row r="2938" spans="1:14" x14ac:dyDescent="0.15">
      <c r="A2938" t="str">
        <f t="shared" si="48"/>
        <v>201951_399_4562342690050</v>
      </c>
      <c r="B2938">
        <v>201951</v>
      </c>
      <c r="C2938">
        <v>399</v>
      </c>
      <c r="D2938" t="s">
        <v>106</v>
      </c>
      <c r="E2938" s="9">
        <v>4562342690050</v>
      </c>
      <c r="F2938">
        <v>0</v>
      </c>
      <c r="G2938">
        <v>0</v>
      </c>
      <c r="H2938" t="s">
        <v>22</v>
      </c>
      <c r="I2938" t="s">
        <v>19</v>
      </c>
      <c r="J2938" t="s">
        <v>329</v>
      </c>
      <c r="K2938">
        <v>8</v>
      </c>
      <c r="L2938">
        <v>1</v>
      </c>
      <c r="M2938">
        <v>0</v>
      </c>
      <c r="N2938">
        <v>0</v>
      </c>
    </row>
    <row r="2939" spans="1:14" x14ac:dyDescent="0.15">
      <c r="A2939" t="str">
        <f t="shared" si="48"/>
        <v>201951_399_4562342690067</v>
      </c>
      <c r="B2939">
        <v>201951</v>
      </c>
      <c r="C2939">
        <v>399</v>
      </c>
      <c r="D2939" t="s">
        <v>106</v>
      </c>
      <c r="E2939" s="9">
        <v>4562342690067</v>
      </c>
      <c r="F2939">
        <v>0</v>
      </c>
      <c r="G2939">
        <v>0</v>
      </c>
      <c r="H2939" t="s">
        <v>23</v>
      </c>
      <c r="I2939" t="s">
        <v>19</v>
      </c>
      <c r="J2939" t="s">
        <v>329</v>
      </c>
      <c r="K2939">
        <v>22</v>
      </c>
      <c r="L2939">
        <v>2</v>
      </c>
      <c r="M2939">
        <v>0</v>
      </c>
      <c r="N2939">
        <v>0</v>
      </c>
    </row>
    <row r="2940" spans="1:14" x14ac:dyDescent="0.15">
      <c r="A2940" t="str">
        <f t="shared" si="48"/>
        <v>201951_399_4562342690074</v>
      </c>
      <c r="B2940">
        <v>201951</v>
      </c>
      <c r="C2940">
        <v>399</v>
      </c>
      <c r="D2940" t="s">
        <v>106</v>
      </c>
      <c r="E2940" s="9">
        <v>4562342690074</v>
      </c>
      <c r="F2940">
        <v>0</v>
      </c>
      <c r="G2940">
        <v>0</v>
      </c>
      <c r="H2940" t="s">
        <v>24</v>
      </c>
      <c r="I2940" t="s">
        <v>19</v>
      </c>
      <c r="J2940" t="s">
        <v>329</v>
      </c>
      <c r="K2940">
        <v>20</v>
      </c>
      <c r="L2940">
        <v>3</v>
      </c>
      <c r="M2940">
        <v>0</v>
      </c>
      <c r="N2940">
        <v>0</v>
      </c>
    </row>
    <row r="2941" spans="1:14" x14ac:dyDescent="0.15">
      <c r="A2941" t="str">
        <f t="shared" si="48"/>
        <v>201951_399_4562342690081</v>
      </c>
      <c r="B2941">
        <v>201951</v>
      </c>
      <c r="C2941">
        <v>399</v>
      </c>
      <c r="D2941" t="s">
        <v>106</v>
      </c>
      <c r="E2941" s="9">
        <v>4562342690081</v>
      </c>
      <c r="F2941">
        <v>0</v>
      </c>
      <c r="G2941">
        <v>0</v>
      </c>
      <c r="H2941" t="s">
        <v>25</v>
      </c>
      <c r="I2941" t="s">
        <v>19</v>
      </c>
      <c r="J2941" t="s">
        <v>329</v>
      </c>
      <c r="K2941">
        <v>6</v>
      </c>
      <c r="L2941">
        <v>1</v>
      </c>
      <c r="M2941">
        <v>0</v>
      </c>
      <c r="N2941">
        <v>0</v>
      </c>
    </row>
    <row r="2942" spans="1:14" x14ac:dyDescent="0.15">
      <c r="A2942" t="str">
        <f t="shared" si="48"/>
        <v>201951_401_4562342690029</v>
      </c>
      <c r="B2942">
        <v>201951</v>
      </c>
      <c r="C2942">
        <v>401</v>
      </c>
      <c r="D2942" t="s">
        <v>107</v>
      </c>
      <c r="E2942" s="9">
        <v>4562342690029</v>
      </c>
      <c r="F2942">
        <v>0</v>
      </c>
      <c r="G2942">
        <v>0</v>
      </c>
      <c r="H2942" t="s">
        <v>18</v>
      </c>
      <c r="I2942" t="s">
        <v>19</v>
      </c>
      <c r="J2942" t="s">
        <v>329</v>
      </c>
      <c r="K2942">
        <v>26</v>
      </c>
      <c r="L2942">
        <v>4</v>
      </c>
      <c r="M2942">
        <v>0</v>
      </c>
      <c r="N2942">
        <v>0</v>
      </c>
    </row>
    <row r="2943" spans="1:14" x14ac:dyDescent="0.15">
      <c r="A2943" t="str">
        <f t="shared" si="48"/>
        <v>201951_401_4562342690036</v>
      </c>
      <c r="B2943">
        <v>201951</v>
      </c>
      <c r="C2943">
        <v>401</v>
      </c>
      <c r="D2943" t="s">
        <v>107</v>
      </c>
      <c r="E2943" s="9">
        <v>4562342690036</v>
      </c>
      <c r="F2943">
        <v>0</v>
      </c>
      <c r="G2943">
        <v>0</v>
      </c>
      <c r="H2943" t="s">
        <v>20</v>
      </c>
      <c r="I2943" t="s">
        <v>19</v>
      </c>
      <c r="J2943" t="s">
        <v>329</v>
      </c>
      <c r="K2943">
        <v>8</v>
      </c>
      <c r="L2943">
        <v>0</v>
      </c>
      <c r="M2943">
        <v>0</v>
      </c>
      <c r="N2943">
        <v>0</v>
      </c>
    </row>
    <row r="2944" spans="1:14" x14ac:dyDescent="0.15">
      <c r="A2944" t="str">
        <f t="shared" si="48"/>
        <v>201951_401_4562342690043</v>
      </c>
      <c r="B2944">
        <v>201951</v>
      </c>
      <c r="C2944">
        <v>401</v>
      </c>
      <c r="D2944" t="s">
        <v>107</v>
      </c>
      <c r="E2944" s="9">
        <v>4562342690043</v>
      </c>
      <c r="F2944">
        <v>0</v>
      </c>
      <c r="G2944">
        <v>0</v>
      </c>
      <c r="H2944" t="s">
        <v>21</v>
      </c>
      <c r="I2944" t="s">
        <v>19</v>
      </c>
      <c r="J2944" t="s">
        <v>329</v>
      </c>
      <c r="K2944">
        <v>23</v>
      </c>
      <c r="L2944">
        <v>6</v>
      </c>
      <c r="M2944">
        <v>0</v>
      </c>
      <c r="N2944">
        <v>0</v>
      </c>
    </row>
    <row r="2945" spans="1:14" x14ac:dyDescent="0.15">
      <c r="A2945" t="str">
        <f t="shared" si="48"/>
        <v>201951_401_4562342690050</v>
      </c>
      <c r="B2945">
        <v>201951</v>
      </c>
      <c r="C2945">
        <v>401</v>
      </c>
      <c r="D2945" t="s">
        <v>107</v>
      </c>
      <c r="E2945" s="9">
        <v>4562342690050</v>
      </c>
      <c r="F2945">
        <v>0</v>
      </c>
      <c r="G2945">
        <v>0</v>
      </c>
      <c r="H2945" t="s">
        <v>22</v>
      </c>
      <c r="I2945" t="s">
        <v>19</v>
      </c>
      <c r="J2945" t="s">
        <v>329</v>
      </c>
      <c r="K2945">
        <v>7</v>
      </c>
      <c r="L2945">
        <v>2</v>
      </c>
      <c r="M2945">
        <v>0</v>
      </c>
      <c r="N2945">
        <v>0</v>
      </c>
    </row>
    <row r="2946" spans="1:14" x14ac:dyDescent="0.15">
      <c r="A2946" t="str">
        <f t="shared" si="48"/>
        <v>201951_401_4562342690067</v>
      </c>
      <c r="B2946">
        <v>201951</v>
      </c>
      <c r="C2946">
        <v>401</v>
      </c>
      <c r="D2946" t="s">
        <v>107</v>
      </c>
      <c r="E2946" s="9">
        <v>4562342690067</v>
      </c>
      <c r="F2946">
        <v>0</v>
      </c>
      <c r="G2946">
        <v>0</v>
      </c>
      <c r="H2946" t="s">
        <v>23</v>
      </c>
      <c r="I2946" t="s">
        <v>19</v>
      </c>
      <c r="J2946" t="s">
        <v>329</v>
      </c>
      <c r="K2946">
        <v>27</v>
      </c>
      <c r="L2946">
        <v>3</v>
      </c>
      <c r="M2946">
        <v>0</v>
      </c>
      <c r="N2946">
        <v>0</v>
      </c>
    </row>
    <row r="2947" spans="1:14" x14ac:dyDescent="0.15">
      <c r="A2947" t="str">
        <f t="shared" si="48"/>
        <v>201951_401_4562342690074</v>
      </c>
      <c r="B2947">
        <v>201951</v>
      </c>
      <c r="C2947">
        <v>401</v>
      </c>
      <c r="D2947" t="s">
        <v>107</v>
      </c>
      <c r="E2947" s="9">
        <v>4562342690074</v>
      </c>
      <c r="F2947">
        <v>0</v>
      </c>
      <c r="G2947">
        <v>0</v>
      </c>
      <c r="H2947" t="s">
        <v>24</v>
      </c>
      <c r="I2947" t="s">
        <v>19</v>
      </c>
      <c r="J2947" t="s">
        <v>329</v>
      </c>
      <c r="K2947">
        <v>20</v>
      </c>
      <c r="L2947">
        <v>6</v>
      </c>
      <c r="M2947">
        <v>0</v>
      </c>
      <c r="N2947">
        <v>0</v>
      </c>
    </row>
    <row r="2948" spans="1:14" x14ac:dyDescent="0.15">
      <c r="A2948" t="str">
        <f t="shared" si="48"/>
        <v>201951_401_4562342690081</v>
      </c>
      <c r="B2948">
        <v>201951</v>
      </c>
      <c r="C2948">
        <v>401</v>
      </c>
      <c r="D2948" t="s">
        <v>107</v>
      </c>
      <c r="E2948" s="9">
        <v>4562342690081</v>
      </c>
      <c r="F2948">
        <v>0</v>
      </c>
      <c r="G2948">
        <v>0</v>
      </c>
      <c r="H2948" t="s">
        <v>25</v>
      </c>
      <c r="I2948" t="s">
        <v>19</v>
      </c>
      <c r="J2948" t="s">
        <v>329</v>
      </c>
      <c r="K2948">
        <v>6</v>
      </c>
      <c r="L2948">
        <v>2</v>
      </c>
      <c r="M2948">
        <v>0</v>
      </c>
      <c r="N2948">
        <v>0</v>
      </c>
    </row>
    <row r="2949" spans="1:14" x14ac:dyDescent="0.15">
      <c r="A2949" t="str">
        <f t="shared" si="48"/>
        <v>201951_403_4562342690029</v>
      </c>
      <c r="B2949">
        <v>201951</v>
      </c>
      <c r="C2949">
        <v>403</v>
      </c>
      <c r="D2949" t="s">
        <v>108</v>
      </c>
      <c r="E2949" s="9">
        <v>4562342690029</v>
      </c>
      <c r="F2949">
        <v>0</v>
      </c>
      <c r="G2949">
        <v>0</v>
      </c>
      <c r="H2949" t="s">
        <v>18</v>
      </c>
      <c r="I2949" t="s">
        <v>19</v>
      </c>
      <c r="J2949" t="s">
        <v>329</v>
      </c>
      <c r="K2949">
        <v>26</v>
      </c>
      <c r="L2949">
        <v>2</v>
      </c>
      <c r="M2949">
        <v>0</v>
      </c>
      <c r="N2949">
        <v>0</v>
      </c>
    </row>
    <row r="2950" spans="1:14" x14ac:dyDescent="0.15">
      <c r="A2950" t="str">
        <f t="shared" si="48"/>
        <v>201951_403_4562342690036</v>
      </c>
      <c r="B2950">
        <v>201951</v>
      </c>
      <c r="C2950">
        <v>403</v>
      </c>
      <c r="D2950" t="s">
        <v>108</v>
      </c>
      <c r="E2950" s="9">
        <v>4562342690036</v>
      </c>
      <c r="F2950">
        <v>0</v>
      </c>
      <c r="G2950">
        <v>0</v>
      </c>
      <c r="H2950" t="s">
        <v>20</v>
      </c>
      <c r="I2950" t="s">
        <v>19</v>
      </c>
      <c r="J2950" t="s">
        <v>329</v>
      </c>
      <c r="K2950">
        <v>10</v>
      </c>
      <c r="L2950">
        <v>0</v>
      </c>
      <c r="M2950">
        <v>0</v>
      </c>
      <c r="N2950">
        <v>0</v>
      </c>
    </row>
    <row r="2951" spans="1:14" x14ac:dyDescent="0.15">
      <c r="A2951" t="str">
        <f t="shared" si="48"/>
        <v>201951_403_4562342690043</v>
      </c>
      <c r="B2951">
        <v>201951</v>
      </c>
      <c r="C2951">
        <v>403</v>
      </c>
      <c r="D2951" t="s">
        <v>108</v>
      </c>
      <c r="E2951" s="9">
        <v>4562342690043</v>
      </c>
      <c r="F2951">
        <v>0</v>
      </c>
      <c r="G2951">
        <v>0</v>
      </c>
      <c r="H2951" t="s">
        <v>21</v>
      </c>
      <c r="I2951" t="s">
        <v>19</v>
      </c>
      <c r="J2951" t="s">
        <v>329</v>
      </c>
      <c r="K2951">
        <v>26</v>
      </c>
      <c r="L2951">
        <v>1</v>
      </c>
      <c r="M2951">
        <v>0</v>
      </c>
      <c r="N2951">
        <v>0</v>
      </c>
    </row>
    <row r="2952" spans="1:14" x14ac:dyDescent="0.15">
      <c r="A2952" t="str">
        <f t="shared" si="48"/>
        <v>201951_403_4562342690050</v>
      </c>
      <c r="B2952">
        <v>201951</v>
      </c>
      <c r="C2952">
        <v>403</v>
      </c>
      <c r="D2952" t="s">
        <v>108</v>
      </c>
      <c r="E2952" s="9">
        <v>4562342690050</v>
      </c>
      <c r="F2952">
        <v>0</v>
      </c>
      <c r="G2952">
        <v>0</v>
      </c>
      <c r="H2952" t="s">
        <v>22</v>
      </c>
      <c r="I2952" t="s">
        <v>19</v>
      </c>
      <c r="J2952" t="s">
        <v>329</v>
      </c>
      <c r="K2952">
        <v>8</v>
      </c>
      <c r="L2952">
        <v>1</v>
      </c>
      <c r="M2952">
        <v>0</v>
      </c>
      <c r="N2952">
        <v>0</v>
      </c>
    </row>
    <row r="2953" spans="1:14" x14ac:dyDescent="0.15">
      <c r="A2953" t="str">
        <f t="shared" si="48"/>
        <v>201951_403_4562342690067</v>
      </c>
      <c r="B2953">
        <v>201951</v>
      </c>
      <c r="C2953">
        <v>403</v>
      </c>
      <c r="D2953" t="s">
        <v>108</v>
      </c>
      <c r="E2953" s="9">
        <v>4562342690067</v>
      </c>
      <c r="F2953">
        <v>0</v>
      </c>
      <c r="G2953">
        <v>0</v>
      </c>
      <c r="H2953" t="s">
        <v>23</v>
      </c>
      <c r="I2953" t="s">
        <v>19</v>
      </c>
      <c r="J2953" t="s">
        <v>329</v>
      </c>
      <c r="K2953">
        <v>25</v>
      </c>
      <c r="L2953">
        <v>1</v>
      </c>
      <c r="M2953">
        <v>0</v>
      </c>
      <c r="N2953">
        <v>0</v>
      </c>
    </row>
    <row r="2954" spans="1:14" x14ac:dyDescent="0.15">
      <c r="A2954" t="str">
        <f t="shared" si="48"/>
        <v>201951_403_4562342690074</v>
      </c>
      <c r="B2954">
        <v>201951</v>
      </c>
      <c r="C2954">
        <v>403</v>
      </c>
      <c r="D2954" t="s">
        <v>108</v>
      </c>
      <c r="E2954" s="9">
        <v>4562342690074</v>
      </c>
      <c r="F2954">
        <v>0</v>
      </c>
      <c r="G2954">
        <v>0</v>
      </c>
      <c r="H2954" t="s">
        <v>24</v>
      </c>
      <c r="I2954" t="s">
        <v>19</v>
      </c>
      <c r="J2954" t="s">
        <v>329</v>
      </c>
      <c r="K2954">
        <v>23</v>
      </c>
      <c r="L2954">
        <v>1</v>
      </c>
      <c r="M2954">
        <v>0</v>
      </c>
      <c r="N2954">
        <v>0</v>
      </c>
    </row>
    <row r="2955" spans="1:14" x14ac:dyDescent="0.15">
      <c r="A2955" t="str">
        <f t="shared" si="48"/>
        <v>201951_403_4562342690081</v>
      </c>
      <c r="B2955">
        <v>201951</v>
      </c>
      <c r="C2955">
        <v>403</v>
      </c>
      <c r="D2955" t="s">
        <v>108</v>
      </c>
      <c r="E2955" s="9">
        <v>4562342690081</v>
      </c>
      <c r="F2955">
        <v>0</v>
      </c>
      <c r="G2955">
        <v>0</v>
      </c>
      <c r="H2955" t="s">
        <v>25</v>
      </c>
      <c r="I2955" t="s">
        <v>19</v>
      </c>
      <c r="J2955" t="s">
        <v>329</v>
      </c>
      <c r="K2955">
        <v>9</v>
      </c>
      <c r="L2955">
        <v>0</v>
      </c>
      <c r="M2955">
        <v>0</v>
      </c>
      <c r="N2955">
        <v>0</v>
      </c>
    </row>
    <row r="2956" spans="1:14" x14ac:dyDescent="0.15">
      <c r="A2956" t="str">
        <f t="shared" si="48"/>
        <v>201951_404_4562342690029</v>
      </c>
      <c r="B2956">
        <v>201951</v>
      </c>
      <c r="C2956">
        <v>404</v>
      </c>
      <c r="D2956" t="s">
        <v>109</v>
      </c>
      <c r="E2956" s="9">
        <v>4562342690029</v>
      </c>
      <c r="F2956">
        <v>0</v>
      </c>
      <c r="G2956">
        <v>0</v>
      </c>
      <c r="H2956" t="s">
        <v>18</v>
      </c>
      <c r="I2956" t="s">
        <v>19</v>
      </c>
      <c r="J2956" t="s">
        <v>329</v>
      </c>
      <c r="K2956">
        <v>26</v>
      </c>
      <c r="L2956">
        <v>1</v>
      </c>
      <c r="M2956">
        <v>0</v>
      </c>
      <c r="N2956">
        <v>0</v>
      </c>
    </row>
    <row r="2957" spans="1:14" x14ac:dyDescent="0.15">
      <c r="A2957" t="str">
        <f t="shared" si="48"/>
        <v>201951_404_4562342690036</v>
      </c>
      <c r="B2957">
        <v>201951</v>
      </c>
      <c r="C2957">
        <v>404</v>
      </c>
      <c r="D2957" t="s">
        <v>109</v>
      </c>
      <c r="E2957" s="9">
        <v>4562342690036</v>
      </c>
      <c r="F2957">
        <v>0</v>
      </c>
      <c r="G2957">
        <v>0</v>
      </c>
      <c r="H2957" t="s">
        <v>20</v>
      </c>
      <c r="I2957" t="s">
        <v>19</v>
      </c>
      <c r="J2957" t="s">
        <v>329</v>
      </c>
      <c r="K2957">
        <v>9</v>
      </c>
      <c r="L2957">
        <v>0</v>
      </c>
      <c r="M2957">
        <v>0</v>
      </c>
      <c r="N2957">
        <v>0</v>
      </c>
    </row>
    <row r="2958" spans="1:14" x14ac:dyDescent="0.15">
      <c r="A2958" t="str">
        <f t="shared" si="48"/>
        <v>201951_404_4562342690043</v>
      </c>
      <c r="B2958">
        <v>201951</v>
      </c>
      <c r="C2958">
        <v>404</v>
      </c>
      <c r="D2958" t="s">
        <v>109</v>
      </c>
      <c r="E2958" s="9">
        <v>4562342690043</v>
      </c>
      <c r="F2958">
        <v>0</v>
      </c>
      <c r="G2958">
        <v>0</v>
      </c>
      <c r="H2958" t="s">
        <v>21</v>
      </c>
      <c r="I2958" t="s">
        <v>19</v>
      </c>
      <c r="J2958" t="s">
        <v>329</v>
      </c>
      <c r="K2958">
        <v>27</v>
      </c>
      <c r="L2958">
        <v>0</v>
      </c>
      <c r="M2958">
        <v>0</v>
      </c>
      <c r="N2958">
        <v>0</v>
      </c>
    </row>
    <row r="2959" spans="1:14" x14ac:dyDescent="0.15">
      <c r="A2959" t="str">
        <f t="shared" si="48"/>
        <v>201951_404_4562342690050</v>
      </c>
      <c r="B2959">
        <v>201951</v>
      </c>
      <c r="C2959">
        <v>404</v>
      </c>
      <c r="D2959" t="s">
        <v>109</v>
      </c>
      <c r="E2959" s="9">
        <v>4562342690050</v>
      </c>
      <c r="F2959">
        <v>0</v>
      </c>
      <c r="G2959">
        <v>0</v>
      </c>
      <c r="H2959" t="s">
        <v>22</v>
      </c>
      <c r="I2959" t="s">
        <v>19</v>
      </c>
      <c r="J2959" t="s">
        <v>329</v>
      </c>
      <c r="K2959">
        <v>6</v>
      </c>
      <c r="L2959">
        <v>0</v>
      </c>
      <c r="M2959">
        <v>0</v>
      </c>
      <c r="N2959">
        <v>0</v>
      </c>
    </row>
    <row r="2960" spans="1:14" x14ac:dyDescent="0.15">
      <c r="A2960" t="str">
        <f t="shared" si="48"/>
        <v>201951_404_4562342690067</v>
      </c>
      <c r="B2960">
        <v>201951</v>
      </c>
      <c r="C2960">
        <v>404</v>
      </c>
      <c r="D2960" t="s">
        <v>109</v>
      </c>
      <c r="E2960" s="9">
        <v>4562342690067</v>
      </c>
      <c r="F2960">
        <v>0</v>
      </c>
      <c r="G2960">
        <v>0</v>
      </c>
      <c r="H2960" t="s">
        <v>23</v>
      </c>
      <c r="I2960" t="s">
        <v>19</v>
      </c>
      <c r="J2960" t="s">
        <v>329</v>
      </c>
      <c r="K2960">
        <v>22</v>
      </c>
      <c r="L2960">
        <v>1</v>
      </c>
      <c r="M2960">
        <v>0</v>
      </c>
      <c r="N2960">
        <v>0</v>
      </c>
    </row>
    <row r="2961" spans="1:14" x14ac:dyDescent="0.15">
      <c r="A2961" t="str">
        <f t="shared" si="48"/>
        <v>201951_404_4562342690074</v>
      </c>
      <c r="B2961">
        <v>201951</v>
      </c>
      <c r="C2961">
        <v>404</v>
      </c>
      <c r="D2961" t="s">
        <v>109</v>
      </c>
      <c r="E2961" s="9">
        <v>4562342690074</v>
      </c>
      <c r="F2961">
        <v>0</v>
      </c>
      <c r="G2961">
        <v>0</v>
      </c>
      <c r="H2961" t="s">
        <v>24</v>
      </c>
      <c r="I2961" t="s">
        <v>19</v>
      </c>
      <c r="J2961" t="s">
        <v>329</v>
      </c>
      <c r="K2961">
        <v>11</v>
      </c>
      <c r="L2961">
        <v>3</v>
      </c>
      <c r="M2961">
        <v>0</v>
      </c>
      <c r="N2961">
        <v>0</v>
      </c>
    </row>
    <row r="2962" spans="1:14" x14ac:dyDescent="0.15">
      <c r="A2962" t="str">
        <f t="shared" si="48"/>
        <v>201951_404_4562342690081</v>
      </c>
      <c r="B2962">
        <v>201951</v>
      </c>
      <c r="C2962">
        <v>404</v>
      </c>
      <c r="D2962" t="s">
        <v>109</v>
      </c>
      <c r="E2962" s="9">
        <v>4562342690081</v>
      </c>
      <c r="F2962">
        <v>0</v>
      </c>
      <c r="G2962">
        <v>0</v>
      </c>
      <c r="H2962" t="s">
        <v>25</v>
      </c>
      <c r="I2962" t="s">
        <v>19</v>
      </c>
      <c r="J2962" t="s">
        <v>329</v>
      </c>
      <c r="K2962">
        <v>6</v>
      </c>
      <c r="L2962">
        <v>2</v>
      </c>
      <c r="M2962">
        <v>0</v>
      </c>
      <c r="N2962">
        <v>0</v>
      </c>
    </row>
    <row r="2963" spans="1:14" x14ac:dyDescent="0.15">
      <c r="A2963" t="str">
        <f t="shared" si="48"/>
        <v>201951_405_4562342690029</v>
      </c>
      <c r="B2963">
        <v>201951</v>
      </c>
      <c r="C2963">
        <v>405</v>
      </c>
      <c r="D2963" t="s">
        <v>110</v>
      </c>
      <c r="E2963" s="9">
        <v>4562342690029</v>
      </c>
      <c r="F2963">
        <v>0</v>
      </c>
      <c r="G2963">
        <v>0</v>
      </c>
      <c r="H2963" t="s">
        <v>18</v>
      </c>
      <c r="I2963" t="s">
        <v>19</v>
      </c>
      <c r="J2963" t="s">
        <v>329</v>
      </c>
      <c r="K2963">
        <v>27</v>
      </c>
      <c r="L2963">
        <v>0</v>
      </c>
      <c r="M2963">
        <v>0</v>
      </c>
      <c r="N2963">
        <v>0</v>
      </c>
    </row>
    <row r="2964" spans="1:14" x14ac:dyDescent="0.15">
      <c r="A2964" t="str">
        <f t="shared" si="48"/>
        <v>201951_405_4562342690036</v>
      </c>
      <c r="B2964">
        <v>201951</v>
      </c>
      <c r="C2964">
        <v>405</v>
      </c>
      <c r="D2964" t="s">
        <v>110</v>
      </c>
      <c r="E2964" s="9">
        <v>4562342690036</v>
      </c>
      <c r="F2964">
        <v>0</v>
      </c>
      <c r="G2964">
        <v>0</v>
      </c>
      <c r="H2964" t="s">
        <v>20</v>
      </c>
      <c r="I2964" t="s">
        <v>19</v>
      </c>
      <c r="J2964" t="s">
        <v>329</v>
      </c>
      <c r="K2964">
        <v>10</v>
      </c>
      <c r="L2964">
        <v>0</v>
      </c>
      <c r="M2964">
        <v>0</v>
      </c>
      <c r="N2964">
        <v>0</v>
      </c>
    </row>
    <row r="2965" spans="1:14" x14ac:dyDescent="0.15">
      <c r="A2965" t="str">
        <f t="shared" si="48"/>
        <v>201951_405_4562342690043</v>
      </c>
      <c r="B2965">
        <v>201951</v>
      </c>
      <c r="C2965">
        <v>405</v>
      </c>
      <c r="D2965" t="s">
        <v>110</v>
      </c>
      <c r="E2965" s="9">
        <v>4562342690043</v>
      </c>
      <c r="F2965">
        <v>0</v>
      </c>
      <c r="G2965">
        <v>0</v>
      </c>
      <c r="H2965" t="s">
        <v>21</v>
      </c>
      <c r="I2965" t="s">
        <v>19</v>
      </c>
      <c r="J2965" t="s">
        <v>329</v>
      </c>
      <c r="K2965">
        <v>27</v>
      </c>
      <c r="L2965">
        <v>1</v>
      </c>
      <c r="M2965">
        <v>0</v>
      </c>
      <c r="N2965">
        <v>0</v>
      </c>
    </row>
    <row r="2966" spans="1:14" x14ac:dyDescent="0.15">
      <c r="A2966" t="str">
        <f t="shared" si="48"/>
        <v>201951_405_4562342690050</v>
      </c>
      <c r="B2966">
        <v>201951</v>
      </c>
      <c r="C2966">
        <v>405</v>
      </c>
      <c r="D2966" t="s">
        <v>110</v>
      </c>
      <c r="E2966" s="9">
        <v>4562342690050</v>
      </c>
      <c r="F2966">
        <v>0</v>
      </c>
      <c r="G2966">
        <v>0</v>
      </c>
      <c r="H2966" t="s">
        <v>22</v>
      </c>
      <c r="I2966" t="s">
        <v>19</v>
      </c>
      <c r="J2966" t="s">
        <v>329</v>
      </c>
      <c r="K2966">
        <v>6</v>
      </c>
      <c r="L2966">
        <v>2</v>
      </c>
      <c r="M2966">
        <v>0</v>
      </c>
      <c r="N2966">
        <v>0</v>
      </c>
    </row>
    <row r="2967" spans="1:14" x14ac:dyDescent="0.15">
      <c r="A2967" t="str">
        <f t="shared" si="48"/>
        <v>201951_405_4562342690067</v>
      </c>
      <c r="B2967">
        <v>201951</v>
      </c>
      <c r="C2967">
        <v>405</v>
      </c>
      <c r="D2967" t="s">
        <v>110</v>
      </c>
      <c r="E2967" s="9">
        <v>4562342690067</v>
      </c>
      <c r="F2967">
        <v>0</v>
      </c>
      <c r="G2967">
        <v>0</v>
      </c>
      <c r="H2967" t="s">
        <v>23</v>
      </c>
      <c r="I2967" t="s">
        <v>19</v>
      </c>
      <c r="J2967" t="s">
        <v>329</v>
      </c>
      <c r="K2967">
        <v>29</v>
      </c>
      <c r="L2967">
        <v>0</v>
      </c>
      <c r="M2967">
        <v>0</v>
      </c>
      <c r="N2967">
        <v>0</v>
      </c>
    </row>
    <row r="2968" spans="1:14" x14ac:dyDescent="0.15">
      <c r="A2968" t="str">
        <f t="shared" si="48"/>
        <v>201951_405_4562342690074</v>
      </c>
      <c r="B2968">
        <v>201951</v>
      </c>
      <c r="C2968">
        <v>405</v>
      </c>
      <c r="D2968" t="s">
        <v>110</v>
      </c>
      <c r="E2968" s="9">
        <v>4562342690074</v>
      </c>
      <c r="F2968">
        <v>0</v>
      </c>
      <c r="G2968">
        <v>0</v>
      </c>
      <c r="H2968" t="s">
        <v>24</v>
      </c>
      <c r="I2968" t="s">
        <v>19</v>
      </c>
      <c r="J2968" t="s">
        <v>329</v>
      </c>
      <c r="K2968">
        <v>27</v>
      </c>
      <c r="L2968">
        <v>0</v>
      </c>
      <c r="M2968">
        <v>0</v>
      </c>
      <c r="N2968">
        <v>0</v>
      </c>
    </row>
    <row r="2969" spans="1:14" x14ac:dyDescent="0.15">
      <c r="A2969" t="str">
        <f t="shared" ref="A2969:A3032" si="49">B2969&amp;"_"&amp;C2969&amp;"_"&amp;E2969</f>
        <v>201951_405_4562342690081</v>
      </c>
      <c r="B2969">
        <v>201951</v>
      </c>
      <c r="C2969">
        <v>405</v>
      </c>
      <c r="D2969" t="s">
        <v>110</v>
      </c>
      <c r="E2969" s="9">
        <v>4562342690081</v>
      </c>
      <c r="F2969">
        <v>0</v>
      </c>
      <c r="G2969">
        <v>0</v>
      </c>
      <c r="H2969" t="s">
        <v>25</v>
      </c>
      <c r="I2969" t="s">
        <v>19</v>
      </c>
      <c r="J2969" t="s">
        <v>329</v>
      </c>
      <c r="K2969">
        <v>7</v>
      </c>
      <c r="L2969">
        <v>1</v>
      </c>
      <c r="M2969">
        <v>0</v>
      </c>
      <c r="N2969">
        <v>0</v>
      </c>
    </row>
    <row r="2970" spans="1:14" x14ac:dyDescent="0.15">
      <c r="A2970" t="str">
        <f t="shared" si="49"/>
        <v>201951_407_4562342690029</v>
      </c>
      <c r="B2970">
        <v>201951</v>
      </c>
      <c r="C2970">
        <v>407</v>
      </c>
      <c r="D2970" t="s">
        <v>111</v>
      </c>
      <c r="E2970" s="9">
        <v>4562342690029</v>
      </c>
      <c r="F2970">
        <v>0</v>
      </c>
      <c r="G2970">
        <v>0</v>
      </c>
      <c r="H2970" t="s">
        <v>18</v>
      </c>
      <c r="I2970" t="s">
        <v>19</v>
      </c>
      <c r="J2970" t="s">
        <v>329</v>
      </c>
      <c r="K2970">
        <v>29</v>
      </c>
      <c r="L2970">
        <v>0</v>
      </c>
      <c r="M2970">
        <v>0</v>
      </c>
      <c r="N2970">
        <v>0</v>
      </c>
    </row>
    <row r="2971" spans="1:14" x14ac:dyDescent="0.15">
      <c r="A2971" t="str">
        <f t="shared" si="49"/>
        <v>201951_407_4562342690036</v>
      </c>
      <c r="B2971">
        <v>201951</v>
      </c>
      <c r="C2971">
        <v>407</v>
      </c>
      <c r="D2971" t="s">
        <v>111</v>
      </c>
      <c r="E2971" s="9">
        <v>4562342690036</v>
      </c>
      <c r="F2971">
        <v>0</v>
      </c>
      <c r="G2971">
        <v>0</v>
      </c>
      <c r="H2971" t="s">
        <v>20</v>
      </c>
      <c r="I2971" t="s">
        <v>19</v>
      </c>
      <c r="J2971" t="s">
        <v>329</v>
      </c>
      <c r="K2971">
        <v>9</v>
      </c>
      <c r="L2971">
        <v>0</v>
      </c>
      <c r="M2971">
        <v>0</v>
      </c>
      <c r="N2971">
        <v>0</v>
      </c>
    </row>
    <row r="2972" spans="1:14" x14ac:dyDescent="0.15">
      <c r="A2972" t="str">
        <f t="shared" si="49"/>
        <v>201951_407_4562342690043</v>
      </c>
      <c r="B2972">
        <v>201951</v>
      </c>
      <c r="C2972">
        <v>407</v>
      </c>
      <c r="D2972" t="s">
        <v>111</v>
      </c>
      <c r="E2972" s="9">
        <v>4562342690043</v>
      </c>
      <c r="F2972">
        <v>0</v>
      </c>
      <c r="G2972">
        <v>0</v>
      </c>
      <c r="H2972" t="s">
        <v>21</v>
      </c>
      <c r="I2972" t="s">
        <v>19</v>
      </c>
      <c r="J2972" t="s">
        <v>329</v>
      </c>
      <c r="K2972">
        <v>28</v>
      </c>
      <c r="L2972">
        <v>2</v>
      </c>
      <c r="M2972">
        <v>0</v>
      </c>
      <c r="N2972">
        <v>0</v>
      </c>
    </row>
    <row r="2973" spans="1:14" x14ac:dyDescent="0.15">
      <c r="A2973" t="str">
        <f t="shared" si="49"/>
        <v>201951_407_4562342690050</v>
      </c>
      <c r="B2973">
        <v>201951</v>
      </c>
      <c r="C2973">
        <v>407</v>
      </c>
      <c r="D2973" t="s">
        <v>111</v>
      </c>
      <c r="E2973" s="9">
        <v>4562342690050</v>
      </c>
      <c r="F2973">
        <v>0</v>
      </c>
      <c r="G2973">
        <v>0</v>
      </c>
      <c r="H2973" t="s">
        <v>22</v>
      </c>
      <c r="I2973" t="s">
        <v>19</v>
      </c>
      <c r="J2973" t="s">
        <v>329</v>
      </c>
      <c r="K2973">
        <v>10</v>
      </c>
      <c r="L2973">
        <v>0</v>
      </c>
      <c r="M2973">
        <v>0</v>
      </c>
      <c r="N2973">
        <v>0</v>
      </c>
    </row>
    <row r="2974" spans="1:14" x14ac:dyDescent="0.15">
      <c r="A2974" t="str">
        <f t="shared" si="49"/>
        <v>201951_407_4562342690067</v>
      </c>
      <c r="B2974">
        <v>201951</v>
      </c>
      <c r="C2974">
        <v>407</v>
      </c>
      <c r="D2974" t="s">
        <v>111</v>
      </c>
      <c r="E2974" s="9">
        <v>4562342690067</v>
      </c>
      <c r="F2974">
        <v>0</v>
      </c>
      <c r="G2974">
        <v>0</v>
      </c>
      <c r="H2974" t="s">
        <v>23</v>
      </c>
      <c r="I2974" t="s">
        <v>19</v>
      </c>
      <c r="J2974" t="s">
        <v>329</v>
      </c>
      <c r="K2974">
        <v>27</v>
      </c>
      <c r="L2974">
        <v>1</v>
      </c>
      <c r="M2974">
        <v>0</v>
      </c>
      <c r="N2974">
        <v>0</v>
      </c>
    </row>
    <row r="2975" spans="1:14" x14ac:dyDescent="0.15">
      <c r="A2975" t="str">
        <f t="shared" si="49"/>
        <v>201951_407_4562342690074</v>
      </c>
      <c r="B2975">
        <v>201951</v>
      </c>
      <c r="C2975">
        <v>407</v>
      </c>
      <c r="D2975" t="s">
        <v>111</v>
      </c>
      <c r="E2975" s="9">
        <v>4562342690074</v>
      </c>
      <c r="F2975">
        <v>0</v>
      </c>
      <c r="G2975">
        <v>0</v>
      </c>
      <c r="H2975" t="s">
        <v>24</v>
      </c>
      <c r="I2975" t="s">
        <v>19</v>
      </c>
      <c r="J2975" t="s">
        <v>329</v>
      </c>
      <c r="K2975">
        <v>26</v>
      </c>
      <c r="L2975">
        <v>1</v>
      </c>
      <c r="M2975">
        <v>0</v>
      </c>
      <c r="N2975">
        <v>0</v>
      </c>
    </row>
    <row r="2976" spans="1:14" x14ac:dyDescent="0.15">
      <c r="A2976" t="str">
        <f t="shared" si="49"/>
        <v>201951_407_4562342690081</v>
      </c>
      <c r="B2976">
        <v>201951</v>
      </c>
      <c r="C2976">
        <v>407</v>
      </c>
      <c r="D2976" t="s">
        <v>111</v>
      </c>
      <c r="E2976" s="9">
        <v>4562342690081</v>
      </c>
      <c r="F2976">
        <v>0</v>
      </c>
      <c r="G2976">
        <v>0</v>
      </c>
      <c r="H2976" t="s">
        <v>25</v>
      </c>
      <c r="I2976" t="s">
        <v>19</v>
      </c>
      <c r="J2976" t="s">
        <v>329</v>
      </c>
      <c r="K2976">
        <v>10</v>
      </c>
      <c r="L2976">
        <v>0</v>
      </c>
      <c r="M2976">
        <v>0</v>
      </c>
      <c r="N2976">
        <v>0</v>
      </c>
    </row>
    <row r="2977" spans="1:14" x14ac:dyDescent="0.15">
      <c r="A2977" t="str">
        <f t="shared" si="49"/>
        <v>201951_415_4562342690029</v>
      </c>
      <c r="B2977">
        <v>201951</v>
      </c>
      <c r="C2977">
        <v>415</v>
      </c>
      <c r="D2977" t="s">
        <v>112</v>
      </c>
      <c r="E2977" s="9">
        <v>4562342690029</v>
      </c>
      <c r="F2977">
        <v>0</v>
      </c>
      <c r="G2977">
        <v>0</v>
      </c>
      <c r="H2977" t="s">
        <v>18</v>
      </c>
      <c r="I2977" t="s">
        <v>19</v>
      </c>
      <c r="J2977" t="s">
        <v>329</v>
      </c>
      <c r="K2977">
        <v>25</v>
      </c>
      <c r="L2977">
        <v>3</v>
      </c>
      <c r="M2977">
        <v>0</v>
      </c>
      <c r="N2977">
        <v>0</v>
      </c>
    </row>
    <row r="2978" spans="1:14" x14ac:dyDescent="0.15">
      <c r="A2978" t="str">
        <f t="shared" si="49"/>
        <v>201951_415_4562342690036</v>
      </c>
      <c r="B2978">
        <v>201951</v>
      </c>
      <c r="C2978">
        <v>415</v>
      </c>
      <c r="D2978" t="s">
        <v>112</v>
      </c>
      <c r="E2978" s="9">
        <v>4562342690036</v>
      </c>
      <c r="F2978">
        <v>0</v>
      </c>
      <c r="G2978">
        <v>0</v>
      </c>
      <c r="H2978" t="s">
        <v>20</v>
      </c>
      <c r="I2978" t="s">
        <v>19</v>
      </c>
      <c r="J2978" t="s">
        <v>329</v>
      </c>
      <c r="K2978">
        <v>8</v>
      </c>
      <c r="L2978">
        <v>1</v>
      </c>
      <c r="M2978">
        <v>0</v>
      </c>
      <c r="N2978">
        <v>0</v>
      </c>
    </row>
    <row r="2979" spans="1:14" x14ac:dyDescent="0.15">
      <c r="A2979" t="str">
        <f t="shared" si="49"/>
        <v>201951_415_4562342690043</v>
      </c>
      <c r="B2979">
        <v>201951</v>
      </c>
      <c r="C2979">
        <v>415</v>
      </c>
      <c r="D2979" t="s">
        <v>112</v>
      </c>
      <c r="E2979" s="9">
        <v>4562342690043</v>
      </c>
      <c r="F2979">
        <v>0</v>
      </c>
      <c r="G2979">
        <v>0</v>
      </c>
      <c r="H2979" t="s">
        <v>21</v>
      </c>
      <c r="I2979" t="s">
        <v>19</v>
      </c>
      <c r="J2979" t="s">
        <v>329</v>
      </c>
      <c r="K2979">
        <v>15</v>
      </c>
      <c r="L2979">
        <v>9</v>
      </c>
      <c r="M2979">
        <v>0</v>
      </c>
      <c r="N2979">
        <v>0</v>
      </c>
    </row>
    <row r="2980" spans="1:14" x14ac:dyDescent="0.15">
      <c r="A2980" t="str">
        <f t="shared" si="49"/>
        <v>201951_415_4562342690050</v>
      </c>
      <c r="B2980">
        <v>201951</v>
      </c>
      <c r="C2980">
        <v>415</v>
      </c>
      <c r="D2980" t="s">
        <v>112</v>
      </c>
      <c r="E2980" s="9">
        <v>4562342690050</v>
      </c>
      <c r="F2980">
        <v>0</v>
      </c>
      <c r="G2980">
        <v>0</v>
      </c>
      <c r="H2980" t="s">
        <v>22</v>
      </c>
      <c r="I2980" t="s">
        <v>19</v>
      </c>
      <c r="J2980" t="s">
        <v>329</v>
      </c>
      <c r="K2980">
        <v>7</v>
      </c>
      <c r="L2980">
        <v>2</v>
      </c>
      <c r="M2980">
        <v>0</v>
      </c>
      <c r="N2980">
        <v>0</v>
      </c>
    </row>
    <row r="2981" spans="1:14" x14ac:dyDescent="0.15">
      <c r="A2981" t="str">
        <f t="shared" si="49"/>
        <v>201951_415_4562342690067</v>
      </c>
      <c r="B2981">
        <v>201951</v>
      </c>
      <c r="C2981">
        <v>415</v>
      </c>
      <c r="D2981" t="s">
        <v>112</v>
      </c>
      <c r="E2981" s="9">
        <v>4562342690067</v>
      </c>
      <c r="F2981">
        <v>0</v>
      </c>
      <c r="G2981">
        <v>0</v>
      </c>
      <c r="H2981" t="s">
        <v>23</v>
      </c>
      <c r="I2981" t="s">
        <v>19</v>
      </c>
      <c r="J2981" t="s">
        <v>329</v>
      </c>
      <c r="K2981">
        <v>23</v>
      </c>
      <c r="L2981">
        <v>4</v>
      </c>
      <c r="M2981">
        <v>0</v>
      </c>
      <c r="N2981">
        <v>0</v>
      </c>
    </row>
    <row r="2982" spans="1:14" x14ac:dyDescent="0.15">
      <c r="A2982" t="str">
        <f t="shared" si="49"/>
        <v>201951_415_4562342690074</v>
      </c>
      <c r="B2982">
        <v>201951</v>
      </c>
      <c r="C2982">
        <v>415</v>
      </c>
      <c r="D2982" t="s">
        <v>112</v>
      </c>
      <c r="E2982" s="9">
        <v>4562342690074</v>
      </c>
      <c r="F2982">
        <v>0</v>
      </c>
      <c r="G2982">
        <v>0</v>
      </c>
      <c r="H2982" t="s">
        <v>24</v>
      </c>
      <c r="I2982" t="s">
        <v>19</v>
      </c>
      <c r="J2982" t="s">
        <v>329</v>
      </c>
      <c r="K2982">
        <v>21</v>
      </c>
      <c r="L2982">
        <v>1</v>
      </c>
      <c r="M2982">
        <v>0</v>
      </c>
      <c r="N2982">
        <v>0</v>
      </c>
    </row>
    <row r="2983" spans="1:14" x14ac:dyDescent="0.15">
      <c r="A2983" t="str">
        <f t="shared" si="49"/>
        <v>201951_415_4562342690081</v>
      </c>
      <c r="B2983">
        <v>201951</v>
      </c>
      <c r="C2983">
        <v>415</v>
      </c>
      <c r="D2983" t="s">
        <v>112</v>
      </c>
      <c r="E2983" s="9">
        <v>4562342690081</v>
      </c>
      <c r="F2983">
        <v>0</v>
      </c>
      <c r="G2983">
        <v>0</v>
      </c>
      <c r="H2983" t="s">
        <v>25</v>
      </c>
      <c r="I2983" t="s">
        <v>19</v>
      </c>
      <c r="J2983" t="s">
        <v>329</v>
      </c>
      <c r="K2983">
        <v>3</v>
      </c>
      <c r="L2983">
        <v>3</v>
      </c>
      <c r="M2983">
        <v>0</v>
      </c>
      <c r="N2983">
        <v>0</v>
      </c>
    </row>
    <row r="2984" spans="1:14" x14ac:dyDescent="0.15">
      <c r="A2984" t="str">
        <f t="shared" si="49"/>
        <v>201951_416_4562342690029</v>
      </c>
      <c r="B2984">
        <v>201951</v>
      </c>
      <c r="C2984">
        <v>416</v>
      </c>
      <c r="D2984" t="s">
        <v>113</v>
      </c>
      <c r="E2984" s="9">
        <v>4562342690029</v>
      </c>
      <c r="F2984">
        <v>0</v>
      </c>
      <c r="G2984">
        <v>0</v>
      </c>
      <c r="H2984" t="s">
        <v>18</v>
      </c>
      <c r="I2984" t="s">
        <v>19</v>
      </c>
      <c r="J2984" t="s">
        <v>329</v>
      </c>
      <c r="K2984">
        <v>27</v>
      </c>
      <c r="L2984">
        <v>3</v>
      </c>
      <c r="M2984">
        <v>0</v>
      </c>
      <c r="N2984">
        <v>0</v>
      </c>
    </row>
    <row r="2985" spans="1:14" x14ac:dyDescent="0.15">
      <c r="A2985" t="str">
        <f t="shared" si="49"/>
        <v>201951_416_4562342690036</v>
      </c>
      <c r="B2985">
        <v>201951</v>
      </c>
      <c r="C2985">
        <v>416</v>
      </c>
      <c r="D2985" t="s">
        <v>113</v>
      </c>
      <c r="E2985" s="9">
        <v>4562342690036</v>
      </c>
      <c r="F2985">
        <v>0</v>
      </c>
      <c r="G2985">
        <v>0</v>
      </c>
      <c r="H2985" t="s">
        <v>20</v>
      </c>
      <c r="I2985" t="s">
        <v>19</v>
      </c>
      <c r="J2985" t="s">
        <v>329</v>
      </c>
      <c r="K2985">
        <v>9</v>
      </c>
      <c r="L2985">
        <v>1</v>
      </c>
      <c r="M2985">
        <v>0</v>
      </c>
      <c r="N2985">
        <v>0</v>
      </c>
    </row>
    <row r="2986" spans="1:14" x14ac:dyDescent="0.15">
      <c r="A2986" t="str">
        <f t="shared" si="49"/>
        <v>201951_416_4562342690043</v>
      </c>
      <c r="B2986">
        <v>201951</v>
      </c>
      <c r="C2986">
        <v>416</v>
      </c>
      <c r="D2986" t="s">
        <v>113</v>
      </c>
      <c r="E2986" s="9">
        <v>4562342690043</v>
      </c>
      <c r="F2986">
        <v>0</v>
      </c>
      <c r="G2986">
        <v>0</v>
      </c>
      <c r="H2986" t="s">
        <v>21</v>
      </c>
      <c r="I2986" t="s">
        <v>19</v>
      </c>
      <c r="J2986" t="s">
        <v>329</v>
      </c>
      <c r="K2986">
        <v>25</v>
      </c>
      <c r="L2986">
        <v>5</v>
      </c>
      <c r="M2986">
        <v>0</v>
      </c>
      <c r="N2986">
        <v>0</v>
      </c>
    </row>
    <row r="2987" spans="1:14" x14ac:dyDescent="0.15">
      <c r="A2987" t="str">
        <f t="shared" si="49"/>
        <v>201951_416_4562342690050</v>
      </c>
      <c r="B2987">
        <v>201951</v>
      </c>
      <c r="C2987">
        <v>416</v>
      </c>
      <c r="D2987" t="s">
        <v>113</v>
      </c>
      <c r="E2987" s="9">
        <v>4562342690050</v>
      </c>
      <c r="F2987">
        <v>0</v>
      </c>
      <c r="G2987">
        <v>0</v>
      </c>
      <c r="H2987" t="s">
        <v>22</v>
      </c>
      <c r="I2987" t="s">
        <v>19</v>
      </c>
      <c r="J2987" t="s">
        <v>329</v>
      </c>
      <c r="K2987">
        <v>7</v>
      </c>
      <c r="L2987">
        <v>3</v>
      </c>
      <c r="M2987">
        <v>0</v>
      </c>
      <c r="N2987">
        <v>0</v>
      </c>
    </row>
    <row r="2988" spans="1:14" x14ac:dyDescent="0.15">
      <c r="A2988" t="str">
        <f t="shared" si="49"/>
        <v>201951_416_4562342690067</v>
      </c>
      <c r="B2988">
        <v>201951</v>
      </c>
      <c r="C2988">
        <v>416</v>
      </c>
      <c r="D2988" t="s">
        <v>113</v>
      </c>
      <c r="E2988" s="9">
        <v>4562342690067</v>
      </c>
      <c r="F2988">
        <v>0</v>
      </c>
      <c r="G2988">
        <v>0</v>
      </c>
      <c r="H2988" t="s">
        <v>23</v>
      </c>
      <c r="I2988" t="s">
        <v>19</v>
      </c>
      <c r="J2988" t="s">
        <v>329</v>
      </c>
      <c r="K2988">
        <v>28</v>
      </c>
      <c r="L2988">
        <v>2</v>
      </c>
      <c r="M2988">
        <v>0</v>
      </c>
      <c r="N2988">
        <v>0</v>
      </c>
    </row>
    <row r="2989" spans="1:14" x14ac:dyDescent="0.15">
      <c r="A2989" t="str">
        <f t="shared" si="49"/>
        <v>201951_416_4562342690074</v>
      </c>
      <c r="B2989">
        <v>201951</v>
      </c>
      <c r="C2989">
        <v>416</v>
      </c>
      <c r="D2989" t="s">
        <v>113</v>
      </c>
      <c r="E2989" s="9">
        <v>4562342690074</v>
      </c>
      <c r="F2989">
        <v>0</v>
      </c>
      <c r="G2989">
        <v>0</v>
      </c>
      <c r="H2989" t="s">
        <v>24</v>
      </c>
      <c r="I2989" t="s">
        <v>19</v>
      </c>
      <c r="J2989" t="s">
        <v>329</v>
      </c>
      <c r="K2989">
        <v>27</v>
      </c>
      <c r="L2989">
        <v>3</v>
      </c>
      <c r="M2989">
        <v>0</v>
      </c>
      <c r="N2989">
        <v>0</v>
      </c>
    </row>
    <row r="2990" spans="1:14" x14ac:dyDescent="0.15">
      <c r="A2990" t="str">
        <f t="shared" si="49"/>
        <v>201951_416_4562342690081</v>
      </c>
      <c r="B2990">
        <v>201951</v>
      </c>
      <c r="C2990">
        <v>416</v>
      </c>
      <c r="D2990" t="s">
        <v>113</v>
      </c>
      <c r="E2990" s="9">
        <v>4562342690081</v>
      </c>
      <c r="F2990">
        <v>0</v>
      </c>
      <c r="G2990">
        <v>0</v>
      </c>
      <c r="H2990" t="s">
        <v>25</v>
      </c>
      <c r="I2990" t="s">
        <v>19</v>
      </c>
      <c r="J2990" t="s">
        <v>329</v>
      </c>
      <c r="K2990">
        <v>9</v>
      </c>
      <c r="L2990">
        <v>1</v>
      </c>
      <c r="M2990">
        <v>0</v>
      </c>
      <c r="N2990">
        <v>0</v>
      </c>
    </row>
    <row r="2991" spans="1:14" x14ac:dyDescent="0.15">
      <c r="A2991" t="str">
        <f t="shared" si="49"/>
        <v>201951_419_4562342690029</v>
      </c>
      <c r="B2991">
        <v>201951</v>
      </c>
      <c r="C2991">
        <v>419</v>
      </c>
      <c r="D2991" t="s">
        <v>114</v>
      </c>
      <c r="E2991" s="9">
        <v>4562342690029</v>
      </c>
      <c r="F2991">
        <v>0</v>
      </c>
      <c r="G2991">
        <v>0</v>
      </c>
      <c r="H2991" t="s">
        <v>18</v>
      </c>
      <c r="I2991" t="s">
        <v>19</v>
      </c>
      <c r="J2991" t="s">
        <v>329</v>
      </c>
      <c r="K2991">
        <v>27</v>
      </c>
      <c r="L2991">
        <v>3</v>
      </c>
      <c r="M2991">
        <v>0</v>
      </c>
      <c r="N2991">
        <v>0</v>
      </c>
    </row>
    <row r="2992" spans="1:14" x14ac:dyDescent="0.15">
      <c r="A2992" t="str">
        <f t="shared" si="49"/>
        <v>201951_419_4562342690036</v>
      </c>
      <c r="B2992">
        <v>201951</v>
      </c>
      <c r="C2992">
        <v>419</v>
      </c>
      <c r="D2992" t="s">
        <v>114</v>
      </c>
      <c r="E2992" s="9">
        <v>4562342690036</v>
      </c>
      <c r="F2992">
        <v>0</v>
      </c>
      <c r="G2992">
        <v>0</v>
      </c>
      <c r="H2992" t="s">
        <v>20</v>
      </c>
      <c r="I2992" t="s">
        <v>19</v>
      </c>
      <c r="J2992" t="s">
        <v>329</v>
      </c>
      <c r="K2992">
        <v>8</v>
      </c>
      <c r="L2992">
        <v>0</v>
      </c>
      <c r="M2992">
        <v>0</v>
      </c>
      <c r="N2992">
        <v>0</v>
      </c>
    </row>
    <row r="2993" spans="1:14" x14ac:dyDescent="0.15">
      <c r="A2993" t="str">
        <f t="shared" si="49"/>
        <v>201951_419_4562342690043</v>
      </c>
      <c r="B2993">
        <v>201951</v>
      </c>
      <c r="C2993">
        <v>419</v>
      </c>
      <c r="D2993" t="s">
        <v>114</v>
      </c>
      <c r="E2993" s="9">
        <v>4562342690043</v>
      </c>
      <c r="F2993">
        <v>0</v>
      </c>
      <c r="G2993">
        <v>0</v>
      </c>
      <c r="H2993" t="s">
        <v>21</v>
      </c>
      <c r="I2993" t="s">
        <v>19</v>
      </c>
      <c r="J2993" t="s">
        <v>329</v>
      </c>
      <c r="K2993">
        <v>24</v>
      </c>
      <c r="L2993">
        <v>3</v>
      </c>
      <c r="M2993">
        <v>0</v>
      </c>
      <c r="N2993">
        <v>0</v>
      </c>
    </row>
    <row r="2994" spans="1:14" x14ac:dyDescent="0.15">
      <c r="A2994" t="str">
        <f t="shared" si="49"/>
        <v>201951_419_4562342690050</v>
      </c>
      <c r="B2994">
        <v>201951</v>
      </c>
      <c r="C2994">
        <v>419</v>
      </c>
      <c r="D2994" t="s">
        <v>114</v>
      </c>
      <c r="E2994" s="9">
        <v>4562342690050</v>
      </c>
      <c r="F2994">
        <v>0</v>
      </c>
      <c r="G2994">
        <v>0</v>
      </c>
      <c r="H2994" t="s">
        <v>22</v>
      </c>
      <c r="I2994" t="s">
        <v>19</v>
      </c>
      <c r="J2994" t="s">
        <v>329</v>
      </c>
      <c r="K2994">
        <v>8</v>
      </c>
      <c r="L2994">
        <v>1</v>
      </c>
      <c r="M2994">
        <v>0</v>
      </c>
      <c r="N2994">
        <v>0</v>
      </c>
    </row>
    <row r="2995" spans="1:14" x14ac:dyDescent="0.15">
      <c r="A2995" t="str">
        <f t="shared" si="49"/>
        <v>201951_419_4562342690067</v>
      </c>
      <c r="B2995">
        <v>201951</v>
      </c>
      <c r="C2995">
        <v>419</v>
      </c>
      <c r="D2995" t="s">
        <v>114</v>
      </c>
      <c r="E2995" s="9">
        <v>4562342690067</v>
      </c>
      <c r="F2995">
        <v>0</v>
      </c>
      <c r="G2995">
        <v>0</v>
      </c>
      <c r="H2995" t="s">
        <v>23</v>
      </c>
      <c r="I2995" t="s">
        <v>19</v>
      </c>
      <c r="J2995" t="s">
        <v>329</v>
      </c>
      <c r="K2995">
        <v>24</v>
      </c>
      <c r="L2995">
        <v>3</v>
      </c>
      <c r="M2995">
        <v>0</v>
      </c>
      <c r="N2995">
        <v>0</v>
      </c>
    </row>
    <row r="2996" spans="1:14" x14ac:dyDescent="0.15">
      <c r="A2996" t="str">
        <f t="shared" si="49"/>
        <v>201951_419_4562342690074</v>
      </c>
      <c r="B2996">
        <v>201951</v>
      </c>
      <c r="C2996">
        <v>419</v>
      </c>
      <c r="D2996" t="s">
        <v>114</v>
      </c>
      <c r="E2996" s="9">
        <v>4562342690074</v>
      </c>
      <c r="F2996">
        <v>0</v>
      </c>
      <c r="G2996">
        <v>0</v>
      </c>
      <c r="H2996" t="s">
        <v>24</v>
      </c>
      <c r="I2996" t="s">
        <v>19</v>
      </c>
      <c r="J2996" t="s">
        <v>329</v>
      </c>
      <c r="K2996">
        <v>21</v>
      </c>
      <c r="L2996">
        <v>3</v>
      </c>
      <c r="M2996">
        <v>0</v>
      </c>
      <c r="N2996">
        <v>0</v>
      </c>
    </row>
    <row r="2997" spans="1:14" x14ac:dyDescent="0.15">
      <c r="A2997" t="str">
        <f t="shared" si="49"/>
        <v>201951_419_4562342690081</v>
      </c>
      <c r="B2997">
        <v>201951</v>
      </c>
      <c r="C2997">
        <v>419</v>
      </c>
      <c r="D2997" t="s">
        <v>114</v>
      </c>
      <c r="E2997" s="9">
        <v>4562342690081</v>
      </c>
      <c r="F2997">
        <v>0</v>
      </c>
      <c r="G2997">
        <v>0</v>
      </c>
      <c r="H2997" t="s">
        <v>25</v>
      </c>
      <c r="I2997" t="s">
        <v>19</v>
      </c>
      <c r="J2997" t="s">
        <v>329</v>
      </c>
      <c r="K2997">
        <v>8</v>
      </c>
      <c r="L2997">
        <v>1</v>
      </c>
      <c r="M2997">
        <v>0</v>
      </c>
      <c r="N2997">
        <v>0</v>
      </c>
    </row>
    <row r="2998" spans="1:14" x14ac:dyDescent="0.15">
      <c r="A2998" t="str">
        <f t="shared" si="49"/>
        <v>201951_421_4562342690029</v>
      </c>
      <c r="B2998">
        <v>201951</v>
      </c>
      <c r="C2998">
        <v>421</v>
      </c>
      <c r="D2998" t="s">
        <v>115</v>
      </c>
      <c r="E2998" s="9">
        <v>4562342690029</v>
      </c>
      <c r="F2998">
        <v>0</v>
      </c>
      <c r="G2998">
        <v>0</v>
      </c>
      <c r="H2998" t="s">
        <v>18</v>
      </c>
      <c r="I2998" t="s">
        <v>19</v>
      </c>
      <c r="J2998" t="s">
        <v>329</v>
      </c>
      <c r="K2998">
        <v>30</v>
      </c>
      <c r="L2998">
        <v>0</v>
      </c>
      <c r="M2998">
        <v>0</v>
      </c>
      <c r="N2998">
        <v>0</v>
      </c>
    </row>
    <row r="2999" spans="1:14" x14ac:dyDescent="0.15">
      <c r="A2999" t="str">
        <f t="shared" si="49"/>
        <v>201951_421_4562342690036</v>
      </c>
      <c r="B2999">
        <v>201951</v>
      </c>
      <c r="C2999">
        <v>421</v>
      </c>
      <c r="D2999" t="s">
        <v>115</v>
      </c>
      <c r="E2999" s="9">
        <v>4562342690036</v>
      </c>
      <c r="F2999">
        <v>0</v>
      </c>
      <c r="G2999">
        <v>0</v>
      </c>
      <c r="H2999" t="s">
        <v>20</v>
      </c>
      <c r="I2999" t="s">
        <v>19</v>
      </c>
      <c r="J2999" t="s">
        <v>329</v>
      </c>
      <c r="K2999">
        <v>10</v>
      </c>
      <c r="L2999">
        <v>0</v>
      </c>
      <c r="M2999">
        <v>0</v>
      </c>
      <c r="N2999">
        <v>0</v>
      </c>
    </row>
    <row r="3000" spans="1:14" x14ac:dyDescent="0.15">
      <c r="A3000" t="str">
        <f t="shared" si="49"/>
        <v>201951_421_4562342690043</v>
      </c>
      <c r="B3000">
        <v>201951</v>
      </c>
      <c r="C3000">
        <v>421</v>
      </c>
      <c r="D3000" t="s">
        <v>115</v>
      </c>
      <c r="E3000" s="9">
        <v>4562342690043</v>
      </c>
      <c r="F3000">
        <v>0</v>
      </c>
      <c r="G3000">
        <v>0</v>
      </c>
      <c r="H3000" t="s">
        <v>21</v>
      </c>
      <c r="I3000" t="s">
        <v>19</v>
      </c>
      <c r="J3000" t="s">
        <v>329</v>
      </c>
      <c r="K3000">
        <v>30</v>
      </c>
      <c r="L3000">
        <v>0</v>
      </c>
      <c r="M3000">
        <v>0</v>
      </c>
      <c r="N3000">
        <v>0</v>
      </c>
    </row>
    <row r="3001" spans="1:14" x14ac:dyDescent="0.15">
      <c r="A3001" t="str">
        <f t="shared" si="49"/>
        <v>201951_421_4562342690050</v>
      </c>
      <c r="B3001">
        <v>201951</v>
      </c>
      <c r="C3001">
        <v>421</v>
      </c>
      <c r="D3001" t="s">
        <v>115</v>
      </c>
      <c r="E3001" s="9">
        <v>4562342690050</v>
      </c>
      <c r="F3001">
        <v>0</v>
      </c>
      <c r="G3001">
        <v>0</v>
      </c>
      <c r="H3001" t="s">
        <v>22</v>
      </c>
      <c r="I3001" t="s">
        <v>19</v>
      </c>
      <c r="J3001" t="s">
        <v>329</v>
      </c>
      <c r="K3001">
        <v>10</v>
      </c>
      <c r="L3001">
        <v>0</v>
      </c>
      <c r="M3001">
        <v>0</v>
      </c>
      <c r="N3001">
        <v>0</v>
      </c>
    </row>
    <row r="3002" spans="1:14" x14ac:dyDescent="0.15">
      <c r="A3002" t="str">
        <f t="shared" si="49"/>
        <v>201951_421_4562342690067</v>
      </c>
      <c r="B3002">
        <v>201951</v>
      </c>
      <c r="C3002">
        <v>421</v>
      </c>
      <c r="D3002" t="s">
        <v>115</v>
      </c>
      <c r="E3002" s="9">
        <v>4562342690067</v>
      </c>
      <c r="F3002">
        <v>0</v>
      </c>
      <c r="G3002">
        <v>0</v>
      </c>
      <c r="H3002" t="s">
        <v>23</v>
      </c>
      <c r="I3002" t="s">
        <v>19</v>
      </c>
      <c r="J3002" t="s">
        <v>329</v>
      </c>
      <c r="K3002">
        <v>30</v>
      </c>
      <c r="L3002">
        <v>0</v>
      </c>
      <c r="M3002">
        <v>0</v>
      </c>
      <c r="N3002">
        <v>0</v>
      </c>
    </row>
    <row r="3003" spans="1:14" x14ac:dyDescent="0.15">
      <c r="A3003" t="str">
        <f t="shared" si="49"/>
        <v>201951_421_4562342690074</v>
      </c>
      <c r="B3003">
        <v>201951</v>
      </c>
      <c r="C3003">
        <v>421</v>
      </c>
      <c r="D3003" t="s">
        <v>115</v>
      </c>
      <c r="E3003" s="9">
        <v>4562342690074</v>
      </c>
      <c r="F3003">
        <v>0</v>
      </c>
      <c r="G3003">
        <v>0</v>
      </c>
      <c r="H3003" t="s">
        <v>24</v>
      </c>
      <c r="I3003" t="s">
        <v>19</v>
      </c>
      <c r="J3003" t="s">
        <v>329</v>
      </c>
      <c r="K3003">
        <v>30</v>
      </c>
      <c r="L3003">
        <v>0</v>
      </c>
      <c r="M3003">
        <v>0</v>
      </c>
      <c r="N3003">
        <v>0</v>
      </c>
    </row>
    <row r="3004" spans="1:14" x14ac:dyDescent="0.15">
      <c r="A3004" t="str">
        <f t="shared" si="49"/>
        <v>201951_421_4562342690081</v>
      </c>
      <c r="B3004">
        <v>201951</v>
      </c>
      <c r="C3004">
        <v>421</v>
      </c>
      <c r="D3004" t="s">
        <v>115</v>
      </c>
      <c r="E3004" s="9">
        <v>4562342690081</v>
      </c>
      <c r="F3004">
        <v>0</v>
      </c>
      <c r="G3004">
        <v>0</v>
      </c>
      <c r="H3004" t="s">
        <v>25</v>
      </c>
      <c r="I3004" t="s">
        <v>19</v>
      </c>
      <c r="J3004" t="s">
        <v>329</v>
      </c>
      <c r="K3004">
        <v>10</v>
      </c>
      <c r="L3004">
        <v>0</v>
      </c>
      <c r="M3004">
        <v>0</v>
      </c>
      <c r="N3004">
        <v>0</v>
      </c>
    </row>
    <row r="3005" spans="1:14" x14ac:dyDescent="0.15">
      <c r="A3005" t="str">
        <f t="shared" si="49"/>
        <v>201951_422_4562342690029</v>
      </c>
      <c r="B3005">
        <v>201951</v>
      </c>
      <c r="C3005">
        <v>422</v>
      </c>
      <c r="D3005" t="s">
        <v>116</v>
      </c>
      <c r="E3005" s="9">
        <v>4562342690029</v>
      </c>
      <c r="F3005">
        <v>0</v>
      </c>
      <c r="G3005">
        <v>0</v>
      </c>
      <c r="H3005" t="s">
        <v>18</v>
      </c>
      <c r="I3005" t="s">
        <v>19</v>
      </c>
      <c r="J3005" t="s">
        <v>329</v>
      </c>
      <c r="K3005">
        <v>16</v>
      </c>
      <c r="L3005">
        <v>0</v>
      </c>
      <c r="M3005">
        <v>0</v>
      </c>
      <c r="N3005">
        <v>0</v>
      </c>
    </row>
    <row r="3006" spans="1:14" x14ac:dyDescent="0.15">
      <c r="A3006" t="str">
        <f t="shared" si="49"/>
        <v>201951_422_4562342690036</v>
      </c>
      <c r="B3006">
        <v>201951</v>
      </c>
      <c r="C3006">
        <v>422</v>
      </c>
      <c r="D3006" t="s">
        <v>116</v>
      </c>
      <c r="E3006" s="9">
        <v>4562342690036</v>
      </c>
      <c r="F3006">
        <v>0</v>
      </c>
      <c r="G3006">
        <v>0</v>
      </c>
      <c r="H3006" t="s">
        <v>20</v>
      </c>
      <c r="I3006" t="s">
        <v>19</v>
      </c>
      <c r="J3006" t="s">
        <v>329</v>
      </c>
      <c r="K3006">
        <v>5</v>
      </c>
      <c r="L3006">
        <v>1</v>
      </c>
      <c r="M3006">
        <v>0</v>
      </c>
      <c r="N3006">
        <v>0</v>
      </c>
    </row>
    <row r="3007" spans="1:14" x14ac:dyDescent="0.15">
      <c r="A3007" t="str">
        <f t="shared" si="49"/>
        <v>201951_422_4562342690043</v>
      </c>
      <c r="B3007">
        <v>201951</v>
      </c>
      <c r="C3007">
        <v>422</v>
      </c>
      <c r="D3007" t="s">
        <v>116</v>
      </c>
      <c r="E3007" s="9">
        <v>4562342690043</v>
      </c>
      <c r="F3007">
        <v>0</v>
      </c>
      <c r="G3007">
        <v>0</v>
      </c>
      <c r="H3007" t="s">
        <v>21</v>
      </c>
      <c r="I3007" t="s">
        <v>19</v>
      </c>
      <c r="J3007" t="s">
        <v>329</v>
      </c>
      <c r="K3007">
        <v>14</v>
      </c>
      <c r="L3007">
        <v>1</v>
      </c>
      <c r="M3007">
        <v>0</v>
      </c>
      <c r="N3007">
        <v>0</v>
      </c>
    </row>
    <row r="3008" spans="1:14" x14ac:dyDescent="0.15">
      <c r="A3008" t="str">
        <f t="shared" si="49"/>
        <v>201951_422_4562342690050</v>
      </c>
      <c r="B3008">
        <v>201951</v>
      </c>
      <c r="C3008">
        <v>422</v>
      </c>
      <c r="D3008" t="s">
        <v>116</v>
      </c>
      <c r="E3008" s="9">
        <v>4562342690050</v>
      </c>
      <c r="F3008">
        <v>0</v>
      </c>
      <c r="G3008">
        <v>0</v>
      </c>
      <c r="H3008" t="s">
        <v>22</v>
      </c>
      <c r="I3008" t="s">
        <v>19</v>
      </c>
      <c r="J3008" t="s">
        <v>329</v>
      </c>
      <c r="K3008">
        <v>8</v>
      </c>
      <c r="L3008">
        <v>1</v>
      </c>
      <c r="M3008">
        <v>0</v>
      </c>
      <c r="N3008">
        <v>0</v>
      </c>
    </row>
    <row r="3009" spans="1:14" x14ac:dyDescent="0.15">
      <c r="A3009" t="str">
        <f t="shared" si="49"/>
        <v>201951_422_4562342690067</v>
      </c>
      <c r="B3009">
        <v>201951</v>
      </c>
      <c r="C3009">
        <v>422</v>
      </c>
      <c r="D3009" t="s">
        <v>116</v>
      </c>
      <c r="E3009" s="9">
        <v>4562342690067</v>
      </c>
      <c r="F3009">
        <v>0</v>
      </c>
      <c r="G3009">
        <v>0</v>
      </c>
      <c r="H3009" t="s">
        <v>23</v>
      </c>
      <c r="I3009" t="s">
        <v>19</v>
      </c>
      <c r="J3009" t="s">
        <v>329</v>
      </c>
      <c r="K3009">
        <v>20</v>
      </c>
      <c r="L3009">
        <v>1</v>
      </c>
      <c r="M3009">
        <v>0</v>
      </c>
      <c r="N3009">
        <v>0</v>
      </c>
    </row>
    <row r="3010" spans="1:14" x14ac:dyDescent="0.15">
      <c r="A3010" t="str">
        <f t="shared" si="49"/>
        <v>201951_422_4562342690074</v>
      </c>
      <c r="B3010">
        <v>201951</v>
      </c>
      <c r="C3010">
        <v>422</v>
      </c>
      <c r="D3010" t="s">
        <v>116</v>
      </c>
      <c r="E3010" s="9">
        <v>4562342690074</v>
      </c>
      <c r="F3010">
        <v>0</v>
      </c>
      <c r="G3010">
        <v>0</v>
      </c>
      <c r="H3010" t="s">
        <v>24</v>
      </c>
      <c r="I3010" t="s">
        <v>19</v>
      </c>
      <c r="J3010" t="s">
        <v>329</v>
      </c>
      <c r="K3010">
        <v>17</v>
      </c>
      <c r="L3010">
        <v>2</v>
      </c>
      <c r="M3010">
        <v>0</v>
      </c>
      <c r="N3010">
        <v>0</v>
      </c>
    </row>
    <row r="3011" spans="1:14" x14ac:dyDescent="0.15">
      <c r="A3011" t="str">
        <f t="shared" si="49"/>
        <v>201951_422_4562342690081</v>
      </c>
      <c r="B3011">
        <v>201951</v>
      </c>
      <c r="C3011">
        <v>422</v>
      </c>
      <c r="D3011" t="s">
        <v>116</v>
      </c>
      <c r="E3011" s="9">
        <v>4562342690081</v>
      </c>
      <c r="F3011">
        <v>0</v>
      </c>
      <c r="G3011">
        <v>0</v>
      </c>
      <c r="H3011" t="s">
        <v>25</v>
      </c>
      <c r="I3011" t="s">
        <v>19</v>
      </c>
      <c r="J3011" t="s">
        <v>329</v>
      </c>
      <c r="K3011">
        <v>5</v>
      </c>
      <c r="L3011">
        <v>1</v>
      </c>
      <c r="M3011">
        <v>0</v>
      </c>
      <c r="N3011">
        <v>0</v>
      </c>
    </row>
    <row r="3012" spans="1:14" x14ac:dyDescent="0.15">
      <c r="A3012" t="str">
        <f t="shared" si="49"/>
        <v>201951_423_4562342690029</v>
      </c>
      <c r="B3012">
        <v>201951</v>
      </c>
      <c r="C3012">
        <v>423</v>
      </c>
      <c r="D3012" t="s">
        <v>117</v>
      </c>
      <c r="E3012" s="9">
        <v>4562342690029</v>
      </c>
      <c r="F3012">
        <v>0</v>
      </c>
      <c r="G3012">
        <v>0</v>
      </c>
      <c r="H3012" t="s">
        <v>18</v>
      </c>
      <c r="I3012" t="s">
        <v>19</v>
      </c>
      <c r="J3012" t="s">
        <v>329</v>
      </c>
      <c r="K3012">
        <v>29</v>
      </c>
      <c r="L3012">
        <v>1</v>
      </c>
      <c r="M3012">
        <v>0</v>
      </c>
      <c r="N3012">
        <v>0</v>
      </c>
    </row>
    <row r="3013" spans="1:14" x14ac:dyDescent="0.15">
      <c r="A3013" t="str">
        <f t="shared" si="49"/>
        <v>201951_423_4562342690036</v>
      </c>
      <c r="B3013">
        <v>201951</v>
      </c>
      <c r="C3013">
        <v>423</v>
      </c>
      <c r="D3013" t="s">
        <v>117</v>
      </c>
      <c r="E3013" s="9">
        <v>4562342690036</v>
      </c>
      <c r="F3013">
        <v>0</v>
      </c>
      <c r="G3013">
        <v>0</v>
      </c>
      <c r="H3013" t="s">
        <v>20</v>
      </c>
      <c r="I3013" t="s">
        <v>19</v>
      </c>
      <c r="J3013" t="s">
        <v>329</v>
      </c>
      <c r="K3013">
        <v>9</v>
      </c>
      <c r="L3013">
        <v>1</v>
      </c>
      <c r="M3013">
        <v>0</v>
      </c>
      <c r="N3013">
        <v>0</v>
      </c>
    </row>
    <row r="3014" spans="1:14" x14ac:dyDescent="0.15">
      <c r="A3014" t="str">
        <f t="shared" si="49"/>
        <v>201951_423_4562342690043</v>
      </c>
      <c r="B3014">
        <v>201951</v>
      </c>
      <c r="C3014">
        <v>423</v>
      </c>
      <c r="D3014" t="s">
        <v>117</v>
      </c>
      <c r="E3014" s="9">
        <v>4562342690043</v>
      </c>
      <c r="F3014">
        <v>0</v>
      </c>
      <c r="G3014">
        <v>0</v>
      </c>
      <c r="H3014" t="s">
        <v>21</v>
      </c>
      <c r="I3014" t="s">
        <v>19</v>
      </c>
      <c r="J3014" t="s">
        <v>329</v>
      </c>
      <c r="K3014">
        <v>27</v>
      </c>
      <c r="L3014">
        <v>3</v>
      </c>
      <c r="M3014">
        <v>0</v>
      </c>
      <c r="N3014">
        <v>0</v>
      </c>
    </row>
    <row r="3015" spans="1:14" x14ac:dyDescent="0.15">
      <c r="A3015" t="str">
        <f t="shared" si="49"/>
        <v>201951_423_4562342690050</v>
      </c>
      <c r="B3015">
        <v>201951</v>
      </c>
      <c r="C3015">
        <v>423</v>
      </c>
      <c r="D3015" t="s">
        <v>117</v>
      </c>
      <c r="E3015" s="9">
        <v>4562342690050</v>
      </c>
      <c r="F3015">
        <v>0</v>
      </c>
      <c r="G3015">
        <v>0</v>
      </c>
      <c r="H3015" t="s">
        <v>22</v>
      </c>
      <c r="I3015" t="s">
        <v>19</v>
      </c>
      <c r="J3015" t="s">
        <v>329</v>
      </c>
      <c r="K3015">
        <v>9</v>
      </c>
      <c r="L3015">
        <v>1</v>
      </c>
      <c r="M3015">
        <v>0</v>
      </c>
      <c r="N3015">
        <v>0</v>
      </c>
    </row>
    <row r="3016" spans="1:14" x14ac:dyDescent="0.15">
      <c r="A3016" t="str">
        <f t="shared" si="49"/>
        <v>201951_423_4562342690067</v>
      </c>
      <c r="B3016">
        <v>201951</v>
      </c>
      <c r="C3016">
        <v>423</v>
      </c>
      <c r="D3016" t="s">
        <v>117</v>
      </c>
      <c r="E3016" s="9">
        <v>4562342690067</v>
      </c>
      <c r="F3016">
        <v>0</v>
      </c>
      <c r="G3016">
        <v>0</v>
      </c>
      <c r="H3016" t="s">
        <v>23</v>
      </c>
      <c r="I3016" t="s">
        <v>19</v>
      </c>
      <c r="J3016" t="s">
        <v>329</v>
      </c>
      <c r="K3016">
        <v>30</v>
      </c>
      <c r="L3016">
        <v>0</v>
      </c>
      <c r="M3016">
        <v>0</v>
      </c>
      <c r="N3016">
        <v>0</v>
      </c>
    </row>
    <row r="3017" spans="1:14" x14ac:dyDescent="0.15">
      <c r="A3017" t="str">
        <f t="shared" si="49"/>
        <v>201951_423_4562342690074</v>
      </c>
      <c r="B3017">
        <v>201951</v>
      </c>
      <c r="C3017">
        <v>423</v>
      </c>
      <c r="D3017" t="s">
        <v>117</v>
      </c>
      <c r="E3017" s="9">
        <v>4562342690074</v>
      </c>
      <c r="F3017">
        <v>0</v>
      </c>
      <c r="G3017">
        <v>0</v>
      </c>
      <c r="H3017" t="s">
        <v>24</v>
      </c>
      <c r="I3017" t="s">
        <v>19</v>
      </c>
      <c r="J3017" t="s">
        <v>329</v>
      </c>
      <c r="K3017">
        <v>30</v>
      </c>
      <c r="L3017">
        <v>0</v>
      </c>
      <c r="M3017">
        <v>0</v>
      </c>
      <c r="N3017">
        <v>0</v>
      </c>
    </row>
    <row r="3018" spans="1:14" x14ac:dyDescent="0.15">
      <c r="A3018" t="str">
        <f t="shared" si="49"/>
        <v>201951_423_4562342690081</v>
      </c>
      <c r="B3018">
        <v>201951</v>
      </c>
      <c r="C3018">
        <v>423</v>
      </c>
      <c r="D3018" t="s">
        <v>117</v>
      </c>
      <c r="E3018" s="9">
        <v>4562342690081</v>
      </c>
      <c r="F3018">
        <v>0</v>
      </c>
      <c r="G3018">
        <v>0</v>
      </c>
      <c r="H3018" t="s">
        <v>25</v>
      </c>
      <c r="I3018" t="s">
        <v>19</v>
      </c>
      <c r="J3018" t="s">
        <v>329</v>
      </c>
      <c r="K3018">
        <v>8</v>
      </c>
      <c r="L3018">
        <v>2</v>
      </c>
      <c r="M3018">
        <v>0</v>
      </c>
      <c r="N3018">
        <v>0</v>
      </c>
    </row>
    <row r="3019" spans="1:14" x14ac:dyDescent="0.15">
      <c r="A3019" t="str">
        <f t="shared" si="49"/>
        <v>201951_428_4562342690029</v>
      </c>
      <c r="B3019">
        <v>201951</v>
      </c>
      <c r="C3019">
        <v>428</v>
      </c>
      <c r="D3019" t="s">
        <v>118</v>
      </c>
      <c r="E3019" s="9">
        <v>4562342690029</v>
      </c>
      <c r="F3019">
        <v>0</v>
      </c>
      <c r="G3019">
        <v>0</v>
      </c>
      <c r="H3019" t="s">
        <v>18</v>
      </c>
      <c r="I3019" t="s">
        <v>19</v>
      </c>
      <c r="J3019" t="s">
        <v>329</v>
      </c>
      <c r="K3019">
        <v>29</v>
      </c>
      <c r="L3019">
        <v>1</v>
      </c>
      <c r="M3019">
        <v>0</v>
      </c>
      <c r="N3019">
        <v>0</v>
      </c>
    </row>
    <row r="3020" spans="1:14" x14ac:dyDescent="0.15">
      <c r="A3020" t="str">
        <f t="shared" si="49"/>
        <v>201951_428_4562342690036</v>
      </c>
      <c r="B3020">
        <v>201951</v>
      </c>
      <c r="C3020">
        <v>428</v>
      </c>
      <c r="D3020" t="s">
        <v>118</v>
      </c>
      <c r="E3020" s="9">
        <v>4562342690036</v>
      </c>
      <c r="F3020">
        <v>0</v>
      </c>
      <c r="G3020">
        <v>0</v>
      </c>
      <c r="H3020" t="s">
        <v>20</v>
      </c>
      <c r="I3020" t="s">
        <v>19</v>
      </c>
      <c r="J3020" t="s">
        <v>329</v>
      </c>
      <c r="K3020">
        <v>10</v>
      </c>
      <c r="L3020">
        <v>0</v>
      </c>
      <c r="M3020">
        <v>0</v>
      </c>
      <c r="N3020">
        <v>0</v>
      </c>
    </row>
    <row r="3021" spans="1:14" x14ac:dyDescent="0.15">
      <c r="A3021" t="str">
        <f t="shared" si="49"/>
        <v>201951_428_4562342690043</v>
      </c>
      <c r="B3021">
        <v>201951</v>
      </c>
      <c r="C3021">
        <v>428</v>
      </c>
      <c r="D3021" t="s">
        <v>118</v>
      </c>
      <c r="E3021" s="9">
        <v>4562342690043</v>
      </c>
      <c r="F3021">
        <v>0</v>
      </c>
      <c r="G3021">
        <v>0</v>
      </c>
      <c r="H3021" t="s">
        <v>21</v>
      </c>
      <c r="I3021" t="s">
        <v>19</v>
      </c>
      <c r="J3021" t="s">
        <v>329</v>
      </c>
      <c r="K3021">
        <v>30</v>
      </c>
      <c r="L3021">
        <v>0</v>
      </c>
      <c r="M3021">
        <v>0</v>
      </c>
      <c r="N3021">
        <v>0</v>
      </c>
    </row>
    <row r="3022" spans="1:14" x14ac:dyDescent="0.15">
      <c r="A3022" t="str">
        <f t="shared" si="49"/>
        <v>201951_428_4562342690050</v>
      </c>
      <c r="B3022">
        <v>201951</v>
      </c>
      <c r="C3022">
        <v>428</v>
      </c>
      <c r="D3022" t="s">
        <v>118</v>
      </c>
      <c r="E3022" s="9">
        <v>4562342690050</v>
      </c>
      <c r="F3022">
        <v>0</v>
      </c>
      <c r="G3022">
        <v>0</v>
      </c>
      <c r="H3022" t="s">
        <v>22</v>
      </c>
      <c r="I3022" t="s">
        <v>19</v>
      </c>
      <c r="J3022" t="s">
        <v>329</v>
      </c>
      <c r="K3022">
        <v>10</v>
      </c>
      <c r="L3022">
        <v>0</v>
      </c>
      <c r="M3022">
        <v>0</v>
      </c>
      <c r="N3022">
        <v>0</v>
      </c>
    </row>
    <row r="3023" spans="1:14" x14ac:dyDescent="0.15">
      <c r="A3023" t="str">
        <f t="shared" si="49"/>
        <v>201951_428_4562342690067</v>
      </c>
      <c r="B3023">
        <v>201951</v>
      </c>
      <c r="C3023">
        <v>428</v>
      </c>
      <c r="D3023" t="s">
        <v>118</v>
      </c>
      <c r="E3023" s="9">
        <v>4562342690067</v>
      </c>
      <c r="F3023">
        <v>0</v>
      </c>
      <c r="G3023">
        <v>0</v>
      </c>
      <c r="H3023" t="s">
        <v>23</v>
      </c>
      <c r="I3023" t="s">
        <v>19</v>
      </c>
      <c r="J3023" t="s">
        <v>329</v>
      </c>
      <c r="K3023">
        <v>30</v>
      </c>
      <c r="L3023">
        <v>0</v>
      </c>
      <c r="M3023">
        <v>0</v>
      </c>
      <c r="N3023">
        <v>0</v>
      </c>
    </row>
    <row r="3024" spans="1:14" x14ac:dyDescent="0.15">
      <c r="A3024" t="str">
        <f t="shared" si="49"/>
        <v>201951_428_4562342690074</v>
      </c>
      <c r="B3024">
        <v>201951</v>
      </c>
      <c r="C3024">
        <v>428</v>
      </c>
      <c r="D3024" t="s">
        <v>118</v>
      </c>
      <c r="E3024" s="9">
        <v>4562342690074</v>
      </c>
      <c r="F3024">
        <v>0</v>
      </c>
      <c r="G3024">
        <v>0</v>
      </c>
      <c r="H3024" t="s">
        <v>24</v>
      </c>
      <c r="I3024" t="s">
        <v>19</v>
      </c>
      <c r="J3024" t="s">
        <v>329</v>
      </c>
      <c r="K3024">
        <v>28</v>
      </c>
      <c r="L3024">
        <v>2</v>
      </c>
      <c r="M3024">
        <v>0</v>
      </c>
      <c r="N3024">
        <v>0</v>
      </c>
    </row>
    <row r="3025" spans="1:14" x14ac:dyDescent="0.15">
      <c r="A3025" t="str">
        <f t="shared" si="49"/>
        <v>201951_428_4562342690081</v>
      </c>
      <c r="B3025">
        <v>201951</v>
      </c>
      <c r="C3025">
        <v>428</v>
      </c>
      <c r="D3025" t="s">
        <v>118</v>
      </c>
      <c r="E3025" s="9">
        <v>4562342690081</v>
      </c>
      <c r="F3025">
        <v>0</v>
      </c>
      <c r="G3025">
        <v>0</v>
      </c>
      <c r="H3025" t="s">
        <v>25</v>
      </c>
      <c r="I3025" t="s">
        <v>19</v>
      </c>
      <c r="J3025" t="s">
        <v>329</v>
      </c>
      <c r="K3025">
        <v>9</v>
      </c>
      <c r="L3025">
        <v>1</v>
      </c>
      <c r="M3025">
        <v>0</v>
      </c>
      <c r="N3025">
        <v>0</v>
      </c>
    </row>
    <row r="3026" spans="1:14" x14ac:dyDescent="0.15">
      <c r="A3026" t="str">
        <f t="shared" si="49"/>
        <v>201951_443_4562342690029</v>
      </c>
      <c r="B3026">
        <v>201951</v>
      </c>
      <c r="C3026">
        <v>443</v>
      </c>
      <c r="D3026" t="s">
        <v>119</v>
      </c>
      <c r="E3026" s="9">
        <v>4562342690029</v>
      </c>
      <c r="F3026">
        <v>0</v>
      </c>
      <c r="G3026">
        <v>0</v>
      </c>
      <c r="H3026" t="s">
        <v>18</v>
      </c>
      <c r="I3026" t="s">
        <v>19</v>
      </c>
      <c r="J3026" t="s">
        <v>329</v>
      </c>
      <c r="K3026">
        <v>21</v>
      </c>
      <c r="L3026">
        <v>3</v>
      </c>
      <c r="M3026">
        <v>0</v>
      </c>
      <c r="N3026">
        <v>0</v>
      </c>
    </row>
    <row r="3027" spans="1:14" x14ac:dyDescent="0.15">
      <c r="A3027" t="str">
        <f t="shared" si="49"/>
        <v>201951_443_4562342690036</v>
      </c>
      <c r="B3027">
        <v>201951</v>
      </c>
      <c r="C3027">
        <v>443</v>
      </c>
      <c r="D3027" t="s">
        <v>119</v>
      </c>
      <c r="E3027" s="9">
        <v>4562342690036</v>
      </c>
      <c r="F3027">
        <v>0</v>
      </c>
      <c r="G3027">
        <v>0</v>
      </c>
      <c r="H3027" t="s">
        <v>20</v>
      </c>
      <c r="I3027" t="s">
        <v>19</v>
      </c>
      <c r="J3027" t="s">
        <v>329</v>
      </c>
      <c r="K3027">
        <v>8</v>
      </c>
      <c r="L3027">
        <v>0</v>
      </c>
      <c r="M3027">
        <v>0</v>
      </c>
      <c r="N3027">
        <v>0</v>
      </c>
    </row>
    <row r="3028" spans="1:14" x14ac:dyDescent="0.15">
      <c r="A3028" t="str">
        <f t="shared" si="49"/>
        <v>201951_443_4562342690043</v>
      </c>
      <c r="B3028">
        <v>201951</v>
      </c>
      <c r="C3028">
        <v>443</v>
      </c>
      <c r="D3028" t="s">
        <v>119</v>
      </c>
      <c r="E3028" s="9">
        <v>4562342690043</v>
      </c>
      <c r="F3028">
        <v>0</v>
      </c>
      <c r="G3028">
        <v>0</v>
      </c>
      <c r="H3028" t="s">
        <v>21</v>
      </c>
      <c r="I3028" t="s">
        <v>19</v>
      </c>
      <c r="J3028" t="s">
        <v>329</v>
      </c>
      <c r="K3028">
        <v>24</v>
      </c>
      <c r="L3028">
        <v>2</v>
      </c>
      <c r="M3028">
        <v>0</v>
      </c>
      <c r="N3028">
        <v>0</v>
      </c>
    </row>
    <row r="3029" spans="1:14" x14ac:dyDescent="0.15">
      <c r="A3029" t="str">
        <f t="shared" si="49"/>
        <v>201951_443_4562342690050</v>
      </c>
      <c r="B3029">
        <v>201951</v>
      </c>
      <c r="C3029">
        <v>443</v>
      </c>
      <c r="D3029" t="s">
        <v>119</v>
      </c>
      <c r="E3029" s="9">
        <v>4562342690050</v>
      </c>
      <c r="F3029">
        <v>0</v>
      </c>
      <c r="G3029">
        <v>0</v>
      </c>
      <c r="H3029" t="s">
        <v>22</v>
      </c>
      <c r="I3029" t="s">
        <v>19</v>
      </c>
      <c r="J3029" t="s">
        <v>329</v>
      </c>
      <c r="K3029">
        <v>9</v>
      </c>
      <c r="L3029">
        <v>0</v>
      </c>
      <c r="M3029">
        <v>0</v>
      </c>
      <c r="N3029">
        <v>0</v>
      </c>
    </row>
    <row r="3030" spans="1:14" x14ac:dyDescent="0.15">
      <c r="A3030" t="str">
        <f t="shared" si="49"/>
        <v>201951_443_4562342690067</v>
      </c>
      <c r="B3030">
        <v>201951</v>
      </c>
      <c r="C3030">
        <v>443</v>
      </c>
      <c r="D3030" t="s">
        <v>119</v>
      </c>
      <c r="E3030" s="9">
        <v>4562342690067</v>
      </c>
      <c r="F3030">
        <v>0</v>
      </c>
      <c r="G3030">
        <v>0</v>
      </c>
      <c r="H3030" t="s">
        <v>23</v>
      </c>
      <c r="I3030" t="s">
        <v>19</v>
      </c>
      <c r="J3030" t="s">
        <v>329</v>
      </c>
      <c r="K3030">
        <v>28</v>
      </c>
      <c r="L3030">
        <v>1</v>
      </c>
      <c r="M3030">
        <v>0</v>
      </c>
      <c r="N3030">
        <v>0</v>
      </c>
    </row>
    <row r="3031" spans="1:14" x14ac:dyDescent="0.15">
      <c r="A3031" t="str">
        <f t="shared" si="49"/>
        <v>201951_443_4562342690074</v>
      </c>
      <c r="B3031">
        <v>201951</v>
      </c>
      <c r="C3031">
        <v>443</v>
      </c>
      <c r="D3031" t="s">
        <v>119</v>
      </c>
      <c r="E3031" s="9">
        <v>4562342690074</v>
      </c>
      <c r="F3031">
        <v>0</v>
      </c>
      <c r="G3031">
        <v>0</v>
      </c>
      <c r="H3031" t="s">
        <v>24</v>
      </c>
      <c r="I3031" t="s">
        <v>19</v>
      </c>
      <c r="J3031" t="s">
        <v>329</v>
      </c>
      <c r="K3031">
        <v>22</v>
      </c>
      <c r="L3031">
        <v>1</v>
      </c>
      <c r="M3031">
        <v>0</v>
      </c>
      <c r="N3031">
        <v>0</v>
      </c>
    </row>
    <row r="3032" spans="1:14" x14ac:dyDescent="0.15">
      <c r="A3032" t="str">
        <f t="shared" si="49"/>
        <v>201951_443_4562342690081</v>
      </c>
      <c r="B3032">
        <v>201951</v>
      </c>
      <c r="C3032">
        <v>443</v>
      </c>
      <c r="D3032" t="s">
        <v>119</v>
      </c>
      <c r="E3032" s="9">
        <v>4562342690081</v>
      </c>
      <c r="F3032">
        <v>0</v>
      </c>
      <c r="G3032">
        <v>0</v>
      </c>
      <c r="H3032" t="s">
        <v>25</v>
      </c>
      <c r="I3032" t="s">
        <v>19</v>
      </c>
      <c r="J3032" t="s">
        <v>329</v>
      </c>
      <c r="K3032">
        <v>7</v>
      </c>
      <c r="L3032">
        <v>1</v>
      </c>
      <c r="M3032">
        <v>0</v>
      </c>
      <c r="N3032">
        <v>0</v>
      </c>
    </row>
    <row r="3033" spans="1:14" x14ac:dyDescent="0.15">
      <c r="A3033" t="str">
        <f t="shared" ref="A3033:A3096" si="50">B3033&amp;"_"&amp;C3033&amp;"_"&amp;E3033</f>
        <v>201951_445_4562342690029</v>
      </c>
      <c r="B3033">
        <v>201951</v>
      </c>
      <c r="C3033">
        <v>445</v>
      </c>
      <c r="D3033" t="s">
        <v>120</v>
      </c>
      <c r="E3033" s="9">
        <v>4562342690029</v>
      </c>
      <c r="F3033">
        <v>0</v>
      </c>
      <c r="G3033">
        <v>0</v>
      </c>
      <c r="H3033" t="s">
        <v>18</v>
      </c>
      <c r="I3033" t="s">
        <v>19</v>
      </c>
      <c r="J3033" t="s">
        <v>329</v>
      </c>
      <c r="K3033">
        <v>26</v>
      </c>
      <c r="L3033">
        <v>3</v>
      </c>
      <c r="M3033">
        <v>0</v>
      </c>
      <c r="N3033">
        <v>0</v>
      </c>
    </row>
    <row r="3034" spans="1:14" x14ac:dyDescent="0.15">
      <c r="A3034" t="str">
        <f t="shared" si="50"/>
        <v>201951_445_4562342690036</v>
      </c>
      <c r="B3034">
        <v>201951</v>
      </c>
      <c r="C3034">
        <v>445</v>
      </c>
      <c r="D3034" t="s">
        <v>120</v>
      </c>
      <c r="E3034" s="9">
        <v>4562342690036</v>
      </c>
      <c r="F3034">
        <v>0</v>
      </c>
      <c r="G3034">
        <v>0</v>
      </c>
      <c r="H3034" t="s">
        <v>20</v>
      </c>
      <c r="I3034" t="s">
        <v>19</v>
      </c>
      <c r="J3034" t="s">
        <v>329</v>
      </c>
      <c r="K3034">
        <v>9</v>
      </c>
      <c r="L3034">
        <v>0</v>
      </c>
      <c r="M3034">
        <v>0</v>
      </c>
      <c r="N3034">
        <v>0</v>
      </c>
    </row>
    <row r="3035" spans="1:14" x14ac:dyDescent="0.15">
      <c r="A3035" t="str">
        <f t="shared" si="50"/>
        <v>201951_445_4562342690043</v>
      </c>
      <c r="B3035">
        <v>201951</v>
      </c>
      <c r="C3035">
        <v>445</v>
      </c>
      <c r="D3035" t="s">
        <v>120</v>
      </c>
      <c r="E3035" s="9">
        <v>4562342690043</v>
      </c>
      <c r="F3035">
        <v>0</v>
      </c>
      <c r="G3035">
        <v>0</v>
      </c>
      <c r="H3035" t="s">
        <v>21</v>
      </c>
      <c r="I3035" t="s">
        <v>19</v>
      </c>
      <c r="J3035" t="s">
        <v>329</v>
      </c>
      <c r="K3035">
        <v>20</v>
      </c>
      <c r="L3035">
        <v>4</v>
      </c>
      <c r="M3035">
        <v>0</v>
      </c>
      <c r="N3035">
        <v>0</v>
      </c>
    </row>
    <row r="3036" spans="1:14" x14ac:dyDescent="0.15">
      <c r="A3036" t="str">
        <f t="shared" si="50"/>
        <v>201951_445_4562342690050</v>
      </c>
      <c r="B3036">
        <v>201951</v>
      </c>
      <c r="C3036">
        <v>445</v>
      </c>
      <c r="D3036" t="s">
        <v>120</v>
      </c>
      <c r="E3036" s="9">
        <v>4562342690050</v>
      </c>
      <c r="F3036">
        <v>0</v>
      </c>
      <c r="G3036">
        <v>0</v>
      </c>
      <c r="H3036" t="s">
        <v>22</v>
      </c>
      <c r="I3036" t="s">
        <v>19</v>
      </c>
      <c r="J3036" t="s">
        <v>329</v>
      </c>
      <c r="K3036">
        <v>8</v>
      </c>
      <c r="L3036">
        <v>1</v>
      </c>
      <c r="M3036">
        <v>0</v>
      </c>
      <c r="N3036">
        <v>0</v>
      </c>
    </row>
    <row r="3037" spans="1:14" x14ac:dyDescent="0.15">
      <c r="A3037" t="str">
        <f t="shared" si="50"/>
        <v>201951_445_4562342690067</v>
      </c>
      <c r="B3037">
        <v>201951</v>
      </c>
      <c r="C3037">
        <v>445</v>
      </c>
      <c r="D3037" t="s">
        <v>120</v>
      </c>
      <c r="E3037" s="9">
        <v>4562342690067</v>
      </c>
      <c r="F3037">
        <v>0</v>
      </c>
      <c r="G3037">
        <v>0</v>
      </c>
      <c r="H3037" t="s">
        <v>23</v>
      </c>
      <c r="I3037" t="s">
        <v>19</v>
      </c>
      <c r="J3037" t="s">
        <v>329</v>
      </c>
      <c r="K3037">
        <v>25</v>
      </c>
      <c r="L3037">
        <v>2</v>
      </c>
      <c r="M3037">
        <v>0</v>
      </c>
      <c r="N3037">
        <v>0</v>
      </c>
    </row>
    <row r="3038" spans="1:14" x14ac:dyDescent="0.15">
      <c r="A3038" t="str">
        <f t="shared" si="50"/>
        <v>201951_445_4562342690074</v>
      </c>
      <c r="B3038">
        <v>201951</v>
      </c>
      <c r="C3038">
        <v>445</v>
      </c>
      <c r="D3038" t="s">
        <v>120</v>
      </c>
      <c r="E3038" s="9">
        <v>4562342690074</v>
      </c>
      <c r="F3038">
        <v>0</v>
      </c>
      <c r="G3038">
        <v>0</v>
      </c>
      <c r="H3038" t="s">
        <v>24</v>
      </c>
      <c r="I3038" t="s">
        <v>19</v>
      </c>
      <c r="J3038" t="s">
        <v>329</v>
      </c>
      <c r="K3038">
        <v>16</v>
      </c>
      <c r="L3038">
        <v>3</v>
      </c>
      <c r="M3038">
        <v>0</v>
      </c>
      <c r="N3038">
        <v>0</v>
      </c>
    </row>
    <row r="3039" spans="1:14" x14ac:dyDescent="0.15">
      <c r="A3039" t="str">
        <f t="shared" si="50"/>
        <v>201951_445_4562342690081</v>
      </c>
      <c r="B3039">
        <v>201951</v>
      </c>
      <c r="C3039">
        <v>445</v>
      </c>
      <c r="D3039" t="s">
        <v>120</v>
      </c>
      <c r="E3039" s="9">
        <v>4562342690081</v>
      </c>
      <c r="F3039">
        <v>0</v>
      </c>
      <c r="G3039">
        <v>0</v>
      </c>
      <c r="H3039" t="s">
        <v>25</v>
      </c>
      <c r="I3039" t="s">
        <v>19</v>
      </c>
      <c r="J3039" t="s">
        <v>329</v>
      </c>
      <c r="K3039">
        <v>4</v>
      </c>
      <c r="L3039">
        <v>1</v>
      </c>
      <c r="M3039">
        <v>0</v>
      </c>
      <c r="N3039">
        <v>0</v>
      </c>
    </row>
    <row r="3040" spans="1:14" x14ac:dyDescent="0.15">
      <c r="A3040" t="str">
        <f t="shared" si="50"/>
        <v>201951_446_4562342690029</v>
      </c>
      <c r="B3040">
        <v>201951</v>
      </c>
      <c r="C3040">
        <v>446</v>
      </c>
      <c r="D3040" t="s">
        <v>121</v>
      </c>
      <c r="E3040" s="9">
        <v>4562342690029</v>
      </c>
      <c r="F3040">
        <v>0</v>
      </c>
      <c r="G3040">
        <v>0</v>
      </c>
      <c r="H3040" t="s">
        <v>18</v>
      </c>
      <c r="I3040" t="s">
        <v>19</v>
      </c>
      <c r="J3040" t="s">
        <v>329</v>
      </c>
      <c r="K3040">
        <v>25</v>
      </c>
      <c r="L3040">
        <v>3</v>
      </c>
      <c r="M3040">
        <v>0</v>
      </c>
      <c r="N3040">
        <v>0</v>
      </c>
    </row>
    <row r="3041" spans="1:14" x14ac:dyDescent="0.15">
      <c r="A3041" t="str">
        <f t="shared" si="50"/>
        <v>201951_446_4562342690036</v>
      </c>
      <c r="B3041">
        <v>201951</v>
      </c>
      <c r="C3041">
        <v>446</v>
      </c>
      <c r="D3041" t="s">
        <v>121</v>
      </c>
      <c r="E3041" s="9">
        <v>4562342690036</v>
      </c>
      <c r="F3041">
        <v>0</v>
      </c>
      <c r="G3041">
        <v>0</v>
      </c>
      <c r="H3041" t="s">
        <v>20</v>
      </c>
      <c r="I3041" t="s">
        <v>19</v>
      </c>
      <c r="J3041" t="s">
        <v>329</v>
      </c>
      <c r="K3041">
        <v>5</v>
      </c>
      <c r="L3041">
        <v>1</v>
      </c>
      <c r="M3041">
        <v>0</v>
      </c>
      <c r="N3041">
        <v>0</v>
      </c>
    </row>
    <row r="3042" spans="1:14" x14ac:dyDescent="0.15">
      <c r="A3042" t="str">
        <f t="shared" si="50"/>
        <v>201951_446_4562342690043</v>
      </c>
      <c r="B3042">
        <v>201951</v>
      </c>
      <c r="C3042">
        <v>446</v>
      </c>
      <c r="D3042" t="s">
        <v>121</v>
      </c>
      <c r="E3042" s="9">
        <v>4562342690043</v>
      </c>
      <c r="F3042">
        <v>0</v>
      </c>
      <c r="G3042">
        <v>0</v>
      </c>
      <c r="H3042" t="s">
        <v>21</v>
      </c>
      <c r="I3042" t="s">
        <v>19</v>
      </c>
      <c r="J3042" t="s">
        <v>329</v>
      </c>
      <c r="K3042">
        <v>22</v>
      </c>
      <c r="L3042">
        <v>1</v>
      </c>
      <c r="M3042">
        <v>0</v>
      </c>
      <c r="N3042">
        <v>0</v>
      </c>
    </row>
    <row r="3043" spans="1:14" x14ac:dyDescent="0.15">
      <c r="A3043" t="str">
        <f t="shared" si="50"/>
        <v>201951_446_4562342690050</v>
      </c>
      <c r="B3043">
        <v>201951</v>
      </c>
      <c r="C3043">
        <v>446</v>
      </c>
      <c r="D3043" t="s">
        <v>121</v>
      </c>
      <c r="E3043" s="9">
        <v>4562342690050</v>
      </c>
      <c r="F3043">
        <v>0</v>
      </c>
      <c r="G3043">
        <v>0</v>
      </c>
      <c r="H3043" t="s">
        <v>22</v>
      </c>
      <c r="I3043" t="s">
        <v>19</v>
      </c>
      <c r="J3043" t="s">
        <v>329</v>
      </c>
      <c r="K3043">
        <v>7</v>
      </c>
      <c r="L3043">
        <v>2</v>
      </c>
      <c r="M3043">
        <v>0</v>
      </c>
      <c r="N3043">
        <v>0</v>
      </c>
    </row>
    <row r="3044" spans="1:14" x14ac:dyDescent="0.15">
      <c r="A3044" t="str">
        <f t="shared" si="50"/>
        <v>201951_446_4562342690067</v>
      </c>
      <c r="B3044">
        <v>201951</v>
      </c>
      <c r="C3044">
        <v>446</v>
      </c>
      <c r="D3044" t="s">
        <v>121</v>
      </c>
      <c r="E3044" s="9">
        <v>4562342690067</v>
      </c>
      <c r="F3044">
        <v>0</v>
      </c>
      <c r="G3044">
        <v>0</v>
      </c>
      <c r="H3044" t="s">
        <v>23</v>
      </c>
      <c r="I3044" t="s">
        <v>19</v>
      </c>
      <c r="J3044" t="s">
        <v>329</v>
      </c>
      <c r="K3044">
        <v>28</v>
      </c>
      <c r="L3044">
        <v>1</v>
      </c>
      <c r="M3044">
        <v>0</v>
      </c>
      <c r="N3044">
        <v>0</v>
      </c>
    </row>
    <row r="3045" spans="1:14" x14ac:dyDescent="0.15">
      <c r="A3045" t="str">
        <f t="shared" si="50"/>
        <v>201951_446_4562342690074</v>
      </c>
      <c r="B3045">
        <v>201951</v>
      </c>
      <c r="C3045">
        <v>446</v>
      </c>
      <c r="D3045" t="s">
        <v>121</v>
      </c>
      <c r="E3045" s="9">
        <v>4562342690074</v>
      </c>
      <c r="F3045">
        <v>0</v>
      </c>
      <c r="G3045">
        <v>0</v>
      </c>
      <c r="H3045" t="s">
        <v>24</v>
      </c>
      <c r="I3045" t="s">
        <v>19</v>
      </c>
      <c r="J3045" t="s">
        <v>329</v>
      </c>
      <c r="K3045">
        <v>25</v>
      </c>
      <c r="L3045">
        <v>2</v>
      </c>
      <c r="M3045">
        <v>0</v>
      </c>
      <c r="N3045">
        <v>0</v>
      </c>
    </row>
    <row r="3046" spans="1:14" x14ac:dyDescent="0.15">
      <c r="A3046" t="str">
        <f t="shared" si="50"/>
        <v>201951_446_4562342690081</v>
      </c>
      <c r="B3046">
        <v>201951</v>
      </c>
      <c r="C3046">
        <v>446</v>
      </c>
      <c r="D3046" t="s">
        <v>121</v>
      </c>
      <c r="E3046" s="9">
        <v>4562342690081</v>
      </c>
      <c r="F3046">
        <v>0</v>
      </c>
      <c r="G3046">
        <v>0</v>
      </c>
      <c r="H3046" t="s">
        <v>25</v>
      </c>
      <c r="I3046" t="s">
        <v>19</v>
      </c>
      <c r="J3046" t="s">
        <v>329</v>
      </c>
      <c r="K3046">
        <v>7</v>
      </c>
      <c r="L3046">
        <v>0</v>
      </c>
      <c r="M3046">
        <v>0</v>
      </c>
      <c r="N3046">
        <v>0</v>
      </c>
    </row>
    <row r="3047" spans="1:14" x14ac:dyDescent="0.15">
      <c r="A3047" t="str">
        <f t="shared" si="50"/>
        <v>201952_6_4562342690029</v>
      </c>
      <c r="B3047">
        <v>201952</v>
      </c>
      <c r="C3047">
        <v>6</v>
      </c>
      <c r="D3047" t="s">
        <v>35</v>
      </c>
      <c r="E3047" s="9">
        <v>4562342690029</v>
      </c>
      <c r="F3047">
        <v>0</v>
      </c>
      <c r="G3047">
        <v>0</v>
      </c>
      <c r="H3047" t="s">
        <v>18</v>
      </c>
      <c r="I3047" t="s">
        <v>19</v>
      </c>
      <c r="J3047" t="s">
        <v>329</v>
      </c>
      <c r="K3047">
        <v>18</v>
      </c>
      <c r="L3047">
        <v>5</v>
      </c>
      <c r="M3047">
        <v>0</v>
      </c>
      <c r="N3047">
        <v>0</v>
      </c>
    </row>
    <row r="3048" spans="1:14" x14ac:dyDescent="0.15">
      <c r="A3048" t="str">
        <f t="shared" si="50"/>
        <v>201952_6_4562342690036</v>
      </c>
      <c r="B3048">
        <v>201952</v>
      </c>
      <c r="C3048">
        <v>6</v>
      </c>
      <c r="D3048" t="s">
        <v>35</v>
      </c>
      <c r="E3048" s="9">
        <v>4562342690036</v>
      </c>
      <c r="F3048">
        <v>0</v>
      </c>
      <c r="G3048">
        <v>0</v>
      </c>
      <c r="H3048" t="s">
        <v>20</v>
      </c>
      <c r="I3048" t="s">
        <v>19</v>
      </c>
      <c r="J3048" t="s">
        <v>329</v>
      </c>
      <c r="K3048">
        <v>7</v>
      </c>
      <c r="L3048">
        <v>3</v>
      </c>
      <c r="M3048">
        <v>0</v>
      </c>
      <c r="N3048">
        <v>0</v>
      </c>
    </row>
    <row r="3049" spans="1:14" x14ac:dyDescent="0.15">
      <c r="A3049" t="str">
        <f t="shared" si="50"/>
        <v>201952_6_4562342690050</v>
      </c>
      <c r="B3049">
        <v>201952</v>
      </c>
      <c r="C3049">
        <v>6</v>
      </c>
      <c r="D3049" t="s">
        <v>35</v>
      </c>
      <c r="E3049" s="9">
        <v>4562342690050</v>
      </c>
      <c r="F3049">
        <v>0</v>
      </c>
      <c r="G3049">
        <v>0</v>
      </c>
      <c r="H3049" t="s">
        <v>22</v>
      </c>
      <c r="I3049" t="s">
        <v>19</v>
      </c>
      <c r="J3049" t="s">
        <v>329</v>
      </c>
      <c r="K3049">
        <v>8</v>
      </c>
      <c r="L3049">
        <v>2</v>
      </c>
      <c r="M3049">
        <v>0</v>
      </c>
      <c r="N3049">
        <v>0</v>
      </c>
    </row>
    <row r="3050" spans="1:14" x14ac:dyDescent="0.15">
      <c r="A3050" t="str">
        <f t="shared" si="50"/>
        <v>201952_6_4562342690043</v>
      </c>
      <c r="B3050">
        <v>201952</v>
      </c>
      <c r="C3050">
        <v>6</v>
      </c>
      <c r="D3050" t="s">
        <v>35</v>
      </c>
      <c r="E3050" s="9">
        <v>4562342690043</v>
      </c>
      <c r="F3050">
        <v>0</v>
      </c>
      <c r="G3050">
        <v>0</v>
      </c>
      <c r="H3050" t="s">
        <v>21</v>
      </c>
      <c r="I3050" t="s">
        <v>19</v>
      </c>
      <c r="J3050" t="s">
        <v>329</v>
      </c>
      <c r="K3050">
        <v>25</v>
      </c>
      <c r="L3050">
        <v>3</v>
      </c>
      <c r="M3050">
        <v>0</v>
      </c>
      <c r="N3050">
        <v>0</v>
      </c>
    </row>
    <row r="3051" spans="1:14" x14ac:dyDescent="0.15">
      <c r="A3051" t="str">
        <f t="shared" si="50"/>
        <v>201952_6_4562342690067</v>
      </c>
      <c r="B3051">
        <v>201952</v>
      </c>
      <c r="C3051">
        <v>6</v>
      </c>
      <c r="D3051" t="s">
        <v>35</v>
      </c>
      <c r="E3051" s="9">
        <v>4562342690067</v>
      </c>
      <c r="F3051">
        <v>0</v>
      </c>
      <c r="G3051">
        <v>0</v>
      </c>
      <c r="H3051" t="s">
        <v>23</v>
      </c>
      <c r="I3051" t="s">
        <v>19</v>
      </c>
      <c r="J3051" t="s">
        <v>329</v>
      </c>
      <c r="K3051">
        <v>24</v>
      </c>
      <c r="L3051">
        <v>3</v>
      </c>
      <c r="M3051">
        <v>0</v>
      </c>
      <c r="N3051">
        <v>0</v>
      </c>
    </row>
    <row r="3052" spans="1:14" x14ac:dyDescent="0.15">
      <c r="A3052" t="str">
        <f t="shared" si="50"/>
        <v>201952_6_4562342690074</v>
      </c>
      <c r="B3052">
        <v>201952</v>
      </c>
      <c r="C3052">
        <v>6</v>
      </c>
      <c r="D3052" t="s">
        <v>35</v>
      </c>
      <c r="E3052" s="9">
        <v>4562342690074</v>
      </c>
      <c r="F3052">
        <v>0</v>
      </c>
      <c r="G3052">
        <v>0</v>
      </c>
      <c r="H3052" t="s">
        <v>24</v>
      </c>
      <c r="I3052" t="s">
        <v>19</v>
      </c>
      <c r="J3052" t="s">
        <v>329</v>
      </c>
      <c r="K3052">
        <v>19</v>
      </c>
      <c r="L3052">
        <v>5</v>
      </c>
      <c r="M3052">
        <v>0</v>
      </c>
      <c r="N3052">
        <v>0</v>
      </c>
    </row>
    <row r="3053" spans="1:14" x14ac:dyDescent="0.15">
      <c r="A3053" t="str">
        <f t="shared" si="50"/>
        <v>201952_6_4562342690081</v>
      </c>
      <c r="B3053">
        <v>201952</v>
      </c>
      <c r="C3053">
        <v>6</v>
      </c>
      <c r="D3053" t="s">
        <v>35</v>
      </c>
      <c r="E3053" s="9">
        <v>4562342690081</v>
      </c>
      <c r="F3053">
        <v>0</v>
      </c>
      <c r="G3053">
        <v>0</v>
      </c>
      <c r="H3053" t="s">
        <v>25</v>
      </c>
      <c r="I3053" t="s">
        <v>19</v>
      </c>
      <c r="J3053" t="s">
        <v>329</v>
      </c>
      <c r="K3053">
        <v>8</v>
      </c>
      <c r="L3053">
        <v>1</v>
      </c>
      <c r="M3053">
        <v>0</v>
      </c>
      <c r="N3053">
        <v>0</v>
      </c>
    </row>
    <row r="3054" spans="1:14" x14ac:dyDescent="0.15">
      <c r="A3054" t="str">
        <f t="shared" si="50"/>
        <v>201952_83_4562342690029</v>
      </c>
      <c r="B3054">
        <v>201952</v>
      </c>
      <c r="C3054">
        <v>83</v>
      </c>
      <c r="D3054" t="s">
        <v>46</v>
      </c>
      <c r="E3054" s="9">
        <v>4562342690029</v>
      </c>
      <c r="F3054">
        <v>0</v>
      </c>
      <c r="G3054">
        <v>0</v>
      </c>
      <c r="H3054" t="s">
        <v>18</v>
      </c>
      <c r="I3054" t="s">
        <v>19</v>
      </c>
      <c r="J3054" t="s">
        <v>329</v>
      </c>
      <c r="K3054">
        <v>25</v>
      </c>
      <c r="L3054">
        <v>0</v>
      </c>
      <c r="M3054">
        <v>0</v>
      </c>
      <c r="N3054">
        <v>0</v>
      </c>
    </row>
    <row r="3055" spans="1:14" x14ac:dyDescent="0.15">
      <c r="A3055" t="str">
        <f t="shared" si="50"/>
        <v>201952_83_4562342690036</v>
      </c>
      <c r="B3055">
        <v>201952</v>
      </c>
      <c r="C3055">
        <v>83</v>
      </c>
      <c r="D3055" t="s">
        <v>46</v>
      </c>
      <c r="E3055" s="9">
        <v>4562342690036</v>
      </c>
      <c r="F3055">
        <v>0</v>
      </c>
      <c r="G3055">
        <v>0</v>
      </c>
      <c r="H3055" t="s">
        <v>20</v>
      </c>
      <c r="I3055" t="s">
        <v>19</v>
      </c>
      <c r="J3055" t="s">
        <v>329</v>
      </c>
      <c r="K3055">
        <v>7</v>
      </c>
      <c r="L3055">
        <v>1</v>
      </c>
      <c r="M3055">
        <v>0</v>
      </c>
      <c r="N3055">
        <v>0</v>
      </c>
    </row>
    <row r="3056" spans="1:14" x14ac:dyDescent="0.15">
      <c r="A3056" t="str">
        <f t="shared" si="50"/>
        <v>201952_83_4562342690050</v>
      </c>
      <c r="B3056">
        <v>201952</v>
      </c>
      <c r="C3056">
        <v>83</v>
      </c>
      <c r="D3056" t="s">
        <v>46</v>
      </c>
      <c r="E3056" s="9">
        <v>4562342690050</v>
      </c>
      <c r="F3056">
        <v>0</v>
      </c>
      <c r="G3056">
        <v>0</v>
      </c>
      <c r="H3056" t="s">
        <v>22</v>
      </c>
      <c r="I3056" t="s">
        <v>19</v>
      </c>
      <c r="J3056" t="s">
        <v>329</v>
      </c>
      <c r="K3056">
        <v>7</v>
      </c>
      <c r="L3056">
        <v>0</v>
      </c>
      <c r="M3056">
        <v>0</v>
      </c>
      <c r="N3056">
        <v>0</v>
      </c>
    </row>
    <row r="3057" spans="1:14" x14ac:dyDescent="0.15">
      <c r="A3057" t="str">
        <f t="shared" si="50"/>
        <v>201952_83_4562342690043</v>
      </c>
      <c r="B3057">
        <v>201952</v>
      </c>
      <c r="C3057">
        <v>83</v>
      </c>
      <c r="D3057" t="s">
        <v>46</v>
      </c>
      <c r="E3057" s="9">
        <v>4562342690043</v>
      </c>
      <c r="F3057">
        <v>0</v>
      </c>
      <c r="G3057">
        <v>0</v>
      </c>
      <c r="H3057" t="s">
        <v>21</v>
      </c>
      <c r="I3057" t="s">
        <v>19</v>
      </c>
      <c r="J3057" t="s">
        <v>329</v>
      </c>
      <c r="K3057">
        <v>23</v>
      </c>
      <c r="L3057">
        <v>5</v>
      </c>
      <c r="M3057">
        <v>0</v>
      </c>
      <c r="N3057">
        <v>0</v>
      </c>
    </row>
    <row r="3058" spans="1:14" x14ac:dyDescent="0.15">
      <c r="A3058" t="str">
        <f t="shared" si="50"/>
        <v>201952_83_4562342690067</v>
      </c>
      <c r="B3058">
        <v>201952</v>
      </c>
      <c r="C3058">
        <v>83</v>
      </c>
      <c r="D3058" t="s">
        <v>46</v>
      </c>
      <c r="E3058" s="9">
        <v>4562342690067</v>
      </c>
      <c r="F3058">
        <v>0</v>
      </c>
      <c r="G3058">
        <v>0</v>
      </c>
      <c r="H3058" t="s">
        <v>23</v>
      </c>
      <c r="I3058" t="s">
        <v>19</v>
      </c>
      <c r="J3058" t="s">
        <v>329</v>
      </c>
      <c r="K3058">
        <v>23</v>
      </c>
      <c r="L3058">
        <v>0</v>
      </c>
      <c r="M3058">
        <v>0</v>
      </c>
      <c r="N3058">
        <v>0</v>
      </c>
    </row>
    <row r="3059" spans="1:14" x14ac:dyDescent="0.15">
      <c r="A3059" t="str">
        <f t="shared" si="50"/>
        <v>201952_83_4562342690074</v>
      </c>
      <c r="B3059">
        <v>201952</v>
      </c>
      <c r="C3059">
        <v>83</v>
      </c>
      <c r="D3059" t="s">
        <v>46</v>
      </c>
      <c r="E3059" s="9">
        <v>4562342690074</v>
      </c>
      <c r="F3059">
        <v>0</v>
      </c>
      <c r="G3059">
        <v>0</v>
      </c>
      <c r="H3059" t="s">
        <v>24</v>
      </c>
      <c r="I3059" t="s">
        <v>19</v>
      </c>
      <c r="J3059" t="s">
        <v>329</v>
      </c>
      <c r="K3059">
        <v>18</v>
      </c>
      <c r="L3059">
        <v>3</v>
      </c>
      <c r="M3059">
        <v>0</v>
      </c>
      <c r="N3059">
        <v>0</v>
      </c>
    </row>
    <row r="3060" spans="1:14" x14ac:dyDescent="0.15">
      <c r="A3060" t="str">
        <f t="shared" si="50"/>
        <v>201952_83_4562342690081</v>
      </c>
      <c r="B3060">
        <v>201952</v>
      </c>
      <c r="C3060">
        <v>83</v>
      </c>
      <c r="D3060" t="s">
        <v>46</v>
      </c>
      <c r="E3060" s="9">
        <v>4562342690081</v>
      </c>
      <c r="F3060">
        <v>0</v>
      </c>
      <c r="G3060">
        <v>0</v>
      </c>
      <c r="H3060" t="s">
        <v>25</v>
      </c>
      <c r="I3060" t="s">
        <v>19</v>
      </c>
      <c r="J3060" t="s">
        <v>329</v>
      </c>
      <c r="K3060">
        <v>6</v>
      </c>
      <c r="L3060">
        <v>1</v>
      </c>
      <c r="M3060">
        <v>0</v>
      </c>
      <c r="N3060">
        <v>0</v>
      </c>
    </row>
    <row r="3061" spans="1:14" x14ac:dyDescent="0.15">
      <c r="A3061" t="str">
        <f t="shared" si="50"/>
        <v>201952_178_4562342690029</v>
      </c>
      <c r="B3061">
        <v>201952</v>
      </c>
      <c r="C3061">
        <v>178</v>
      </c>
      <c r="D3061" t="s">
        <v>62</v>
      </c>
      <c r="E3061" s="9">
        <v>4562342690029</v>
      </c>
      <c r="F3061">
        <v>0</v>
      </c>
      <c r="G3061">
        <v>0</v>
      </c>
      <c r="H3061" t="s">
        <v>18</v>
      </c>
      <c r="I3061" t="s">
        <v>19</v>
      </c>
      <c r="J3061" t="s">
        <v>329</v>
      </c>
      <c r="K3061">
        <v>25</v>
      </c>
      <c r="L3061">
        <v>2</v>
      </c>
      <c r="M3061">
        <v>0</v>
      </c>
      <c r="N3061">
        <v>0</v>
      </c>
    </row>
    <row r="3062" spans="1:14" x14ac:dyDescent="0.15">
      <c r="A3062" t="str">
        <f t="shared" si="50"/>
        <v>201952_178_4562342690036</v>
      </c>
      <c r="B3062">
        <v>201952</v>
      </c>
      <c r="C3062">
        <v>178</v>
      </c>
      <c r="D3062" t="s">
        <v>62</v>
      </c>
      <c r="E3062" s="9">
        <v>4562342690036</v>
      </c>
      <c r="F3062">
        <v>0</v>
      </c>
      <c r="G3062">
        <v>0</v>
      </c>
      <c r="H3062" t="s">
        <v>20</v>
      </c>
      <c r="I3062" t="s">
        <v>19</v>
      </c>
      <c r="J3062" t="s">
        <v>329</v>
      </c>
      <c r="K3062">
        <v>8</v>
      </c>
      <c r="L3062">
        <v>2</v>
      </c>
      <c r="M3062">
        <v>0</v>
      </c>
      <c r="N3062">
        <v>0</v>
      </c>
    </row>
    <row r="3063" spans="1:14" x14ac:dyDescent="0.15">
      <c r="A3063" t="str">
        <f t="shared" si="50"/>
        <v>201952_178_4562342690050</v>
      </c>
      <c r="B3063">
        <v>201952</v>
      </c>
      <c r="C3063">
        <v>178</v>
      </c>
      <c r="D3063" t="s">
        <v>62</v>
      </c>
      <c r="E3063" s="9">
        <v>4562342690050</v>
      </c>
      <c r="F3063">
        <v>0</v>
      </c>
      <c r="G3063">
        <v>0</v>
      </c>
      <c r="H3063" t="s">
        <v>22</v>
      </c>
      <c r="I3063" t="s">
        <v>19</v>
      </c>
      <c r="J3063" t="s">
        <v>329</v>
      </c>
      <c r="K3063">
        <v>9</v>
      </c>
      <c r="L3063">
        <v>1</v>
      </c>
      <c r="M3063">
        <v>0</v>
      </c>
      <c r="N3063">
        <v>0</v>
      </c>
    </row>
    <row r="3064" spans="1:14" x14ac:dyDescent="0.15">
      <c r="A3064" t="str">
        <f t="shared" si="50"/>
        <v>201952_178_4562342690043</v>
      </c>
      <c r="B3064">
        <v>201952</v>
      </c>
      <c r="C3064">
        <v>178</v>
      </c>
      <c r="D3064" t="s">
        <v>62</v>
      </c>
      <c r="E3064" s="9">
        <v>4562342690043</v>
      </c>
      <c r="F3064">
        <v>0</v>
      </c>
      <c r="G3064">
        <v>0</v>
      </c>
      <c r="H3064" t="s">
        <v>21</v>
      </c>
      <c r="I3064" t="s">
        <v>19</v>
      </c>
      <c r="J3064" t="s">
        <v>329</v>
      </c>
      <c r="K3064">
        <v>26</v>
      </c>
      <c r="L3064">
        <v>2</v>
      </c>
      <c r="M3064">
        <v>0</v>
      </c>
      <c r="N3064">
        <v>0</v>
      </c>
    </row>
    <row r="3065" spans="1:14" x14ac:dyDescent="0.15">
      <c r="A3065" t="str">
        <f t="shared" si="50"/>
        <v>201952_178_4562342690067</v>
      </c>
      <c r="B3065">
        <v>201952</v>
      </c>
      <c r="C3065">
        <v>178</v>
      </c>
      <c r="D3065" t="s">
        <v>62</v>
      </c>
      <c r="E3065" s="9">
        <v>4562342690067</v>
      </c>
      <c r="F3065">
        <v>0</v>
      </c>
      <c r="G3065">
        <v>0</v>
      </c>
      <c r="H3065" t="s">
        <v>23</v>
      </c>
      <c r="I3065" t="s">
        <v>19</v>
      </c>
      <c r="J3065" t="s">
        <v>329</v>
      </c>
      <c r="K3065">
        <v>27</v>
      </c>
      <c r="L3065">
        <v>2</v>
      </c>
      <c r="M3065">
        <v>0</v>
      </c>
      <c r="N3065">
        <v>0</v>
      </c>
    </row>
    <row r="3066" spans="1:14" x14ac:dyDescent="0.15">
      <c r="A3066" t="str">
        <f t="shared" si="50"/>
        <v>201952_178_4562342690074</v>
      </c>
      <c r="B3066">
        <v>201952</v>
      </c>
      <c r="C3066">
        <v>178</v>
      </c>
      <c r="D3066" t="s">
        <v>62</v>
      </c>
      <c r="E3066" s="9">
        <v>4562342690074</v>
      </c>
      <c r="F3066">
        <v>0</v>
      </c>
      <c r="G3066">
        <v>0</v>
      </c>
      <c r="H3066" t="s">
        <v>24</v>
      </c>
      <c r="I3066" t="s">
        <v>19</v>
      </c>
      <c r="J3066" t="s">
        <v>329</v>
      </c>
      <c r="K3066">
        <v>29</v>
      </c>
      <c r="L3066">
        <v>1</v>
      </c>
      <c r="M3066">
        <v>0</v>
      </c>
      <c r="N3066">
        <v>0</v>
      </c>
    </row>
    <row r="3067" spans="1:14" x14ac:dyDescent="0.15">
      <c r="A3067" t="str">
        <f t="shared" si="50"/>
        <v>201952_178_4562342690081</v>
      </c>
      <c r="B3067">
        <v>201952</v>
      </c>
      <c r="C3067">
        <v>178</v>
      </c>
      <c r="D3067" t="s">
        <v>62</v>
      </c>
      <c r="E3067" s="9">
        <v>4562342690081</v>
      </c>
      <c r="F3067">
        <v>0</v>
      </c>
      <c r="G3067">
        <v>0</v>
      </c>
      <c r="H3067" t="s">
        <v>25</v>
      </c>
      <c r="I3067" t="s">
        <v>19</v>
      </c>
      <c r="J3067" t="s">
        <v>329</v>
      </c>
      <c r="K3067">
        <v>9</v>
      </c>
      <c r="L3067">
        <v>1</v>
      </c>
      <c r="M3067">
        <v>0</v>
      </c>
      <c r="N3067">
        <v>0</v>
      </c>
    </row>
    <row r="3068" spans="1:14" x14ac:dyDescent="0.15">
      <c r="A3068" t="str">
        <f t="shared" si="50"/>
        <v>201952_369_4562342690029</v>
      </c>
      <c r="B3068">
        <v>201952</v>
      </c>
      <c r="C3068">
        <v>369</v>
      </c>
      <c r="D3068" t="s">
        <v>95</v>
      </c>
      <c r="E3068" s="9">
        <v>4562342690029</v>
      </c>
      <c r="F3068">
        <v>0</v>
      </c>
      <c r="G3068">
        <v>0</v>
      </c>
      <c r="H3068" t="s">
        <v>18</v>
      </c>
      <c r="I3068" t="s">
        <v>19</v>
      </c>
      <c r="J3068" t="s">
        <v>329</v>
      </c>
      <c r="K3068">
        <v>22</v>
      </c>
      <c r="L3068">
        <v>1</v>
      </c>
      <c r="M3068">
        <v>0</v>
      </c>
      <c r="N3068">
        <v>0</v>
      </c>
    </row>
    <row r="3069" spans="1:14" x14ac:dyDescent="0.15">
      <c r="A3069" t="str">
        <f t="shared" si="50"/>
        <v>201952_369_4562342690036</v>
      </c>
      <c r="B3069">
        <v>201952</v>
      </c>
      <c r="C3069">
        <v>369</v>
      </c>
      <c r="D3069" t="s">
        <v>95</v>
      </c>
      <c r="E3069" s="9">
        <v>4562342690036</v>
      </c>
      <c r="F3069">
        <v>0</v>
      </c>
      <c r="G3069">
        <v>0</v>
      </c>
      <c r="H3069" t="s">
        <v>20</v>
      </c>
      <c r="I3069" t="s">
        <v>19</v>
      </c>
      <c r="J3069" t="s">
        <v>329</v>
      </c>
      <c r="K3069">
        <v>8</v>
      </c>
      <c r="L3069">
        <v>1</v>
      </c>
      <c r="M3069">
        <v>0</v>
      </c>
      <c r="N3069">
        <v>0</v>
      </c>
    </row>
    <row r="3070" spans="1:14" x14ac:dyDescent="0.15">
      <c r="A3070" t="str">
        <f t="shared" si="50"/>
        <v>201952_369_4562342690050</v>
      </c>
      <c r="B3070">
        <v>201952</v>
      </c>
      <c r="C3070">
        <v>369</v>
      </c>
      <c r="D3070" t="s">
        <v>95</v>
      </c>
      <c r="E3070" s="9">
        <v>4562342690050</v>
      </c>
      <c r="F3070">
        <v>0</v>
      </c>
      <c r="G3070">
        <v>0</v>
      </c>
      <c r="H3070" t="s">
        <v>22</v>
      </c>
      <c r="I3070" t="s">
        <v>19</v>
      </c>
      <c r="J3070" t="s">
        <v>329</v>
      </c>
      <c r="K3070">
        <v>9</v>
      </c>
      <c r="L3070">
        <v>0</v>
      </c>
      <c r="M3070">
        <v>0</v>
      </c>
      <c r="N3070">
        <v>0</v>
      </c>
    </row>
    <row r="3071" spans="1:14" x14ac:dyDescent="0.15">
      <c r="A3071" t="str">
        <f t="shared" si="50"/>
        <v>201952_369_4562342690043</v>
      </c>
      <c r="B3071">
        <v>201952</v>
      </c>
      <c r="C3071">
        <v>369</v>
      </c>
      <c r="D3071" t="s">
        <v>95</v>
      </c>
      <c r="E3071" s="9">
        <v>4562342690043</v>
      </c>
      <c r="F3071">
        <v>0</v>
      </c>
      <c r="G3071">
        <v>0</v>
      </c>
      <c r="H3071" t="s">
        <v>21</v>
      </c>
      <c r="I3071" t="s">
        <v>19</v>
      </c>
      <c r="J3071" t="s">
        <v>329</v>
      </c>
      <c r="K3071">
        <v>25</v>
      </c>
      <c r="L3071">
        <v>1</v>
      </c>
      <c r="M3071">
        <v>0</v>
      </c>
      <c r="N3071">
        <v>0</v>
      </c>
    </row>
    <row r="3072" spans="1:14" x14ac:dyDescent="0.15">
      <c r="A3072" t="str">
        <f t="shared" si="50"/>
        <v>201952_369_4562342690067</v>
      </c>
      <c r="B3072">
        <v>201952</v>
      </c>
      <c r="C3072">
        <v>369</v>
      </c>
      <c r="D3072" t="s">
        <v>95</v>
      </c>
      <c r="E3072" s="9">
        <v>4562342690067</v>
      </c>
      <c r="F3072">
        <v>0</v>
      </c>
      <c r="G3072">
        <v>0</v>
      </c>
      <c r="H3072" t="s">
        <v>23</v>
      </c>
      <c r="I3072" t="s">
        <v>19</v>
      </c>
      <c r="J3072" t="s">
        <v>329</v>
      </c>
      <c r="K3072">
        <v>29</v>
      </c>
      <c r="L3072">
        <v>1</v>
      </c>
      <c r="M3072">
        <v>0</v>
      </c>
      <c r="N3072">
        <v>0</v>
      </c>
    </row>
    <row r="3073" spans="1:14" x14ac:dyDescent="0.15">
      <c r="A3073" t="str">
        <f t="shared" si="50"/>
        <v>201952_369_4562342690074</v>
      </c>
      <c r="B3073">
        <v>201952</v>
      </c>
      <c r="C3073">
        <v>369</v>
      </c>
      <c r="D3073" t="s">
        <v>95</v>
      </c>
      <c r="E3073" s="9">
        <v>4562342690074</v>
      </c>
      <c r="F3073">
        <v>0</v>
      </c>
      <c r="G3073">
        <v>0</v>
      </c>
      <c r="H3073" t="s">
        <v>24</v>
      </c>
      <c r="I3073" t="s">
        <v>19</v>
      </c>
      <c r="J3073" t="s">
        <v>329</v>
      </c>
      <c r="K3073">
        <v>22</v>
      </c>
      <c r="L3073">
        <v>2</v>
      </c>
      <c r="M3073">
        <v>0</v>
      </c>
      <c r="N3073">
        <v>0</v>
      </c>
    </row>
    <row r="3074" spans="1:14" x14ac:dyDescent="0.15">
      <c r="A3074" t="str">
        <f t="shared" si="50"/>
        <v>201952_369_4562342690081</v>
      </c>
      <c r="B3074">
        <v>201952</v>
      </c>
      <c r="C3074">
        <v>369</v>
      </c>
      <c r="D3074" t="s">
        <v>95</v>
      </c>
      <c r="E3074" s="9">
        <v>4562342690081</v>
      </c>
      <c r="F3074">
        <v>0</v>
      </c>
      <c r="G3074">
        <v>0</v>
      </c>
      <c r="H3074" t="s">
        <v>25</v>
      </c>
      <c r="I3074" t="s">
        <v>19</v>
      </c>
      <c r="J3074" t="s">
        <v>329</v>
      </c>
      <c r="K3074">
        <v>9</v>
      </c>
      <c r="L3074">
        <v>0</v>
      </c>
      <c r="M3074">
        <v>0</v>
      </c>
      <c r="N3074">
        <v>0</v>
      </c>
    </row>
    <row r="3075" spans="1:14" x14ac:dyDescent="0.15">
      <c r="A3075" t="str">
        <f t="shared" si="50"/>
        <v>201952_445_4562342690029</v>
      </c>
      <c r="B3075">
        <v>201952</v>
      </c>
      <c r="C3075">
        <v>445</v>
      </c>
      <c r="D3075" t="s">
        <v>120</v>
      </c>
      <c r="E3075" s="9">
        <v>4562342690029</v>
      </c>
      <c r="F3075">
        <v>0</v>
      </c>
      <c r="G3075">
        <v>0</v>
      </c>
      <c r="H3075" t="s">
        <v>18</v>
      </c>
      <c r="I3075" t="s">
        <v>19</v>
      </c>
      <c r="J3075" t="s">
        <v>329</v>
      </c>
      <c r="K3075">
        <v>26</v>
      </c>
      <c r="L3075">
        <v>0</v>
      </c>
      <c r="M3075">
        <v>0</v>
      </c>
      <c r="N3075">
        <v>0</v>
      </c>
    </row>
    <row r="3076" spans="1:14" x14ac:dyDescent="0.15">
      <c r="A3076" t="str">
        <f t="shared" si="50"/>
        <v>201952_445_4562342690036</v>
      </c>
      <c r="B3076">
        <v>201952</v>
      </c>
      <c r="C3076">
        <v>445</v>
      </c>
      <c r="D3076" t="s">
        <v>120</v>
      </c>
      <c r="E3076" s="9">
        <v>4562342690036</v>
      </c>
      <c r="F3076">
        <v>0</v>
      </c>
      <c r="G3076">
        <v>0</v>
      </c>
      <c r="H3076" t="s">
        <v>20</v>
      </c>
      <c r="I3076" t="s">
        <v>19</v>
      </c>
      <c r="J3076" t="s">
        <v>329</v>
      </c>
      <c r="K3076">
        <v>9</v>
      </c>
      <c r="L3076">
        <v>0</v>
      </c>
      <c r="M3076">
        <v>0</v>
      </c>
      <c r="N3076">
        <v>0</v>
      </c>
    </row>
    <row r="3077" spans="1:14" x14ac:dyDescent="0.15">
      <c r="A3077" t="str">
        <f t="shared" si="50"/>
        <v>201952_445_4562342690050</v>
      </c>
      <c r="B3077">
        <v>201952</v>
      </c>
      <c r="C3077">
        <v>445</v>
      </c>
      <c r="D3077" t="s">
        <v>120</v>
      </c>
      <c r="E3077" s="9">
        <v>4562342690050</v>
      </c>
      <c r="F3077">
        <v>0</v>
      </c>
      <c r="G3077">
        <v>0</v>
      </c>
      <c r="H3077" t="s">
        <v>22</v>
      </c>
      <c r="I3077" t="s">
        <v>19</v>
      </c>
      <c r="J3077" t="s">
        <v>329</v>
      </c>
      <c r="K3077">
        <v>8</v>
      </c>
      <c r="L3077">
        <v>0</v>
      </c>
      <c r="M3077">
        <v>0</v>
      </c>
      <c r="N3077">
        <v>0</v>
      </c>
    </row>
    <row r="3078" spans="1:14" x14ac:dyDescent="0.15">
      <c r="A3078" t="str">
        <f t="shared" si="50"/>
        <v>201952_445_4562342690043</v>
      </c>
      <c r="B3078">
        <v>201952</v>
      </c>
      <c r="C3078">
        <v>445</v>
      </c>
      <c r="D3078" t="s">
        <v>120</v>
      </c>
      <c r="E3078" s="9">
        <v>4562342690043</v>
      </c>
      <c r="F3078">
        <v>0</v>
      </c>
      <c r="G3078">
        <v>0</v>
      </c>
      <c r="H3078" t="s">
        <v>21</v>
      </c>
      <c r="I3078" t="s">
        <v>19</v>
      </c>
      <c r="J3078" t="s">
        <v>329</v>
      </c>
      <c r="K3078">
        <v>18</v>
      </c>
      <c r="L3078">
        <v>2</v>
      </c>
      <c r="M3078">
        <v>0</v>
      </c>
      <c r="N3078">
        <v>0</v>
      </c>
    </row>
    <row r="3079" spans="1:14" x14ac:dyDescent="0.15">
      <c r="A3079" t="str">
        <f t="shared" si="50"/>
        <v>201952_445_4562342690067</v>
      </c>
      <c r="B3079">
        <v>201952</v>
      </c>
      <c r="C3079">
        <v>445</v>
      </c>
      <c r="D3079" t="s">
        <v>120</v>
      </c>
      <c r="E3079" s="9">
        <v>4562342690067</v>
      </c>
      <c r="F3079">
        <v>0</v>
      </c>
      <c r="G3079">
        <v>0</v>
      </c>
      <c r="H3079" t="s">
        <v>23</v>
      </c>
      <c r="I3079" t="s">
        <v>19</v>
      </c>
      <c r="J3079" t="s">
        <v>329</v>
      </c>
      <c r="K3079">
        <v>23</v>
      </c>
      <c r="L3079">
        <v>2</v>
      </c>
      <c r="M3079">
        <v>0</v>
      </c>
      <c r="N3079">
        <v>0</v>
      </c>
    </row>
    <row r="3080" spans="1:14" x14ac:dyDescent="0.15">
      <c r="A3080" t="str">
        <f t="shared" si="50"/>
        <v>201952_445_4562342690074</v>
      </c>
      <c r="B3080">
        <v>201952</v>
      </c>
      <c r="C3080">
        <v>445</v>
      </c>
      <c r="D3080" t="s">
        <v>120</v>
      </c>
      <c r="E3080" s="9">
        <v>4562342690074</v>
      </c>
      <c r="F3080">
        <v>0</v>
      </c>
      <c r="G3080">
        <v>0</v>
      </c>
      <c r="H3080" t="s">
        <v>24</v>
      </c>
      <c r="I3080" t="s">
        <v>19</v>
      </c>
      <c r="J3080" t="s">
        <v>329</v>
      </c>
      <c r="K3080">
        <v>15</v>
      </c>
      <c r="L3080">
        <v>1</v>
      </c>
      <c r="M3080">
        <v>0</v>
      </c>
      <c r="N3080">
        <v>0</v>
      </c>
    </row>
    <row r="3081" spans="1:14" x14ac:dyDescent="0.15">
      <c r="A3081" t="str">
        <f t="shared" si="50"/>
        <v>201952_445_4562342690081</v>
      </c>
      <c r="B3081">
        <v>201952</v>
      </c>
      <c r="C3081">
        <v>445</v>
      </c>
      <c r="D3081" t="s">
        <v>120</v>
      </c>
      <c r="E3081" s="9">
        <v>4562342690081</v>
      </c>
      <c r="F3081">
        <v>0</v>
      </c>
      <c r="G3081">
        <v>0</v>
      </c>
      <c r="H3081" t="s">
        <v>25</v>
      </c>
      <c r="I3081" t="s">
        <v>19</v>
      </c>
      <c r="J3081" t="s">
        <v>329</v>
      </c>
      <c r="K3081">
        <v>3</v>
      </c>
      <c r="L3081">
        <v>1</v>
      </c>
      <c r="M3081">
        <v>0</v>
      </c>
      <c r="N3081">
        <v>0</v>
      </c>
    </row>
    <row r="3082" spans="1:14" x14ac:dyDescent="0.15">
      <c r="A3082" t="str">
        <f t="shared" si="50"/>
        <v>201952_116_4562342690029</v>
      </c>
      <c r="B3082">
        <v>201952</v>
      </c>
      <c r="C3082">
        <v>116</v>
      </c>
      <c r="D3082" t="s">
        <v>51</v>
      </c>
      <c r="E3082" s="9">
        <v>4562342690029</v>
      </c>
      <c r="F3082">
        <v>0</v>
      </c>
      <c r="G3082">
        <v>0</v>
      </c>
      <c r="H3082" t="s">
        <v>18</v>
      </c>
      <c r="I3082" t="s">
        <v>19</v>
      </c>
      <c r="J3082" t="s">
        <v>329</v>
      </c>
      <c r="K3082">
        <v>29</v>
      </c>
      <c r="L3082">
        <v>4</v>
      </c>
      <c r="M3082">
        <v>0</v>
      </c>
      <c r="N3082">
        <v>0</v>
      </c>
    </row>
    <row r="3083" spans="1:14" x14ac:dyDescent="0.15">
      <c r="A3083" t="str">
        <f t="shared" si="50"/>
        <v>201952_116_4562342690036</v>
      </c>
      <c r="B3083">
        <v>201952</v>
      </c>
      <c r="C3083">
        <v>116</v>
      </c>
      <c r="D3083" t="s">
        <v>51</v>
      </c>
      <c r="E3083" s="9">
        <v>4562342690036</v>
      </c>
      <c r="F3083">
        <v>0</v>
      </c>
      <c r="G3083">
        <v>0</v>
      </c>
      <c r="H3083" t="s">
        <v>20</v>
      </c>
      <c r="I3083" t="s">
        <v>19</v>
      </c>
      <c r="J3083" t="s">
        <v>329</v>
      </c>
      <c r="K3083">
        <v>3</v>
      </c>
      <c r="L3083">
        <v>3</v>
      </c>
      <c r="M3083">
        <v>0</v>
      </c>
      <c r="N3083">
        <v>0</v>
      </c>
    </row>
    <row r="3084" spans="1:14" x14ac:dyDescent="0.15">
      <c r="A3084" t="str">
        <f t="shared" si="50"/>
        <v>201952_116_4562342690050</v>
      </c>
      <c r="B3084">
        <v>201952</v>
      </c>
      <c r="C3084">
        <v>116</v>
      </c>
      <c r="D3084" t="s">
        <v>51</v>
      </c>
      <c r="E3084" s="9">
        <v>4562342690050</v>
      </c>
      <c r="F3084">
        <v>0</v>
      </c>
      <c r="G3084">
        <v>0</v>
      </c>
      <c r="H3084" t="s">
        <v>22</v>
      </c>
      <c r="I3084" t="s">
        <v>19</v>
      </c>
      <c r="J3084" t="s">
        <v>329</v>
      </c>
      <c r="K3084">
        <v>5</v>
      </c>
      <c r="L3084">
        <v>2</v>
      </c>
      <c r="M3084">
        <v>0</v>
      </c>
      <c r="N3084">
        <v>0</v>
      </c>
    </row>
    <row r="3085" spans="1:14" x14ac:dyDescent="0.15">
      <c r="A3085" t="str">
        <f t="shared" si="50"/>
        <v>201952_116_4562342690043</v>
      </c>
      <c r="B3085">
        <v>201952</v>
      </c>
      <c r="C3085">
        <v>116</v>
      </c>
      <c r="D3085" t="s">
        <v>51</v>
      </c>
      <c r="E3085" s="9">
        <v>4562342690043</v>
      </c>
      <c r="F3085">
        <v>0</v>
      </c>
      <c r="G3085">
        <v>0</v>
      </c>
      <c r="H3085" t="s">
        <v>21</v>
      </c>
      <c r="I3085" t="s">
        <v>19</v>
      </c>
      <c r="J3085" t="s">
        <v>329</v>
      </c>
      <c r="K3085">
        <v>29</v>
      </c>
      <c r="L3085">
        <v>5</v>
      </c>
      <c r="M3085">
        <v>0</v>
      </c>
      <c r="N3085">
        <v>0</v>
      </c>
    </row>
    <row r="3086" spans="1:14" x14ac:dyDescent="0.15">
      <c r="A3086" t="str">
        <f t="shared" si="50"/>
        <v>201952_116_4562342690067</v>
      </c>
      <c r="B3086">
        <v>201952</v>
      </c>
      <c r="C3086">
        <v>116</v>
      </c>
      <c r="D3086" t="s">
        <v>51</v>
      </c>
      <c r="E3086" s="9">
        <v>4562342690067</v>
      </c>
      <c r="F3086">
        <v>0</v>
      </c>
      <c r="G3086">
        <v>0</v>
      </c>
      <c r="H3086" t="s">
        <v>23</v>
      </c>
      <c r="I3086" t="s">
        <v>19</v>
      </c>
      <c r="J3086" t="s">
        <v>329</v>
      </c>
      <c r="K3086">
        <v>28</v>
      </c>
      <c r="L3086">
        <v>6</v>
      </c>
      <c r="M3086">
        <v>0</v>
      </c>
      <c r="N3086">
        <v>0</v>
      </c>
    </row>
    <row r="3087" spans="1:14" x14ac:dyDescent="0.15">
      <c r="A3087" t="str">
        <f t="shared" si="50"/>
        <v>201952_116_4562342690074</v>
      </c>
      <c r="B3087">
        <v>201952</v>
      </c>
      <c r="C3087">
        <v>116</v>
      </c>
      <c r="D3087" t="s">
        <v>51</v>
      </c>
      <c r="E3087" s="9">
        <v>4562342690074</v>
      </c>
      <c r="F3087">
        <v>0</v>
      </c>
      <c r="G3087">
        <v>0</v>
      </c>
      <c r="H3087" t="s">
        <v>24</v>
      </c>
      <c r="I3087" t="s">
        <v>19</v>
      </c>
      <c r="J3087" t="s">
        <v>329</v>
      </c>
      <c r="K3087">
        <v>22</v>
      </c>
      <c r="L3087">
        <v>2</v>
      </c>
      <c r="M3087">
        <v>0</v>
      </c>
      <c r="N3087">
        <v>0</v>
      </c>
    </row>
    <row r="3088" spans="1:14" x14ac:dyDescent="0.15">
      <c r="A3088" t="str">
        <f t="shared" si="50"/>
        <v>201952_116_4562342690081</v>
      </c>
      <c r="B3088">
        <v>201952</v>
      </c>
      <c r="C3088">
        <v>116</v>
      </c>
      <c r="D3088" t="s">
        <v>51</v>
      </c>
      <c r="E3088" s="9">
        <v>4562342690081</v>
      </c>
      <c r="F3088">
        <v>0</v>
      </c>
      <c r="G3088">
        <v>0</v>
      </c>
      <c r="H3088" t="s">
        <v>25</v>
      </c>
      <c r="I3088" t="s">
        <v>19</v>
      </c>
      <c r="J3088" t="s">
        <v>329</v>
      </c>
      <c r="K3088">
        <v>2</v>
      </c>
      <c r="L3088">
        <v>6</v>
      </c>
      <c r="M3088">
        <v>0</v>
      </c>
      <c r="N3088">
        <v>0</v>
      </c>
    </row>
    <row r="3089" spans="1:14" x14ac:dyDescent="0.15">
      <c r="A3089" t="str">
        <f t="shared" si="50"/>
        <v>201952_300_4562342690029</v>
      </c>
      <c r="B3089">
        <v>201952</v>
      </c>
      <c r="C3089">
        <v>300</v>
      </c>
      <c r="D3089" t="s">
        <v>71</v>
      </c>
      <c r="E3089" s="9">
        <v>4562342690029</v>
      </c>
      <c r="F3089">
        <v>0</v>
      </c>
      <c r="G3089">
        <v>0</v>
      </c>
      <c r="H3089" t="s">
        <v>18</v>
      </c>
      <c r="I3089" t="s">
        <v>19</v>
      </c>
      <c r="J3089" t="s">
        <v>329</v>
      </c>
      <c r="K3089">
        <v>18</v>
      </c>
      <c r="L3089">
        <v>7</v>
      </c>
      <c r="M3089">
        <v>0</v>
      </c>
      <c r="N3089">
        <v>0</v>
      </c>
    </row>
    <row r="3090" spans="1:14" x14ac:dyDescent="0.15">
      <c r="A3090" t="str">
        <f t="shared" si="50"/>
        <v>201952_300_4562342690036</v>
      </c>
      <c r="B3090">
        <v>201952</v>
      </c>
      <c r="C3090">
        <v>300</v>
      </c>
      <c r="D3090" t="s">
        <v>71</v>
      </c>
      <c r="E3090" s="9">
        <v>4562342690036</v>
      </c>
      <c r="F3090">
        <v>0</v>
      </c>
      <c r="G3090">
        <v>0</v>
      </c>
      <c r="H3090" t="s">
        <v>20</v>
      </c>
      <c r="I3090" t="s">
        <v>19</v>
      </c>
      <c r="J3090" t="s">
        <v>329</v>
      </c>
      <c r="K3090">
        <v>5</v>
      </c>
      <c r="L3090">
        <v>2</v>
      </c>
      <c r="M3090">
        <v>0</v>
      </c>
      <c r="N3090">
        <v>0</v>
      </c>
    </row>
    <row r="3091" spans="1:14" x14ac:dyDescent="0.15">
      <c r="A3091" t="str">
        <f t="shared" si="50"/>
        <v>201952_300_4562342690050</v>
      </c>
      <c r="B3091">
        <v>201952</v>
      </c>
      <c r="C3091">
        <v>300</v>
      </c>
      <c r="D3091" t="s">
        <v>71</v>
      </c>
      <c r="E3091" s="9">
        <v>4562342690050</v>
      </c>
      <c r="F3091">
        <v>0</v>
      </c>
      <c r="G3091">
        <v>0</v>
      </c>
      <c r="H3091" t="s">
        <v>22</v>
      </c>
      <c r="I3091" t="s">
        <v>19</v>
      </c>
      <c r="J3091" t="s">
        <v>329</v>
      </c>
      <c r="K3091">
        <v>4</v>
      </c>
      <c r="L3091">
        <v>0</v>
      </c>
      <c r="M3091">
        <v>0</v>
      </c>
      <c r="N3091">
        <v>0</v>
      </c>
    </row>
    <row r="3092" spans="1:14" x14ac:dyDescent="0.15">
      <c r="A3092" t="str">
        <f t="shared" si="50"/>
        <v>201952_300_4562342690043</v>
      </c>
      <c r="B3092">
        <v>201952</v>
      </c>
      <c r="C3092">
        <v>300</v>
      </c>
      <c r="D3092" t="s">
        <v>71</v>
      </c>
      <c r="E3092" s="9">
        <v>4562342690043</v>
      </c>
      <c r="F3092">
        <v>0</v>
      </c>
      <c r="G3092">
        <v>0</v>
      </c>
      <c r="H3092" t="s">
        <v>21</v>
      </c>
      <c r="I3092" t="s">
        <v>19</v>
      </c>
      <c r="J3092" t="s">
        <v>329</v>
      </c>
      <c r="K3092">
        <v>33</v>
      </c>
      <c r="L3092">
        <v>5</v>
      </c>
      <c r="M3092">
        <v>0</v>
      </c>
      <c r="N3092">
        <v>0</v>
      </c>
    </row>
    <row r="3093" spans="1:14" x14ac:dyDescent="0.15">
      <c r="A3093" t="str">
        <f t="shared" si="50"/>
        <v>201952_300_4562342690067</v>
      </c>
      <c r="B3093">
        <v>201952</v>
      </c>
      <c r="C3093">
        <v>300</v>
      </c>
      <c r="D3093" t="s">
        <v>71</v>
      </c>
      <c r="E3093" s="9">
        <v>4562342690067</v>
      </c>
      <c r="F3093">
        <v>0</v>
      </c>
      <c r="G3093">
        <v>0</v>
      </c>
      <c r="H3093" t="s">
        <v>23</v>
      </c>
      <c r="I3093" t="s">
        <v>19</v>
      </c>
      <c r="J3093" t="s">
        <v>329</v>
      </c>
      <c r="K3093">
        <v>25</v>
      </c>
      <c r="L3093">
        <v>6</v>
      </c>
      <c r="M3093">
        <v>0</v>
      </c>
      <c r="N3093">
        <v>0</v>
      </c>
    </row>
    <row r="3094" spans="1:14" x14ac:dyDescent="0.15">
      <c r="A3094" t="str">
        <f t="shared" si="50"/>
        <v>201952_300_4562342690074</v>
      </c>
      <c r="B3094">
        <v>201952</v>
      </c>
      <c r="C3094">
        <v>300</v>
      </c>
      <c r="D3094" t="s">
        <v>71</v>
      </c>
      <c r="E3094" s="9">
        <v>4562342690074</v>
      </c>
      <c r="F3094">
        <v>0</v>
      </c>
      <c r="G3094">
        <v>0</v>
      </c>
      <c r="H3094" t="s">
        <v>24</v>
      </c>
      <c r="I3094" t="s">
        <v>19</v>
      </c>
      <c r="J3094" t="s">
        <v>329</v>
      </c>
      <c r="K3094">
        <v>21</v>
      </c>
      <c r="L3094">
        <v>5</v>
      </c>
      <c r="M3094">
        <v>0</v>
      </c>
      <c r="N3094">
        <v>0</v>
      </c>
    </row>
    <row r="3095" spans="1:14" x14ac:dyDescent="0.15">
      <c r="A3095" t="str">
        <f t="shared" si="50"/>
        <v>201952_300_4562342690081</v>
      </c>
      <c r="B3095">
        <v>201952</v>
      </c>
      <c r="C3095">
        <v>300</v>
      </c>
      <c r="D3095" t="s">
        <v>71</v>
      </c>
      <c r="E3095" s="9">
        <v>4562342690081</v>
      </c>
      <c r="F3095">
        <v>0</v>
      </c>
      <c r="G3095">
        <v>0</v>
      </c>
      <c r="H3095" t="s">
        <v>25</v>
      </c>
      <c r="I3095" t="s">
        <v>19</v>
      </c>
      <c r="J3095" t="s">
        <v>329</v>
      </c>
      <c r="K3095">
        <v>2</v>
      </c>
      <c r="L3095">
        <v>2</v>
      </c>
      <c r="M3095">
        <v>0</v>
      </c>
      <c r="N3095">
        <v>0</v>
      </c>
    </row>
    <row r="3096" spans="1:14" x14ac:dyDescent="0.15">
      <c r="A3096" t="str">
        <f t="shared" si="50"/>
        <v>201952_320_4562342690029</v>
      </c>
      <c r="B3096">
        <v>201952</v>
      </c>
      <c r="C3096">
        <v>320</v>
      </c>
      <c r="D3096" t="s">
        <v>82</v>
      </c>
      <c r="E3096" s="9">
        <v>4562342690029</v>
      </c>
      <c r="F3096">
        <v>0</v>
      </c>
      <c r="G3096">
        <v>0</v>
      </c>
      <c r="H3096" t="s">
        <v>18</v>
      </c>
      <c r="I3096" t="s">
        <v>19</v>
      </c>
      <c r="J3096" t="s">
        <v>329</v>
      </c>
      <c r="K3096">
        <v>20</v>
      </c>
      <c r="L3096">
        <v>3</v>
      </c>
      <c r="M3096">
        <v>0</v>
      </c>
      <c r="N3096">
        <v>0</v>
      </c>
    </row>
    <row r="3097" spans="1:14" x14ac:dyDescent="0.15">
      <c r="A3097" t="str">
        <f t="shared" ref="A3097:A3160" si="51">B3097&amp;"_"&amp;C3097&amp;"_"&amp;E3097</f>
        <v>201952_320_4562342690036</v>
      </c>
      <c r="B3097">
        <v>201952</v>
      </c>
      <c r="C3097">
        <v>320</v>
      </c>
      <c r="D3097" t="s">
        <v>82</v>
      </c>
      <c r="E3097" s="9">
        <v>4562342690036</v>
      </c>
      <c r="F3097">
        <v>0</v>
      </c>
      <c r="G3097">
        <v>0</v>
      </c>
      <c r="H3097" t="s">
        <v>20</v>
      </c>
      <c r="I3097" t="s">
        <v>19</v>
      </c>
      <c r="J3097" t="s">
        <v>329</v>
      </c>
      <c r="K3097">
        <v>9</v>
      </c>
      <c r="L3097">
        <v>0</v>
      </c>
      <c r="M3097">
        <v>0</v>
      </c>
      <c r="N3097">
        <v>0</v>
      </c>
    </row>
    <row r="3098" spans="1:14" x14ac:dyDescent="0.15">
      <c r="A3098" t="str">
        <f t="shared" si="51"/>
        <v>201952_320_4562342690050</v>
      </c>
      <c r="B3098">
        <v>201952</v>
      </c>
      <c r="C3098">
        <v>320</v>
      </c>
      <c r="D3098" t="s">
        <v>82</v>
      </c>
      <c r="E3098" s="9">
        <v>4562342690050</v>
      </c>
      <c r="F3098">
        <v>0</v>
      </c>
      <c r="G3098">
        <v>0</v>
      </c>
      <c r="H3098" t="s">
        <v>22</v>
      </c>
      <c r="I3098" t="s">
        <v>19</v>
      </c>
      <c r="J3098" t="s">
        <v>329</v>
      </c>
      <c r="K3098">
        <v>8</v>
      </c>
      <c r="L3098">
        <v>0</v>
      </c>
      <c r="M3098">
        <v>0</v>
      </c>
      <c r="N3098">
        <v>0</v>
      </c>
    </row>
    <row r="3099" spans="1:14" x14ac:dyDescent="0.15">
      <c r="A3099" t="str">
        <f t="shared" si="51"/>
        <v>201952_320_4562342690043</v>
      </c>
      <c r="B3099">
        <v>201952</v>
      </c>
      <c r="C3099">
        <v>320</v>
      </c>
      <c r="D3099" t="s">
        <v>82</v>
      </c>
      <c r="E3099" s="9">
        <v>4562342690043</v>
      </c>
      <c r="F3099">
        <v>0</v>
      </c>
      <c r="G3099">
        <v>0</v>
      </c>
      <c r="H3099" t="s">
        <v>21</v>
      </c>
      <c r="I3099" t="s">
        <v>19</v>
      </c>
      <c r="J3099" t="s">
        <v>329</v>
      </c>
      <c r="K3099">
        <v>21</v>
      </c>
      <c r="L3099">
        <v>1</v>
      </c>
      <c r="M3099">
        <v>0</v>
      </c>
      <c r="N3099">
        <v>0</v>
      </c>
    </row>
    <row r="3100" spans="1:14" x14ac:dyDescent="0.15">
      <c r="A3100" t="str">
        <f t="shared" si="51"/>
        <v>201952_320_4562342690067</v>
      </c>
      <c r="B3100">
        <v>201952</v>
      </c>
      <c r="C3100">
        <v>320</v>
      </c>
      <c r="D3100" t="s">
        <v>82</v>
      </c>
      <c r="E3100" s="9">
        <v>4562342690067</v>
      </c>
      <c r="F3100">
        <v>0</v>
      </c>
      <c r="G3100">
        <v>0</v>
      </c>
      <c r="H3100" t="s">
        <v>23</v>
      </c>
      <c r="I3100" t="s">
        <v>19</v>
      </c>
      <c r="J3100" t="s">
        <v>329</v>
      </c>
      <c r="K3100">
        <v>26</v>
      </c>
      <c r="L3100">
        <v>1</v>
      </c>
      <c r="M3100">
        <v>0</v>
      </c>
      <c r="N3100">
        <v>0</v>
      </c>
    </row>
    <row r="3101" spans="1:14" x14ac:dyDescent="0.15">
      <c r="A3101" t="str">
        <f t="shared" si="51"/>
        <v>201952_320_4562342690074</v>
      </c>
      <c r="B3101">
        <v>201952</v>
      </c>
      <c r="C3101">
        <v>320</v>
      </c>
      <c r="D3101" t="s">
        <v>82</v>
      </c>
      <c r="E3101" s="9">
        <v>4562342690074</v>
      </c>
      <c r="F3101">
        <v>0</v>
      </c>
      <c r="G3101">
        <v>0</v>
      </c>
      <c r="H3101" t="s">
        <v>24</v>
      </c>
      <c r="I3101" t="s">
        <v>19</v>
      </c>
      <c r="J3101" t="s">
        <v>329</v>
      </c>
      <c r="K3101">
        <v>19</v>
      </c>
      <c r="L3101">
        <v>5</v>
      </c>
      <c r="M3101">
        <v>0</v>
      </c>
      <c r="N3101">
        <v>0</v>
      </c>
    </row>
    <row r="3102" spans="1:14" x14ac:dyDescent="0.15">
      <c r="A3102" t="str">
        <f t="shared" si="51"/>
        <v>201952_320_4562342690081</v>
      </c>
      <c r="B3102">
        <v>201952</v>
      </c>
      <c r="C3102">
        <v>320</v>
      </c>
      <c r="D3102" t="s">
        <v>82</v>
      </c>
      <c r="E3102" s="9">
        <v>4562342690081</v>
      </c>
      <c r="F3102">
        <v>0</v>
      </c>
      <c r="G3102">
        <v>0</v>
      </c>
      <c r="H3102" t="s">
        <v>25</v>
      </c>
      <c r="I3102" t="s">
        <v>19</v>
      </c>
      <c r="J3102" t="s">
        <v>329</v>
      </c>
      <c r="K3102">
        <v>7</v>
      </c>
      <c r="L3102">
        <v>2</v>
      </c>
      <c r="M3102">
        <v>0</v>
      </c>
      <c r="N3102">
        <v>0</v>
      </c>
    </row>
    <row r="3103" spans="1:14" x14ac:dyDescent="0.15">
      <c r="A3103" t="str">
        <f t="shared" si="51"/>
        <v>201952_8_4562342690029</v>
      </c>
      <c r="B3103">
        <v>201952</v>
      </c>
      <c r="C3103">
        <v>8</v>
      </c>
      <c r="D3103" t="s">
        <v>36</v>
      </c>
      <c r="E3103" s="9">
        <v>4562342690029</v>
      </c>
      <c r="F3103">
        <v>0</v>
      </c>
      <c r="G3103">
        <v>0</v>
      </c>
      <c r="H3103" t="s">
        <v>18</v>
      </c>
      <c r="I3103" t="s">
        <v>19</v>
      </c>
      <c r="J3103" t="s">
        <v>329</v>
      </c>
      <c r="K3103">
        <v>20</v>
      </c>
      <c r="L3103">
        <v>8</v>
      </c>
      <c r="M3103">
        <v>0</v>
      </c>
      <c r="N3103">
        <v>0</v>
      </c>
    </row>
    <row r="3104" spans="1:14" x14ac:dyDescent="0.15">
      <c r="A3104" t="str">
        <f t="shared" si="51"/>
        <v>201952_8_4562342690036</v>
      </c>
      <c r="B3104">
        <v>201952</v>
      </c>
      <c r="C3104">
        <v>8</v>
      </c>
      <c r="D3104" t="s">
        <v>36</v>
      </c>
      <c r="E3104" s="9">
        <v>4562342690036</v>
      </c>
      <c r="F3104">
        <v>0</v>
      </c>
      <c r="G3104">
        <v>0</v>
      </c>
      <c r="H3104" t="s">
        <v>20</v>
      </c>
      <c r="I3104" t="s">
        <v>19</v>
      </c>
      <c r="J3104" t="s">
        <v>329</v>
      </c>
      <c r="K3104">
        <v>8</v>
      </c>
      <c r="L3104">
        <v>2</v>
      </c>
      <c r="M3104">
        <v>0</v>
      </c>
      <c r="N3104">
        <v>0</v>
      </c>
    </row>
    <row r="3105" spans="1:14" x14ac:dyDescent="0.15">
      <c r="A3105" t="str">
        <f t="shared" si="51"/>
        <v>201952_8_4562342690050</v>
      </c>
      <c r="B3105">
        <v>201952</v>
      </c>
      <c r="C3105">
        <v>8</v>
      </c>
      <c r="D3105" t="s">
        <v>36</v>
      </c>
      <c r="E3105" s="9">
        <v>4562342690050</v>
      </c>
      <c r="F3105">
        <v>0</v>
      </c>
      <c r="G3105">
        <v>0</v>
      </c>
      <c r="H3105" t="s">
        <v>22</v>
      </c>
      <c r="I3105" t="s">
        <v>19</v>
      </c>
      <c r="J3105" t="s">
        <v>329</v>
      </c>
      <c r="K3105">
        <v>8</v>
      </c>
      <c r="L3105">
        <v>2</v>
      </c>
      <c r="M3105">
        <v>0</v>
      </c>
      <c r="N3105">
        <v>0</v>
      </c>
    </row>
    <row r="3106" spans="1:14" x14ac:dyDescent="0.15">
      <c r="A3106" t="str">
        <f t="shared" si="51"/>
        <v>201952_8_4562342690043</v>
      </c>
      <c r="B3106">
        <v>201952</v>
      </c>
      <c r="C3106">
        <v>8</v>
      </c>
      <c r="D3106" t="s">
        <v>36</v>
      </c>
      <c r="E3106" s="9">
        <v>4562342690043</v>
      </c>
      <c r="F3106">
        <v>0</v>
      </c>
      <c r="G3106">
        <v>0</v>
      </c>
      <c r="H3106" t="s">
        <v>21</v>
      </c>
      <c r="I3106" t="s">
        <v>19</v>
      </c>
      <c r="J3106" t="s">
        <v>329</v>
      </c>
      <c r="K3106">
        <v>21</v>
      </c>
      <c r="L3106">
        <v>7</v>
      </c>
      <c r="M3106">
        <v>0</v>
      </c>
      <c r="N3106">
        <v>0</v>
      </c>
    </row>
    <row r="3107" spans="1:14" x14ac:dyDescent="0.15">
      <c r="A3107" t="str">
        <f t="shared" si="51"/>
        <v>201952_8_4562342690067</v>
      </c>
      <c r="B3107">
        <v>201952</v>
      </c>
      <c r="C3107">
        <v>8</v>
      </c>
      <c r="D3107" t="s">
        <v>36</v>
      </c>
      <c r="E3107" s="9">
        <v>4562342690067</v>
      </c>
      <c r="F3107">
        <v>0</v>
      </c>
      <c r="G3107">
        <v>0</v>
      </c>
      <c r="H3107" t="s">
        <v>23</v>
      </c>
      <c r="I3107" t="s">
        <v>19</v>
      </c>
      <c r="J3107" t="s">
        <v>329</v>
      </c>
      <c r="K3107">
        <v>22</v>
      </c>
      <c r="L3107">
        <v>5</v>
      </c>
      <c r="M3107">
        <v>0</v>
      </c>
      <c r="N3107">
        <v>0</v>
      </c>
    </row>
    <row r="3108" spans="1:14" x14ac:dyDescent="0.15">
      <c r="A3108" t="str">
        <f t="shared" si="51"/>
        <v>201952_8_4562342690074</v>
      </c>
      <c r="B3108">
        <v>201952</v>
      </c>
      <c r="C3108">
        <v>8</v>
      </c>
      <c r="D3108" t="s">
        <v>36</v>
      </c>
      <c r="E3108" s="9">
        <v>4562342690074</v>
      </c>
      <c r="F3108">
        <v>0</v>
      </c>
      <c r="G3108">
        <v>0</v>
      </c>
      <c r="H3108" t="s">
        <v>24</v>
      </c>
      <c r="I3108" t="s">
        <v>19</v>
      </c>
      <c r="J3108" t="s">
        <v>329</v>
      </c>
      <c r="K3108">
        <v>26</v>
      </c>
      <c r="L3108">
        <v>3</v>
      </c>
      <c r="M3108">
        <v>0</v>
      </c>
      <c r="N3108">
        <v>0</v>
      </c>
    </row>
    <row r="3109" spans="1:14" x14ac:dyDescent="0.15">
      <c r="A3109" t="str">
        <f t="shared" si="51"/>
        <v>201952_8_4562342690081</v>
      </c>
      <c r="B3109">
        <v>201952</v>
      </c>
      <c r="C3109">
        <v>8</v>
      </c>
      <c r="D3109" t="s">
        <v>36</v>
      </c>
      <c r="E3109" s="9">
        <v>4562342690081</v>
      </c>
      <c r="F3109">
        <v>0</v>
      </c>
      <c r="G3109">
        <v>0</v>
      </c>
      <c r="H3109" t="s">
        <v>25</v>
      </c>
      <c r="I3109" t="s">
        <v>19</v>
      </c>
      <c r="J3109" t="s">
        <v>329</v>
      </c>
      <c r="K3109">
        <v>4</v>
      </c>
      <c r="L3109">
        <v>5</v>
      </c>
      <c r="M3109">
        <v>0</v>
      </c>
      <c r="N3109">
        <v>0</v>
      </c>
    </row>
    <row r="3110" spans="1:14" x14ac:dyDescent="0.15">
      <c r="A3110" t="str">
        <f t="shared" si="51"/>
        <v>201952_39_4562342690029</v>
      </c>
      <c r="B3110">
        <v>201952</v>
      </c>
      <c r="C3110">
        <v>39</v>
      </c>
      <c r="D3110" t="s">
        <v>40</v>
      </c>
      <c r="E3110" s="9">
        <v>4562342690029</v>
      </c>
      <c r="F3110">
        <v>0</v>
      </c>
      <c r="G3110">
        <v>0</v>
      </c>
      <c r="H3110" t="s">
        <v>18</v>
      </c>
      <c r="I3110" t="s">
        <v>19</v>
      </c>
      <c r="J3110" t="s">
        <v>329</v>
      </c>
      <c r="K3110">
        <v>21</v>
      </c>
      <c r="L3110">
        <v>1</v>
      </c>
      <c r="M3110">
        <v>0</v>
      </c>
      <c r="N3110">
        <v>0</v>
      </c>
    </row>
    <row r="3111" spans="1:14" x14ac:dyDescent="0.15">
      <c r="A3111" t="str">
        <f t="shared" si="51"/>
        <v>201952_39_4562342690036</v>
      </c>
      <c r="B3111">
        <v>201952</v>
      </c>
      <c r="C3111">
        <v>39</v>
      </c>
      <c r="D3111" t="s">
        <v>40</v>
      </c>
      <c r="E3111" s="9">
        <v>4562342690036</v>
      </c>
      <c r="F3111">
        <v>0</v>
      </c>
      <c r="G3111">
        <v>0</v>
      </c>
      <c r="H3111" t="s">
        <v>20</v>
      </c>
      <c r="I3111" t="s">
        <v>19</v>
      </c>
      <c r="J3111" t="s">
        <v>329</v>
      </c>
      <c r="K3111">
        <v>5</v>
      </c>
      <c r="L3111">
        <v>2</v>
      </c>
      <c r="M3111">
        <v>0</v>
      </c>
      <c r="N3111">
        <v>0</v>
      </c>
    </row>
    <row r="3112" spans="1:14" x14ac:dyDescent="0.15">
      <c r="A3112" t="str">
        <f t="shared" si="51"/>
        <v>201952_39_4562342690050</v>
      </c>
      <c r="B3112">
        <v>201952</v>
      </c>
      <c r="C3112">
        <v>39</v>
      </c>
      <c r="D3112" t="s">
        <v>40</v>
      </c>
      <c r="E3112" s="9">
        <v>4562342690050</v>
      </c>
      <c r="F3112">
        <v>0</v>
      </c>
      <c r="G3112">
        <v>0</v>
      </c>
      <c r="H3112" t="s">
        <v>22</v>
      </c>
      <c r="I3112" t="s">
        <v>19</v>
      </c>
      <c r="J3112" t="s">
        <v>329</v>
      </c>
      <c r="K3112">
        <v>4</v>
      </c>
      <c r="L3112">
        <v>2</v>
      </c>
      <c r="M3112">
        <v>0</v>
      </c>
      <c r="N3112">
        <v>0</v>
      </c>
    </row>
    <row r="3113" spans="1:14" x14ac:dyDescent="0.15">
      <c r="A3113" t="str">
        <f t="shared" si="51"/>
        <v>201952_39_4562342690043</v>
      </c>
      <c r="B3113">
        <v>201952</v>
      </c>
      <c r="C3113">
        <v>39</v>
      </c>
      <c r="D3113" t="s">
        <v>40</v>
      </c>
      <c r="E3113" s="9">
        <v>4562342690043</v>
      </c>
      <c r="F3113">
        <v>0</v>
      </c>
      <c r="G3113">
        <v>0</v>
      </c>
      <c r="H3113" t="s">
        <v>21</v>
      </c>
      <c r="I3113" t="s">
        <v>19</v>
      </c>
      <c r="J3113" t="s">
        <v>329</v>
      </c>
      <c r="K3113">
        <v>16</v>
      </c>
      <c r="L3113">
        <v>4</v>
      </c>
      <c r="M3113">
        <v>0</v>
      </c>
      <c r="N3113">
        <v>0</v>
      </c>
    </row>
    <row r="3114" spans="1:14" x14ac:dyDescent="0.15">
      <c r="A3114" t="str">
        <f t="shared" si="51"/>
        <v>201952_39_4562342690067</v>
      </c>
      <c r="B3114">
        <v>201952</v>
      </c>
      <c r="C3114">
        <v>39</v>
      </c>
      <c r="D3114" t="s">
        <v>40</v>
      </c>
      <c r="E3114" s="9">
        <v>4562342690067</v>
      </c>
      <c r="F3114">
        <v>0</v>
      </c>
      <c r="G3114">
        <v>0</v>
      </c>
      <c r="H3114" t="s">
        <v>23</v>
      </c>
      <c r="I3114" t="s">
        <v>19</v>
      </c>
      <c r="J3114" t="s">
        <v>329</v>
      </c>
      <c r="K3114">
        <v>20</v>
      </c>
      <c r="L3114">
        <v>3</v>
      </c>
      <c r="M3114">
        <v>0</v>
      </c>
      <c r="N3114">
        <v>0</v>
      </c>
    </row>
    <row r="3115" spans="1:14" x14ac:dyDescent="0.15">
      <c r="A3115" t="str">
        <f t="shared" si="51"/>
        <v>201952_39_4562342690074</v>
      </c>
      <c r="B3115">
        <v>201952</v>
      </c>
      <c r="C3115">
        <v>39</v>
      </c>
      <c r="D3115" t="s">
        <v>40</v>
      </c>
      <c r="E3115" s="9">
        <v>4562342690074</v>
      </c>
      <c r="F3115">
        <v>0</v>
      </c>
      <c r="G3115">
        <v>0</v>
      </c>
      <c r="H3115" t="s">
        <v>24</v>
      </c>
      <c r="I3115" t="s">
        <v>19</v>
      </c>
      <c r="J3115" t="s">
        <v>329</v>
      </c>
      <c r="K3115">
        <v>20</v>
      </c>
      <c r="L3115">
        <v>3</v>
      </c>
      <c r="M3115">
        <v>0</v>
      </c>
      <c r="N3115">
        <v>0</v>
      </c>
    </row>
    <row r="3116" spans="1:14" x14ac:dyDescent="0.15">
      <c r="A3116" t="str">
        <f t="shared" si="51"/>
        <v>201952_39_4562342690081</v>
      </c>
      <c r="B3116">
        <v>201952</v>
      </c>
      <c r="C3116">
        <v>39</v>
      </c>
      <c r="D3116" t="s">
        <v>40</v>
      </c>
      <c r="E3116" s="9">
        <v>4562342690081</v>
      </c>
      <c r="F3116">
        <v>0</v>
      </c>
      <c r="G3116">
        <v>0</v>
      </c>
      <c r="H3116" t="s">
        <v>25</v>
      </c>
      <c r="I3116" t="s">
        <v>19</v>
      </c>
      <c r="J3116" t="s">
        <v>329</v>
      </c>
      <c r="K3116">
        <v>6</v>
      </c>
      <c r="L3116">
        <v>0</v>
      </c>
      <c r="M3116">
        <v>0</v>
      </c>
      <c r="N3116">
        <v>0</v>
      </c>
    </row>
    <row r="3117" spans="1:14" x14ac:dyDescent="0.15">
      <c r="A3117" t="str">
        <f t="shared" si="51"/>
        <v>201952_44_4562342690029</v>
      </c>
      <c r="B3117">
        <v>201952</v>
      </c>
      <c r="C3117">
        <v>44</v>
      </c>
      <c r="D3117" t="s">
        <v>42</v>
      </c>
      <c r="E3117" s="9">
        <v>4562342690029</v>
      </c>
      <c r="F3117">
        <v>0</v>
      </c>
      <c r="G3117">
        <v>0</v>
      </c>
      <c r="H3117" t="s">
        <v>18</v>
      </c>
      <c r="I3117" t="s">
        <v>19</v>
      </c>
      <c r="J3117" t="s">
        <v>329</v>
      </c>
      <c r="K3117">
        <v>20</v>
      </c>
      <c r="L3117">
        <v>5</v>
      </c>
      <c r="M3117">
        <v>0</v>
      </c>
      <c r="N3117">
        <v>0</v>
      </c>
    </row>
    <row r="3118" spans="1:14" x14ac:dyDescent="0.15">
      <c r="A3118" t="str">
        <f t="shared" si="51"/>
        <v>201952_44_4562342690036</v>
      </c>
      <c r="B3118">
        <v>201952</v>
      </c>
      <c r="C3118">
        <v>44</v>
      </c>
      <c r="D3118" t="s">
        <v>42</v>
      </c>
      <c r="E3118" s="9">
        <v>4562342690036</v>
      </c>
      <c r="F3118">
        <v>0</v>
      </c>
      <c r="G3118">
        <v>0</v>
      </c>
      <c r="H3118" t="s">
        <v>20</v>
      </c>
      <c r="I3118" t="s">
        <v>19</v>
      </c>
      <c r="J3118" t="s">
        <v>329</v>
      </c>
      <c r="K3118">
        <v>6</v>
      </c>
      <c r="L3118">
        <v>3</v>
      </c>
      <c r="M3118">
        <v>0</v>
      </c>
      <c r="N3118">
        <v>0</v>
      </c>
    </row>
    <row r="3119" spans="1:14" x14ac:dyDescent="0.15">
      <c r="A3119" t="str">
        <f t="shared" si="51"/>
        <v>201952_44_4562342690050</v>
      </c>
      <c r="B3119">
        <v>201952</v>
      </c>
      <c r="C3119">
        <v>44</v>
      </c>
      <c r="D3119" t="s">
        <v>42</v>
      </c>
      <c r="E3119" s="9">
        <v>4562342690050</v>
      </c>
      <c r="F3119">
        <v>0</v>
      </c>
      <c r="G3119">
        <v>0</v>
      </c>
      <c r="H3119" t="s">
        <v>22</v>
      </c>
      <c r="I3119" t="s">
        <v>19</v>
      </c>
      <c r="J3119" t="s">
        <v>329</v>
      </c>
      <c r="K3119">
        <v>8</v>
      </c>
      <c r="L3119">
        <v>1</v>
      </c>
      <c r="M3119">
        <v>0</v>
      </c>
      <c r="N3119">
        <v>0</v>
      </c>
    </row>
    <row r="3120" spans="1:14" x14ac:dyDescent="0.15">
      <c r="A3120" t="str">
        <f t="shared" si="51"/>
        <v>201952_44_4562342690043</v>
      </c>
      <c r="B3120">
        <v>201952</v>
      </c>
      <c r="C3120">
        <v>44</v>
      </c>
      <c r="D3120" t="s">
        <v>42</v>
      </c>
      <c r="E3120" s="9">
        <v>4562342690043</v>
      </c>
      <c r="F3120">
        <v>0</v>
      </c>
      <c r="G3120">
        <v>0</v>
      </c>
      <c r="H3120" t="s">
        <v>21</v>
      </c>
      <c r="I3120" t="s">
        <v>19</v>
      </c>
      <c r="J3120" t="s">
        <v>329</v>
      </c>
      <c r="K3120">
        <v>25</v>
      </c>
      <c r="L3120">
        <v>1</v>
      </c>
      <c r="M3120">
        <v>0</v>
      </c>
      <c r="N3120">
        <v>0</v>
      </c>
    </row>
    <row r="3121" spans="1:14" x14ac:dyDescent="0.15">
      <c r="A3121" t="str">
        <f t="shared" si="51"/>
        <v>201952_44_4562342690067</v>
      </c>
      <c r="B3121">
        <v>201952</v>
      </c>
      <c r="C3121">
        <v>44</v>
      </c>
      <c r="D3121" t="s">
        <v>42</v>
      </c>
      <c r="E3121" s="9">
        <v>4562342690067</v>
      </c>
      <c r="F3121">
        <v>0</v>
      </c>
      <c r="G3121">
        <v>0</v>
      </c>
      <c r="H3121" t="s">
        <v>23</v>
      </c>
      <c r="I3121" t="s">
        <v>19</v>
      </c>
      <c r="J3121" t="s">
        <v>329</v>
      </c>
      <c r="K3121">
        <v>26</v>
      </c>
      <c r="L3121">
        <v>2</v>
      </c>
      <c r="M3121">
        <v>0</v>
      </c>
      <c r="N3121">
        <v>0</v>
      </c>
    </row>
    <row r="3122" spans="1:14" x14ac:dyDescent="0.15">
      <c r="A3122" t="str">
        <f t="shared" si="51"/>
        <v>201952_44_4562342690074</v>
      </c>
      <c r="B3122">
        <v>201952</v>
      </c>
      <c r="C3122">
        <v>44</v>
      </c>
      <c r="D3122" t="s">
        <v>42</v>
      </c>
      <c r="E3122" s="9">
        <v>4562342690074</v>
      </c>
      <c r="F3122">
        <v>0</v>
      </c>
      <c r="G3122">
        <v>0</v>
      </c>
      <c r="H3122" t="s">
        <v>24</v>
      </c>
      <c r="I3122" t="s">
        <v>19</v>
      </c>
      <c r="J3122" t="s">
        <v>329</v>
      </c>
      <c r="K3122">
        <v>29</v>
      </c>
      <c r="L3122">
        <v>0</v>
      </c>
      <c r="M3122">
        <v>0</v>
      </c>
      <c r="N3122">
        <v>0</v>
      </c>
    </row>
    <row r="3123" spans="1:14" x14ac:dyDescent="0.15">
      <c r="A3123" t="str">
        <f t="shared" si="51"/>
        <v>201952_44_4562342690081</v>
      </c>
      <c r="B3123">
        <v>201952</v>
      </c>
      <c r="C3123">
        <v>44</v>
      </c>
      <c r="D3123" t="s">
        <v>42</v>
      </c>
      <c r="E3123" s="9">
        <v>4562342690081</v>
      </c>
      <c r="F3123">
        <v>0</v>
      </c>
      <c r="G3123">
        <v>0</v>
      </c>
      <c r="H3123" t="s">
        <v>25</v>
      </c>
      <c r="I3123" t="s">
        <v>19</v>
      </c>
      <c r="J3123" t="s">
        <v>329</v>
      </c>
      <c r="K3123">
        <v>8</v>
      </c>
      <c r="L3123">
        <v>1</v>
      </c>
      <c r="M3123">
        <v>0</v>
      </c>
      <c r="N3123">
        <v>0</v>
      </c>
    </row>
    <row r="3124" spans="1:14" x14ac:dyDescent="0.15">
      <c r="A3124" t="str">
        <f t="shared" si="51"/>
        <v>201952_78_4562342690029</v>
      </c>
      <c r="B3124">
        <v>201952</v>
      </c>
      <c r="C3124">
        <v>78</v>
      </c>
      <c r="D3124" t="s">
        <v>45</v>
      </c>
      <c r="E3124" s="9">
        <v>4562342690029</v>
      </c>
      <c r="F3124">
        <v>0</v>
      </c>
      <c r="G3124">
        <v>0</v>
      </c>
      <c r="H3124" t="s">
        <v>18</v>
      </c>
      <c r="I3124" t="s">
        <v>19</v>
      </c>
      <c r="J3124" t="s">
        <v>329</v>
      </c>
      <c r="K3124">
        <v>11</v>
      </c>
      <c r="L3124">
        <v>10</v>
      </c>
      <c r="M3124">
        <v>0</v>
      </c>
      <c r="N3124">
        <v>0</v>
      </c>
    </row>
    <row r="3125" spans="1:14" x14ac:dyDescent="0.15">
      <c r="A3125" t="str">
        <f t="shared" si="51"/>
        <v>201952_78_4562342690036</v>
      </c>
      <c r="B3125">
        <v>201952</v>
      </c>
      <c r="C3125">
        <v>78</v>
      </c>
      <c r="D3125" t="s">
        <v>45</v>
      </c>
      <c r="E3125" s="9">
        <v>4562342690036</v>
      </c>
      <c r="F3125">
        <v>0</v>
      </c>
      <c r="G3125">
        <v>0</v>
      </c>
      <c r="H3125" t="s">
        <v>20</v>
      </c>
      <c r="I3125" t="s">
        <v>19</v>
      </c>
      <c r="J3125" t="s">
        <v>329</v>
      </c>
      <c r="K3125">
        <v>7</v>
      </c>
      <c r="L3125">
        <v>1</v>
      </c>
      <c r="M3125">
        <v>0</v>
      </c>
      <c r="N3125">
        <v>0</v>
      </c>
    </row>
    <row r="3126" spans="1:14" x14ac:dyDescent="0.15">
      <c r="A3126" t="str">
        <f t="shared" si="51"/>
        <v>201952_78_4562342690050</v>
      </c>
      <c r="B3126">
        <v>201952</v>
      </c>
      <c r="C3126">
        <v>78</v>
      </c>
      <c r="D3126" t="s">
        <v>45</v>
      </c>
      <c r="E3126" s="9">
        <v>4562342690050</v>
      </c>
      <c r="F3126">
        <v>0</v>
      </c>
      <c r="G3126">
        <v>0</v>
      </c>
      <c r="H3126" t="s">
        <v>22</v>
      </c>
      <c r="I3126" t="s">
        <v>19</v>
      </c>
      <c r="J3126" t="s">
        <v>329</v>
      </c>
      <c r="K3126">
        <v>8</v>
      </c>
      <c r="L3126">
        <v>0</v>
      </c>
      <c r="M3126">
        <v>0</v>
      </c>
      <c r="N3126">
        <v>0</v>
      </c>
    </row>
    <row r="3127" spans="1:14" x14ac:dyDescent="0.15">
      <c r="A3127" t="str">
        <f t="shared" si="51"/>
        <v>201952_78_4562342690043</v>
      </c>
      <c r="B3127">
        <v>201952</v>
      </c>
      <c r="C3127">
        <v>78</v>
      </c>
      <c r="D3127" t="s">
        <v>45</v>
      </c>
      <c r="E3127" s="9">
        <v>4562342690043</v>
      </c>
      <c r="F3127">
        <v>0</v>
      </c>
      <c r="G3127">
        <v>0</v>
      </c>
      <c r="H3127" t="s">
        <v>21</v>
      </c>
      <c r="I3127" t="s">
        <v>19</v>
      </c>
      <c r="J3127" t="s">
        <v>329</v>
      </c>
      <c r="K3127">
        <v>21</v>
      </c>
      <c r="L3127">
        <v>4</v>
      </c>
      <c r="M3127">
        <v>0</v>
      </c>
      <c r="N3127">
        <v>0</v>
      </c>
    </row>
    <row r="3128" spans="1:14" x14ac:dyDescent="0.15">
      <c r="A3128" t="str">
        <f t="shared" si="51"/>
        <v>201952_78_4562342690067</v>
      </c>
      <c r="B3128">
        <v>201952</v>
      </c>
      <c r="C3128">
        <v>78</v>
      </c>
      <c r="D3128" t="s">
        <v>45</v>
      </c>
      <c r="E3128" s="9">
        <v>4562342690067</v>
      </c>
      <c r="F3128">
        <v>0</v>
      </c>
      <c r="G3128">
        <v>0</v>
      </c>
      <c r="H3128" t="s">
        <v>23</v>
      </c>
      <c r="I3128" t="s">
        <v>19</v>
      </c>
      <c r="J3128" t="s">
        <v>329</v>
      </c>
      <c r="K3128">
        <v>23</v>
      </c>
      <c r="L3128">
        <v>1</v>
      </c>
      <c r="M3128">
        <v>0</v>
      </c>
      <c r="N3128">
        <v>0</v>
      </c>
    </row>
    <row r="3129" spans="1:14" x14ac:dyDescent="0.15">
      <c r="A3129" t="str">
        <f t="shared" si="51"/>
        <v>201952_78_4562342690074</v>
      </c>
      <c r="B3129">
        <v>201952</v>
      </c>
      <c r="C3129">
        <v>78</v>
      </c>
      <c r="D3129" t="s">
        <v>45</v>
      </c>
      <c r="E3129" s="9">
        <v>4562342690074</v>
      </c>
      <c r="F3129">
        <v>0</v>
      </c>
      <c r="G3129">
        <v>0</v>
      </c>
      <c r="H3129" t="s">
        <v>24</v>
      </c>
      <c r="I3129" t="s">
        <v>19</v>
      </c>
      <c r="J3129" t="s">
        <v>329</v>
      </c>
      <c r="K3129">
        <v>19</v>
      </c>
      <c r="L3129">
        <v>2</v>
      </c>
      <c r="M3129">
        <v>0</v>
      </c>
      <c r="N3129">
        <v>0</v>
      </c>
    </row>
    <row r="3130" spans="1:14" x14ac:dyDescent="0.15">
      <c r="A3130" t="str">
        <f t="shared" si="51"/>
        <v>201952_78_4562342690081</v>
      </c>
      <c r="B3130">
        <v>201952</v>
      </c>
      <c r="C3130">
        <v>78</v>
      </c>
      <c r="D3130" t="s">
        <v>45</v>
      </c>
      <c r="E3130" s="9">
        <v>4562342690081</v>
      </c>
      <c r="F3130">
        <v>0</v>
      </c>
      <c r="G3130">
        <v>0</v>
      </c>
      <c r="H3130" t="s">
        <v>25</v>
      </c>
      <c r="I3130" t="s">
        <v>19</v>
      </c>
      <c r="J3130" t="s">
        <v>329</v>
      </c>
      <c r="K3130">
        <v>9</v>
      </c>
      <c r="L3130">
        <v>0</v>
      </c>
      <c r="M3130">
        <v>0</v>
      </c>
      <c r="N3130">
        <v>0</v>
      </c>
    </row>
    <row r="3131" spans="1:14" x14ac:dyDescent="0.15">
      <c r="A3131" t="str">
        <f t="shared" si="51"/>
        <v>201952_135_4562342690029</v>
      </c>
      <c r="B3131">
        <v>201952</v>
      </c>
      <c r="C3131">
        <v>135</v>
      </c>
      <c r="D3131" t="s">
        <v>55</v>
      </c>
      <c r="E3131" s="9">
        <v>4562342690029</v>
      </c>
      <c r="F3131">
        <v>0</v>
      </c>
      <c r="G3131">
        <v>0</v>
      </c>
      <c r="H3131" t="s">
        <v>18</v>
      </c>
      <c r="I3131" t="s">
        <v>19</v>
      </c>
      <c r="J3131" t="s">
        <v>329</v>
      </c>
      <c r="K3131">
        <v>25</v>
      </c>
      <c r="L3131">
        <v>2</v>
      </c>
      <c r="M3131">
        <v>0</v>
      </c>
      <c r="N3131">
        <v>0</v>
      </c>
    </row>
    <row r="3132" spans="1:14" x14ac:dyDescent="0.15">
      <c r="A3132" t="str">
        <f t="shared" si="51"/>
        <v>201952_135_4562342690036</v>
      </c>
      <c r="B3132">
        <v>201952</v>
      </c>
      <c r="C3132">
        <v>135</v>
      </c>
      <c r="D3132" t="s">
        <v>55</v>
      </c>
      <c r="E3132" s="9">
        <v>4562342690036</v>
      </c>
      <c r="F3132">
        <v>0</v>
      </c>
      <c r="G3132">
        <v>0</v>
      </c>
      <c r="H3132" t="s">
        <v>20</v>
      </c>
      <c r="I3132" t="s">
        <v>19</v>
      </c>
      <c r="J3132" t="s">
        <v>329</v>
      </c>
      <c r="K3132">
        <v>5</v>
      </c>
      <c r="L3132">
        <v>3</v>
      </c>
      <c r="M3132">
        <v>0</v>
      </c>
      <c r="N3132">
        <v>0</v>
      </c>
    </row>
    <row r="3133" spans="1:14" x14ac:dyDescent="0.15">
      <c r="A3133" t="str">
        <f t="shared" si="51"/>
        <v>201952_135_4562342690050</v>
      </c>
      <c r="B3133">
        <v>201952</v>
      </c>
      <c r="C3133">
        <v>135</v>
      </c>
      <c r="D3133" t="s">
        <v>55</v>
      </c>
      <c r="E3133" s="9">
        <v>4562342690050</v>
      </c>
      <c r="F3133">
        <v>0</v>
      </c>
      <c r="G3133">
        <v>0</v>
      </c>
      <c r="H3133" t="s">
        <v>22</v>
      </c>
      <c r="I3133" t="s">
        <v>19</v>
      </c>
      <c r="J3133" t="s">
        <v>329</v>
      </c>
      <c r="K3133">
        <v>6</v>
      </c>
      <c r="L3133">
        <v>1</v>
      </c>
      <c r="M3133">
        <v>0</v>
      </c>
      <c r="N3133">
        <v>0</v>
      </c>
    </row>
    <row r="3134" spans="1:14" x14ac:dyDescent="0.15">
      <c r="A3134" t="str">
        <f t="shared" si="51"/>
        <v>201952_135_4562342690043</v>
      </c>
      <c r="B3134">
        <v>201952</v>
      </c>
      <c r="C3134">
        <v>135</v>
      </c>
      <c r="D3134" t="s">
        <v>55</v>
      </c>
      <c r="E3134" s="9">
        <v>4562342690043</v>
      </c>
      <c r="F3134">
        <v>0</v>
      </c>
      <c r="G3134">
        <v>0</v>
      </c>
      <c r="H3134" t="s">
        <v>21</v>
      </c>
      <c r="I3134" t="s">
        <v>19</v>
      </c>
      <c r="J3134" t="s">
        <v>329</v>
      </c>
      <c r="K3134">
        <v>23</v>
      </c>
      <c r="L3134">
        <v>3</v>
      </c>
      <c r="M3134">
        <v>0</v>
      </c>
      <c r="N3134">
        <v>0</v>
      </c>
    </row>
    <row r="3135" spans="1:14" x14ac:dyDescent="0.15">
      <c r="A3135" t="str">
        <f t="shared" si="51"/>
        <v>201952_135_4562342690067</v>
      </c>
      <c r="B3135">
        <v>201952</v>
      </c>
      <c r="C3135">
        <v>135</v>
      </c>
      <c r="D3135" t="s">
        <v>55</v>
      </c>
      <c r="E3135" s="9">
        <v>4562342690067</v>
      </c>
      <c r="F3135">
        <v>0</v>
      </c>
      <c r="G3135">
        <v>0</v>
      </c>
      <c r="H3135" t="s">
        <v>23</v>
      </c>
      <c r="I3135" t="s">
        <v>19</v>
      </c>
      <c r="J3135" t="s">
        <v>329</v>
      </c>
      <c r="K3135">
        <v>26</v>
      </c>
      <c r="L3135">
        <v>2</v>
      </c>
      <c r="M3135">
        <v>0</v>
      </c>
      <c r="N3135">
        <v>0</v>
      </c>
    </row>
    <row r="3136" spans="1:14" x14ac:dyDescent="0.15">
      <c r="A3136" t="str">
        <f t="shared" si="51"/>
        <v>201952_135_4562342690074</v>
      </c>
      <c r="B3136">
        <v>201952</v>
      </c>
      <c r="C3136">
        <v>135</v>
      </c>
      <c r="D3136" t="s">
        <v>55</v>
      </c>
      <c r="E3136" s="9">
        <v>4562342690074</v>
      </c>
      <c r="F3136">
        <v>0</v>
      </c>
      <c r="G3136">
        <v>0</v>
      </c>
      <c r="H3136" t="s">
        <v>24</v>
      </c>
      <c r="I3136" t="s">
        <v>19</v>
      </c>
      <c r="J3136" t="s">
        <v>329</v>
      </c>
      <c r="K3136">
        <v>23</v>
      </c>
      <c r="L3136">
        <v>4</v>
      </c>
      <c r="M3136">
        <v>0</v>
      </c>
      <c r="N3136">
        <v>0</v>
      </c>
    </row>
    <row r="3137" spans="1:14" x14ac:dyDescent="0.15">
      <c r="A3137" t="str">
        <f t="shared" si="51"/>
        <v>201952_135_4562342690081</v>
      </c>
      <c r="B3137">
        <v>201952</v>
      </c>
      <c r="C3137">
        <v>135</v>
      </c>
      <c r="D3137" t="s">
        <v>55</v>
      </c>
      <c r="E3137" s="9">
        <v>4562342690081</v>
      </c>
      <c r="F3137">
        <v>0</v>
      </c>
      <c r="G3137">
        <v>0</v>
      </c>
      <c r="H3137" t="s">
        <v>25</v>
      </c>
      <c r="I3137" t="s">
        <v>19</v>
      </c>
      <c r="J3137" t="s">
        <v>329</v>
      </c>
      <c r="K3137">
        <v>3</v>
      </c>
      <c r="L3137">
        <v>0</v>
      </c>
      <c r="M3137">
        <v>0</v>
      </c>
      <c r="N3137">
        <v>0</v>
      </c>
    </row>
    <row r="3138" spans="1:14" x14ac:dyDescent="0.15">
      <c r="A3138" t="str">
        <f t="shared" si="51"/>
        <v>201952_154_4562342690029</v>
      </c>
      <c r="B3138">
        <v>201952</v>
      </c>
      <c r="C3138">
        <v>154</v>
      </c>
      <c r="D3138" t="s">
        <v>57</v>
      </c>
      <c r="E3138" s="9">
        <v>4562342690029</v>
      </c>
      <c r="F3138">
        <v>0</v>
      </c>
      <c r="G3138">
        <v>0</v>
      </c>
      <c r="H3138" t="s">
        <v>18</v>
      </c>
      <c r="I3138" t="s">
        <v>19</v>
      </c>
      <c r="J3138" t="s">
        <v>329</v>
      </c>
      <c r="K3138">
        <v>23</v>
      </c>
      <c r="L3138">
        <v>4</v>
      </c>
      <c r="M3138">
        <v>0</v>
      </c>
      <c r="N3138">
        <v>0</v>
      </c>
    </row>
    <row r="3139" spans="1:14" x14ac:dyDescent="0.15">
      <c r="A3139" t="str">
        <f t="shared" si="51"/>
        <v>201952_154_4562342690036</v>
      </c>
      <c r="B3139">
        <v>201952</v>
      </c>
      <c r="C3139">
        <v>154</v>
      </c>
      <c r="D3139" t="s">
        <v>57</v>
      </c>
      <c r="E3139" s="9">
        <v>4562342690036</v>
      </c>
      <c r="F3139">
        <v>0</v>
      </c>
      <c r="G3139">
        <v>0</v>
      </c>
      <c r="H3139" t="s">
        <v>20</v>
      </c>
      <c r="I3139" t="s">
        <v>19</v>
      </c>
      <c r="J3139" t="s">
        <v>329</v>
      </c>
      <c r="K3139">
        <v>7</v>
      </c>
      <c r="L3139">
        <v>0</v>
      </c>
      <c r="M3139">
        <v>0</v>
      </c>
      <c r="N3139">
        <v>0</v>
      </c>
    </row>
    <row r="3140" spans="1:14" x14ac:dyDescent="0.15">
      <c r="A3140" t="str">
        <f t="shared" si="51"/>
        <v>201952_154_4562342690050</v>
      </c>
      <c r="B3140">
        <v>201952</v>
      </c>
      <c r="C3140">
        <v>154</v>
      </c>
      <c r="D3140" t="s">
        <v>57</v>
      </c>
      <c r="E3140" s="9">
        <v>4562342690050</v>
      </c>
      <c r="F3140">
        <v>0</v>
      </c>
      <c r="G3140">
        <v>0</v>
      </c>
      <c r="H3140" t="s">
        <v>22</v>
      </c>
      <c r="I3140" t="s">
        <v>19</v>
      </c>
      <c r="J3140" t="s">
        <v>329</v>
      </c>
      <c r="K3140">
        <v>7</v>
      </c>
      <c r="L3140">
        <v>0</v>
      </c>
      <c r="M3140">
        <v>0</v>
      </c>
      <c r="N3140">
        <v>0</v>
      </c>
    </row>
    <row r="3141" spans="1:14" x14ac:dyDescent="0.15">
      <c r="A3141" t="str">
        <f t="shared" si="51"/>
        <v>201952_154_4562342690043</v>
      </c>
      <c r="B3141">
        <v>201952</v>
      </c>
      <c r="C3141">
        <v>154</v>
      </c>
      <c r="D3141" t="s">
        <v>57</v>
      </c>
      <c r="E3141" s="9">
        <v>4562342690043</v>
      </c>
      <c r="F3141">
        <v>0</v>
      </c>
      <c r="G3141">
        <v>0</v>
      </c>
      <c r="H3141" t="s">
        <v>21</v>
      </c>
      <c r="I3141" t="s">
        <v>19</v>
      </c>
      <c r="J3141" t="s">
        <v>329</v>
      </c>
      <c r="K3141">
        <v>22</v>
      </c>
      <c r="L3141">
        <v>4</v>
      </c>
      <c r="M3141">
        <v>0</v>
      </c>
      <c r="N3141">
        <v>0</v>
      </c>
    </row>
    <row r="3142" spans="1:14" x14ac:dyDescent="0.15">
      <c r="A3142" t="str">
        <f t="shared" si="51"/>
        <v>201952_154_4562342690067</v>
      </c>
      <c r="B3142">
        <v>201952</v>
      </c>
      <c r="C3142">
        <v>154</v>
      </c>
      <c r="D3142" t="s">
        <v>57</v>
      </c>
      <c r="E3142" s="9">
        <v>4562342690067</v>
      </c>
      <c r="F3142">
        <v>0</v>
      </c>
      <c r="G3142">
        <v>0</v>
      </c>
      <c r="H3142" t="s">
        <v>23</v>
      </c>
      <c r="I3142" t="s">
        <v>19</v>
      </c>
      <c r="J3142" t="s">
        <v>329</v>
      </c>
      <c r="K3142">
        <v>25</v>
      </c>
      <c r="L3142">
        <v>0</v>
      </c>
      <c r="M3142">
        <v>0</v>
      </c>
      <c r="N3142">
        <v>0</v>
      </c>
    </row>
    <row r="3143" spans="1:14" x14ac:dyDescent="0.15">
      <c r="A3143" t="str">
        <f t="shared" si="51"/>
        <v>201952_154_4562342690074</v>
      </c>
      <c r="B3143">
        <v>201952</v>
      </c>
      <c r="C3143">
        <v>154</v>
      </c>
      <c r="D3143" t="s">
        <v>57</v>
      </c>
      <c r="E3143" s="9">
        <v>4562342690074</v>
      </c>
      <c r="F3143">
        <v>0</v>
      </c>
      <c r="G3143">
        <v>0</v>
      </c>
      <c r="H3143" t="s">
        <v>24</v>
      </c>
      <c r="I3143" t="s">
        <v>19</v>
      </c>
      <c r="J3143" t="s">
        <v>329</v>
      </c>
      <c r="K3143">
        <v>26</v>
      </c>
      <c r="L3143">
        <v>3</v>
      </c>
      <c r="M3143">
        <v>0</v>
      </c>
      <c r="N3143">
        <v>0</v>
      </c>
    </row>
    <row r="3144" spans="1:14" x14ac:dyDescent="0.15">
      <c r="A3144" t="str">
        <f t="shared" si="51"/>
        <v>201952_154_4562342690081</v>
      </c>
      <c r="B3144">
        <v>201952</v>
      </c>
      <c r="C3144">
        <v>154</v>
      </c>
      <c r="D3144" t="s">
        <v>57</v>
      </c>
      <c r="E3144" s="9">
        <v>4562342690081</v>
      </c>
      <c r="F3144">
        <v>0</v>
      </c>
      <c r="G3144">
        <v>0</v>
      </c>
      <c r="H3144" t="s">
        <v>25</v>
      </c>
      <c r="I3144" t="s">
        <v>19</v>
      </c>
      <c r="J3144" t="s">
        <v>329</v>
      </c>
      <c r="K3144">
        <v>6</v>
      </c>
      <c r="L3144">
        <v>1</v>
      </c>
      <c r="M3144">
        <v>0</v>
      </c>
      <c r="N3144">
        <v>0</v>
      </c>
    </row>
    <row r="3145" spans="1:14" x14ac:dyDescent="0.15">
      <c r="A3145" t="str">
        <f t="shared" si="51"/>
        <v>201952_210_4562342690029</v>
      </c>
      <c r="B3145">
        <v>201952</v>
      </c>
      <c r="C3145">
        <v>210</v>
      </c>
      <c r="D3145" t="s">
        <v>64</v>
      </c>
      <c r="E3145" s="9">
        <v>4562342690029</v>
      </c>
      <c r="F3145">
        <v>0</v>
      </c>
      <c r="G3145">
        <v>0</v>
      </c>
      <c r="H3145" t="s">
        <v>18</v>
      </c>
      <c r="I3145" t="s">
        <v>19</v>
      </c>
      <c r="J3145" t="s">
        <v>329</v>
      </c>
      <c r="K3145">
        <v>28</v>
      </c>
      <c r="L3145">
        <v>0</v>
      </c>
      <c r="M3145">
        <v>0</v>
      </c>
      <c r="N3145">
        <v>0</v>
      </c>
    </row>
    <row r="3146" spans="1:14" x14ac:dyDescent="0.15">
      <c r="A3146" t="str">
        <f t="shared" si="51"/>
        <v>201952_210_4562342690036</v>
      </c>
      <c r="B3146">
        <v>201952</v>
      </c>
      <c r="C3146">
        <v>210</v>
      </c>
      <c r="D3146" t="s">
        <v>64</v>
      </c>
      <c r="E3146" s="9">
        <v>4562342690036</v>
      </c>
      <c r="F3146">
        <v>0</v>
      </c>
      <c r="G3146">
        <v>0</v>
      </c>
      <c r="H3146" t="s">
        <v>20</v>
      </c>
      <c r="I3146" t="s">
        <v>19</v>
      </c>
      <c r="J3146" t="s">
        <v>329</v>
      </c>
      <c r="K3146">
        <v>9</v>
      </c>
      <c r="L3146">
        <v>0</v>
      </c>
      <c r="M3146">
        <v>0</v>
      </c>
      <c r="N3146">
        <v>0</v>
      </c>
    </row>
    <row r="3147" spans="1:14" x14ac:dyDescent="0.15">
      <c r="A3147" t="str">
        <f t="shared" si="51"/>
        <v>201952_210_4562342690050</v>
      </c>
      <c r="B3147">
        <v>201952</v>
      </c>
      <c r="C3147">
        <v>210</v>
      </c>
      <c r="D3147" t="s">
        <v>64</v>
      </c>
      <c r="E3147" s="9">
        <v>4562342690050</v>
      </c>
      <c r="F3147">
        <v>0</v>
      </c>
      <c r="G3147">
        <v>0</v>
      </c>
      <c r="H3147" t="s">
        <v>22</v>
      </c>
      <c r="I3147" t="s">
        <v>19</v>
      </c>
      <c r="J3147" t="s">
        <v>329</v>
      </c>
      <c r="K3147">
        <v>10</v>
      </c>
      <c r="L3147">
        <v>0</v>
      </c>
      <c r="M3147">
        <v>0</v>
      </c>
      <c r="N3147">
        <v>0</v>
      </c>
    </row>
    <row r="3148" spans="1:14" x14ac:dyDescent="0.15">
      <c r="A3148" t="str">
        <f t="shared" si="51"/>
        <v>201952_210_4562342690043</v>
      </c>
      <c r="B3148">
        <v>201952</v>
      </c>
      <c r="C3148">
        <v>210</v>
      </c>
      <c r="D3148" t="s">
        <v>64</v>
      </c>
      <c r="E3148" s="9">
        <v>4562342690043</v>
      </c>
      <c r="F3148">
        <v>0</v>
      </c>
      <c r="G3148">
        <v>0</v>
      </c>
      <c r="H3148" t="s">
        <v>21</v>
      </c>
      <c r="I3148" t="s">
        <v>19</v>
      </c>
      <c r="J3148" t="s">
        <v>329</v>
      </c>
      <c r="K3148">
        <v>27</v>
      </c>
      <c r="L3148">
        <v>0</v>
      </c>
      <c r="M3148">
        <v>0</v>
      </c>
      <c r="N3148">
        <v>0</v>
      </c>
    </row>
    <row r="3149" spans="1:14" x14ac:dyDescent="0.15">
      <c r="A3149" t="str">
        <f t="shared" si="51"/>
        <v>201952_210_4562342690067</v>
      </c>
      <c r="B3149">
        <v>201952</v>
      </c>
      <c r="C3149">
        <v>210</v>
      </c>
      <c r="D3149" t="s">
        <v>64</v>
      </c>
      <c r="E3149" s="9">
        <v>4562342690067</v>
      </c>
      <c r="F3149">
        <v>0</v>
      </c>
      <c r="G3149">
        <v>0</v>
      </c>
      <c r="H3149" t="s">
        <v>23</v>
      </c>
      <c r="I3149" t="s">
        <v>19</v>
      </c>
      <c r="J3149" t="s">
        <v>329</v>
      </c>
      <c r="K3149">
        <v>26</v>
      </c>
      <c r="L3149">
        <v>3</v>
      </c>
      <c r="M3149">
        <v>0</v>
      </c>
      <c r="N3149">
        <v>0</v>
      </c>
    </row>
    <row r="3150" spans="1:14" x14ac:dyDescent="0.15">
      <c r="A3150" t="str">
        <f t="shared" si="51"/>
        <v>201952_210_4562342690074</v>
      </c>
      <c r="B3150">
        <v>201952</v>
      </c>
      <c r="C3150">
        <v>210</v>
      </c>
      <c r="D3150" t="s">
        <v>64</v>
      </c>
      <c r="E3150" s="9">
        <v>4562342690074</v>
      </c>
      <c r="F3150">
        <v>0</v>
      </c>
      <c r="G3150">
        <v>0</v>
      </c>
      <c r="H3150" t="s">
        <v>24</v>
      </c>
      <c r="I3150" t="s">
        <v>19</v>
      </c>
      <c r="J3150" t="s">
        <v>329</v>
      </c>
      <c r="K3150">
        <v>25</v>
      </c>
      <c r="L3150">
        <v>2</v>
      </c>
      <c r="M3150">
        <v>0</v>
      </c>
      <c r="N3150">
        <v>0</v>
      </c>
    </row>
    <row r="3151" spans="1:14" x14ac:dyDescent="0.15">
      <c r="A3151" t="str">
        <f t="shared" si="51"/>
        <v>201952_210_4562342690081</v>
      </c>
      <c r="B3151">
        <v>201952</v>
      </c>
      <c r="C3151">
        <v>210</v>
      </c>
      <c r="D3151" t="s">
        <v>64</v>
      </c>
      <c r="E3151" s="9">
        <v>4562342690081</v>
      </c>
      <c r="F3151">
        <v>0</v>
      </c>
      <c r="G3151">
        <v>0</v>
      </c>
      <c r="H3151" t="s">
        <v>25</v>
      </c>
      <c r="I3151" t="s">
        <v>19</v>
      </c>
      <c r="J3151" t="s">
        <v>329</v>
      </c>
      <c r="K3151">
        <v>5</v>
      </c>
      <c r="L3151">
        <v>2</v>
      </c>
      <c r="M3151">
        <v>0</v>
      </c>
      <c r="N3151">
        <v>0</v>
      </c>
    </row>
    <row r="3152" spans="1:14" x14ac:dyDescent="0.15">
      <c r="A3152" t="str">
        <f t="shared" si="51"/>
        <v>201952_269_4562342690029</v>
      </c>
      <c r="B3152">
        <v>201952</v>
      </c>
      <c r="C3152">
        <v>269</v>
      </c>
      <c r="D3152" t="s">
        <v>67</v>
      </c>
      <c r="E3152" s="9">
        <v>4562342690029</v>
      </c>
      <c r="F3152">
        <v>0</v>
      </c>
      <c r="G3152">
        <v>0</v>
      </c>
      <c r="H3152" t="s">
        <v>18</v>
      </c>
      <c r="I3152" t="s">
        <v>19</v>
      </c>
      <c r="J3152" t="s">
        <v>329</v>
      </c>
      <c r="K3152">
        <v>23</v>
      </c>
      <c r="L3152">
        <v>3</v>
      </c>
      <c r="M3152">
        <v>0</v>
      </c>
      <c r="N3152">
        <v>0</v>
      </c>
    </row>
    <row r="3153" spans="1:14" x14ac:dyDescent="0.15">
      <c r="A3153" t="str">
        <f t="shared" si="51"/>
        <v>201952_269_4562342690036</v>
      </c>
      <c r="B3153">
        <v>201952</v>
      </c>
      <c r="C3153">
        <v>269</v>
      </c>
      <c r="D3153" t="s">
        <v>67</v>
      </c>
      <c r="E3153" s="9">
        <v>4562342690036</v>
      </c>
      <c r="F3153">
        <v>0</v>
      </c>
      <c r="G3153">
        <v>0</v>
      </c>
      <c r="H3153" t="s">
        <v>20</v>
      </c>
      <c r="I3153" t="s">
        <v>19</v>
      </c>
      <c r="J3153" t="s">
        <v>329</v>
      </c>
      <c r="K3153">
        <v>6</v>
      </c>
      <c r="L3153">
        <v>4</v>
      </c>
      <c r="M3153">
        <v>0</v>
      </c>
      <c r="N3153">
        <v>0</v>
      </c>
    </row>
    <row r="3154" spans="1:14" x14ac:dyDescent="0.15">
      <c r="A3154" t="str">
        <f t="shared" si="51"/>
        <v>201952_269_4562342690050</v>
      </c>
      <c r="B3154">
        <v>201952</v>
      </c>
      <c r="C3154">
        <v>269</v>
      </c>
      <c r="D3154" t="s">
        <v>67</v>
      </c>
      <c r="E3154" s="9">
        <v>4562342690050</v>
      </c>
      <c r="F3154">
        <v>0</v>
      </c>
      <c r="G3154">
        <v>0</v>
      </c>
      <c r="H3154" t="s">
        <v>22</v>
      </c>
      <c r="I3154" t="s">
        <v>19</v>
      </c>
      <c r="J3154" t="s">
        <v>329</v>
      </c>
      <c r="K3154">
        <v>8</v>
      </c>
      <c r="L3154">
        <v>2</v>
      </c>
      <c r="M3154">
        <v>0</v>
      </c>
      <c r="N3154">
        <v>0</v>
      </c>
    </row>
    <row r="3155" spans="1:14" x14ac:dyDescent="0.15">
      <c r="A3155" t="str">
        <f t="shared" si="51"/>
        <v>201952_269_4562342690043</v>
      </c>
      <c r="B3155">
        <v>201952</v>
      </c>
      <c r="C3155">
        <v>269</v>
      </c>
      <c r="D3155" t="s">
        <v>67</v>
      </c>
      <c r="E3155" s="9">
        <v>4562342690043</v>
      </c>
      <c r="F3155">
        <v>0</v>
      </c>
      <c r="G3155">
        <v>0</v>
      </c>
      <c r="H3155" t="s">
        <v>21</v>
      </c>
      <c r="I3155" t="s">
        <v>19</v>
      </c>
      <c r="J3155" t="s">
        <v>329</v>
      </c>
      <c r="K3155">
        <v>17</v>
      </c>
      <c r="L3155">
        <v>6</v>
      </c>
      <c r="M3155">
        <v>0</v>
      </c>
      <c r="N3155">
        <v>0</v>
      </c>
    </row>
    <row r="3156" spans="1:14" x14ac:dyDescent="0.15">
      <c r="A3156" t="str">
        <f t="shared" si="51"/>
        <v>201952_269_4562342690067</v>
      </c>
      <c r="B3156">
        <v>201952</v>
      </c>
      <c r="C3156">
        <v>269</v>
      </c>
      <c r="D3156" t="s">
        <v>67</v>
      </c>
      <c r="E3156" s="9">
        <v>4562342690067</v>
      </c>
      <c r="F3156">
        <v>0</v>
      </c>
      <c r="G3156">
        <v>0</v>
      </c>
      <c r="H3156" t="s">
        <v>23</v>
      </c>
      <c r="I3156" t="s">
        <v>19</v>
      </c>
      <c r="J3156" t="s">
        <v>329</v>
      </c>
      <c r="K3156">
        <v>25</v>
      </c>
      <c r="L3156">
        <v>3</v>
      </c>
      <c r="M3156">
        <v>0</v>
      </c>
      <c r="N3156">
        <v>0</v>
      </c>
    </row>
    <row r="3157" spans="1:14" x14ac:dyDescent="0.15">
      <c r="A3157" t="str">
        <f t="shared" si="51"/>
        <v>201952_269_4562342690074</v>
      </c>
      <c r="B3157">
        <v>201952</v>
      </c>
      <c r="C3157">
        <v>269</v>
      </c>
      <c r="D3157" t="s">
        <v>67</v>
      </c>
      <c r="E3157" s="9">
        <v>4562342690074</v>
      </c>
      <c r="F3157">
        <v>0</v>
      </c>
      <c r="G3157">
        <v>0</v>
      </c>
      <c r="H3157" t="s">
        <v>24</v>
      </c>
      <c r="I3157" t="s">
        <v>19</v>
      </c>
      <c r="J3157" t="s">
        <v>329</v>
      </c>
      <c r="K3157">
        <v>14</v>
      </c>
      <c r="L3157">
        <v>9</v>
      </c>
      <c r="M3157">
        <v>0</v>
      </c>
      <c r="N3157">
        <v>0</v>
      </c>
    </row>
    <row r="3158" spans="1:14" x14ac:dyDescent="0.15">
      <c r="A3158" t="str">
        <f t="shared" si="51"/>
        <v>201952_269_4562342690081</v>
      </c>
      <c r="B3158">
        <v>201952</v>
      </c>
      <c r="C3158">
        <v>269</v>
      </c>
      <c r="D3158" t="s">
        <v>67</v>
      </c>
      <c r="E3158" s="9">
        <v>4562342690081</v>
      </c>
      <c r="F3158">
        <v>0</v>
      </c>
      <c r="G3158">
        <v>0</v>
      </c>
      <c r="H3158" t="s">
        <v>25</v>
      </c>
      <c r="I3158" t="s">
        <v>19</v>
      </c>
      <c r="J3158" t="s">
        <v>329</v>
      </c>
      <c r="K3158">
        <v>5</v>
      </c>
      <c r="L3158">
        <v>3</v>
      </c>
      <c r="M3158">
        <v>0</v>
      </c>
      <c r="N3158">
        <v>0</v>
      </c>
    </row>
    <row r="3159" spans="1:14" x14ac:dyDescent="0.15">
      <c r="A3159" t="str">
        <f t="shared" si="51"/>
        <v>201952_282_4562342690029</v>
      </c>
      <c r="B3159">
        <v>201952</v>
      </c>
      <c r="C3159">
        <v>282</v>
      </c>
      <c r="D3159" t="s">
        <v>68</v>
      </c>
      <c r="E3159" s="9">
        <v>4562342690029</v>
      </c>
      <c r="F3159">
        <v>0</v>
      </c>
      <c r="G3159">
        <v>0</v>
      </c>
      <c r="H3159" t="s">
        <v>18</v>
      </c>
      <c r="I3159" t="s">
        <v>19</v>
      </c>
      <c r="J3159" t="s">
        <v>329</v>
      </c>
      <c r="K3159">
        <v>26</v>
      </c>
      <c r="L3159">
        <v>0</v>
      </c>
      <c r="M3159">
        <v>0</v>
      </c>
      <c r="N3159">
        <v>0</v>
      </c>
    </row>
    <row r="3160" spans="1:14" x14ac:dyDescent="0.15">
      <c r="A3160" t="str">
        <f t="shared" si="51"/>
        <v>201952_282_4562342690036</v>
      </c>
      <c r="B3160">
        <v>201952</v>
      </c>
      <c r="C3160">
        <v>282</v>
      </c>
      <c r="D3160" t="s">
        <v>68</v>
      </c>
      <c r="E3160" s="9">
        <v>4562342690036</v>
      </c>
      <c r="F3160">
        <v>0</v>
      </c>
      <c r="G3160">
        <v>0</v>
      </c>
      <c r="H3160" t="s">
        <v>20</v>
      </c>
      <c r="I3160" t="s">
        <v>19</v>
      </c>
      <c r="J3160" t="s">
        <v>329</v>
      </c>
      <c r="K3160">
        <v>7</v>
      </c>
      <c r="L3160">
        <v>0</v>
      </c>
      <c r="M3160">
        <v>0</v>
      </c>
      <c r="N3160">
        <v>0</v>
      </c>
    </row>
    <row r="3161" spans="1:14" x14ac:dyDescent="0.15">
      <c r="A3161" t="str">
        <f t="shared" ref="A3161:A3224" si="52">B3161&amp;"_"&amp;C3161&amp;"_"&amp;E3161</f>
        <v>201952_282_4562342690050</v>
      </c>
      <c r="B3161">
        <v>201952</v>
      </c>
      <c r="C3161">
        <v>282</v>
      </c>
      <c r="D3161" t="s">
        <v>68</v>
      </c>
      <c r="E3161" s="9">
        <v>4562342690050</v>
      </c>
      <c r="F3161">
        <v>0</v>
      </c>
      <c r="G3161">
        <v>0</v>
      </c>
      <c r="H3161" t="s">
        <v>22</v>
      </c>
      <c r="I3161" t="s">
        <v>19</v>
      </c>
      <c r="J3161" t="s">
        <v>329</v>
      </c>
      <c r="K3161">
        <v>9</v>
      </c>
      <c r="L3161">
        <v>0</v>
      </c>
      <c r="M3161">
        <v>0</v>
      </c>
      <c r="N3161">
        <v>0</v>
      </c>
    </row>
    <row r="3162" spans="1:14" x14ac:dyDescent="0.15">
      <c r="A3162" t="str">
        <f t="shared" si="52"/>
        <v>201952_282_4562342690043</v>
      </c>
      <c r="B3162">
        <v>201952</v>
      </c>
      <c r="C3162">
        <v>282</v>
      </c>
      <c r="D3162" t="s">
        <v>68</v>
      </c>
      <c r="E3162" s="9">
        <v>4562342690043</v>
      </c>
      <c r="F3162">
        <v>0</v>
      </c>
      <c r="G3162">
        <v>0</v>
      </c>
      <c r="H3162" t="s">
        <v>21</v>
      </c>
      <c r="I3162" t="s">
        <v>19</v>
      </c>
      <c r="J3162" t="s">
        <v>329</v>
      </c>
      <c r="K3162">
        <v>17</v>
      </c>
      <c r="L3162">
        <v>3</v>
      </c>
      <c r="M3162">
        <v>0</v>
      </c>
      <c r="N3162">
        <v>0</v>
      </c>
    </row>
    <row r="3163" spans="1:14" x14ac:dyDescent="0.15">
      <c r="A3163" t="str">
        <f t="shared" si="52"/>
        <v>201952_282_4562342690067</v>
      </c>
      <c r="B3163">
        <v>201952</v>
      </c>
      <c r="C3163">
        <v>282</v>
      </c>
      <c r="D3163" t="s">
        <v>68</v>
      </c>
      <c r="E3163" s="9">
        <v>4562342690067</v>
      </c>
      <c r="F3163">
        <v>0</v>
      </c>
      <c r="G3163">
        <v>0</v>
      </c>
      <c r="H3163" t="s">
        <v>23</v>
      </c>
      <c r="I3163" t="s">
        <v>19</v>
      </c>
      <c r="J3163" t="s">
        <v>329</v>
      </c>
      <c r="K3163">
        <v>26</v>
      </c>
      <c r="L3163">
        <v>0</v>
      </c>
      <c r="M3163">
        <v>0</v>
      </c>
      <c r="N3163">
        <v>0</v>
      </c>
    </row>
    <row r="3164" spans="1:14" x14ac:dyDescent="0.15">
      <c r="A3164" t="str">
        <f t="shared" si="52"/>
        <v>201952_282_4562342690074</v>
      </c>
      <c r="B3164">
        <v>201952</v>
      </c>
      <c r="C3164">
        <v>282</v>
      </c>
      <c r="D3164" t="s">
        <v>68</v>
      </c>
      <c r="E3164" s="9">
        <v>4562342690074</v>
      </c>
      <c r="F3164">
        <v>0</v>
      </c>
      <c r="G3164">
        <v>0</v>
      </c>
      <c r="H3164" t="s">
        <v>24</v>
      </c>
      <c r="I3164" t="s">
        <v>19</v>
      </c>
      <c r="J3164" t="s">
        <v>329</v>
      </c>
      <c r="K3164">
        <v>24</v>
      </c>
      <c r="L3164">
        <v>1</v>
      </c>
      <c r="M3164">
        <v>0</v>
      </c>
      <c r="N3164">
        <v>0</v>
      </c>
    </row>
    <row r="3165" spans="1:14" x14ac:dyDescent="0.15">
      <c r="A3165" t="str">
        <f t="shared" si="52"/>
        <v>201952_282_4562342690081</v>
      </c>
      <c r="B3165">
        <v>201952</v>
      </c>
      <c r="C3165">
        <v>282</v>
      </c>
      <c r="D3165" t="s">
        <v>68</v>
      </c>
      <c r="E3165" s="9">
        <v>4562342690081</v>
      </c>
      <c r="F3165">
        <v>0</v>
      </c>
      <c r="G3165">
        <v>0</v>
      </c>
      <c r="H3165" t="s">
        <v>25</v>
      </c>
      <c r="I3165" t="s">
        <v>19</v>
      </c>
      <c r="J3165" t="s">
        <v>329</v>
      </c>
      <c r="K3165">
        <v>8</v>
      </c>
      <c r="L3165">
        <v>0</v>
      </c>
      <c r="M3165">
        <v>0</v>
      </c>
      <c r="N3165">
        <v>0</v>
      </c>
    </row>
    <row r="3166" spans="1:14" x14ac:dyDescent="0.15">
      <c r="A3166" t="str">
        <f t="shared" si="52"/>
        <v>201952_309_4562342690029</v>
      </c>
      <c r="B3166">
        <v>201952</v>
      </c>
      <c r="C3166">
        <v>309</v>
      </c>
      <c r="D3166" t="s">
        <v>74</v>
      </c>
      <c r="E3166" s="9">
        <v>4562342690029</v>
      </c>
      <c r="F3166">
        <v>0</v>
      </c>
      <c r="G3166">
        <v>0</v>
      </c>
      <c r="H3166" t="s">
        <v>18</v>
      </c>
      <c r="I3166" t="s">
        <v>19</v>
      </c>
      <c r="J3166" t="s">
        <v>329</v>
      </c>
      <c r="K3166">
        <v>19</v>
      </c>
      <c r="L3166">
        <v>7</v>
      </c>
      <c r="M3166">
        <v>0</v>
      </c>
      <c r="N3166">
        <v>0</v>
      </c>
    </row>
    <row r="3167" spans="1:14" x14ac:dyDescent="0.15">
      <c r="A3167" t="str">
        <f t="shared" si="52"/>
        <v>201952_309_4562342690036</v>
      </c>
      <c r="B3167">
        <v>201952</v>
      </c>
      <c r="C3167">
        <v>309</v>
      </c>
      <c r="D3167" t="s">
        <v>74</v>
      </c>
      <c r="E3167" s="9">
        <v>4562342690036</v>
      </c>
      <c r="F3167">
        <v>0</v>
      </c>
      <c r="G3167">
        <v>0</v>
      </c>
      <c r="H3167" t="s">
        <v>20</v>
      </c>
      <c r="I3167" t="s">
        <v>19</v>
      </c>
      <c r="J3167" t="s">
        <v>329</v>
      </c>
      <c r="K3167">
        <v>9</v>
      </c>
      <c r="L3167">
        <v>1</v>
      </c>
      <c r="M3167">
        <v>0</v>
      </c>
      <c r="N3167">
        <v>0</v>
      </c>
    </row>
    <row r="3168" spans="1:14" x14ac:dyDescent="0.15">
      <c r="A3168" t="str">
        <f t="shared" si="52"/>
        <v>201952_309_4562342690050</v>
      </c>
      <c r="B3168">
        <v>201952</v>
      </c>
      <c r="C3168">
        <v>309</v>
      </c>
      <c r="D3168" t="s">
        <v>74</v>
      </c>
      <c r="E3168" s="9">
        <v>4562342690050</v>
      </c>
      <c r="F3168">
        <v>0</v>
      </c>
      <c r="G3168">
        <v>0</v>
      </c>
      <c r="H3168" t="s">
        <v>22</v>
      </c>
      <c r="I3168" t="s">
        <v>19</v>
      </c>
      <c r="J3168" t="s">
        <v>329</v>
      </c>
      <c r="K3168">
        <v>9</v>
      </c>
      <c r="L3168">
        <v>0</v>
      </c>
      <c r="M3168">
        <v>0</v>
      </c>
      <c r="N3168">
        <v>0</v>
      </c>
    </row>
    <row r="3169" spans="1:14" x14ac:dyDescent="0.15">
      <c r="A3169" t="str">
        <f t="shared" si="52"/>
        <v>201952_309_4562342690043</v>
      </c>
      <c r="B3169">
        <v>201952</v>
      </c>
      <c r="C3169">
        <v>309</v>
      </c>
      <c r="D3169" t="s">
        <v>74</v>
      </c>
      <c r="E3169" s="9">
        <v>4562342690043</v>
      </c>
      <c r="F3169">
        <v>0</v>
      </c>
      <c r="G3169">
        <v>0</v>
      </c>
      <c r="H3169" t="s">
        <v>21</v>
      </c>
      <c r="I3169" t="s">
        <v>19</v>
      </c>
      <c r="J3169" t="s">
        <v>329</v>
      </c>
      <c r="K3169">
        <v>28</v>
      </c>
      <c r="L3169">
        <v>0</v>
      </c>
      <c r="M3169">
        <v>0</v>
      </c>
      <c r="N3169">
        <v>0</v>
      </c>
    </row>
    <row r="3170" spans="1:14" x14ac:dyDescent="0.15">
      <c r="A3170" t="str">
        <f t="shared" si="52"/>
        <v>201952_309_4562342690067</v>
      </c>
      <c r="B3170">
        <v>201952</v>
      </c>
      <c r="C3170">
        <v>309</v>
      </c>
      <c r="D3170" t="s">
        <v>74</v>
      </c>
      <c r="E3170" s="9">
        <v>4562342690067</v>
      </c>
      <c r="F3170">
        <v>0</v>
      </c>
      <c r="G3170">
        <v>0</v>
      </c>
      <c r="H3170" t="s">
        <v>23</v>
      </c>
      <c r="I3170" t="s">
        <v>19</v>
      </c>
      <c r="J3170" t="s">
        <v>329</v>
      </c>
      <c r="K3170">
        <v>27</v>
      </c>
      <c r="L3170">
        <v>1</v>
      </c>
      <c r="M3170">
        <v>0</v>
      </c>
      <c r="N3170">
        <v>0</v>
      </c>
    </row>
    <row r="3171" spans="1:14" x14ac:dyDescent="0.15">
      <c r="A3171" t="str">
        <f t="shared" si="52"/>
        <v>201952_309_4562342690074</v>
      </c>
      <c r="B3171">
        <v>201952</v>
      </c>
      <c r="C3171">
        <v>309</v>
      </c>
      <c r="D3171" t="s">
        <v>74</v>
      </c>
      <c r="E3171" s="9">
        <v>4562342690074</v>
      </c>
      <c r="F3171">
        <v>0</v>
      </c>
      <c r="G3171">
        <v>0</v>
      </c>
      <c r="H3171" t="s">
        <v>24</v>
      </c>
      <c r="I3171" t="s">
        <v>19</v>
      </c>
      <c r="J3171" t="s">
        <v>329</v>
      </c>
      <c r="K3171">
        <v>25</v>
      </c>
      <c r="L3171">
        <v>3</v>
      </c>
      <c r="M3171">
        <v>0</v>
      </c>
      <c r="N3171">
        <v>0</v>
      </c>
    </row>
    <row r="3172" spans="1:14" x14ac:dyDescent="0.15">
      <c r="A3172" t="str">
        <f t="shared" si="52"/>
        <v>201952_309_4562342690081</v>
      </c>
      <c r="B3172">
        <v>201952</v>
      </c>
      <c r="C3172">
        <v>309</v>
      </c>
      <c r="D3172" t="s">
        <v>74</v>
      </c>
      <c r="E3172" s="9">
        <v>4562342690081</v>
      </c>
      <c r="F3172">
        <v>0</v>
      </c>
      <c r="G3172">
        <v>0</v>
      </c>
      <c r="H3172" t="s">
        <v>25</v>
      </c>
      <c r="I3172" t="s">
        <v>19</v>
      </c>
      <c r="J3172" t="s">
        <v>329</v>
      </c>
      <c r="K3172">
        <v>9</v>
      </c>
      <c r="L3172">
        <v>0</v>
      </c>
      <c r="M3172">
        <v>0</v>
      </c>
      <c r="N3172">
        <v>0</v>
      </c>
    </row>
    <row r="3173" spans="1:14" x14ac:dyDescent="0.15">
      <c r="A3173" t="str">
        <f t="shared" si="52"/>
        <v>201952_310_4562342690029</v>
      </c>
      <c r="B3173">
        <v>201952</v>
      </c>
      <c r="C3173">
        <v>310</v>
      </c>
      <c r="D3173" t="s">
        <v>75</v>
      </c>
      <c r="E3173" s="9">
        <v>4562342690029</v>
      </c>
      <c r="F3173">
        <v>0</v>
      </c>
      <c r="G3173">
        <v>0</v>
      </c>
      <c r="H3173" t="s">
        <v>18</v>
      </c>
      <c r="I3173" t="s">
        <v>19</v>
      </c>
      <c r="J3173" t="s">
        <v>329</v>
      </c>
      <c r="K3173">
        <v>26</v>
      </c>
      <c r="L3173">
        <v>0</v>
      </c>
      <c r="M3173">
        <v>0</v>
      </c>
      <c r="N3173">
        <v>0</v>
      </c>
    </row>
    <row r="3174" spans="1:14" x14ac:dyDescent="0.15">
      <c r="A3174" t="str">
        <f t="shared" si="52"/>
        <v>201952_310_4562342690036</v>
      </c>
      <c r="B3174">
        <v>201952</v>
      </c>
      <c r="C3174">
        <v>310</v>
      </c>
      <c r="D3174" t="s">
        <v>75</v>
      </c>
      <c r="E3174" s="9">
        <v>4562342690036</v>
      </c>
      <c r="F3174">
        <v>0</v>
      </c>
      <c r="G3174">
        <v>0</v>
      </c>
      <c r="H3174" t="s">
        <v>20</v>
      </c>
      <c r="I3174" t="s">
        <v>19</v>
      </c>
      <c r="J3174" t="s">
        <v>329</v>
      </c>
      <c r="K3174">
        <v>10</v>
      </c>
      <c r="L3174">
        <v>0</v>
      </c>
      <c r="M3174">
        <v>0</v>
      </c>
      <c r="N3174">
        <v>0</v>
      </c>
    </row>
    <row r="3175" spans="1:14" x14ac:dyDescent="0.15">
      <c r="A3175" t="str">
        <f t="shared" si="52"/>
        <v>201952_310_4562342690050</v>
      </c>
      <c r="B3175">
        <v>201952</v>
      </c>
      <c r="C3175">
        <v>310</v>
      </c>
      <c r="D3175" t="s">
        <v>75</v>
      </c>
      <c r="E3175" s="9">
        <v>4562342690050</v>
      </c>
      <c r="F3175">
        <v>0</v>
      </c>
      <c r="G3175">
        <v>0</v>
      </c>
      <c r="H3175" t="s">
        <v>22</v>
      </c>
      <c r="I3175" t="s">
        <v>19</v>
      </c>
      <c r="J3175" t="s">
        <v>329</v>
      </c>
      <c r="K3175">
        <v>9</v>
      </c>
      <c r="L3175">
        <v>1</v>
      </c>
      <c r="M3175">
        <v>0</v>
      </c>
      <c r="N3175">
        <v>0</v>
      </c>
    </row>
    <row r="3176" spans="1:14" x14ac:dyDescent="0.15">
      <c r="A3176" t="str">
        <f t="shared" si="52"/>
        <v>201952_310_4562342690043</v>
      </c>
      <c r="B3176">
        <v>201952</v>
      </c>
      <c r="C3176">
        <v>310</v>
      </c>
      <c r="D3176" t="s">
        <v>75</v>
      </c>
      <c r="E3176" s="9">
        <v>4562342690043</v>
      </c>
      <c r="F3176">
        <v>0</v>
      </c>
      <c r="G3176">
        <v>0</v>
      </c>
      <c r="H3176" t="s">
        <v>21</v>
      </c>
      <c r="I3176" t="s">
        <v>19</v>
      </c>
      <c r="J3176" t="s">
        <v>329</v>
      </c>
      <c r="K3176">
        <v>25</v>
      </c>
      <c r="L3176">
        <v>0</v>
      </c>
      <c r="M3176">
        <v>0</v>
      </c>
      <c r="N3176">
        <v>0</v>
      </c>
    </row>
    <row r="3177" spans="1:14" x14ac:dyDescent="0.15">
      <c r="A3177" t="str">
        <f t="shared" si="52"/>
        <v>201952_310_4562342690067</v>
      </c>
      <c r="B3177">
        <v>201952</v>
      </c>
      <c r="C3177">
        <v>310</v>
      </c>
      <c r="D3177" t="s">
        <v>75</v>
      </c>
      <c r="E3177" s="9">
        <v>4562342690067</v>
      </c>
      <c r="F3177">
        <v>0</v>
      </c>
      <c r="G3177">
        <v>0</v>
      </c>
      <c r="H3177" t="s">
        <v>23</v>
      </c>
      <c r="I3177" t="s">
        <v>19</v>
      </c>
      <c r="J3177" t="s">
        <v>329</v>
      </c>
      <c r="K3177">
        <v>26</v>
      </c>
      <c r="L3177">
        <v>1</v>
      </c>
      <c r="M3177">
        <v>0</v>
      </c>
      <c r="N3177">
        <v>0</v>
      </c>
    </row>
    <row r="3178" spans="1:14" x14ac:dyDescent="0.15">
      <c r="A3178" t="str">
        <f t="shared" si="52"/>
        <v>201952_310_4562342690074</v>
      </c>
      <c r="B3178">
        <v>201952</v>
      </c>
      <c r="C3178">
        <v>310</v>
      </c>
      <c r="D3178" t="s">
        <v>75</v>
      </c>
      <c r="E3178" s="9">
        <v>4562342690074</v>
      </c>
      <c r="F3178">
        <v>0</v>
      </c>
      <c r="G3178">
        <v>0</v>
      </c>
      <c r="H3178" t="s">
        <v>24</v>
      </c>
      <c r="I3178" t="s">
        <v>19</v>
      </c>
      <c r="J3178" t="s">
        <v>329</v>
      </c>
      <c r="K3178">
        <v>26</v>
      </c>
      <c r="L3178">
        <v>0</v>
      </c>
      <c r="M3178">
        <v>0</v>
      </c>
      <c r="N3178">
        <v>0</v>
      </c>
    </row>
    <row r="3179" spans="1:14" x14ac:dyDescent="0.15">
      <c r="A3179" t="str">
        <f t="shared" si="52"/>
        <v>201952_310_4562342690081</v>
      </c>
      <c r="B3179">
        <v>201952</v>
      </c>
      <c r="C3179">
        <v>310</v>
      </c>
      <c r="D3179" t="s">
        <v>75</v>
      </c>
      <c r="E3179" s="9">
        <v>4562342690081</v>
      </c>
      <c r="F3179">
        <v>0</v>
      </c>
      <c r="G3179">
        <v>0</v>
      </c>
      <c r="H3179" t="s">
        <v>25</v>
      </c>
      <c r="I3179" t="s">
        <v>19</v>
      </c>
      <c r="J3179" t="s">
        <v>329</v>
      </c>
      <c r="K3179">
        <v>5</v>
      </c>
      <c r="L3179">
        <v>2</v>
      </c>
      <c r="M3179">
        <v>0</v>
      </c>
      <c r="N3179">
        <v>0</v>
      </c>
    </row>
    <row r="3180" spans="1:14" x14ac:dyDescent="0.15">
      <c r="A3180" t="str">
        <f t="shared" si="52"/>
        <v>201952_315_4562342690029</v>
      </c>
      <c r="B3180">
        <v>201952</v>
      </c>
      <c r="C3180">
        <v>315</v>
      </c>
      <c r="D3180" t="s">
        <v>78</v>
      </c>
      <c r="E3180" s="9">
        <v>4562342690029</v>
      </c>
      <c r="F3180">
        <v>0</v>
      </c>
      <c r="G3180">
        <v>0</v>
      </c>
      <c r="H3180" t="s">
        <v>18</v>
      </c>
      <c r="I3180" t="s">
        <v>19</v>
      </c>
      <c r="J3180" t="s">
        <v>329</v>
      </c>
      <c r="K3180">
        <v>10</v>
      </c>
      <c r="L3180">
        <v>8</v>
      </c>
      <c r="M3180">
        <v>0</v>
      </c>
      <c r="N3180">
        <v>0</v>
      </c>
    </row>
    <row r="3181" spans="1:14" x14ac:dyDescent="0.15">
      <c r="A3181" t="str">
        <f t="shared" si="52"/>
        <v>201952_315_4562342690036</v>
      </c>
      <c r="B3181">
        <v>201952</v>
      </c>
      <c r="C3181">
        <v>315</v>
      </c>
      <c r="D3181" t="s">
        <v>78</v>
      </c>
      <c r="E3181" s="9">
        <v>4562342690036</v>
      </c>
      <c r="F3181">
        <v>0</v>
      </c>
      <c r="G3181">
        <v>0</v>
      </c>
      <c r="H3181" t="s">
        <v>20</v>
      </c>
      <c r="I3181" t="s">
        <v>19</v>
      </c>
      <c r="J3181" t="s">
        <v>329</v>
      </c>
      <c r="K3181">
        <v>7</v>
      </c>
      <c r="L3181">
        <v>1</v>
      </c>
      <c r="M3181">
        <v>0</v>
      </c>
      <c r="N3181">
        <v>0</v>
      </c>
    </row>
    <row r="3182" spans="1:14" x14ac:dyDescent="0.15">
      <c r="A3182" t="str">
        <f t="shared" si="52"/>
        <v>201952_315_4562342690050</v>
      </c>
      <c r="B3182">
        <v>201952</v>
      </c>
      <c r="C3182">
        <v>315</v>
      </c>
      <c r="D3182" t="s">
        <v>78</v>
      </c>
      <c r="E3182" s="9">
        <v>4562342690050</v>
      </c>
      <c r="F3182">
        <v>0</v>
      </c>
      <c r="G3182">
        <v>0</v>
      </c>
      <c r="H3182" t="s">
        <v>22</v>
      </c>
      <c r="I3182" t="s">
        <v>19</v>
      </c>
      <c r="J3182" t="s">
        <v>329</v>
      </c>
      <c r="K3182">
        <v>5</v>
      </c>
      <c r="L3182">
        <v>2</v>
      </c>
      <c r="M3182">
        <v>0</v>
      </c>
      <c r="N3182">
        <v>0</v>
      </c>
    </row>
    <row r="3183" spans="1:14" x14ac:dyDescent="0.15">
      <c r="A3183" t="str">
        <f t="shared" si="52"/>
        <v>201952_315_4562342690043</v>
      </c>
      <c r="B3183">
        <v>201952</v>
      </c>
      <c r="C3183">
        <v>315</v>
      </c>
      <c r="D3183" t="s">
        <v>78</v>
      </c>
      <c r="E3183" s="9">
        <v>4562342690043</v>
      </c>
      <c r="F3183">
        <v>0</v>
      </c>
      <c r="G3183">
        <v>0</v>
      </c>
      <c r="H3183" t="s">
        <v>21</v>
      </c>
      <c r="I3183" t="s">
        <v>19</v>
      </c>
      <c r="J3183" t="s">
        <v>329</v>
      </c>
      <c r="K3183">
        <v>20</v>
      </c>
      <c r="L3183">
        <v>6</v>
      </c>
      <c r="M3183">
        <v>0</v>
      </c>
      <c r="N3183">
        <v>0</v>
      </c>
    </row>
    <row r="3184" spans="1:14" x14ac:dyDescent="0.15">
      <c r="A3184" t="str">
        <f t="shared" si="52"/>
        <v>201952_315_4562342690067</v>
      </c>
      <c r="B3184">
        <v>201952</v>
      </c>
      <c r="C3184">
        <v>315</v>
      </c>
      <c r="D3184" t="s">
        <v>78</v>
      </c>
      <c r="E3184" s="9">
        <v>4562342690067</v>
      </c>
      <c r="F3184">
        <v>0</v>
      </c>
      <c r="G3184">
        <v>0</v>
      </c>
      <c r="H3184" t="s">
        <v>23</v>
      </c>
      <c r="I3184" t="s">
        <v>19</v>
      </c>
      <c r="J3184" t="s">
        <v>329</v>
      </c>
      <c r="K3184">
        <v>25</v>
      </c>
      <c r="L3184">
        <v>2</v>
      </c>
      <c r="M3184">
        <v>0</v>
      </c>
      <c r="N3184">
        <v>0</v>
      </c>
    </row>
    <row r="3185" spans="1:14" x14ac:dyDescent="0.15">
      <c r="A3185" t="str">
        <f t="shared" si="52"/>
        <v>201952_315_4562342690074</v>
      </c>
      <c r="B3185">
        <v>201952</v>
      </c>
      <c r="C3185">
        <v>315</v>
      </c>
      <c r="D3185" t="s">
        <v>78</v>
      </c>
      <c r="E3185" s="9">
        <v>4562342690074</v>
      </c>
      <c r="F3185">
        <v>0</v>
      </c>
      <c r="G3185">
        <v>0</v>
      </c>
      <c r="H3185" t="s">
        <v>24</v>
      </c>
      <c r="I3185" t="s">
        <v>19</v>
      </c>
      <c r="J3185" t="s">
        <v>329</v>
      </c>
      <c r="K3185">
        <v>22</v>
      </c>
      <c r="L3185">
        <v>5</v>
      </c>
      <c r="M3185">
        <v>0</v>
      </c>
      <c r="N3185">
        <v>0</v>
      </c>
    </row>
    <row r="3186" spans="1:14" x14ac:dyDescent="0.15">
      <c r="A3186" t="str">
        <f t="shared" si="52"/>
        <v>201952_315_4562342690081</v>
      </c>
      <c r="B3186">
        <v>201952</v>
      </c>
      <c r="C3186">
        <v>315</v>
      </c>
      <c r="D3186" t="s">
        <v>78</v>
      </c>
      <c r="E3186" s="9">
        <v>4562342690081</v>
      </c>
      <c r="F3186">
        <v>0</v>
      </c>
      <c r="G3186">
        <v>0</v>
      </c>
      <c r="H3186" t="s">
        <v>25</v>
      </c>
      <c r="I3186" t="s">
        <v>19</v>
      </c>
      <c r="J3186" t="s">
        <v>329</v>
      </c>
      <c r="K3186">
        <v>5</v>
      </c>
      <c r="L3186">
        <v>1</v>
      </c>
      <c r="M3186">
        <v>0</v>
      </c>
      <c r="N3186">
        <v>0</v>
      </c>
    </row>
    <row r="3187" spans="1:14" x14ac:dyDescent="0.15">
      <c r="A3187" t="str">
        <f t="shared" si="52"/>
        <v>201952_383_4562342690029</v>
      </c>
      <c r="B3187">
        <v>201952</v>
      </c>
      <c r="C3187">
        <v>383</v>
      </c>
      <c r="D3187" t="s">
        <v>97</v>
      </c>
      <c r="E3187" s="9">
        <v>4562342690029</v>
      </c>
      <c r="F3187">
        <v>0</v>
      </c>
      <c r="G3187">
        <v>0</v>
      </c>
      <c r="H3187" t="s">
        <v>18</v>
      </c>
      <c r="I3187" t="s">
        <v>19</v>
      </c>
      <c r="J3187" t="s">
        <v>329</v>
      </c>
      <c r="K3187">
        <v>22</v>
      </c>
      <c r="L3187">
        <v>0</v>
      </c>
      <c r="M3187">
        <v>0</v>
      </c>
      <c r="N3187">
        <v>0</v>
      </c>
    </row>
    <row r="3188" spans="1:14" x14ac:dyDescent="0.15">
      <c r="A3188" t="str">
        <f t="shared" si="52"/>
        <v>201952_383_4562342690036</v>
      </c>
      <c r="B3188">
        <v>201952</v>
      </c>
      <c r="C3188">
        <v>383</v>
      </c>
      <c r="D3188" t="s">
        <v>97</v>
      </c>
      <c r="E3188" s="9">
        <v>4562342690036</v>
      </c>
      <c r="F3188">
        <v>0</v>
      </c>
      <c r="G3188">
        <v>0</v>
      </c>
      <c r="H3188" t="s">
        <v>20</v>
      </c>
      <c r="I3188" t="s">
        <v>19</v>
      </c>
      <c r="J3188" t="s">
        <v>329</v>
      </c>
      <c r="K3188">
        <v>7</v>
      </c>
      <c r="L3188">
        <v>2</v>
      </c>
      <c r="M3188">
        <v>0</v>
      </c>
      <c r="N3188">
        <v>0</v>
      </c>
    </row>
    <row r="3189" spans="1:14" x14ac:dyDescent="0.15">
      <c r="A3189" t="str">
        <f t="shared" si="52"/>
        <v>201952_383_4562342690050</v>
      </c>
      <c r="B3189">
        <v>201952</v>
      </c>
      <c r="C3189">
        <v>383</v>
      </c>
      <c r="D3189" t="s">
        <v>97</v>
      </c>
      <c r="E3189" s="9">
        <v>4562342690050</v>
      </c>
      <c r="F3189">
        <v>0</v>
      </c>
      <c r="G3189">
        <v>0</v>
      </c>
      <c r="H3189" t="s">
        <v>22</v>
      </c>
      <c r="I3189" t="s">
        <v>19</v>
      </c>
      <c r="J3189" t="s">
        <v>329</v>
      </c>
      <c r="K3189">
        <v>9</v>
      </c>
      <c r="L3189">
        <v>1</v>
      </c>
      <c r="M3189">
        <v>0</v>
      </c>
      <c r="N3189">
        <v>0</v>
      </c>
    </row>
    <row r="3190" spans="1:14" x14ac:dyDescent="0.15">
      <c r="A3190" t="str">
        <f t="shared" si="52"/>
        <v>201952_383_4562342690043</v>
      </c>
      <c r="B3190">
        <v>201952</v>
      </c>
      <c r="C3190">
        <v>383</v>
      </c>
      <c r="D3190" t="s">
        <v>97</v>
      </c>
      <c r="E3190" s="9">
        <v>4562342690043</v>
      </c>
      <c r="F3190">
        <v>0</v>
      </c>
      <c r="G3190">
        <v>0</v>
      </c>
      <c r="H3190" t="s">
        <v>21</v>
      </c>
      <c r="I3190" t="s">
        <v>19</v>
      </c>
      <c r="J3190" t="s">
        <v>329</v>
      </c>
      <c r="K3190">
        <v>23</v>
      </c>
      <c r="L3190">
        <v>2</v>
      </c>
      <c r="M3190">
        <v>0</v>
      </c>
      <c r="N3190">
        <v>0</v>
      </c>
    </row>
    <row r="3191" spans="1:14" x14ac:dyDescent="0.15">
      <c r="A3191" t="str">
        <f t="shared" si="52"/>
        <v>201952_383_4562342690067</v>
      </c>
      <c r="B3191">
        <v>201952</v>
      </c>
      <c r="C3191">
        <v>383</v>
      </c>
      <c r="D3191" t="s">
        <v>97</v>
      </c>
      <c r="E3191" s="9">
        <v>4562342690067</v>
      </c>
      <c r="F3191">
        <v>0</v>
      </c>
      <c r="G3191">
        <v>0</v>
      </c>
      <c r="H3191" t="s">
        <v>23</v>
      </c>
      <c r="I3191" t="s">
        <v>19</v>
      </c>
      <c r="J3191" t="s">
        <v>329</v>
      </c>
      <c r="K3191">
        <v>28</v>
      </c>
      <c r="L3191">
        <v>1</v>
      </c>
      <c r="M3191">
        <v>0</v>
      </c>
      <c r="N3191">
        <v>0</v>
      </c>
    </row>
    <row r="3192" spans="1:14" x14ac:dyDescent="0.15">
      <c r="A3192" t="str">
        <f t="shared" si="52"/>
        <v>201952_383_4562342690074</v>
      </c>
      <c r="B3192">
        <v>201952</v>
      </c>
      <c r="C3192">
        <v>383</v>
      </c>
      <c r="D3192" t="s">
        <v>97</v>
      </c>
      <c r="E3192" s="9">
        <v>4562342690074</v>
      </c>
      <c r="F3192">
        <v>0</v>
      </c>
      <c r="G3192">
        <v>0</v>
      </c>
      <c r="H3192" t="s">
        <v>24</v>
      </c>
      <c r="I3192" t="s">
        <v>19</v>
      </c>
      <c r="J3192" t="s">
        <v>329</v>
      </c>
      <c r="K3192">
        <v>23</v>
      </c>
      <c r="L3192">
        <v>2</v>
      </c>
      <c r="M3192">
        <v>0</v>
      </c>
      <c r="N3192">
        <v>0</v>
      </c>
    </row>
    <row r="3193" spans="1:14" x14ac:dyDescent="0.15">
      <c r="A3193" t="str">
        <f t="shared" si="52"/>
        <v>201952_383_4562342690081</v>
      </c>
      <c r="B3193">
        <v>201952</v>
      </c>
      <c r="C3193">
        <v>383</v>
      </c>
      <c r="D3193" t="s">
        <v>97</v>
      </c>
      <c r="E3193" s="9">
        <v>4562342690081</v>
      </c>
      <c r="F3193">
        <v>0</v>
      </c>
      <c r="G3193">
        <v>0</v>
      </c>
      <c r="H3193" t="s">
        <v>25</v>
      </c>
      <c r="I3193" t="s">
        <v>19</v>
      </c>
      <c r="J3193" t="s">
        <v>329</v>
      </c>
      <c r="K3193">
        <v>5</v>
      </c>
      <c r="L3193">
        <v>1</v>
      </c>
      <c r="M3193">
        <v>0</v>
      </c>
      <c r="N3193">
        <v>0</v>
      </c>
    </row>
    <row r="3194" spans="1:14" x14ac:dyDescent="0.15">
      <c r="A3194" t="str">
        <f t="shared" si="52"/>
        <v>201952_385_4562342690029</v>
      </c>
      <c r="B3194">
        <v>201952</v>
      </c>
      <c r="C3194">
        <v>385</v>
      </c>
      <c r="D3194" t="s">
        <v>98</v>
      </c>
      <c r="E3194" s="9">
        <v>4562342690029</v>
      </c>
      <c r="F3194">
        <v>0</v>
      </c>
      <c r="G3194">
        <v>0</v>
      </c>
      <c r="H3194" t="s">
        <v>18</v>
      </c>
      <c r="I3194" t="s">
        <v>19</v>
      </c>
      <c r="J3194" t="s">
        <v>329</v>
      </c>
      <c r="K3194">
        <v>21</v>
      </c>
      <c r="L3194">
        <v>4</v>
      </c>
      <c r="M3194">
        <v>0</v>
      </c>
      <c r="N3194">
        <v>0</v>
      </c>
    </row>
    <row r="3195" spans="1:14" x14ac:dyDescent="0.15">
      <c r="A3195" t="str">
        <f t="shared" si="52"/>
        <v>201952_385_4562342690036</v>
      </c>
      <c r="B3195">
        <v>201952</v>
      </c>
      <c r="C3195">
        <v>385</v>
      </c>
      <c r="D3195" t="s">
        <v>98</v>
      </c>
      <c r="E3195" s="9">
        <v>4562342690036</v>
      </c>
      <c r="F3195">
        <v>0</v>
      </c>
      <c r="G3195">
        <v>0</v>
      </c>
      <c r="H3195" t="s">
        <v>20</v>
      </c>
      <c r="I3195" t="s">
        <v>19</v>
      </c>
      <c r="J3195" t="s">
        <v>329</v>
      </c>
      <c r="K3195">
        <v>8</v>
      </c>
      <c r="L3195">
        <v>0</v>
      </c>
      <c r="M3195">
        <v>0</v>
      </c>
      <c r="N3195">
        <v>0</v>
      </c>
    </row>
    <row r="3196" spans="1:14" x14ac:dyDescent="0.15">
      <c r="A3196" t="str">
        <f t="shared" si="52"/>
        <v>201952_385_4562342690050</v>
      </c>
      <c r="B3196">
        <v>201952</v>
      </c>
      <c r="C3196">
        <v>385</v>
      </c>
      <c r="D3196" t="s">
        <v>98</v>
      </c>
      <c r="E3196" s="9">
        <v>4562342690050</v>
      </c>
      <c r="F3196">
        <v>0</v>
      </c>
      <c r="G3196">
        <v>0</v>
      </c>
      <c r="H3196" t="s">
        <v>22</v>
      </c>
      <c r="I3196" t="s">
        <v>19</v>
      </c>
      <c r="J3196" t="s">
        <v>329</v>
      </c>
      <c r="K3196">
        <v>9</v>
      </c>
      <c r="L3196">
        <v>1</v>
      </c>
      <c r="M3196">
        <v>0</v>
      </c>
      <c r="N3196">
        <v>0</v>
      </c>
    </row>
    <row r="3197" spans="1:14" x14ac:dyDescent="0.15">
      <c r="A3197" t="str">
        <f t="shared" si="52"/>
        <v>201952_385_4562342690043</v>
      </c>
      <c r="B3197">
        <v>201952</v>
      </c>
      <c r="C3197">
        <v>385</v>
      </c>
      <c r="D3197" t="s">
        <v>98</v>
      </c>
      <c r="E3197" s="9">
        <v>4562342690043</v>
      </c>
      <c r="F3197">
        <v>0</v>
      </c>
      <c r="G3197">
        <v>0</v>
      </c>
      <c r="H3197" t="s">
        <v>21</v>
      </c>
      <c r="I3197" t="s">
        <v>19</v>
      </c>
      <c r="J3197" t="s">
        <v>329</v>
      </c>
      <c r="K3197">
        <v>24</v>
      </c>
      <c r="L3197">
        <v>1</v>
      </c>
      <c r="M3197">
        <v>0</v>
      </c>
      <c r="N3197">
        <v>0</v>
      </c>
    </row>
    <row r="3198" spans="1:14" x14ac:dyDescent="0.15">
      <c r="A3198" t="str">
        <f t="shared" si="52"/>
        <v>201952_385_4562342690067</v>
      </c>
      <c r="B3198">
        <v>201952</v>
      </c>
      <c r="C3198">
        <v>385</v>
      </c>
      <c r="D3198" t="s">
        <v>98</v>
      </c>
      <c r="E3198" s="9">
        <v>4562342690067</v>
      </c>
      <c r="F3198">
        <v>0</v>
      </c>
      <c r="G3198">
        <v>0</v>
      </c>
      <c r="H3198" t="s">
        <v>23</v>
      </c>
      <c r="I3198" t="s">
        <v>19</v>
      </c>
      <c r="J3198" t="s">
        <v>329</v>
      </c>
      <c r="K3198">
        <v>19</v>
      </c>
      <c r="L3198">
        <v>4</v>
      </c>
      <c r="M3198">
        <v>0</v>
      </c>
      <c r="N3198">
        <v>0</v>
      </c>
    </row>
    <row r="3199" spans="1:14" x14ac:dyDescent="0.15">
      <c r="A3199" t="str">
        <f t="shared" si="52"/>
        <v>201952_385_4562342690074</v>
      </c>
      <c r="B3199">
        <v>201952</v>
      </c>
      <c r="C3199">
        <v>385</v>
      </c>
      <c r="D3199" t="s">
        <v>98</v>
      </c>
      <c r="E3199" s="9">
        <v>4562342690074</v>
      </c>
      <c r="F3199">
        <v>0</v>
      </c>
      <c r="G3199">
        <v>0</v>
      </c>
      <c r="H3199" t="s">
        <v>24</v>
      </c>
      <c r="I3199" t="s">
        <v>19</v>
      </c>
      <c r="J3199" t="s">
        <v>329</v>
      </c>
      <c r="K3199">
        <v>18</v>
      </c>
      <c r="L3199">
        <v>8</v>
      </c>
      <c r="M3199">
        <v>0</v>
      </c>
      <c r="N3199">
        <v>0</v>
      </c>
    </row>
    <row r="3200" spans="1:14" x14ac:dyDescent="0.15">
      <c r="A3200" t="str">
        <f t="shared" si="52"/>
        <v>201952_385_4562342690081</v>
      </c>
      <c r="B3200">
        <v>201952</v>
      </c>
      <c r="C3200">
        <v>385</v>
      </c>
      <c r="D3200" t="s">
        <v>98</v>
      </c>
      <c r="E3200" s="9">
        <v>4562342690081</v>
      </c>
      <c r="F3200">
        <v>0</v>
      </c>
      <c r="G3200">
        <v>0</v>
      </c>
      <c r="H3200" t="s">
        <v>25</v>
      </c>
      <c r="I3200" t="s">
        <v>19</v>
      </c>
      <c r="J3200" t="s">
        <v>329</v>
      </c>
      <c r="K3200">
        <v>7</v>
      </c>
      <c r="L3200">
        <v>1</v>
      </c>
      <c r="M3200">
        <v>0</v>
      </c>
      <c r="N3200">
        <v>0</v>
      </c>
    </row>
    <row r="3201" spans="1:14" x14ac:dyDescent="0.15">
      <c r="A3201" t="str">
        <f t="shared" si="52"/>
        <v>201952_388_4562342690029</v>
      </c>
      <c r="B3201">
        <v>201952</v>
      </c>
      <c r="C3201">
        <v>388</v>
      </c>
      <c r="D3201" t="s">
        <v>100</v>
      </c>
      <c r="E3201" s="9">
        <v>4562342690029</v>
      </c>
      <c r="F3201">
        <v>0</v>
      </c>
      <c r="G3201">
        <v>0</v>
      </c>
      <c r="H3201" t="s">
        <v>18</v>
      </c>
      <c r="I3201" t="s">
        <v>19</v>
      </c>
      <c r="J3201" t="s">
        <v>329</v>
      </c>
      <c r="K3201">
        <v>25</v>
      </c>
      <c r="L3201">
        <v>0</v>
      </c>
      <c r="M3201">
        <v>0</v>
      </c>
      <c r="N3201">
        <v>0</v>
      </c>
    </row>
    <row r="3202" spans="1:14" x14ac:dyDescent="0.15">
      <c r="A3202" t="str">
        <f t="shared" si="52"/>
        <v>201952_388_4562342690036</v>
      </c>
      <c r="B3202">
        <v>201952</v>
      </c>
      <c r="C3202">
        <v>388</v>
      </c>
      <c r="D3202" t="s">
        <v>100</v>
      </c>
      <c r="E3202" s="9">
        <v>4562342690036</v>
      </c>
      <c r="F3202">
        <v>0</v>
      </c>
      <c r="G3202">
        <v>0</v>
      </c>
      <c r="H3202" t="s">
        <v>20</v>
      </c>
      <c r="I3202" t="s">
        <v>19</v>
      </c>
      <c r="J3202" t="s">
        <v>329</v>
      </c>
      <c r="K3202">
        <v>7</v>
      </c>
      <c r="L3202">
        <v>0</v>
      </c>
      <c r="M3202">
        <v>0</v>
      </c>
      <c r="N3202">
        <v>0</v>
      </c>
    </row>
    <row r="3203" spans="1:14" x14ac:dyDescent="0.15">
      <c r="A3203" t="str">
        <f t="shared" si="52"/>
        <v>201952_388_4562342690050</v>
      </c>
      <c r="B3203">
        <v>201952</v>
      </c>
      <c r="C3203">
        <v>388</v>
      </c>
      <c r="D3203" t="s">
        <v>100</v>
      </c>
      <c r="E3203" s="9">
        <v>4562342690050</v>
      </c>
      <c r="F3203">
        <v>0</v>
      </c>
      <c r="G3203">
        <v>0</v>
      </c>
      <c r="H3203" t="s">
        <v>22</v>
      </c>
      <c r="I3203" t="s">
        <v>19</v>
      </c>
      <c r="J3203" t="s">
        <v>329</v>
      </c>
      <c r="K3203">
        <v>7</v>
      </c>
      <c r="L3203">
        <v>2</v>
      </c>
      <c r="M3203">
        <v>0</v>
      </c>
      <c r="N3203">
        <v>0</v>
      </c>
    </row>
    <row r="3204" spans="1:14" x14ac:dyDescent="0.15">
      <c r="A3204" t="str">
        <f t="shared" si="52"/>
        <v>201952_388_4562342690043</v>
      </c>
      <c r="B3204">
        <v>201952</v>
      </c>
      <c r="C3204">
        <v>388</v>
      </c>
      <c r="D3204" t="s">
        <v>100</v>
      </c>
      <c r="E3204" s="9">
        <v>4562342690043</v>
      </c>
      <c r="F3204">
        <v>0</v>
      </c>
      <c r="G3204">
        <v>0</v>
      </c>
      <c r="H3204" t="s">
        <v>21</v>
      </c>
      <c r="I3204" t="s">
        <v>19</v>
      </c>
      <c r="J3204" t="s">
        <v>329</v>
      </c>
      <c r="K3204">
        <v>27</v>
      </c>
      <c r="L3204">
        <v>0</v>
      </c>
      <c r="M3204">
        <v>0</v>
      </c>
      <c r="N3204">
        <v>0</v>
      </c>
    </row>
    <row r="3205" spans="1:14" x14ac:dyDescent="0.15">
      <c r="A3205" t="str">
        <f t="shared" si="52"/>
        <v>201952_388_4562342690067</v>
      </c>
      <c r="B3205">
        <v>201952</v>
      </c>
      <c r="C3205">
        <v>388</v>
      </c>
      <c r="D3205" t="s">
        <v>100</v>
      </c>
      <c r="E3205" s="9">
        <v>4562342690067</v>
      </c>
      <c r="F3205">
        <v>0</v>
      </c>
      <c r="G3205">
        <v>0</v>
      </c>
      <c r="H3205" t="s">
        <v>23</v>
      </c>
      <c r="I3205" t="s">
        <v>19</v>
      </c>
      <c r="J3205" t="s">
        <v>329</v>
      </c>
      <c r="K3205">
        <v>28</v>
      </c>
      <c r="L3205">
        <v>0</v>
      </c>
      <c r="M3205">
        <v>0</v>
      </c>
      <c r="N3205">
        <v>0</v>
      </c>
    </row>
    <row r="3206" spans="1:14" x14ac:dyDescent="0.15">
      <c r="A3206" t="str">
        <f t="shared" si="52"/>
        <v>201952_388_4562342690074</v>
      </c>
      <c r="B3206">
        <v>201952</v>
      </c>
      <c r="C3206">
        <v>388</v>
      </c>
      <c r="D3206" t="s">
        <v>100</v>
      </c>
      <c r="E3206" s="9">
        <v>4562342690074</v>
      </c>
      <c r="F3206">
        <v>0</v>
      </c>
      <c r="G3206">
        <v>0</v>
      </c>
      <c r="H3206" t="s">
        <v>24</v>
      </c>
      <c r="I3206" t="s">
        <v>19</v>
      </c>
      <c r="J3206" t="s">
        <v>329</v>
      </c>
      <c r="K3206">
        <v>17</v>
      </c>
      <c r="L3206">
        <v>1</v>
      </c>
      <c r="M3206">
        <v>0</v>
      </c>
      <c r="N3206">
        <v>0</v>
      </c>
    </row>
    <row r="3207" spans="1:14" x14ac:dyDescent="0.15">
      <c r="A3207" t="str">
        <f t="shared" si="52"/>
        <v>201952_388_4562342690081</v>
      </c>
      <c r="B3207">
        <v>201952</v>
      </c>
      <c r="C3207">
        <v>388</v>
      </c>
      <c r="D3207" t="s">
        <v>100</v>
      </c>
      <c r="E3207" s="9">
        <v>4562342690081</v>
      </c>
      <c r="F3207">
        <v>0</v>
      </c>
      <c r="G3207">
        <v>0</v>
      </c>
      <c r="H3207" t="s">
        <v>25</v>
      </c>
      <c r="I3207" t="s">
        <v>19</v>
      </c>
      <c r="J3207" t="s">
        <v>329</v>
      </c>
      <c r="K3207">
        <v>8</v>
      </c>
      <c r="L3207">
        <v>0</v>
      </c>
      <c r="M3207">
        <v>0</v>
      </c>
      <c r="N3207">
        <v>0</v>
      </c>
    </row>
    <row r="3208" spans="1:14" x14ac:dyDescent="0.15">
      <c r="A3208" t="str">
        <f t="shared" si="52"/>
        <v>201952_393_4562342690029</v>
      </c>
      <c r="B3208">
        <v>201952</v>
      </c>
      <c r="C3208">
        <v>393</v>
      </c>
      <c r="D3208" t="s">
        <v>101</v>
      </c>
      <c r="E3208" s="9">
        <v>4562342690029</v>
      </c>
      <c r="F3208">
        <v>0</v>
      </c>
      <c r="G3208">
        <v>0</v>
      </c>
      <c r="H3208" t="s">
        <v>18</v>
      </c>
      <c r="I3208" t="s">
        <v>19</v>
      </c>
      <c r="J3208" t="s">
        <v>329</v>
      </c>
      <c r="K3208">
        <v>26</v>
      </c>
      <c r="L3208">
        <v>1</v>
      </c>
      <c r="M3208">
        <v>0</v>
      </c>
      <c r="N3208">
        <v>0</v>
      </c>
    </row>
    <row r="3209" spans="1:14" x14ac:dyDescent="0.15">
      <c r="A3209" t="str">
        <f t="shared" si="52"/>
        <v>201952_393_4562342690036</v>
      </c>
      <c r="B3209">
        <v>201952</v>
      </c>
      <c r="C3209">
        <v>393</v>
      </c>
      <c r="D3209" t="s">
        <v>101</v>
      </c>
      <c r="E3209" s="9">
        <v>4562342690036</v>
      </c>
      <c r="F3209">
        <v>0</v>
      </c>
      <c r="G3209">
        <v>0</v>
      </c>
      <c r="H3209" t="s">
        <v>20</v>
      </c>
      <c r="I3209" t="s">
        <v>19</v>
      </c>
      <c r="J3209" t="s">
        <v>329</v>
      </c>
      <c r="K3209">
        <v>9</v>
      </c>
      <c r="L3209">
        <v>1</v>
      </c>
      <c r="M3209">
        <v>0</v>
      </c>
      <c r="N3209">
        <v>0</v>
      </c>
    </row>
    <row r="3210" spans="1:14" x14ac:dyDescent="0.15">
      <c r="A3210" t="str">
        <f t="shared" si="52"/>
        <v>201952_393_4562342690050</v>
      </c>
      <c r="B3210">
        <v>201952</v>
      </c>
      <c r="C3210">
        <v>393</v>
      </c>
      <c r="D3210" t="s">
        <v>101</v>
      </c>
      <c r="E3210" s="9">
        <v>4562342690050</v>
      </c>
      <c r="F3210">
        <v>0</v>
      </c>
      <c r="G3210">
        <v>0</v>
      </c>
      <c r="H3210" t="s">
        <v>22</v>
      </c>
      <c r="I3210" t="s">
        <v>19</v>
      </c>
      <c r="J3210" t="s">
        <v>329</v>
      </c>
      <c r="K3210">
        <v>10</v>
      </c>
      <c r="L3210">
        <v>0</v>
      </c>
      <c r="M3210">
        <v>0</v>
      </c>
      <c r="N3210">
        <v>0</v>
      </c>
    </row>
    <row r="3211" spans="1:14" x14ac:dyDescent="0.15">
      <c r="A3211" t="str">
        <f t="shared" si="52"/>
        <v>201952_393_4562342690043</v>
      </c>
      <c r="B3211">
        <v>201952</v>
      </c>
      <c r="C3211">
        <v>393</v>
      </c>
      <c r="D3211" t="s">
        <v>101</v>
      </c>
      <c r="E3211" s="9">
        <v>4562342690043</v>
      </c>
      <c r="F3211">
        <v>0</v>
      </c>
      <c r="G3211">
        <v>0</v>
      </c>
      <c r="H3211" t="s">
        <v>21</v>
      </c>
      <c r="I3211" t="s">
        <v>19</v>
      </c>
      <c r="J3211" t="s">
        <v>329</v>
      </c>
      <c r="K3211">
        <v>30</v>
      </c>
      <c r="L3211">
        <v>0</v>
      </c>
      <c r="M3211">
        <v>0</v>
      </c>
      <c r="N3211">
        <v>0</v>
      </c>
    </row>
    <row r="3212" spans="1:14" x14ac:dyDescent="0.15">
      <c r="A3212" t="str">
        <f t="shared" si="52"/>
        <v>201952_393_4562342690067</v>
      </c>
      <c r="B3212">
        <v>201952</v>
      </c>
      <c r="C3212">
        <v>393</v>
      </c>
      <c r="D3212" t="s">
        <v>101</v>
      </c>
      <c r="E3212" s="9">
        <v>4562342690067</v>
      </c>
      <c r="F3212">
        <v>0</v>
      </c>
      <c r="G3212">
        <v>0</v>
      </c>
      <c r="H3212" t="s">
        <v>23</v>
      </c>
      <c r="I3212" t="s">
        <v>19</v>
      </c>
      <c r="J3212" t="s">
        <v>329</v>
      </c>
      <c r="K3212">
        <v>30</v>
      </c>
      <c r="L3212">
        <v>0</v>
      </c>
      <c r="M3212">
        <v>0</v>
      </c>
      <c r="N3212">
        <v>0</v>
      </c>
    </row>
    <row r="3213" spans="1:14" x14ac:dyDescent="0.15">
      <c r="A3213" t="str">
        <f t="shared" si="52"/>
        <v>201952_393_4562342690074</v>
      </c>
      <c r="B3213">
        <v>201952</v>
      </c>
      <c r="C3213">
        <v>393</v>
      </c>
      <c r="D3213" t="s">
        <v>101</v>
      </c>
      <c r="E3213" s="9">
        <v>4562342690074</v>
      </c>
      <c r="F3213">
        <v>0</v>
      </c>
      <c r="G3213">
        <v>0</v>
      </c>
      <c r="H3213" t="s">
        <v>24</v>
      </c>
      <c r="I3213" t="s">
        <v>19</v>
      </c>
      <c r="J3213" t="s">
        <v>329</v>
      </c>
      <c r="K3213">
        <v>26</v>
      </c>
      <c r="L3213">
        <v>0</v>
      </c>
      <c r="M3213">
        <v>0</v>
      </c>
      <c r="N3213">
        <v>0</v>
      </c>
    </row>
    <row r="3214" spans="1:14" x14ac:dyDescent="0.15">
      <c r="A3214" t="str">
        <f t="shared" si="52"/>
        <v>201952_393_4562342690081</v>
      </c>
      <c r="B3214">
        <v>201952</v>
      </c>
      <c r="C3214">
        <v>393</v>
      </c>
      <c r="D3214" t="s">
        <v>101</v>
      </c>
      <c r="E3214" s="9">
        <v>4562342690081</v>
      </c>
      <c r="F3214">
        <v>0</v>
      </c>
      <c r="G3214">
        <v>0</v>
      </c>
      <c r="H3214" t="s">
        <v>25</v>
      </c>
      <c r="I3214" t="s">
        <v>19</v>
      </c>
      <c r="J3214" t="s">
        <v>329</v>
      </c>
      <c r="K3214">
        <v>7</v>
      </c>
      <c r="L3214">
        <v>0</v>
      </c>
      <c r="M3214">
        <v>0</v>
      </c>
      <c r="N3214">
        <v>0</v>
      </c>
    </row>
    <row r="3215" spans="1:14" x14ac:dyDescent="0.15">
      <c r="A3215" t="str">
        <f t="shared" si="52"/>
        <v>201952_394_4562342690029</v>
      </c>
      <c r="B3215">
        <v>201952</v>
      </c>
      <c r="C3215">
        <v>394</v>
      </c>
      <c r="D3215" t="s">
        <v>102</v>
      </c>
      <c r="E3215" s="9">
        <v>4562342690029</v>
      </c>
      <c r="F3215">
        <v>0</v>
      </c>
      <c r="G3215">
        <v>0</v>
      </c>
      <c r="H3215" t="s">
        <v>18</v>
      </c>
      <c r="I3215" t="s">
        <v>19</v>
      </c>
      <c r="J3215" t="s">
        <v>329</v>
      </c>
      <c r="K3215">
        <v>12</v>
      </c>
      <c r="L3215">
        <v>5</v>
      </c>
      <c r="M3215">
        <v>0</v>
      </c>
      <c r="N3215">
        <v>0</v>
      </c>
    </row>
    <row r="3216" spans="1:14" x14ac:dyDescent="0.15">
      <c r="A3216" t="str">
        <f t="shared" si="52"/>
        <v>201952_394_4562342690036</v>
      </c>
      <c r="B3216">
        <v>201952</v>
      </c>
      <c r="C3216">
        <v>394</v>
      </c>
      <c r="D3216" t="s">
        <v>102</v>
      </c>
      <c r="E3216" s="9">
        <v>4562342690036</v>
      </c>
      <c r="F3216">
        <v>0</v>
      </c>
      <c r="G3216">
        <v>0</v>
      </c>
      <c r="H3216" t="s">
        <v>20</v>
      </c>
      <c r="I3216" t="s">
        <v>19</v>
      </c>
      <c r="J3216" t="s">
        <v>329</v>
      </c>
      <c r="K3216">
        <v>2</v>
      </c>
      <c r="L3216">
        <v>3</v>
      </c>
      <c r="M3216">
        <v>0</v>
      </c>
      <c r="N3216">
        <v>0</v>
      </c>
    </row>
    <row r="3217" spans="1:14" x14ac:dyDescent="0.15">
      <c r="A3217" t="str">
        <f t="shared" si="52"/>
        <v>201952_394_4562342690050</v>
      </c>
      <c r="B3217">
        <v>201952</v>
      </c>
      <c r="C3217">
        <v>394</v>
      </c>
      <c r="D3217" t="s">
        <v>102</v>
      </c>
      <c r="E3217" s="9">
        <v>4562342690050</v>
      </c>
      <c r="F3217">
        <v>0</v>
      </c>
      <c r="G3217">
        <v>0</v>
      </c>
      <c r="H3217" t="s">
        <v>22</v>
      </c>
      <c r="I3217" t="s">
        <v>19</v>
      </c>
      <c r="J3217" t="s">
        <v>329</v>
      </c>
      <c r="K3217">
        <v>7</v>
      </c>
      <c r="L3217">
        <v>1</v>
      </c>
      <c r="M3217">
        <v>0</v>
      </c>
      <c r="N3217">
        <v>0</v>
      </c>
    </row>
    <row r="3218" spans="1:14" x14ac:dyDescent="0.15">
      <c r="A3218" t="str">
        <f t="shared" si="52"/>
        <v>201952_394_4562342690043</v>
      </c>
      <c r="B3218">
        <v>201952</v>
      </c>
      <c r="C3218">
        <v>394</v>
      </c>
      <c r="D3218" t="s">
        <v>102</v>
      </c>
      <c r="E3218" s="9">
        <v>4562342690043</v>
      </c>
      <c r="F3218">
        <v>0</v>
      </c>
      <c r="G3218">
        <v>0</v>
      </c>
      <c r="H3218" t="s">
        <v>21</v>
      </c>
      <c r="I3218" t="s">
        <v>19</v>
      </c>
      <c r="J3218" t="s">
        <v>329</v>
      </c>
      <c r="K3218">
        <v>11</v>
      </c>
      <c r="L3218">
        <v>7</v>
      </c>
      <c r="M3218">
        <v>0</v>
      </c>
      <c r="N3218">
        <v>0</v>
      </c>
    </row>
    <row r="3219" spans="1:14" x14ac:dyDescent="0.15">
      <c r="A3219" t="str">
        <f t="shared" si="52"/>
        <v>201952_394_4562342690067</v>
      </c>
      <c r="B3219">
        <v>201952</v>
      </c>
      <c r="C3219">
        <v>394</v>
      </c>
      <c r="D3219" t="s">
        <v>102</v>
      </c>
      <c r="E3219" s="9">
        <v>4562342690067</v>
      </c>
      <c r="F3219">
        <v>0</v>
      </c>
      <c r="G3219">
        <v>0</v>
      </c>
      <c r="H3219" t="s">
        <v>23</v>
      </c>
      <c r="I3219" t="s">
        <v>19</v>
      </c>
      <c r="J3219" t="s">
        <v>329</v>
      </c>
      <c r="K3219">
        <v>27</v>
      </c>
      <c r="L3219">
        <v>1</v>
      </c>
      <c r="M3219">
        <v>0</v>
      </c>
      <c r="N3219">
        <v>0</v>
      </c>
    </row>
    <row r="3220" spans="1:14" x14ac:dyDescent="0.15">
      <c r="A3220" t="str">
        <f t="shared" si="52"/>
        <v>201952_394_4562342690074</v>
      </c>
      <c r="B3220">
        <v>201952</v>
      </c>
      <c r="C3220">
        <v>394</v>
      </c>
      <c r="D3220" t="s">
        <v>102</v>
      </c>
      <c r="E3220" s="9">
        <v>4562342690074</v>
      </c>
      <c r="F3220">
        <v>0</v>
      </c>
      <c r="G3220">
        <v>0</v>
      </c>
      <c r="H3220" t="s">
        <v>24</v>
      </c>
      <c r="I3220" t="s">
        <v>19</v>
      </c>
      <c r="J3220" t="s">
        <v>329</v>
      </c>
      <c r="K3220">
        <v>13</v>
      </c>
      <c r="L3220">
        <v>1</v>
      </c>
      <c r="M3220">
        <v>0</v>
      </c>
      <c r="N3220">
        <v>0</v>
      </c>
    </row>
    <row r="3221" spans="1:14" x14ac:dyDescent="0.15">
      <c r="A3221" t="str">
        <f t="shared" si="52"/>
        <v>201952_394_4562342690081</v>
      </c>
      <c r="B3221">
        <v>201952</v>
      </c>
      <c r="C3221">
        <v>394</v>
      </c>
      <c r="D3221" t="s">
        <v>102</v>
      </c>
      <c r="E3221" s="9">
        <v>4562342690081</v>
      </c>
      <c r="F3221">
        <v>0</v>
      </c>
      <c r="G3221">
        <v>0</v>
      </c>
      <c r="H3221" t="s">
        <v>25</v>
      </c>
      <c r="I3221" t="s">
        <v>19</v>
      </c>
      <c r="J3221" t="s">
        <v>329</v>
      </c>
      <c r="K3221">
        <v>4</v>
      </c>
      <c r="L3221">
        <v>1</v>
      </c>
      <c r="M3221">
        <v>0</v>
      </c>
      <c r="N3221">
        <v>0</v>
      </c>
    </row>
    <row r="3222" spans="1:14" x14ac:dyDescent="0.15">
      <c r="A3222" t="str">
        <f t="shared" si="52"/>
        <v>201952_398_4562342690029</v>
      </c>
      <c r="B3222">
        <v>201952</v>
      </c>
      <c r="C3222">
        <v>398</v>
      </c>
      <c r="D3222" t="s">
        <v>105</v>
      </c>
      <c r="E3222" s="9">
        <v>4562342690029</v>
      </c>
      <c r="F3222">
        <v>0</v>
      </c>
      <c r="G3222">
        <v>0</v>
      </c>
      <c r="H3222" t="s">
        <v>18</v>
      </c>
      <c r="I3222" t="s">
        <v>19</v>
      </c>
      <c r="J3222" t="s">
        <v>329</v>
      </c>
      <c r="K3222">
        <v>7</v>
      </c>
      <c r="L3222">
        <v>2</v>
      </c>
      <c r="M3222">
        <v>0</v>
      </c>
      <c r="N3222">
        <v>0</v>
      </c>
    </row>
    <row r="3223" spans="1:14" x14ac:dyDescent="0.15">
      <c r="A3223" t="str">
        <f t="shared" si="52"/>
        <v>201952_398_4562342690036</v>
      </c>
      <c r="B3223">
        <v>201952</v>
      </c>
      <c r="C3223">
        <v>398</v>
      </c>
      <c r="D3223" t="s">
        <v>105</v>
      </c>
      <c r="E3223" s="9">
        <v>4562342690036</v>
      </c>
      <c r="F3223">
        <v>0</v>
      </c>
      <c r="G3223">
        <v>0</v>
      </c>
      <c r="H3223" t="s">
        <v>20</v>
      </c>
      <c r="I3223" t="s">
        <v>19</v>
      </c>
      <c r="J3223" t="s">
        <v>329</v>
      </c>
      <c r="K3223">
        <v>8</v>
      </c>
      <c r="L3223">
        <v>0</v>
      </c>
      <c r="M3223">
        <v>0</v>
      </c>
      <c r="N3223">
        <v>0</v>
      </c>
    </row>
    <row r="3224" spans="1:14" x14ac:dyDescent="0.15">
      <c r="A3224" t="str">
        <f t="shared" si="52"/>
        <v>201952_398_4562342690050</v>
      </c>
      <c r="B3224">
        <v>201952</v>
      </c>
      <c r="C3224">
        <v>398</v>
      </c>
      <c r="D3224" t="s">
        <v>105</v>
      </c>
      <c r="E3224" s="9">
        <v>4562342690050</v>
      </c>
      <c r="F3224">
        <v>0</v>
      </c>
      <c r="G3224">
        <v>0</v>
      </c>
      <c r="H3224" t="s">
        <v>22</v>
      </c>
      <c r="I3224" t="s">
        <v>19</v>
      </c>
      <c r="J3224" t="s">
        <v>329</v>
      </c>
      <c r="K3224">
        <v>6</v>
      </c>
      <c r="L3224">
        <v>0</v>
      </c>
      <c r="M3224">
        <v>0</v>
      </c>
      <c r="N3224">
        <v>0</v>
      </c>
    </row>
    <row r="3225" spans="1:14" x14ac:dyDescent="0.15">
      <c r="A3225" t="str">
        <f t="shared" ref="A3225:A3288" si="53">B3225&amp;"_"&amp;C3225&amp;"_"&amp;E3225</f>
        <v>201952_398_4562342690043</v>
      </c>
      <c r="B3225">
        <v>201952</v>
      </c>
      <c r="C3225">
        <v>398</v>
      </c>
      <c r="D3225" t="s">
        <v>105</v>
      </c>
      <c r="E3225" s="9">
        <v>4562342690043</v>
      </c>
      <c r="F3225">
        <v>0</v>
      </c>
      <c r="G3225">
        <v>0</v>
      </c>
      <c r="H3225" t="s">
        <v>21</v>
      </c>
      <c r="I3225" t="s">
        <v>19</v>
      </c>
      <c r="J3225" t="s">
        <v>329</v>
      </c>
      <c r="K3225">
        <v>29</v>
      </c>
      <c r="L3225">
        <v>0</v>
      </c>
      <c r="M3225">
        <v>0</v>
      </c>
      <c r="N3225">
        <v>0</v>
      </c>
    </row>
    <row r="3226" spans="1:14" x14ac:dyDescent="0.15">
      <c r="A3226" t="str">
        <f t="shared" si="53"/>
        <v>201952_398_4562342690067</v>
      </c>
      <c r="B3226">
        <v>201952</v>
      </c>
      <c r="C3226">
        <v>398</v>
      </c>
      <c r="D3226" t="s">
        <v>105</v>
      </c>
      <c r="E3226" s="9">
        <v>4562342690067</v>
      </c>
      <c r="F3226">
        <v>0</v>
      </c>
      <c r="G3226">
        <v>0</v>
      </c>
      <c r="H3226" t="s">
        <v>23</v>
      </c>
      <c r="I3226" t="s">
        <v>19</v>
      </c>
      <c r="J3226" t="s">
        <v>329</v>
      </c>
      <c r="K3226">
        <v>27</v>
      </c>
      <c r="L3226">
        <v>1</v>
      </c>
      <c r="M3226">
        <v>0</v>
      </c>
      <c r="N3226">
        <v>0</v>
      </c>
    </row>
    <row r="3227" spans="1:14" x14ac:dyDescent="0.15">
      <c r="A3227" t="str">
        <f t="shared" si="53"/>
        <v>201952_398_4562342690074</v>
      </c>
      <c r="B3227">
        <v>201952</v>
      </c>
      <c r="C3227">
        <v>398</v>
      </c>
      <c r="D3227" t="s">
        <v>105</v>
      </c>
      <c r="E3227" s="9">
        <v>4562342690074</v>
      </c>
      <c r="F3227">
        <v>0</v>
      </c>
      <c r="G3227">
        <v>0</v>
      </c>
      <c r="H3227" t="s">
        <v>24</v>
      </c>
      <c r="I3227" t="s">
        <v>19</v>
      </c>
      <c r="J3227" t="s">
        <v>329</v>
      </c>
      <c r="K3227">
        <v>24</v>
      </c>
      <c r="L3227">
        <v>2</v>
      </c>
      <c r="M3227">
        <v>0</v>
      </c>
      <c r="N3227">
        <v>0</v>
      </c>
    </row>
    <row r="3228" spans="1:14" x14ac:dyDescent="0.15">
      <c r="A3228" t="str">
        <f t="shared" si="53"/>
        <v>201952_398_4562342690081</v>
      </c>
      <c r="B3228">
        <v>201952</v>
      </c>
      <c r="C3228">
        <v>398</v>
      </c>
      <c r="D3228" t="s">
        <v>105</v>
      </c>
      <c r="E3228" s="9">
        <v>4562342690081</v>
      </c>
      <c r="F3228">
        <v>0</v>
      </c>
      <c r="G3228">
        <v>0</v>
      </c>
      <c r="H3228" t="s">
        <v>25</v>
      </c>
      <c r="I3228" t="s">
        <v>19</v>
      </c>
      <c r="J3228" t="s">
        <v>329</v>
      </c>
      <c r="K3228">
        <v>7</v>
      </c>
      <c r="L3228">
        <v>1</v>
      </c>
      <c r="M3228">
        <v>0</v>
      </c>
      <c r="N3228">
        <v>0</v>
      </c>
    </row>
    <row r="3229" spans="1:14" x14ac:dyDescent="0.15">
      <c r="A3229" t="str">
        <f t="shared" si="53"/>
        <v>201952_399_4562342690029</v>
      </c>
      <c r="B3229">
        <v>201952</v>
      </c>
      <c r="C3229">
        <v>399</v>
      </c>
      <c r="D3229" t="s">
        <v>106</v>
      </c>
      <c r="E3229" s="9">
        <v>4562342690029</v>
      </c>
      <c r="F3229">
        <v>0</v>
      </c>
      <c r="G3229">
        <v>0</v>
      </c>
      <c r="H3229" t="s">
        <v>18</v>
      </c>
      <c r="I3229" t="s">
        <v>19</v>
      </c>
      <c r="J3229" t="s">
        <v>329</v>
      </c>
      <c r="K3229">
        <v>18</v>
      </c>
      <c r="L3229">
        <v>4</v>
      </c>
      <c r="M3229">
        <v>0</v>
      </c>
      <c r="N3229">
        <v>0</v>
      </c>
    </row>
    <row r="3230" spans="1:14" x14ac:dyDescent="0.15">
      <c r="A3230" t="str">
        <f t="shared" si="53"/>
        <v>201952_399_4562342690036</v>
      </c>
      <c r="B3230">
        <v>201952</v>
      </c>
      <c r="C3230">
        <v>399</v>
      </c>
      <c r="D3230" t="s">
        <v>106</v>
      </c>
      <c r="E3230" s="9">
        <v>4562342690036</v>
      </c>
      <c r="F3230">
        <v>0</v>
      </c>
      <c r="G3230">
        <v>0</v>
      </c>
      <c r="H3230" t="s">
        <v>20</v>
      </c>
      <c r="I3230" t="s">
        <v>19</v>
      </c>
      <c r="J3230" t="s">
        <v>329</v>
      </c>
      <c r="K3230">
        <v>10</v>
      </c>
      <c r="L3230">
        <v>0</v>
      </c>
      <c r="M3230">
        <v>0</v>
      </c>
      <c r="N3230">
        <v>0</v>
      </c>
    </row>
    <row r="3231" spans="1:14" x14ac:dyDescent="0.15">
      <c r="A3231" t="str">
        <f t="shared" si="53"/>
        <v>201952_399_4562342690050</v>
      </c>
      <c r="B3231">
        <v>201952</v>
      </c>
      <c r="C3231">
        <v>399</v>
      </c>
      <c r="D3231" t="s">
        <v>106</v>
      </c>
      <c r="E3231" s="9">
        <v>4562342690050</v>
      </c>
      <c r="F3231">
        <v>0</v>
      </c>
      <c r="G3231">
        <v>0</v>
      </c>
      <c r="H3231" t="s">
        <v>22</v>
      </c>
      <c r="I3231" t="s">
        <v>19</v>
      </c>
      <c r="J3231" t="s">
        <v>329</v>
      </c>
      <c r="K3231">
        <v>8</v>
      </c>
      <c r="L3231">
        <v>0</v>
      </c>
      <c r="M3231">
        <v>0</v>
      </c>
      <c r="N3231">
        <v>0</v>
      </c>
    </row>
    <row r="3232" spans="1:14" x14ac:dyDescent="0.15">
      <c r="A3232" t="str">
        <f t="shared" si="53"/>
        <v>201952_399_4562342690043</v>
      </c>
      <c r="B3232">
        <v>201952</v>
      </c>
      <c r="C3232">
        <v>399</v>
      </c>
      <c r="D3232" t="s">
        <v>106</v>
      </c>
      <c r="E3232" s="9">
        <v>4562342690043</v>
      </c>
      <c r="F3232">
        <v>0</v>
      </c>
      <c r="G3232">
        <v>0</v>
      </c>
      <c r="H3232" t="s">
        <v>21</v>
      </c>
      <c r="I3232" t="s">
        <v>19</v>
      </c>
      <c r="J3232" t="s">
        <v>329</v>
      </c>
      <c r="K3232">
        <v>25</v>
      </c>
      <c r="L3232">
        <v>2</v>
      </c>
      <c r="M3232">
        <v>0</v>
      </c>
      <c r="N3232">
        <v>0</v>
      </c>
    </row>
    <row r="3233" spans="1:14" x14ac:dyDescent="0.15">
      <c r="A3233" t="str">
        <f t="shared" si="53"/>
        <v>201952_399_4562342690067</v>
      </c>
      <c r="B3233">
        <v>201952</v>
      </c>
      <c r="C3233">
        <v>399</v>
      </c>
      <c r="D3233" t="s">
        <v>106</v>
      </c>
      <c r="E3233" s="9">
        <v>4562342690067</v>
      </c>
      <c r="F3233">
        <v>0</v>
      </c>
      <c r="G3233">
        <v>0</v>
      </c>
      <c r="H3233" t="s">
        <v>23</v>
      </c>
      <c r="I3233" t="s">
        <v>19</v>
      </c>
      <c r="J3233" t="s">
        <v>329</v>
      </c>
      <c r="K3233">
        <v>22</v>
      </c>
      <c r="L3233">
        <v>0</v>
      </c>
      <c r="M3233">
        <v>0</v>
      </c>
      <c r="N3233">
        <v>0</v>
      </c>
    </row>
    <row r="3234" spans="1:14" x14ac:dyDescent="0.15">
      <c r="A3234" t="str">
        <f t="shared" si="53"/>
        <v>201952_399_4562342690074</v>
      </c>
      <c r="B3234">
        <v>201952</v>
      </c>
      <c r="C3234">
        <v>399</v>
      </c>
      <c r="D3234" t="s">
        <v>106</v>
      </c>
      <c r="E3234" s="9">
        <v>4562342690074</v>
      </c>
      <c r="F3234">
        <v>0</v>
      </c>
      <c r="G3234">
        <v>0</v>
      </c>
      <c r="H3234" t="s">
        <v>24</v>
      </c>
      <c r="I3234" t="s">
        <v>19</v>
      </c>
      <c r="J3234" t="s">
        <v>329</v>
      </c>
      <c r="K3234">
        <v>13</v>
      </c>
      <c r="L3234">
        <v>7</v>
      </c>
      <c r="M3234">
        <v>0</v>
      </c>
      <c r="N3234">
        <v>0</v>
      </c>
    </row>
    <row r="3235" spans="1:14" x14ac:dyDescent="0.15">
      <c r="A3235" t="str">
        <f t="shared" si="53"/>
        <v>201952_399_4562342690081</v>
      </c>
      <c r="B3235">
        <v>201952</v>
      </c>
      <c r="C3235">
        <v>399</v>
      </c>
      <c r="D3235" t="s">
        <v>106</v>
      </c>
      <c r="E3235" s="9">
        <v>4562342690081</v>
      </c>
      <c r="F3235">
        <v>0</v>
      </c>
      <c r="G3235">
        <v>0</v>
      </c>
      <c r="H3235" t="s">
        <v>25</v>
      </c>
      <c r="I3235" t="s">
        <v>19</v>
      </c>
      <c r="J3235" t="s">
        <v>329</v>
      </c>
      <c r="K3235">
        <v>3</v>
      </c>
      <c r="L3235">
        <v>3</v>
      </c>
      <c r="M3235">
        <v>0</v>
      </c>
      <c r="N3235">
        <v>0</v>
      </c>
    </row>
    <row r="3236" spans="1:14" x14ac:dyDescent="0.15">
      <c r="A3236" t="str">
        <f t="shared" si="53"/>
        <v>201952_403_4562342690029</v>
      </c>
      <c r="B3236">
        <v>201952</v>
      </c>
      <c r="C3236">
        <v>403</v>
      </c>
      <c r="D3236" t="s">
        <v>108</v>
      </c>
      <c r="E3236" s="9">
        <v>4562342690029</v>
      </c>
      <c r="F3236">
        <v>0</v>
      </c>
      <c r="G3236">
        <v>0</v>
      </c>
      <c r="H3236" t="s">
        <v>18</v>
      </c>
      <c r="I3236" t="s">
        <v>19</v>
      </c>
      <c r="J3236" t="s">
        <v>329</v>
      </c>
      <c r="K3236">
        <v>25</v>
      </c>
      <c r="L3236">
        <v>1</v>
      </c>
      <c r="M3236">
        <v>0</v>
      </c>
      <c r="N3236">
        <v>0</v>
      </c>
    </row>
    <row r="3237" spans="1:14" x14ac:dyDescent="0.15">
      <c r="A3237" t="str">
        <f t="shared" si="53"/>
        <v>201952_403_4562342690036</v>
      </c>
      <c r="B3237">
        <v>201952</v>
      </c>
      <c r="C3237">
        <v>403</v>
      </c>
      <c r="D3237" t="s">
        <v>108</v>
      </c>
      <c r="E3237" s="9">
        <v>4562342690036</v>
      </c>
      <c r="F3237">
        <v>0</v>
      </c>
      <c r="G3237">
        <v>0</v>
      </c>
      <c r="H3237" t="s">
        <v>20</v>
      </c>
      <c r="I3237" t="s">
        <v>19</v>
      </c>
      <c r="J3237" t="s">
        <v>329</v>
      </c>
      <c r="K3237">
        <v>10</v>
      </c>
      <c r="L3237">
        <v>0</v>
      </c>
      <c r="M3237">
        <v>0</v>
      </c>
      <c r="N3237">
        <v>0</v>
      </c>
    </row>
    <row r="3238" spans="1:14" x14ac:dyDescent="0.15">
      <c r="A3238" t="str">
        <f t="shared" si="53"/>
        <v>201952_403_4562342690050</v>
      </c>
      <c r="B3238">
        <v>201952</v>
      </c>
      <c r="C3238">
        <v>403</v>
      </c>
      <c r="D3238" t="s">
        <v>108</v>
      </c>
      <c r="E3238" s="9">
        <v>4562342690050</v>
      </c>
      <c r="F3238">
        <v>0</v>
      </c>
      <c r="G3238">
        <v>0</v>
      </c>
      <c r="H3238" t="s">
        <v>22</v>
      </c>
      <c r="I3238" t="s">
        <v>19</v>
      </c>
      <c r="J3238" t="s">
        <v>329</v>
      </c>
      <c r="K3238">
        <v>8</v>
      </c>
      <c r="L3238">
        <v>0</v>
      </c>
      <c r="M3238">
        <v>0</v>
      </c>
      <c r="N3238">
        <v>0</v>
      </c>
    </row>
    <row r="3239" spans="1:14" x14ac:dyDescent="0.15">
      <c r="A3239" t="str">
        <f t="shared" si="53"/>
        <v>201952_403_4562342690043</v>
      </c>
      <c r="B3239">
        <v>201952</v>
      </c>
      <c r="C3239">
        <v>403</v>
      </c>
      <c r="D3239" t="s">
        <v>108</v>
      </c>
      <c r="E3239" s="9">
        <v>4562342690043</v>
      </c>
      <c r="F3239">
        <v>0</v>
      </c>
      <c r="G3239">
        <v>0</v>
      </c>
      <c r="H3239" t="s">
        <v>21</v>
      </c>
      <c r="I3239" t="s">
        <v>19</v>
      </c>
      <c r="J3239" t="s">
        <v>329</v>
      </c>
      <c r="K3239">
        <v>24</v>
      </c>
      <c r="L3239">
        <v>2</v>
      </c>
      <c r="M3239">
        <v>0</v>
      </c>
      <c r="N3239">
        <v>0</v>
      </c>
    </row>
    <row r="3240" spans="1:14" x14ac:dyDescent="0.15">
      <c r="A3240" t="str">
        <f t="shared" si="53"/>
        <v>201952_403_4562342690067</v>
      </c>
      <c r="B3240">
        <v>201952</v>
      </c>
      <c r="C3240">
        <v>403</v>
      </c>
      <c r="D3240" t="s">
        <v>108</v>
      </c>
      <c r="E3240" s="9">
        <v>4562342690067</v>
      </c>
      <c r="F3240">
        <v>0</v>
      </c>
      <c r="G3240">
        <v>0</v>
      </c>
      <c r="H3240" t="s">
        <v>23</v>
      </c>
      <c r="I3240" t="s">
        <v>19</v>
      </c>
      <c r="J3240" t="s">
        <v>329</v>
      </c>
      <c r="K3240">
        <v>24</v>
      </c>
      <c r="L3240">
        <v>1</v>
      </c>
      <c r="M3240">
        <v>0</v>
      </c>
      <c r="N3240">
        <v>0</v>
      </c>
    </row>
    <row r="3241" spans="1:14" x14ac:dyDescent="0.15">
      <c r="A3241" t="str">
        <f t="shared" si="53"/>
        <v>201952_403_4562342690074</v>
      </c>
      <c r="B3241">
        <v>201952</v>
      </c>
      <c r="C3241">
        <v>403</v>
      </c>
      <c r="D3241" t="s">
        <v>108</v>
      </c>
      <c r="E3241" s="9">
        <v>4562342690074</v>
      </c>
      <c r="F3241">
        <v>0</v>
      </c>
      <c r="G3241">
        <v>0</v>
      </c>
      <c r="H3241" t="s">
        <v>24</v>
      </c>
      <c r="I3241" t="s">
        <v>19</v>
      </c>
      <c r="J3241" t="s">
        <v>329</v>
      </c>
      <c r="K3241">
        <v>22</v>
      </c>
      <c r="L3241">
        <v>1</v>
      </c>
      <c r="M3241">
        <v>0</v>
      </c>
      <c r="N3241">
        <v>0</v>
      </c>
    </row>
    <row r="3242" spans="1:14" x14ac:dyDescent="0.15">
      <c r="A3242" t="str">
        <f t="shared" si="53"/>
        <v>201952_403_4562342690081</v>
      </c>
      <c r="B3242">
        <v>201952</v>
      </c>
      <c r="C3242">
        <v>403</v>
      </c>
      <c r="D3242" t="s">
        <v>108</v>
      </c>
      <c r="E3242" s="9">
        <v>4562342690081</v>
      </c>
      <c r="F3242">
        <v>0</v>
      </c>
      <c r="G3242">
        <v>0</v>
      </c>
      <c r="H3242" t="s">
        <v>25</v>
      </c>
      <c r="I3242" t="s">
        <v>19</v>
      </c>
      <c r="J3242" t="s">
        <v>329</v>
      </c>
      <c r="K3242">
        <v>9</v>
      </c>
      <c r="L3242">
        <v>0</v>
      </c>
      <c r="M3242">
        <v>0</v>
      </c>
      <c r="N3242">
        <v>0</v>
      </c>
    </row>
    <row r="3243" spans="1:14" x14ac:dyDescent="0.15">
      <c r="A3243" t="str">
        <f t="shared" si="53"/>
        <v>201952_404_4562342690029</v>
      </c>
      <c r="B3243">
        <v>201952</v>
      </c>
      <c r="C3243">
        <v>404</v>
      </c>
      <c r="D3243" t="s">
        <v>109</v>
      </c>
      <c r="E3243" s="9">
        <v>4562342690029</v>
      </c>
      <c r="F3243">
        <v>0</v>
      </c>
      <c r="G3243">
        <v>0</v>
      </c>
      <c r="H3243" t="s">
        <v>18</v>
      </c>
      <c r="I3243" t="s">
        <v>19</v>
      </c>
      <c r="J3243" t="s">
        <v>329</v>
      </c>
      <c r="K3243">
        <v>21</v>
      </c>
      <c r="L3243">
        <v>5</v>
      </c>
      <c r="M3243">
        <v>0</v>
      </c>
      <c r="N3243">
        <v>0</v>
      </c>
    </row>
    <row r="3244" spans="1:14" x14ac:dyDescent="0.15">
      <c r="A3244" t="str">
        <f t="shared" si="53"/>
        <v>201952_404_4562342690036</v>
      </c>
      <c r="B3244">
        <v>201952</v>
      </c>
      <c r="C3244">
        <v>404</v>
      </c>
      <c r="D3244" t="s">
        <v>109</v>
      </c>
      <c r="E3244" s="9">
        <v>4562342690036</v>
      </c>
      <c r="F3244">
        <v>0</v>
      </c>
      <c r="G3244">
        <v>0</v>
      </c>
      <c r="H3244" t="s">
        <v>20</v>
      </c>
      <c r="I3244" t="s">
        <v>19</v>
      </c>
      <c r="J3244" t="s">
        <v>329</v>
      </c>
      <c r="K3244">
        <v>7</v>
      </c>
      <c r="L3244">
        <v>2</v>
      </c>
      <c r="M3244">
        <v>0</v>
      </c>
      <c r="N3244">
        <v>0</v>
      </c>
    </row>
    <row r="3245" spans="1:14" x14ac:dyDescent="0.15">
      <c r="A3245" t="str">
        <f t="shared" si="53"/>
        <v>201952_404_4562342690050</v>
      </c>
      <c r="B3245">
        <v>201952</v>
      </c>
      <c r="C3245">
        <v>404</v>
      </c>
      <c r="D3245" t="s">
        <v>109</v>
      </c>
      <c r="E3245" s="9">
        <v>4562342690050</v>
      </c>
      <c r="F3245">
        <v>0</v>
      </c>
      <c r="G3245">
        <v>0</v>
      </c>
      <c r="H3245" t="s">
        <v>22</v>
      </c>
      <c r="I3245" t="s">
        <v>19</v>
      </c>
      <c r="J3245" t="s">
        <v>329</v>
      </c>
      <c r="K3245">
        <v>5</v>
      </c>
      <c r="L3245">
        <v>1</v>
      </c>
      <c r="M3245">
        <v>0</v>
      </c>
      <c r="N3245">
        <v>0</v>
      </c>
    </row>
    <row r="3246" spans="1:14" x14ac:dyDescent="0.15">
      <c r="A3246" t="str">
        <f t="shared" si="53"/>
        <v>201952_404_4562342690043</v>
      </c>
      <c r="B3246">
        <v>201952</v>
      </c>
      <c r="C3246">
        <v>404</v>
      </c>
      <c r="D3246" t="s">
        <v>109</v>
      </c>
      <c r="E3246" s="9">
        <v>4562342690043</v>
      </c>
      <c r="F3246">
        <v>0</v>
      </c>
      <c r="G3246">
        <v>0</v>
      </c>
      <c r="H3246" t="s">
        <v>21</v>
      </c>
      <c r="I3246" t="s">
        <v>19</v>
      </c>
      <c r="J3246" t="s">
        <v>329</v>
      </c>
      <c r="K3246">
        <v>24</v>
      </c>
      <c r="L3246">
        <v>3</v>
      </c>
      <c r="M3246">
        <v>0</v>
      </c>
      <c r="N3246">
        <v>0</v>
      </c>
    </row>
    <row r="3247" spans="1:14" x14ac:dyDescent="0.15">
      <c r="A3247" t="str">
        <f t="shared" si="53"/>
        <v>201952_404_4562342690067</v>
      </c>
      <c r="B3247">
        <v>201952</v>
      </c>
      <c r="C3247">
        <v>404</v>
      </c>
      <c r="D3247" t="s">
        <v>109</v>
      </c>
      <c r="E3247" s="9">
        <v>4562342690067</v>
      </c>
      <c r="F3247">
        <v>0</v>
      </c>
      <c r="G3247">
        <v>0</v>
      </c>
      <c r="H3247" t="s">
        <v>23</v>
      </c>
      <c r="I3247" t="s">
        <v>19</v>
      </c>
      <c r="J3247" t="s">
        <v>329</v>
      </c>
      <c r="K3247">
        <v>20</v>
      </c>
      <c r="L3247">
        <v>2</v>
      </c>
      <c r="M3247">
        <v>0</v>
      </c>
      <c r="N3247">
        <v>0</v>
      </c>
    </row>
    <row r="3248" spans="1:14" x14ac:dyDescent="0.15">
      <c r="A3248" t="str">
        <f t="shared" si="53"/>
        <v>201952_404_4562342690074</v>
      </c>
      <c r="B3248">
        <v>201952</v>
      </c>
      <c r="C3248">
        <v>404</v>
      </c>
      <c r="D3248" t="s">
        <v>109</v>
      </c>
      <c r="E3248" s="9">
        <v>4562342690074</v>
      </c>
      <c r="F3248">
        <v>0</v>
      </c>
      <c r="G3248">
        <v>0</v>
      </c>
      <c r="H3248" t="s">
        <v>24</v>
      </c>
      <c r="I3248" t="s">
        <v>19</v>
      </c>
      <c r="J3248" t="s">
        <v>329</v>
      </c>
      <c r="K3248">
        <v>10</v>
      </c>
      <c r="L3248">
        <v>1</v>
      </c>
      <c r="M3248">
        <v>0</v>
      </c>
      <c r="N3248">
        <v>0</v>
      </c>
    </row>
    <row r="3249" spans="1:14" x14ac:dyDescent="0.15">
      <c r="A3249" t="str">
        <f t="shared" si="53"/>
        <v>201952_404_4562342690081</v>
      </c>
      <c r="B3249">
        <v>201952</v>
      </c>
      <c r="C3249">
        <v>404</v>
      </c>
      <c r="D3249" t="s">
        <v>109</v>
      </c>
      <c r="E3249" s="9">
        <v>4562342690081</v>
      </c>
      <c r="F3249">
        <v>0</v>
      </c>
      <c r="G3249">
        <v>0</v>
      </c>
      <c r="H3249" t="s">
        <v>25</v>
      </c>
      <c r="I3249" t="s">
        <v>19</v>
      </c>
      <c r="J3249" t="s">
        <v>329</v>
      </c>
      <c r="K3249">
        <v>4</v>
      </c>
      <c r="L3249">
        <v>2</v>
      </c>
      <c r="M3249">
        <v>0</v>
      </c>
      <c r="N3249">
        <v>0</v>
      </c>
    </row>
    <row r="3250" spans="1:14" x14ac:dyDescent="0.15">
      <c r="A3250" t="str">
        <f t="shared" si="53"/>
        <v>201952_405_4562342690029</v>
      </c>
      <c r="B3250">
        <v>201952</v>
      </c>
      <c r="C3250">
        <v>405</v>
      </c>
      <c r="D3250" t="s">
        <v>110</v>
      </c>
      <c r="E3250" s="9">
        <v>4562342690029</v>
      </c>
      <c r="F3250">
        <v>0</v>
      </c>
      <c r="G3250">
        <v>0</v>
      </c>
      <c r="H3250" t="s">
        <v>18</v>
      </c>
      <c r="I3250" t="s">
        <v>19</v>
      </c>
      <c r="J3250" t="s">
        <v>329</v>
      </c>
      <c r="K3250">
        <v>27</v>
      </c>
      <c r="L3250">
        <v>0</v>
      </c>
      <c r="M3250">
        <v>0</v>
      </c>
      <c r="N3250">
        <v>0</v>
      </c>
    </row>
    <row r="3251" spans="1:14" x14ac:dyDescent="0.15">
      <c r="A3251" t="str">
        <f t="shared" si="53"/>
        <v>201952_405_4562342690036</v>
      </c>
      <c r="B3251">
        <v>201952</v>
      </c>
      <c r="C3251">
        <v>405</v>
      </c>
      <c r="D3251" t="s">
        <v>110</v>
      </c>
      <c r="E3251" s="9">
        <v>4562342690036</v>
      </c>
      <c r="F3251">
        <v>0</v>
      </c>
      <c r="G3251">
        <v>0</v>
      </c>
      <c r="H3251" t="s">
        <v>20</v>
      </c>
      <c r="I3251" t="s">
        <v>19</v>
      </c>
      <c r="J3251" t="s">
        <v>329</v>
      </c>
      <c r="K3251">
        <v>7</v>
      </c>
      <c r="L3251">
        <v>3</v>
      </c>
      <c r="M3251">
        <v>0</v>
      </c>
      <c r="N3251">
        <v>0</v>
      </c>
    </row>
    <row r="3252" spans="1:14" x14ac:dyDescent="0.15">
      <c r="A3252" t="str">
        <f t="shared" si="53"/>
        <v>201952_405_4562342690050</v>
      </c>
      <c r="B3252">
        <v>201952</v>
      </c>
      <c r="C3252">
        <v>405</v>
      </c>
      <c r="D3252" t="s">
        <v>110</v>
      </c>
      <c r="E3252" s="9">
        <v>4562342690050</v>
      </c>
      <c r="F3252">
        <v>0</v>
      </c>
      <c r="G3252">
        <v>0</v>
      </c>
      <c r="H3252" t="s">
        <v>22</v>
      </c>
      <c r="I3252" t="s">
        <v>19</v>
      </c>
      <c r="J3252" t="s">
        <v>329</v>
      </c>
      <c r="K3252">
        <v>5</v>
      </c>
      <c r="L3252">
        <v>1</v>
      </c>
      <c r="M3252">
        <v>0</v>
      </c>
      <c r="N3252">
        <v>0</v>
      </c>
    </row>
    <row r="3253" spans="1:14" x14ac:dyDescent="0.15">
      <c r="A3253" t="str">
        <f t="shared" si="53"/>
        <v>201952_405_4562342690043</v>
      </c>
      <c r="B3253">
        <v>201952</v>
      </c>
      <c r="C3253">
        <v>405</v>
      </c>
      <c r="D3253" t="s">
        <v>110</v>
      </c>
      <c r="E3253" s="9">
        <v>4562342690043</v>
      </c>
      <c r="F3253">
        <v>0</v>
      </c>
      <c r="G3253">
        <v>0</v>
      </c>
      <c r="H3253" t="s">
        <v>21</v>
      </c>
      <c r="I3253" t="s">
        <v>19</v>
      </c>
      <c r="J3253" t="s">
        <v>329</v>
      </c>
      <c r="K3253">
        <v>24</v>
      </c>
      <c r="L3253">
        <v>3</v>
      </c>
      <c r="M3253">
        <v>0</v>
      </c>
      <c r="N3253">
        <v>0</v>
      </c>
    </row>
    <row r="3254" spans="1:14" x14ac:dyDescent="0.15">
      <c r="A3254" t="str">
        <f t="shared" si="53"/>
        <v>201952_405_4562342690067</v>
      </c>
      <c r="B3254">
        <v>201952</v>
      </c>
      <c r="C3254">
        <v>405</v>
      </c>
      <c r="D3254" t="s">
        <v>110</v>
      </c>
      <c r="E3254" s="9">
        <v>4562342690067</v>
      </c>
      <c r="F3254">
        <v>0</v>
      </c>
      <c r="G3254">
        <v>0</v>
      </c>
      <c r="H3254" t="s">
        <v>23</v>
      </c>
      <c r="I3254" t="s">
        <v>19</v>
      </c>
      <c r="J3254" t="s">
        <v>329</v>
      </c>
      <c r="K3254">
        <v>29</v>
      </c>
      <c r="L3254">
        <v>0</v>
      </c>
      <c r="M3254">
        <v>0</v>
      </c>
      <c r="N3254">
        <v>0</v>
      </c>
    </row>
    <row r="3255" spans="1:14" x14ac:dyDescent="0.15">
      <c r="A3255" t="str">
        <f t="shared" si="53"/>
        <v>201952_405_4562342690074</v>
      </c>
      <c r="B3255">
        <v>201952</v>
      </c>
      <c r="C3255">
        <v>405</v>
      </c>
      <c r="D3255" t="s">
        <v>110</v>
      </c>
      <c r="E3255" s="9">
        <v>4562342690074</v>
      </c>
      <c r="F3255">
        <v>0</v>
      </c>
      <c r="G3255">
        <v>0</v>
      </c>
      <c r="H3255" t="s">
        <v>24</v>
      </c>
      <c r="I3255" t="s">
        <v>19</v>
      </c>
      <c r="J3255" t="s">
        <v>329</v>
      </c>
      <c r="K3255">
        <v>27</v>
      </c>
      <c r="L3255">
        <v>0</v>
      </c>
      <c r="M3255">
        <v>0</v>
      </c>
      <c r="N3255">
        <v>0</v>
      </c>
    </row>
    <row r="3256" spans="1:14" x14ac:dyDescent="0.15">
      <c r="A3256" t="str">
        <f t="shared" si="53"/>
        <v>201952_405_4562342690081</v>
      </c>
      <c r="B3256">
        <v>201952</v>
      </c>
      <c r="C3256">
        <v>405</v>
      </c>
      <c r="D3256" t="s">
        <v>110</v>
      </c>
      <c r="E3256" s="9">
        <v>4562342690081</v>
      </c>
      <c r="F3256">
        <v>0</v>
      </c>
      <c r="G3256">
        <v>0</v>
      </c>
      <c r="H3256" t="s">
        <v>25</v>
      </c>
      <c r="I3256" t="s">
        <v>19</v>
      </c>
      <c r="J3256" t="s">
        <v>329</v>
      </c>
      <c r="K3256">
        <v>6</v>
      </c>
      <c r="L3256">
        <v>1</v>
      </c>
      <c r="M3256">
        <v>0</v>
      </c>
      <c r="N3256">
        <v>0</v>
      </c>
    </row>
    <row r="3257" spans="1:14" x14ac:dyDescent="0.15">
      <c r="A3257" t="str">
        <f t="shared" si="53"/>
        <v>201952_407_4562342690029</v>
      </c>
      <c r="B3257">
        <v>201952</v>
      </c>
      <c r="C3257">
        <v>407</v>
      </c>
      <c r="D3257" t="s">
        <v>111</v>
      </c>
      <c r="E3257" s="9">
        <v>4562342690029</v>
      </c>
      <c r="F3257">
        <v>0</v>
      </c>
      <c r="G3257">
        <v>0</v>
      </c>
      <c r="H3257" t="s">
        <v>18</v>
      </c>
      <c r="I3257" t="s">
        <v>19</v>
      </c>
      <c r="J3257" t="s">
        <v>329</v>
      </c>
      <c r="K3257">
        <v>29</v>
      </c>
      <c r="L3257">
        <v>0</v>
      </c>
      <c r="M3257">
        <v>0</v>
      </c>
      <c r="N3257">
        <v>0</v>
      </c>
    </row>
    <row r="3258" spans="1:14" x14ac:dyDescent="0.15">
      <c r="A3258" t="str">
        <f t="shared" si="53"/>
        <v>201952_407_4562342690036</v>
      </c>
      <c r="B3258">
        <v>201952</v>
      </c>
      <c r="C3258">
        <v>407</v>
      </c>
      <c r="D3258" t="s">
        <v>111</v>
      </c>
      <c r="E3258" s="9">
        <v>4562342690036</v>
      </c>
      <c r="F3258">
        <v>0</v>
      </c>
      <c r="G3258">
        <v>0</v>
      </c>
      <c r="H3258" t="s">
        <v>20</v>
      </c>
      <c r="I3258" t="s">
        <v>19</v>
      </c>
      <c r="J3258" t="s">
        <v>329</v>
      </c>
      <c r="K3258">
        <v>9</v>
      </c>
      <c r="L3258">
        <v>0</v>
      </c>
      <c r="M3258">
        <v>0</v>
      </c>
      <c r="N3258">
        <v>0</v>
      </c>
    </row>
    <row r="3259" spans="1:14" x14ac:dyDescent="0.15">
      <c r="A3259" t="str">
        <f t="shared" si="53"/>
        <v>201952_407_4562342690050</v>
      </c>
      <c r="B3259">
        <v>201952</v>
      </c>
      <c r="C3259">
        <v>407</v>
      </c>
      <c r="D3259" t="s">
        <v>111</v>
      </c>
      <c r="E3259" s="9">
        <v>4562342690050</v>
      </c>
      <c r="F3259">
        <v>0</v>
      </c>
      <c r="G3259">
        <v>0</v>
      </c>
      <c r="H3259" t="s">
        <v>22</v>
      </c>
      <c r="I3259" t="s">
        <v>19</v>
      </c>
      <c r="J3259" t="s">
        <v>329</v>
      </c>
      <c r="K3259">
        <v>10</v>
      </c>
      <c r="L3259">
        <v>0</v>
      </c>
      <c r="M3259">
        <v>0</v>
      </c>
      <c r="N3259">
        <v>0</v>
      </c>
    </row>
    <row r="3260" spans="1:14" x14ac:dyDescent="0.15">
      <c r="A3260" t="str">
        <f t="shared" si="53"/>
        <v>201952_407_4562342690043</v>
      </c>
      <c r="B3260">
        <v>201952</v>
      </c>
      <c r="C3260">
        <v>407</v>
      </c>
      <c r="D3260" t="s">
        <v>111</v>
      </c>
      <c r="E3260" s="9">
        <v>4562342690043</v>
      </c>
      <c r="F3260">
        <v>0</v>
      </c>
      <c r="G3260">
        <v>0</v>
      </c>
      <c r="H3260" t="s">
        <v>21</v>
      </c>
      <c r="I3260" t="s">
        <v>19</v>
      </c>
      <c r="J3260" t="s">
        <v>329</v>
      </c>
      <c r="K3260">
        <v>28</v>
      </c>
      <c r="L3260">
        <v>0</v>
      </c>
      <c r="M3260">
        <v>0</v>
      </c>
      <c r="N3260">
        <v>0</v>
      </c>
    </row>
    <row r="3261" spans="1:14" x14ac:dyDescent="0.15">
      <c r="A3261" t="str">
        <f t="shared" si="53"/>
        <v>201952_407_4562342690067</v>
      </c>
      <c r="B3261">
        <v>201952</v>
      </c>
      <c r="C3261">
        <v>407</v>
      </c>
      <c r="D3261" t="s">
        <v>111</v>
      </c>
      <c r="E3261" s="9">
        <v>4562342690067</v>
      </c>
      <c r="F3261">
        <v>0</v>
      </c>
      <c r="G3261">
        <v>0</v>
      </c>
      <c r="H3261" t="s">
        <v>23</v>
      </c>
      <c r="I3261" t="s">
        <v>19</v>
      </c>
      <c r="J3261" t="s">
        <v>329</v>
      </c>
      <c r="K3261">
        <v>26</v>
      </c>
      <c r="L3261">
        <v>1</v>
      </c>
      <c r="M3261">
        <v>0</v>
      </c>
      <c r="N3261">
        <v>0</v>
      </c>
    </row>
    <row r="3262" spans="1:14" x14ac:dyDescent="0.15">
      <c r="A3262" t="str">
        <f t="shared" si="53"/>
        <v>201952_407_4562342690074</v>
      </c>
      <c r="B3262">
        <v>201952</v>
      </c>
      <c r="C3262">
        <v>407</v>
      </c>
      <c r="D3262" t="s">
        <v>111</v>
      </c>
      <c r="E3262" s="9">
        <v>4562342690074</v>
      </c>
      <c r="F3262">
        <v>0</v>
      </c>
      <c r="G3262">
        <v>0</v>
      </c>
      <c r="H3262" t="s">
        <v>24</v>
      </c>
      <c r="I3262" t="s">
        <v>19</v>
      </c>
      <c r="J3262" t="s">
        <v>329</v>
      </c>
      <c r="K3262">
        <v>24</v>
      </c>
      <c r="L3262">
        <v>2</v>
      </c>
      <c r="M3262">
        <v>0</v>
      </c>
      <c r="N3262">
        <v>0</v>
      </c>
    </row>
    <row r="3263" spans="1:14" x14ac:dyDescent="0.15">
      <c r="A3263" t="str">
        <f t="shared" si="53"/>
        <v>201952_407_4562342690081</v>
      </c>
      <c r="B3263">
        <v>201952</v>
      </c>
      <c r="C3263">
        <v>407</v>
      </c>
      <c r="D3263" t="s">
        <v>111</v>
      </c>
      <c r="E3263" s="9">
        <v>4562342690081</v>
      </c>
      <c r="F3263">
        <v>0</v>
      </c>
      <c r="G3263">
        <v>0</v>
      </c>
      <c r="H3263" t="s">
        <v>25</v>
      </c>
      <c r="I3263" t="s">
        <v>19</v>
      </c>
      <c r="J3263" t="s">
        <v>329</v>
      </c>
      <c r="K3263">
        <v>10</v>
      </c>
      <c r="L3263">
        <v>0</v>
      </c>
      <c r="M3263">
        <v>0</v>
      </c>
      <c r="N3263">
        <v>0</v>
      </c>
    </row>
    <row r="3264" spans="1:14" x14ac:dyDescent="0.15">
      <c r="A3264" t="str">
        <f t="shared" si="53"/>
        <v>201952_416_4562342690029</v>
      </c>
      <c r="B3264">
        <v>201952</v>
      </c>
      <c r="C3264">
        <v>416</v>
      </c>
      <c r="D3264" t="s">
        <v>113</v>
      </c>
      <c r="E3264" s="9">
        <v>4562342690029</v>
      </c>
      <c r="F3264">
        <v>0</v>
      </c>
      <c r="G3264">
        <v>0</v>
      </c>
      <c r="H3264" t="s">
        <v>18</v>
      </c>
      <c r="I3264" t="s">
        <v>19</v>
      </c>
      <c r="J3264" t="s">
        <v>329</v>
      </c>
      <c r="K3264">
        <v>25</v>
      </c>
      <c r="L3264">
        <v>2</v>
      </c>
      <c r="M3264">
        <v>0</v>
      </c>
      <c r="N3264">
        <v>0</v>
      </c>
    </row>
    <row r="3265" spans="1:14" x14ac:dyDescent="0.15">
      <c r="A3265" t="str">
        <f t="shared" si="53"/>
        <v>201952_416_4562342690036</v>
      </c>
      <c r="B3265">
        <v>201952</v>
      </c>
      <c r="C3265">
        <v>416</v>
      </c>
      <c r="D3265" t="s">
        <v>113</v>
      </c>
      <c r="E3265" s="9">
        <v>4562342690036</v>
      </c>
      <c r="F3265">
        <v>0</v>
      </c>
      <c r="G3265">
        <v>0</v>
      </c>
      <c r="H3265" t="s">
        <v>20</v>
      </c>
      <c r="I3265" t="s">
        <v>19</v>
      </c>
      <c r="J3265" t="s">
        <v>329</v>
      </c>
      <c r="K3265">
        <v>7</v>
      </c>
      <c r="L3265">
        <v>2</v>
      </c>
      <c r="M3265">
        <v>0</v>
      </c>
      <c r="N3265">
        <v>0</v>
      </c>
    </row>
    <row r="3266" spans="1:14" x14ac:dyDescent="0.15">
      <c r="A3266" t="str">
        <f t="shared" si="53"/>
        <v>201952_416_4562342690050</v>
      </c>
      <c r="B3266">
        <v>201952</v>
      </c>
      <c r="C3266">
        <v>416</v>
      </c>
      <c r="D3266" t="s">
        <v>113</v>
      </c>
      <c r="E3266" s="9">
        <v>4562342690050</v>
      </c>
      <c r="F3266">
        <v>0</v>
      </c>
      <c r="G3266">
        <v>0</v>
      </c>
      <c r="H3266" t="s">
        <v>22</v>
      </c>
      <c r="I3266" t="s">
        <v>19</v>
      </c>
      <c r="J3266" t="s">
        <v>329</v>
      </c>
      <c r="K3266">
        <v>6</v>
      </c>
      <c r="L3266">
        <v>1</v>
      </c>
      <c r="M3266">
        <v>0</v>
      </c>
      <c r="N3266">
        <v>0</v>
      </c>
    </row>
    <row r="3267" spans="1:14" x14ac:dyDescent="0.15">
      <c r="A3267" t="str">
        <f t="shared" si="53"/>
        <v>201952_416_4562342690043</v>
      </c>
      <c r="B3267">
        <v>201952</v>
      </c>
      <c r="C3267">
        <v>416</v>
      </c>
      <c r="D3267" t="s">
        <v>113</v>
      </c>
      <c r="E3267" s="9">
        <v>4562342690043</v>
      </c>
      <c r="F3267">
        <v>0</v>
      </c>
      <c r="G3267">
        <v>0</v>
      </c>
      <c r="H3267" t="s">
        <v>21</v>
      </c>
      <c r="I3267" t="s">
        <v>19</v>
      </c>
      <c r="J3267" t="s">
        <v>329</v>
      </c>
      <c r="K3267">
        <v>23</v>
      </c>
      <c r="L3267">
        <v>2</v>
      </c>
      <c r="M3267">
        <v>0</v>
      </c>
      <c r="N3267">
        <v>0</v>
      </c>
    </row>
    <row r="3268" spans="1:14" x14ac:dyDescent="0.15">
      <c r="A3268" t="str">
        <f t="shared" si="53"/>
        <v>201952_416_4562342690067</v>
      </c>
      <c r="B3268">
        <v>201952</v>
      </c>
      <c r="C3268">
        <v>416</v>
      </c>
      <c r="D3268" t="s">
        <v>113</v>
      </c>
      <c r="E3268" s="9">
        <v>4562342690067</v>
      </c>
      <c r="F3268">
        <v>0</v>
      </c>
      <c r="G3268">
        <v>0</v>
      </c>
      <c r="H3268" t="s">
        <v>23</v>
      </c>
      <c r="I3268" t="s">
        <v>19</v>
      </c>
      <c r="J3268" t="s">
        <v>329</v>
      </c>
      <c r="K3268">
        <v>27</v>
      </c>
      <c r="L3268">
        <v>1</v>
      </c>
      <c r="M3268">
        <v>0</v>
      </c>
      <c r="N3268">
        <v>0</v>
      </c>
    </row>
    <row r="3269" spans="1:14" x14ac:dyDescent="0.15">
      <c r="A3269" t="str">
        <f t="shared" si="53"/>
        <v>201952_416_4562342690074</v>
      </c>
      <c r="B3269">
        <v>201952</v>
      </c>
      <c r="C3269">
        <v>416</v>
      </c>
      <c r="D3269" t="s">
        <v>113</v>
      </c>
      <c r="E3269" s="9">
        <v>4562342690074</v>
      </c>
      <c r="F3269">
        <v>0</v>
      </c>
      <c r="G3269">
        <v>0</v>
      </c>
      <c r="H3269" t="s">
        <v>24</v>
      </c>
      <c r="I3269" t="s">
        <v>19</v>
      </c>
      <c r="J3269" t="s">
        <v>329</v>
      </c>
      <c r="K3269">
        <v>23</v>
      </c>
      <c r="L3269">
        <v>4</v>
      </c>
      <c r="M3269">
        <v>0</v>
      </c>
      <c r="N3269">
        <v>0</v>
      </c>
    </row>
    <row r="3270" spans="1:14" x14ac:dyDescent="0.15">
      <c r="A3270" t="str">
        <f t="shared" si="53"/>
        <v>201952_416_4562342690081</v>
      </c>
      <c r="B3270">
        <v>201952</v>
      </c>
      <c r="C3270">
        <v>416</v>
      </c>
      <c r="D3270" t="s">
        <v>113</v>
      </c>
      <c r="E3270" s="9">
        <v>4562342690081</v>
      </c>
      <c r="F3270">
        <v>0</v>
      </c>
      <c r="G3270">
        <v>0</v>
      </c>
      <c r="H3270" t="s">
        <v>25</v>
      </c>
      <c r="I3270" t="s">
        <v>19</v>
      </c>
      <c r="J3270" t="s">
        <v>329</v>
      </c>
      <c r="K3270">
        <v>7</v>
      </c>
      <c r="L3270">
        <v>2</v>
      </c>
      <c r="M3270">
        <v>0</v>
      </c>
      <c r="N3270">
        <v>0</v>
      </c>
    </row>
    <row r="3271" spans="1:14" x14ac:dyDescent="0.15">
      <c r="A3271" t="str">
        <f t="shared" si="53"/>
        <v>201952_419_4562342690029</v>
      </c>
      <c r="B3271">
        <v>201952</v>
      </c>
      <c r="C3271">
        <v>419</v>
      </c>
      <c r="D3271" t="s">
        <v>114</v>
      </c>
      <c r="E3271" s="9">
        <v>4562342690029</v>
      </c>
      <c r="F3271">
        <v>0</v>
      </c>
      <c r="G3271">
        <v>0</v>
      </c>
      <c r="H3271" t="s">
        <v>18</v>
      </c>
      <c r="I3271" t="s">
        <v>19</v>
      </c>
      <c r="J3271" t="s">
        <v>329</v>
      </c>
      <c r="K3271">
        <v>25</v>
      </c>
      <c r="L3271">
        <v>2</v>
      </c>
      <c r="M3271">
        <v>0</v>
      </c>
      <c r="N3271">
        <v>0</v>
      </c>
    </row>
    <row r="3272" spans="1:14" x14ac:dyDescent="0.15">
      <c r="A3272" t="str">
        <f t="shared" si="53"/>
        <v>201952_419_4562342690036</v>
      </c>
      <c r="B3272">
        <v>201952</v>
      </c>
      <c r="C3272">
        <v>419</v>
      </c>
      <c r="D3272" t="s">
        <v>114</v>
      </c>
      <c r="E3272" s="9">
        <v>4562342690036</v>
      </c>
      <c r="F3272">
        <v>0</v>
      </c>
      <c r="G3272">
        <v>0</v>
      </c>
      <c r="H3272" t="s">
        <v>20</v>
      </c>
      <c r="I3272" t="s">
        <v>19</v>
      </c>
      <c r="J3272" t="s">
        <v>329</v>
      </c>
      <c r="K3272">
        <v>7</v>
      </c>
      <c r="L3272">
        <v>1</v>
      </c>
      <c r="M3272">
        <v>0</v>
      </c>
      <c r="N3272">
        <v>0</v>
      </c>
    </row>
    <row r="3273" spans="1:14" x14ac:dyDescent="0.15">
      <c r="A3273" t="str">
        <f t="shared" si="53"/>
        <v>201952_419_4562342690050</v>
      </c>
      <c r="B3273">
        <v>201952</v>
      </c>
      <c r="C3273">
        <v>419</v>
      </c>
      <c r="D3273" t="s">
        <v>114</v>
      </c>
      <c r="E3273" s="9">
        <v>4562342690050</v>
      </c>
      <c r="F3273">
        <v>0</v>
      </c>
      <c r="G3273">
        <v>0</v>
      </c>
      <c r="H3273" t="s">
        <v>22</v>
      </c>
      <c r="I3273" t="s">
        <v>19</v>
      </c>
      <c r="J3273" t="s">
        <v>329</v>
      </c>
      <c r="K3273">
        <v>8</v>
      </c>
      <c r="L3273">
        <v>0</v>
      </c>
      <c r="M3273">
        <v>0</v>
      </c>
      <c r="N3273">
        <v>0</v>
      </c>
    </row>
    <row r="3274" spans="1:14" x14ac:dyDescent="0.15">
      <c r="A3274" t="str">
        <f t="shared" si="53"/>
        <v>201952_419_4562342690043</v>
      </c>
      <c r="B3274">
        <v>201952</v>
      </c>
      <c r="C3274">
        <v>419</v>
      </c>
      <c r="D3274" t="s">
        <v>114</v>
      </c>
      <c r="E3274" s="9">
        <v>4562342690043</v>
      </c>
      <c r="F3274">
        <v>0</v>
      </c>
      <c r="G3274">
        <v>0</v>
      </c>
      <c r="H3274" t="s">
        <v>21</v>
      </c>
      <c r="I3274" t="s">
        <v>19</v>
      </c>
      <c r="J3274" t="s">
        <v>329</v>
      </c>
      <c r="K3274">
        <v>22</v>
      </c>
      <c r="L3274">
        <v>2</v>
      </c>
      <c r="M3274">
        <v>0</v>
      </c>
      <c r="N3274">
        <v>0</v>
      </c>
    </row>
    <row r="3275" spans="1:14" x14ac:dyDescent="0.15">
      <c r="A3275" t="str">
        <f t="shared" si="53"/>
        <v>201952_419_4562342690067</v>
      </c>
      <c r="B3275">
        <v>201952</v>
      </c>
      <c r="C3275">
        <v>419</v>
      </c>
      <c r="D3275" t="s">
        <v>114</v>
      </c>
      <c r="E3275" s="9">
        <v>4562342690067</v>
      </c>
      <c r="F3275">
        <v>0</v>
      </c>
      <c r="G3275">
        <v>0</v>
      </c>
      <c r="H3275" t="s">
        <v>23</v>
      </c>
      <c r="I3275" t="s">
        <v>19</v>
      </c>
      <c r="J3275" t="s">
        <v>329</v>
      </c>
      <c r="K3275">
        <v>22</v>
      </c>
      <c r="L3275">
        <v>2</v>
      </c>
      <c r="M3275">
        <v>0</v>
      </c>
      <c r="N3275">
        <v>0</v>
      </c>
    </row>
    <row r="3276" spans="1:14" x14ac:dyDescent="0.15">
      <c r="A3276" t="str">
        <f t="shared" si="53"/>
        <v>201952_419_4562342690074</v>
      </c>
      <c r="B3276">
        <v>201952</v>
      </c>
      <c r="C3276">
        <v>419</v>
      </c>
      <c r="D3276" t="s">
        <v>114</v>
      </c>
      <c r="E3276" s="9">
        <v>4562342690074</v>
      </c>
      <c r="F3276">
        <v>0</v>
      </c>
      <c r="G3276">
        <v>0</v>
      </c>
      <c r="H3276" t="s">
        <v>24</v>
      </c>
      <c r="I3276" t="s">
        <v>19</v>
      </c>
      <c r="J3276" t="s">
        <v>329</v>
      </c>
      <c r="K3276">
        <v>17</v>
      </c>
      <c r="L3276">
        <v>4</v>
      </c>
      <c r="M3276">
        <v>0</v>
      </c>
      <c r="N3276">
        <v>0</v>
      </c>
    </row>
    <row r="3277" spans="1:14" x14ac:dyDescent="0.15">
      <c r="A3277" t="str">
        <f t="shared" si="53"/>
        <v>201952_419_4562342690081</v>
      </c>
      <c r="B3277">
        <v>201952</v>
      </c>
      <c r="C3277">
        <v>419</v>
      </c>
      <c r="D3277" t="s">
        <v>114</v>
      </c>
      <c r="E3277" s="9">
        <v>4562342690081</v>
      </c>
      <c r="F3277">
        <v>0</v>
      </c>
      <c r="G3277">
        <v>0</v>
      </c>
      <c r="H3277" t="s">
        <v>25</v>
      </c>
      <c r="I3277" t="s">
        <v>19</v>
      </c>
      <c r="J3277" t="s">
        <v>329</v>
      </c>
      <c r="K3277">
        <v>7</v>
      </c>
      <c r="L3277">
        <v>1</v>
      </c>
      <c r="M3277">
        <v>0</v>
      </c>
      <c r="N3277">
        <v>0</v>
      </c>
    </row>
    <row r="3278" spans="1:14" x14ac:dyDescent="0.15">
      <c r="A3278" t="str">
        <f t="shared" si="53"/>
        <v>201952_428_4562342690029</v>
      </c>
      <c r="B3278">
        <v>201952</v>
      </c>
      <c r="C3278">
        <v>428</v>
      </c>
      <c r="D3278" t="s">
        <v>118</v>
      </c>
      <c r="E3278" s="9">
        <v>4562342690029</v>
      </c>
      <c r="F3278">
        <v>0</v>
      </c>
      <c r="G3278">
        <v>0</v>
      </c>
      <c r="H3278" t="s">
        <v>18</v>
      </c>
      <c r="I3278" t="s">
        <v>19</v>
      </c>
      <c r="J3278" t="s">
        <v>329</v>
      </c>
      <c r="K3278">
        <v>27</v>
      </c>
      <c r="L3278">
        <v>2</v>
      </c>
      <c r="M3278">
        <v>0</v>
      </c>
      <c r="N3278">
        <v>0</v>
      </c>
    </row>
    <row r="3279" spans="1:14" x14ac:dyDescent="0.15">
      <c r="A3279" t="str">
        <f t="shared" si="53"/>
        <v>201952_428_4562342690036</v>
      </c>
      <c r="B3279">
        <v>201952</v>
      </c>
      <c r="C3279">
        <v>428</v>
      </c>
      <c r="D3279" t="s">
        <v>118</v>
      </c>
      <c r="E3279" s="9">
        <v>4562342690036</v>
      </c>
      <c r="F3279">
        <v>0</v>
      </c>
      <c r="G3279">
        <v>0</v>
      </c>
      <c r="H3279" t="s">
        <v>20</v>
      </c>
      <c r="I3279" t="s">
        <v>19</v>
      </c>
      <c r="J3279" t="s">
        <v>329</v>
      </c>
      <c r="K3279">
        <v>10</v>
      </c>
      <c r="L3279">
        <v>0</v>
      </c>
      <c r="M3279">
        <v>0</v>
      </c>
      <c r="N3279">
        <v>0</v>
      </c>
    </row>
    <row r="3280" spans="1:14" x14ac:dyDescent="0.15">
      <c r="A3280" t="str">
        <f t="shared" si="53"/>
        <v>201952_428_4562342690050</v>
      </c>
      <c r="B3280">
        <v>201952</v>
      </c>
      <c r="C3280">
        <v>428</v>
      </c>
      <c r="D3280" t="s">
        <v>118</v>
      </c>
      <c r="E3280" s="9">
        <v>4562342690050</v>
      </c>
      <c r="F3280">
        <v>0</v>
      </c>
      <c r="G3280">
        <v>0</v>
      </c>
      <c r="H3280" t="s">
        <v>22</v>
      </c>
      <c r="I3280" t="s">
        <v>19</v>
      </c>
      <c r="J3280" t="s">
        <v>329</v>
      </c>
      <c r="K3280">
        <v>10</v>
      </c>
      <c r="L3280">
        <v>0</v>
      </c>
      <c r="M3280">
        <v>0</v>
      </c>
      <c r="N3280">
        <v>0</v>
      </c>
    </row>
    <row r="3281" spans="1:14" x14ac:dyDescent="0.15">
      <c r="A3281" t="str">
        <f t="shared" si="53"/>
        <v>201952_428_4562342690043</v>
      </c>
      <c r="B3281">
        <v>201952</v>
      </c>
      <c r="C3281">
        <v>428</v>
      </c>
      <c r="D3281" t="s">
        <v>118</v>
      </c>
      <c r="E3281" s="9">
        <v>4562342690043</v>
      </c>
      <c r="F3281">
        <v>0</v>
      </c>
      <c r="G3281">
        <v>0</v>
      </c>
      <c r="H3281" t="s">
        <v>21</v>
      </c>
      <c r="I3281" t="s">
        <v>19</v>
      </c>
      <c r="J3281" t="s">
        <v>329</v>
      </c>
      <c r="K3281">
        <v>28</v>
      </c>
      <c r="L3281">
        <v>2</v>
      </c>
      <c r="M3281">
        <v>0</v>
      </c>
      <c r="N3281">
        <v>0</v>
      </c>
    </row>
    <row r="3282" spans="1:14" x14ac:dyDescent="0.15">
      <c r="A3282" t="str">
        <f t="shared" si="53"/>
        <v>201952_428_4562342690067</v>
      </c>
      <c r="B3282">
        <v>201952</v>
      </c>
      <c r="C3282">
        <v>428</v>
      </c>
      <c r="D3282" t="s">
        <v>118</v>
      </c>
      <c r="E3282" s="9">
        <v>4562342690067</v>
      </c>
      <c r="F3282">
        <v>0</v>
      </c>
      <c r="G3282">
        <v>0</v>
      </c>
      <c r="H3282" t="s">
        <v>23</v>
      </c>
      <c r="I3282" t="s">
        <v>19</v>
      </c>
      <c r="J3282" t="s">
        <v>329</v>
      </c>
      <c r="K3282">
        <v>28</v>
      </c>
      <c r="L3282">
        <v>2</v>
      </c>
      <c r="M3282">
        <v>0</v>
      </c>
      <c r="N3282">
        <v>0</v>
      </c>
    </row>
    <row r="3283" spans="1:14" x14ac:dyDescent="0.15">
      <c r="A3283" t="str">
        <f t="shared" si="53"/>
        <v>201952_428_4562342690074</v>
      </c>
      <c r="B3283">
        <v>201952</v>
      </c>
      <c r="C3283">
        <v>428</v>
      </c>
      <c r="D3283" t="s">
        <v>118</v>
      </c>
      <c r="E3283" s="9">
        <v>4562342690074</v>
      </c>
      <c r="F3283">
        <v>0</v>
      </c>
      <c r="G3283">
        <v>0</v>
      </c>
      <c r="H3283" t="s">
        <v>24</v>
      </c>
      <c r="I3283" t="s">
        <v>19</v>
      </c>
      <c r="J3283" t="s">
        <v>329</v>
      </c>
      <c r="K3283">
        <v>21</v>
      </c>
      <c r="L3283">
        <v>7</v>
      </c>
      <c r="M3283">
        <v>0</v>
      </c>
      <c r="N3283">
        <v>0</v>
      </c>
    </row>
    <row r="3284" spans="1:14" x14ac:dyDescent="0.15">
      <c r="A3284" t="str">
        <f t="shared" si="53"/>
        <v>201952_428_4562342690081</v>
      </c>
      <c r="B3284">
        <v>201952</v>
      </c>
      <c r="C3284">
        <v>428</v>
      </c>
      <c r="D3284" t="s">
        <v>118</v>
      </c>
      <c r="E3284" s="9">
        <v>4562342690081</v>
      </c>
      <c r="F3284">
        <v>0</v>
      </c>
      <c r="G3284">
        <v>0</v>
      </c>
      <c r="H3284" t="s">
        <v>25</v>
      </c>
      <c r="I3284" t="s">
        <v>19</v>
      </c>
      <c r="J3284" t="s">
        <v>329</v>
      </c>
      <c r="K3284">
        <v>6</v>
      </c>
      <c r="L3284">
        <v>3</v>
      </c>
      <c r="M3284">
        <v>0</v>
      </c>
      <c r="N3284">
        <v>0</v>
      </c>
    </row>
    <row r="3285" spans="1:14" x14ac:dyDescent="0.15">
      <c r="A3285" t="str">
        <f t="shared" si="53"/>
        <v>201952_443_4562342690029</v>
      </c>
      <c r="B3285">
        <v>201952</v>
      </c>
      <c r="C3285">
        <v>443</v>
      </c>
      <c r="D3285" t="s">
        <v>119</v>
      </c>
      <c r="E3285" s="9">
        <v>4562342690029</v>
      </c>
      <c r="F3285">
        <v>0</v>
      </c>
      <c r="G3285">
        <v>0</v>
      </c>
      <c r="H3285" t="s">
        <v>18</v>
      </c>
      <c r="I3285" t="s">
        <v>19</v>
      </c>
      <c r="J3285" t="s">
        <v>329</v>
      </c>
      <c r="K3285">
        <v>20</v>
      </c>
      <c r="L3285">
        <v>1</v>
      </c>
      <c r="M3285">
        <v>0</v>
      </c>
      <c r="N3285">
        <v>0</v>
      </c>
    </row>
    <row r="3286" spans="1:14" x14ac:dyDescent="0.15">
      <c r="A3286" t="str">
        <f t="shared" si="53"/>
        <v>201952_443_4562342690036</v>
      </c>
      <c r="B3286">
        <v>201952</v>
      </c>
      <c r="C3286">
        <v>443</v>
      </c>
      <c r="D3286" t="s">
        <v>119</v>
      </c>
      <c r="E3286" s="9">
        <v>4562342690036</v>
      </c>
      <c r="F3286">
        <v>0</v>
      </c>
      <c r="G3286">
        <v>0</v>
      </c>
      <c r="H3286" t="s">
        <v>20</v>
      </c>
      <c r="I3286" t="s">
        <v>19</v>
      </c>
      <c r="J3286" t="s">
        <v>329</v>
      </c>
      <c r="K3286">
        <v>7</v>
      </c>
      <c r="L3286">
        <v>1</v>
      </c>
      <c r="M3286">
        <v>0</v>
      </c>
      <c r="N3286">
        <v>0</v>
      </c>
    </row>
    <row r="3287" spans="1:14" x14ac:dyDescent="0.15">
      <c r="A3287" t="str">
        <f t="shared" si="53"/>
        <v>201952_443_4562342690050</v>
      </c>
      <c r="B3287">
        <v>201952</v>
      </c>
      <c r="C3287">
        <v>443</v>
      </c>
      <c r="D3287" t="s">
        <v>119</v>
      </c>
      <c r="E3287" s="9">
        <v>4562342690050</v>
      </c>
      <c r="F3287">
        <v>0</v>
      </c>
      <c r="G3287">
        <v>0</v>
      </c>
      <c r="H3287" t="s">
        <v>22</v>
      </c>
      <c r="I3287" t="s">
        <v>19</v>
      </c>
      <c r="J3287" t="s">
        <v>329</v>
      </c>
      <c r="K3287">
        <v>9</v>
      </c>
      <c r="L3287">
        <v>0</v>
      </c>
      <c r="M3287">
        <v>0</v>
      </c>
      <c r="N3287">
        <v>0</v>
      </c>
    </row>
    <row r="3288" spans="1:14" x14ac:dyDescent="0.15">
      <c r="A3288" t="str">
        <f t="shared" si="53"/>
        <v>201952_443_4562342690043</v>
      </c>
      <c r="B3288">
        <v>201952</v>
      </c>
      <c r="C3288">
        <v>443</v>
      </c>
      <c r="D3288" t="s">
        <v>119</v>
      </c>
      <c r="E3288" s="9">
        <v>4562342690043</v>
      </c>
      <c r="F3288">
        <v>0</v>
      </c>
      <c r="G3288">
        <v>0</v>
      </c>
      <c r="H3288" t="s">
        <v>21</v>
      </c>
      <c r="I3288" t="s">
        <v>19</v>
      </c>
      <c r="J3288" t="s">
        <v>329</v>
      </c>
      <c r="K3288">
        <v>24</v>
      </c>
      <c r="L3288">
        <v>0</v>
      </c>
      <c r="M3288">
        <v>0</v>
      </c>
      <c r="N3288">
        <v>0</v>
      </c>
    </row>
    <row r="3289" spans="1:14" x14ac:dyDescent="0.15">
      <c r="A3289" t="str">
        <f t="shared" ref="A3289:A3352" si="54">B3289&amp;"_"&amp;C3289&amp;"_"&amp;E3289</f>
        <v>201952_443_4562342690067</v>
      </c>
      <c r="B3289">
        <v>201952</v>
      </c>
      <c r="C3289">
        <v>443</v>
      </c>
      <c r="D3289" t="s">
        <v>119</v>
      </c>
      <c r="E3289" s="9">
        <v>4562342690067</v>
      </c>
      <c r="F3289">
        <v>0</v>
      </c>
      <c r="G3289">
        <v>0</v>
      </c>
      <c r="H3289" t="s">
        <v>23</v>
      </c>
      <c r="I3289" t="s">
        <v>19</v>
      </c>
      <c r="J3289" t="s">
        <v>329</v>
      </c>
      <c r="K3289">
        <v>28</v>
      </c>
      <c r="L3289">
        <v>0</v>
      </c>
      <c r="M3289">
        <v>0</v>
      </c>
      <c r="N3289">
        <v>0</v>
      </c>
    </row>
    <row r="3290" spans="1:14" x14ac:dyDescent="0.15">
      <c r="A3290" t="str">
        <f t="shared" si="54"/>
        <v>201952_443_4562342690074</v>
      </c>
      <c r="B3290">
        <v>201952</v>
      </c>
      <c r="C3290">
        <v>443</v>
      </c>
      <c r="D3290" t="s">
        <v>119</v>
      </c>
      <c r="E3290" s="9">
        <v>4562342690074</v>
      </c>
      <c r="F3290">
        <v>0</v>
      </c>
      <c r="G3290">
        <v>0</v>
      </c>
      <c r="H3290" t="s">
        <v>24</v>
      </c>
      <c r="I3290" t="s">
        <v>19</v>
      </c>
      <c r="J3290" t="s">
        <v>329</v>
      </c>
      <c r="K3290">
        <v>20</v>
      </c>
      <c r="L3290">
        <v>2</v>
      </c>
      <c r="M3290">
        <v>0</v>
      </c>
      <c r="N3290">
        <v>0</v>
      </c>
    </row>
    <row r="3291" spans="1:14" x14ac:dyDescent="0.15">
      <c r="A3291" t="str">
        <f t="shared" si="54"/>
        <v>201952_443_4562342690081</v>
      </c>
      <c r="B3291">
        <v>201952</v>
      </c>
      <c r="C3291">
        <v>443</v>
      </c>
      <c r="D3291" t="s">
        <v>119</v>
      </c>
      <c r="E3291" s="9">
        <v>4562342690081</v>
      </c>
      <c r="F3291">
        <v>0</v>
      </c>
      <c r="G3291">
        <v>0</v>
      </c>
      <c r="H3291" t="s">
        <v>25</v>
      </c>
      <c r="I3291" t="s">
        <v>19</v>
      </c>
      <c r="J3291" t="s">
        <v>329</v>
      </c>
      <c r="K3291">
        <v>7</v>
      </c>
      <c r="L3291">
        <v>0</v>
      </c>
      <c r="M3291">
        <v>0</v>
      </c>
      <c r="N3291">
        <v>0</v>
      </c>
    </row>
    <row r="3292" spans="1:14" x14ac:dyDescent="0.15">
      <c r="A3292" t="str">
        <f t="shared" si="54"/>
        <v>201952_9_4562342690029</v>
      </c>
      <c r="B3292">
        <v>201952</v>
      </c>
      <c r="C3292">
        <v>9</v>
      </c>
      <c r="D3292" t="s">
        <v>37</v>
      </c>
      <c r="E3292" s="9">
        <v>4562342690029</v>
      </c>
      <c r="F3292">
        <v>0</v>
      </c>
      <c r="G3292">
        <v>0</v>
      </c>
      <c r="H3292" t="s">
        <v>18</v>
      </c>
      <c r="I3292" t="s">
        <v>19</v>
      </c>
      <c r="J3292" t="s">
        <v>329</v>
      </c>
      <c r="K3292">
        <v>30</v>
      </c>
      <c r="L3292">
        <v>0</v>
      </c>
      <c r="M3292">
        <v>0</v>
      </c>
      <c r="N3292">
        <v>0</v>
      </c>
    </row>
    <row r="3293" spans="1:14" x14ac:dyDescent="0.15">
      <c r="A3293" t="str">
        <f t="shared" si="54"/>
        <v>201952_9_4562342690036</v>
      </c>
      <c r="B3293">
        <v>201952</v>
      </c>
      <c r="C3293">
        <v>9</v>
      </c>
      <c r="D3293" t="s">
        <v>37</v>
      </c>
      <c r="E3293" s="9">
        <v>4562342690036</v>
      </c>
      <c r="F3293">
        <v>0</v>
      </c>
      <c r="G3293">
        <v>0</v>
      </c>
      <c r="H3293" t="s">
        <v>20</v>
      </c>
      <c r="I3293" t="s">
        <v>19</v>
      </c>
      <c r="J3293" t="s">
        <v>329</v>
      </c>
      <c r="K3293">
        <v>10</v>
      </c>
      <c r="L3293">
        <v>0</v>
      </c>
      <c r="M3293">
        <v>0</v>
      </c>
      <c r="N3293">
        <v>0</v>
      </c>
    </row>
    <row r="3294" spans="1:14" x14ac:dyDescent="0.15">
      <c r="A3294" t="str">
        <f t="shared" si="54"/>
        <v>201952_9_4562342690050</v>
      </c>
      <c r="B3294">
        <v>201952</v>
      </c>
      <c r="C3294">
        <v>9</v>
      </c>
      <c r="D3294" t="s">
        <v>37</v>
      </c>
      <c r="E3294" s="9">
        <v>4562342690050</v>
      </c>
      <c r="F3294">
        <v>0</v>
      </c>
      <c r="G3294">
        <v>0</v>
      </c>
      <c r="H3294" t="s">
        <v>22</v>
      </c>
      <c r="I3294" t="s">
        <v>19</v>
      </c>
      <c r="J3294" t="s">
        <v>329</v>
      </c>
      <c r="K3294">
        <v>10</v>
      </c>
      <c r="L3294">
        <v>0</v>
      </c>
      <c r="M3294">
        <v>0</v>
      </c>
      <c r="N3294">
        <v>0</v>
      </c>
    </row>
    <row r="3295" spans="1:14" x14ac:dyDescent="0.15">
      <c r="A3295" t="str">
        <f t="shared" si="54"/>
        <v>201952_9_4562342690043</v>
      </c>
      <c r="B3295">
        <v>201952</v>
      </c>
      <c r="C3295">
        <v>9</v>
      </c>
      <c r="D3295" t="s">
        <v>37</v>
      </c>
      <c r="E3295" s="9">
        <v>4562342690043</v>
      </c>
      <c r="F3295">
        <v>0</v>
      </c>
      <c r="G3295">
        <v>0</v>
      </c>
      <c r="H3295" t="s">
        <v>21</v>
      </c>
      <c r="I3295" t="s">
        <v>19</v>
      </c>
      <c r="J3295" t="s">
        <v>329</v>
      </c>
      <c r="K3295">
        <v>29</v>
      </c>
      <c r="L3295">
        <v>1</v>
      </c>
      <c r="M3295">
        <v>0</v>
      </c>
      <c r="N3295">
        <v>0</v>
      </c>
    </row>
    <row r="3296" spans="1:14" x14ac:dyDescent="0.15">
      <c r="A3296" t="str">
        <f t="shared" si="54"/>
        <v>201952_9_4562342690067</v>
      </c>
      <c r="B3296">
        <v>201952</v>
      </c>
      <c r="C3296">
        <v>9</v>
      </c>
      <c r="D3296" t="s">
        <v>37</v>
      </c>
      <c r="E3296" s="9">
        <v>4562342690067</v>
      </c>
      <c r="F3296">
        <v>0</v>
      </c>
      <c r="G3296">
        <v>0</v>
      </c>
      <c r="H3296" t="s">
        <v>23</v>
      </c>
      <c r="I3296" t="s">
        <v>19</v>
      </c>
      <c r="J3296" t="s">
        <v>329</v>
      </c>
      <c r="K3296">
        <v>29</v>
      </c>
      <c r="L3296">
        <v>1</v>
      </c>
      <c r="M3296">
        <v>0</v>
      </c>
      <c r="N3296">
        <v>0</v>
      </c>
    </row>
    <row r="3297" spans="1:14" x14ac:dyDescent="0.15">
      <c r="A3297" t="str">
        <f t="shared" si="54"/>
        <v>201952_9_4562342690074</v>
      </c>
      <c r="B3297">
        <v>201952</v>
      </c>
      <c r="C3297">
        <v>9</v>
      </c>
      <c r="D3297" t="s">
        <v>37</v>
      </c>
      <c r="E3297" s="9">
        <v>4562342690074</v>
      </c>
      <c r="F3297">
        <v>0</v>
      </c>
      <c r="G3297">
        <v>0</v>
      </c>
      <c r="H3297" t="s">
        <v>24</v>
      </c>
      <c r="I3297" t="s">
        <v>19</v>
      </c>
      <c r="J3297" t="s">
        <v>329</v>
      </c>
      <c r="K3297">
        <v>28</v>
      </c>
      <c r="L3297">
        <v>0</v>
      </c>
      <c r="M3297">
        <v>0</v>
      </c>
      <c r="N3297">
        <v>0</v>
      </c>
    </row>
    <row r="3298" spans="1:14" x14ac:dyDescent="0.15">
      <c r="A3298" t="str">
        <f t="shared" si="54"/>
        <v>201952_9_4562342690081</v>
      </c>
      <c r="B3298">
        <v>201952</v>
      </c>
      <c r="C3298">
        <v>9</v>
      </c>
      <c r="D3298" t="s">
        <v>37</v>
      </c>
      <c r="E3298" s="9">
        <v>4562342690081</v>
      </c>
      <c r="F3298">
        <v>0</v>
      </c>
      <c r="G3298">
        <v>0</v>
      </c>
      <c r="H3298" t="s">
        <v>25</v>
      </c>
      <c r="I3298" t="s">
        <v>19</v>
      </c>
      <c r="J3298" t="s">
        <v>329</v>
      </c>
      <c r="K3298">
        <v>9</v>
      </c>
      <c r="L3298">
        <v>0</v>
      </c>
      <c r="M3298">
        <v>0</v>
      </c>
      <c r="N3298">
        <v>0</v>
      </c>
    </row>
    <row r="3299" spans="1:14" x14ac:dyDescent="0.15">
      <c r="A3299" t="str">
        <f t="shared" si="54"/>
        <v>201952_50_4562342690029</v>
      </c>
      <c r="B3299">
        <v>201952</v>
      </c>
      <c r="C3299">
        <v>50</v>
      </c>
      <c r="D3299" t="s">
        <v>43</v>
      </c>
      <c r="E3299" s="9">
        <v>4562342690029</v>
      </c>
      <c r="F3299">
        <v>0</v>
      </c>
      <c r="G3299">
        <v>0</v>
      </c>
      <c r="H3299" t="s">
        <v>18</v>
      </c>
      <c r="I3299" t="s">
        <v>19</v>
      </c>
      <c r="J3299" t="s">
        <v>329</v>
      </c>
      <c r="K3299">
        <v>19</v>
      </c>
      <c r="L3299">
        <v>4</v>
      </c>
      <c r="M3299">
        <v>0</v>
      </c>
      <c r="N3299">
        <v>0</v>
      </c>
    </row>
    <row r="3300" spans="1:14" x14ac:dyDescent="0.15">
      <c r="A3300" t="str">
        <f t="shared" si="54"/>
        <v>201952_50_4562342690036</v>
      </c>
      <c r="B3300">
        <v>201952</v>
      </c>
      <c r="C3300">
        <v>50</v>
      </c>
      <c r="D3300" t="s">
        <v>43</v>
      </c>
      <c r="E3300" s="9">
        <v>4562342690036</v>
      </c>
      <c r="F3300">
        <v>0</v>
      </c>
      <c r="G3300">
        <v>0</v>
      </c>
      <c r="H3300" t="s">
        <v>20</v>
      </c>
      <c r="I3300" t="s">
        <v>19</v>
      </c>
      <c r="J3300" t="s">
        <v>329</v>
      </c>
      <c r="K3300">
        <v>8</v>
      </c>
      <c r="L3300">
        <v>0</v>
      </c>
      <c r="M3300">
        <v>0</v>
      </c>
      <c r="N3300">
        <v>0</v>
      </c>
    </row>
    <row r="3301" spans="1:14" x14ac:dyDescent="0.15">
      <c r="A3301" t="str">
        <f t="shared" si="54"/>
        <v>201952_50_4562342690050</v>
      </c>
      <c r="B3301">
        <v>201952</v>
      </c>
      <c r="C3301">
        <v>50</v>
      </c>
      <c r="D3301" t="s">
        <v>43</v>
      </c>
      <c r="E3301" s="9">
        <v>4562342690050</v>
      </c>
      <c r="F3301">
        <v>0</v>
      </c>
      <c r="G3301">
        <v>0</v>
      </c>
      <c r="H3301" t="s">
        <v>22</v>
      </c>
      <c r="I3301" t="s">
        <v>19</v>
      </c>
      <c r="J3301" t="s">
        <v>329</v>
      </c>
      <c r="K3301">
        <v>9</v>
      </c>
      <c r="L3301">
        <v>1</v>
      </c>
      <c r="M3301">
        <v>0</v>
      </c>
      <c r="N3301">
        <v>0</v>
      </c>
    </row>
    <row r="3302" spans="1:14" x14ac:dyDescent="0.15">
      <c r="A3302" t="str">
        <f t="shared" si="54"/>
        <v>201952_50_4562342690043</v>
      </c>
      <c r="B3302">
        <v>201952</v>
      </c>
      <c r="C3302">
        <v>50</v>
      </c>
      <c r="D3302" t="s">
        <v>43</v>
      </c>
      <c r="E3302" s="9">
        <v>4562342690043</v>
      </c>
      <c r="F3302">
        <v>0</v>
      </c>
      <c r="G3302">
        <v>0</v>
      </c>
      <c r="H3302" t="s">
        <v>21</v>
      </c>
      <c r="I3302" t="s">
        <v>19</v>
      </c>
      <c r="J3302" t="s">
        <v>329</v>
      </c>
      <c r="K3302">
        <v>19</v>
      </c>
      <c r="L3302">
        <v>6</v>
      </c>
      <c r="M3302">
        <v>0</v>
      </c>
      <c r="N3302">
        <v>0</v>
      </c>
    </row>
    <row r="3303" spans="1:14" x14ac:dyDescent="0.15">
      <c r="A3303" t="str">
        <f t="shared" si="54"/>
        <v>201952_50_4562342690067</v>
      </c>
      <c r="B3303">
        <v>201952</v>
      </c>
      <c r="C3303">
        <v>50</v>
      </c>
      <c r="D3303" t="s">
        <v>43</v>
      </c>
      <c r="E3303" s="9">
        <v>4562342690067</v>
      </c>
      <c r="F3303">
        <v>0</v>
      </c>
      <c r="G3303">
        <v>0</v>
      </c>
      <c r="H3303" t="s">
        <v>23</v>
      </c>
      <c r="I3303" t="s">
        <v>19</v>
      </c>
      <c r="J3303" t="s">
        <v>329</v>
      </c>
      <c r="K3303">
        <v>27</v>
      </c>
      <c r="L3303">
        <v>1</v>
      </c>
      <c r="M3303">
        <v>0</v>
      </c>
      <c r="N3303">
        <v>0</v>
      </c>
    </row>
    <row r="3304" spans="1:14" x14ac:dyDescent="0.15">
      <c r="A3304" t="str">
        <f t="shared" si="54"/>
        <v>201952_50_4562342690074</v>
      </c>
      <c r="B3304">
        <v>201952</v>
      </c>
      <c r="C3304">
        <v>50</v>
      </c>
      <c r="D3304" t="s">
        <v>43</v>
      </c>
      <c r="E3304" s="9">
        <v>4562342690074</v>
      </c>
      <c r="F3304">
        <v>0</v>
      </c>
      <c r="G3304">
        <v>0</v>
      </c>
      <c r="H3304" t="s">
        <v>24</v>
      </c>
      <c r="I3304" t="s">
        <v>19</v>
      </c>
      <c r="J3304" t="s">
        <v>329</v>
      </c>
      <c r="K3304">
        <v>20</v>
      </c>
      <c r="L3304">
        <v>6</v>
      </c>
      <c r="M3304">
        <v>0</v>
      </c>
      <c r="N3304">
        <v>0</v>
      </c>
    </row>
    <row r="3305" spans="1:14" x14ac:dyDescent="0.15">
      <c r="A3305" t="str">
        <f t="shared" si="54"/>
        <v>201952_50_4562342690081</v>
      </c>
      <c r="B3305">
        <v>201952</v>
      </c>
      <c r="C3305">
        <v>50</v>
      </c>
      <c r="D3305" t="s">
        <v>43</v>
      </c>
      <c r="E3305" s="9">
        <v>4562342690081</v>
      </c>
      <c r="F3305">
        <v>0</v>
      </c>
      <c r="G3305">
        <v>0</v>
      </c>
      <c r="H3305" t="s">
        <v>25</v>
      </c>
      <c r="I3305" t="s">
        <v>19</v>
      </c>
      <c r="J3305" t="s">
        <v>329</v>
      </c>
      <c r="K3305">
        <v>6</v>
      </c>
      <c r="L3305">
        <v>1</v>
      </c>
      <c r="M3305">
        <v>0</v>
      </c>
      <c r="N3305">
        <v>0</v>
      </c>
    </row>
    <row r="3306" spans="1:14" x14ac:dyDescent="0.15">
      <c r="A3306" t="str">
        <f t="shared" si="54"/>
        <v>201952_87_4562342690029</v>
      </c>
      <c r="B3306">
        <v>201952</v>
      </c>
      <c r="C3306">
        <v>87</v>
      </c>
      <c r="D3306" t="s">
        <v>47</v>
      </c>
      <c r="E3306" s="9">
        <v>4562342690029</v>
      </c>
      <c r="F3306">
        <v>0</v>
      </c>
      <c r="G3306">
        <v>0</v>
      </c>
      <c r="H3306" t="s">
        <v>18</v>
      </c>
      <c r="I3306" t="s">
        <v>19</v>
      </c>
      <c r="J3306" t="s">
        <v>329</v>
      </c>
      <c r="K3306">
        <v>24</v>
      </c>
      <c r="L3306">
        <v>2</v>
      </c>
      <c r="M3306">
        <v>0</v>
      </c>
      <c r="N3306">
        <v>0</v>
      </c>
    </row>
    <row r="3307" spans="1:14" x14ac:dyDescent="0.15">
      <c r="A3307" t="str">
        <f t="shared" si="54"/>
        <v>201952_87_4562342690036</v>
      </c>
      <c r="B3307">
        <v>201952</v>
      </c>
      <c r="C3307">
        <v>87</v>
      </c>
      <c r="D3307" t="s">
        <v>47</v>
      </c>
      <c r="E3307" s="9">
        <v>4562342690036</v>
      </c>
      <c r="F3307">
        <v>0</v>
      </c>
      <c r="G3307">
        <v>0</v>
      </c>
      <c r="H3307" t="s">
        <v>20</v>
      </c>
      <c r="I3307" t="s">
        <v>19</v>
      </c>
      <c r="J3307" t="s">
        <v>329</v>
      </c>
      <c r="K3307">
        <v>7</v>
      </c>
      <c r="L3307">
        <v>1</v>
      </c>
      <c r="M3307">
        <v>0</v>
      </c>
      <c r="N3307">
        <v>0</v>
      </c>
    </row>
    <row r="3308" spans="1:14" x14ac:dyDescent="0.15">
      <c r="A3308" t="str">
        <f t="shared" si="54"/>
        <v>201952_87_4562342690050</v>
      </c>
      <c r="B3308">
        <v>201952</v>
      </c>
      <c r="C3308">
        <v>87</v>
      </c>
      <c r="D3308" t="s">
        <v>47</v>
      </c>
      <c r="E3308" s="9">
        <v>4562342690050</v>
      </c>
      <c r="F3308">
        <v>0</v>
      </c>
      <c r="G3308">
        <v>0</v>
      </c>
      <c r="H3308" t="s">
        <v>22</v>
      </c>
      <c r="I3308" t="s">
        <v>19</v>
      </c>
      <c r="J3308" t="s">
        <v>329</v>
      </c>
      <c r="K3308">
        <v>9</v>
      </c>
      <c r="L3308">
        <v>1</v>
      </c>
      <c r="M3308">
        <v>0</v>
      </c>
      <c r="N3308">
        <v>0</v>
      </c>
    </row>
    <row r="3309" spans="1:14" x14ac:dyDescent="0.15">
      <c r="A3309" t="str">
        <f t="shared" si="54"/>
        <v>201952_87_4562342690043</v>
      </c>
      <c r="B3309">
        <v>201952</v>
      </c>
      <c r="C3309">
        <v>87</v>
      </c>
      <c r="D3309" t="s">
        <v>47</v>
      </c>
      <c r="E3309" s="9">
        <v>4562342690043</v>
      </c>
      <c r="F3309">
        <v>0</v>
      </c>
      <c r="G3309">
        <v>0</v>
      </c>
      <c r="H3309" t="s">
        <v>21</v>
      </c>
      <c r="I3309" t="s">
        <v>19</v>
      </c>
      <c r="J3309" t="s">
        <v>329</v>
      </c>
      <c r="K3309">
        <v>24</v>
      </c>
      <c r="L3309">
        <v>2</v>
      </c>
      <c r="M3309">
        <v>0</v>
      </c>
      <c r="N3309">
        <v>0</v>
      </c>
    </row>
    <row r="3310" spans="1:14" x14ac:dyDescent="0.15">
      <c r="A3310" t="str">
        <f t="shared" si="54"/>
        <v>201952_87_4562342690067</v>
      </c>
      <c r="B3310">
        <v>201952</v>
      </c>
      <c r="C3310">
        <v>87</v>
      </c>
      <c r="D3310" t="s">
        <v>47</v>
      </c>
      <c r="E3310" s="9">
        <v>4562342690067</v>
      </c>
      <c r="F3310">
        <v>0</v>
      </c>
      <c r="G3310">
        <v>0</v>
      </c>
      <c r="H3310" t="s">
        <v>23</v>
      </c>
      <c r="I3310" t="s">
        <v>19</v>
      </c>
      <c r="J3310" t="s">
        <v>329</v>
      </c>
      <c r="K3310">
        <v>26</v>
      </c>
      <c r="L3310">
        <v>1</v>
      </c>
      <c r="M3310">
        <v>0</v>
      </c>
      <c r="N3310">
        <v>0</v>
      </c>
    </row>
    <row r="3311" spans="1:14" x14ac:dyDescent="0.15">
      <c r="A3311" t="str">
        <f t="shared" si="54"/>
        <v>201952_87_4562342690074</v>
      </c>
      <c r="B3311">
        <v>201952</v>
      </c>
      <c r="C3311">
        <v>87</v>
      </c>
      <c r="D3311" t="s">
        <v>47</v>
      </c>
      <c r="E3311" s="9">
        <v>4562342690074</v>
      </c>
      <c r="F3311">
        <v>0</v>
      </c>
      <c r="G3311">
        <v>0</v>
      </c>
      <c r="H3311" t="s">
        <v>24</v>
      </c>
      <c r="I3311" t="s">
        <v>19</v>
      </c>
      <c r="J3311" t="s">
        <v>329</v>
      </c>
      <c r="K3311">
        <v>20</v>
      </c>
      <c r="L3311">
        <v>2</v>
      </c>
      <c r="M3311">
        <v>0</v>
      </c>
      <c r="N3311">
        <v>0</v>
      </c>
    </row>
    <row r="3312" spans="1:14" x14ac:dyDescent="0.15">
      <c r="A3312" t="str">
        <f t="shared" si="54"/>
        <v>201952_87_4562342690081</v>
      </c>
      <c r="B3312">
        <v>201952</v>
      </c>
      <c r="C3312">
        <v>87</v>
      </c>
      <c r="D3312" t="s">
        <v>47</v>
      </c>
      <c r="E3312" s="9">
        <v>4562342690081</v>
      </c>
      <c r="F3312">
        <v>0</v>
      </c>
      <c r="G3312">
        <v>0</v>
      </c>
      <c r="H3312" t="s">
        <v>25</v>
      </c>
      <c r="I3312" t="s">
        <v>19</v>
      </c>
      <c r="J3312" t="s">
        <v>329</v>
      </c>
      <c r="K3312">
        <v>6</v>
      </c>
      <c r="L3312">
        <v>0</v>
      </c>
      <c r="M3312">
        <v>0</v>
      </c>
      <c r="N3312">
        <v>0</v>
      </c>
    </row>
    <row r="3313" spans="1:14" x14ac:dyDescent="0.15">
      <c r="A3313" t="str">
        <f t="shared" si="54"/>
        <v>201952_101_4562342690029</v>
      </c>
      <c r="B3313">
        <v>201952</v>
      </c>
      <c r="C3313">
        <v>101</v>
      </c>
      <c r="D3313" t="s">
        <v>50</v>
      </c>
      <c r="E3313" s="9">
        <v>4562342690029</v>
      </c>
      <c r="F3313">
        <v>0</v>
      </c>
      <c r="G3313">
        <v>0</v>
      </c>
      <c r="H3313" t="s">
        <v>18</v>
      </c>
      <c r="I3313" t="s">
        <v>19</v>
      </c>
      <c r="J3313" t="s">
        <v>329</v>
      </c>
      <c r="K3313">
        <v>26</v>
      </c>
      <c r="L3313">
        <v>0</v>
      </c>
      <c r="M3313">
        <v>0</v>
      </c>
      <c r="N3313">
        <v>0</v>
      </c>
    </row>
    <row r="3314" spans="1:14" x14ac:dyDescent="0.15">
      <c r="A3314" t="str">
        <f t="shared" si="54"/>
        <v>201952_101_4562342690036</v>
      </c>
      <c r="B3314">
        <v>201952</v>
      </c>
      <c r="C3314">
        <v>101</v>
      </c>
      <c r="D3314" t="s">
        <v>50</v>
      </c>
      <c r="E3314" s="9">
        <v>4562342690036</v>
      </c>
      <c r="F3314">
        <v>0</v>
      </c>
      <c r="G3314">
        <v>0</v>
      </c>
      <c r="H3314" t="s">
        <v>20</v>
      </c>
      <c r="I3314" t="s">
        <v>19</v>
      </c>
      <c r="J3314" t="s">
        <v>329</v>
      </c>
      <c r="K3314">
        <v>9</v>
      </c>
      <c r="L3314">
        <v>1</v>
      </c>
      <c r="M3314">
        <v>0</v>
      </c>
      <c r="N3314">
        <v>0</v>
      </c>
    </row>
    <row r="3315" spans="1:14" x14ac:dyDescent="0.15">
      <c r="A3315" t="str">
        <f t="shared" si="54"/>
        <v>201952_101_4562342690050</v>
      </c>
      <c r="B3315">
        <v>201952</v>
      </c>
      <c r="C3315">
        <v>101</v>
      </c>
      <c r="D3315" t="s">
        <v>50</v>
      </c>
      <c r="E3315" s="9">
        <v>4562342690050</v>
      </c>
      <c r="F3315">
        <v>0</v>
      </c>
      <c r="G3315">
        <v>0</v>
      </c>
      <c r="H3315" t="s">
        <v>22</v>
      </c>
      <c r="I3315" t="s">
        <v>19</v>
      </c>
      <c r="J3315" t="s">
        <v>329</v>
      </c>
      <c r="K3315">
        <v>9</v>
      </c>
      <c r="L3315">
        <v>0</v>
      </c>
      <c r="M3315">
        <v>0</v>
      </c>
      <c r="N3315">
        <v>0</v>
      </c>
    </row>
    <row r="3316" spans="1:14" x14ac:dyDescent="0.15">
      <c r="A3316" t="str">
        <f t="shared" si="54"/>
        <v>201952_101_4562342690043</v>
      </c>
      <c r="B3316">
        <v>201952</v>
      </c>
      <c r="C3316">
        <v>101</v>
      </c>
      <c r="D3316" t="s">
        <v>50</v>
      </c>
      <c r="E3316" s="9">
        <v>4562342690043</v>
      </c>
      <c r="F3316">
        <v>0</v>
      </c>
      <c r="G3316">
        <v>0</v>
      </c>
      <c r="H3316" t="s">
        <v>21</v>
      </c>
      <c r="I3316" t="s">
        <v>19</v>
      </c>
      <c r="J3316" t="s">
        <v>329</v>
      </c>
      <c r="K3316">
        <v>21</v>
      </c>
      <c r="L3316">
        <v>3</v>
      </c>
      <c r="M3316">
        <v>0</v>
      </c>
      <c r="N3316">
        <v>0</v>
      </c>
    </row>
    <row r="3317" spans="1:14" x14ac:dyDescent="0.15">
      <c r="A3317" t="str">
        <f t="shared" si="54"/>
        <v>201952_101_4562342690067</v>
      </c>
      <c r="B3317">
        <v>201952</v>
      </c>
      <c r="C3317">
        <v>101</v>
      </c>
      <c r="D3317" t="s">
        <v>50</v>
      </c>
      <c r="E3317" s="9">
        <v>4562342690067</v>
      </c>
      <c r="F3317">
        <v>0</v>
      </c>
      <c r="G3317">
        <v>0</v>
      </c>
      <c r="H3317" t="s">
        <v>23</v>
      </c>
      <c r="I3317" t="s">
        <v>19</v>
      </c>
      <c r="J3317" t="s">
        <v>329</v>
      </c>
      <c r="K3317">
        <v>28</v>
      </c>
      <c r="L3317">
        <v>1</v>
      </c>
      <c r="M3317">
        <v>0</v>
      </c>
      <c r="N3317">
        <v>0</v>
      </c>
    </row>
    <row r="3318" spans="1:14" x14ac:dyDescent="0.15">
      <c r="A3318" t="str">
        <f t="shared" si="54"/>
        <v>201952_101_4562342690074</v>
      </c>
      <c r="B3318">
        <v>201952</v>
      </c>
      <c r="C3318">
        <v>101</v>
      </c>
      <c r="D3318" t="s">
        <v>50</v>
      </c>
      <c r="E3318" s="9">
        <v>4562342690074</v>
      </c>
      <c r="F3318">
        <v>0</v>
      </c>
      <c r="G3318">
        <v>0</v>
      </c>
      <c r="H3318" t="s">
        <v>24</v>
      </c>
      <c r="I3318" t="s">
        <v>19</v>
      </c>
      <c r="J3318" t="s">
        <v>329</v>
      </c>
      <c r="K3318">
        <v>22</v>
      </c>
      <c r="L3318">
        <v>4</v>
      </c>
      <c r="M3318">
        <v>0</v>
      </c>
      <c r="N3318">
        <v>0</v>
      </c>
    </row>
    <row r="3319" spans="1:14" x14ac:dyDescent="0.15">
      <c r="A3319" t="str">
        <f t="shared" si="54"/>
        <v>201952_101_4562342690081</v>
      </c>
      <c r="B3319">
        <v>201952</v>
      </c>
      <c r="C3319">
        <v>101</v>
      </c>
      <c r="D3319" t="s">
        <v>50</v>
      </c>
      <c r="E3319" s="9">
        <v>4562342690081</v>
      </c>
      <c r="F3319">
        <v>0</v>
      </c>
      <c r="G3319">
        <v>0</v>
      </c>
      <c r="H3319" t="s">
        <v>25</v>
      </c>
      <c r="I3319" t="s">
        <v>19</v>
      </c>
      <c r="J3319" t="s">
        <v>329</v>
      </c>
      <c r="K3319">
        <v>5</v>
      </c>
      <c r="L3319">
        <v>1</v>
      </c>
      <c r="M3319">
        <v>0</v>
      </c>
      <c r="N3319">
        <v>0</v>
      </c>
    </row>
    <row r="3320" spans="1:14" x14ac:dyDescent="0.15">
      <c r="A3320" t="str">
        <f t="shared" si="54"/>
        <v>201952_130_4562342690029</v>
      </c>
      <c r="B3320">
        <v>201952</v>
      </c>
      <c r="C3320">
        <v>130</v>
      </c>
      <c r="D3320" t="s">
        <v>54</v>
      </c>
      <c r="E3320" s="9">
        <v>4562342690029</v>
      </c>
      <c r="F3320">
        <v>0</v>
      </c>
      <c r="G3320">
        <v>0</v>
      </c>
      <c r="H3320" t="s">
        <v>18</v>
      </c>
      <c r="I3320" t="s">
        <v>19</v>
      </c>
      <c r="J3320" t="s">
        <v>329</v>
      </c>
      <c r="K3320">
        <v>28</v>
      </c>
      <c r="L3320">
        <v>2</v>
      </c>
      <c r="M3320">
        <v>0</v>
      </c>
      <c r="N3320">
        <v>0</v>
      </c>
    </row>
    <row r="3321" spans="1:14" x14ac:dyDescent="0.15">
      <c r="A3321" t="str">
        <f t="shared" si="54"/>
        <v>201952_130_4562342690036</v>
      </c>
      <c r="B3321">
        <v>201952</v>
      </c>
      <c r="C3321">
        <v>130</v>
      </c>
      <c r="D3321" t="s">
        <v>54</v>
      </c>
      <c r="E3321" s="9">
        <v>4562342690036</v>
      </c>
      <c r="F3321">
        <v>0</v>
      </c>
      <c r="G3321">
        <v>0</v>
      </c>
      <c r="H3321" t="s">
        <v>20</v>
      </c>
      <c r="I3321" t="s">
        <v>19</v>
      </c>
      <c r="J3321" t="s">
        <v>329</v>
      </c>
      <c r="K3321">
        <v>8</v>
      </c>
      <c r="L3321">
        <v>1</v>
      </c>
      <c r="M3321">
        <v>0</v>
      </c>
      <c r="N3321">
        <v>0</v>
      </c>
    </row>
    <row r="3322" spans="1:14" x14ac:dyDescent="0.15">
      <c r="A3322" t="str">
        <f t="shared" si="54"/>
        <v>201952_130_4562342690050</v>
      </c>
      <c r="B3322">
        <v>201952</v>
      </c>
      <c r="C3322">
        <v>130</v>
      </c>
      <c r="D3322" t="s">
        <v>54</v>
      </c>
      <c r="E3322" s="9">
        <v>4562342690050</v>
      </c>
      <c r="F3322">
        <v>0</v>
      </c>
      <c r="G3322">
        <v>0</v>
      </c>
      <c r="H3322" t="s">
        <v>22</v>
      </c>
      <c r="I3322" t="s">
        <v>19</v>
      </c>
      <c r="J3322" t="s">
        <v>329</v>
      </c>
      <c r="K3322">
        <v>9</v>
      </c>
      <c r="L3322">
        <v>0</v>
      </c>
      <c r="M3322">
        <v>0</v>
      </c>
      <c r="N3322">
        <v>0</v>
      </c>
    </row>
    <row r="3323" spans="1:14" x14ac:dyDescent="0.15">
      <c r="A3323" t="str">
        <f t="shared" si="54"/>
        <v>201952_130_4562342690043</v>
      </c>
      <c r="B3323">
        <v>201952</v>
      </c>
      <c r="C3323">
        <v>130</v>
      </c>
      <c r="D3323" t="s">
        <v>54</v>
      </c>
      <c r="E3323" s="9">
        <v>4562342690043</v>
      </c>
      <c r="F3323">
        <v>0</v>
      </c>
      <c r="G3323">
        <v>0</v>
      </c>
      <c r="H3323" t="s">
        <v>21</v>
      </c>
      <c r="I3323" t="s">
        <v>19</v>
      </c>
      <c r="J3323" t="s">
        <v>329</v>
      </c>
      <c r="K3323">
        <v>24</v>
      </c>
      <c r="L3323">
        <v>3</v>
      </c>
      <c r="M3323">
        <v>0</v>
      </c>
      <c r="N3323">
        <v>0</v>
      </c>
    </row>
    <row r="3324" spans="1:14" x14ac:dyDescent="0.15">
      <c r="A3324" t="str">
        <f t="shared" si="54"/>
        <v>201952_130_4562342690067</v>
      </c>
      <c r="B3324">
        <v>201952</v>
      </c>
      <c r="C3324">
        <v>130</v>
      </c>
      <c r="D3324" t="s">
        <v>54</v>
      </c>
      <c r="E3324" s="9">
        <v>4562342690067</v>
      </c>
      <c r="F3324">
        <v>0</v>
      </c>
      <c r="G3324">
        <v>0</v>
      </c>
      <c r="H3324" t="s">
        <v>23</v>
      </c>
      <c r="I3324" t="s">
        <v>19</v>
      </c>
      <c r="J3324" t="s">
        <v>329</v>
      </c>
      <c r="K3324">
        <v>28</v>
      </c>
      <c r="L3324">
        <v>0</v>
      </c>
      <c r="M3324">
        <v>0</v>
      </c>
      <c r="N3324">
        <v>0</v>
      </c>
    </row>
    <row r="3325" spans="1:14" x14ac:dyDescent="0.15">
      <c r="A3325" t="str">
        <f t="shared" si="54"/>
        <v>201952_130_4562342690074</v>
      </c>
      <c r="B3325">
        <v>201952</v>
      </c>
      <c r="C3325">
        <v>130</v>
      </c>
      <c r="D3325" t="s">
        <v>54</v>
      </c>
      <c r="E3325" s="9">
        <v>4562342690074</v>
      </c>
      <c r="F3325">
        <v>0</v>
      </c>
      <c r="G3325">
        <v>0</v>
      </c>
      <c r="H3325" t="s">
        <v>24</v>
      </c>
      <c r="I3325" t="s">
        <v>19</v>
      </c>
      <c r="J3325" t="s">
        <v>329</v>
      </c>
      <c r="K3325">
        <v>24</v>
      </c>
      <c r="L3325">
        <v>1</v>
      </c>
      <c r="M3325">
        <v>0</v>
      </c>
      <c r="N3325">
        <v>0</v>
      </c>
    </row>
    <row r="3326" spans="1:14" x14ac:dyDescent="0.15">
      <c r="A3326" t="str">
        <f t="shared" si="54"/>
        <v>201952_130_4562342690081</v>
      </c>
      <c r="B3326">
        <v>201952</v>
      </c>
      <c r="C3326">
        <v>130</v>
      </c>
      <c r="D3326" t="s">
        <v>54</v>
      </c>
      <c r="E3326" s="9">
        <v>4562342690081</v>
      </c>
      <c r="F3326">
        <v>0</v>
      </c>
      <c r="G3326">
        <v>0</v>
      </c>
      <c r="H3326" t="s">
        <v>25</v>
      </c>
      <c r="I3326" t="s">
        <v>19</v>
      </c>
      <c r="J3326" t="s">
        <v>329</v>
      </c>
      <c r="K3326">
        <v>9</v>
      </c>
      <c r="L3326">
        <v>1</v>
      </c>
      <c r="M3326">
        <v>0</v>
      </c>
      <c r="N3326">
        <v>0</v>
      </c>
    </row>
    <row r="3327" spans="1:14" x14ac:dyDescent="0.15">
      <c r="A3327" t="str">
        <f t="shared" si="54"/>
        <v>201952_158_4562342690029</v>
      </c>
      <c r="B3327">
        <v>201952</v>
      </c>
      <c r="C3327">
        <v>158</v>
      </c>
      <c r="D3327" t="s">
        <v>58</v>
      </c>
      <c r="E3327" s="9">
        <v>4562342690029</v>
      </c>
      <c r="F3327">
        <v>0</v>
      </c>
      <c r="G3327">
        <v>0</v>
      </c>
      <c r="H3327" t="s">
        <v>18</v>
      </c>
      <c r="I3327" t="s">
        <v>19</v>
      </c>
      <c r="J3327" t="s">
        <v>329</v>
      </c>
      <c r="K3327">
        <v>26</v>
      </c>
      <c r="L3327">
        <v>2</v>
      </c>
      <c r="M3327">
        <v>0</v>
      </c>
      <c r="N3327">
        <v>0</v>
      </c>
    </row>
    <row r="3328" spans="1:14" x14ac:dyDescent="0.15">
      <c r="A3328" t="str">
        <f t="shared" si="54"/>
        <v>201952_158_4562342690036</v>
      </c>
      <c r="B3328">
        <v>201952</v>
      </c>
      <c r="C3328">
        <v>158</v>
      </c>
      <c r="D3328" t="s">
        <v>58</v>
      </c>
      <c r="E3328" s="9">
        <v>4562342690036</v>
      </c>
      <c r="F3328">
        <v>0</v>
      </c>
      <c r="G3328">
        <v>0</v>
      </c>
      <c r="H3328" t="s">
        <v>20</v>
      </c>
      <c r="I3328" t="s">
        <v>19</v>
      </c>
      <c r="J3328" t="s">
        <v>329</v>
      </c>
      <c r="K3328">
        <v>3</v>
      </c>
      <c r="L3328">
        <v>2</v>
      </c>
      <c r="M3328">
        <v>0</v>
      </c>
      <c r="N3328">
        <v>0</v>
      </c>
    </row>
    <row r="3329" spans="1:14" x14ac:dyDescent="0.15">
      <c r="A3329" t="str">
        <f t="shared" si="54"/>
        <v>201952_158_4562342690050</v>
      </c>
      <c r="B3329">
        <v>201952</v>
      </c>
      <c r="C3329">
        <v>158</v>
      </c>
      <c r="D3329" t="s">
        <v>58</v>
      </c>
      <c r="E3329" s="9">
        <v>4562342690050</v>
      </c>
      <c r="F3329">
        <v>0</v>
      </c>
      <c r="G3329">
        <v>0</v>
      </c>
      <c r="H3329" t="s">
        <v>22</v>
      </c>
      <c r="I3329" t="s">
        <v>19</v>
      </c>
      <c r="J3329" t="s">
        <v>329</v>
      </c>
      <c r="K3329">
        <v>8</v>
      </c>
      <c r="L3329">
        <v>2</v>
      </c>
      <c r="M3329">
        <v>0</v>
      </c>
      <c r="N3329">
        <v>0</v>
      </c>
    </row>
    <row r="3330" spans="1:14" x14ac:dyDescent="0.15">
      <c r="A3330" t="str">
        <f t="shared" si="54"/>
        <v>201952_158_4562342690043</v>
      </c>
      <c r="B3330">
        <v>201952</v>
      </c>
      <c r="C3330">
        <v>158</v>
      </c>
      <c r="D3330" t="s">
        <v>58</v>
      </c>
      <c r="E3330" s="9">
        <v>4562342690043</v>
      </c>
      <c r="F3330">
        <v>0</v>
      </c>
      <c r="G3330">
        <v>0</v>
      </c>
      <c r="H3330" t="s">
        <v>21</v>
      </c>
      <c r="I3330" t="s">
        <v>19</v>
      </c>
      <c r="J3330" t="s">
        <v>329</v>
      </c>
      <c r="K3330">
        <v>17</v>
      </c>
      <c r="L3330">
        <v>5</v>
      </c>
      <c r="M3330">
        <v>0</v>
      </c>
      <c r="N3330">
        <v>0</v>
      </c>
    </row>
    <row r="3331" spans="1:14" x14ac:dyDescent="0.15">
      <c r="A3331" t="str">
        <f t="shared" si="54"/>
        <v>201952_158_4562342690067</v>
      </c>
      <c r="B3331">
        <v>201952</v>
      </c>
      <c r="C3331">
        <v>158</v>
      </c>
      <c r="D3331" t="s">
        <v>58</v>
      </c>
      <c r="E3331" s="9">
        <v>4562342690067</v>
      </c>
      <c r="F3331">
        <v>0</v>
      </c>
      <c r="G3331">
        <v>0</v>
      </c>
      <c r="H3331" t="s">
        <v>23</v>
      </c>
      <c r="I3331" t="s">
        <v>19</v>
      </c>
      <c r="J3331" t="s">
        <v>329</v>
      </c>
      <c r="K3331">
        <v>26</v>
      </c>
      <c r="L3331">
        <v>1</v>
      </c>
      <c r="M3331">
        <v>0</v>
      </c>
      <c r="N3331">
        <v>0</v>
      </c>
    </row>
    <row r="3332" spans="1:14" x14ac:dyDescent="0.15">
      <c r="A3332" t="str">
        <f t="shared" si="54"/>
        <v>201952_158_4562342690074</v>
      </c>
      <c r="B3332">
        <v>201952</v>
      </c>
      <c r="C3332">
        <v>158</v>
      </c>
      <c r="D3332" t="s">
        <v>58</v>
      </c>
      <c r="E3332" s="9">
        <v>4562342690074</v>
      </c>
      <c r="F3332">
        <v>0</v>
      </c>
      <c r="G3332">
        <v>0</v>
      </c>
      <c r="H3332" t="s">
        <v>24</v>
      </c>
      <c r="I3332" t="s">
        <v>19</v>
      </c>
      <c r="J3332" t="s">
        <v>329</v>
      </c>
      <c r="K3332">
        <v>23</v>
      </c>
      <c r="L3332">
        <v>2</v>
      </c>
      <c r="M3332">
        <v>0</v>
      </c>
      <c r="N3332">
        <v>0</v>
      </c>
    </row>
    <row r="3333" spans="1:14" x14ac:dyDescent="0.15">
      <c r="A3333" t="str">
        <f t="shared" si="54"/>
        <v>201952_158_4562342690081</v>
      </c>
      <c r="B3333">
        <v>201952</v>
      </c>
      <c r="C3333">
        <v>158</v>
      </c>
      <c r="D3333" t="s">
        <v>58</v>
      </c>
      <c r="E3333" s="9">
        <v>4562342690081</v>
      </c>
      <c r="F3333">
        <v>0</v>
      </c>
      <c r="G3333">
        <v>0</v>
      </c>
      <c r="H3333" t="s">
        <v>25</v>
      </c>
      <c r="I3333" t="s">
        <v>19</v>
      </c>
      <c r="J3333" t="s">
        <v>329</v>
      </c>
      <c r="K3333">
        <v>6</v>
      </c>
      <c r="L3333">
        <v>0</v>
      </c>
      <c r="M3333">
        <v>0</v>
      </c>
      <c r="N3333">
        <v>0</v>
      </c>
    </row>
    <row r="3334" spans="1:14" x14ac:dyDescent="0.15">
      <c r="A3334" t="str">
        <f t="shared" si="54"/>
        <v>201952_362_4562342690029</v>
      </c>
      <c r="B3334">
        <v>201952</v>
      </c>
      <c r="C3334">
        <v>362</v>
      </c>
      <c r="D3334" t="s">
        <v>91</v>
      </c>
      <c r="E3334" s="9">
        <v>4562342690029</v>
      </c>
      <c r="F3334">
        <v>0</v>
      </c>
      <c r="G3334">
        <v>0</v>
      </c>
      <c r="H3334" t="s">
        <v>18</v>
      </c>
      <c r="I3334" t="s">
        <v>19</v>
      </c>
      <c r="J3334" t="s">
        <v>329</v>
      </c>
      <c r="K3334">
        <v>20</v>
      </c>
      <c r="L3334">
        <v>2</v>
      </c>
      <c r="M3334">
        <v>0</v>
      </c>
      <c r="N3334">
        <v>0</v>
      </c>
    </row>
    <row r="3335" spans="1:14" x14ac:dyDescent="0.15">
      <c r="A3335" t="str">
        <f t="shared" si="54"/>
        <v>201952_362_4562342690036</v>
      </c>
      <c r="B3335">
        <v>201952</v>
      </c>
      <c r="C3335">
        <v>362</v>
      </c>
      <c r="D3335" t="s">
        <v>91</v>
      </c>
      <c r="E3335" s="9">
        <v>4562342690036</v>
      </c>
      <c r="F3335">
        <v>0</v>
      </c>
      <c r="G3335">
        <v>0</v>
      </c>
      <c r="H3335" t="s">
        <v>20</v>
      </c>
      <c r="I3335" t="s">
        <v>19</v>
      </c>
      <c r="J3335" t="s">
        <v>329</v>
      </c>
      <c r="K3335">
        <v>5</v>
      </c>
      <c r="L3335">
        <v>1</v>
      </c>
      <c r="M3335">
        <v>0</v>
      </c>
      <c r="N3335">
        <v>0</v>
      </c>
    </row>
    <row r="3336" spans="1:14" x14ac:dyDescent="0.15">
      <c r="A3336" t="str">
        <f t="shared" si="54"/>
        <v>201952_362_4562342690050</v>
      </c>
      <c r="B3336">
        <v>201952</v>
      </c>
      <c r="C3336">
        <v>362</v>
      </c>
      <c r="D3336" t="s">
        <v>91</v>
      </c>
      <c r="E3336" s="9">
        <v>4562342690050</v>
      </c>
      <c r="F3336">
        <v>0</v>
      </c>
      <c r="G3336">
        <v>0</v>
      </c>
      <c r="H3336" t="s">
        <v>22</v>
      </c>
      <c r="I3336" t="s">
        <v>19</v>
      </c>
      <c r="J3336" t="s">
        <v>329</v>
      </c>
      <c r="K3336">
        <v>7</v>
      </c>
      <c r="L3336">
        <v>0</v>
      </c>
      <c r="M3336">
        <v>0</v>
      </c>
      <c r="N3336">
        <v>0</v>
      </c>
    </row>
    <row r="3337" spans="1:14" x14ac:dyDescent="0.15">
      <c r="A3337" t="str">
        <f t="shared" si="54"/>
        <v>201952_362_4562342690043</v>
      </c>
      <c r="B3337">
        <v>201952</v>
      </c>
      <c r="C3337">
        <v>362</v>
      </c>
      <c r="D3337" t="s">
        <v>91</v>
      </c>
      <c r="E3337" s="9">
        <v>4562342690043</v>
      </c>
      <c r="F3337">
        <v>0</v>
      </c>
      <c r="G3337">
        <v>0</v>
      </c>
      <c r="H3337" t="s">
        <v>21</v>
      </c>
      <c r="I3337" t="s">
        <v>19</v>
      </c>
      <c r="J3337" t="s">
        <v>329</v>
      </c>
      <c r="K3337">
        <v>26</v>
      </c>
      <c r="L3337">
        <v>0</v>
      </c>
      <c r="M3337">
        <v>0</v>
      </c>
      <c r="N3337">
        <v>0</v>
      </c>
    </row>
    <row r="3338" spans="1:14" x14ac:dyDescent="0.15">
      <c r="A3338" t="str">
        <f t="shared" si="54"/>
        <v>201952_362_4562342690067</v>
      </c>
      <c r="B3338">
        <v>201952</v>
      </c>
      <c r="C3338">
        <v>362</v>
      </c>
      <c r="D3338" t="s">
        <v>91</v>
      </c>
      <c r="E3338" s="9">
        <v>4562342690067</v>
      </c>
      <c r="F3338">
        <v>0</v>
      </c>
      <c r="G3338">
        <v>0</v>
      </c>
      <c r="H3338" t="s">
        <v>23</v>
      </c>
      <c r="I3338" t="s">
        <v>19</v>
      </c>
      <c r="J3338" t="s">
        <v>329</v>
      </c>
      <c r="K3338">
        <v>25</v>
      </c>
      <c r="L3338">
        <v>2</v>
      </c>
      <c r="M3338">
        <v>0</v>
      </c>
      <c r="N3338">
        <v>0</v>
      </c>
    </row>
    <row r="3339" spans="1:14" x14ac:dyDescent="0.15">
      <c r="A3339" t="str">
        <f t="shared" si="54"/>
        <v>201952_362_4562342690074</v>
      </c>
      <c r="B3339">
        <v>201952</v>
      </c>
      <c r="C3339">
        <v>362</v>
      </c>
      <c r="D3339" t="s">
        <v>91</v>
      </c>
      <c r="E3339" s="9">
        <v>4562342690074</v>
      </c>
      <c r="F3339">
        <v>0</v>
      </c>
      <c r="G3339">
        <v>0</v>
      </c>
      <c r="H3339" t="s">
        <v>24</v>
      </c>
      <c r="I3339" t="s">
        <v>19</v>
      </c>
      <c r="J3339" t="s">
        <v>329</v>
      </c>
      <c r="K3339">
        <v>23</v>
      </c>
      <c r="L3339">
        <v>0</v>
      </c>
      <c r="M3339">
        <v>0</v>
      </c>
      <c r="N3339">
        <v>0</v>
      </c>
    </row>
    <row r="3340" spans="1:14" x14ac:dyDescent="0.15">
      <c r="A3340" t="str">
        <f t="shared" si="54"/>
        <v>201952_362_4562342690081</v>
      </c>
      <c r="B3340">
        <v>201952</v>
      </c>
      <c r="C3340">
        <v>362</v>
      </c>
      <c r="D3340" t="s">
        <v>91</v>
      </c>
      <c r="E3340" s="9">
        <v>4562342690081</v>
      </c>
      <c r="F3340">
        <v>0</v>
      </c>
      <c r="G3340">
        <v>0</v>
      </c>
      <c r="H3340" t="s">
        <v>25</v>
      </c>
      <c r="I3340" t="s">
        <v>19</v>
      </c>
      <c r="J3340" t="s">
        <v>329</v>
      </c>
      <c r="K3340">
        <v>2</v>
      </c>
      <c r="L3340">
        <v>2</v>
      </c>
      <c r="M3340">
        <v>0</v>
      </c>
      <c r="N3340">
        <v>0</v>
      </c>
    </row>
    <row r="3341" spans="1:14" x14ac:dyDescent="0.15">
      <c r="A3341" t="str">
        <f t="shared" si="54"/>
        <v>201952_37_4562342690029</v>
      </c>
      <c r="B3341">
        <v>201952</v>
      </c>
      <c r="C3341">
        <v>37</v>
      </c>
      <c r="D3341" t="s">
        <v>39</v>
      </c>
      <c r="E3341" s="9">
        <v>4562342690029</v>
      </c>
      <c r="F3341">
        <v>0</v>
      </c>
      <c r="G3341">
        <v>0</v>
      </c>
      <c r="H3341" t="s">
        <v>18</v>
      </c>
      <c r="I3341" t="s">
        <v>19</v>
      </c>
      <c r="J3341" t="s">
        <v>329</v>
      </c>
      <c r="K3341">
        <v>21</v>
      </c>
      <c r="L3341">
        <v>3</v>
      </c>
      <c r="M3341">
        <v>0</v>
      </c>
      <c r="N3341">
        <v>0</v>
      </c>
    </row>
    <row r="3342" spans="1:14" x14ac:dyDescent="0.15">
      <c r="A3342" t="str">
        <f t="shared" si="54"/>
        <v>201952_37_4562342690036</v>
      </c>
      <c r="B3342">
        <v>201952</v>
      </c>
      <c r="C3342">
        <v>37</v>
      </c>
      <c r="D3342" t="s">
        <v>39</v>
      </c>
      <c r="E3342" s="9">
        <v>4562342690036</v>
      </c>
      <c r="F3342">
        <v>0</v>
      </c>
      <c r="G3342">
        <v>0</v>
      </c>
      <c r="H3342" t="s">
        <v>20</v>
      </c>
      <c r="I3342" t="s">
        <v>19</v>
      </c>
      <c r="J3342" t="s">
        <v>329</v>
      </c>
      <c r="K3342">
        <v>6</v>
      </c>
      <c r="L3342">
        <v>1</v>
      </c>
      <c r="M3342">
        <v>0</v>
      </c>
      <c r="N3342">
        <v>0</v>
      </c>
    </row>
    <row r="3343" spans="1:14" x14ac:dyDescent="0.15">
      <c r="A3343" t="str">
        <f t="shared" si="54"/>
        <v>201952_37_4562342690050</v>
      </c>
      <c r="B3343">
        <v>201952</v>
      </c>
      <c r="C3343">
        <v>37</v>
      </c>
      <c r="D3343" t="s">
        <v>39</v>
      </c>
      <c r="E3343" s="9">
        <v>4562342690050</v>
      </c>
      <c r="F3343">
        <v>0</v>
      </c>
      <c r="G3343">
        <v>0</v>
      </c>
      <c r="H3343" t="s">
        <v>22</v>
      </c>
      <c r="I3343" t="s">
        <v>19</v>
      </c>
      <c r="J3343" t="s">
        <v>329</v>
      </c>
      <c r="K3343">
        <v>6</v>
      </c>
      <c r="L3343">
        <v>0</v>
      </c>
      <c r="M3343">
        <v>0</v>
      </c>
      <c r="N3343">
        <v>0</v>
      </c>
    </row>
    <row r="3344" spans="1:14" x14ac:dyDescent="0.15">
      <c r="A3344" t="str">
        <f t="shared" si="54"/>
        <v>201952_37_4562342690043</v>
      </c>
      <c r="B3344">
        <v>201952</v>
      </c>
      <c r="C3344">
        <v>37</v>
      </c>
      <c r="D3344" t="s">
        <v>39</v>
      </c>
      <c r="E3344" s="9">
        <v>4562342690043</v>
      </c>
      <c r="F3344">
        <v>0</v>
      </c>
      <c r="G3344">
        <v>0</v>
      </c>
      <c r="H3344" t="s">
        <v>21</v>
      </c>
      <c r="I3344" t="s">
        <v>19</v>
      </c>
      <c r="J3344" t="s">
        <v>329</v>
      </c>
      <c r="K3344">
        <v>26</v>
      </c>
      <c r="L3344">
        <v>1</v>
      </c>
      <c r="M3344">
        <v>0</v>
      </c>
      <c r="N3344">
        <v>0</v>
      </c>
    </row>
    <row r="3345" spans="1:14" x14ac:dyDescent="0.15">
      <c r="A3345" t="str">
        <f t="shared" si="54"/>
        <v>201952_37_4562342690067</v>
      </c>
      <c r="B3345">
        <v>201952</v>
      </c>
      <c r="C3345">
        <v>37</v>
      </c>
      <c r="D3345" t="s">
        <v>39</v>
      </c>
      <c r="E3345" s="9">
        <v>4562342690067</v>
      </c>
      <c r="F3345">
        <v>0</v>
      </c>
      <c r="G3345">
        <v>0</v>
      </c>
      <c r="H3345" t="s">
        <v>23</v>
      </c>
      <c r="I3345" t="s">
        <v>19</v>
      </c>
      <c r="J3345" t="s">
        <v>329</v>
      </c>
      <c r="K3345">
        <v>26</v>
      </c>
      <c r="L3345">
        <v>0</v>
      </c>
      <c r="M3345">
        <v>0</v>
      </c>
      <c r="N3345">
        <v>0</v>
      </c>
    </row>
    <row r="3346" spans="1:14" x14ac:dyDescent="0.15">
      <c r="A3346" t="str">
        <f t="shared" si="54"/>
        <v>201952_37_4562342690074</v>
      </c>
      <c r="B3346">
        <v>201952</v>
      </c>
      <c r="C3346">
        <v>37</v>
      </c>
      <c r="D3346" t="s">
        <v>39</v>
      </c>
      <c r="E3346" s="9">
        <v>4562342690074</v>
      </c>
      <c r="F3346">
        <v>0</v>
      </c>
      <c r="G3346">
        <v>0</v>
      </c>
      <c r="H3346" t="s">
        <v>24</v>
      </c>
      <c r="I3346" t="s">
        <v>19</v>
      </c>
      <c r="J3346" t="s">
        <v>329</v>
      </c>
      <c r="K3346">
        <v>18</v>
      </c>
      <c r="L3346">
        <v>3</v>
      </c>
      <c r="M3346">
        <v>0</v>
      </c>
      <c r="N3346">
        <v>0</v>
      </c>
    </row>
    <row r="3347" spans="1:14" x14ac:dyDescent="0.15">
      <c r="A3347" t="str">
        <f t="shared" si="54"/>
        <v>201952_37_4562342690081</v>
      </c>
      <c r="B3347">
        <v>201952</v>
      </c>
      <c r="C3347">
        <v>37</v>
      </c>
      <c r="D3347" t="s">
        <v>39</v>
      </c>
      <c r="E3347" s="9">
        <v>4562342690081</v>
      </c>
      <c r="F3347">
        <v>0</v>
      </c>
      <c r="G3347">
        <v>0</v>
      </c>
      <c r="H3347" t="s">
        <v>25</v>
      </c>
      <c r="I3347" t="s">
        <v>19</v>
      </c>
      <c r="J3347" t="s">
        <v>329</v>
      </c>
      <c r="K3347">
        <v>4</v>
      </c>
      <c r="L3347">
        <v>5</v>
      </c>
      <c r="M3347">
        <v>0</v>
      </c>
      <c r="N3347">
        <v>0</v>
      </c>
    </row>
    <row r="3348" spans="1:14" x14ac:dyDescent="0.15">
      <c r="A3348" t="str">
        <f t="shared" si="54"/>
        <v>201952_41_4562342690029</v>
      </c>
      <c r="B3348">
        <v>201952</v>
      </c>
      <c r="C3348">
        <v>41</v>
      </c>
      <c r="D3348" t="s">
        <v>41</v>
      </c>
      <c r="E3348" s="9">
        <v>4562342690029</v>
      </c>
      <c r="F3348">
        <v>0</v>
      </c>
      <c r="G3348">
        <v>0</v>
      </c>
      <c r="H3348" t="s">
        <v>18</v>
      </c>
      <c r="I3348" t="s">
        <v>19</v>
      </c>
      <c r="J3348" t="s">
        <v>329</v>
      </c>
      <c r="K3348">
        <v>21</v>
      </c>
      <c r="L3348">
        <v>3</v>
      </c>
      <c r="M3348">
        <v>0</v>
      </c>
      <c r="N3348">
        <v>0</v>
      </c>
    </row>
    <row r="3349" spans="1:14" x14ac:dyDescent="0.15">
      <c r="A3349" t="str">
        <f t="shared" si="54"/>
        <v>201952_41_4562342690036</v>
      </c>
      <c r="B3349">
        <v>201952</v>
      </c>
      <c r="C3349">
        <v>41</v>
      </c>
      <c r="D3349" t="s">
        <v>41</v>
      </c>
      <c r="E3349" s="9">
        <v>4562342690036</v>
      </c>
      <c r="F3349">
        <v>0</v>
      </c>
      <c r="G3349">
        <v>0</v>
      </c>
      <c r="H3349" t="s">
        <v>20</v>
      </c>
      <c r="I3349" t="s">
        <v>19</v>
      </c>
      <c r="J3349" t="s">
        <v>329</v>
      </c>
      <c r="K3349">
        <v>10</v>
      </c>
      <c r="L3349">
        <v>0</v>
      </c>
      <c r="M3349">
        <v>0</v>
      </c>
      <c r="N3349">
        <v>0</v>
      </c>
    </row>
    <row r="3350" spans="1:14" x14ac:dyDescent="0.15">
      <c r="A3350" t="str">
        <f t="shared" si="54"/>
        <v>201952_41_4562342690050</v>
      </c>
      <c r="B3350">
        <v>201952</v>
      </c>
      <c r="C3350">
        <v>41</v>
      </c>
      <c r="D3350" t="s">
        <v>41</v>
      </c>
      <c r="E3350" s="9">
        <v>4562342690050</v>
      </c>
      <c r="F3350">
        <v>0</v>
      </c>
      <c r="G3350">
        <v>0</v>
      </c>
      <c r="H3350" t="s">
        <v>22</v>
      </c>
      <c r="I3350" t="s">
        <v>19</v>
      </c>
      <c r="J3350" t="s">
        <v>329</v>
      </c>
      <c r="K3350">
        <v>10</v>
      </c>
      <c r="L3350">
        <v>0</v>
      </c>
      <c r="M3350">
        <v>0</v>
      </c>
      <c r="N3350">
        <v>0</v>
      </c>
    </row>
    <row r="3351" spans="1:14" x14ac:dyDescent="0.15">
      <c r="A3351" t="str">
        <f t="shared" si="54"/>
        <v>201952_41_4562342690043</v>
      </c>
      <c r="B3351">
        <v>201952</v>
      </c>
      <c r="C3351">
        <v>41</v>
      </c>
      <c r="D3351" t="s">
        <v>41</v>
      </c>
      <c r="E3351" s="9">
        <v>4562342690043</v>
      </c>
      <c r="F3351">
        <v>0</v>
      </c>
      <c r="G3351">
        <v>0</v>
      </c>
      <c r="H3351" t="s">
        <v>21</v>
      </c>
      <c r="I3351" t="s">
        <v>19</v>
      </c>
      <c r="J3351" t="s">
        <v>329</v>
      </c>
      <c r="K3351">
        <v>18</v>
      </c>
      <c r="L3351">
        <v>8</v>
      </c>
      <c r="M3351">
        <v>0</v>
      </c>
      <c r="N3351">
        <v>0</v>
      </c>
    </row>
    <row r="3352" spans="1:14" x14ac:dyDescent="0.15">
      <c r="A3352" t="str">
        <f t="shared" si="54"/>
        <v>201952_41_4562342690067</v>
      </c>
      <c r="B3352">
        <v>201952</v>
      </c>
      <c r="C3352">
        <v>41</v>
      </c>
      <c r="D3352" t="s">
        <v>41</v>
      </c>
      <c r="E3352" s="9">
        <v>4562342690067</v>
      </c>
      <c r="F3352">
        <v>0</v>
      </c>
      <c r="G3352">
        <v>0</v>
      </c>
      <c r="H3352" t="s">
        <v>23</v>
      </c>
      <c r="I3352" t="s">
        <v>19</v>
      </c>
      <c r="J3352" t="s">
        <v>329</v>
      </c>
      <c r="K3352">
        <v>28</v>
      </c>
      <c r="L3352">
        <v>2</v>
      </c>
      <c r="M3352">
        <v>0</v>
      </c>
      <c r="N3352">
        <v>0</v>
      </c>
    </row>
    <row r="3353" spans="1:14" x14ac:dyDescent="0.15">
      <c r="A3353" t="str">
        <f t="shared" ref="A3353:A3416" si="55">B3353&amp;"_"&amp;C3353&amp;"_"&amp;E3353</f>
        <v>201952_41_4562342690074</v>
      </c>
      <c r="B3353">
        <v>201952</v>
      </c>
      <c r="C3353">
        <v>41</v>
      </c>
      <c r="D3353" t="s">
        <v>41</v>
      </c>
      <c r="E3353" s="9">
        <v>4562342690074</v>
      </c>
      <c r="F3353">
        <v>0</v>
      </c>
      <c r="G3353">
        <v>0</v>
      </c>
      <c r="H3353" t="s">
        <v>24</v>
      </c>
      <c r="I3353" t="s">
        <v>19</v>
      </c>
      <c r="J3353" t="s">
        <v>329</v>
      </c>
      <c r="K3353">
        <v>22</v>
      </c>
      <c r="L3353">
        <v>1</v>
      </c>
      <c r="M3353">
        <v>0</v>
      </c>
      <c r="N3353">
        <v>0</v>
      </c>
    </row>
    <row r="3354" spans="1:14" x14ac:dyDescent="0.15">
      <c r="A3354" t="str">
        <f t="shared" si="55"/>
        <v>201952_41_4562342690081</v>
      </c>
      <c r="B3354">
        <v>201952</v>
      </c>
      <c r="C3354">
        <v>41</v>
      </c>
      <c r="D3354" t="s">
        <v>41</v>
      </c>
      <c r="E3354" s="9">
        <v>4562342690081</v>
      </c>
      <c r="F3354">
        <v>0</v>
      </c>
      <c r="G3354">
        <v>0</v>
      </c>
      <c r="H3354" t="s">
        <v>25</v>
      </c>
      <c r="I3354" t="s">
        <v>19</v>
      </c>
      <c r="J3354" t="s">
        <v>329</v>
      </c>
      <c r="K3354">
        <v>8</v>
      </c>
      <c r="L3354">
        <v>2</v>
      </c>
      <c r="M3354">
        <v>0</v>
      </c>
      <c r="N3354">
        <v>0</v>
      </c>
    </row>
    <row r="3355" spans="1:14" x14ac:dyDescent="0.15">
      <c r="A3355" t="str">
        <f t="shared" si="55"/>
        <v>201952_227_4562342690029</v>
      </c>
      <c r="B3355">
        <v>201952</v>
      </c>
      <c r="C3355">
        <v>227</v>
      </c>
      <c r="D3355" t="s">
        <v>66</v>
      </c>
      <c r="E3355" s="9">
        <v>4562342690029</v>
      </c>
      <c r="F3355">
        <v>0</v>
      </c>
      <c r="G3355">
        <v>0</v>
      </c>
      <c r="H3355" t="s">
        <v>18</v>
      </c>
      <c r="I3355" t="s">
        <v>19</v>
      </c>
      <c r="J3355" t="s">
        <v>329</v>
      </c>
      <c r="K3355">
        <v>23</v>
      </c>
      <c r="L3355">
        <v>4</v>
      </c>
      <c r="M3355">
        <v>0</v>
      </c>
      <c r="N3355">
        <v>0</v>
      </c>
    </row>
    <row r="3356" spans="1:14" x14ac:dyDescent="0.15">
      <c r="A3356" t="str">
        <f t="shared" si="55"/>
        <v>201952_227_4562342690036</v>
      </c>
      <c r="B3356">
        <v>201952</v>
      </c>
      <c r="C3356">
        <v>227</v>
      </c>
      <c r="D3356" t="s">
        <v>66</v>
      </c>
      <c r="E3356" s="9">
        <v>4562342690036</v>
      </c>
      <c r="F3356">
        <v>0</v>
      </c>
      <c r="G3356">
        <v>0</v>
      </c>
      <c r="H3356" t="s">
        <v>20</v>
      </c>
      <c r="I3356" t="s">
        <v>19</v>
      </c>
      <c r="J3356" t="s">
        <v>329</v>
      </c>
      <c r="K3356">
        <v>6</v>
      </c>
      <c r="L3356">
        <v>0</v>
      </c>
      <c r="M3356">
        <v>0</v>
      </c>
      <c r="N3356">
        <v>0</v>
      </c>
    </row>
    <row r="3357" spans="1:14" x14ac:dyDescent="0.15">
      <c r="A3357" t="str">
        <f t="shared" si="55"/>
        <v>201952_227_4562342690050</v>
      </c>
      <c r="B3357">
        <v>201952</v>
      </c>
      <c r="C3357">
        <v>227</v>
      </c>
      <c r="D3357" t="s">
        <v>66</v>
      </c>
      <c r="E3357" s="9">
        <v>4562342690050</v>
      </c>
      <c r="F3357">
        <v>0</v>
      </c>
      <c r="G3357">
        <v>0</v>
      </c>
      <c r="H3357" t="s">
        <v>22</v>
      </c>
      <c r="I3357" t="s">
        <v>19</v>
      </c>
      <c r="J3357" t="s">
        <v>329</v>
      </c>
      <c r="K3357">
        <v>5</v>
      </c>
      <c r="L3357">
        <v>0</v>
      </c>
      <c r="M3357">
        <v>0</v>
      </c>
      <c r="N3357">
        <v>0</v>
      </c>
    </row>
    <row r="3358" spans="1:14" x14ac:dyDescent="0.15">
      <c r="A3358" t="str">
        <f t="shared" si="55"/>
        <v>201952_227_4562342690043</v>
      </c>
      <c r="B3358">
        <v>201952</v>
      </c>
      <c r="C3358">
        <v>227</v>
      </c>
      <c r="D3358" t="s">
        <v>66</v>
      </c>
      <c r="E3358" s="9">
        <v>4562342690043</v>
      </c>
      <c r="F3358">
        <v>0</v>
      </c>
      <c r="G3358">
        <v>0</v>
      </c>
      <c r="H3358" t="s">
        <v>21</v>
      </c>
      <c r="I3358" t="s">
        <v>19</v>
      </c>
      <c r="J3358" t="s">
        <v>329</v>
      </c>
      <c r="K3358">
        <v>24</v>
      </c>
      <c r="L3358">
        <v>1</v>
      </c>
      <c r="M3358">
        <v>0</v>
      </c>
      <c r="N3358">
        <v>0</v>
      </c>
    </row>
    <row r="3359" spans="1:14" x14ac:dyDescent="0.15">
      <c r="A3359" t="str">
        <f t="shared" si="55"/>
        <v>201952_227_4562342690067</v>
      </c>
      <c r="B3359">
        <v>201952</v>
      </c>
      <c r="C3359">
        <v>227</v>
      </c>
      <c r="D3359" t="s">
        <v>66</v>
      </c>
      <c r="E3359" s="9">
        <v>4562342690067</v>
      </c>
      <c r="F3359">
        <v>0</v>
      </c>
      <c r="G3359">
        <v>0</v>
      </c>
      <c r="H3359" t="s">
        <v>23</v>
      </c>
      <c r="I3359" t="s">
        <v>19</v>
      </c>
      <c r="J3359" t="s">
        <v>329</v>
      </c>
      <c r="K3359">
        <v>29</v>
      </c>
      <c r="L3359">
        <v>1</v>
      </c>
      <c r="M3359">
        <v>0</v>
      </c>
      <c r="N3359">
        <v>0</v>
      </c>
    </row>
    <row r="3360" spans="1:14" x14ac:dyDescent="0.15">
      <c r="A3360" t="str">
        <f t="shared" si="55"/>
        <v>201952_227_4562342690074</v>
      </c>
      <c r="B3360">
        <v>201952</v>
      </c>
      <c r="C3360">
        <v>227</v>
      </c>
      <c r="D3360" t="s">
        <v>66</v>
      </c>
      <c r="E3360" s="9">
        <v>4562342690074</v>
      </c>
      <c r="F3360">
        <v>0</v>
      </c>
      <c r="G3360">
        <v>0</v>
      </c>
      <c r="H3360" t="s">
        <v>24</v>
      </c>
      <c r="I3360" t="s">
        <v>19</v>
      </c>
      <c r="J3360" t="s">
        <v>329</v>
      </c>
      <c r="K3360">
        <v>18</v>
      </c>
      <c r="L3360">
        <v>6</v>
      </c>
      <c r="M3360">
        <v>0</v>
      </c>
      <c r="N3360">
        <v>0</v>
      </c>
    </row>
    <row r="3361" spans="1:14" x14ac:dyDescent="0.15">
      <c r="A3361" t="str">
        <f t="shared" si="55"/>
        <v>201952_227_4562342690081</v>
      </c>
      <c r="B3361">
        <v>201952</v>
      </c>
      <c r="C3361">
        <v>227</v>
      </c>
      <c r="D3361" t="s">
        <v>66</v>
      </c>
      <c r="E3361" s="9">
        <v>4562342690081</v>
      </c>
      <c r="F3361">
        <v>0</v>
      </c>
      <c r="G3361">
        <v>0</v>
      </c>
      <c r="H3361" t="s">
        <v>25</v>
      </c>
      <c r="I3361" t="s">
        <v>19</v>
      </c>
      <c r="J3361" t="s">
        <v>329</v>
      </c>
      <c r="K3361">
        <v>9</v>
      </c>
      <c r="L3361">
        <v>0</v>
      </c>
      <c r="M3361">
        <v>0</v>
      </c>
      <c r="N3361">
        <v>0</v>
      </c>
    </row>
    <row r="3362" spans="1:14" x14ac:dyDescent="0.15">
      <c r="A3362" t="str">
        <f t="shared" si="55"/>
        <v>201952_123_4562342690029</v>
      </c>
      <c r="B3362">
        <v>201952</v>
      </c>
      <c r="C3362">
        <v>123</v>
      </c>
      <c r="D3362" t="s">
        <v>53</v>
      </c>
      <c r="E3362" s="9">
        <v>4562342690029</v>
      </c>
      <c r="F3362">
        <v>0</v>
      </c>
      <c r="G3362">
        <v>0</v>
      </c>
      <c r="H3362" t="s">
        <v>18</v>
      </c>
      <c r="I3362" t="s">
        <v>19</v>
      </c>
      <c r="J3362" t="s">
        <v>329</v>
      </c>
      <c r="K3362">
        <v>22</v>
      </c>
      <c r="L3362">
        <v>8</v>
      </c>
      <c r="M3362">
        <v>0</v>
      </c>
      <c r="N3362">
        <v>0</v>
      </c>
    </row>
    <row r="3363" spans="1:14" x14ac:dyDescent="0.15">
      <c r="A3363" t="str">
        <f t="shared" si="55"/>
        <v>201952_123_4562342690036</v>
      </c>
      <c r="B3363">
        <v>201952</v>
      </c>
      <c r="C3363">
        <v>123</v>
      </c>
      <c r="D3363" t="s">
        <v>53</v>
      </c>
      <c r="E3363" s="9">
        <v>4562342690036</v>
      </c>
      <c r="F3363">
        <v>0</v>
      </c>
      <c r="G3363">
        <v>0</v>
      </c>
      <c r="H3363" t="s">
        <v>20</v>
      </c>
      <c r="I3363" t="s">
        <v>19</v>
      </c>
      <c r="J3363" t="s">
        <v>329</v>
      </c>
      <c r="K3363">
        <v>9</v>
      </c>
      <c r="L3363">
        <v>1</v>
      </c>
      <c r="M3363">
        <v>0</v>
      </c>
      <c r="N3363">
        <v>0</v>
      </c>
    </row>
    <row r="3364" spans="1:14" x14ac:dyDescent="0.15">
      <c r="A3364" t="str">
        <f t="shared" si="55"/>
        <v>201952_123_4562342690050</v>
      </c>
      <c r="B3364">
        <v>201952</v>
      </c>
      <c r="C3364">
        <v>123</v>
      </c>
      <c r="D3364" t="s">
        <v>53</v>
      </c>
      <c r="E3364" s="9">
        <v>4562342690050</v>
      </c>
      <c r="F3364">
        <v>0</v>
      </c>
      <c r="G3364">
        <v>0</v>
      </c>
      <c r="H3364" t="s">
        <v>22</v>
      </c>
      <c r="I3364" t="s">
        <v>19</v>
      </c>
      <c r="J3364" t="s">
        <v>329</v>
      </c>
      <c r="K3364">
        <v>6</v>
      </c>
      <c r="L3364">
        <v>3</v>
      </c>
      <c r="M3364">
        <v>0</v>
      </c>
      <c r="N3364">
        <v>0</v>
      </c>
    </row>
    <row r="3365" spans="1:14" x14ac:dyDescent="0.15">
      <c r="A3365" t="str">
        <f t="shared" si="55"/>
        <v>201952_123_4562342690043</v>
      </c>
      <c r="B3365">
        <v>201952</v>
      </c>
      <c r="C3365">
        <v>123</v>
      </c>
      <c r="D3365" t="s">
        <v>53</v>
      </c>
      <c r="E3365" s="9">
        <v>4562342690043</v>
      </c>
      <c r="F3365">
        <v>0</v>
      </c>
      <c r="G3365">
        <v>0</v>
      </c>
      <c r="H3365" t="s">
        <v>21</v>
      </c>
      <c r="I3365" t="s">
        <v>19</v>
      </c>
      <c r="J3365" t="s">
        <v>329</v>
      </c>
      <c r="K3365">
        <v>17</v>
      </c>
      <c r="L3365">
        <v>10</v>
      </c>
      <c r="M3365">
        <v>0</v>
      </c>
      <c r="N3365">
        <v>0</v>
      </c>
    </row>
    <row r="3366" spans="1:14" x14ac:dyDescent="0.15">
      <c r="A3366" t="str">
        <f t="shared" si="55"/>
        <v>201952_123_4562342690067</v>
      </c>
      <c r="B3366">
        <v>201952</v>
      </c>
      <c r="C3366">
        <v>123</v>
      </c>
      <c r="D3366" t="s">
        <v>53</v>
      </c>
      <c r="E3366" s="9">
        <v>4562342690067</v>
      </c>
      <c r="F3366">
        <v>0</v>
      </c>
      <c r="G3366">
        <v>0</v>
      </c>
      <c r="H3366" t="s">
        <v>23</v>
      </c>
      <c r="I3366" t="s">
        <v>19</v>
      </c>
      <c r="J3366" t="s">
        <v>329</v>
      </c>
      <c r="K3366">
        <v>24</v>
      </c>
      <c r="L3366">
        <v>6</v>
      </c>
      <c r="M3366">
        <v>0</v>
      </c>
      <c r="N3366">
        <v>0</v>
      </c>
    </row>
    <row r="3367" spans="1:14" x14ac:dyDescent="0.15">
      <c r="A3367" t="str">
        <f t="shared" si="55"/>
        <v>201952_123_4562342690074</v>
      </c>
      <c r="B3367">
        <v>201952</v>
      </c>
      <c r="C3367">
        <v>123</v>
      </c>
      <c r="D3367" t="s">
        <v>53</v>
      </c>
      <c r="E3367" s="9">
        <v>4562342690074</v>
      </c>
      <c r="F3367">
        <v>0</v>
      </c>
      <c r="G3367">
        <v>0</v>
      </c>
      <c r="H3367" t="s">
        <v>24</v>
      </c>
      <c r="I3367" t="s">
        <v>19</v>
      </c>
      <c r="J3367" t="s">
        <v>329</v>
      </c>
      <c r="K3367">
        <v>13</v>
      </c>
      <c r="L3367">
        <v>17</v>
      </c>
      <c r="M3367">
        <v>0</v>
      </c>
      <c r="N3367">
        <v>0</v>
      </c>
    </row>
    <row r="3368" spans="1:14" x14ac:dyDescent="0.15">
      <c r="A3368" t="str">
        <f t="shared" si="55"/>
        <v>201952_123_4562342690081</v>
      </c>
      <c r="B3368">
        <v>201952</v>
      </c>
      <c r="C3368">
        <v>123</v>
      </c>
      <c r="D3368" t="s">
        <v>53</v>
      </c>
      <c r="E3368" s="9">
        <v>4562342690081</v>
      </c>
      <c r="F3368">
        <v>0</v>
      </c>
      <c r="G3368">
        <v>0</v>
      </c>
      <c r="H3368" t="s">
        <v>25</v>
      </c>
      <c r="I3368" t="s">
        <v>19</v>
      </c>
      <c r="J3368" t="s">
        <v>329</v>
      </c>
      <c r="K3368">
        <v>4</v>
      </c>
      <c r="L3368">
        <v>6</v>
      </c>
      <c r="M3368">
        <v>0</v>
      </c>
      <c r="N3368">
        <v>0</v>
      </c>
    </row>
    <row r="3369" spans="1:14" x14ac:dyDescent="0.15">
      <c r="A3369" t="str">
        <f t="shared" si="55"/>
        <v>201952_306_4562342690029</v>
      </c>
      <c r="B3369">
        <v>201952</v>
      </c>
      <c r="C3369">
        <v>306</v>
      </c>
      <c r="D3369" t="s">
        <v>73</v>
      </c>
      <c r="E3369" s="9">
        <v>4562342690029</v>
      </c>
      <c r="F3369">
        <v>0</v>
      </c>
      <c r="G3369">
        <v>0</v>
      </c>
      <c r="H3369" t="s">
        <v>18</v>
      </c>
      <c r="I3369" t="s">
        <v>19</v>
      </c>
      <c r="J3369" t="s">
        <v>329</v>
      </c>
      <c r="K3369">
        <v>25</v>
      </c>
      <c r="L3369">
        <v>1</v>
      </c>
      <c r="M3369">
        <v>0</v>
      </c>
      <c r="N3369">
        <v>0</v>
      </c>
    </row>
    <row r="3370" spans="1:14" x14ac:dyDescent="0.15">
      <c r="A3370" t="str">
        <f t="shared" si="55"/>
        <v>201952_306_4562342690036</v>
      </c>
      <c r="B3370">
        <v>201952</v>
      </c>
      <c r="C3370">
        <v>306</v>
      </c>
      <c r="D3370" t="s">
        <v>73</v>
      </c>
      <c r="E3370" s="9">
        <v>4562342690036</v>
      </c>
      <c r="F3370">
        <v>0</v>
      </c>
      <c r="G3370">
        <v>0</v>
      </c>
      <c r="H3370" t="s">
        <v>20</v>
      </c>
      <c r="I3370" t="s">
        <v>19</v>
      </c>
      <c r="J3370" t="s">
        <v>329</v>
      </c>
      <c r="K3370">
        <v>8</v>
      </c>
      <c r="L3370">
        <v>1</v>
      </c>
      <c r="M3370">
        <v>0</v>
      </c>
      <c r="N3370">
        <v>0</v>
      </c>
    </row>
    <row r="3371" spans="1:14" x14ac:dyDescent="0.15">
      <c r="A3371" t="str">
        <f t="shared" si="55"/>
        <v>201952_306_4562342690050</v>
      </c>
      <c r="B3371">
        <v>201952</v>
      </c>
      <c r="C3371">
        <v>306</v>
      </c>
      <c r="D3371" t="s">
        <v>73</v>
      </c>
      <c r="E3371" s="9">
        <v>4562342690050</v>
      </c>
      <c r="F3371">
        <v>0</v>
      </c>
      <c r="G3371">
        <v>0</v>
      </c>
      <c r="H3371" t="s">
        <v>22</v>
      </c>
      <c r="I3371" t="s">
        <v>19</v>
      </c>
      <c r="J3371" t="s">
        <v>329</v>
      </c>
      <c r="K3371">
        <v>9</v>
      </c>
      <c r="L3371">
        <v>0</v>
      </c>
      <c r="M3371">
        <v>0</v>
      </c>
      <c r="N3371">
        <v>0</v>
      </c>
    </row>
    <row r="3372" spans="1:14" x14ac:dyDescent="0.15">
      <c r="A3372" t="str">
        <f t="shared" si="55"/>
        <v>201952_306_4562342690043</v>
      </c>
      <c r="B3372">
        <v>201952</v>
      </c>
      <c r="C3372">
        <v>306</v>
      </c>
      <c r="D3372" t="s">
        <v>73</v>
      </c>
      <c r="E3372" s="9">
        <v>4562342690043</v>
      </c>
      <c r="F3372">
        <v>0</v>
      </c>
      <c r="G3372">
        <v>0</v>
      </c>
      <c r="H3372" t="s">
        <v>21</v>
      </c>
      <c r="I3372" t="s">
        <v>19</v>
      </c>
      <c r="J3372" t="s">
        <v>329</v>
      </c>
      <c r="K3372">
        <v>23</v>
      </c>
      <c r="L3372">
        <v>2</v>
      </c>
      <c r="M3372">
        <v>0</v>
      </c>
      <c r="N3372">
        <v>0</v>
      </c>
    </row>
    <row r="3373" spans="1:14" x14ac:dyDescent="0.15">
      <c r="A3373" t="str">
        <f t="shared" si="55"/>
        <v>201952_306_4562342690067</v>
      </c>
      <c r="B3373">
        <v>201952</v>
      </c>
      <c r="C3373">
        <v>306</v>
      </c>
      <c r="D3373" t="s">
        <v>73</v>
      </c>
      <c r="E3373" s="9">
        <v>4562342690067</v>
      </c>
      <c r="F3373">
        <v>0</v>
      </c>
      <c r="G3373">
        <v>0</v>
      </c>
      <c r="H3373" t="s">
        <v>23</v>
      </c>
      <c r="I3373" t="s">
        <v>19</v>
      </c>
      <c r="J3373" t="s">
        <v>329</v>
      </c>
      <c r="K3373">
        <v>26</v>
      </c>
      <c r="L3373">
        <v>2</v>
      </c>
      <c r="M3373">
        <v>0</v>
      </c>
      <c r="N3373">
        <v>0</v>
      </c>
    </row>
    <row r="3374" spans="1:14" x14ac:dyDescent="0.15">
      <c r="A3374" t="str">
        <f t="shared" si="55"/>
        <v>201952_306_4562342690074</v>
      </c>
      <c r="B3374">
        <v>201952</v>
      </c>
      <c r="C3374">
        <v>306</v>
      </c>
      <c r="D3374" t="s">
        <v>73</v>
      </c>
      <c r="E3374" s="9">
        <v>4562342690074</v>
      </c>
      <c r="F3374">
        <v>0</v>
      </c>
      <c r="G3374">
        <v>0</v>
      </c>
      <c r="H3374" t="s">
        <v>24</v>
      </c>
      <c r="I3374" t="s">
        <v>19</v>
      </c>
      <c r="J3374" t="s">
        <v>329</v>
      </c>
      <c r="K3374">
        <v>19</v>
      </c>
      <c r="L3374">
        <v>3</v>
      </c>
      <c r="M3374">
        <v>0</v>
      </c>
      <c r="N3374">
        <v>0</v>
      </c>
    </row>
    <row r="3375" spans="1:14" x14ac:dyDescent="0.15">
      <c r="A3375" t="str">
        <f t="shared" si="55"/>
        <v>201952_306_4562342690081</v>
      </c>
      <c r="B3375">
        <v>201952</v>
      </c>
      <c r="C3375">
        <v>306</v>
      </c>
      <c r="D3375" t="s">
        <v>73</v>
      </c>
      <c r="E3375" s="9">
        <v>4562342690081</v>
      </c>
      <c r="F3375">
        <v>0</v>
      </c>
      <c r="G3375">
        <v>0</v>
      </c>
      <c r="H3375" t="s">
        <v>25</v>
      </c>
      <c r="I3375" t="s">
        <v>19</v>
      </c>
      <c r="J3375" t="s">
        <v>329</v>
      </c>
      <c r="K3375">
        <v>8</v>
      </c>
      <c r="L3375">
        <v>0</v>
      </c>
      <c r="M3375">
        <v>0</v>
      </c>
      <c r="N3375">
        <v>0</v>
      </c>
    </row>
    <row r="3376" spans="1:14" x14ac:dyDescent="0.15">
      <c r="A3376" t="str">
        <f t="shared" si="55"/>
        <v>201952_334_4562342690029</v>
      </c>
      <c r="B3376">
        <v>201952</v>
      </c>
      <c r="C3376">
        <v>334</v>
      </c>
      <c r="D3376" t="s">
        <v>87</v>
      </c>
      <c r="E3376" s="9">
        <v>4562342690029</v>
      </c>
      <c r="F3376">
        <v>0</v>
      </c>
      <c r="G3376">
        <v>0</v>
      </c>
      <c r="H3376" t="s">
        <v>18</v>
      </c>
      <c r="I3376" t="s">
        <v>19</v>
      </c>
      <c r="J3376" t="s">
        <v>329</v>
      </c>
      <c r="K3376">
        <v>25</v>
      </c>
      <c r="L3376">
        <v>3</v>
      </c>
      <c r="M3376">
        <v>0</v>
      </c>
      <c r="N3376">
        <v>0</v>
      </c>
    </row>
    <row r="3377" spans="1:14" x14ac:dyDescent="0.15">
      <c r="A3377" t="str">
        <f t="shared" si="55"/>
        <v>201952_334_4562342690036</v>
      </c>
      <c r="B3377">
        <v>201952</v>
      </c>
      <c r="C3377">
        <v>334</v>
      </c>
      <c r="D3377" t="s">
        <v>87</v>
      </c>
      <c r="E3377" s="9">
        <v>4562342690036</v>
      </c>
      <c r="F3377">
        <v>0</v>
      </c>
      <c r="G3377">
        <v>0</v>
      </c>
      <c r="H3377" t="s">
        <v>20</v>
      </c>
      <c r="I3377" t="s">
        <v>19</v>
      </c>
      <c r="J3377" t="s">
        <v>329</v>
      </c>
      <c r="K3377">
        <v>8</v>
      </c>
      <c r="L3377">
        <v>1</v>
      </c>
      <c r="M3377">
        <v>0</v>
      </c>
      <c r="N3377">
        <v>0</v>
      </c>
    </row>
    <row r="3378" spans="1:14" x14ac:dyDescent="0.15">
      <c r="A3378" t="str">
        <f t="shared" si="55"/>
        <v>201952_334_4562342690050</v>
      </c>
      <c r="B3378">
        <v>201952</v>
      </c>
      <c r="C3378">
        <v>334</v>
      </c>
      <c r="D3378" t="s">
        <v>87</v>
      </c>
      <c r="E3378" s="9">
        <v>4562342690050</v>
      </c>
      <c r="F3378">
        <v>0</v>
      </c>
      <c r="G3378">
        <v>0</v>
      </c>
      <c r="H3378" t="s">
        <v>22</v>
      </c>
      <c r="I3378" t="s">
        <v>19</v>
      </c>
      <c r="J3378" t="s">
        <v>329</v>
      </c>
      <c r="K3378">
        <v>10</v>
      </c>
      <c r="L3378">
        <v>0</v>
      </c>
      <c r="M3378">
        <v>0</v>
      </c>
      <c r="N3378">
        <v>0</v>
      </c>
    </row>
    <row r="3379" spans="1:14" x14ac:dyDescent="0.15">
      <c r="A3379" t="str">
        <f t="shared" si="55"/>
        <v>201952_334_4562342690043</v>
      </c>
      <c r="B3379">
        <v>201952</v>
      </c>
      <c r="C3379">
        <v>334</v>
      </c>
      <c r="D3379" t="s">
        <v>87</v>
      </c>
      <c r="E3379" s="9">
        <v>4562342690043</v>
      </c>
      <c r="F3379">
        <v>0</v>
      </c>
      <c r="G3379">
        <v>0</v>
      </c>
      <c r="H3379" t="s">
        <v>21</v>
      </c>
      <c r="I3379" t="s">
        <v>19</v>
      </c>
      <c r="J3379" t="s">
        <v>329</v>
      </c>
      <c r="K3379">
        <v>23</v>
      </c>
      <c r="L3379">
        <v>6</v>
      </c>
      <c r="M3379">
        <v>0</v>
      </c>
      <c r="N3379">
        <v>0</v>
      </c>
    </row>
    <row r="3380" spans="1:14" x14ac:dyDescent="0.15">
      <c r="A3380" t="str">
        <f t="shared" si="55"/>
        <v>201952_334_4562342690067</v>
      </c>
      <c r="B3380">
        <v>201952</v>
      </c>
      <c r="C3380">
        <v>334</v>
      </c>
      <c r="D3380" t="s">
        <v>87</v>
      </c>
      <c r="E3380" s="9">
        <v>4562342690067</v>
      </c>
      <c r="F3380">
        <v>0</v>
      </c>
      <c r="G3380">
        <v>0</v>
      </c>
      <c r="H3380" t="s">
        <v>23</v>
      </c>
      <c r="I3380" t="s">
        <v>19</v>
      </c>
      <c r="J3380" t="s">
        <v>329</v>
      </c>
      <c r="K3380">
        <v>28</v>
      </c>
      <c r="L3380">
        <v>2</v>
      </c>
      <c r="M3380">
        <v>0</v>
      </c>
      <c r="N3380">
        <v>0</v>
      </c>
    </row>
    <row r="3381" spans="1:14" x14ac:dyDescent="0.15">
      <c r="A3381" t="str">
        <f t="shared" si="55"/>
        <v>201952_334_4562342690074</v>
      </c>
      <c r="B3381">
        <v>201952</v>
      </c>
      <c r="C3381">
        <v>334</v>
      </c>
      <c r="D3381" t="s">
        <v>87</v>
      </c>
      <c r="E3381" s="9">
        <v>4562342690074</v>
      </c>
      <c r="F3381">
        <v>0</v>
      </c>
      <c r="G3381">
        <v>0</v>
      </c>
      <c r="H3381" t="s">
        <v>24</v>
      </c>
      <c r="I3381" t="s">
        <v>19</v>
      </c>
      <c r="J3381" t="s">
        <v>329</v>
      </c>
      <c r="K3381">
        <v>21</v>
      </c>
      <c r="L3381">
        <v>6</v>
      </c>
      <c r="M3381">
        <v>0</v>
      </c>
      <c r="N3381">
        <v>0</v>
      </c>
    </row>
    <row r="3382" spans="1:14" x14ac:dyDescent="0.15">
      <c r="A3382" t="str">
        <f t="shared" si="55"/>
        <v>201952_334_4562342690081</v>
      </c>
      <c r="B3382">
        <v>201952</v>
      </c>
      <c r="C3382">
        <v>334</v>
      </c>
      <c r="D3382" t="s">
        <v>87</v>
      </c>
      <c r="E3382" s="9">
        <v>4562342690081</v>
      </c>
      <c r="F3382">
        <v>0</v>
      </c>
      <c r="G3382">
        <v>0</v>
      </c>
      <c r="H3382" t="s">
        <v>25</v>
      </c>
      <c r="I3382" t="s">
        <v>19</v>
      </c>
      <c r="J3382" t="s">
        <v>329</v>
      </c>
      <c r="K3382">
        <v>8</v>
      </c>
      <c r="L3382">
        <v>2</v>
      </c>
      <c r="M3382">
        <v>0</v>
      </c>
      <c r="N3382">
        <v>0</v>
      </c>
    </row>
    <row r="3383" spans="1:14" x14ac:dyDescent="0.15">
      <c r="A3383" t="str">
        <f t="shared" si="55"/>
        <v>201952_349_4562342690029</v>
      </c>
      <c r="B3383">
        <v>201952</v>
      </c>
      <c r="C3383">
        <v>349</v>
      </c>
      <c r="D3383" t="s">
        <v>90</v>
      </c>
      <c r="E3383" s="9">
        <v>4562342690029</v>
      </c>
      <c r="F3383">
        <v>0</v>
      </c>
      <c r="G3383">
        <v>0</v>
      </c>
      <c r="H3383" t="s">
        <v>18</v>
      </c>
      <c r="I3383" t="s">
        <v>19</v>
      </c>
      <c r="J3383" t="s">
        <v>329</v>
      </c>
      <c r="K3383">
        <v>24</v>
      </c>
      <c r="L3383">
        <v>4</v>
      </c>
      <c r="M3383">
        <v>0</v>
      </c>
      <c r="N3383">
        <v>0</v>
      </c>
    </row>
    <row r="3384" spans="1:14" x14ac:dyDescent="0.15">
      <c r="A3384" t="str">
        <f t="shared" si="55"/>
        <v>201952_349_4562342690036</v>
      </c>
      <c r="B3384">
        <v>201952</v>
      </c>
      <c r="C3384">
        <v>349</v>
      </c>
      <c r="D3384" t="s">
        <v>90</v>
      </c>
      <c r="E3384" s="9">
        <v>4562342690036</v>
      </c>
      <c r="F3384">
        <v>0</v>
      </c>
      <c r="G3384">
        <v>0</v>
      </c>
      <c r="H3384" t="s">
        <v>20</v>
      </c>
      <c r="I3384" t="s">
        <v>19</v>
      </c>
      <c r="J3384" t="s">
        <v>329</v>
      </c>
      <c r="K3384">
        <v>9</v>
      </c>
      <c r="L3384">
        <v>1</v>
      </c>
      <c r="M3384">
        <v>0</v>
      </c>
      <c r="N3384">
        <v>0</v>
      </c>
    </row>
    <row r="3385" spans="1:14" x14ac:dyDescent="0.15">
      <c r="A3385" t="str">
        <f t="shared" si="55"/>
        <v>201952_349_4562342690050</v>
      </c>
      <c r="B3385">
        <v>201952</v>
      </c>
      <c r="C3385">
        <v>349</v>
      </c>
      <c r="D3385" t="s">
        <v>90</v>
      </c>
      <c r="E3385" s="9">
        <v>4562342690050</v>
      </c>
      <c r="F3385">
        <v>0</v>
      </c>
      <c r="G3385">
        <v>0</v>
      </c>
      <c r="H3385" t="s">
        <v>22</v>
      </c>
      <c r="I3385" t="s">
        <v>19</v>
      </c>
      <c r="J3385" t="s">
        <v>329</v>
      </c>
      <c r="K3385">
        <v>9</v>
      </c>
      <c r="L3385">
        <v>1</v>
      </c>
      <c r="M3385">
        <v>0</v>
      </c>
      <c r="N3385">
        <v>0</v>
      </c>
    </row>
    <row r="3386" spans="1:14" x14ac:dyDescent="0.15">
      <c r="A3386" t="str">
        <f t="shared" si="55"/>
        <v>201952_349_4562342690043</v>
      </c>
      <c r="B3386">
        <v>201952</v>
      </c>
      <c r="C3386">
        <v>349</v>
      </c>
      <c r="D3386" t="s">
        <v>90</v>
      </c>
      <c r="E3386" s="9">
        <v>4562342690043</v>
      </c>
      <c r="F3386">
        <v>0</v>
      </c>
      <c r="G3386">
        <v>0</v>
      </c>
      <c r="H3386" t="s">
        <v>21</v>
      </c>
      <c r="I3386" t="s">
        <v>19</v>
      </c>
      <c r="J3386" t="s">
        <v>329</v>
      </c>
      <c r="K3386">
        <v>27</v>
      </c>
      <c r="L3386">
        <v>1</v>
      </c>
      <c r="M3386">
        <v>0</v>
      </c>
      <c r="N3386">
        <v>0</v>
      </c>
    </row>
    <row r="3387" spans="1:14" x14ac:dyDescent="0.15">
      <c r="A3387" t="str">
        <f t="shared" si="55"/>
        <v>201952_349_4562342690067</v>
      </c>
      <c r="B3387">
        <v>201952</v>
      </c>
      <c r="C3387">
        <v>349</v>
      </c>
      <c r="D3387" t="s">
        <v>90</v>
      </c>
      <c r="E3387" s="9">
        <v>4562342690067</v>
      </c>
      <c r="F3387">
        <v>0</v>
      </c>
      <c r="G3387">
        <v>0</v>
      </c>
      <c r="H3387" t="s">
        <v>23</v>
      </c>
      <c r="I3387" t="s">
        <v>19</v>
      </c>
      <c r="J3387" t="s">
        <v>329</v>
      </c>
      <c r="K3387">
        <v>29</v>
      </c>
      <c r="L3387">
        <v>1</v>
      </c>
      <c r="M3387">
        <v>0</v>
      </c>
      <c r="N3387">
        <v>0</v>
      </c>
    </row>
    <row r="3388" spans="1:14" x14ac:dyDescent="0.15">
      <c r="A3388" t="str">
        <f t="shared" si="55"/>
        <v>201952_349_4562342690074</v>
      </c>
      <c r="B3388">
        <v>201952</v>
      </c>
      <c r="C3388">
        <v>349</v>
      </c>
      <c r="D3388" t="s">
        <v>90</v>
      </c>
      <c r="E3388" s="9">
        <v>4562342690074</v>
      </c>
      <c r="F3388">
        <v>0</v>
      </c>
      <c r="G3388">
        <v>0</v>
      </c>
      <c r="H3388" t="s">
        <v>24</v>
      </c>
      <c r="I3388" t="s">
        <v>19</v>
      </c>
      <c r="J3388" t="s">
        <v>329</v>
      </c>
      <c r="K3388">
        <v>24</v>
      </c>
      <c r="L3388">
        <v>5</v>
      </c>
      <c r="M3388">
        <v>0</v>
      </c>
      <c r="N3388">
        <v>0</v>
      </c>
    </row>
    <row r="3389" spans="1:14" x14ac:dyDescent="0.15">
      <c r="A3389" t="str">
        <f t="shared" si="55"/>
        <v>201952_349_4562342690081</v>
      </c>
      <c r="B3389">
        <v>201952</v>
      </c>
      <c r="C3389">
        <v>349</v>
      </c>
      <c r="D3389" t="s">
        <v>90</v>
      </c>
      <c r="E3389" s="9">
        <v>4562342690081</v>
      </c>
      <c r="F3389">
        <v>0</v>
      </c>
      <c r="G3389">
        <v>0</v>
      </c>
      <c r="H3389" t="s">
        <v>25</v>
      </c>
      <c r="I3389" t="s">
        <v>19</v>
      </c>
      <c r="J3389" t="s">
        <v>329</v>
      </c>
      <c r="K3389">
        <v>9</v>
      </c>
      <c r="L3389">
        <v>1</v>
      </c>
      <c r="M3389">
        <v>0</v>
      </c>
      <c r="N3389">
        <v>0</v>
      </c>
    </row>
    <row r="3390" spans="1:14" x14ac:dyDescent="0.15">
      <c r="A3390" t="str">
        <f t="shared" si="55"/>
        <v>201952_401_4562342690029</v>
      </c>
      <c r="B3390">
        <v>201952</v>
      </c>
      <c r="C3390">
        <v>401</v>
      </c>
      <c r="D3390" t="s">
        <v>107</v>
      </c>
      <c r="E3390" s="9">
        <v>4562342690029</v>
      </c>
      <c r="F3390">
        <v>0</v>
      </c>
      <c r="G3390">
        <v>0</v>
      </c>
      <c r="H3390" t="s">
        <v>18</v>
      </c>
      <c r="I3390" t="s">
        <v>19</v>
      </c>
      <c r="J3390" t="s">
        <v>329</v>
      </c>
      <c r="K3390">
        <v>19</v>
      </c>
      <c r="L3390">
        <v>7</v>
      </c>
      <c r="M3390">
        <v>0</v>
      </c>
      <c r="N3390">
        <v>0</v>
      </c>
    </row>
    <row r="3391" spans="1:14" x14ac:dyDescent="0.15">
      <c r="A3391" t="str">
        <f t="shared" si="55"/>
        <v>201952_401_4562342690036</v>
      </c>
      <c r="B3391">
        <v>201952</v>
      </c>
      <c r="C3391">
        <v>401</v>
      </c>
      <c r="D3391" t="s">
        <v>107</v>
      </c>
      <c r="E3391" s="9">
        <v>4562342690036</v>
      </c>
      <c r="F3391">
        <v>0</v>
      </c>
      <c r="G3391">
        <v>0</v>
      </c>
      <c r="H3391" t="s">
        <v>20</v>
      </c>
      <c r="I3391" t="s">
        <v>19</v>
      </c>
      <c r="J3391" t="s">
        <v>329</v>
      </c>
      <c r="K3391">
        <v>4</v>
      </c>
      <c r="L3391">
        <v>4</v>
      </c>
      <c r="M3391">
        <v>0</v>
      </c>
      <c r="N3391">
        <v>0</v>
      </c>
    </row>
    <row r="3392" spans="1:14" x14ac:dyDescent="0.15">
      <c r="A3392" t="str">
        <f t="shared" si="55"/>
        <v>201952_401_4562342690050</v>
      </c>
      <c r="B3392">
        <v>201952</v>
      </c>
      <c r="C3392">
        <v>401</v>
      </c>
      <c r="D3392" t="s">
        <v>107</v>
      </c>
      <c r="E3392" s="9">
        <v>4562342690050</v>
      </c>
      <c r="F3392">
        <v>0</v>
      </c>
      <c r="G3392">
        <v>0</v>
      </c>
      <c r="H3392" t="s">
        <v>22</v>
      </c>
      <c r="I3392" t="s">
        <v>19</v>
      </c>
      <c r="J3392" t="s">
        <v>329</v>
      </c>
      <c r="K3392">
        <v>6</v>
      </c>
      <c r="L3392">
        <v>1</v>
      </c>
      <c r="M3392">
        <v>0</v>
      </c>
      <c r="N3392">
        <v>0</v>
      </c>
    </row>
    <row r="3393" spans="1:14" x14ac:dyDescent="0.15">
      <c r="A3393" t="str">
        <f t="shared" si="55"/>
        <v>201952_401_4562342690043</v>
      </c>
      <c r="B3393">
        <v>201952</v>
      </c>
      <c r="C3393">
        <v>401</v>
      </c>
      <c r="D3393" t="s">
        <v>107</v>
      </c>
      <c r="E3393" s="9">
        <v>4562342690043</v>
      </c>
      <c r="F3393">
        <v>0</v>
      </c>
      <c r="G3393">
        <v>0</v>
      </c>
      <c r="H3393" t="s">
        <v>21</v>
      </c>
      <c r="I3393" t="s">
        <v>19</v>
      </c>
      <c r="J3393" t="s">
        <v>329</v>
      </c>
      <c r="K3393">
        <v>13</v>
      </c>
      <c r="L3393">
        <v>10</v>
      </c>
      <c r="M3393">
        <v>0</v>
      </c>
      <c r="N3393">
        <v>0</v>
      </c>
    </row>
    <row r="3394" spans="1:14" x14ac:dyDescent="0.15">
      <c r="A3394" t="str">
        <f t="shared" si="55"/>
        <v>201952_401_4562342690067</v>
      </c>
      <c r="B3394">
        <v>201952</v>
      </c>
      <c r="C3394">
        <v>401</v>
      </c>
      <c r="D3394" t="s">
        <v>107</v>
      </c>
      <c r="E3394" s="9">
        <v>4562342690067</v>
      </c>
      <c r="F3394">
        <v>0</v>
      </c>
      <c r="G3394">
        <v>0</v>
      </c>
      <c r="H3394" t="s">
        <v>23</v>
      </c>
      <c r="I3394" t="s">
        <v>19</v>
      </c>
      <c r="J3394" t="s">
        <v>329</v>
      </c>
      <c r="K3394">
        <v>21</v>
      </c>
      <c r="L3394">
        <v>6</v>
      </c>
      <c r="M3394">
        <v>0</v>
      </c>
      <c r="N3394">
        <v>0</v>
      </c>
    </row>
    <row r="3395" spans="1:14" x14ac:dyDescent="0.15">
      <c r="A3395" t="str">
        <f t="shared" si="55"/>
        <v>201952_401_4562342690074</v>
      </c>
      <c r="B3395">
        <v>201952</v>
      </c>
      <c r="C3395">
        <v>401</v>
      </c>
      <c r="D3395" t="s">
        <v>107</v>
      </c>
      <c r="E3395" s="9">
        <v>4562342690074</v>
      </c>
      <c r="F3395">
        <v>0</v>
      </c>
      <c r="G3395">
        <v>0</v>
      </c>
      <c r="H3395" t="s">
        <v>24</v>
      </c>
      <c r="I3395" t="s">
        <v>19</v>
      </c>
      <c r="J3395" t="s">
        <v>329</v>
      </c>
      <c r="K3395">
        <v>11</v>
      </c>
      <c r="L3395">
        <v>9</v>
      </c>
      <c r="M3395">
        <v>0</v>
      </c>
      <c r="N3395">
        <v>0</v>
      </c>
    </row>
    <row r="3396" spans="1:14" x14ac:dyDescent="0.15">
      <c r="A3396" t="str">
        <f t="shared" si="55"/>
        <v>201952_401_4562342690081</v>
      </c>
      <c r="B3396">
        <v>201952</v>
      </c>
      <c r="C3396">
        <v>401</v>
      </c>
      <c r="D3396" t="s">
        <v>107</v>
      </c>
      <c r="E3396" s="9">
        <v>4562342690081</v>
      </c>
      <c r="F3396">
        <v>0</v>
      </c>
      <c r="G3396">
        <v>0</v>
      </c>
      <c r="H3396" t="s">
        <v>25</v>
      </c>
      <c r="I3396" t="s">
        <v>19</v>
      </c>
      <c r="J3396" t="s">
        <v>329</v>
      </c>
      <c r="K3396">
        <v>4</v>
      </c>
      <c r="L3396">
        <v>2</v>
      </c>
      <c r="M3396">
        <v>0</v>
      </c>
      <c r="N3396">
        <v>0</v>
      </c>
    </row>
    <row r="3397" spans="1:14" x14ac:dyDescent="0.15">
      <c r="A3397" t="str">
        <f t="shared" si="55"/>
        <v>201952_91_4562342690029</v>
      </c>
      <c r="B3397">
        <v>201952</v>
      </c>
      <c r="C3397">
        <v>91</v>
      </c>
      <c r="D3397" t="s">
        <v>49</v>
      </c>
      <c r="E3397" s="9">
        <v>4562342690029</v>
      </c>
      <c r="F3397">
        <v>0</v>
      </c>
      <c r="G3397">
        <v>0</v>
      </c>
      <c r="H3397" t="s">
        <v>18</v>
      </c>
      <c r="I3397" t="s">
        <v>19</v>
      </c>
      <c r="J3397" t="s">
        <v>329</v>
      </c>
      <c r="K3397">
        <v>26</v>
      </c>
      <c r="L3397">
        <v>1</v>
      </c>
      <c r="M3397">
        <v>0</v>
      </c>
      <c r="N3397">
        <v>0</v>
      </c>
    </row>
    <row r="3398" spans="1:14" x14ac:dyDescent="0.15">
      <c r="A3398" t="str">
        <f t="shared" si="55"/>
        <v>201952_91_4562342690036</v>
      </c>
      <c r="B3398">
        <v>201952</v>
      </c>
      <c r="C3398">
        <v>91</v>
      </c>
      <c r="D3398" t="s">
        <v>49</v>
      </c>
      <c r="E3398" s="9">
        <v>4562342690036</v>
      </c>
      <c r="F3398">
        <v>0</v>
      </c>
      <c r="G3398">
        <v>0</v>
      </c>
      <c r="H3398" t="s">
        <v>20</v>
      </c>
      <c r="I3398" t="s">
        <v>19</v>
      </c>
      <c r="J3398" t="s">
        <v>329</v>
      </c>
      <c r="K3398">
        <v>10</v>
      </c>
      <c r="L3398">
        <v>0</v>
      </c>
      <c r="M3398">
        <v>0</v>
      </c>
      <c r="N3398">
        <v>0</v>
      </c>
    </row>
    <row r="3399" spans="1:14" x14ac:dyDescent="0.15">
      <c r="A3399" t="str">
        <f t="shared" si="55"/>
        <v>201952_91_4562342690050</v>
      </c>
      <c r="B3399">
        <v>201952</v>
      </c>
      <c r="C3399">
        <v>91</v>
      </c>
      <c r="D3399" t="s">
        <v>49</v>
      </c>
      <c r="E3399" s="9">
        <v>4562342690050</v>
      </c>
      <c r="F3399">
        <v>0</v>
      </c>
      <c r="G3399">
        <v>0</v>
      </c>
      <c r="H3399" t="s">
        <v>22</v>
      </c>
      <c r="I3399" t="s">
        <v>19</v>
      </c>
      <c r="J3399" t="s">
        <v>329</v>
      </c>
      <c r="K3399">
        <v>7</v>
      </c>
      <c r="L3399">
        <v>0</v>
      </c>
      <c r="M3399">
        <v>0</v>
      </c>
      <c r="N3399">
        <v>0</v>
      </c>
    </row>
    <row r="3400" spans="1:14" x14ac:dyDescent="0.15">
      <c r="A3400" t="str">
        <f t="shared" si="55"/>
        <v>201952_91_4562342690043</v>
      </c>
      <c r="B3400">
        <v>201952</v>
      </c>
      <c r="C3400">
        <v>91</v>
      </c>
      <c r="D3400" t="s">
        <v>49</v>
      </c>
      <c r="E3400" s="9">
        <v>4562342690043</v>
      </c>
      <c r="F3400">
        <v>0</v>
      </c>
      <c r="G3400">
        <v>0</v>
      </c>
      <c r="H3400" t="s">
        <v>21</v>
      </c>
      <c r="I3400" t="s">
        <v>19</v>
      </c>
      <c r="J3400" t="s">
        <v>329</v>
      </c>
      <c r="K3400">
        <v>23</v>
      </c>
      <c r="L3400">
        <v>2</v>
      </c>
      <c r="M3400">
        <v>0</v>
      </c>
      <c r="N3400">
        <v>0</v>
      </c>
    </row>
    <row r="3401" spans="1:14" x14ac:dyDescent="0.15">
      <c r="A3401" t="str">
        <f t="shared" si="55"/>
        <v>201952_91_4562342690067</v>
      </c>
      <c r="B3401">
        <v>201952</v>
      </c>
      <c r="C3401">
        <v>91</v>
      </c>
      <c r="D3401" t="s">
        <v>49</v>
      </c>
      <c r="E3401" s="9">
        <v>4562342690067</v>
      </c>
      <c r="F3401">
        <v>0</v>
      </c>
      <c r="G3401">
        <v>0</v>
      </c>
      <c r="H3401" t="s">
        <v>23</v>
      </c>
      <c r="I3401" t="s">
        <v>19</v>
      </c>
      <c r="J3401" t="s">
        <v>329</v>
      </c>
      <c r="K3401">
        <v>27</v>
      </c>
      <c r="L3401">
        <v>0</v>
      </c>
      <c r="M3401">
        <v>0</v>
      </c>
      <c r="N3401">
        <v>0</v>
      </c>
    </row>
    <row r="3402" spans="1:14" x14ac:dyDescent="0.15">
      <c r="A3402" t="str">
        <f t="shared" si="55"/>
        <v>201952_91_4562342690074</v>
      </c>
      <c r="B3402">
        <v>201952</v>
      </c>
      <c r="C3402">
        <v>91</v>
      </c>
      <c r="D3402" t="s">
        <v>49</v>
      </c>
      <c r="E3402" s="9">
        <v>4562342690074</v>
      </c>
      <c r="F3402">
        <v>0</v>
      </c>
      <c r="G3402">
        <v>0</v>
      </c>
      <c r="H3402" t="s">
        <v>24</v>
      </c>
      <c r="I3402" t="s">
        <v>19</v>
      </c>
      <c r="J3402" t="s">
        <v>329</v>
      </c>
      <c r="K3402">
        <v>23</v>
      </c>
      <c r="L3402">
        <v>3</v>
      </c>
      <c r="M3402">
        <v>0</v>
      </c>
      <c r="N3402">
        <v>0</v>
      </c>
    </row>
    <row r="3403" spans="1:14" x14ac:dyDescent="0.15">
      <c r="A3403" t="str">
        <f t="shared" si="55"/>
        <v>201952_91_4562342690081</v>
      </c>
      <c r="B3403">
        <v>201952</v>
      </c>
      <c r="C3403">
        <v>91</v>
      </c>
      <c r="D3403" t="s">
        <v>49</v>
      </c>
      <c r="E3403" s="9">
        <v>4562342690081</v>
      </c>
      <c r="F3403">
        <v>0</v>
      </c>
      <c r="G3403">
        <v>0</v>
      </c>
      <c r="H3403" t="s">
        <v>25</v>
      </c>
      <c r="I3403" t="s">
        <v>19</v>
      </c>
      <c r="J3403" t="s">
        <v>329</v>
      </c>
      <c r="K3403">
        <v>6</v>
      </c>
      <c r="L3403">
        <v>2</v>
      </c>
      <c r="M3403">
        <v>0</v>
      </c>
      <c r="N3403">
        <v>0</v>
      </c>
    </row>
    <row r="3404" spans="1:14" x14ac:dyDescent="0.15">
      <c r="A3404" t="str">
        <f t="shared" si="55"/>
        <v>201952_164_4562342690029</v>
      </c>
      <c r="B3404">
        <v>201952</v>
      </c>
      <c r="C3404">
        <v>164</v>
      </c>
      <c r="D3404" t="s">
        <v>61</v>
      </c>
      <c r="E3404" s="9">
        <v>4562342690029</v>
      </c>
      <c r="F3404">
        <v>0</v>
      </c>
      <c r="G3404">
        <v>0</v>
      </c>
      <c r="H3404" t="s">
        <v>18</v>
      </c>
      <c r="I3404" t="s">
        <v>19</v>
      </c>
      <c r="J3404" t="s">
        <v>329</v>
      </c>
      <c r="K3404">
        <v>23</v>
      </c>
      <c r="L3404">
        <v>2</v>
      </c>
      <c r="M3404">
        <v>0</v>
      </c>
      <c r="N3404">
        <v>0</v>
      </c>
    </row>
    <row r="3405" spans="1:14" x14ac:dyDescent="0.15">
      <c r="A3405" t="str">
        <f t="shared" si="55"/>
        <v>201952_164_4562342690036</v>
      </c>
      <c r="B3405">
        <v>201952</v>
      </c>
      <c r="C3405">
        <v>164</v>
      </c>
      <c r="D3405" t="s">
        <v>61</v>
      </c>
      <c r="E3405" s="9">
        <v>4562342690036</v>
      </c>
      <c r="F3405">
        <v>0</v>
      </c>
      <c r="G3405">
        <v>0</v>
      </c>
      <c r="H3405" t="s">
        <v>20</v>
      </c>
      <c r="I3405" t="s">
        <v>19</v>
      </c>
      <c r="J3405" t="s">
        <v>329</v>
      </c>
      <c r="K3405">
        <v>5</v>
      </c>
      <c r="L3405">
        <v>2</v>
      </c>
      <c r="M3405">
        <v>0</v>
      </c>
      <c r="N3405">
        <v>0</v>
      </c>
    </row>
    <row r="3406" spans="1:14" x14ac:dyDescent="0.15">
      <c r="A3406" t="str">
        <f t="shared" si="55"/>
        <v>201952_164_4562342690050</v>
      </c>
      <c r="B3406">
        <v>201952</v>
      </c>
      <c r="C3406">
        <v>164</v>
      </c>
      <c r="D3406" t="s">
        <v>61</v>
      </c>
      <c r="E3406" s="9">
        <v>4562342690050</v>
      </c>
      <c r="F3406">
        <v>0</v>
      </c>
      <c r="G3406">
        <v>0</v>
      </c>
      <c r="H3406" t="s">
        <v>22</v>
      </c>
      <c r="I3406" t="s">
        <v>19</v>
      </c>
      <c r="J3406" t="s">
        <v>329</v>
      </c>
      <c r="K3406">
        <v>5</v>
      </c>
      <c r="L3406">
        <v>0</v>
      </c>
      <c r="M3406">
        <v>0</v>
      </c>
      <c r="N3406">
        <v>0</v>
      </c>
    </row>
    <row r="3407" spans="1:14" x14ac:dyDescent="0.15">
      <c r="A3407" t="str">
        <f t="shared" si="55"/>
        <v>201952_164_4562342690043</v>
      </c>
      <c r="B3407">
        <v>201952</v>
      </c>
      <c r="C3407">
        <v>164</v>
      </c>
      <c r="D3407" t="s">
        <v>61</v>
      </c>
      <c r="E3407" s="9">
        <v>4562342690043</v>
      </c>
      <c r="F3407">
        <v>0</v>
      </c>
      <c r="G3407">
        <v>0</v>
      </c>
      <c r="H3407" t="s">
        <v>21</v>
      </c>
      <c r="I3407" t="s">
        <v>19</v>
      </c>
      <c r="J3407" t="s">
        <v>329</v>
      </c>
      <c r="K3407">
        <v>21</v>
      </c>
      <c r="L3407">
        <v>2</v>
      </c>
      <c r="M3407">
        <v>0</v>
      </c>
      <c r="N3407">
        <v>0</v>
      </c>
    </row>
    <row r="3408" spans="1:14" x14ac:dyDescent="0.15">
      <c r="A3408" t="str">
        <f t="shared" si="55"/>
        <v>201952_164_4562342690067</v>
      </c>
      <c r="B3408">
        <v>201952</v>
      </c>
      <c r="C3408">
        <v>164</v>
      </c>
      <c r="D3408" t="s">
        <v>61</v>
      </c>
      <c r="E3408" s="9">
        <v>4562342690067</v>
      </c>
      <c r="F3408">
        <v>0</v>
      </c>
      <c r="G3408">
        <v>0</v>
      </c>
      <c r="H3408" t="s">
        <v>23</v>
      </c>
      <c r="I3408" t="s">
        <v>19</v>
      </c>
      <c r="J3408" t="s">
        <v>329</v>
      </c>
      <c r="K3408">
        <v>26</v>
      </c>
      <c r="L3408">
        <v>0</v>
      </c>
      <c r="M3408">
        <v>0</v>
      </c>
      <c r="N3408">
        <v>0</v>
      </c>
    </row>
    <row r="3409" spans="1:14" x14ac:dyDescent="0.15">
      <c r="A3409" t="str">
        <f t="shared" si="55"/>
        <v>201952_164_4562342690074</v>
      </c>
      <c r="B3409">
        <v>201952</v>
      </c>
      <c r="C3409">
        <v>164</v>
      </c>
      <c r="D3409" t="s">
        <v>61</v>
      </c>
      <c r="E3409" s="9">
        <v>4562342690074</v>
      </c>
      <c r="F3409">
        <v>0</v>
      </c>
      <c r="G3409">
        <v>0</v>
      </c>
      <c r="H3409" t="s">
        <v>24</v>
      </c>
      <c r="I3409" t="s">
        <v>19</v>
      </c>
      <c r="J3409" t="s">
        <v>329</v>
      </c>
      <c r="K3409">
        <v>22</v>
      </c>
      <c r="L3409">
        <v>1</v>
      </c>
      <c r="M3409">
        <v>0</v>
      </c>
      <c r="N3409">
        <v>0</v>
      </c>
    </row>
    <row r="3410" spans="1:14" x14ac:dyDescent="0.15">
      <c r="A3410" t="str">
        <f t="shared" si="55"/>
        <v>201952_164_4562342690081</v>
      </c>
      <c r="B3410">
        <v>201952</v>
      </c>
      <c r="C3410">
        <v>164</v>
      </c>
      <c r="D3410" t="s">
        <v>61</v>
      </c>
      <c r="E3410" s="9">
        <v>4562342690081</v>
      </c>
      <c r="F3410">
        <v>0</v>
      </c>
      <c r="G3410">
        <v>0</v>
      </c>
      <c r="H3410" t="s">
        <v>25</v>
      </c>
      <c r="I3410" t="s">
        <v>19</v>
      </c>
      <c r="J3410" t="s">
        <v>329</v>
      </c>
      <c r="K3410">
        <v>5</v>
      </c>
      <c r="L3410">
        <v>0</v>
      </c>
      <c r="M3410">
        <v>0</v>
      </c>
      <c r="N3410">
        <v>0</v>
      </c>
    </row>
    <row r="3411" spans="1:14" x14ac:dyDescent="0.15">
      <c r="A3411" t="str">
        <f t="shared" si="55"/>
        <v>201952_90_4562342690029</v>
      </c>
      <c r="B3411">
        <v>201952</v>
      </c>
      <c r="C3411">
        <v>90</v>
      </c>
      <c r="D3411" t="s">
        <v>48</v>
      </c>
      <c r="E3411" s="9">
        <v>4562342690029</v>
      </c>
      <c r="F3411">
        <v>0</v>
      </c>
      <c r="G3411">
        <v>0</v>
      </c>
      <c r="H3411" t="s">
        <v>18</v>
      </c>
      <c r="I3411" t="s">
        <v>19</v>
      </c>
      <c r="J3411" t="s">
        <v>329</v>
      </c>
      <c r="K3411">
        <v>17</v>
      </c>
      <c r="L3411">
        <v>1</v>
      </c>
      <c r="M3411">
        <v>0</v>
      </c>
      <c r="N3411">
        <v>0</v>
      </c>
    </row>
    <row r="3412" spans="1:14" x14ac:dyDescent="0.15">
      <c r="A3412" t="str">
        <f t="shared" si="55"/>
        <v>201952_90_4562342690036</v>
      </c>
      <c r="B3412">
        <v>201952</v>
      </c>
      <c r="C3412">
        <v>90</v>
      </c>
      <c r="D3412" t="s">
        <v>48</v>
      </c>
      <c r="E3412" s="9">
        <v>4562342690036</v>
      </c>
      <c r="F3412">
        <v>0</v>
      </c>
      <c r="G3412">
        <v>0</v>
      </c>
      <c r="H3412" t="s">
        <v>20</v>
      </c>
      <c r="I3412" t="s">
        <v>19</v>
      </c>
      <c r="J3412" t="s">
        <v>329</v>
      </c>
      <c r="K3412">
        <v>9</v>
      </c>
      <c r="L3412">
        <v>0</v>
      </c>
      <c r="M3412">
        <v>0</v>
      </c>
      <c r="N3412">
        <v>0</v>
      </c>
    </row>
    <row r="3413" spans="1:14" x14ac:dyDescent="0.15">
      <c r="A3413" t="str">
        <f t="shared" si="55"/>
        <v>201952_90_4562342690050</v>
      </c>
      <c r="B3413">
        <v>201952</v>
      </c>
      <c r="C3413">
        <v>90</v>
      </c>
      <c r="D3413" t="s">
        <v>48</v>
      </c>
      <c r="E3413" s="9">
        <v>4562342690050</v>
      </c>
      <c r="F3413">
        <v>0</v>
      </c>
      <c r="G3413">
        <v>0</v>
      </c>
      <c r="H3413" t="s">
        <v>22</v>
      </c>
      <c r="I3413" t="s">
        <v>19</v>
      </c>
      <c r="J3413" t="s">
        <v>329</v>
      </c>
      <c r="K3413">
        <v>7</v>
      </c>
      <c r="L3413">
        <v>0</v>
      </c>
      <c r="M3413">
        <v>0</v>
      </c>
      <c r="N3413">
        <v>0</v>
      </c>
    </row>
    <row r="3414" spans="1:14" x14ac:dyDescent="0.15">
      <c r="A3414" t="str">
        <f t="shared" si="55"/>
        <v>201952_90_4562342690043</v>
      </c>
      <c r="B3414">
        <v>201952</v>
      </c>
      <c r="C3414">
        <v>90</v>
      </c>
      <c r="D3414" t="s">
        <v>48</v>
      </c>
      <c r="E3414" s="9">
        <v>4562342690043</v>
      </c>
      <c r="F3414">
        <v>0</v>
      </c>
      <c r="G3414">
        <v>0</v>
      </c>
      <c r="H3414" t="s">
        <v>21</v>
      </c>
      <c r="I3414" t="s">
        <v>19</v>
      </c>
      <c r="J3414" t="s">
        <v>329</v>
      </c>
      <c r="K3414">
        <v>21</v>
      </c>
      <c r="L3414">
        <v>2</v>
      </c>
      <c r="M3414">
        <v>0</v>
      </c>
      <c r="N3414">
        <v>0</v>
      </c>
    </row>
    <row r="3415" spans="1:14" x14ac:dyDescent="0.15">
      <c r="A3415" t="str">
        <f t="shared" si="55"/>
        <v>201952_90_4562342690067</v>
      </c>
      <c r="B3415">
        <v>201952</v>
      </c>
      <c r="C3415">
        <v>90</v>
      </c>
      <c r="D3415" t="s">
        <v>48</v>
      </c>
      <c r="E3415" s="9">
        <v>4562342690067</v>
      </c>
      <c r="F3415">
        <v>0</v>
      </c>
      <c r="G3415">
        <v>0</v>
      </c>
      <c r="H3415" t="s">
        <v>23</v>
      </c>
      <c r="I3415" t="s">
        <v>19</v>
      </c>
      <c r="J3415" t="s">
        <v>329</v>
      </c>
      <c r="K3415">
        <v>25</v>
      </c>
      <c r="L3415">
        <v>1</v>
      </c>
      <c r="M3415">
        <v>0</v>
      </c>
      <c r="N3415">
        <v>0</v>
      </c>
    </row>
    <row r="3416" spans="1:14" x14ac:dyDescent="0.15">
      <c r="A3416" t="str">
        <f t="shared" si="55"/>
        <v>201952_90_4562342690074</v>
      </c>
      <c r="B3416">
        <v>201952</v>
      </c>
      <c r="C3416">
        <v>90</v>
      </c>
      <c r="D3416" t="s">
        <v>48</v>
      </c>
      <c r="E3416" s="9">
        <v>4562342690074</v>
      </c>
      <c r="F3416">
        <v>0</v>
      </c>
      <c r="G3416">
        <v>0</v>
      </c>
      <c r="H3416" t="s">
        <v>24</v>
      </c>
      <c r="I3416" t="s">
        <v>19</v>
      </c>
      <c r="J3416" t="s">
        <v>329</v>
      </c>
      <c r="K3416">
        <v>36</v>
      </c>
      <c r="L3416">
        <v>5</v>
      </c>
      <c r="M3416">
        <v>0</v>
      </c>
      <c r="N3416">
        <v>0</v>
      </c>
    </row>
    <row r="3417" spans="1:14" x14ac:dyDescent="0.15">
      <c r="A3417" t="str">
        <f t="shared" ref="A3417:A3480" si="56">B3417&amp;"_"&amp;C3417&amp;"_"&amp;E3417</f>
        <v>201952_90_4562342690081</v>
      </c>
      <c r="B3417">
        <v>201952</v>
      </c>
      <c r="C3417">
        <v>90</v>
      </c>
      <c r="D3417" t="s">
        <v>48</v>
      </c>
      <c r="E3417" s="9">
        <v>4562342690081</v>
      </c>
      <c r="F3417">
        <v>0</v>
      </c>
      <c r="G3417">
        <v>0</v>
      </c>
      <c r="H3417" t="s">
        <v>25</v>
      </c>
      <c r="I3417" t="s">
        <v>19</v>
      </c>
      <c r="J3417" t="s">
        <v>329</v>
      </c>
      <c r="K3417">
        <v>15</v>
      </c>
      <c r="L3417">
        <v>1</v>
      </c>
      <c r="M3417">
        <v>0</v>
      </c>
      <c r="N3417">
        <v>0</v>
      </c>
    </row>
    <row r="3418" spans="1:14" x14ac:dyDescent="0.15">
      <c r="A3418" t="str">
        <f t="shared" si="56"/>
        <v>201952_302_4562342690029</v>
      </c>
      <c r="B3418">
        <v>201952</v>
      </c>
      <c r="C3418">
        <v>302</v>
      </c>
      <c r="D3418" t="s">
        <v>72</v>
      </c>
      <c r="E3418" s="9">
        <v>4562342690029</v>
      </c>
      <c r="F3418">
        <v>0</v>
      </c>
      <c r="G3418">
        <v>0</v>
      </c>
      <c r="H3418" t="s">
        <v>18</v>
      </c>
      <c r="I3418" t="s">
        <v>19</v>
      </c>
      <c r="J3418" t="s">
        <v>329</v>
      </c>
      <c r="K3418">
        <v>21</v>
      </c>
      <c r="L3418">
        <v>1</v>
      </c>
      <c r="M3418">
        <v>0</v>
      </c>
      <c r="N3418">
        <v>0</v>
      </c>
    </row>
    <row r="3419" spans="1:14" x14ac:dyDescent="0.15">
      <c r="A3419" t="str">
        <f t="shared" si="56"/>
        <v>201952_302_4562342690036</v>
      </c>
      <c r="B3419">
        <v>201952</v>
      </c>
      <c r="C3419">
        <v>302</v>
      </c>
      <c r="D3419" t="s">
        <v>72</v>
      </c>
      <c r="E3419" s="9">
        <v>4562342690036</v>
      </c>
      <c r="F3419">
        <v>0</v>
      </c>
      <c r="G3419">
        <v>0</v>
      </c>
      <c r="H3419" t="s">
        <v>20</v>
      </c>
      <c r="I3419" t="s">
        <v>19</v>
      </c>
      <c r="J3419" t="s">
        <v>329</v>
      </c>
      <c r="K3419">
        <v>6</v>
      </c>
      <c r="L3419">
        <v>0</v>
      </c>
      <c r="M3419">
        <v>0</v>
      </c>
      <c r="N3419">
        <v>0</v>
      </c>
    </row>
    <row r="3420" spans="1:14" x14ac:dyDescent="0.15">
      <c r="A3420" t="str">
        <f t="shared" si="56"/>
        <v>201952_302_4562342690050</v>
      </c>
      <c r="B3420">
        <v>201952</v>
      </c>
      <c r="C3420">
        <v>302</v>
      </c>
      <c r="D3420" t="s">
        <v>72</v>
      </c>
      <c r="E3420" s="9">
        <v>4562342690050</v>
      </c>
      <c r="F3420">
        <v>0</v>
      </c>
      <c r="G3420">
        <v>0</v>
      </c>
      <c r="H3420" t="s">
        <v>22</v>
      </c>
      <c r="I3420" t="s">
        <v>19</v>
      </c>
      <c r="J3420" t="s">
        <v>329</v>
      </c>
      <c r="K3420">
        <v>8</v>
      </c>
      <c r="L3420">
        <v>0</v>
      </c>
      <c r="M3420">
        <v>0</v>
      </c>
      <c r="N3420">
        <v>0</v>
      </c>
    </row>
    <row r="3421" spans="1:14" x14ac:dyDescent="0.15">
      <c r="A3421" t="str">
        <f t="shared" si="56"/>
        <v>201952_302_4562342690043</v>
      </c>
      <c r="B3421">
        <v>201952</v>
      </c>
      <c r="C3421">
        <v>302</v>
      </c>
      <c r="D3421" t="s">
        <v>72</v>
      </c>
      <c r="E3421" s="9">
        <v>4562342690043</v>
      </c>
      <c r="F3421">
        <v>0</v>
      </c>
      <c r="G3421">
        <v>0</v>
      </c>
      <c r="H3421" t="s">
        <v>21</v>
      </c>
      <c r="I3421" t="s">
        <v>19</v>
      </c>
      <c r="J3421" t="s">
        <v>329</v>
      </c>
      <c r="K3421">
        <v>17</v>
      </c>
      <c r="L3421">
        <v>2</v>
      </c>
      <c r="M3421">
        <v>0</v>
      </c>
      <c r="N3421">
        <v>0</v>
      </c>
    </row>
    <row r="3422" spans="1:14" x14ac:dyDescent="0.15">
      <c r="A3422" t="str">
        <f t="shared" si="56"/>
        <v>201952_302_4562342690067</v>
      </c>
      <c r="B3422">
        <v>201952</v>
      </c>
      <c r="C3422">
        <v>302</v>
      </c>
      <c r="D3422" t="s">
        <v>72</v>
      </c>
      <c r="E3422" s="9">
        <v>4562342690067</v>
      </c>
      <c r="F3422">
        <v>0</v>
      </c>
      <c r="G3422">
        <v>0</v>
      </c>
      <c r="H3422" t="s">
        <v>23</v>
      </c>
      <c r="I3422" t="s">
        <v>19</v>
      </c>
      <c r="J3422" t="s">
        <v>329</v>
      </c>
      <c r="K3422">
        <v>23</v>
      </c>
      <c r="L3422">
        <v>0</v>
      </c>
      <c r="M3422">
        <v>0</v>
      </c>
      <c r="N3422">
        <v>0</v>
      </c>
    </row>
    <row r="3423" spans="1:14" x14ac:dyDescent="0.15">
      <c r="A3423" t="str">
        <f t="shared" si="56"/>
        <v>201952_302_4562342690074</v>
      </c>
      <c r="B3423">
        <v>201952</v>
      </c>
      <c r="C3423">
        <v>302</v>
      </c>
      <c r="D3423" t="s">
        <v>72</v>
      </c>
      <c r="E3423" s="9">
        <v>4562342690074</v>
      </c>
      <c r="F3423">
        <v>0</v>
      </c>
      <c r="G3423">
        <v>0</v>
      </c>
      <c r="H3423" t="s">
        <v>24</v>
      </c>
      <c r="I3423" t="s">
        <v>19</v>
      </c>
      <c r="J3423" t="s">
        <v>329</v>
      </c>
      <c r="K3423">
        <v>20</v>
      </c>
      <c r="L3423">
        <v>2</v>
      </c>
      <c r="M3423">
        <v>0</v>
      </c>
      <c r="N3423">
        <v>0</v>
      </c>
    </row>
    <row r="3424" spans="1:14" x14ac:dyDescent="0.15">
      <c r="A3424" t="str">
        <f t="shared" si="56"/>
        <v>201952_302_4562342690081</v>
      </c>
      <c r="B3424">
        <v>201952</v>
      </c>
      <c r="C3424">
        <v>302</v>
      </c>
      <c r="D3424" t="s">
        <v>72</v>
      </c>
      <c r="E3424" s="9">
        <v>4562342690081</v>
      </c>
      <c r="F3424">
        <v>0</v>
      </c>
      <c r="G3424">
        <v>0</v>
      </c>
      <c r="H3424" t="s">
        <v>25</v>
      </c>
      <c r="I3424" t="s">
        <v>19</v>
      </c>
      <c r="J3424" t="s">
        <v>329</v>
      </c>
      <c r="K3424">
        <v>3</v>
      </c>
      <c r="L3424">
        <v>2</v>
      </c>
      <c r="M3424">
        <v>0</v>
      </c>
      <c r="N3424">
        <v>0</v>
      </c>
    </row>
    <row r="3425" spans="1:14" x14ac:dyDescent="0.15">
      <c r="A3425" t="str">
        <f t="shared" si="56"/>
        <v>201952_328_4562342690029</v>
      </c>
      <c r="B3425">
        <v>201952</v>
      </c>
      <c r="C3425">
        <v>328</v>
      </c>
      <c r="D3425" t="s">
        <v>86</v>
      </c>
      <c r="E3425" s="9">
        <v>4562342690029</v>
      </c>
      <c r="F3425">
        <v>0</v>
      </c>
      <c r="G3425">
        <v>0</v>
      </c>
      <c r="H3425" t="s">
        <v>18</v>
      </c>
      <c r="I3425" t="s">
        <v>19</v>
      </c>
      <c r="J3425" t="s">
        <v>329</v>
      </c>
      <c r="K3425">
        <v>26</v>
      </c>
      <c r="L3425">
        <v>1</v>
      </c>
      <c r="M3425">
        <v>0</v>
      </c>
      <c r="N3425">
        <v>0</v>
      </c>
    </row>
    <row r="3426" spans="1:14" x14ac:dyDescent="0.15">
      <c r="A3426" t="str">
        <f t="shared" si="56"/>
        <v>201952_328_4562342690036</v>
      </c>
      <c r="B3426">
        <v>201952</v>
      </c>
      <c r="C3426">
        <v>328</v>
      </c>
      <c r="D3426" t="s">
        <v>86</v>
      </c>
      <c r="E3426" s="9">
        <v>4562342690036</v>
      </c>
      <c r="F3426">
        <v>0</v>
      </c>
      <c r="G3426">
        <v>0</v>
      </c>
      <c r="H3426" t="s">
        <v>20</v>
      </c>
      <c r="I3426" t="s">
        <v>19</v>
      </c>
      <c r="J3426" t="s">
        <v>329</v>
      </c>
      <c r="K3426">
        <v>8</v>
      </c>
      <c r="L3426">
        <v>0</v>
      </c>
      <c r="M3426">
        <v>0</v>
      </c>
      <c r="N3426">
        <v>0</v>
      </c>
    </row>
    <row r="3427" spans="1:14" x14ac:dyDescent="0.15">
      <c r="A3427" t="str">
        <f t="shared" si="56"/>
        <v>201952_328_4562342690050</v>
      </c>
      <c r="B3427">
        <v>201952</v>
      </c>
      <c r="C3427">
        <v>328</v>
      </c>
      <c r="D3427" t="s">
        <v>86</v>
      </c>
      <c r="E3427" s="9">
        <v>4562342690050</v>
      </c>
      <c r="F3427">
        <v>0</v>
      </c>
      <c r="G3427">
        <v>0</v>
      </c>
      <c r="H3427" t="s">
        <v>22</v>
      </c>
      <c r="I3427" t="s">
        <v>19</v>
      </c>
      <c r="J3427" t="s">
        <v>329</v>
      </c>
      <c r="K3427">
        <v>9</v>
      </c>
      <c r="L3427">
        <v>1</v>
      </c>
      <c r="M3427">
        <v>0</v>
      </c>
      <c r="N3427">
        <v>0</v>
      </c>
    </row>
    <row r="3428" spans="1:14" x14ac:dyDescent="0.15">
      <c r="A3428" t="str">
        <f t="shared" si="56"/>
        <v>201952_328_4562342690043</v>
      </c>
      <c r="B3428">
        <v>201952</v>
      </c>
      <c r="C3428">
        <v>328</v>
      </c>
      <c r="D3428" t="s">
        <v>86</v>
      </c>
      <c r="E3428" s="9">
        <v>4562342690043</v>
      </c>
      <c r="F3428">
        <v>0</v>
      </c>
      <c r="G3428">
        <v>0</v>
      </c>
      <c r="H3428" t="s">
        <v>21</v>
      </c>
      <c r="I3428" t="s">
        <v>19</v>
      </c>
      <c r="J3428" t="s">
        <v>329</v>
      </c>
      <c r="K3428">
        <v>28</v>
      </c>
      <c r="L3428">
        <v>2</v>
      </c>
      <c r="M3428">
        <v>0</v>
      </c>
      <c r="N3428">
        <v>0</v>
      </c>
    </row>
    <row r="3429" spans="1:14" x14ac:dyDescent="0.15">
      <c r="A3429" t="str">
        <f t="shared" si="56"/>
        <v>201952_328_4562342690067</v>
      </c>
      <c r="B3429">
        <v>201952</v>
      </c>
      <c r="C3429">
        <v>328</v>
      </c>
      <c r="D3429" t="s">
        <v>86</v>
      </c>
      <c r="E3429" s="9">
        <v>4562342690067</v>
      </c>
      <c r="F3429">
        <v>0</v>
      </c>
      <c r="G3429">
        <v>0</v>
      </c>
      <c r="H3429" t="s">
        <v>23</v>
      </c>
      <c r="I3429" t="s">
        <v>19</v>
      </c>
      <c r="J3429" t="s">
        <v>329</v>
      </c>
      <c r="K3429">
        <v>27</v>
      </c>
      <c r="L3429">
        <v>1</v>
      </c>
      <c r="M3429">
        <v>0</v>
      </c>
      <c r="N3429">
        <v>0</v>
      </c>
    </row>
    <row r="3430" spans="1:14" x14ac:dyDescent="0.15">
      <c r="A3430" t="str">
        <f t="shared" si="56"/>
        <v>201952_328_4562342690074</v>
      </c>
      <c r="B3430">
        <v>201952</v>
      </c>
      <c r="C3430">
        <v>328</v>
      </c>
      <c r="D3430" t="s">
        <v>86</v>
      </c>
      <c r="E3430" s="9">
        <v>4562342690074</v>
      </c>
      <c r="F3430">
        <v>0</v>
      </c>
      <c r="G3430">
        <v>0</v>
      </c>
      <c r="H3430" t="s">
        <v>24</v>
      </c>
      <c r="I3430" t="s">
        <v>19</v>
      </c>
      <c r="J3430" t="s">
        <v>329</v>
      </c>
      <c r="K3430">
        <v>23</v>
      </c>
      <c r="L3430">
        <v>2</v>
      </c>
      <c r="M3430">
        <v>0</v>
      </c>
      <c r="N3430">
        <v>0</v>
      </c>
    </row>
    <row r="3431" spans="1:14" x14ac:dyDescent="0.15">
      <c r="A3431" t="str">
        <f t="shared" si="56"/>
        <v>201952_328_4562342690081</v>
      </c>
      <c r="B3431">
        <v>201952</v>
      </c>
      <c r="C3431">
        <v>328</v>
      </c>
      <c r="D3431" t="s">
        <v>86</v>
      </c>
      <c r="E3431" s="9">
        <v>4562342690081</v>
      </c>
      <c r="F3431">
        <v>0</v>
      </c>
      <c r="G3431">
        <v>0</v>
      </c>
      <c r="H3431" t="s">
        <v>25</v>
      </c>
      <c r="I3431" t="s">
        <v>19</v>
      </c>
      <c r="J3431" t="s">
        <v>329</v>
      </c>
      <c r="K3431">
        <v>10</v>
      </c>
      <c r="L3431">
        <v>0</v>
      </c>
      <c r="M3431">
        <v>0</v>
      </c>
      <c r="N3431">
        <v>0</v>
      </c>
    </row>
    <row r="3432" spans="1:14" x14ac:dyDescent="0.15">
      <c r="A3432" t="str">
        <f t="shared" si="56"/>
        <v>201952_387_4562342690029</v>
      </c>
      <c r="B3432">
        <v>201952</v>
      </c>
      <c r="C3432">
        <v>387</v>
      </c>
      <c r="D3432" t="s">
        <v>99</v>
      </c>
      <c r="E3432" s="9">
        <v>4562342690029</v>
      </c>
      <c r="F3432">
        <v>0</v>
      </c>
      <c r="G3432">
        <v>0</v>
      </c>
      <c r="H3432" t="s">
        <v>18</v>
      </c>
      <c r="I3432" t="s">
        <v>19</v>
      </c>
      <c r="J3432" t="s">
        <v>329</v>
      </c>
      <c r="K3432">
        <v>14</v>
      </c>
      <c r="L3432">
        <v>0</v>
      </c>
      <c r="M3432">
        <v>0</v>
      </c>
      <c r="N3432">
        <v>0</v>
      </c>
    </row>
    <row r="3433" spans="1:14" x14ac:dyDescent="0.15">
      <c r="A3433" t="str">
        <f t="shared" si="56"/>
        <v>201952_387_4562342690036</v>
      </c>
      <c r="B3433">
        <v>201952</v>
      </c>
      <c r="C3433">
        <v>387</v>
      </c>
      <c r="D3433" t="s">
        <v>99</v>
      </c>
      <c r="E3433" s="9">
        <v>4562342690036</v>
      </c>
      <c r="F3433">
        <v>0</v>
      </c>
      <c r="G3433">
        <v>0</v>
      </c>
      <c r="H3433" t="s">
        <v>20</v>
      </c>
      <c r="I3433" t="s">
        <v>19</v>
      </c>
      <c r="J3433" t="s">
        <v>329</v>
      </c>
      <c r="K3433">
        <v>2</v>
      </c>
      <c r="L3433">
        <v>0</v>
      </c>
      <c r="M3433">
        <v>0</v>
      </c>
      <c r="N3433">
        <v>0</v>
      </c>
    </row>
    <row r="3434" spans="1:14" x14ac:dyDescent="0.15">
      <c r="A3434" t="str">
        <f t="shared" si="56"/>
        <v>201952_387_4562342690050</v>
      </c>
      <c r="B3434">
        <v>201952</v>
      </c>
      <c r="C3434">
        <v>387</v>
      </c>
      <c r="D3434" t="s">
        <v>99</v>
      </c>
      <c r="E3434" s="9">
        <v>4562342690050</v>
      </c>
      <c r="F3434">
        <v>0</v>
      </c>
      <c r="G3434">
        <v>0</v>
      </c>
      <c r="H3434" t="s">
        <v>22</v>
      </c>
      <c r="I3434" t="s">
        <v>19</v>
      </c>
      <c r="J3434" t="s">
        <v>329</v>
      </c>
      <c r="K3434">
        <v>7</v>
      </c>
      <c r="L3434">
        <v>1</v>
      </c>
      <c r="M3434">
        <v>0</v>
      </c>
      <c r="N3434">
        <v>0</v>
      </c>
    </row>
    <row r="3435" spans="1:14" x14ac:dyDescent="0.15">
      <c r="A3435" t="str">
        <f t="shared" si="56"/>
        <v>201952_387_4562342690043</v>
      </c>
      <c r="B3435">
        <v>201952</v>
      </c>
      <c r="C3435">
        <v>387</v>
      </c>
      <c r="D3435" t="s">
        <v>99</v>
      </c>
      <c r="E3435" s="9">
        <v>4562342690043</v>
      </c>
      <c r="F3435">
        <v>0</v>
      </c>
      <c r="G3435">
        <v>0</v>
      </c>
      <c r="H3435" t="s">
        <v>21</v>
      </c>
      <c r="I3435" t="s">
        <v>19</v>
      </c>
      <c r="J3435" t="s">
        <v>329</v>
      </c>
      <c r="K3435">
        <v>5</v>
      </c>
      <c r="L3435">
        <v>0</v>
      </c>
      <c r="M3435">
        <v>0</v>
      </c>
      <c r="N3435">
        <v>0</v>
      </c>
    </row>
    <row r="3436" spans="1:14" x14ac:dyDescent="0.15">
      <c r="A3436" t="str">
        <f t="shared" si="56"/>
        <v>201952_387_4562342690067</v>
      </c>
      <c r="B3436">
        <v>201952</v>
      </c>
      <c r="C3436">
        <v>387</v>
      </c>
      <c r="D3436" t="s">
        <v>99</v>
      </c>
      <c r="E3436" s="9">
        <v>4562342690067</v>
      </c>
      <c r="F3436">
        <v>0</v>
      </c>
      <c r="G3436">
        <v>0</v>
      </c>
      <c r="H3436" t="s">
        <v>23</v>
      </c>
      <c r="I3436" t="s">
        <v>19</v>
      </c>
      <c r="J3436" t="s">
        <v>329</v>
      </c>
      <c r="K3436">
        <v>18</v>
      </c>
      <c r="L3436">
        <v>1</v>
      </c>
      <c r="M3436">
        <v>0</v>
      </c>
      <c r="N3436">
        <v>0</v>
      </c>
    </row>
    <row r="3437" spans="1:14" x14ac:dyDescent="0.15">
      <c r="A3437" t="str">
        <f t="shared" si="56"/>
        <v>201952_387_4562342690074</v>
      </c>
      <c r="B3437">
        <v>201952</v>
      </c>
      <c r="C3437">
        <v>387</v>
      </c>
      <c r="D3437" t="s">
        <v>99</v>
      </c>
      <c r="E3437" s="9">
        <v>4562342690074</v>
      </c>
      <c r="F3437">
        <v>0</v>
      </c>
      <c r="G3437">
        <v>0</v>
      </c>
      <c r="H3437" t="s">
        <v>24</v>
      </c>
      <c r="I3437" t="s">
        <v>19</v>
      </c>
      <c r="J3437" t="s">
        <v>329</v>
      </c>
      <c r="K3437">
        <v>10</v>
      </c>
      <c r="L3437">
        <v>2</v>
      </c>
      <c r="M3437">
        <v>0</v>
      </c>
      <c r="N3437">
        <v>0</v>
      </c>
    </row>
    <row r="3438" spans="1:14" x14ac:dyDescent="0.15">
      <c r="A3438" t="str">
        <f t="shared" si="56"/>
        <v>201952_387_4562342690081</v>
      </c>
      <c r="B3438">
        <v>201952</v>
      </c>
      <c r="C3438">
        <v>387</v>
      </c>
      <c r="D3438" t="s">
        <v>99</v>
      </c>
      <c r="E3438" s="9">
        <v>4562342690081</v>
      </c>
      <c r="F3438">
        <v>0</v>
      </c>
      <c r="G3438">
        <v>0</v>
      </c>
      <c r="H3438" t="s">
        <v>25</v>
      </c>
      <c r="I3438" t="s">
        <v>19</v>
      </c>
      <c r="J3438" t="s">
        <v>329</v>
      </c>
      <c r="K3438">
        <v>8</v>
      </c>
      <c r="L3438">
        <v>0</v>
      </c>
      <c r="M3438">
        <v>0</v>
      </c>
      <c r="N3438">
        <v>0</v>
      </c>
    </row>
    <row r="3439" spans="1:14" x14ac:dyDescent="0.15">
      <c r="A3439" t="str">
        <f t="shared" si="56"/>
        <v>201952_395_4562342690029</v>
      </c>
      <c r="B3439">
        <v>201952</v>
      </c>
      <c r="C3439">
        <v>395</v>
      </c>
      <c r="D3439" t="s">
        <v>103</v>
      </c>
      <c r="E3439" s="9">
        <v>4562342690029</v>
      </c>
      <c r="F3439">
        <v>0</v>
      </c>
      <c r="G3439">
        <v>0</v>
      </c>
      <c r="H3439" t="s">
        <v>18</v>
      </c>
      <c r="I3439" t="s">
        <v>19</v>
      </c>
      <c r="J3439" t="s">
        <v>329</v>
      </c>
      <c r="K3439">
        <v>23</v>
      </c>
      <c r="L3439">
        <v>1</v>
      </c>
      <c r="M3439">
        <v>0</v>
      </c>
      <c r="N3439">
        <v>0</v>
      </c>
    </row>
    <row r="3440" spans="1:14" x14ac:dyDescent="0.15">
      <c r="A3440" t="str">
        <f t="shared" si="56"/>
        <v>201952_395_4562342690036</v>
      </c>
      <c r="B3440">
        <v>201952</v>
      </c>
      <c r="C3440">
        <v>395</v>
      </c>
      <c r="D3440" t="s">
        <v>103</v>
      </c>
      <c r="E3440" s="9">
        <v>4562342690036</v>
      </c>
      <c r="F3440">
        <v>0</v>
      </c>
      <c r="G3440">
        <v>0</v>
      </c>
      <c r="H3440" t="s">
        <v>20</v>
      </c>
      <c r="I3440" t="s">
        <v>19</v>
      </c>
      <c r="J3440" t="s">
        <v>329</v>
      </c>
      <c r="K3440">
        <v>9</v>
      </c>
      <c r="L3440">
        <v>1</v>
      </c>
      <c r="M3440">
        <v>0</v>
      </c>
      <c r="N3440">
        <v>0</v>
      </c>
    </row>
    <row r="3441" spans="1:14" x14ac:dyDescent="0.15">
      <c r="A3441" t="str">
        <f t="shared" si="56"/>
        <v>201952_395_4562342690050</v>
      </c>
      <c r="B3441">
        <v>201952</v>
      </c>
      <c r="C3441">
        <v>395</v>
      </c>
      <c r="D3441" t="s">
        <v>103</v>
      </c>
      <c r="E3441" s="9">
        <v>4562342690050</v>
      </c>
      <c r="F3441">
        <v>0</v>
      </c>
      <c r="G3441">
        <v>0</v>
      </c>
      <c r="H3441" t="s">
        <v>22</v>
      </c>
      <c r="I3441" t="s">
        <v>19</v>
      </c>
      <c r="J3441" t="s">
        <v>329</v>
      </c>
      <c r="K3441">
        <v>6</v>
      </c>
      <c r="L3441">
        <v>0</v>
      </c>
      <c r="M3441">
        <v>0</v>
      </c>
      <c r="N3441">
        <v>0</v>
      </c>
    </row>
    <row r="3442" spans="1:14" x14ac:dyDescent="0.15">
      <c r="A3442" t="str">
        <f t="shared" si="56"/>
        <v>201952_395_4562342690043</v>
      </c>
      <c r="B3442">
        <v>201952</v>
      </c>
      <c r="C3442">
        <v>395</v>
      </c>
      <c r="D3442" t="s">
        <v>103</v>
      </c>
      <c r="E3442" s="9">
        <v>4562342690043</v>
      </c>
      <c r="F3442">
        <v>0</v>
      </c>
      <c r="G3442">
        <v>0</v>
      </c>
      <c r="H3442" t="s">
        <v>21</v>
      </c>
      <c r="I3442" t="s">
        <v>19</v>
      </c>
      <c r="J3442" t="s">
        <v>329</v>
      </c>
      <c r="K3442">
        <v>21</v>
      </c>
      <c r="L3442">
        <v>1</v>
      </c>
      <c r="M3442">
        <v>0</v>
      </c>
      <c r="N3442">
        <v>0</v>
      </c>
    </row>
    <row r="3443" spans="1:14" x14ac:dyDescent="0.15">
      <c r="A3443" t="str">
        <f t="shared" si="56"/>
        <v>201952_395_4562342690067</v>
      </c>
      <c r="B3443">
        <v>201952</v>
      </c>
      <c r="C3443">
        <v>395</v>
      </c>
      <c r="D3443" t="s">
        <v>103</v>
      </c>
      <c r="E3443" s="9">
        <v>4562342690067</v>
      </c>
      <c r="F3443">
        <v>0</v>
      </c>
      <c r="G3443">
        <v>0</v>
      </c>
      <c r="H3443" t="s">
        <v>23</v>
      </c>
      <c r="I3443" t="s">
        <v>19</v>
      </c>
      <c r="J3443" t="s">
        <v>329</v>
      </c>
      <c r="K3443">
        <v>24</v>
      </c>
      <c r="L3443">
        <v>0</v>
      </c>
      <c r="M3443">
        <v>0</v>
      </c>
      <c r="N3443">
        <v>0</v>
      </c>
    </row>
    <row r="3444" spans="1:14" x14ac:dyDescent="0.15">
      <c r="A3444" t="str">
        <f t="shared" si="56"/>
        <v>201952_395_4562342690074</v>
      </c>
      <c r="B3444">
        <v>201952</v>
      </c>
      <c r="C3444">
        <v>395</v>
      </c>
      <c r="D3444" t="s">
        <v>103</v>
      </c>
      <c r="E3444" s="9">
        <v>4562342690074</v>
      </c>
      <c r="F3444">
        <v>0</v>
      </c>
      <c r="G3444">
        <v>0</v>
      </c>
      <c r="H3444" t="s">
        <v>24</v>
      </c>
      <c r="I3444" t="s">
        <v>19</v>
      </c>
      <c r="J3444" t="s">
        <v>329</v>
      </c>
      <c r="K3444">
        <v>23</v>
      </c>
      <c r="L3444">
        <v>3</v>
      </c>
      <c r="M3444">
        <v>0</v>
      </c>
      <c r="N3444">
        <v>0</v>
      </c>
    </row>
    <row r="3445" spans="1:14" x14ac:dyDescent="0.15">
      <c r="A3445" t="str">
        <f t="shared" si="56"/>
        <v>201952_395_4562342690081</v>
      </c>
      <c r="B3445">
        <v>201952</v>
      </c>
      <c r="C3445">
        <v>395</v>
      </c>
      <c r="D3445" t="s">
        <v>103</v>
      </c>
      <c r="E3445" s="9">
        <v>4562342690081</v>
      </c>
      <c r="F3445">
        <v>0</v>
      </c>
      <c r="G3445">
        <v>0</v>
      </c>
      <c r="H3445" t="s">
        <v>25</v>
      </c>
      <c r="I3445" t="s">
        <v>19</v>
      </c>
      <c r="J3445" t="s">
        <v>329</v>
      </c>
      <c r="K3445">
        <v>2</v>
      </c>
      <c r="L3445">
        <v>0</v>
      </c>
      <c r="M3445">
        <v>0</v>
      </c>
      <c r="N3445">
        <v>0</v>
      </c>
    </row>
    <row r="3446" spans="1:14" x14ac:dyDescent="0.15">
      <c r="A3446" t="str">
        <f t="shared" si="56"/>
        <v>201952_422_4562342690029</v>
      </c>
      <c r="B3446">
        <v>201952</v>
      </c>
      <c r="C3446">
        <v>422</v>
      </c>
      <c r="D3446" t="s">
        <v>116</v>
      </c>
      <c r="E3446" s="9">
        <v>4562342690029</v>
      </c>
      <c r="F3446">
        <v>0</v>
      </c>
      <c r="G3446">
        <v>0</v>
      </c>
      <c r="H3446" t="s">
        <v>18</v>
      </c>
      <c r="I3446" t="s">
        <v>19</v>
      </c>
      <c r="J3446" t="s">
        <v>329</v>
      </c>
      <c r="K3446">
        <v>16</v>
      </c>
      <c r="L3446">
        <v>0</v>
      </c>
      <c r="M3446">
        <v>0</v>
      </c>
      <c r="N3446">
        <v>0</v>
      </c>
    </row>
    <row r="3447" spans="1:14" x14ac:dyDescent="0.15">
      <c r="A3447" t="str">
        <f t="shared" si="56"/>
        <v>201952_422_4562342690036</v>
      </c>
      <c r="B3447">
        <v>201952</v>
      </c>
      <c r="C3447">
        <v>422</v>
      </c>
      <c r="D3447" t="s">
        <v>116</v>
      </c>
      <c r="E3447" s="9">
        <v>4562342690036</v>
      </c>
      <c r="F3447">
        <v>0</v>
      </c>
      <c r="G3447">
        <v>0</v>
      </c>
      <c r="H3447" t="s">
        <v>20</v>
      </c>
      <c r="I3447" t="s">
        <v>19</v>
      </c>
      <c r="J3447" t="s">
        <v>329</v>
      </c>
      <c r="K3447">
        <v>4</v>
      </c>
      <c r="L3447">
        <v>1</v>
      </c>
      <c r="M3447">
        <v>0</v>
      </c>
      <c r="N3447">
        <v>0</v>
      </c>
    </row>
    <row r="3448" spans="1:14" x14ac:dyDescent="0.15">
      <c r="A3448" t="str">
        <f t="shared" si="56"/>
        <v>201952_422_4562342690050</v>
      </c>
      <c r="B3448">
        <v>201952</v>
      </c>
      <c r="C3448">
        <v>422</v>
      </c>
      <c r="D3448" t="s">
        <v>116</v>
      </c>
      <c r="E3448" s="9">
        <v>4562342690050</v>
      </c>
      <c r="F3448">
        <v>0</v>
      </c>
      <c r="G3448">
        <v>0</v>
      </c>
      <c r="H3448" t="s">
        <v>22</v>
      </c>
      <c r="I3448" t="s">
        <v>19</v>
      </c>
      <c r="J3448" t="s">
        <v>329</v>
      </c>
      <c r="K3448">
        <v>7</v>
      </c>
      <c r="L3448">
        <v>1</v>
      </c>
      <c r="M3448">
        <v>0</v>
      </c>
      <c r="N3448">
        <v>0</v>
      </c>
    </row>
    <row r="3449" spans="1:14" x14ac:dyDescent="0.15">
      <c r="A3449" t="str">
        <f t="shared" si="56"/>
        <v>201952_422_4562342690043</v>
      </c>
      <c r="B3449">
        <v>201952</v>
      </c>
      <c r="C3449">
        <v>422</v>
      </c>
      <c r="D3449" t="s">
        <v>116</v>
      </c>
      <c r="E3449" s="9">
        <v>4562342690043</v>
      </c>
      <c r="F3449">
        <v>0</v>
      </c>
      <c r="G3449">
        <v>0</v>
      </c>
      <c r="H3449" t="s">
        <v>21</v>
      </c>
      <c r="I3449" t="s">
        <v>19</v>
      </c>
      <c r="J3449" t="s">
        <v>329</v>
      </c>
      <c r="K3449">
        <v>11</v>
      </c>
      <c r="L3449">
        <v>3</v>
      </c>
      <c r="M3449">
        <v>0</v>
      </c>
      <c r="N3449">
        <v>0</v>
      </c>
    </row>
    <row r="3450" spans="1:14" x14ac:dyDescent="0.15">
      <c r="A3450" t="str">
        <f t="shared" si="56"/>
        <v>201952_422_4562342690067</v>
      </c>
      <c r="B3450">
        <v>201952</v>
      </c>
      <c r="C3450">
        <v>422</v>
      </c>
      <c r="D3450" t="s">
        <v>116</v>
      </c>
      <c r="E3450" s="9">
        <v>4562342690067</v>
      </c>
      <c r="F3450">
        <v>0</v>
      </c>
      <c r="G3450">
        <v>0</v>
      </c>
      <c r="H3450" t="s">
        <v>23</v>
      </c>
      <c r="I3450" t="s">
        <v>19</v>
      </c>
      <c r="J3450" t="s">
        <v>329</v>
      </c>
      <c r="K3450">
        <v>15</v>
      </c>
      <c r="L3450">
        <v>5</v>
      </c>
      <c r="M3450">
        <v>0</v>
      </c>
      <c r="N3450">
        <v>0</v>
      </c>
    </row>
    <row r="3451" spans="1:14" x14ac:dyDescent="0.15">
      <c r="A3451" t="str">
        <f t="shared" si="56"/>
        <v>201952_422_4562342690074</v>
      </c>
      <c r="B3451">
        <v>201952</v>
      </c>
      <c r="C3451">
        <v>422</v>
      </c>
      <c r="D3451" t="s">
        <v>116</v>
      </c>
      <c r="E3451" s="9">
        <v>4562342690074</v>
      </c>
      <c r="F3451">
        <v>0</v>
      </c>
      <c r="G3451">
        <v>0</v>
      </c>
      <c r="H3451" t="s">
        <v>24</v>
      </c>
      <c r="I3451" t="s">
        <v>19</v>
      </c>
      <c r="J3451" t="s">
        <v>329</v>
      </c>
      <c r="K3451">
        <v>13</v>
      </c>
      <c r="L3451">
        <v>4</v>
      </c>
      <c r="M3451">
        <v>0</v>
      </c>
      <c r="N3451">
        <v>0</v>
      </c>
    </row>
    <row r="3452" spans="1:14" x14ac:dyDescent="0.15">
      <c r="A3452" t="str">
        <f t="shared" si="56"/>
        <v>201952_422_4562342690081</v>
      </c>
      <c r="B3452">
        <v>201952</v>
      </c>
      <c r="C3452">
        <v>422</v>
      </c>
      <c r="D3452" t="s">
        <v>116</v>
      </c>
      <c r="E3452" s="9">
        <v>4562342690081</v>
      </c>
      <c r="F3452">
        <v>0</v>
      </c>
      <c r="G3452">
        <v>0</v>
      </c>
      <c r="H3452" t="s">
        <v>25</v>
      </c>
      <c r="I3452" t="s">
        <v>19</v>
      </c>
      <c r="J3452" t="s">
        <v>329</v>
      </c>
      <c r="K3452">
        <v>4</v>
      </c>
      <c r="L3452">
        <v>1</v>
      </c>
      <c r="M3452">
        <v>0</v>
      </c>
      <c r="N3452">
        <v>0</v>
      </c>
    </row>
    <row r="3453" spans="1:14" x14ac:dyDescent="0.15">
      <c r="A3453" t="str">
        <f t="shared" si="56"/>
        <v>201952_423_4562342690029</v>
      </c>
      <c r="B3453">
        <v>201952</v>
      </c>
      <c r="C3453">
        <v>423</v>
      </c>
      <c r="D3453" t="s">
        <v>117</v>
      </c>
      <c r="E3453" s="9">
        <v>4562342690029</v>
      </c>
      <c r="F3453">
        <v>0</v>
      </c>
      <c r="G3453">
        <v>0</v>
      </c>
      <c r="H3453" t="s">
        <v>18</v>
      </c>
      <c r="I3453" t="s">
        <v>19</v>
      </c>
      <c r="J3453" t="s">
        <v>329</v>
      </c>
      <c r="K3453">
        <v>23</v>
      </c>
      <c r="L3453">
        <v>6</v>
      </c>
      <c r="M3453">
        <v>0</v>
      </c>
      <c r="N3453">
        <v>0</v>
      </c>
    </row>
    <row r="3454" spans="1:14" x14ac:dyDescent="0.15">
      <c r="A3454" t="str">
        <f t="shared" si="56"/>
        <v>201952_423_4562342690036</v>
      </c>
      <c r="B3454">
        <v>201952</v>
      </c>
      <c r="C3454">
        <v>423</v>
      </c>
      <c r="D3454" t="s">
        <v>117</v>
      </c>
      <c r="E3454" s="9">
        <v>4562342690036</v>
      </c>
      <c r="F3454">
        <v>0</v>
      </c>
      <c r="G3454">
        <v>0</v>
      </c>
      <c r="H3454" t="s">
        <v>20</v>
      </c>
      <c r="I3454" t="s">
        <v>19</v>
      </c>
      <c r="J3454" t="s">
        <v>329</v>
      </c>
      <c r="K3454">
        <v>8</v>
      </c>
      <c r="L3454">
        <v>1</v>
      </c>
      <c r="M3454">
        <v>0</v>
      </c>
      <c r="N3454">
        <v>0</v>
      </c>
    </row>
    <row r="3455" spans="1:14" x14ac:dyDescent="0.15">
      <c r="A3455" t="str">
        <f t="shared" si="56"/>
        <v>201952_423_4562342690050</v>
      </c>
      <c r="B3455">
        <v>201952</v>
      </c>
      <c r="C3455">
        <v>423</v>
      </c>
      <c r="D3455" t="s">
        <v>117</v>
      </c>
      <c r="E3455" s="9">
        <v>4562342690050</v>
      </c>
      <c r="F3455">
        <v>0</v>
      </c>
      <c r="G3455">
        <v>0</v>
      </c>
      <c r="H3455" t="s">
        <v>22</v>
      </c>
      <c r="I3455" t="s">
        <v>19</v>
      </c>
      <c r="J3455" t="s">
        <v>329</v>
      </c>
      <c r="K3455">
        <v>6</v>
      </c>
      <c r="L3455">
        <v>3</v>
      </c>
      <c r="M3455">
        <v>0</v>
      </c>
      <c r="N3455">
        <v>0</v>
      </c>
    </row>
    <row r="3456" spans="1:14" x14ac:dyDescent="0.15">
      <c r="A3456" t="str">
        <f t="shared" si="56"/>
        <v>201952_423_4562342690043</v>
      </c>
      <c r="B3456">
        <v>201952</v>
      </c>
      <c r="C3456">
        <v>423</v>
      </c>
      <c r="D3456" t="s">
        <v>117</v>
      </c>
      <c r="E3456" s="9">
        <v>4562342690043</v>
      </c>
      <c r="F3456">
        <v>0</v>
      </c>
      <c r="G3456">
        <v>0</v>
      </c>
      <c r="H3456" t="s">
        <v>21</v>
      </c>
      <c r="I3456" t="s">
        <v>19</v>
      </c>
      <c r="J3456" t="s">
        <v>329</v>
      </c>
      <c r="K3456">
        <v>24</v>
      </c>
      <c r="L3456">
        <v>3</v>
      </c>
      <c r="M3456">
        <v>0</v>
      </c>
      <c r="N3456">
        <v>0</v>
      </c>
    </row>
    <row r="3457" spans="1:14" x14ac:dyDescent="0.15">
      <c r="A3457" t="str">
        <f t="shared" si="56"/>
        <v>201952_423_4562342690067</v>
      </c>
      <c r="B3457">
        <v>201952</v>
      </c>
      <c r="C3457">
        <v>423</v>
      </c>
      <c r="D3457" t="s">
        <v>117</v>
      </c>
      <c r="E3457" s="9">
        <v>4562342690067</v>
      </c>
      <c r="F3457">
        <v>0</v>
      </c>
      <c r="G3457">
        <v>0</v>
      </c>
      <c r="H3457" t="s">
        <v>23</v>
      </c>
      <c r="I3457" t="s">
        <v>19</v>
      </c>
      <c r="J3457" t="s">
        <v>329</v>
      </c>
      <c r="K3457">
        <v>29</v>
      </c>
      <c r="L3457">
        <v>1</v>
      </c>
      <c r="M3457">
        <v>0</v>
      </c>
      <c r="N3457">
        <v>0</v>
      </c>
    </row>
    <row r="3458" spans="1:14" x14ac:dyDescent="0.15">
      <c r="A3458" t="str">
        <f t="shared" si="56"/>
        <v>201952_423_4562342690074</v>
      </c>
      <c r="B3458">
        <v>201952</v>
      </c>
      <c r="C3458">
        <v>423</v>
      </c>
      <c r="D3458" t="s">
        <v>117</v>
      </c>
      <c r="E3458" s="9">
        <v>4562342690074</v>
      </c>
      <c r="F3458">
        <v>0</v>
      </c>
      <c r="G3458">
        <v>0</v>
      </c>
      <c r="H3458" t="s">
        <v>24</v>
      </c>
      <c r="I3458" t="s">
        <v>19</v>
      </c>
      <c r="J3458" t="s">
        <v>329</v>
      </c>
      <c r="K3458">
        <v>27</v>
      </c>
      <c r="L3458">
        <v>3</v>
      </c>
      <c r="M3458">
        <v>0</v>
      </c>
      <c r="N3458">
        <v>0</v>
      </c>
    </row>
    <row r="3459" spans="1:14" x14ac:dyDescent="0.15">
      <c r="A3459" t="str">
        <f t="shared" si="56"/>
        <v>201952_423_4562342690081</v>
      </c>
      <c r="B3459">
        <v>201952</v>
      </c>
      <c r="C3459">
        <v>423</v>
      </c>
      <c r="D3459" t="s">
        <v>117</v>
      </c>
      <c r="E3459" s="9">
        <v>4562342690081</v>
      </c>
      <c r="F3459">
        <v>0</v>
      </c>
      <c r="G3459">
        <v>0</v>
      </c>
      <c r="H3459" t="s">
        <v>25</v>
      </c>
      <c r="I3459" t="s">
        <v>19</v>
      </c>
      <c r="J3459" t="s">
        <v>329</v>
      </c>
      <c r="K3459">
        <v>7</v>
      </c>
      <c r="L3459">
        <v>1</v>
      </c>
      <c r="M3459">
        <v>0</v>
      </c>
      <c r="N3459">
        <v>0</v>
      </c>
    </row>
    <row r="3460" spans="1:14" x14ac:dyDescent="0.15">
      <c r="A3460" t="str">
        <f t="shared" si="56"/>
        <v>201952_311_4562342690029</v>
      </c>
      <c r="B3460">
        <v>201952</v>
      </c>
      <c r="C3460">
        <v>311</v>
      </c>
      <c r="D3460" t="s">
        <v>76</v>
      </c>
      <c r="E3460" s="9">
        <v>4562342690029</v>
      </c>
      <c r="F3460">
        <v>0</v>
      </c>
      <c r="G3460">
        <v>0</v>
      </c>
      <c r="H3460" t="s">
        <v>18</v>
      </c>
      <c r="I3460" t="s">
        <v>19</v>
      </c>
      <c r="J3460" t="s">
        <v>329</v>
      </c>
      <c r="K3460">
        <v>25</v>
      </c>
      <c r="L3460">
        <v>1</v>
      </c>
      <c r="M3460">
        <v>0</v>
      </c>
      <c r="N3460">
        <v>0</v>
      </c>
    </row>
    <row r="3461" spans="1:14" x14ac:dyDescent="0.15">
      <c r="A3461" t="str">
        <f t="shared" si="56"/>
        <v>201952_311_4562342690036</v>
      </c>
      <c r="B3461">
        <v>201952</v>
      </c>
      <c r="C3461">
        <v>311</v>
      </c>
      <c r="D3461" t="s">
        <v>76</v>
      </c>
      <c r="E3461" s="9">
        <v>4562342690036</v>
      </c>
      <c r="F3461">
        <v>0</v>
      </c>
      <c r="G3461">
        <v>0</v>
      </c>
      <c r="H3461" t="s">
        <v>20</v>
      </c>
      <c r="I3461" t="s">
        <v>19</v>
      </c>
      <c r="J3461" t="s">
        <v>329</v>
      </c>
      <c r="K3461">
        <v>10</v>
      </c>
      <c r="L3461">
        <v>0</v>
      </c>
      <c r="M3461">
        <v>0</v>
      </c>
      <c r="N3461">
        <v>0</v>
      </c>
    </row>
    <row r="3462" spans="1:14" x14ac:dyDescent="0.15">
      <c r="A3462" t="str">
        <f t="shared" si="56"/>
        <v>201952_311_4562342690050</v>
      </c>
      <c r="B3462">
        <v>201952</v>
      </c>
      <c r="C3462">
        <v>311</v>
      </c>
      <c r="D3462" t="s">
        <v>76</v>
      </c>
      <c r="E3462" s="9">
        <v>4562342690050</v>
      </c>
      <c r="F3462">
        <v>0</v>
      </c>
      <c r="G3462">
        <v>0</v>
      </c>
      <c r="H3462" t="s">
        <v>22</v>
      </c>
      <c r="I3462" t="s">
        <v>19</v>
      </c>
      <c r="J3462" t="s">
        <v>329</v>
      </c>
      <c r="K3462">
        <v>5</v>
      </c>
      <c r="L3462">
        <v>1</v>
      </c>
      <c r="M3462">
        <v>0</v>
      </c>
      <c r="N3462">
        <v>0</v>
      </c>
    </row>
    <row r="3463" spans="1:14" x14ac:dyDescent="0.15">
      <c r="A3463" t="str">
        <f t="shared" si="56"/>
        <v>201952_311_4562342690043</v>
      </c>
      <c r="B3463">
        <v>201952</v>
      </c>
      <c r="C3463">
        <v>311</v>
      </c>
      <c r="D3463" t="s">
        <v>76</v>
      </c>
      <c r="E3463" s="9">
        <v>4562342690043</v>
      </c>
      <c r="F3463">
        <v>0</v>
      </c>
      <c r="G3463">
        <v>0</v>
      </c>
      <c r="H3463" t="s">
        <v>21</v>
      </c>
      <c r="I3463" t="s">
        <v>19</v>
      </c>
      <c r="J3463" t="s">
        <v>329</v>
      </c>
      <c r="K3463">
        <v>22</v>
      </c>
      <c r="L3463">
        <v>4</v>
      </c>
      <c r="M3463">
        <v>0</v>
      </c>
      <c r="N3463">
        <v>0</v>
      </c>
    </row>
    <row r="3464" spans="1:14" x14ac:dyDescent="0.15">
      <c r="A3464" t="str">
        <f t="shared" si="56"/>
        <v>201952_311_4562342690067</v>
      </c>
      <c r="B3464">
        <v>201952</v>
      </c>
      <c r="C3464">
        <v>311</v>
      </c>
      <c r="D3464" t="s">
        <v>76</v>
      </c>
      <c r="E3464" s="9">
        <v>4562342690067</v>
      </c>
      <c r="F3464">
        <v>0</v>
      </c>
      <c r="G3464">
        <v>0</v>
      </c>
      <c r="H3464" t="s">
        <v>23</v>
      </c>
      <c r="I3464" t="s">
        <v>19</v>
      </c>
      <c r="J3464" t="s">
        <v>329</v>
      </c>
      <c r="K3464">
        <v>23</v>
      </c>
      <c r="L3464">
        <v>2</v>
      </c>
      <c r="M3464">
        <v>0</v>
      </c>
      <c r="N3464">
        <v>0</v>
      </c>
    </row>
    <row r="3465" spans="1:14" x14ac:dyDescent="0.15">
      <c r="A3465" t="str">
        <f t="shared" si="56"/>
        <v>201952_311_4562342690074</v>
      </c>
      <c r="B3465">
        <v>201952</v>
      </c>
      <c r="C3465">
        <v>311</v>
      </c>
      <c r="D3465" t="s">
        <v>76</v>
      </c>
      <c r="E3465" s="9">
        <v>4562342690074</v>
      </c>
      <c r="F3465">
        <v>0</v>
      </c>
      <c r="G3465">
        <v>0</v>
      </c>
      <c r="H3465" t="s">
        <v>24</v>
      </c>
      <c r="I3465" t="s">
        <v>19</v>
      </c>
      <c r="J3465" t="s">
        <v>329</v>
      </c>
      <c r="K3465">
        <v>28</v>
      </c>
      <c r="L3465">
        <v>3</v>
      </c>
      <c r="M3465">
        <v>0</v>
      </c>
      <c r="N3465">
        <v>0</v>
      </c>
    </row>
    <row r="3466" spans="1:14" x14ac:dyDescent="0.15">
      <c r="A3466" t="str">
        <f t="shared" si="56"/>
        <v>201952_311_4562342690081</v>
      </c>
      <c r="B3466">
        <v>201952</v>
      </c>
      <c r="C3466">
        <v>311</v>
      </c>
      <c r="D3466" t="s">
        <v>76</v>
      </c>
      <c r="E3466" s="9">
        <v>4562342690081</v>
      </c>
      <c r="F3466">
        <v>0</v>
      </c>
      <c r="G3466">
        <v>0</v>
      </c>
      <c r="H3466" t="s">
        <v>25</v>
      </c>
      <c r="I3466" t="s">
        <v>19</v>
      </c>
      <c r="J3466" t="s">
        <v>329</v>
      </c>
      <c r="K3466">
        <v>4</v>
      </c>
      <c r="L3466">
        <v>1</v>
      </c>
      <c r="M3466">
        <v>0</v>
      </c>
      <c r="N3466">
        <v>0</v>
      </c>
    </row>
    <row r="3467" spans="1:14" x14ac:dyDescent="0.15">
      <c r="A3467" t="str">
        <f t="shared" si="56"/>
        <v>201952_376_4562342690029</v>
      </c>
      <c r="B3467">
        <v>201952</v>
      </c>
      <c r="C3467">
        <v>376</v>
      </c>
      <c r="D3467" t="s">
        <v>96</v>
      </c>
      <c r="E3467" s="9">
        <v>4562342690029</v>
      </c>
      <c r="F3467">
        <v>0</v>
      </c>
      <c r="G3467">
        <v>0</v>
      </c>
      <c r="H3467" t="s">
        <v>18</v>
      </c>
      <c r="I3467" t="s">
        <v>19</v>
      </c>
      <c r="J3467" t="s">
        <v>329</v>
      </c>
      <c r="K3467">
        <v>28</v>
      </c>
      <c r="L3467">
        <v>1</v>
      </c>
      <c r="M3467">
        <v>0</v>
      </c>
      <c r="N3467">
        <v>0</v>
      </c>
    </row>
    <row r="3468" spans="1:14" x14ac:dyDescent="0.15">
      <c r="A3468" t="str">
        <f t="shared" si="56"/>
        <v>201952_376_4562342690036</v>
      </c>
      <c r="B3468">
        <v>201952</v>
      </c>
      <c r="C3468">
        <v>376</v>
      </c>
      <c r="D3468" t="s">
        <v>96</v>
      </c>
      <c r="E3468" s="9">
        <v>4562342690036</v>
      </c>
      <c r="F3468">
        <v>0</v>
      </c>
      <c r="G3468">
        <v>0</v>
      </c>
      <c r="H3468" t="s">
        <v>20</v>
      </c>
      <c r="I3468" t="s">
        <v>19</v>
      </c>
      <c r="J3468" t="s">
        <v>329</v>
      </c>
      <c r="K3468">
        <v>9</v>
      </c>
      <c r="L3468">
        <v>0</v>
      </c>
      <c r="M3468">
        <v>0</v>
      </c>
      <c r="N3468">
        <v>0</v>
      </c>
    </row>
    <row r="3469" spans="1:14" x14ac:dyDescent="0.15">
      <c r="A3469" t="str">
        <f t="shared" si="56"/>
        <v>201952_376_4562342690050</v>
      </c>
      <c r="B3469">
        <v>201952</v>
      </c>
      <c r="C3469">
        <v>376</v>
      </c>
      <c r="D3469" t="s">
        <v>96</v>
      </c>
      <c r="E3469" s="9">
        <v>4562342690050</v>
      </c>
      <c r="F3469">
        <v>0</v>
      </c>
      <c r="G3469">
        <v>0</v>
      </c>
      <c r="H3469" t="s">
        <v>22</v>
      </c>
      <c r="I3469" t="s">
        <v>19</v>
      </c>
      <c r="J3469" t="s">
        <v>329</v>
      </c>
      <c r="K3469">
        <v>7</v>
      </c>
      <c r="L3469">
        <v>2</v>
      </c>
      <c r="M3469">
        <v>0</v>
      </c>
      <c r="N3469">
        <v>0</v>
      </c>
    </row>
    <row r="3470" spans="1:14" x14ac:dyDescent="0.15">
      <c r="A3470" t="str">
        <f t="shared" si="56"/>
        <v>201952_376_4562342690043</v>
      </c>
      <c r="B3470">
        <v>201952</v>
      </c>
      <c r="C3470">
        <v>376</v>
      </c>
      <c r="D3470" t="s">
        <v>96</v>
      </c>
      <c r="E3470" s="9">
        <v>4562342690043</v>
      </c>
      <c r="F3470">
        <v>0</v>
      </c>
      <c r="G3470">
        <v>0</v>
      </c>
      <c r="H3470" t="s">
        <v>21</v>
      </c>
      <c r="I3470" t="s">
        <v>19</v>
      </c>
      <c r="J3470" t="s">
        <v>329</v>
      </c>
      <c r="K3470">
        <v>24</v>
      </c>
      <c r="L3470">
        <v>2</v>
      </c>
      <c r="M3470">
        <v>0</v>
      </c>
      <c r="N3470">
        <v>0</v>
      </c>
    </row>
    <row r="3471" spans="1:14" x14ac:dyDescent="0.15">
      <c r="A3471" t="str">
        <f t="shared" si="56"/>
        <v>201952_376_4562342690067</v>
      </c>
      <c r="B3471">
        <v>201952</v>
      </c>
      <c r="C3471">
        <v>376</v>
      </c>
      <c r="D3471" t="s">
        <v>96</v>
      </c>
      <c r="E3471" s="9">
        <v>4562342690067</v>
      </c>
      <c r="F3471">
        <v>0</v>
      </c>
      <c r="G3471">
        <v>0</v>
      </c>
      <c r="H3471" t="s">
        <v>23</v>
      </c>
      <c r="I3471" t="s">
        <v>19</v>
      </c>
      <c r="J3471" t="s">
        <v>329</v>
      </c>
      <c r="K3471">
        <v>25</v>
      </c>
      <c r="L3471">
        <v>1</v>
      </c>
      <c r="M3471">
        <v>0</v>
      </c>
      <c r="N3471">
        <v>0</v>
      </c>
    </row>
    <row r="3472" spans="1:14" x14ac:dyDescent="0.15">
      <c r="A3472" t="str">
        <f t="shared" si="56"/>
        <v>201952_376_4562342690074</v>
      </c>
      <c r="B3472">
        <v>201952</v>
      </c>
      <c r="C3472">
        <v>376</v>
      </c>
      <c r="D3472" t="s">
        <v>96</v>
      </c>
      <c r="E3472" s="9">
        <v>4562342690074</v>
      </c>
      <c r="F3472">
        <v>0</v>
      </c>
      <c r="G3472">
        <v>0</v>
      </c>
      <c r="H3472" t="s">
        <v>24</v>
      </c>
      <c r="I3472" t="s">
        <v>19</v>
      </c>
      <c r="J3472" t="s">
        <v>329</v>
      </c>
      <c r="K3472">
        <v>26</v>
      </c>
      <c r="L3472">
        <v>2</v>
      </c>
      <c r="M3472">
        <v>0</v>
      </c>
      <c r="N3472">
        <v>0</v>
      </c>
    </row>
    <row r="3473" spans="1:14" x14ac:dyDescent="0.15">
      <c r="A3473" t="str">
        <f t="shared" si="56"/>
        <v>201952_376_4562342690081</v>
      </c>
      <c r="B3473">
        <v>201952</v>
      </c>
      <c r="C3473">
        <v>376</v>
      </c>
      <c r="D3473" t="s">
        <v>96</v>
      </c>
      <c r="E3473" s="9">
        <v>4562342690081</v>
      </c>
      <c r="F3473">
        <v>0</v>
      </c>
      <c r="G3473">
        <v>0</v>
      </c>
      <c r="H3473" t="s">
        <v>25</v>
      </c>
      <c r="I3473" t="s">
        <v>19</v>
      </c>
      <c r="J3473" t="s">
        <v>329</v>
      </c>
      <c r="K3473">
        <v>9</v>
      </c>
      <c r="L3473">
        <v>1</v>
      </c>
      <c r="M3473">
        <v>0</v>
      </c>
      <c r="N3473">
        <v>0</v>
      </c>
    </row>
    <row r="3474" spans="1:14" x14ac:dyDescent="0.15">
      <c r="A3474" t="str">
        <f t="shared" si="56"/>
        <v>201952_367_4562342690029</v>
      </c>
      <c r="B3474">
        <v>201952</v>
      </c>
      <c r="C3474">
        <v>367</v>
      </c>
      <c r="D3474" t="s">
        <v>93</v>
      </c>
      <c r="E3474" s="9">
        <v>4562342690029</v>
      </c>
      <c r="F3474">
        <v>0</v>
      </c>
      <c r="G3474">
        <v>0</v>
      </c>
      <c r="H3474" t="s">
        <v>18</v>
      </c>
      <c r="I3474" t="s">
        <v>19</v>
      </c>
      <c r="J3474" t="s">
        <v>329</v>
      </c>
      <c r="K3474">
        <v>27</v>
      </c>
      <c r="L3474">
        <v>1</v>
      </c>
      <c r="M3474">
        <v>0</v>
      </c>
      <c r="N3474">
        <v>0</v>
      </c>
    </row>
    <row r="3475" spans="1:14" x14ac:dyDescent="0.15">
      <c r="A3475" t="str">
        <f t="shared" si="56"/>
        <v>201952_367_4562342690036</v>
      </c>
      <c r="B3475">
        <v>201952</v>
      </c>
      <c r="C3475">
        <v>367</v>
      </c>
      <c r="D3475" t="s">
        <v>93</v>
      </c>
      <c r="E3475" s="9">
        <v>4562342690036</v>
      </c>
      <c r="F3475">
        <v>0</v>
      </c>
      <c r="G3475">
        <v>0</v>
      </c>
      <c r="H3475" t="s">
        <v>20</v>
      </c>
      <c r="I3475" t="s">
        <v>19</v>
      </c>
      <c r="J3475" t="s">
        <v>329</v>
      </c>
      <c r="K3475">
        <v>10</v>
      </c>
      <c r="L3475">
        <v>0</v>
      </c>
      <c r="M3475">
        <v>0</v>
      </c>
      <c r="N3475">
        <v>0</v>
      </c>
    </row>
    <row r="3476" spans="1:14" x14ac:dyDescent="0.15">
      <c r="A3476" t="str">
        <f t="shared" si="56"/>
        <v>201952_367_4562342690050</v>
      </c>
      <c r="B3476">
        <v>201952</v>
      </c>
      <c r="C3476">
        <v>367</v>
      </c>
      <c r="D3476" t="s">
        <v>93</v>
      </c>
      <c r="E3476" s="9">
        <v>4562342690050</v>
      </c>
      <c r="F3476">
        <v>0</v>
      </c>
      <c r="G3476">
        <v>0</v>
      </c>
      <c r="H3476" t="s">
        <v>22</v>
      </c>
      <c r="I3476" t="s">
        <v>19</v>
      </c>
      <c r="J3476" t="s">
        <v>329</v>
      </c>
      <c r="K3476">
        <v>6</v>
      </c>
      <c r="L3476">
        <v>0</v>
      </c>
      <c r="M3476">
        <v>0</v>
      </c>
      <c r="N3476">
        <v>0</v>
      </c>
    </row>
    <row r="3477" spans="1:14" x14ac:dyDescent="0.15">
      <c r="A3477" t="str">
        <f t="shared" si="56"/>
        <v>201952_367_4562342690043</v>
      </c>
      <c r="B3477">
        <v>201952</v>
      </c>
      <c r="C3477">
        <v>367</v>
      </c>
      <c r="D3477" t="s">
        <v>93</v>
      </c>
      <c r="E3477" s="9">
        <v>4562342690043</v>
      </c>
      <c r="F3477">
        <v>0</v>
      </c>
      <c r="G3477">
        <v>0</v>
      </c>
      <c r="H3477" t="s">
        <v>21</v>
      </c>
      <c r="I3477" t="s">
        <v>19</v>
      </c>
      <c r="J3477" t="s">
        <v>329</v>
      </c>
      <c r="K3477">
        <v>25</v>
      </c>
      <c r="L3477">
        <v>1</v>
      </c>
      <c r="M3477">
        <v>0</v>
      </c>
      <c r="N3477">
        <v>0</v>
      </c>
    </row>
    <row r="3478" spans="1:14" x14ac:dyDescent="0.15">
      <c r="A3478" t="str">
        <f t="shared" si="56"/>
        <v>201952_367_4562342690067</v>
      </c>
      <c r="B3478">
        <v>201952</v>
      </c>
      <c r="C3478">
        <v>367</v>
      </c>
      <c r="D3478" t="s">
        <v>93</v>
      </c>
      <c r="E3478" s="9">
        <v>4562342690067</v>
      </c>
      <c r="F3478">
        <v>0</v>
      </c>
      <c r="G3478">
        <v>0</v>
      </c>
      <c r="H3478" t="s">
        <v>23</v>
      </c>
      <c r="I3478" t="s">
        <v>19</v>
      </c>
      <c r="J3478" t="s">
        <v>329</v>
      </c>
      <c r="K3478">
        <v>25</v>
      </c>
      <c r="L3478">
        <v>1</v>
      </c>
      <c r="M3478">
        <v>0</v>
      </c>
      <c r="N3478">
        <v>0</v>
      </c>
    </row>
    <row r="3479" spans="1:14" x14ac:dyDescent="0.15">
      <c r="A3479" t="str">
        <f t="shared" si="56"/>
        <v>201952_367_4562342690074</v>
      </c>
      <c r="B3479">
        <v>201952</v>
      </c>
      <c r="C3479">
        <v>367</v>
      </c>
      <c r="D3479" t="s">
        <v>93</v>
      </c>
      <c r="E3479" s="9">
        <v>4562342690074</v>
      </c>
      <c r="F3479">
        <v>0</v>
      </c>
      <c r="G3479">
        <v>0</v>
      </c>
      <c r="H3479" t="s">
        <v>24</v>
      </c>
      <c r="I3479" t="s">
        <v>19</v>
      </c>
      <c r="J3479" t="s">
        <v>329</v>
      </c>
      <c r="K3479">
        <v>0</v>
      </c>
      <c r="L3479">
        <v>0</v>
      </c>
      <c r="M3479">
        <v>0</v>
      </c>
      <c r="N3479">
        <v>0</v>
      </c>
    </row>
    <row r="3480" spans="1:14" x14ac:dyDescent="0.15">
      <c r="A3480" t="str">
        <f t="shared" si="56"/>
        <v>201952_367_4562342690081</v>
      </c>
      <c r="B3480">
        <v>201952</v>
      </c>
      <c r="C3480">
        <v>367</v>
      </c>
      <c r="D3480" t="s">
        <v>93</v>
      </c>
      <c r="E3480" s="9">
        <v>4562342690081</v>
      </c>
      <c r="F3480">
        <v>0</v>
      </c>
      <c r="G3480">
        <v>0</v>
      </c>
      <c r="H3480" t="s">
        <v>25</v>
      </c>
      <c r="I3480" t="s">
        <v>19</v>
      </c>
      <c r="J3480" t="s">
        <v>329</v>
      </c>
      <c r="K3480">
        <v>0</v>
      </c>
      <c r="L3480">
        <v>0</v>
      </c>
      <c r="M3480">
        <v>0</v>
      </c>
      <c r="N3480">
        <v>0</v>
      </c>
    </row>
    <row r="3481" spans="1:14" x14ac:dyDescent="0.15">
      <c r="A3481" t="str">
        <f t="shared" ref="A3481:A3544" si="57">B3481&amp;"_"&amp;C3481&amp;"_"&amp;E3481</f>
        <v>201952_60_4562342690029</v>
      </c>
      <c r="B3481">
        <v>201952</v>
      </c>
      <c r="C3481">
        <v>60</v>
      </c>
      <c r="D3481" t="s">
        <v>44</v>
      </c>
      <c r="E3481" s="9">
        <v>4562342690029</v>
      </c>
      <c r="F3481">
        <v>0</v>
      </c>
      <c r="G3481">
        <v>0</v>
      </c>
      <c r="H3481" t="s">
        <v>18</v>
      </c>
      <c r="I3481" t="s">
        <v>19</v>
      </c>
      <c r="J3481" t="s">
        <v>329</v>
      </c>
      <c r="K3481">
        <v>17</v>
      </c>
      <c r="L3481">
        <v>3</v>
      </c>
      <c r="M3481">
        <v>0</v>
      </c>
      <c r="N3481">
        <v>0</v>
      </c>
    </row>
    <row r="3482" spans="1:14" x14ac:dyDescent="0.15">
      <c r="A3482" t="str">
        <f t="shared" si="57"/>
        <v>201952_60_4562342690036</v>
      </c>
      <c r="B3482">
        <v>201952</v>
      </c>
      <c r="C3482">
        <v>60</v>
      </c>
      <c r="D3482" t="s">
        <v>44</v>
      </c>
      <c r="E3482" s="9">
        <v>4562342690036</v>
      </c>
      <c r="F3482">
        <v>0</v>
      </c>
      <c r="G3482">
        <v>0</v>
      </c>
      <c r="H3482" t="s">
        <v>20</v>
      </c>
      <c r="I3482" t="s">
        <v>19</v>
      </c>
      <c r="J3482" t="s">
        <v>329</v>
      </c>
      <c r="K3482">
        <v>7</v>
      </c>
      <c r="L3482">
        <v>0</v>
      </c>
      <c r="M3482">
        <v>0</v>
      </c>
      <c r="N3482">
        <v>0</v>
      </c>
    </row>
    <row r="3483" spans="1:14" x14ac:dyDescent="0.15">
      <c r="A3483" t="str">
        <f t="shared" si="57"/>
        <v>201952_60_4562342690050</v>
      </c>
      <c r="B3483">
        <v>201952</v>
      </c>
      <c r="C3483">
        <v>60</v>
      </c>
      <c r="D3483" t="s">
        <v>44</v>
      </c>
      <c r="E3483" s="9">
        <v>4562342690050</v>
      </c>
      <c r="F3483">
        <v>0</v>
      </c>
      <c r="G3483">
        <v>0</v>
      </c>
      <c r="H3483" t="s">
        <v>22</v>
      </c>
      <c r="I3483" t="s">
        <v>19</v>
      </c>
      <c r="J3483" t="s">
        <v>329</v>
      </c>
      <c r="K3483">
        <v>7</v>
      </c>
      <c r="L3483">
        <v>3</v>
      </c>
      <c r="M3483">
        <v>0</v>
      </c>
      <c r="N3483">
        <v>0</v>
      </c>
    </row>
    <row r="3484" spans="1:14" x14ac:dyDescent="0.15">
      <c r="A3484" t="str">
        <f t="shared" si="57"/>
        <v>201952_60_4562342690043</v>
      </c>
      <c r="B3484">
        <v>201952</v>
      </c>
      <c r="C3484">
        <v>60</v>
      </c>
      <c r="D3484" t="s">
        <v>44</v>
      </c>
      <c r="E3484" s="9">
        <v>4562342690043</v>
      </c>
      <c r="F3484">
        <v>0</v>
      </c>
      <c r="G3484">
        <v>0</v>
      </c>
      <c r="H3484" t="s">
        <v>21</v>
      </c>
      <c r="I3484" t="s">
        <v>19</v>
      </c>
      <c r="J3484" t="s">
        <v>329</v>
      </c>
      <c r="K3484">
        <v>22</v>
      </c>
      <c r="L3484">
        <v>0</v>
      </c>
      <c r="M3484">
        <v>0</v>
      </c>
      <c r="N3484">
        <v>0</v>
      </c>
    </row>
    <row r="3485" spans="1:14" x14ac:dyDescent="0.15">
      <c r="A3485" t="str">
        <f t="shared" si="57"/>
        <v>201952_60_4562342690067</v>
      </c>
      <c r="B3485">
        <v>201952</v>
      </c>
      <c r="C3485">
        <v>60</v>
      </c>
      <c r="D3485" t="s">
        <v>44</v>
      </c>
      <c r="E3485" s="9">
        <v>4562342690067</v>
      </c>
      <c r="F3485">
        <v>0</v>
      </c>
      <c r="G3485">
        <v>0</v>
      </c>
      <c r="H3485" t="s">
        <v>23</v>
      </c>
      <c r="I3485" t="s">
        <v>19</v>
      </c>
      <c r="J3485" t="s">
        <v>329</v>
      </c>
      <c r="K3485">
        <v>27</v>
      </c>
      <c r="L3485">
        <v>0</v>
      </c>
      <c r="M3485">
        <v>0</v>
      </c>
      <c r="N3485">
        <v>0</v>
      </c>
    </row>
    <row r="3486" spans="1:14" x14ac:dyDescent="0.15">
      <c r="A3486" t="str">
        <f t="shared" si="57"/>
        <v>201952_60_4562342690074</v>
      </c>
      <c r="B3486">
        <v>201952</v>
      </c>
      <c r="C3486">
        <v>60</v>
      </c>
      <c r="D3486" t="s">
        <v>44</v>
      </c>
      <c r="E3486" s="9">
        <v>4562342690074</v>
      </c>
      <c r="F3486">
        <v>0</v>
      </c>
      <c r="G3486">
        <v>0</v>
      </c>
      <c r="H3486" t="s">
        <v>24</v>
      </c>
      <c r="I3486" t="s">
        <v>19</v>
      </c>
      <c r="J3486" t="s">
        <v>329</v>
      </c>
      <c r="K3486">
        <v>18</v>
      </c>
      <c r="L3486">
        <v>4</v>
      </c>
      <c r="M3486">
        <v>0</v>
      </c>
      <c r="N3486">
        <v>0</v>
      </c>
    </row>
    <row r="3487" spans="1:14" x14ac:dyDescent="0.15">
      <c r="A3487" t="str">
        <f t="shared" si="57"/>
        <v>201952_60_4562342690081</v>
      </c>
      <c r="B3487">
        <v>201952</v>
      </c>
      <c r="C3487">
        <v>60</v>
      </c>
      <c r="D3487" t="s">
        <v>44</v>
      </c>
      <c r="E3487" s="9">
        <v>4562342690081</v>
      </c>
      <c r="F3487">
        <v>0</v>
      </c>
      <c r="G3487">
        <v>0</v>
      </c>
      <c r="H3487" t="s">
        <v>25</v>
      </c>
      <c r="I3487" t="s">
        <v>19</v>
      </c>
      <c r="J3487" t="s">
        <v>329</v>
      </c>
      <c r="K3487">
        <v>1</v>
      </c>
      <c r="L3487">
        <v>2</v>
      </c>
      <c r="M3487">
        <v>0</v>
      </c>
      <c r="N3487">
        <v>0</v>
      </c>
    </row>
    <row r="3488" spans="1:14" x14ac:dyDescent="0.15">
      <c r="A3488" t="str">
        <f t="shared" si="57"/>
        <v>201952_162_4562342690029</v>
      </c>
      <c r="B3488">
        <v>201952</v>
      </c>
      <c r="C3488">
        <v>162</v>
      </c>
      <c r="D3488" t="s">
        <v>60</v>
      </c>
      <c r="E3488" s="9">
        <v>4562342690029</v>
      </c>
      <c r="F3488">
        <v>0</v>
      </c>
      <c r="G3488">
        <v>0</v>
      </c>
      <c r="H3488" t="s">
        <v>18</v>
      </c>
      <c r="I3488" t="s">
        <v>19</v>
      </c>
      <c r="J3488" t="s">
        <v>329</v>
      </c>
      <c r="K3488">
        <v>21</v>
      </c>
      <c r="L3488">
        <v>2</v>
      </c>
      <c r="M3488">
        <v>0</v>
      </c>
      <c r="N3488">
        <v>0</v>
      </c>
    </row>
    <row r="3489" spans="1:14" x14ac:dyDescent="0.15">
      <c r="A3489" t="str">
        <f t="shared" si="57"/>
        <v>201952_162_4562342690036</v>
      </c>
      <c r="B3489">
        <v>201952</v>
      </c>
      <c r="C3489">
        <v>162</v>
      </c>
      <c r="D3489" t="s">
        <v>60</v>
      </c>
      <c r="E3489" s="9">
        <v>4562342690036</v>
      </c>
      <c r="F3489">
        <v>0</v>
      </c>
      <c r="G3489">
        <v>0</v>
      </c>
      <c r="H3489" t="s">
        <v>20</v>
      </c>
      <c r="I3489" t="s">
        <v>19</v>
      </c>
      <c r="J3489" t="s">
        <v>329</v>
      </c>
      <c r="K3489">
        <v>7</v>
      </c>
      <c r="L3489">
        <v>1</v>
      </c>
      <c r="M3489">
        <v>0</v>
      </c>
      <c r="N3489">
        <v>0</v>
      </c>
    </row>
    <row r="3490" spans="1:14" x14ac:dyDescent="0.15">
      <c r="A3490" t="str">
        <f t="shared" si="57"/>
        <v>201952_162_4562342690050</v>
      </c>
      <c r="B3490">
        <v>201952</v>
      </c>
      <c r="C3490">
        <v>162</v>
      </c>
      <c r="D3490" t="s">
        <v>60</v>
      </c>
      <c r="E3490" s="9">
        <v>4562342690050</v>
      </c>
      <c r="F3490">
        <v>0</v>
      </c>
      <c r="G3490">
        <v>0</v>
      </c>
      <c r="H3490" t="s">
        <v>22</v>
      </c>
      <c r="I3490" t="s">
        <v>19</v>
      </c>
      <c r="J3490" t="s">
        <v>329</v>
      </c>
      <c r="K3490">
        <v>6</v>
      </c>
      <c r="L3490">
        <v>2</v>
      </c>
      <c r="M3490">
        <v>0</v>
      </c>
      <c r="N3490">
        <v>0</v>
      </c>
    </row>
    <row r="3491" spans="1:14" x14ac:dyDescent="0.15">
      <c r="A3491" t="str">
        <f t="shared" si="57"/>
        <v>201952_162_4562342690043</v>
      </c>
      <c r="B3491">
        <v>201952</v>
      </c>
      <c r="C3491">
        <v>162</v>
      </c>
      <c r="D3491" t="s">
        <v>60</v>
      </c>
      <c r="E3491" s="9">
        <v>4562342690043</v>
      </c>
      <c r="F3491">
        <v>0</v>
      </c>
      <c r="G3491">
        <v>0</v>
      </c>
      <c r="H3491" t="s">
        <v>21</v>
      </c>
      <c r="I3491" t="s">
        <v>19</v>
      </c>
      <c r="J3491" t="s">
        <v>329</v>
      </c>
      <c r="K3491">
        <v>20</v>
      </c>
      <c r="L3491">
        <v>4</v>
      </c>
      <c r="M3491">
        <v>0</v>
      </c>
      <c r="N3491">
        <v>0</v>
      </c>
    </row>
    <row r="3492" spans="1:14" x14ac:dyDescent="0.15">
      <c r="A3492" t="str">
        <f t="shared" si="57"/>
        <v>201952_162_4562342690067</v>
      </c>
      <c r="B3492">
        <v>201952</v>
      </c>
      <c r="C3492">
        <v>162</v>
      </c>
      <c r="D3492" t="s">
        <v>60</v>
      </c>
      <c r="E3492" s="9">
        <v>4562342690067</v>
      </c>
      <c r="F3492">
        <v>0</v>
      </c>
      <c r="G3492">
        <v>0</v>
      </c>
      <c r="H3492" t="s">
        <v>23</v>
      </c>
      <c r="I3492" t="s">
        <v>19</v>
      </c>
      <c r="J3492" t="s">
        <v>329</v>
      </c>
      <c r="K3492">
        <v>22</v>
      </c>
      <c r="L3492">
        <v>5</v>
      </c>
      <c r="M3492">
        <v>0</v>
      </c>
      <c r="N3492">
        <v>0</v>
      </c>
    </row>
    <row r="3493" spans="1:14" x14ac:dyDescent="0.15">
      <c r="A3493" t="str">
        <f t="shared" si="57"/>
        <v>201952_162_4562342690074</v>
      </c>
      <c r="B3493">
        <v>201952</v>
      </c>
      <c r="C3493">
        <v>162</v>
      </c>
      <c r="D3493" t="s">
        <v>60</v>
      </c>
      <c r="E3493" s="9">
        <v>4562342690074</v>
      </c>
      <c r="F3493">
        <v>0</v>
      </c>
      <c r="G3493">
        <v>0</v>
      </c>
      <c r="H3493" t="s">
        <v>24</v>
      </c>
      <c r="I3493" t="s">
        <v>19</v>
      </c>
      <c r="J3493" t="s">
        <v>329</v>
      </c>
      <c r="K3493">
        <v>18</v>
      </c>
      <c r="L3493">
        <v>7</v>
      </c>
      <c r="M3493">
        <v>0</v>
      </c>
      <c r="N3493">
        <v>0</v>
      </c>
    </row>
    <row r="3494" spans="1:14" x14ac:dyDescent="0.15">
      <c r="A3494" t="str">
        <f t="shared" si="57"/>
        <v>201952_162_4562342690081</v>
      </c>
      <c r="B3494">
        <v>201952</v>
      </c>
      <c r="C3494">
        <v>162</v>
      </c>
      <c r="D3494" t="s">
        <v>60</v>
      </c>
      <c r="E3494" s="9">
        <v>4562342690081</v>
      </c>
      <c r="F3494">
        <v>0</v>
      </c>
      <c r="G3494">
        <v>0</v>
      </c>
      <c r="H3494" t="s">
        <v>25</v>
      </c>
      <c r="I3494" t="s">
        <v>19</v>
      </c>
      <c r="J3494" t="s">
        <v>329</v>
      </c>
      <c r="K3494">
        <v>7</v>
      </c>
      <c r="L3494">
        <v>1</v>
      </c>
      <c r="M3494">
        <v>0</v>
      </c>
      <c r="N3494">
        <v>0</v>
      </c>
    </row>
    <row r="3495" spans="1:14" x14ac:dyDescent="0.15">
      <c r="A3495" t="str">
        <f t="shared" si="57"/>
        <v>201952_160_4562342690029</v>
      </c>
      <c r="B3495">
        <v>201952</v>
      </c>
      <c r="C3495">
        <v>160</v>
      </c>
      <c r="D3495" t="s">
        <v>59</v>
      </c>
      <c r="E3495" s="9">
        <v>4562342690029</v>
      </c>
      <c r="F3495">
        <v>0</v>
      </c>
      <c r="G3495">
        <v>0</v>
      </c>
      <c r="H3495" t="s">
        <v>18</v>
      </c>
      <c r="I3495" t="s">
        <v>19</v>
      </c>
      <c r="J3495" t="s">
        <v>329</v>
      </c>
      <c r="K3495">
        <v>23</v>
      </c>
      <c r="L3495">
        <v>3</v>
      </c>
      <c r="M3495">
        <v>0</v>
      </c>
      <c r="N3495">
        <v>0</v>
      </c>
    </row>
    <row r="3496" spans="1:14" x14ac:dyDescent="0.15">
      <c r="A3496" t="str">
        <f t="shared" si="57"/>
        <v>201952_160_4562342690036</v>
      </c>
      <c r="B3496">
        <v>201952</v>
      </c>
      <c r="C3496">
        <v>160</v>
      </c>
      <c r="D3496" t="s">
        <v>59</v>
      </c>
      <c r="E3496" s="9">
        <v>4562342690036</v>
      </c>
      <c r="F3496">
        <v>0</v>
      </c>
      <c r="G3496">
        <v>0</v>
      </c>
      <c r="H3496" t="s">
        <v>20</v>
      </c>
      <c r="I3496" t="s">
        <v>19</v>
      </c>
      <c r="J3496" t="s">
        <v>329</v>
      </c>
      <c r="K3496">
        <v>9</v>
      </c>
      <c r="L3496">
        <v>1</v>
      </c>
      <c r="M3496">
        <v>0</v>
      </c>
      <c r="N3496">
        <v>0</v>
      </c>
    </row>
    <row r="3497" spans="1:14" x14ac:dyDescent="0.15">
      <c r="A3497" t="str">
        <f t="shared" si="57"/>
        <v>201952_160_4562342690050</v>
      </c>
      <c r="B3497">
        <v>201952</v>
      </c>
      <c r="C3497">
        <v>160</v>
      </c>
      <c r="D3497" t="s">
        <v>59</v>
      </c>
      <c r="E3497" s="9">
        <v>4562342690050</v>
      </c>
      <c r="F3497">
        <v>0</v>
      </c>
      <c r="G3497">
        <v>0</v>
      </c>
      <c r="H3497" t="s">
        <v>22</v>
      </c>
      <c r="I3497" t="s">
        <v>19</v>
      </c>
      <c r="J3497" t="s">
        <v>329</v>
      </c>
      <c r="K3497">
        <v>9</v>
      </c>
      <c r="L3497">
        <v>0</v>
      </c>
      <c r="M3497">
        <v>0</v>
      </c>
      <c r="N3497">
        <v>0</v>
      </c>
    </row>
    <row r="3498" spans="1:14" x14ac:dyDescent="0.15">
      <c r="A3498" t="str">
        <f t="shared" si="57"/>
        <v>201952_160_4562342690043</v>
      </c>
      <c r="B3498">
        <v>201952</v>
      </c>
      <c r="C3498">
        <v>160</v>
      </c>
      <c r="D3498" t="s">
        <v>59</v>
      </c>
      <c r="E3498" s="9">
        <v>4562342690043</v>
      </c>
      <c r="F3498">
        <v>0</v>
      </c>
      <c r="G3498">
        <v>0</v>
      </c>
      <c r="H3498" t="s">
        <v>21</v>
      </c>
      <c r="I3498" t="s">
        <v>19</v>
      </c>
      <c r="J3498" t="s">
        <v>329</v>
      </c>
      <c r="K3498">
        <v>15</v>
      </c>
      <c r="L3498">
        <v>7</v>
      </c>
      <c r="M3498">
        <v>0</v>
      </c>
      <c r="N3498">
        <v>0</v>
      </c>
    </row>
    <row r="3499" spans="1:14" x14ac:dyDescent="0.15">
      <c r="A3499" t="str">
        <f t="shared" si="57"/>
        <v>201952_160_4562342690067</v>
      </c>
      <c r="B3499">
        <v>201952</v>
      </c>
      <c r="C3499">
        <v>160</v>
      </c>
      <c r="D3499" t="s">
        <v>59</v>
      </c>
      <c r="E3499" s="9">
        <v>4562342690067</v>
      </c>
      <c r="F3499">
        <v>0</v>
      </c>
      <c r="G3499">
        <v>0</v>
      </c>
      <c r="H3499" t="s">
        <v>23</v>
      </c>
      <c r="I3499" t="s">
        <v>19</v>
      </c>
      <c r="J3499" t="s">
        <v>329</v>
      </c>
      <c r="K3499">
        <v>28</v>
      </c>
      <c r="L3499">
        <v>0</v>
      </c>
      <c r="M3499">
        <v>0</v>
      </c>
      <c r="N3499">
        <v>0</v>
      </c>
    </row>
    <row r="3500" spans="1:14" x14ac:dyDescent="0.15">
      <c r="A3500" t="str">
        <f t="shared" si="57"/>
        <v>201952_160_4562342690074</v>
      </c>
      <c r="B3500">
        <v>201952</v>
      </c>
      <c r="C3500">
        <v>160</v>
      </c>
      <c r="D3500" t="s">
        <v>59</v>
      </c>
      <c r="E3500" s="9">
        <v>4562342690074</v>
      </c>
      <c r="F3500">
        <v>0</v>
      </c>
      <c r="G3500">
        <v>0</v>
      </c>
      <c r="H3500" t="s">
        <v>24</v>
      </c>
      <c r="I3500" t="s">
        <v>19</v>
      </c>
      <c r="J3500" t="s">
        <v>329</v>
      </c>
      <c r="K3500">
        <v>25</v>
      </c>
      <c r="L3500">
        <v>2</v>
      </c>
      <c r="M3500">
        <v>0</v>
      </c>
      <c r="N3500">
        <v>0</v>
      </c>
    </row>
    <row r="3501" spans="1:14" x14ac:dyDescent="0.15">
      <c r="A3501" t="str">
        <f t="shared" si="57"/>
        <v>201952_160_4562342690081</v>
      </c>
      <c r="B3501">
        <v>201952</v>
      </c>
      <c r="C3501">
        <v>160</v>
      </c>
      <c r="D3501" t="s">
        <v>59</v>
      </c>
      <c r="E3501" s="9">
        <v>4562342690081</v>
      </c>
      <c r="F3501">
        <v>0</v>
      </c>
      <c r="G3501">
        <v>0</v>
      </c>
      <c r="H3501" t="s">
        <v>25</v>
      </c>
      <c r="I3501" t="s">
        <v>19</v>
      </c>
      <c r="J3501" t="s">
        <v>329</v>
      </c>
      <c r="K3501">
        <v>5</v>
      </c>
      <c r="L3501">
        <v>1</v>
      </c>
      <c r="M3501">
        <v>0</v>
      </c>
      <c r="N3501">
        <v>0</v>
      </c>
    </row>
    <row r="3502" spans="1:14" x14ac:dyDescent="0.15">
      <c r="A3502" t="str">
        <f t="shared" si="57"/>
        <v>201952_326_4562342690029</v>
      </c>
      <c r="B3502">
        <v>201952</v>
      </c>
      <c r="C3502">
        <v>326</v>
      </c>
      <c r="D3502" t="s">
        <v>84</v>
      </c>
      <c r="E3502" s="9">
        <v>4562342690029</v>
      </c>
      <c r="F3502">
        <v>0</v>
      </c>
      <c r="G3502">
        <v>0</v>
      </c>
      <c r="H3502" t="s">
        <v>18</v>
      </c>
      <c r="I3502" t="s">
        <v>19</v>
      </c>
      <c r="J3502" t="s">
        <v>329</v>
      </c>
      <c r="K3502">
        <v>22</v>
      </c>
      <c r="L3502">
        <v>0</v>
      </c>
      <c r="M3502">
        <v>0</v>
      </c>
      <c r="N3502">
        <v>0</v>
      </c>
    </row>
    <row r="3503" spans="1:14" x14ac:dyDescent="0.15">
      <c r="A3503" t="str">
        <f t="shared" si="57"/>
        <v>201952_326_4562342690036</v>
      </c>
      <c r="B3503">
        <v>201952</v>
      </c>
      <c r="C3503">
        <v>326</v>
      </c>
      <c r="D3503" t="s">
        <v>84</v>
      </c>
      <c r="E3503" s="9">
        <v>4562342690036</v>
      </c>
      <c r="F3503">
        <v>0</v>
      </c>
      <c r="G3503">
        <v>0</v>
      </c>
      <c r="H3503" t="s">
        <v>20</v>
      </c>
      <c r="I3503" t="s">
        <v>19</v>
      </c>
      <c r="J3503" t="s">
        <v>329</v>
      </c>
      <c r="K3503">
        <v>8</v>
      </c>
      <c r="L3503">
        <v>2</v>
      </c>
      <c r="M3503">
        <v>0</v>
      </c>
      <c r="N3503">
        <v>0</v>
      </c>
    </row>
    <row r="3504" spans="1:14" x14ac:dyDescent="0.15">
      <c r="A3504" t="str">
        <f t="shared" si="57"/>
        <v>201952_326_4562342690050</v>
      </c>
      <c r="B3504">
        <v>201952</v>
      </c>
      <c r="C3504">
        <v>326</v>
      </c>
      <c r="D3504" t="s">
        <v>84</v>
      </c>
      <c r="E3504" s="9">
        <v>4562342690050</v>
      </c>
      <c r="F3504">
        <v>0</v>
      </c>
      <c r="G3504">
        <v>0</v>
      </c>
      <c r="H3504" t="s">
        <v>22</v>
      </c>
      <c r="I3504" t="s">
        <v>19</v>
      </c>
      <c r="J3504" t="s">
        <v>329</v>
      </c>
      <c r="K3504">
        <v>8</v>
      </c>
      <c r="L3504">
        <v>0</v>
      </c>
      <c r="M3504">
        <v>0</v>
      </c>
      <c r="N3504">
        <v>0</v>
      </c>
    </row>
    <row r="3505" spans="1:14" x14ac:dyDescent="0.15">
      <c r="A3505" t="str">
        <f t="shared" si="57"/>
        <v>201952_326_4562342690043</v>
      </c>
      <c r="B3505">
        <v>201952</v>
      </c>
      <c r="C3505">
        <v>326</v>
      </c>
      <c r="D3505" t="s">
        <v>84</v>
      </c>
      <c r="E3505" s="9">
        <v>4562342690043</v>
      </c>
      <c r="F3505">
        <v>0</v>
      </c>
      <c r="G3505">
        <v>0</v>
      </c>
      <c r="H3505" t="s">
        <v>21</v>
      </c>
      <c r="I3505" t="s">
        <v>19</v>
      </c>
      <c r="J3505" t="s">
        <v>329</v>
      </c>
      <c r="K3505">
        <v>25</v>
      </c>
      <c r="L3505">
        <v>2</v>
      </c>
      <c r="M3505">
        <v>0</v>
      </c>
      <c r="N3505">
        <v>0</v>
      </c>
    </row>
    <row r="3506" spans="1:14" x14ac:dyDescent="0.15">
      <c r="A3506" t="str">
        <f t="shared" si="57"/>
        <v>201952_326_4562342690067</v>
      </c>
      <c r="B3506">
        <v>201952</v>
      </c>
      <c r="C3506">
        <v>326</v>
      </c>
      <c r="D3506" t="s">
        <v>84</v>
      </c>
      <c r="E3506" s="9">
        <v>4562342690067</v>
      </c>
      <c r="F3506">
        <v>0</v>
      </c>
      <c r="G3506">
        <v>0</v>
      </c>
      <c r="H3506" t="s">
        <v>23</v>
      </c>
      <c r="I3506" t="s">
        <v>19</v>
      </c>
      <c r="J3506" t="s">
        <v>329</v>
      </c>
      <c r="K3506">
        <v>26</v>
      </c>
      <c r="L3506">
        <v>0</v>
      </c>
      <c r="M3506">
        <v>0</v>
      </c>
      <c r="N3506">
        <v>0</v>
      </c>
    </row>
    <row r="3507" spans="1:14" x14ac:dyDescent="0.15">
      <c r="A3507" t="str">
        <f t="shared" si="57"/>
        <v>201952_326_4562342690074</v>
      </c>
      <c r="B3507">
        <v>201952</v>
      </c>
      <c r="C3507">
        <v>326</v>
      </c>
      <c r="D3507" t="s">
        <v>84</v>
      </c>
      <c r="E3507" s="9">
        <v>4562342690074</v>
      </c>
      <c r="F3507">
        <v>0</v>
      </c>
      <c r="G3507">
        <v>0</v>
      </c>
      <c r="H3507" t="s">
        <v>24</v>
      </c>
      <c r="I3507" t="s">
        <v>19</v>
      </c>
      <c r="J3507" t="s">
        <v>329</v>
      </c>
      <c r="K3507">
        <v>22</v>
      </c>
      <c r="L3507">
        <v>1</v>
      </c>
      <c r="M3507">
        <v>0</v>
      </c>
      <c r="N3507">
        <v>0</v>
      </c>
    </row>
    <row r="3508" spans="1:14" x14ac:dyDescent="0.15">
      <c r="A3508" t="str">
        <f t="shared" si="57"/>
        <v>201952_326_4562342690081</v>
      </c>
      <c r="B3508">
        <v>201952</v>
      </c>
      <c r="C3508">
        <v>326</v>
      </c>
      <c r="D3508" t="s">
        <v>84</v>
      </c>
      <c r="E3508" s="9">
        <v>4562342690081</v>
      </c>
      <c r="F3508">
        <v>0</v>
      </c>
      <c r="G3508">
        <v>0</v>
      </c>
      <c r="H3508" t="s">
        <v>25</v>
      </c>
      <c r="I3508" t="s">
        <v>19</v>
      </c>
      <c r="J3508" t="s">
        <v>329</v>
      </c>
      <c r="K3508">
        <v>6</v>
      </c>
      <c r="L3508">
        <v>0</v>
      </c>
      <c r="M3508">
        <v>0</v>
      </c>
      <c r="N3508">
        <v>0</v>
      </c>
    </row>
    <row r="3509" spans="1:14" x14ac:dyDescent="0.15">
      <c r="A3509" t="str">
        <f t="shared" si="57"/>
        <v>201952_343_4562342690029</v>
      </c>
      <c r="B3509">
        <v>201952</v>
      </c>
      <c r="C3509">
        <v>343</v>
      </c>
      <c r="D3509" t="s">
        <v>88</v>
      </c>
      <c r="E3509" s="9">
        <v>4562342690029</v>
      </c>
      <c r="F3509">
        <v>0</v>
      </c>
      <c r="G3509">
        <v>0</v>
      </c>
      <c r="H3509" t="s">
        <v>18</v>
      </c>
      <c r="I3509" t="s">
        <v>19</v>
      </c>
      <c r="J3509" t="s">
        <v>329</v>
      </c>
      <c r="K3509">
        <v>18</v>
      </c>
      <c r="L3509">
        <v>1</v>
      </c>
      <c r="M3509">
        <v>0</v>
      </c>
      <c r="N3509">
        <v>0</v>
      </c>
    </row>
    <row r="3510" spans="1:14" x14ac:dyDescent="0.15">
      <c r="A3510" t="str">
        <f t="shared" si="57"/>
        <v>201952_343_4562342690036</v>
      </c>
      <c r="B3510">
        <v>201952</v>
      </c>
      <c r="C3510">
        <v>343</v>
      </c>
      <c r="D3510" t="s">
        <v>88</v>
      </c>
      <c r="E3510" s="9">
        <v>4562342690036</v>
      </c>
      <c r="F3510">
        <v>0</v>
      </c>
      <c r="G3510">
        <v>0</v>
      </c>
      <c r="H3510" t="s">
        <v>20</v>
      </c>
      <c r="I3510" t="s">
        <v>19</v>
      </c>
      <c r="J3510" t="s">
        <v>329</v>
      </c>
      <c r="K3510">
        <v>5</v>
      </c>
      <c r="L3510">
        <v>1</v>
      </c>
      <c r="M3510">
        <v>0</v>
      </c>
      <c r="N3510">
        <v>0</v>
      </c>
    </row>
    <row r="3511" spans="1:14" x14ac:dyDescent="0.15">
      <c r="A3511" t="str">
        <f t="shared" si="57"/>
        <v>201952_343_4562342690050</v>
      </c>
      <c r="B3511">
        <v>201952</v>
      </c>
      <c r="C3511">
        <v>343</v>
      </c>
      <c r="D3511" t="s">
        <v>88</v>
      </c>
      <c r="E3511" s="9">
        <v>4562342690050</v>
      </c>
      <c r="F3511">
        <v>0</v>
      </c>
      <c r="G3511">
        <v>0</v>
      </c>
      <c r="H3511" t="s">
        <v>22</v>
      </c>
      <c r="I3511" t="s">
        <v>19</v>
      </c>
      <c r="J3511" t="s">
        <v>329</v>
      </c>
      <c r="K3511">
        <v>6</v>
      </c>
      <c r="L3511">
        <v>1</v>
      </c>
      <c r="M3511">
        <v>0</v>
      </c>
      <c r="N3511">
        <v>0</v>
      </c>
    </row>
    <row r="3512" spans="1:14" x14ac:dyDescent="0.15">
      <c r="A3512" t="str">
        <f t="shared" si="57"/>
        <v>201952_343_4562342690043</v>
      </c>
      <c r="B3512">
        <v>201952</v>
      </c>
      <c r="C3512">
        <v>343</v>
      </c>
      <c r="D3512" t="s">
        <v>88</v>
      </c>
      <c r="E3512" s="9">
        <v>4562342690043</v>
      </c>
      <c r="F3512">
        <v>0</v>
      </c>
      <c r="G3512">
        <v>0</v>
      </c>
      <c r="H3512" t="s">
        <v>21</v>
      </c>
      <c r="I3512" t="s">
        <v>19</v>
      </c>
      <c r="J3512" t="s">
        <v>329</v>
      </c>
      <c r="K3512">
        <v>18</v>
      </c>
      <c r="L3512">
        <v>5</v>
      </c>
      <c r="M3512">
        <v>0</v>
      </c>
      <c r="N3512">
        <v>0</v>
      </c>
    </row>
    <row r="3513" spans="1:14" x14ac:dyDescent="0.15">
      <c r="A3513" t="str">
        <f t="shared" si="57"/>
        <v>201952_343_4562342690067</v>
      </c>
      <c r="B3513">
        <v>201952</v>
      </c>
      <c r="C3513">
        <v>343</v>
      </c>
      <c r="D3513" t="s">
        <v>88</v>
      </c>
      <c r="E3513" s="9">
        <v>4562342690067</v>
      </c>
      <c r="F3513">
        <v>0</v>
      </c>
      <c r="G3513">
        <v>0</v>
      </c>
      <c r="H3513" t="s">
        <v>23</v>
      </c>
      <c r="I3513" t="s">
        <v>19</v>
      </c>
      <c r="J3513" t="s">
        <v>329</v>
      </c>
      <c r="K3513">
        <v>25</v>
      </c>
      <c r="L3513">
        <v>0</v>
      </c>
      <c r="M3513">
        <v>0</v>
      </c>
      <c r="N3513">
        <v>0</v>
      </c>
    </row>
    <row r="3514" spans="1:14" x14ac:dyDescent="0.15">
      <c r="A3514" t="str">
        <f t="shared" si="57"/>
        <v>201952_343_4562342690074</v>
      </c>
      <c r="B3514">
        <v>201952</v>
      </c>
      <c r="C3514">
        <v>343</v>
      </c>
      <c r="D3514" t="s">
        <v>88</v>
      </c>
      <c r="E3514" s="9">
        <v>4562342690074</v>
      </c>
      <c r="F3514">
        <v>0</v>
      </c>
      <c r="G3514">
        <v>0</v>
      </c>
      <c r="H3514" t="s">
        <v>24</v>
      </c>
      <c r="I3514" t="s">
        <v>19</v>
      </c>
      <c r="J3514" t="s">
        <v>329</v>
      </c>
      <c r="K3514">
        <v>18</v>
      </c>
      <c r="L3514">
        <v>1</v>
      </c>
      <c r="M3514">
        <v>0</v>
      </c>
      <c r="N3514">
        <v>0</v>
      </c>
    </row>
    <row r="3515" spans="1:14" x14ac:dyDescent="0.15">
      <c r="A3515" t="str">
        <f t="shared" si="57"/>
        <v>201952_343_4562342690081</v>
      </c>
      <c r="B3515">
        <v>201952</v>
      </c>
      <c r="C3515">
        <v>343</v>
      </c>
      <c r="D3515" t="s">
        <v>88</v>
      </c>
      <c r="E3515" s="9">
        <v>4562342690081</v>
      </c>
      <c r="F3515">
        <v>0</v>
      </c>
      <c r="G3515">
        <v>0</v>
      </c>
      <c r="H3515" t="s">
        <v>25</v>
      </c>
      <c r="I3515" t="s">
        <v>19</v>
      </c>
      <c r="J3515" t="s">
        <v>329</v>
      </c>
      <c r="K3515">
        <v>6</v>
      </c>
      <c r="L3515">
        <v>0</v>
      </c>
      <c r="M3515">
        <v>0</v>
      </c>
      <c r="N3515">
        <v>0</v>
      </c>
    </row>
    <row r="3516" spans="1:14" x14ac:dyDescent="0.15">
      <c r="A3516" t="str">
        <f t="shared" si="57"/>
        <v>201952_348_4562342690029</v>
      </c>
      <c r="B3516">
        <v>201952</v>
      </c>
      <c r="C3516">
        <v>348</v>
      </c>
      <c r="D3516" t="s">
        <v>89</v>
      </c>
      <c r="E3516" s="9">
        <v>4562342690029</v>
      </c>
      <c r="F3516">
        <v>0</v>
      </c>
      <c r="G3516">
        <v>0</v>
      </c>
      <c r="H3516" t="s">
        <v>18</v>
      </c>
      <c r="I3516" t="s">
        <v>19</v>
      </c>
      <c r="J3516" t="s">
        <v>329</v>
      </c>
      <c r="K3516">
        <v>24</v>
      </c>
      <c r="L3516">
        <v>0</v>
      </c>
      <c r="M3516">
        <v>0</v>
      </c>
      <c r="N3516">
        <v>0</v>
      </c>
    </row>
    <row r="3517" spans="1:14" x14ac:dyDescent="0.15">
      <c r="A3517" t="str">
        <f t="shared" si="57"/>
        <v>201952_348_4562342690036</v>
      </c>
      <c r="B3517">
        <v>201952</v>
      </c>
      <c r="C3517">
        <v>348</v>
      </c>
      <c r="D3517" t="s">
        <v>89</v>
      </c>
      <c r="E3517" s="9">
        <v>4562342690036</v>
      </c>
      <c r="F3517">
        <v>0</v>
      </c>
      <c r="G3517">
        <v>0</v>
      </c>
      <c r="H3517" t="s">
        <v>20</v>
      </c>
      <c r="I3517" t="s">
        <v>19</v>
      </c>
      <c r="J3517" t="s">
        <v>329</v>
      </c>
      <c r="K3517">
        <v>8</v>
      </c>
      <c r="L3517">
        <v>0</v>
      </c>
      <c r="M3517">
        <v>0</v>
      </c>
      <c r="N3517">
        <v>0</v>
      </c>
    </row>
    <row r="3518" spans="1:14" x14ac:dyDescent="0.15">
      <c r="A3518" t="str">
        <f t="shared" si="57"/>
        <v>201952_348_4562342690050</v>
      </c>
      <c r="B3518">
        <v>201952</v>
      </c>
      <c r="C3518">
        <v>348</v>
      </c>
      <c r="D3518" t="s">
        <v>89</v>
      </c>
      <c r="E3518" s="9">
        <v>4562342690050</v>
      </c>
      <c r="F3518">
        <v>0</v>
      </c>
      <c r="G3518">
        <v>0</v>
      </c>
      <c r="H3518" t="s">
        <v>22</v>
      </c>
      <c r="I3518" t="s">
        <v>19</v>
      </c>
      <c r="J3518" t="s">
        <v>329</v>
      </c>
      <c r="K3518">
        <v>9</v>
      </c>
      <c r="L3518">
        <v>0</v>
      </c>
      <c r="M3518">
        <v>0</v>
      </c>
      <c r="N3518">
        <v>0</v>
      </c>
    </row>
    <row r="3519" spans="1:14" x14ac:dyDescent="0.15">
      <c r="A3519" t="str">
        <f t="shared" si="57"/>
        <v>201952_348_4562342690043</v>
      </c>
      <c r="B3519">
        <v>201952</v>
      </c>
      <c r="C3519">
        <v>348</v>
      </c>
      <c r="D3519" t="s">
        <v>89</v>
      </c>
      <c r="E3519" s="9">
        <v>4562342690043</v>
      </c>
      <c r="F3519">
        <v>0</v>
      </c>
      <c r="G3519">
        <v>0</v>
      </c>
      <c r="H3519" t="s">
        <v>21</v>
      </c>
      <c r="I3519" t="s">
        <v>19</v>
      </c>
      <c r="J3519" t="s">
        <v>329</v>
      </c>
      <c r="K3519">
        <v>18</v>
      </c>
      <c r="L3519">
        <v>3</v>
      </c>
      <c r="M3519">
        <v>0</v>
      </c>
      <c r="N3519">
        <v>0</v>
      </c>
    </row>
    <row r="3520" spans="1:14" x14ac:dyDescent="0.15">
      <c r="A3520" t="str">
        <f t="shared" si="57"/>
        <v>201952_348_4562342690067</v>
      </c>
      <c r="B3520">
        <v>201952</v>
      </c>
      <c r="C3520">
        <v>348</v>
      </c>
      <c r="D3520" t="s">
        <v>89</v>
      </c>
      <c r="E3520" s="9">
        <v>4562342690067</v>
      </c>
      <c r="F3520">
        <v>0</v>
      </c>
      <c r="G3520">
        <v>0</v>
      </c>
      <c r="H3520" t="s">
        <v>23</v>
      </c>
      <c r="I3520" t="s">
        <v>19</v>
      </c>
      <c r="J3520" t="s">
        <v>329</v>
      </c>
      <c r="K3520">
        <v>26</v>
      </c>
      <c r="L3520">
        <v>1</v>
      </c>
      <c r="M3520">
        <v>0</v>
      </c>
      <c r="N3520">
        <v>0</v>
      </c>
    </row>
    <row r="3521" spans="1:14" x14ac:dyDescent="0.15">
      <c r="A3521" t="str">
        <f t="shared" si="57"/>
        <v>201952_348_4562342690074</v>
      </c>
      <c r="B3521">
        <v>201952</v>
      </c>
      <c r="C3521">
        <v>348</v>
      </c>
      <c r="D3521" t="s">
        <v>89</v>
      </c>
      <c r="E3521" s="9">
        <v>4562342690074</v>
      </c>
      <c r="F3521">
        <v>0</v>
      </c>
      <c r="G3521">
        <v>0</v>
      </c>
      <c r="H3521" t="s">
        <v>24</v>
      </c>
      <c r="I3521" t="s">
        <v>19</v>
      </c>
      <c r="J3521" t="s">
        <v>329</v>
      </c>
      <c r="K3521">
        <v>23</v>
      </c>
      <c r="L3521">
        <v>1</v>
      </c>
      <c r="M3521">
        <v>0</v>
      </c>
      <c r="N3521">
        <v>0</v>
      </c>
    </row>
    <row r="3522" spans="1:14" x14ac:dyDescent="0.15">
      <c r="A3522" t="str">
        <f t="shared" si="57"/>
        <v>201952_348_4562342690081</v>
      </c>
      <c r="B3522">
        <v>201952</v>
      </c>
      <c r="C3522">
        <v>348</v>
      </c>
      <c r="D3522" t="s">
        <v>89</v>
      </c>
      <c r="E3522" s="9">
        <v>4562342690081</v>
      </c>
      <c r="F3522">
        <v>0</v>
      </c>
      <c r="G3522">
        <v>0</v>
      </c>
      <c r="H3522" t="s">
        <v>25</v>
      </c>
      <c r="I3522" t="s">
        <v>19</v>
      </c>
      <c r="J3522" t="s">
        <v>329</v>
      </c>
      <c r="K3522">
        <v>5</v>
      </c>
      <c r="L3522">
        <v>0</v>
      </c>
      <c r="M3522">
        <v>0</v>
      </c>
      <c r="N3522">
        <v>0</v>
      </c>
    </row>
    <row r="3523" spans="1:14" x14ac:dyDescent="0.15">
      <c r="A3523" t="str">
        <f t="shared" si="57"/>
        <v>201952_364_4562342690029</v>
      </c>
      <c r="B3523">
        <v>201952</v>
      </c>
      <c r="C3523">
        <v>364</v>
      </c>
      <c r="D3523" t="s">
        <v>92</v>
      </c>
      <c r="E3523" s="9">
        <v>4562342690029</v>
      </c>
      <c r="F3523">
        <v>0</v>
      </c>
      <c r="G3523">
        <v>0</v>
      </c>
      <c r="H3523" t="s">
        <v>18</v>
      </c>
      <c r="I3523" t="s">
        <v>19</v>
      </c>
      <c r="J3523" t="s">
        <v>329</v>
      </c>
      <c r="K3523">
        <v>19</v>
      </c>
      <c r="L3523">
        <v>0</v>
      </c>
      <c r="M3523">
        <v>0</v>
      </c>
      <c r="N3523">
        <v>0</v>
      </c>
    </row>
    <row r="3524" spans="1:14" x14ac:dyDescent="0.15">
      <c r="A3524" t="str">
        <f t="shared" si="57"/>
        <v>201952_364_4562342690036</v>
      </c>
      <c r="B3524">
        <v>201952</v>
      </c>
      <c r="C3524">
        <v>364</v>
      </c>
      <c r="D3524" t="s">
        <v>92</v>
      </c>
      <c r="E3524" s="9">
        <v>4562342690036</v>
      </c>
      <c r="F3524">
        <v>0</v>
      </c>
      <c r="G3524">
        <v>0</v>
      </c>
      <c r="H3524" t="s">
        <v>20</v>
      </c>
      <c r="I3524" t="s">
        <v>19</v>
      </c>
      <c r="J3524" t="s">
        <v>329</v>
      </c>
      <c r="K3524">
        <v>7</v>
      </c>
      <c r="L3524">
        <v>0</v>
      </c>
      <c r="M3524">
        <v>0</v>
      </c>
      <c r="N3524">
        <v>0</v>
      </c>
    </row>
    <row r="3525" spans="1:14" x14ac:dyDescent="0.15">
      <c r="A3525" t="str">
        <f t="shared" si="57"/>
        <v>201952_364_4562342690050</v>
      </c>
      <c r="B3525">
        <v>201952</v>
      </c>
      <c r="C3525">
        <v>364</v>
      </c>
      <c r="D3525" t="s">
        <v>92</v>
      </c>
      <c r="E3525" s="9">
        <v>4562342690050</v>
      </c>
      <c r="F3525">
        <v>0</v>
      </c>
      <c r="G3525">
        <v>0</v>
      </c>
      <c r="H3525" t="s">
        <v>22</v>
      </c>
      <c r="I3525" t="s">
        <v>19</v>
      </c>
      <c r="J3525" t="s">
        <v>329</v>
      </c>
      <c r="K3525">
        <v>5</v>
      </c>
      <c r="L3525">
        <v>1</v>
      </c>
      <c r="M3525">
        <v>0</v>
      </c>
      <c r="N3525">
        <v>0</v>
      </c>
    </row>
    <row r="3526" spans="1:14" x14ac:dyDescent="0.15">
      <c r="A3526" t="str">
        <f t="shared" si="57"/>
        <v>201952_364_4562342690043</v>
      </c>
      <c r="B3526">
        <v>201952</v>
      </c>
      <c r="C3526">
        <v>364</v>
      </c>
      <c r="D3526" t="s">
        <v>92</v>
      </c>
      <c r="E3526" s="9">
        <v>4562342690043</v>
      </c>
      <c r="F3526">
        <v>0</v>
      </c>
      <c r="G3526">
        <v>0</v>
      </c>
      <c r="H3526" t="s">
        <v>21</v>
      </c>
      <c r="I3526" t="s">
        <v>19</v>
      </c>
      <c r="J3526" t="s">
        <v>329</v>
      </c>
      <c r="K3526">
        <v>17</v>
      </c>
      <c r="L3526">
        <v>4</v>
      </c>
      <c r="M3526">
        <v>0</v>
      </c>
      <c r="N3526">
        <v>0</v>
      </c>
    </row>
    <row r="3527" spans="1:14" x14ac:dyDescent="0.15">
      <c r="A3527" t="str">
        <f t="shared" si="57"/>
        <v>201952_364_4562342690067</v>
      </c>
      <c r="B3527">
        <v>201952</v>
      </c>
      <c r="C3527">
        <v>364</v>
      </c>
      <c r="D3527" t="s">
        <v>92</v>
      </c>
      <c r="E3527" s="9">
        <v>4562342690067</v>
      </c>
      <c r="F3527">
        <v>0</v>
      </c>
      <c r="G3527">
        <v>0</v>
      </c>
      <c r="H3527" t="s">
        <v>23</v>
      </c>
      <c r="I3527" t="s">
        <v>19</v>
      </c>
      <c r="J3527" t="s">
        <v>329</v>
      </c>
      <c r="K3527">
        <v>22</v>
      </c>
      <c r="L3527">
        <v>4</v>
      </c>
      <c r="M3527">
        <v>0</v>
      </c>
      <c r="N3527">
        <v>0</v>
      </c>
    </row>
    <row r="3528" spans="1:14" x14ac:dyDescent="0.15">
      <c r="A3528" t="str">
        <f t="shared" si="57"/>
        <v>201952_364_4562342690074</v>
      </c>
      <c r="B3528">
        <v>201952</v>
      </c>
      <c r="C3528">
        <v>364</v>
      </c>
      <c r="D3528" t="s">
        <v>92</v>
      </c>
      <c r="E3528" s="9">
        <v>4562342690074</v>
      </c>
      <c r="F3528">
        <v>0</v>
      </c>
      <c r="G3528">
        <v>0</v>
      </c>
      <c r="H3528" t="s">
        <v>24</v>
      </c>
      <c r="I3528" t="s">
        <v>19</v>
      </c>
      <c r="J3528" t="s">
        <v>329</v>
      </c>
      <c r="K3528">
        <v>19</v>
      </c>
      <c r="L3528">
        <v>4</v>
      </c>
      <c r="M3528">
        <v>0</v>
      </c>
      <c r="N3528">
        <v>0</v>
      </c>
    </row>
    <row r="3529" spans="1:14" x14ac:dyDescent="0.15">
      <c r="A3529" t="str">
        <f t="shared" si="57"/>
        <v>201952_364_4562342690081</v>
      </c>
      <c r="B3529">
        <v>201952</v>
      </c>
      <c r="C3529">
        <v>364</v>
      </c>
      <c r="D3529" t="s">
        <v>92</v>
      </c>
      <c r="E3529" s="9">
        <v>4562342690081</v>
      </c>
      <c r="F3529">
        <v>0</v>
      </c>
      <c r="G3529">
        <v>0</v>
      </c>
      <c r="H3529" t="s">
        <v>25</v>
      </c>
      <c r="I3529" t="s">
        <v>19</v>
      </c>
      <c r="J3529" t="s">
        <v>329</v>
      </c>
      <c r="K3529">
        <v>5</v>
      </c>
      <c r="L3529">
        <v>1</v>
      </c>
      <c r="M3529">
        <v>0</v>
      </c>
      <c r="N3529">
        <v>0</v>
      </c>
    </row>
    <row r="3530" spans="1:14" x14ac:dyDescent="0.15">
      <c r="A3530" t="str">
        <f t="shared" si="57"/>
        <v>201952_397_4562342690029</v>
      </c>
      <c r="B3530">
        <v>201952</v>
      </c>
      <c r="C3530">
        <v>397</v>
      </c>
      <c r="D3530" t="s">
        <v>104</v>
      </c>
      <c r="E3530" s="9">
        <v>4562342690029</v>
      </c>
      <c r="F3530">
        <v>0</v>
      </c>
      <c r="G3530">
        <v>0</v>
      </c>
      <c r="H3530" t="s">
        <v>18</v>
      </c>
      <c r="I3530" t="s">
        <v>19</v>
      </c>
      <c r="J3530" t="s">
        <v>329</v>
      </c>
      <c r="K3530">
        <v>17</v>
      </c>
      <c r="L3530">
        <v>5</v>
      </c>
      <c r="M3530">
        <v>0</v>
      </c>
      <c r="N3530">
        <v>0</v>
      </c>
    </row>
    <row r="3531" spans="1:14" x14ac:dyDescent="0.15">
      <c r="A3531" t="str">
        <f t="shared" si="57"/>
        <v>201952_397_4562342690036</v>
      </c>
      <c r="B3531">
        <v>201952</v>
      </c>
      <c r="C3531">
        <v>397</v>
      </c>
      <c r="D3531" t="s">
        <v>104</v>
      </c>
      <c r="E3531" s="9">
        <v>4562342690036</v>
      </c>
      <c r="F3531">
        <v>0</v>
      </c>
      <c r="G3531">
        <v>0</v>
      </c>
      <c r="H3531" t="s">
        <v>20</v>
      </c>
      <c r="I3531" t="s">
        <v>19</v>
      </c>
      <c r="J3531" t="s">
        <v>329</v>
      </c>
      <c r="K3531">
        <v>8</v>
      </c>
      <c r="L3531">
        <v>0</v>
      </c>
      <c r="M3531">
        <v>0</v>
      </c>
      <c r="N3531">
        <v>0</v>
      </c>
    </row>
    <row r="3532" spans="1:14" x14ac:dyDescent="0.15">
      <c r="A3532" t="str">
        <f t="shared" si="57"/>
        <v>201952_397_4562342690050</v>
      </c>
      <c r="B3532">
        <v>201952</v>
      </c>
      <c r="C3532">
        <v>397</v>
      </c>
      <c r="D3532" t="s">
        <v>104</v>
      </c>
      <c r="E3532" s="9">
        <v>4562342690050</v>
      </c>
      <c r="F3532">
        <v>0</v>
      </c>
      <c r="G3532">
        <v>0</v>
      </c>
      <c r="H3532" t="s">
        <v>22</v>
      </c>
      <c r="I3532" t="s">
        <v>19</v>
      </c>
      <c r="J3532" t="s">
        <v>329</v>
      </c>
      <c r="K3532">
        <v>4</v>
      </c>
      <c r="L3532">
        <v>2</v>
      </c>
      <c r="M3532">
        <v>0</v>
      </c>
      <c r="N3532">
        <v>0</v>
      </c>
    </row>
    <row r="3533" spans="1:14" x14ac:dyDescent="0.15">
      <c r="A3533" t="str">
        <f t="shared" si="57"/>
        <v>201952_397_4562342690043</v>
      </c>
      <c r="B3533">
        <v>201952</v>
      </c>
      <c r="C3533">
        <v>397</v>
      </c>
      <c r="D3533" t="s">
        <v>104</v>
      </c>
      <c r="E3533" s="9">
        <v>4562342690043</v>
      </c>
      <c r="F3533">
        <v>0</v>
      </c>
      <c r="G3533">
        <v>0</v>
      </c>
      <c r="H3533" t="s">
        <v>21</v>
      </c>
      <c r="I3533" t="s">
        <v>19</v>
      </c>
      <c r="J3533" t="s">
        <v>329</v>
      </c>
      <c r="K3533">
        <v>17</v>
      </c>
      <c r="L3533">
        <v>3</v>
      </c>
      <c r="M3533">
        <v>0</v>
      </c>
      <c r="N3533">
        <v>0</v>
      </c>
    </row>
    <row r="3534" spans="1:14" x14ac:dyDescent="0.15">
      <c r="A3534" t="str">
        <f t="shared" si="57"/>
        <v>201952_397_4562342690067</v>
      </c>
      <c r="B3534">
        <v>201952</v>
      </c>
      <c r="C3534">
        <v>397</v>
      </c>
      <c r="D3534" t="s">
        <v>104</v>
      </c>
      <c r="E3534" s="9">
        <v>4562342690067</v>
      </c>
      <c r="F3534">
        <v>0</v>
      </c>
      <c r="G3534">
        <v>0</v>
      </c>
      <c r="H3534" t="s">
        <v>23</v>
      </c>
      <c r="I3534" t="s">
        <v>19</v>
      </c>
      <c r="J3534" t="s">
        <v>329</v>
      </c>
      <c r="K3534">
        <v>23</v>
      </c>
      <c r="L3534">
        <v>0</v>
      </c>
      <c r="M3534">
        <v>0</v>
      </c>
      <c r="N3534">
        <v>0</v>
      </c>
    </row>
    <row r="3535" spans="1:14" x14ac:dyDescent="0.15">
      <c r="A3535" t="str">
        <f t="shared" si="57"/>
        <v>201952_397_4562342690074</v>
      </c>
      <c r="B3535">
        <v>201952</v>
      </c>
      <c r="C3535">
        <v>397</v>
      </c>
      <c r="D3535" t="s">
        <v>104</v>
      </c>
      <c r="E3535" s="9">
        <v>4562342690074</v>
      </c>
      <c r="F3535">
        <v>0</v>
      </c>
      <c r="G3535">
        <v>0</v>
      </c>
      <c r="H3535" t="s">
        <v>24</v>
      </c>
      <c r="I3535" t="s">
        <v>19</v>
      </c>
      <c r="J3535" t="s">
        <v>329</v>
      </c>
      <c r="K3535">
        <v>20</v>
      </c>
      <c r="L3535">
        <v>2</v>
      </c>
      <c r="M3535">
        <v>0</v>
      </c>
      <c r="N3535">
        <v>0</v>
      </c>
    </row>
    <row r="3536" spans="1:14" x14ac:dyDescent="0.15">
      <c r="A3536" t="str">
        <f t="shared" si="57"/>
        <v>201952_397_4562342690081</v>
      </c>
      <c r="B3536">
        <v>201952</v>
      </c>
      <c r="C3536">
        <v>397</v>
      </c>
      <c r="D3536" t="s">
        <v>104</v>
      </c>
      <c r="E3536" s="9">
        <v>4562342690081</v>
      </c>
      <c r="F3536">
        <v>0</v>
      </c>
      <c r="G3536">
        <v>0</v>
      </c>
      <c r="H3536" t="s">
        <v>25</v>
      </c>
      <c r="I3536" t="s">
        <v>19</v>
      </c>
      <c r="J3536" t="s">
        <v>329</v>
      </c>
      <c r="K3536">
        <v>5</v>
      </c>
      <c r="L3536">
        <v>1</v>
      </c>
      <c r="M3536">
        <v>0</v>
      </c>
      <c r="N3536">
        <v>0</v>
      </c>
    </row>
    <row r="3537" spans="1:14" x14ac:dyDescent="0.15">
      <c r="A3537" t="str">
        <f t="shared" si="57"/>
        <v>201952_415_4562342690029</v>
      </c>
      <c r="B3537">
        <v>201952</v>
      </c>
      <c r="C3537">
        <v>415</v>
      </c>
      <c r="D3537" t="s">
        <v>112</v>
      </c>
      <c r="E3537" s="9">
        <v>4562342690029</v>
      </c>
      <c r="F3537">
        <v>0</v>
      </c>
      <c r="G3537">
        <v>0</v>
      </c>
      <c r="H3537" t="s">
        <v>18</v>
      </c>
      <c r="I3537" t="s">
        <v>19</v>
      </c>
      <c r="J3537" t="s">
        <v>329</v>
      </c>
      <c r="K3537">
        <v>20</v>
      </c>
      <c r="L3537">
        <v>5</v>
      </c>
      <c r="M3537">
        <v>0</v>
      </c>
      <c r="N3537">
        <v>0</v>
      </c>
    </row>
    <row r="3538" spans="1:14" x14ac:dyDescent="0.15">
      <c r="A3538" t="str">
        <f t="shared" si="57"/>
        <v>201952_415_4562342690036</v>
      </c>
      <c r="B3538">
        <v>201952</v>
      </c>
      <c r="C3538">
        <v>415</v>
      </c>
      <c r="D3538" t="s">
        <v>112</v>
      </c>
      <c r="E3538" s="9">
        <v>4562342690036</v>
      </c>
      <c r="F3538">
        <v>0</v>
      </c>
      <c r="G3538">
        <v>0</v>
      </c>
      <c r="H3538" t="s">
        <v>20</v>
      </c>
      <c r="I3538" t="s">
        <v>19</v>
      </c>
      <c r="J3538" t="s">
        <v>329</v>
      </c>
      <c r="K3538">
        <v>8</v>
      </c>
      <c r="L3538">
        <v>0</v>
      </c>
      <c r="M3538">
        <v>0</v>
      </c>
      <c r="N3538">
        <v>0</v>
      </c>
    </row>
    <row r="3539" spans="1:14" x14ac:dyDescent="0.15">
      <c r="A3539" t="str">
        <f t="shared" si="57"/>
        <v>201952_415_4562342690050</v>
      </c>
      <c r="B3539">
        <v>201952</v>
      </c>
      <c r="C3539">
        <v>415</v>
      </c>
      <c r="D3539" t="s">
        <v>112</v>
      </c>
      <c r="E3539" s="9">
        <v>4562342690050</v>
      </c>
      <c r="F3539">
        <v>0</v>
      </c>
      <c r="G3539">
        <v>0</v>
      </c>
      <c r="H3539" t="s">
        <v>22</v>
      </c>
      <c r="I3539" t="s">
        <v>19</v>
      </c>
      <c r="J3539" t="s">
        <v>329</v>
      </c>
      <c r="K3539">
        <v>5</v>
      </c>
      <c r="L3539">
        <v>2</v>
      </c>
      <c r="M3539">
        <v>0</v>
      </c>
      <c r="N3539">
        <v>0</v>
      </c>
    </row>
    <row r="3540" spans="1:14" x14ac:dyDescent="0.15">
      <c r="A3540" t="str">
        <f t="shared" si="57"/>
        <v>201952_415_4562342690043</v>
      </c>
      <c r="B3540">
        <v>201952</v>
      </c>
      <c r="C3540">
        <v>415</v>
      </c>
      <c r="D3540" t="s">
        <v>112</v>
      </c>
      <c r="E3540" s="9">
        <v>4562342690043</v>
      </c>
      <c r="F3540">
        <v>0</v>
      </c>
      <c r="G3540">
        <v>0</v>
      </c>
      <c r="H3540" t="s">
        <v>21</v>
      </c>
      <c r="I3540" t="s">
        <v>19</v>
      </c>
      <c r="J3540" t="s">
        <v>329</v>
      </c>
      <c r="K3540">
        <v>13</v>
      </c>
      <c r="L3540">
        <v>2</v>
      </c>
      <c r="M3540">
        <v>0</v>
      </c>
      <c r="N3540">
        <v>0</v>
      </c>
    </row>
    <row r="3541" spans="1:14" x14ac:dyDescent="0.15">
      <c r="A3541" t="str">
        <f t="shared" si="57"/>
        <v>201952_415_4562342690067</v>
      </c>
      <c r="B3541">
        <v>201952</v>
      </c>
      <c r="C3541">
        <v>415</v>
      </c>
      <c r="D3541" t="s">
        <v>112</v>
      </c>
      <c r="E3541" s="9">
        <v>4562342690067</v>
      </c>
      <c r="F3541">
        <v>0</v>
      </c>
      <c r="G3541">
        <v>0</v>
      </c>
      <c r="H3541" t="s">
        <v>23</v>
      </c>
      <c r="I3541" t="s">
        <v>19</v>
      </c>
      <c r="J3541" t="s">
        <v>329</v>
      </c>
      <c r="K3541">
        <v>20</v>
      </c>
      <c r="L3541">
        <v>3</v>
      </c>
      <c r="M3541">
        <v>0</v>
      </c>
      <c r="N3541">
        <v>0</v>
      </c>
    </row>
    <row r="3542" spans="1:14" x14ac:dyDescent="0.15">
      <c r="A3542" t="str">
        <f t="shared" si="57"/>
        <v>201952_415_4562342690074</v>
      </c>
      <c r="B3542">
        <v>201952</v>
      </c>
      <c r="C3542">
        <v>415</v>
      </c>
      <c r="D3542" t="s">
        <v>112</v>
      </c>
      <c r="E3542" s="9">
        <v>4562342690074</v>
      </c>
      <c r="F3542">
        <v>0</v>
      </c>
      <c r="G3542">
        <v>0</v>
      </c>
      <c r="H3542" t="s">
        <v>24</v>
      </c>
      <c r="I3542" t="s">
        <v>19</v>
      </c>
      <c r="J3542" t="s">
        <v>329</v>
      </c>
      <c r="K3542">
        <v>18</v>
      </c>
      <c r="L3542">
        <v>3</v>
      </c>
      <c r="M3542">
        <v>0</v>
      </c>
      <c r="N3542">
        <v>0</v>
      </c>
    </row>
    <row r="3543" spans="1:14" x14ac:dyDescent="0.15">
      <c r="A3543" t="str">
        <f t="shared" si="57"/>
        <v>201952_415_4562342690081</v>
      </c>
      <c r="B3543">
        <v>201952</v>
      </c>
      <c r="C3543">
        <v>415</v>
      </c>
      <c r="D3543" t="s">
        <v>112</v>
      </c>
      <c r="E3543" s="9">
        <v>4562342690081</v>
      </c>
      <c r="F3543">
        <v>0</v>
      </c>
      <c r="G3543">
        <v>0</v>
      </c>
      <c r="H3543" t="s">
        <v>25</v>
      </c>
      <c r="I3543" t="s">
        <v>19</v>
      </c>
      <c r="J3543" t="s">
        <v>329</v>
      </c>
      <c r="K3543">
        <v>3</v>
      </c>
      <c r="L3543">
        <v>0</v>
      </c>
      <c r="M3543">
        <v>0</v>
      </c>
      <c r="N3543">
        <v>0</v>
      </c>
    </row>
    <row r="3544" spans="1:14" x14ac:dyDescent="0.15">
      <c r="A3544" t="str">
        <f t="shared" si="57"/>
        <v>201952_446_4562342690029</v>
      </c>
      <c r="B3544">
        <v>201952</v>
      </c>
      <c r="C3544">
        <v>446</v>
      </c>
      <c r="D3544" t="s">
        <v>121</v>
      </c>
      <c r="E3544" s="9">
        <v>4562342690029</v>
      </c>
      <c r="F3544">
        <v>0</v>
      </c>
      <c r="G3544">
        <v>0</v>
      </c>
      <c r="H3544" t="s">
        <v>18</v>
      </c>
      <c r="I3544" t="s">
        <v>19</v>
      </c>
      <c r="J3544" t="s">
        <v>329</v>
      </c>
      <c r="K3544">
        <v>21</v>
      </c>
      <c r="L3544">
        <v>4</v>
      </c>
      <c r="M3544">
        <v>0</v>
      </c>
      <c r="N3544">
        <v>0</v>
      </c>
    </row>
    <row r="3545" spans="1:14" x14ac:dyDescent="0.15">
      <c r="A3545" t="str">
        <f t="shared" ref="A3545:A3608" si="58">B3545&amp;"_"&amp;C3545&amp;"_"&amp;E3545</f>
        <v>201952_446_4562342690036</v>
      </c>
      <c r="B3545">
        <v>201952</v>
      </c>
      <c r="C3545">
        <v>446</v>
      </c>
      <c r="D3545" t="s">
        <v>121</v>
      </c>
      <c r="E3545" s="9">
        <v>4562342690036</v>
      </c>
      <c r="F3545">
        <v>0</v>
      </c>
      <c r="G3545">
        <v>0</v>
      </c>
      <c r="H3545" t="s">
        <v>20</v>
      </c>
      <c r="I3545" t="s">
        <v>19</v>
      </c>
      <c r="J3545" t="s">
        <v>329</v>
      </c>
      <c r="K3545">
        <v>5</v>
      </c>
      <c r="L3545">
        <v>0</v>
      </c>
      <c r="M3545">
        <v>0</v>
      </c>
      <c r="N3545">
        <v>0</v>
      </c>
    </row>
    <row r="3546" spans="1:14" x14ac:dyDescent="0.15">
      <c r="A3546" t="str">
        <f t="shared" si="58"/>
        <v>201952_446_4562342690050</v>
      </c>
      <c r="B3546">
        <v>201952</v>
      </c>
      <c r="C3546">
        <v>446</v>
      </c>
      <c r="D3546" t="s">
        <v>121</v>
      </c>
      <c r="E3546" s="9">
        <v>4562342690050</v>
      </c>
      <c r="F3546">
        <v>0</v>
      </c>
      <c r="G3546">
        <v>0</v>
      </c>
      <c r="H3546" t="s">
        <v>22</v>
      </c>
      <c r="I3546" t="s">
        <v>19</v>
      </c>
      <c r="J3546" t="s">
        <v>329</v>
      </c>
      <c r="K3546">
        <v>6</v>
      </c>
      <c r="L3546">
        <v>1</v>
      </c>
      <c r="M3546">
        <v>0</v>
      </c>
      <c r="N3546">
        <v>0</v>
      </c>
    </row>
    <row r="3547" spans="1:14" x14ac:dyDescent="0.15">
      <c r="A3547" t="str">
        <f t="shared" si="58"/>
        <v>201952_446_4562342690043</v>
      </c>
      <c r="B3547">
        <v>201952</v>
      </c>
      <c r="C3547">
        <v>446</v>
      </c>
      <c r="D3547" t="s">
        <v>121</v>
      </c>
      <c r="E3547" s="9">
        <v>4562342690043</v>
      </c>
      <c r="F3547">
        <v>0</v>
      </c>
      <c r="G3547">
        <v>0</v>
      </c>
      <c r="H3547" t="s">
        <v>21</v>
      </c>
      <c r="I3547" t="s">
        <v>19</v>
      </c>
      <c r="J3547" t="s">
        <v>329</v>
      </c>
      <c r="K3547">
        <v>19</v>
      </c>
      <c r="L3547">
        <v>3</v>
      </c>
      <c r="M3547">
        <v>0</v>
      </c>
      <c r="N3547">
        <v>0</v>
      </c>
    </row>
    <row r="3548" spans="1:14" x14ac:dyDescent="0.15">
      <c r="A3548" t="str">
        <f t="shared" si="58"/>
        <v>201952_446_4562342690067</v>
      </c>
      <c r="B3548">
        <v>201952</v>
      </c>
      <c r="C3548">
        <v>446</v>
      </c>
      <c r="D3548" t="s">
        <v>121</v>
      </c>
      <c r="E3548" s="9">
        <v>4562342690067</v>
      </c>
      <c r="F3548">
        <v>0</v>
      </c>
      <c r="G3548">
        <v>0</v>
      </c>
      <c r="H3548" t="s">
        <v>23</v>
      </c>
      <c r="I3548" t="s">
        <v>19</v>
      </c>
      <c r="J3548" t="s">
        <v>329</v>
      </c>
      <c r="K3548">
        <v>27</v>
      </c>
      <c r="L3548">
        <v>1</v>
      </c>
      <c r="M3548">
        <v>0</v>
      </c>
      <c r="N3548">
        <v>0</v>
      </c>
    </row>
    <row r="3549" spans="1:14" x14ac:dyDescent="0.15">
      <c r="A3549" t="str">
        <f t="shared" si="58"/>
        <v>201952_446_4562342690074</v>
      </c>
      <c r="B3549">
        <v>201952</v>
      </c>
      <c r="C3549">
        <v>446</v>
      </c>
      <c r="D3549" t="s">
        <v>121</v>
      </c>
      <c r="E3549" s="9">
        <v>4562342690074</v>
      </c>
      <c r="F3549">
        <v>0</v>
      </c>
      <c r="G3549">
        <v>0</v>
      </c>
      <c r="H3549" t="s">
        <v>24</v>
      </c>
      <c r="I3549" t="s">
        <v>19</v>
      </c>
      <c r="J3549" t="s">
        <v>329</v>
      </c>
      <c r="K3549">
        <v>22</v>
      </c>
      <c r="L3549">
        <v>3</v>
      </c>
      <c r="M3549">
        <v>0</v>
      </c>
      <c r="N3549">
        <v>0</v>
      </c>
    </row>
    <row r="3550" spans="1:14" x14ac:dyDescent="0.15">
      <c r="A3550" t="str">
        <f t="shared" si="58"/>
        <v>201952_446_4562342690081</v>
      </c>
      <c r="B3550">
        <v>201952</v>
      </c>
      <c r="C3550">
        <v>446</v>
      </c>
      <c r="D3550" t="s">
        <v>121</v>
      </c>
      <c r="E3550" s="9">
        <v>4562342690081</v>
      </c>
      <c r="F3550">
        <v>0</v>
      </c>
      <c r="G3550">
        <v>0</v>
      </c>
      <c r="H3550" t="s">
        <v>25</v>
      </c>
      <c r="I3550" t="s">
        <v>19</v>
      </c>
      <c r="J3550" t="s">
        <v>329</v>
      </c>
      <c r="K3550">
        <v>5</v>
      </c>
      <c r="L3550">
        <v>2</v>
      </c>
      <c r="M3550">
        <v>0</v>
      </c>
      <c r="N3550">
        <v>0</v>
      </c>
    </row>
    <row r="3551" spans="1:14" x14ac:dyDescent="0.15">
      <c r="A3551" t="str">
        <f t="shared" si="58"/>
        <v>201952_296_4562342690029</v>
      </c>
      <c r="B3551">
        <v>201952</v>
      </c>
      <c r="C3551">
        <v>296</v>
      </c>
      <c r="D3551" t="s">
        <v>69</v>
      </c>
      <c r="E3551" s="9">
        <v>4562342690029</v>
      </c>
      <c r="F3551">
        <v>0</v>
      </c>
      <c r="G3551">
        <v>0</v>
      </c>
      <c r="H3551" t="s">
        <v>18</v>
      </c>
      <c r="I3551" t="s">
        <v>19</v>
      </c>
      <c r="J3551" t="s">
        <v>329</v>
      </c>
      <c r="K3551">
        <v>18</v>
      </c>
      <c r="L3551">
        <v>1</v>
      </c>
      <c r="M3551">
        <v>0</v>
      </c>
      <c r="N3551">
        <v>0</v>
      </c>
    </row>
    <row r="3552" spans="1:14" x14ac:dyDescent="0.15">
      <c r="A3552" t="str">
        <f t="shared" si="58"/>
        <v>201952_296_4562342690036</v>
      </c>
      <c r="B3552">
        <v>201952</v>
      </c>
      <c r="C3552">
        <v>296</v>
      </c>
      <c r="D3552" t="s">
        <v>69</v>
      </c>
      <c r="E3552" s="9">
        <v>4562342690036</v>
      </c>
      <c r="F3552">
        <v>0</v>
      </c>
      <c r="G3552">
        <v>0</v>
      </c>
      <c r="H3552" t="s">
        <v>20</v>
      </c>
      <c r="I3552" t="s">
        <v>19</v>
      </c>
      <c r="J3552" t="s">
        <v>329</v>
      </c>
      <c r="K3552">
        <v>4</v>
      </c>
      <c r="L3552">
        <v>0</v>
      </c>
      <c r="M3552">
        <v>0</v>
      </c>
      <c r="N3552">
        <v>0</v>
      </c>
    </row>
    <row r="3553" spans="1:14" x14ac:dyDescent="0.15">
      <c r="A3553" t="str">
        <f t="shared" si="58"/>
        <v>201952_296_4562342690050</v>
      </c>
      <c r="B3553">
        <v>201952</v>
      </c>
      <c r="C3553">
        <v>296</v>
      </c>
      <c r="D3553" t="s">
        <v>69</v>
      </c>
      <c r="E3553" s="9">
        <v>4562342690050</v>
      </c>
      <c r="F3553">
        <v>0</v>
      </c>
      <c r="G3553">
        <v>0</v>
      </c>
      <c r="H3553" t="s">
        <v>22</v>
      </c>
      <c r="I3553" t="s">
        <v>19</v>
      </c>
      <c r="J3553" t="s">
        <v>329</v>
      </c>
      <c r="K3553">
        <v>5</v>
      </c>
      <c r="L3553">
        <v>1</v>
      </c>
      <c r="M3553">
        <v>0</v>
      </c>
      <c r="N3553">
        <v>0</v>
      </c>
    </row>
    <row r="3554" spans="1:14" x14ac:dyDescent="0.15">
      <c r="A3554" t="str">
        <f t="shared" si="58"/>
        <v>201952_296_4562342690043</v>
      </c>
      <c r="B3554">
        <v>201952</v>
      </c>
      <c r="C3554">
        <v>296</v>
      </c>
      <c r="D3554" t="s">
        <v>69</v>
      </c>
      <c r="E3554" s="9">
        <v>4562342690043</v>
      </c>
      <c r="F3554">
        <v>0</v>
      </c>
      <c r="G3554">
        <v>0</v>
      </c>
      <c r="H3554" t="s">
        <v>21</v>
      </c>
      <c r="I3554" t="s">
        <v>19</v>
      </c>
      <c r="J3554" t="s">
        <v>329</v>
      </c>
      <c r="K3554">
        <v>19</v>
      </c>
      <c r="L3554">
        <v>1</v>
      </c>
      <c r="M3554">
        <v>0</v>
      </c>
      <c r="N3554">
        <v>0</v>
      </c>
    </row>
    <row r="3555" spans="1:14" x14ac:dyDescent="0.15">
      <c r="A3555" t="str">
        <f t="shared" si="58"/>
        <v>201952_296_4562342690067</v>
      </c>
      <c r="B3555">
        <v>201952</v>
      </c>
      <c r="C3555">
        <v>296</v>
      </c>
      <c r="D3555" t="s">
        <v>69</v>
      </c>
      <c r="E3555" s="9">
        <v>4562342690067</v>
      </c>
      <c r="F3555">
        <v>0</v>
      </c>
      <c r="G3555">
        <v>0</v>
      </c>
      <c r="H3555" t="s">
        <v>23</v>
      </c>
      <c r="I3555" t="s">
        <v>19</v>
      </c>
      <c r="J3555" t="s">
        <v>329</v>
      </c>
      <c r="K3555">
        <v>24</v>
      </c>
      <c r="L3555">
        <v>2</v>
      </c>
      <c r="M3555">
        <v>0</v>
      </c>
      <c r="N3555">
        <v>0</v>
      </c>
    </row>
    <row r="3556" spans="1:14" x14ac:dyDescent="0.15">
      <c r="A3556" t="str">
        <f t="shared" si="58"/>
        <v>201952_296_4562342690074</v>
      </c>
      <c r="B3556">
        <v>201952</v>
      </c>
      <c r="C3556">
        <v>296</v>
      </c>
      <c r="D3556" t="s">
        <v>69</v>
      </c>
      <c r="E3556" s="9">
        <v>4562342690074</v>
      </c>
      <c r="F3556">
        <v>0</v>
      </c>
      <c r="G3556">
        <v>0</v>
      </c>
      <c r="H3556" t="s">
        <v>24</v>
      </c>
      <c r="I3556" t="s">
        <v>19</v>
      </c>
      <c r="J3556" t="s">
        <v>329</v>
      </c>
      <c r="K3556">
        <v>13</v>
      </c>
      <c r="L3556">
        <v>2</v>
      </c>
      <c r="M3556">
        <v>0</v>
      </c>
      <c r="N3556">
        <v>0</v>
      </c>
    </row>
    <row r="3557" spans="1:14" x14ac:dyDescent="0.15">
      <c r="A3557" t="str">
        <f t="shared" si="58"/>
        <v>201952_296_4562342690081</v>
      </c>
      <c r="B3557">
        <v>201952</v>
      </c>
      <c r="C3557">
        <v>296</v>
      </c>
      <c r="D3557" t="s">
        <v>69</v>
      </c>
      <c r="E3557" s="9">
        <v>4562342690081</v>
      </c>
      <c r="F3557">
        <v>0</v>
      </c>
      <c r="G3557">
        <v>0</v>
      </c>
      <c r="H3557" t="s">
        <v>25</v>
      </c>
      <c r="I3557" t="s">
        <v>19</v>
      </c>
      <c r="J3557" t="s">
        <v>329</v>
      </c>
      <c r="K3557">
        <v>7</v>
      </c>
      <c r="L3557">
        <v>1</v>
      </c>
      <c r="M3557">
        <v>0</v>
      </c>
      <c r="N3557">
        <v>0</v>
      </c>
    </row>
    <row r="3558" spans="1:14" x14ac:dyDescent="0.15">
      <c r="A3558" t="str">
        <f t="shared" si="58"/>
        <v>201952_312_4562342690029</v>
      </c>
      <c r="B3558">
        <v>201952</v>
      </c>
      <c r="C3558">
        <v>312</v>
      </c>
      <c r="D3558" t="s">
        <v>77</v>
      </c>
      <c r="E3558" s="9">
        <v>4562342690029</v>
      </c>
      <c r="F3558">
        <v>0</v>
      </c>
      <c r="G3558">
        <v>0</v>
      </c>
      <c r="H3558" t="s">
        <v>18</v>
      </c>
      <c r="I3558" t="s">
        <v>19</v>
      </c>
      <c r="J3558" t="s">
        <v>329</v>
      </c>
      <c r="K3558">
        <v>22</v>
      </c>
      <c r="L3558">
        <v>1</v>
      </c>
      <c r="M3558">
        <v>0</v>
      </c>
      <c r="N3558">
        <v>0</v>
      </c>
    </row>
    <row r="3559" spans="1:14" x14ac:dyDescent="0.15">
      <c r="A3559" t="str">
        <f t="shared" si="58"/>
        <v>201952_312_4562342690036</v>
      </c>
      <c r="B3559">
        <v>201952</v>
      </c>
      <c r="C3559">
        <v>312</v>
      </c>
      <c r="D3559" t="s">
        <v>77</v>
      </c>
      <c r="E3559" s="9">
        <v>4562342690036</v>
      </c>
      <c r="F3559">
        <v>0</v>
      </c>
      <c r="G3559">
        <v>0</v>
      </c>
      <c r="H3559" t="s">
        <v>20</v>
      </c>
      <c r="I3559" t="s">
        <v>19</v>
      </c>
      <c r="J3559" t="s">
        <v>329</v>
      </c>
      <c r="K3559">
        <v>9</v>
      </c>
      <c r="L3559">
        <v>0</v>
      </c>
      <c r="M3559">
        <v>0</v>
      </c>
      <c r="N3559">
        <v>0</v>
      </c>
    </row>
    <row r="3560" spans="1:14" x14ac:dyDescent="0.15">
      <c r="A3560" t="str">
        <f t="shared" si="58"/>
        <v>201952_312_4562342690050</v>
      </c>
      <c r="B3560">
        <v>201952</v>
      </c>
      <c r="C3560">
        <v>312</v>
      </c>
      <c r="D3560" t="s">
        <v>77</v>
      </c>
      <c r="E3560" s="9">
        <v>4562342690050</v>
      </c>
      <c r="F3560">
        <v>0</v>
      </c>
      <c r="G3560">
        <v>0</v>
      </c>
      <c r="H3560" t="s">
        <v>22</v>
      </c>
      <c r="I3560" t="s">
        <v>19</v>
      </c>
      <c r="J3560" t="s">
        <v>329</v>
      </c>
      <c r="K3560">
        <v>7</v>
      </c>
      <c r="L3560">
        <v>0</v>
      </c>
      <c r="M3560">
        <v>0</v>
      </c>
      <c r="N3560">
        <v>0</v>
      </c>
    </row>
    <row r="3561" spans="1:14" x14ac:dyDescent="0.15">
      <c r="A3561" t="str">
        <f t="shared" si="58"/>
        <v>201952_312_4562342690043</v>
      </c>
      <c r="B3561">
        <v>201952</v>
      </c>
      <c r="C3561">
        <v>312</v>
      </c>
      <c r="D3561" t="s">
        <v>77</v>
      </c>
      <c r="E3561" s="9">
        <v>4562342690043</v>
      </c>
      <c r="F3561">
        <v>0</v>
      </c>
      <c r="G3561">
        <v>0</v>
      </c>
      <c r="H3561" t="s">
        <v>21</v>
      </c>
      <c r="I3561" t="s">
        <v>19</v>
      </c>
      <c r="J3561" t="s">
        <v>329</v>
      </c>
      <c r="K3561">
        <v>16</v>
      </c>
      <c r="L3561">
        <v>1</v>
      </c>
      <c r="M3561">
        <v>0</v>
      </c>
      <c r="N3561">
        <v>0</v>
      </c>
    </row>
    <row r="3562" spans="1:14" x14ac:dyDescent="0.15">
      <c r="A3562" t="str">
        <f t="shared" si="58"/>
        <v>201952_312_4562342690067</v>
      </c>
      <c r="B3562">
        <v>201952</v>
      </c>
      <c r="C3562">
        <v>312</v>
      </c>
      <c r="D3562" t="s">
        <v>77</v>
      </c>
      <c r="E3562" s="9">
        <v>4562342690067</v>
      </c>
      <c r="F3562">
        <v>0</v>
      </c>
      <c r="G3562">
        <v>0</v>
      </c>
      <c r="H3562" t="s">
        <v>23</v>
      </c>
      <c r="I3562" t="s">
        <v>19</v>
      </c>
      <c r="J3562" t="s">
        <v>329</v>
      </c>
      <c r="K3562">
        <v>22</v>
      </c>
      <c r="L3562">
        <v>2</v>
      </c>
      <c r="M3562">
        <v>0</v>
      </c>
      <c r="N3562">
        <v>0</v>
      </c>
    </row>
    <row r="3563" spans="1:14" x14ac:dyDescent="0.15">
      <c r="A3563" t="str">
        <f t="shared" si="58"/>
        <v>201952_312_4562342690074</v>
      </c>
      <c r="B3563">
        <v>201952</v>
      </c>
      <c r="C3563">
        <v>312</v>
      </c>
      <c r="D3563" t="s">
        <v>77</v>
      </c>
      <c r="E3563" s="9">
        <v>4562342690074</v>
      </c>
      <c r="F3563">
        <v>0</v>
      </c>
      <c r="G3563">
        <v>0</v>
      </c>
      <c r="H3563" t="s">
        <v>24</v>
      </c>
      <c r="I3563" t="s">
        <v>19</v>
      </c>
      <c r="J3563" t="s">
        <v>329</v>
      </c>
      <c r="K3563">
        <v>20</v>
      </c>
      <c r="L3563">
        <v>0</v>
      </c>
      <c r="M3563">
        <v>0</v>
      </c>
      <c r="N3563">
        <v>0</v>
      </c>
    </row>
    <row r="3564" spans="1:14" x14ac:dyDescent="0.15">
      <c r="A3564" t="str">
        <f t="shared" si="58"/>
        <v>201952_312_4562342690081</v>
      </c>
      <c r="B3564">
        <v>201952</v>
      </c>
      <c r="C3564">
        <v>312</v>
      </c>
      <c r="D3564" t="s">
        <v>77</v>
      </c>
      <c r="E3564" s="9">
        <v>4562342690081</v>
      </c>
      <c r="F3564">
        <v>0</v>
      </c>
      <c r="G3564">
        <v>0</v>
      </c>
      <c r="H3564" t="s">
        <v>25</v>
      </c>
      <c r="I3564" t="s">
        <v>19</v>
      </c>
      <c r="J3564" t="s">
        <v>329</v>
      </c>
      <c r="K3564">
        <v>0</v>
      </c>
      <c r="L3564">
        <v>1</v>
      </c>
      <c r="M3564">
        <v>0</v>
      </c>
      <c r="N3564">
        <v>0</v>
      </c>
    </row>
    <row r="3565" spans="1:14" x14ac:dyDescent="0.15">
      <c r="A3565" t="str">
        <f t="shared" si="58"/>
        <v>201952_297_4562342690029</v>
      </c>
      <c r="B3565">
        <v>201952</v>
      </c>
      <c r="C3565">
        <v>297</v>
      </c>
      <c r="D3565" t="s">
        <v>70</v>
      </c>
      <c r="E3565" s="9">
        <v>4562342690029</v>
      </c>
      <c r="F3565">
        <v>0</v>
      </c>
      <c r="G3565">
        <v>0</v>
      </c>
      <c r="H3565" t="s">
        <v>18</v>
      </c>
      <c r="I3565" t="s">
        <v>19</v>
      </c>
      <c r="J3565" t="s">
        <v>329</v>
      </c>
      <c r="K3565">
        <v>24</v>
      </c>
      <c r="L3565">
        <v>0</v>
      </c>
      <c r="M3565">
        <v>0</v>
      </c>
      <c r="N3565">
        <v>0</v>
      </c>
    </row>
    <row r="3566" spans="1:14" x14ac:dyDescent="0.15">
      <c r="A3566" t="str">
        <f t="shared" si="58"/>
        <v>201952_297_4562342690036</v>
      </c>
      <c r="B3566">
        <v>201952</v>
      </c>
      <c r="C3566">
        <v>297</v>
      </c>
      <c r="D3566" t="s">
        <v>70</v>
      </c>
      <c r="E3566" s="9">
        <v>4562342690036</v>
      </c>
      <c r="F3566">
        <v>0</v>
      </c>
      <c r="G3566">
        <v>0</v>
      </c>
      <c r="H3566" t="s">
        <v>20</v>
      </c>
      <c r="I3566" t="s">
        <v>19</v>
      </c>
      <c r="J3566" t="s">
        <v>329</v>
      </c>
      <c r="K3566">
        <v>8</v>
      </c>
      <c r="L3566">
        <v>2</v>
      </c>
      <c r="M3566">
        <v>0</v>
      </c>
      <c r="N3566">
        <v>0</v>
      </c>
    </row>
    <row r="3567" spans="1:14" x14ac:dyDescent="0.15">
      <c r="A3567" t="str">
        <f t="shared" si="58"/>
        <v>201952_297_4562342690050</v>
      </c>
      <c r="B3567">
        <v>201952</v>
      </c>
      <c r="C3567">
        <v>297</v>
      </c>
      <c r="D3567" t="s">
        <v>70</v>
      </c>
      <c r="E3567" s="9">
        <v>4562342690050</v>
      </c>
      <c r="F3567">
        <v>0</v>
      </c>
      <c r="G3567">
        <v>0</v>
      </c>
      <c r="H3567" t="s">
        <v>22</v>
      </c>
      <c r="I3567" t="s">
        <v>19</v>
      </c>
      <c r="J3567" t="s">
        <v>329</v>
      </c>
      <c r="K3567">
        <v>7</v>
      </c>
      <c r="L3567">
        <v>0</v>
      </c>
      <c r="M3567">
        <v>0</v>
      </c>
      <c r="N3567">
        <v>0</v>
      </c>
    </row>
    <row r="3568" spans="1:14" x14ac:dyDescent="0.15">
      <c r="A3568" t="str">
        <f t="shared" si="58"/>
        <v>201952_297_4562342690043</v>
      </c>
      <c r="B3568">
        <v>201952</v>
      </c>
      <c r="C3568">
        <v>297</v>
      </c>
      <c r="D3568" t="s">
        <v>70</v>
      </c>
      <c r="E3568" s="9">
        <v>4562342690043</v>
      </c>
      <c r="F3568">
        <v>0</v>
      </c>
      <c r="G3568">
        <v>0</v>
      </c>
      <c r="H3568" t="s">
        <v>21</v>
      </c>
      <c r="I3568" t="s">
        <v>19</v>
      </c>
      <c r="J3568" t="s">
        <v>329</v>
      </c>
      <c r="K3568">
        <v>26</v>
      </c>
      <c r="L3568">
        <v>2</v>
      </c>
      <c r="M3568">
        <v>0</v>
      </c>
      <c r="N3568">
        <v>0</v>
      </c>
    </row>
    <row r="3569" spans="1:14" x14ac:dyDescent="0.15">
      <c r="A3569" t="str">
        <f t="shared" si="58"/>
        <v>201952_297_4562342690067</v>
      </c>
      <c r="B3569">
        <v>201952</v>
      </c>
      <c r="C3569">
        <v>297</v>
      </c>
      <c r="D3569" t="s">
        <v>70</v>
      </c>
      <c r="E3569" s="9">
        <v>4562342690067</v>
      </c>
      <c r="F3569">
        <v>0</v>
      </c>
      <c r="G3569">
        <v>0</v>
      </c>
      <c r="H3569" t="s">
        <v>23</v>
      </c>
      <c r="I3569" t="s">
        <v>19</v>
      </c>
      <c r="J3569" t="s">
        <v>329</v>
      </c>
      <c r="K3569">
        <v>26</v>
      </c>
      <c r="L3569">
        <v>2</v>
      </c>
      <c r="M3569">
        <v>0</v>
      </c>
      <c r="N3569">
        <v>0</v>
      </c>
    </row>
    <row r="3570" spans="1:14" x14ac:dyDescent="0.15">
      <c r="A3570" t="str">
        <f t="shared" si="58"/>
        <v>201952_297_4562342690074</v>
      </c>
      <c r="B3570">
        <v>201952</v>
      </c>
      <c r="C3570">
        <v>297</v>
      </c>
      <c r="D3570" t="s">
        <v>70</v>
      </c>
      <c r="E3570" s="9">
        <v>4562342690074</v>
      </c>
      <c r="F3570">
        <v>0</v>
      </c>
      <c r="G3570">
        <v>0</v>
      </c>
      <c r="H3570" t="s">
        <v>24</v>
      </c>
      <c r="I3570" t="s">
        <v>19</v>
      </c>
      <c r="J3570" t="s">
        <v>329</v>
      </c>
      <c r="K3570">
        <v>26</v>
      </c>
      <c r="L3570">
        <v>1</v>
      </c>
      <c r="M3570">
        <v>0</v>
      </c>
      <c r="N3570">
        <v>0</v>
      </c>
    </row>
    <row r="3571" spans="1:14" x14ac:dyDescent="0.15">
      <c r="A3571" t="str">
        <f t="shared" si="58"/>
        <v>201952_297_4562342690081</v>
      </c>
      <c r="B3571">
        <v>201952</v>
      </c>
      <c r="C3571">
        <v>297</v>
      </c>
      <c r="D3571" t="s">
        <v>70</v>
      </c>
      <c r="E3571" s="9">
        <v>4562342690081</v>
      </c>
      <c r="F3571">
        <v>0</v>
      </c>
      <c r="G3571">
        <v>0</v>
      </c>
      <c r="H3571" t="s">
        <v>25</v>
      </c>
      <c r="I3571" t="s">
        <v>19</v>
      </c>
      <c r="J3571" t="s">
        <v>329</v>
      </c>
      <c r="K3571">
        <v>4</v>
      </c>
      <c r="L3571">
        <v>0</v>
      </c>
      <c r="M3571">
        <v>0</v>
      </c>
      <c r="N3571">
        <v>0</v>
      </c>
    </row>
    <row r="3572" spans="1:14" x14ac:dyDescent="0.15">
      <c r="A3572" t="str">
        <f t="shared" si="58"/>
        <v>201952_368_4562342690029</v>
      </c>
      <c r="B3572">
        <v>201952</v>
      </c>
      <c r="C3572">
        <v>368</v>
      </c>
      <c r="D3572" t="s">
        <v>94</v>
      </c>
      <c r="E3572" s="9">
        <v>4562342690029</v>
      </c>
      <c r="F3572">
        <v>0</v>
      </c>
      <c r="G3572">
        <v>0</v>
      </c>
      <c r="H3572" t="s">
        <v>18</v>
      </c>
      <c r="I3572" t="s">
        <v>19</v>
      </c>
      <c r="J3572" t="s">
        <v>329</v>
      </c>
      <c r="K3572">
        <v>15</v>
      </c>
      <c r="L3572">
        <v>1</v>
      </c>
      <c r="M3572">
        <v>0</v>
      </c>
      <c r="N3572">
        <v>0</v>
      </c>
    </row>
    <row r="3573" spans="1:14" x14ac:dyDescent="0.15">
      <c r="A3573" t="str">
        <f t="shared" si="58"/>
        <v>201952_368_4562342690036</v>
      </c>
      <c r="B3573">
        <v>201952</v>
      </c>
      <c r="C3573">
        <v>368</v>
      </c>
      <c r="D3573" t="s">
        <v>94</v>
      </c>
      <c r="E3573" s="9">
        <v>4562342690036</v>
      </c>
      <c r="F3573">
        <v>0</v>
      </c>
      <c r="G3573">
        <v>0</v>
      </c>
      <c r="H3573" t="s">
        <v>20</v>
      </c>
      <c r="I3573" t="s">
        <v>19</v>
      </c>
      <c r="J3573" t="s">
        <v>329</v>
      </c>
      <c r="K3573">
        <v>3</v>
      </c>
      <c r="L3573">
        <v>2</v>
      </c>
      <c r="M3573">
        <v>0</v>
      </c>
      <c r="N3573">
        <v>0</v>
      </c>
    </row>
    <row r="3574" spans="1:14" x14ac:dyDescent="0.15">
      <c r="A3574" t="str">
        <f t="shared" si="58"/>
        <v>201952_368_4562342690050</v>
      </c>
      <c r="B3574">
        <v>201952</v>
      </c>
      <c r="C3574">
        <v>368</v>
      </c>
      <c r="D3574" t="s">
        <v>94</v>
      </c>
      <c r="E3574" s="9">
        <v>4562342690050</v>
      </c>
      <c r="F3574">
        <v>0</v>
      </c>
      <c r="G3574">
        <v>0</v>
      </c>
      <c r="H3574" t="s">
        <v>22</v>
      </c>
      <c r="I3574" t="s">
        <v>19</v>
      </c>
      <c r="J3574" t="s">
        <v>329</v>
      </c>
      <c r="K3574">
        <v>6</v>
      </c>
      <c r="L3574">
        <v>0</v>
      </c>
      <c r="M3574">
        <v>0</v>
      </c>
      <c r="N3574">
        <v>0</v>
      </c>
    </row>
    <row r="3575" spans="1:14" x14ac:dyDescent="0.15">
      <c r="A3575" t="str">
        <f t="shared" si="58"/>
        <v>201952_368_4562342690043</v>
      </c>
      <c r="B3575">
        <v>201952</v>
      </c>
      <c r="C3575">
        <v>368</v>
      </c>
      <c r="D3575" t="s">
        <v>94</v>
      </c>
      <c r="E3575" s="9">
        <v>4562342690043</v>
      </c>
      <c r="F3575">
        <v>0</v>
      </c>
      <c r="G3575">
        <v>0</v>
      </c>
      <c r="H3575" t="s">
        <v>21</v>
      </c>
      <c r="I3575" t="s">
        <v>19</v>
      </c>
      <c r="J3575" t="s">
        <v>329</v>
      </c>
      <c r="K3575">
        <v>12</v>
      </c>
      <c r="L3575">
        <v>1</v>
      </c>
      <c r="M3575">
        <v>0</v>
      </c>
      <c r="N3575">
        <v>0</v>
      </c>
    </row>
    <row r="3576" spans="1:14" x14ac:dyDescent="0.15">
      <c r="A3576" t="str">
        <f t="shared" si="58"/>
        <v>201952_368_4562342690067</v>
      </c>
      <c r="B3576">
        <v>201952</v>
      </c>
      <c r="C3576">
        <v>368</v>
      </c>
      <c r="D3576" t="s">
        <v>94</v>
      </c>
      <c r="E3576" s="9">
        <v>4562342690067</v>
      </c>
      <c r="F3576">
        <v>0</v>
      </c>
      <c r="G3576">
        <v>0</v>
      </c>
      <c r="H3576" t="s">
        <v>23</v>
      </c>
      <c r="I3576" t="s">
        <v>19</v>
      </c>
      <c r="J3576" t="s">
        <v>329</v>
      </c>
      <c r="K3576">
        <v>19</v>
      </c>
      <c r="L3576">
        <v>1</v>
      </c>
      <c r="M3576">
        <v>0</v>
      </c>
      <c r="N3576">
        <v>0</v>
      </c>
    </row>
    <row r="3577" spans="1:14" x14ac:dyDescent="0.15">
      <c r="A3577" t="str">
        <f t="shared" si="58"/>
        <v>201952_368_4562342690074</v>
      </c>
      <c r="B3577">
        <v>201952</v>
      </c>
      <c r="C3577">
        <v>368</v>
      </c>
      <c r="D3577" t="s">
        <v>94</v>
      </c>
      <c r="E3577" s="9">
        <v>4562342690074</v>
      </c>
      <c r="F3577">
        <v>0</v>
      </c>
      <c r="G3577">
        <v>0</v>
      </c>
      <c r="H3577" t="s">
        <v>24</v>
      </c>
      <c r="I3577" t="s">
        <v>19</v>
      </c>
      <c r="J3577" t="s">
        <v>329</v>
      </c>
      <c r="K3577">
        <v>7</v>
      </c>
      <c r="L3577">
        <v>4</v>
      </c>
      <c r="M3577">
        <v>0</v>
      </c>
      <c r="N3577">
        <v>0</v>
      </c>
    </row>
    <row r="3578" spans="1:14" x14ac:dyDescent="0.15">
      <c r="A3578" t="str">
        <f t="shared" si="58"/>
        <v>201952_368_4562342690081</v>
      </c>
      <c r="B3578">
        <v>201952</v>
      </c>
      <c r="C3578">
        <v>368</v>
      </c>
      <c r="D3578" t="s">
        <v>94</v>
      </c>
      <c r="E3578" s="9">
        <v>4562342690081</v>
      </c>
      <c r="F3578">
        <v>0</v>
      </c>
      <c r="G3578">
        <v>0</v>
      </c>
      <c r="H3578" t="s">
        <v>25</v>
      </c>
      <c r="I3578" t="s">
        <v>19</v>
      </c>
      <c r="J3578" t="s">
        <v>329</v>
      </c>
      <c r="K3578">
        <v>3</v>
      </c>
      <c r="L3578">
        <v>1</v>
      </c>
      <c r="M3578">
        <v>0</v>
      </c>
      <c r="N3578">
        <v>0</v>
      </c>
    </row>
    <row r="3579" spans="1:14" x14ac:dyDescent="0.15">
      <c r="A3579" t="str">
        <f t="shared" si="58"/>
        <v>201952_145_4562342690029</v>
      </c>
      <c r="B3579">
        <v>201952</v>
      </c>
      <c r="C3579">
        <v>145</v>
      </c>
      <c r="D3579" t="s">
        <v>56</v>
      </c>
      <c r="E3579" s="9">
        <v>4562342690029</v>
      </c>
      <c r="F3579">
        <v>0</v>
      </c>
      <c r="G3579">
        <v>0</v>
      </c>
      <c r="H3579" t="s">
        <v>18</v>
      </c>
      <c r="I3579" t="s">
        <v>19</v>
      </c>
      <c r="J3579" t="s">
        <v>329</v>
      </c>
      <c r="K3579">
        <v>30</v>
      </c>
      <c r="L3579">
        <v>0</v>
      </c>
      <c r="M3579">
        <v>0</v>
      </c>
      <c r="N3579">
        <v>0</v>
      </c>
    </row>
    <row r="3580" spans="1:14" x14ac:dyDescent="0.15">
      <c r="A3580" t="str">
        <f t="shared" si="58"/>
        <v>201952_145_4562342690036</v>
      </c>
      <c r="B3580">
        <v>201952</v>
      </c>
      <c r="C3580">
        <v>145</v>
      </c>
      <c r="D3580" t="s">
        <v>56</v>
      </c>
      <c r="E3580" s="9">
        <v>4562342690036</v>
      </c>
      <c r="F3580">
        <v>0</v>
      </c>
      <c r="G3580">
        <v>0</v>
      </c>
      <c r="H3580" t="s">
        <v>20</v>
      </c>
      <c r="I3580" t="s">
        <v>19</v>
      </c>
      <c r="J3580" t="s">
        <v>329</v>
      </c>
      <c r="K3580">
        <v>-1</v>
      </c>
      <c r="L3580">
        <v>1</v>
      </c>
      <c r="M3580">
        <v>0</v>
      </c>
      <c r="N3580">
        <v>0</v>
      </c>
    </row>
    <row r="3581" spans="1:14" x14ac:dyDescent="0.15">
      <c r="A3581" t="str">
        <f t="shared" si="58"/>
        <v>201952_145_4562342690050</v>
      </c>
      <c r="B3581">
        <v>201952</v>
      </c>
      <c r="C3581">
        <v>145</v>
      </c>
      <c r="D3581" t="s">
        <v>56</v>
      </c>
      <c r="E3581" s="9">
        <v>4562342690050</v>
      </c>
      <c r="F3581">
        <v>0</v>
      </c>
      <c r="G3581">
        <v>0</v>
      </c>
      <c r="H3581" t="s">
        <v>22</v>
      </c>
      <c r="I3581" t="s">
        <v>19</v>
      </c>
      <c r="J3581" t="s">
        <v>329</v>
      </c>
      <c r="K3581">
        <v>20</v>
      </c>
      <c r="L3581">
        <v>0</v>
      </c>
      <c r="M3581">
        <v>0</v>
      </c>
      <c r="N3581">
        <v>0</v>
      </c>
    </row>
    <row r="3582" spans="1:14" x14ac:dyDescent="0.15">
      <c r="A3582" t="str">
        <f t="shared" si="58"/>
        <v>201952_145_4562342690043</v>
      </c>
      <c r="B3582">
        <v>201952</v>
      </c>
      <c r="C3582">
        <v>145</v>
      </c>
      <c r="D3582" t="s">
        <v>56</v>
      </c>
      <c r="E3582" s="9">
        <v>4562342690043</v>
      </c>
      <c r="F3582">
        <v>0</v>
      </c>
      <c r="G3582">
        <v>0</v>
      </c>
      <c r="H3582" t="s">
        <v>21</v>
      </c>
      <c r="I3582" t="s">
        <v>19</v>
      </c>
      <c r="J3582" t="s">
        <v>329</v>
      </c>
      <c r="K3582">
        <v>26</v>
      </c>
      <c r="L3582">
        <v>4</v>
      </c>
      <c r="M3582">
        <v>0</v>
      </c>
      <c r="N3582">
        <v>0</v>
      </c>
    </row>
    <row r="3583" spans="1:14" x14ac:dyDescent="0.15">
      <c r="A3583" t="str">
        <f t="shared" si="58"/>
        <v>201952_145_4562342690067</v>
      </c>
      <c r="B3583">
        <v>201952</v>
      </c>
      <c r="C3583">
        <v>145</v>
      </c>
      <c r="D3583" t="s">
        <v>56</v>
      </c>
      <c r="E3583" s="9">
        <v>4562342690067</v>
      </c>
      <c r="F3583">
        <v>0</v>
      </c>
      <c r="G3583">
        <v>0</v>
      </c>
      <c r="H3583" t="s">
        <v>23</v>
      </c>
      <c r="I3583" t="s">
        <v>19</v>
      </c>
      <c r="J3583" t="s">
        <v>329</v>
      </c>
      <c r="K3583">
        <v>29</v>
      </c>
      <c r="L3583">
        <v>0</v>
      </c>
      <c r="M3583">
        <v>0</v>
      </c>
      <c r="N3583">
        <v>0</v>
      </c>
    </row>
    <row r="3584" spans="1:14" x14ac:dyDescent="0.15">
      <c r="A3584" t="str">
        <f t="shared" si="58"/>
        <v>201952_145_4562342690074</v>
      </c>
      <c r="B3584">
        <v>201952</v>
      </c>
      <c r="C3584">
        <v>145</v>
      </c>
      <c r="D3584" t="s">
        <v>56</v>
      </c>
      <c r="E3584" s="9">
        <v>4562342690074</v>
      </c>
      <c r="F3584">
        <v>0</v>
      </c>
      <c r="G3584">
        <v>0</v>
      </c>
      <c r="H3584" t="s">
        <v>24</v>
      </c>
      <c r="I3584" t="s">
        <v>19</v>
      </c>
      <c r="J3584" t="s">
        <v>329</v>
      </c>
      <c r="K3584">
        <v>27</v>
      </c>
      <c r="L3584">
        <v>3</v>
      </c>
      <c r="M3584">
        <v>0</v>
      </c>
      <c r="N3584">
        <v>0</v>
      </c>
    </row>
    <row r="3585" spans="1:14" x14ac:dyDescent="0.15">
      <c r="A3585" t="str">
        <f t="shared" si="58"/>
        <v>201952_145_4562342690081</v>
      </c>
      <c r="B3585">
        <v>201952</v>
      </c>
      <c r="C3585">
        <v>145</v>
      </c>
      <c r="D3585" t="s">
        <v>56</v>
      </c>
      <c r="E3585" s="9">
        <v>4562342690081</v>
      </c>
      <c r="F3585">
        <v>0</v>
      </c>
      <c r="G3585">
        <v>0</v>
      </c>
      <c r="H3585" t="s">
        <v>25</v>
      </c>
      <c r="I3585" t="s">
        <v>19</v>
      </c>
      <c r="J3585" t="s">
        <v>329</v>
      </c>
      <c r="K3585">
        <v>-2</v>
      </c>
      <c r="L3585">
        <v>2</v>
      </c>
      <c r="M3585">
        <v>0</v>
      </c>
      <c r="N3585">
        <v>0</v>
      </c>
    </row>
    <row r="3586" spans="1:14" x14ac:dyDescent="0.15">
      <c r="A3586" t="str">
        <f t="shared" si="58"/>
        <v>201952_318_4562342690029</v>
      </c>
      <c r="B3586">
        <v>201952</v>
      </c>
      <c r="C3586">
        <v>318</v>
      </c>
      <c r="D3586" t="s">
        <v>81</v>
      </c>
      <c r="E3586" s="9">
        <v>4562342690029</v>
      </c>
      <c r="F3586">
        <v>0</v>
      </c>
      <c r="G3586">
        <v>0</v>
      </c>
      <c r="H3586" t="s">
        <v>18</v>
      </c>
      <c r="I3586" t="s">
        <v>19</v>
      </c>
      <c r="J3586" t="s">
        <v>329</v>
      </c>
      <c r="K3586">
        <v>24</v>
      </c>
      <c r="L3586">
        <v>4</v>
      </c>
      <c r="M3586">
        <v>0</v>
      </c>
      <c r="N3586">
        <v>0</v>
      </c>
    </row>
    <row r="3587" spans="1:14" x14ac:dyDescent="0.15">
      <c r="A3587" t="str">
        <f t="shared" si="58"/>
        <v>201952_318_4562342690036</v>
      </c>
      <c r="B3587">
        <v>201952</v>
      </c>
      <c r="C3587">
        <v>318</v>
      </c>
      <c r="D3587" t="s">
        <v>81</v>
      </c>
      <c r="E3587" s="9">
        <v>4562342690036</v>
      </c>
      <c r="F3587">
        <v>0</v>
      </c>
      <c r="G3587">
        <v>0</v>
      </c>
      <c r="H3587" t="s">
        <v>20</v>
      </c>
      <c r="I3587" t="s">
        <v>19</v>
      </c>
      <c r="J3587" t="s">
        <v>329</v>
      </c>
      <c r="K3587">
        <v>6</v>
      </c>
      <c r="L3587">
        <v>3</v>
      </c>
      <c r="M3587">
        <v>0</v>
      </c>
      <c r="N3587">
        <v>0</v>
      </c>
    </row>
    <row r="3588" spans="1:14" x14ac:dyDescent="0.15">
      <c r="A3588" t="str">
        <f t="shared" si="58"/>
        <v>201952_318_4562342690050</v>
      </c>
      <c r="B3588">
        <v>201952</v>
      </c>
      <c r="C3588">
        <v>318</v>
      </c>
      <c r="D3588" t="s">
        <v>81</v>
      </c>
      <c r="E3588" s="9">
        <v>4562342690050</v>
      </c>
      <c r="F3588">
        <v>0</v>
      </c>
      <c r="G3588">
        <v>0</v>
      </c>
      <c r="H3588" t="s">
        <v>22</v>
      </c>
      <c r="I3588" t="s">
        <v>19</v>
      </c>
      <c r="J3588" t="s">
        <v>329</v>
      </c>
      <c r="K3588">
        <v>10</v>
      </c>
      <c r="L3588">
        <v>0</v>
      </c>
      <c r="M3588">
        <v>0</v>
      </c>
      <c r="N3588">
        <v>0</v>
      </c>
    </row>
    <row r="3589" spans="1:14" x14ac:dyDescent="0.15">
      <c r="A3589" t="str">
        <f t="shared" si="58"/>
        <v>201952_318_4562342690043</v>
      </c>
      <c r="B3589">
        <v>201952</v>
      </c>
      <c r="C3589">
        <v>318</v>
      </c>
      <c r="D3589" t="s">
        <v>81</v>
      </c>
      <c r="E3589" s="9">
        <v>4562342690043</v>
      </c>
      <c r="F3589">
        <v>0</v>
      </c>
      <c r="G3589">
        <v>0</v>
      </c>
      <c r="H3589" t="s">
        <v>21</v>
      </c>
      <c r="I3589" t="s">
        <v>19</v>
      </c>
      <c r="J3589" t="s">
        <v>329</v>
      </c>
      <c r="K3589">
        <v>21</v>
      </c>
      <c r="L3589">
        <v>5</v>
      </c>
      <c r="M3589">
        <v>0</v>
      </c>
      <c r="N3589">
        <v>0</v>
      </c>
    </row>
    <row r="3590" spans="1:14" x14ac:dyDescent="0.15">
      <c r="A3590" t="str">
        <f t="shared" si="58"/>
        <v>201952_318_4562342690067</v>
      </c>
      <c r="B3590">
        <v>201952</v>
      </c>
      <c r="C3590">
        <v>318</v>
      </c>
      <c r="D3590" t="s">
        <v>81</v>
      </c>
      <c r="E3590" s="9">
        <v>4562342690067</v>
      </c>
      <c r="F3590">
        <v>0</v>
      </c>
      <c r="G3590">
        <v>0</v>
      </c>
      <c r="H3590" t="s">
        <v>23</v>
      </c>
      <c r="I3590" t="s">
        <v>19</v>
      </c>
      <c r="J3590" t="s">
        <v>329</v>
      </c>
      <c r="K3590">
        <v>29</v>
      </c>
      <c r="L3590">
        <v>1</v>
      </c>
      <c r="M3590">
        <v>0</v>
      </c>
      <c r="N3590">
        <v>0</v>
      </c>
    </row>
    <row r="3591" spans="1:14" x14ac:dyDescent="0.15">
      <c r="A3591" t="str">
        <f t="shared" si="58"/>
        <v>201952_318_4562342690074</v>
      </c>
      <c r="B3591">
        <v>201952</v>
      </c>
      <c r="C3591">
        <v>318</v>
      </c>
      <c r="D3591" t="s">
        <v>81</v>
      </c>
      <c r="E3591" s="9">
        <v>4562342690074</v>
      </c>
      <c r="F3591">
        <v>0</v>
      </c>
      <c r="G3591">
        <v>0</v>
      </c>
      <c r="H3591" t="s">
        <v>24</v>
      </c>
      <c r="I3591" t="s">
        <v>19</v>
      </c>
      <c r="J3591" t="s">
        <v>329</v>
      </c>
      <c r="K3591">
        <v>25</v>
      </c>
      <c r="L3591">
        <v>3</v>
      </c>
      <c r="M3591">
        <v>0</v>
      </c>
      <c r="N3591">
        <v>0</v>
      </c>
    </row>
    <row r="3592" spans="1:14" x14ac:dyDescent="0.15">
      <c r="A3592" t="str">
        <f t="shared" si="58"/>
        <v>201952_318_4562342690081</v>
      </c>
      <c r="B3592">
        <v>201952</v>
      </c>
      <c r="C3592">
        <v>318</v>
      </c>
      <c r="D3592" t="s">
        <v>81</v>
      </c>
      <c r="E3592" s="9">
        <v>4562342690081</v>
      </c>
      <c r="F3592">
        <v>0</v>
      </c>
      <c r="G3592">
        <v>0</v>
      </c>
      <c r="H3592" t="s">
        <v>25</v>
      </c>
      <c r="I3592" t="s">
        <v>19</v>
      </c>
      <c r="J3592" t="s">
        <v>329</v>
      </c>
      <c r="K3592">
        <v>10</v>
      </c>
      <c r="L3592">
        <v>0</v>
      </c>
      <c r="M3592">
        <v>0</v>
      </c>
      <c r="N3592">
        <v>0</v>
      </c>
    </row>
    <row r="3593" spans="1:14" x14ac:dyDescent="0.15">
      <c r="A3593" t="str">
        <f t="shared" si="58"/>
        <v>201952_327_4562342690029</v>
      </c>
      <c r="B3593">
        <v>201952</v>
      </c>
      <c r="C3593">
        <v>327</v>
      </c>
      <c r="D3593" t="s">
        <v>85</v>
      </c>
      <c r="E3593" s="9">
        <v>4562342690029</v>
      </c>
      <c r="F3593">
        <v>0</v>
      </c>
      <c r="G3593">
        <v>0</v>
      </c>
      <c r="H3593" t="s">
        <v>18</v>
      </c>
      <c r="I3593" t="s">
        <v>19</v>
      </c>
      <c r="J3593" t="s">
        <v>329</v>
      </c>
      <c r="K3593">
        <v>20</v>
      </c>
      <c r="L3593">
        <v>2</v>
      </c>
      <c r="M3593">
        <v>0</v>
      </c>
      <c r="N3593">
        <v>0</v>
      </c>
    </row>
    <row r="3594" spans="1:14" x14ac:dyDescent="0.15">
      <c r="A3594" t="str">
        <f t="shared" si="58"/>
        <v>201952_327_4562342690036</v>
      </c>
      <c r="B3594">
        <v>201952</v>
      </c>
      <c r="C3594">
        <v>327</v>
      </c>
      <c r="D3594" t="s">
        <v>85</v>
      </c>
      <c r="E3594" s="9">
        <v>4562342690036</v>
      </c>
      <c r="F3594">
        <v>0</v>
      </c>
      <c r="G3594">
        <v>0</v>
      </c>
      <c r="H3594" t="s">
        <v>20</v>
      </c>
      <c r="I3594" t="s">
        <v>19</v>
      </c>
      <c r="J3594" t="s">
        <v>329</v>
      </c>
      <c r="K3594">
        <v>5</v>
      </c>
      <c r="L3594">
        <v>1</v>
      </c>
      <c r="M3594">
        <v>0</v>
      </c>
      <c r="N3594">
        <v>0</v>
      </c>
    </row>
    <row r="3595" spans="1:14" x14ac:dyDescent="0.15">
      <c r="A3595" t="str">
        <f t="shared" si="58"/>
        <v>201952_327_4562342690050</v>
      </c>
      <c r="B3595">
        <v>201952</v>
      </c>
      <c r="C3595">
        <v>327</v>
      </c>
      <c r="D3595" t="s">
        <v>85</v>
      </c>
      <c r="E3595" s="9">
        <v>4562342690050</v>
      </c>
      <c r="F3595">
        <v>0</v>
      </c>
      <c r="G3595">
        <v>0</v>
      </c>
      <c r="H3595" t="s">
        <v>22</v>
      </c>
      <c r="I3595" t="s">
        <v>19</v>
      </c>
      <c r="J3595" t="s">
        <v>329</v>
      </c>
      <c r="K3595">
        <v>4</v>
      </c>
      <c r="L3595">
        <v>2</v>
      </c>
      <c r="M3595">
        <v>0</v>
      </c>
      <c r="N3595">
        <v>0</v>
      </c>
    </row>
    <row r="3596" spans="1:14" x14ac:dyDescent="0.15">
      <c r="A3596" t="str">
        <f t="shared" si="58"/>
        <v>201952_327_4562342690043</v>
      </c>
      <c r="B3596">
        <v>201952</v>
      </c>
      <c r="C3596">
        <v>327</v>
      </c>
      <c r="D3596" t="s">
        <v>85</v>
      </c>
      <c r="E3596" s="9">
        <v>4562342690043</v>
      </c>
      <c r="F3596">
        <v>0</v>
      </c>
      <c r="G3596">
        <v>0</v>
      </c>
      <c r="H3596" t="s">
        <v>21</v>
      </c>
      <c r="I3596" t="s">
        <v>19</v>
      </c>
      <c r="J3596" t="s">
        <v>329</v>
      </c>
      <c r="K3596">
        <v>18</v>
      </c>
      <c r="L3596">
        <v>3</v>
      </c>
      <c r="M3596">
        <v>0</v>
      </c>
      <c r="N3596">
        <v>0</v>
      </c>
    </row>
    <row r="3597" spans="1:14" x14ac:dyDescent="0.15">
      <c r="A3597" t="str">
        <f t="shared" si="58"/>
        <v>201952_327_4562342690067</v>
      </c>
      <c r="B3597">
        <v>201952</v>
      </c>
      <c r="C3597">
        <v>327</v>
      </c>
      <c r="D3597" t="s">
        <v>85</v>
      </c>
      <c r="E3597" s="9">
        <v>4562342690067</v>
      </c>
      <c r="F3597">
        <v>0</v>
      </c>
      <c r="G3597">
        <v>0</v>
      </c>
      <c r="H3597" t="s">
        <v>23</v>
      </c>
      <c r="I3597" t="s">
        <v>19</v>
      </c>
      <c r="J3597" t="s">
        <v>329</v>
      </c>
      <c r="K3597">
        <v>22</v>
      </c>
      <c r="L3597">
        <v>1</v>
      </c>
      <c r="M3597">
        <v>0</v>
      </c>
      <c r="N3597">
        <v>0</v>
      </c>
    </row>
    <row r="3598" spans="1:14" x14ac:dyDescent="0.15">
      <c r="A3598" t="str">
        <f t="shared" si="58"/>
        <v>201952_327_4562342690074</v>
      </c>
      <c r="B3598">
        <v>201952</v>
      </c>
      <c r="C3598">
        <v>327</v>
      </c>
      <c r="D3598" t="s">
        <v>85</v>
      </c>
      <c r="E3598" s="9">
        <v>4562342690074</v>
      </c>
      <c r="F3598">
        <v>0</v>
      </c>
      <c r="G3598">
        <v>0</v>
      </c>
      <c r="H3598" t="s">
        <v>24</v>
      </c>
      <c r="I3598" t="s">
        <v>19</v>
      </c>
      <c r="J3598" t="s">
        <v>329</v>
      </c>
      <c r="K3598">
        <v>26</v>
      </c>
      <c r="L3598">
        <v>0</v>
      </c>
      <c r="M3598">
        <v>0</v>
      </c>
      <c r="N3598">
        <v>0</v>
      </c>
    </row>
    <row r="3599" spans="1:14" x14ac:dyDescent="0.15">
      <c r="A3599" t="str">
        <f t="shared" si="58"/>
        <v>201952_327_4562342690081</v>
      </c>
      <c r="B3599">
        <v>201952</v>
      </c>
      <c r="C3599">
        <v>327</v>
      </c>
      <c r="D3599" t="s">
        <v>85</v>
      </c>
      <c r="E3599" s="9">
        <v>4562342690081</v>
      </c>
      <c r="F3599">
        <v>0</v>
      </c>
      <c r="G3599">
        <v>0</v>
      </c>
      <c r="H3599" t="s">
        <v>25</v>
      </c>
      <c r="I3599" t="s">
        <v>19</v>
      </c>
      <c r="J3599" t="s">
        <v>329</v>
      </c>
      <c r="K3599">
        <v>21</v>
      </c>
      <c r="L3599">
        <v>0</v>
      </c>
      <c r="M3599">
        <v>0</v>
      </c>
      <c r="N3599">
        <v>0</v>
      </c>
    </row>
    <row r="3600" spans="1:14" x14ac:dyDescent="0.15">
      <c r="A3600" t="str">
        <f t="shared" si="58"/>
        <v>201952_199_4562342690029</v>
      </c>
      <c r="B3600">
        <v>201952</v>
      </c>
      <c r="C3600">
        <v>199</v>
      </c>
      <c r="D3600" t="s">
        <v>63</v>
      </c>
      <c r="E3600" s="9">
        <v>4562342690029</v>
      </c>
      <c r="F3600">
        <v>0</v>
      </c>
      <c r="G3600">
        <v>0</v>
      </c>
      <c r="H3600" t="s">
        <v>18</v>
      </c>
      <c r="I3600" t="s">
        <v>19</v>
      </c>
      <c r="J3600" t="s">
        <v>329</v>
      </c>
      <c r="K3600">
        <v>30</v>
      </c>
      <c r="L3600">
        <v>0</v>
      </c>
      <c r="M3600">
        <v>0</v>
      </c>
      <c r="N3600">
        <v>0</v>
      </c>
    </row>
    <row r="3601" spans="1:14" x14ac:dyDescent="0.15">
      <c r="A3601" t="str">
        <f t="shared" si="58"/>
        <v>201952_199_4562342690036</v>
      </c>
      <c r="B3601">
        <v>201952</v>
      </c>
      <c r="C3601">
        <v>199</v>
      </c>
      <c r="D3601" t="s">
        <v>63</v>
      </c>
      <c r="E3601" s="9">
        <v>4562342690036</v>
      </c>
      <c r="F3601">
        <v>0</v>
      </c>
      <c r="G3601">
        <v>0</v>
      </c>
      <c r="H3601" t="s">
        <v>20</v>
      </c>
      <c r="I3601" t="s">
        <v>19</v>
      </c>
      <c r="J3601" t="s">
        <v>329</v>
      </c>
      <c r="K3601">
        <v>10</v>
      </c>
      <c r="L3601">
        <v>0</v>
      </c>
      <c r="M3601">
        <v>0</v>
      </c>
      <c r="N3601">
        <v>0</v>
      </c>
    </row>
    <row r="3602" spans="1:14" x14ac:dyDescent="0.15">
      <c r="A3602" t="str">
        <f t="shared" si="58"/>
        <v>201952_199_4562342690050</v>
      </c>
      <c r="B3602">
        <v>201952</v>
      </c>
      <c r="C3602">
        <v>199</v>
      </c>
      <c r="D3602" t="s">
        <v>63</v>
      </c>
      <c r="E3602" s="9">
        <v>4562342690050</v>
      </c>
      <c r="F3602">
        <v>0</v>
      </c>
      <c r="G3602">
        <v>0</v>
      </c>
      <c r="H3602" t="s">
        <v>22</v>
      </c>
      <c r="I3602" t="s">
        <v>19</v>
      </c>
      <c r="J3602" t="s">
        <v>329</v>
      </c>
      <c r="K3602">
        <v>9</v>
      </c>
      <c r="L3602">
        <v>0</v>
      </c>
      <c r="M3602">
        <v>0</v>
      </c>
      <c r="N3602">
        <v>0</v>
      </c>
    </row>
    <row r="3603" spans="1:14" x14ac:dyDescent="0.15">
      <c r="A3603" t="str">
        <f t="shared" si="58"/>
        <v>201952_199_4562342690043</v>
      </c>
      <c r="B3603">
        <v>201952</v>
      </c>
      <c r="C3603">
        <v>199</v>
      </c>
      <c r="D3603" t="s">
        <v>63</v>
      </c>
      <c r="E3603" s="9">
        <v>4562342690043</v>
      </c>
      <c r="F3603">
        <v>0</v>
      </c>
      <c r="G3603">
        <v>0</v>
      </c>
      <c r="H3603" t="s">
        <v>21</v>
      </c>
      <c r="I3603" t="s">
        <v>19</v>
      </c>
      <c r="J3603" t="s">
        <v>329</v>
      </c>
      <c r="K3603">
        <v>29</v>
      </c>
      <c r="L3603">
        <v>0</v>
      </c>
      <c r="M3603">
        <v>0</v>
      </c>
      <c r="N3603">
        <v>0</v>
      </c>
    </row>
    <row r="3604" spans="1:14" x14ac:dyDescent="0.15">
      <c r="A3604" t="str">
        <f t="shared" si="58"/>
        <v>201952_199_4562342690067</v>
      </c>
      <c r="B3604">
        <v>201952</v>
      </c>
      <c r="C3604">
        <v>199</v>
      </c>
      <c r="D3604" t="s">
        <v>63</v>
      </c>
      <c r="E3604" s="9">
        <v>4562342690067</v>
      </c>
      <c r="F3604">
        <v>0</v>
      </c>
      <c r="G3604">
        <v>0</v>
      </c>
      <c r="H3604" t="s">
        <v>23</v>
      </c>
      <c r="I3604" t="s">
        <v>19</v>
      </c>
      <c r="J3604" t="s">
        <v>329</v>
      </c>
      <c r="K3604">
        <v>26</v>
      </c>
      <c r="L3604">
        <v>1</v>
      </c>
      <c r="M3604">
        <v>0</v>
      </c>
      <c r="N3604">
        <v>0</v>
      </c>
    </row>
    <row r="3605" spans="1:14" x14ac:dyDescent="0.15">
      <c r="A3605" t="str">
        <f t="shared" si="58"/>
        <v>201952_199_4562342690074</v>
      </c>
      <c r="B3605">
        <v>201952</v>
      </c>
      <c r="C3605">
        <v>199</v>
      </c>
      <c r="D3605" t="s">
        <v>63</v>
      </c>
      <c r="E3605" s="9">
        <v>4562342690074</v>
      </c>
      <c r="F3605">
        <v>0</v>
      </c>
      <c r="G3605">
        <v>0</v>
      </c>
      <c r="H3605" t="s">
        <v>24</v>
      </c>
      <c r="I3605" t="s">
        <v>19</v>
      </c>
      <c r="J3605" t="s">
        <v>329</v>
      </c>
      <c r="K3605">
        <v>30</v>
      </c>
      <c r="L3605">
        <v>0</v>
      </c>
      <c r="M3605">
        <v>0</v>
      </c>
      <c r="N3605">
        <v>0</v>
      </c>
    </row>
    <row r="3606" spans="1:14" x14ac:dyDescent="0.15">
      <c r="A3606" t="str">
        <f t="shared" si="58"/>
        <v>201952_199_4562342690081</v>
      </c>
      <c r="B3606">
        <v>201952</v>
      </c>
      <c r="C3606">
        <v>199</v>
      </c>
      <c r="D3606" t="s">
        <v>63</v>
      </c>
      <c r="E3606" s="9">
        <v>4562342690081</v>
      </c>
      <c r="F3606">
        <v>0</v>
      </c>
      <c r="G3606">
        <v>0</v>
      </c>
      <c r="H3606" t="s">
        <v>25</v>
      </c>
      <c r="I3606" t="s">
        <v>19</v>
      </c>
      <c r="J3606" t="s">
        <v>329</v>
      </c>
      <c r="K3606">
        <v>6</v>
      </c>
      <c r="L3606">
        <v>1</v>
      </c>
      <c r="M3606">
        <v>0</v>
      </c>
      <c r="N3606">
        <v>0</v>
      </c>
    </row>
    <row r="3607" spans="1:14" x14ac:dyDescent="0.15">
      <c r="A3607" t="str">
        <f t="shared" si="58"/>
        <v>201952_316_4562342690029</v>
      </c>
      <c r="B3607">
        <v>201952</v>
      </c>
      <c r="C3607">
        <v>316</v>
      </c>
      <c r="D3607" t="s">
        <v>79</v>
      </c>
      <c r="E3607" s="9">
        <v>4562342690029</v>
      </c>
      <c r="F3607">
        <v>0</v>
      </c>
      <c r="G3607">
        <v>0</v>
      </c>
      <c r="H3607" t="s">
        <v>18</v>
      </c>
      <c r="I3607" t="s">
        <v>19</v>
      </c>
      <c r="J3607" t="s">
        <v>329</v>
      </c>
      <c r="K3607">
        <v>24</v>
      </c>
      <c r="L3607">
        <v>6</v>
      </c>
      <c r="M3607">
        <v>0</v>
      </c>
      <c r="N3607">
        <v>0</v>
      </c>
    </row>
    <row r="3608" spans="1:14" x14ac:dyDescent="0.15">
      <c r="A3608" t="str">
        <f t="shared" si="58"/>
        <v>201952_316_4562342690036</v>
      </c>
      <c r="B3608">
        <v>201952</v>
      </c>
      <c r="C3608">
        <v>316</v>
      </c>
      <c r="D3608" t="s">
        <v>79</v>
      </c>
      <c r="E3608" s="9">
        <v>4562342690036</v>
      </c>
      <c r="F3608">
        <v>0</v>
      </c>
      <c r="G3608">
        <v>0</v>
      </c>
      <c r="H3608" t="s">
        <v>20</v>
      </c>
      <c r="I3608" t="s">
        <v>19</v>
      </c>
      <c r="J3608" t="s">
        <v>329</v>
      </c>
      <c r="K3608">
        <v>6</v>
      </c>
      <c r="L3608">
        <v>3</v>
      </c>
      <c r="M3608">
        <v>0</v>
      </c>
      <c r="N3608">
        <v>0</v>
      </c>
    </row>
    <row r="3609" spans="1:14" x14ac:dyDescent="0.15">
      <c r="A3609" t="str">
        <f t="shared" ref="A3609:A3672" si="59">B3609&amp;"_"&amp;C3609&amp;"_"&amp;E3609</f>
        <v>201952_316_4562342690050</v>
      </c>
      <c r="B3609">
        <v>201952</v>
      </c>
      <c r="C3609">
        <v>316</v>
      </c>
      <c r="D3609" t="s">
        <v>79</v>
      </c>
      <c r="E3609" s="9">
        <v>4562342690050</v>
      </c>
      <c r="F3609">
        <v>0</v>
      </c>
      <c r="G3609">
        <v>0</v>
      </c>
      <c r="H3609" t="s">
        <v>22</v>
      </c>
      <c r="I3609" t="s">
        <v>19</v>
      </c>
      <c r="J3609" t="s">
        <v>329</v>
      </c>
      <c r="K3609">
        <v>8</v>
      </c>
      <c r="L3609">
        <v>1</v>
      </c>
      <c r="M3609">
        <v>0</v>
      </c>
      <c r="N3609">
        <v>0</v>
      </c>
    </row>
    <row r="3610" spans="1:14" x14ac:dyDescent="0.15">
      <c r="A3610" t="str">
        <f t="shared" si="59"/>
        <v>201952_316_4562342690043</v>
      </c>
      <c r="B3610">
        <v>201952</v>
      </c>
      <c r="C3610">
        <v>316</v>
      </c>
      <c r="D3610" t="s">
        <v>79</v>
      </c>
      <c r="E3610" s="9">
        <v>4562342690043</v>
      </c>
      <c r="F3610">
        <v>0</v>
      </c>
      <c r="G3610">
        <v>0</v>
      </c>
      <c r="H3610" t="s">
        <v>21</v>
      </c>
      <c r="I3610" t="s">
        <v>19</v>
      </c>
      <c r="J3610" t="s">
        <v>329</v>
      </c>
      <c r="K3610">
        <v>21</v>
      </c>
      <c r="L3610">
        <v>7</v>
      </c>
      <c r="M3610">
        <v>0</v>
      </c>
      <c r="N3610">
        <v>0</v>
      </c>
    </row>
    <row r="3611" spans="1:14" x14ac:dyDescent="0.15">
      <c r="A3611" t="str">
        <f t="shared" si="59"/>
        <v>201952_316_4562342690067</v>
      </c>
      <c r="B3611">
        <v>201952</v>
      </c>
      <c r="C3611">
        <v>316</v>
      </c>
      <c r="D3611" t="s">
        <v>79</v>
      </c>
      <c r="E3611" s="9">
        <v>4562342690067</v>
      </c>
      <c r="F3611">
        <v>0</v>
      </c>
      <c r="G3611">
        <v>0</v>
      </c>
      <c r="H3611" t="s">
        <v>23</v>
      </c>
      <c r="I3611" t="s">
        <v>19</v>
      </c>
      <c r="J3611" t="s">
        <v>329</v>
      </c>
      <c r="K3611">
        <v>27</v>
      </c>
      <c r="L3611">
        <v>3</v>
      </c>
      <c r="M3611">
        <v>0</v>
      </c>
      <c r="N3611">
        <v>0</v>
      </c>
    </row>
    <row r="3612" spans="1:14" x14ac:dyDescent="0.15">
      <c r="A3612" t="str">
        <f t="shared" si="59"/>
        <v>201952_316_4562342690074</v>
      </c>
      <c r="B3612">
        <v>201952</v>
      </c>
      <c r="C3612">
        <v>316</v>
      </c>
      <c r="D3612" t="s">
        <v>79</v>
      </c>
      <c r="E3612" s="9">
        <v>4562342690074</v>
      </c>
      <c r="F3612">
        <v>0</v>
      </c>
      <c r="G3612">
        <v>0</v>
      </c>
      <c r="H3612" t="s">
        <v>24</v>
      </c>
      <c r="I3612" t="s">
        <v>19</v>
      </c>
      <c r="J3612" t="s">
        <v>329</v>
      </c>
      <c r="K3612">
        <v>23</v>
      </c>
      <c r="L3612">
        <v>3</v>
      </c>
      <c r="M3612">
        <v>0</v>
      </c>
      <c r="N3612">
        <v>0</v>
      </c>
    </row>
    <row r="3613" spans="1:14" x14ac:dyDescent="0.15">
      <c r="A3613" t="str">
        <f t="shared" si="59"/>
        <v>201952_316_4562342690081</v>
      </c>
      <c r="B3613">
        <v>201952</v>
      </c>
      <c r="C3613">
        <v>316</v>
      </c>
      <c r="D3613" t="s">
        <v>79</v>
      </c>
      <c r="E3613" s="9">
        <v>4562342690081</v>
      </c>
      <c r="F3613">
        <v>0</v>
      </c>
      <c r="G3613">
        <v>0</v>
      </c>
      <c r="H3613" t="s">
        <v>25</v>
      </c>
      <c r="I3613" t="s">
        <v>19</v>
      </c>
      <c r="J3613" t="s">
        <v>329</v>
      </c>
      <c r="K3613">
        <v>7</v>
      </c>
      <c r="L3613">
        <v>2</v>
      </c>
      <c r="M3613">
        <v>0</v>
      </c>
      <c r="N3613">
        <v>0</v>
      </c>
    </row>
    <row r="3614" spans="1:14" x14ac:dyDescent="0.15">
      <c r="A3614" t="str">
        <f t="shared" si="59"/>
        <v>201952_317_4562342690029</v>
      </c>
      <c r="B3614">
        <v>201952</v>
      </c>
      <c r="C3614">
        <v>317</v>
      </c>
      <c r="D3614" t="s">
        <v>80</v>
      </c>
      <c r="E3614" s="9">
        <v>4562342690029</v>
      </c>
      <c r="F3614">
        <v>0</v>
      </c>
      <c r="G3614">
        <v>0</v>
      </c>
      <c r="H3614" t="s">
        <v>18</v>
      </c>
      <c r="I3614" t="s">
        <v>19</v>
      </c>
      <c r="J3614" t="s">
        <v>329</v>
      </c>
      <c r="K3614">
        <v>20</v>
      </c>
      <c r="L3614">
        <v>0</v>
      </c>
      <c r="M3614">
        <v>0</v>
      </c>
      <c r="N3614">
        <v>0</v>
      </c>
    </row>
    <row r="3615" spans="1:14" x14ac:dyDescent="0.15">
      <c r="A3615" t="str">
        <f t="shared" si="59"/>
        <v>201952_317_4562342690036</v>
      </c>
      <c r="B3615">
        <v>201952</v>
      </c>
      <c r="C3615">
        <v>317</v>
      </c>
      <c r="D3615" t="s">
        <v>80</v>
      </c>
      <c r="E3615" s="9">
        <v>4562342690036</v>
      </c>
      <c r="F3615">
        <v>0</v>
      </c>
      <c r="G3615">
        <v>0</v>
      </c>
      <c r="H3615" t="s">
        <v>20</v>
      </c>
      <c r="I3615" t="s">
        <v>19</v>
      </c>
      <c r="J3615" t="s">
        <v>329</v>
      </c>
      <c r="K3615">
        <v>4</v>
      </c>
      <c r="L3615">
        <v>2</v>
      </c>
      <c r="M3615">
        <v>0</v>
      </c>
      <c r="N3615">
        <v>0</v>
      </c>
    </row>
    <row r="3616" spans="1:14" x14ac:dyDescent="0.15">
      <c r="A3616" t="str">
        <f t="shared" si="59"/>
        <v>201952_317_4562342690050</v>
      </c>
      <c r="B3616">
        <v>201952</v>
      </c>
      <c r="C3616">
        <v>317</v>
      </c>
      <c r="D3616" t="s">
        <v>80</v>
      </c>
      <c r="E3616" s="9">
        <v>4562342690050</v>
      </c>
      <c r="F3616">
        <v>0</v>
      </c>
      <c r="G3616">
        <v>0</v>
      </c>
      <c r="H3616" t="s">
        <v>22</v>
      </c>
      <c r="I3616" t="s">
        <v>19</v>
      </c>
      <c r="J3616" t="s">
        <v>329</v>
      </c>
      <c r="K3616">
        <v>5</v>
      </c>
      <c r="L3616">
        <v>2</v>
      </c>
      <c r="M3616">
        <v>0</v>
      </c>
      <c r="N3616">
        <v>0</v>
      </c>
    </row>
    <row r="3617" spans="1:14" x14ac:dyDescent="0.15">
      <c r="A3617" t="str">
        <f t="shared" si="59"/>
        <v>201952_317_4562342690043</v>
      </c>
      <c r="B3617">
        <v>201952</v>
      </c>
      <c r="C3617">
        <v>317</v>
      </c>
      <c r="D3617" t="s">
        <v>80</v>
      </c>
      <c r="E3617" s="9">
        <v>4562342690043</v>
      </c>
      <c r="F3617">
        <v>0</v>
      </c>
      <c r="G3617">
        <v>0</v>
      </c>
      <c r="H3617" t="s">
        <v>21</v>
      </c>
      <c r="I3617" t="s">
        <v>19</v>
      </c>
      <c r="J3617" t="s">
        <v>329</v>
      </c>
      <c r="K3617">
        <v>21</v>
      </c>
      <c r="L3617">
        <v>1</v>
      </c>
      <c r="M3617">
        <v>0</v>
      </c>
      <c r="N3617">
        <v>0</v>
      </c>
    </row>
    <row r="3618" spans="1:14" x14ac:dyDescent="0.15">
      <c r="A3618" t="str">
        <f t="shared" si="59"/>
        <v>201952_317_4562342690067</v>
      </c>
      <c r="B3618">
        <v>201952</v>
      </c>
      <c r="C3618">
        <v>317</v>
      </c>
      <c r="D3618" t="s">
        <v>80</v>
      </c>
      <c r="E3618" s="9">
        <v>4562342690067</v>
      </c>
      <c r="F3618">
        <v>0</v>
      </c>
      <c r="G3618">
        <v>0</v>
      </c>
      <c r="H3618" t="s">
        <v>23</v>
      </c>
      <c r="I3618" t="s">
        <v>19</v>
      </c>
      <c r="J3618" t="s">
        <v>329</v>
      </c>
      <c r="K3618">
        <v>16</v>
      </c>
      <c r="L3618">
        <v>2</v>
      </c>
      <c r="M3618">
        <v>0</v>
      </c>
      <c r="N3618">
        <v>0</v>
      </c>
    </row>
    <row r="3619" spans="1:14" x14ac:dyDescent="0.15">
      <c r="A3619" t="str">
        <f t="shared" si="59"/>
        <v>201952_317_4562342690074</v>
      </c>
      <c r="B3619">
        <v>201952</v>
      </c>
      <c r="C3619">
        <v>317</v>
      </c>
      <c r="D3619" t="s">
        <v>80</v>
      </c>
      <c r="E3619" s="9">
        <v>4562342690074</v>
      </c>
      <c r="F3619">
        <v>0</v>
      </c>
      <c r="G3619">
        <v>0</v>
      </c>
      <c r="H3619" t="s">
        <v>24</v>
      </c>
      <c r="I3619" t="s">
        <v>19</v>
      </c>
      <c r="J3619" t="s">
        <v>329</v>
      </c>
      <c r="K3619">
        <v>13</v>
      </c>
      <c r="L3619">
        <v>4</v>
      </c>
      <c r="M3619">
        <v>0</v>
      </c>
      <c r="N3619">
        <v>0</v>
      </c>
    </row>
    <row r="3620" spans="1:14" x14ac:dyDescent="0.15">
      <c r="A3620" t="str">
        <f t="shared" si="59"/>
        <v>201952_317_4562342690081</v>
      </c>
      <c r="B3620">
        <v>201952</v>
      </c>
      <c r="C3620">
        <v>317</v>
      </c>
      <c r="D3620" t="s">
        <v>80</v>
      </c>
      <c r="E3620" s="9">
        <v>4562342690081</v>
      </c>
      <c r="F3620">
        <v>0</v>
      </c>
      <c r="G3620">
        <v>0</v>
      </c>
      <c r="H3620" t="s">
        <v>25</v>
      </c>
      <c r="I3620" t="s">
        <v>19</v>
      </c>
      <c r="J3620" t="s">
        <v>329</v>
      </c>
      <c r="K3620">
        <v>2</v>
      </c>
      <c r="L3620">
        <v>1</v>
      </c>
      <c r="M3620">
        <v>0</v>
      </c>
      <c r="N3620">
        <v>0</v>
      </c>
    </row>
    <row r="3621" spans="1:14" x14ac:dyDescent="0.15">
      <c r="A3621" t="str">
        <f t="shared" si="59"/>
        <v>201952_322_4562342690029</v>
      </c>
      <c r="B3621">
        <v>201952</v>
      </c>
      <c r="C3621">
        <v>322</v>
      </c>
      <c r="D3621" t="s">
        <v>83</v>
      </c>
      <c r="E3621" s="9">
        <v>4562342690029</v>
      </c>
      <c r="F3621">
        <v>0</v>
      </c>
      <c r="G3621">
        <v>0</v>
      </c>
      <c r="H3621" t="s">
        <v>18</v>
      </c>
      <c r="I3621" t="s">
        <v>19</v>
      </c>
      <c r="J3621" t="s">
        <v>329</v>
      </c>
      <c r="K3621">
        <v>27</v>
      </c>
      <c r="L3621">
        <v>1</v>
      </c>
      <c r="M3621">
        <v>0</v>
      </c>
      <c r="N3621">
        <v>0</v>
      </c>
    </row>
    <row r="3622" spans="1:14" x14ac:dyDescent="0.15">
      <c r="A3622" t="str">
        <f t="shared" si="59"/>
        <v>201952_322_4562342690036</v>
      </c>
      <c r="B3622">
        <v>201952</v>
      </c>
      <c r="C3622">
        <v>322</v>
      </c>
      <c r="D3622" t="s">
        <v>83</v>
      </c>
      <c r="E3622" s="9">
        <v>4562342690036</v>
      </c>
      <c r="F3622">
        <v>0</v>
      </c>
      <c r="G3622">
        <v>0</v>
      </c>
      <c r="H3622" t="s">
        <v>20</v>
      </c>
      <c r="I3622" t="s">
        <v>19</v>
      </c>
      <c r="J3622" t="s">
        <v>329</v>
      </c>
      <c r="K3622">
        <v>10</v>
      </c>
      <c r="L3622">
        <v>0</v>
      </c>
      <c r="M3622">
        <v>0</v>
      </c>
      <c r="N3622">
        <v>0</v>
      </c>
    </row>
    <row r="3623" spans="1:14" x14ac:dyDescent="0.15">
      <c r="A3623" t="str">
        <f t="shared" si="59"/>
        <v>201952_322_4562342690050</v>
      </c>
      <c r="B3623">
        <v>201952</v>
      </c>
      <c r="C3623">
        <v>322</v>
      </c>
      <c r="D3623" t="s">
        <v>83</v>
      </c>
      <c r="E3623" s="9">
        <v>4562342690050</v>
      </c>
      <c r="F3623">
        <v>0</v>
      </c>
      <c r="G3623">
        <v>0</v>
      </c>
      <c r="H3623" t="s">
        <v>22</v>
      </c>
      <c r="I3623" t="s">
        <v>19</v>
      </c>
      <c r="J3623" t="s">
        <v>329</v>
      </c>
      <c r="K3623">
        <v>10</v>
      </c>
      <c r="L3623">
        <v>0</v>
      </c>
      <c r="M3623">
        <v>0</v>
      </c>
      <c r="N3623">
        <v>0</v>
      </c>
    </row>
    <row r="3624" spans="1:14" x14ac:dyDescent="0.15">
      <c r="A3624" t="str">
        <f t="shared" si="59"/>
        <v>201952_322_4562342690043</v>
      </c>
      <c r="B3624">
        <v>201952</v>
      </c>
      <c r="C3624">
        <v>322</v>
      </c>
      <c r="D3624" t="s">
        <v>83</v>
      </c>
      <c r="E3624" s="9">
        <v>4562342690043</v>
      </c>
      <c r="F3624">
        <v>0</v>
      </c>
      <c r="G3624">
        <v>0</v>
      </c>
      <c r="H3624" t="s">
        <v>21</v>
      </c>
      <c r="I3624" t="s">
        <v>19</v>
      </c>
      <c r="J3624" t="s">
        <v>329</v>
      </c>
      <c r="K3624">
        <v>28</v>
      </c>
      <c r="L3624">
        <v>0</v>
      </c>
      <c r="M3624">
        <v>0</v>
      </c>
      <c r="N3624">
        <v>0</v>
      </c>
    </row>
    <row r="3625" spans="1:14" x14ac:dyDescent="0.15">
      <c r="A3625" t="str">
        <f t="shared" si="59"/>
        <v>201952_322_4562342690067</v>
      </c>
      <c r="B3625">
        <v>201952</v>
      </c>
      <c r="C3625">
        <v>322</v>
      </c>
      <c r="D3625" t="s">
        <v>83</v>
      </c>
      <c r="E3625" s="9">
        <v>4562342690067</v>
      </c>
      <c r="F3625">
        <v>0</v>
      </c>
      <c r="G3625">
        <v>0</v>
      </c>
      <c r="H3625" t="s">
        <v>23</v>
      </c>
      <c r="I3625" t="s">
        <v>19</v>
      </c>
      <c r="J3625" t="s">
        <v>329</v>
      </c>
      <c r="K3625">
        <v>28</v>
      </c>
      <c r="L3625">
        <v>1</v>
      </c>
      <c r="M3625">
        <v>0</v>
      </c>
      <c r="N3625">
        <v>0</v>
      </c>
    </row>
    <row r="3626" spans="1:14" x14ac:dyDescent="0.15">
      <c r="A3626" t="str">
        <f t="shared" si="59"/>
        <v>201952_322_4562342690074</v>
      </c>
      <c r="B3626">
        <v>201952</v>
      </c>
      <c r="C3626">
        <v>322</v>
      </c>
      <c r="D3626" t="s">
        <v>83</v>
      </c>
      <c r="E3626" s="9">
        <v>4562342690074</v>
      </c>
      <c r="F3626">
        <v>0</v>
      </c>
      <c r="G3626">
        <v>0</v>
      </c>
      <c r="H3626" t="s">
        <v>24</v>
      </c>
      <c r="I3626" t="s">
        <v>19</v>
      </c>
      <c r="J3626" t="s">
        <v>329</v>
      </c>
      <c r="K3626">
        <v>27</v>
      </c>
      <c r="L3626">
        <v>0</v>
      </c>
      <c r="M3626">
        <v>0</v>
      </c>
      <c r="N3626">
        <v>0</v>
      </c>
    </row>
    <row r="3627" spans="1:14" x14ac:dyDescent="0.15">
      <c r="A3627" t="str">
        <f t="shared" si="59"/>
        <v>201952_322_4562342690081</v>
      </c>
      <c r="B3627">
        <v>201952</v>
      </c>
      <c r="C3627">
        <v>322</v>
      </c>
      <c r="D3627" t="s">
        <v>83</v>
      </c>
      <c r="E3627" s="9">
        <v>4562342690081</v>
      </c>
      <c r="F3627">
        <v>0</v>
      </c>
      <c r="G3627">
        <v>0</v>
      </c>
      <c r="H3627" t="s">
        <v>25</v>
      </c>
      <c r="I3627" t="s">
        <v>19</v>
      </c>
      <c r="J3627" t="s">
        <v>329</v>
      </c>
      <c r="K3627">
        <v>10</v>
      </c>
      <c r="L3627">
        <v>0</v>
      </c>
      <c r="M3627">
        <v>0</v>
      </c>
      <c r="N3627">
        <v>0</v>
      </c>
    </row>
    <row r="3628" spans="1:14" x14ac:dyDescent="0.15">
      <c r="A3628" t="str">
        <f t="shared" si="59"/>
        <v>201952_421_4562342690029</v>
      </c>
      <c r="B3628">
        <v>201952</v>
      </c>
      <c r="C3628">
        <v>421</v>
      </c>
      <c r="D3628" t="s">
        <v>115</v>
      </c>
      <c r="E3628" s="9">
        <v>4562342690029</v>
      </c>
      <c r="F3628">
        <v>0</v>
      </c>
      <c r="G3628">
        <v>0</v>
      </c>
      <c r="H3628" t="s">
        <v>18</v>
      </c>
      <c r="I3628" t="s">
        <v>19</v>
      </c>
      <c r="J3628" t="s">
        <v>329</v>
      </c>
      <c r="K3628">
        <v>29</v>
      </c>
      <c r="L3628">
        <v>1</v>
      </c>
      <c r="M3628">
        <v>0</v>
      </c>
      <c r="N3628">
        <v>0</v>
      </c>
    </row>
    <row r="3629" spans="1:14" x14ac:dyDescent="0.15">
      <c r="A3629" t="str">
        <f t="shared" si="59"/>
        <v>201952_421_4562342690036</v>
      </c>
      <c r="B3629">
        <v>201952</v>
      </c>
      <c r="C3629">
        <v>421</v>
      </c>
      <c r="D3629" t="s">
        <v>115</v>
      </c>
      <c r="E3629" s="9">
        <v>4562342690036</v>
      </c>
      <c r="F3629">
        <v>0</v>
      </c>
      <c r="G3629">
        <v>0</v>
      </c>
      <c r="H3629" t="s">
        <v>20</v>
      </c>
      <c r="I3629" t="s">
        <v>19</v>
      </c>
      <c r="J3629" t="s">
        <v>329</v>
      </c>
      <c r="K3629">
        <v>8</v>
      </c>
      <c r="L3629">
        <v>2</v>
      </c>
      <c r="M3629">
        <v>0</v>
      </c>
      <c r="N3629">
        <v>0</v>
      </c>
    </row>
    <row r="3630" spans="1:14" x14ac:dyDescent="0.15">
      <c r="A3630" t="str">
        <f t="shared" si="59"/>
        <v>201952_421_4562342690050</v>
      </c>
      <c r="B3630">
        <v>201952</v>
      </c>
      <c r="C3630">
        <v>421</v>
      </c>
      <c r="D3630" t="s">
        <v>115</v>
      </c>
      <c r="E3630" s="9">
        <v>4562342690050</v>
      </c>
      <c r="F3630">
        <v>0</v>
      </c>
      <c r="G3630">
        <v>0</v>
      </c>
      <c r="H3630" t="s">
        <v>22</v>
      </c>
      <c r="I3630" t="s">
        <v>19</v>
      </c>
      <c r="J3630" t="s">
        <v>329</v>
      </c>
      <c r="K3630">
        <v>9</v>
      </c>
      <c r="L3630">
        <v>1</v>
      </c>
      <c r="M3630">
        <v>0</v>
      </c>
      <c r="N3630">
        <v>0</v>
      </c>
    </row>
    <row r="3631" spans="1:14" x14ac:dyDescent="0.15">
      <c r="A3631" t="str">
        <f t="shared" si="59"/>
        <v>201952_421_4562342690043</v>
      </c>
      <c r="B3631">
        <v>201952</v>
      </c>
      <c r="C3631">
        <v>421</v>
      </c>
      <c r="D3631" t="s">
        <v>115</v>
      </c>
      <c r="E3631" s="9">
        <v>4562342690043</v>
      </c>
      <c r="F3631">
        <v>0</v>
      </c>
      <c r="G3631">
        <v>0</v>
      </c>
      <c r="H3631" t="s">
        <v>21</v>
      </c>
      <c r="I3631" t="s">
        <v>19</v>
      </c>
      <c r="J3631" t="s">
        <v>329</v>
      </c>
      <c r="K3631">
        <v>30</v>
      </c>
      <c r="L3631">
        <v>0</v>
      </c>
      <c r="M3631">
        <v>0</v>
      </c>
      <c r="N3631">
        <v>0</v>
      </c>
    </row>
    <row r="3632" spans="1:14" x14ac:dyDescent="0.15">
      <c r="A3632" t="str">
        <f t="shared" si="59"/>
        <v>201952_421_4562342690067</v>
      </c>
      <c r="B3632">
        <v>201952</v>
      </c>
      <c r="C3632">
        <v>421</v>
      </c>
      <c r="D3632" t="s">
        <v>115</v>
      </c>
      <c r="E3632" s="9">
        <v>4562342690067</v>
      </c>
      <c r="F3632">
        <v>0</v>
      </c>
      <c r="G3632">
        <v>0</v>
      </c>
      <c r="H3632" t="s">
        <v>23</v>
      </c>
      <c r="I3632" t="s">
        <v>19</v>
      </c>
      <c r="J3632" t="s">
        <v>329</v>
      </c>
      <c r="K3632">
        <v>29</v>
      </c>
      <c r="L3632">
        <v>1</v>
      </c>
      <c r="M3632">
        <v>0</v>
      </c>
      <c r="N3632">
        <v>0</v>
      </c>
    </row>
    <row r="3633" spans="1:14" x14ac:dyDescent="0.15">
      <c r="A3633" t="str">
        <f t="shared" si="59"/>
        <v>201952_421_4562342690074</v>
      </c>
      <c r="B3633">
        <v>201952</v>
      </c>
      <c r="C3633">
        <v>421</v>
      </c>
      <c r="D3633" t="s">
        <v>115</v>
      </c>
      <c r="E3633" s="9">
        <v>4562342690074</v>
      </c>
      <c r="F3633">
        <v>0</v>
      </c>
      <c r="G3633">
        <v>0</v>
      </c>
      <c r="H3633" t="s">
        <v>24</v>
      </c>
      <c r="I3633" t="s">
        <v>19</v>
      </c>
      <c r="J3633" t="s">
        <v>329</v>
      </c>
      <c r="K3633">
        <v>24</v>
      </c>
      <c r="L3633">
        <v>6</v>
      </c>
      <c r="M3633">
        <v>0</v>
      </c>
      <c r="N3633">
        <v>0</v>
      </c>
    </row>
    <row r="3634" spans="1:14" x14ac:dyDescent="0.15">
      <c r="A3634" t="str">
        <f t="shared" si="59"/>
        <v>201952_421_4562342690081</v>
      </c>
      <c r="B3634">
        <v>201952</v>
      </c>
      <c r="C3634">
        <v>421</v>
      </c>
      <c r="D3634" t="s">
        <v>115</v>
      </c>
      <c r="E3634" s="9">
        <v>4562342690081</v>
      </c>
      <c r="F3634">
        <v>0</v>
      </c>
      <c r="G3634">
        <v>0</v>
      </c>
      <c r="H3634" t="s">
        <v>25</v>
      </c>
      <c r="I3634" t="s">
        <v>19</v>
      </c>
      <c r="J3634" t="s">
        <v>329</v>
      </c>
      <c r="K3634">
        <v>9</v>
      </c>
      <c r="L3634">
        <v>1</v>
      </c>
      <c r="M3634">
        <v>0</v>
      </c>
      <c r="N3634">
        <v>0</v>
      </c>
    </row>
    <row r="3635" spans="1:14" x14ac:dyDescent="0.15">
      <c r="A3635" t="str">
        <f t="shared" si="59"/>
        <v>201952_121_4562342690029</v>
      </c>
      <c r="B3635">
        <v>201952</v>
      </c>
      <c r="C3635">
        <v>121</v>
      </c>
      <c r="D3635" t="s">
        <v>52</v>
      </c>
      <c r="E3635" s="9">
        <v>4562342690029</v>
      </c>
      <c r="F3635">
        <v>0</v>
      </c>
      <c r="G3635">
        <v>0</v>
      </c>
      <c r="H3635" t="s">
        <v>18</v>
      </c>
      <c r="I3635" t="s">
        <v>19</v>
      </c>
      <c r="J3635" t="s">
        <v>329</v>
      </c>
      <c r="K3635">
        <v>20</v>
      </c>
      <c r="L3635">
        <v>9</v>
      </c>
      <c r="M3635">
        <v>0</v>
      </c>
      <c r="N3635">
        <v>0</v>
      </c>
    </row>
    <row r="3636" spans="1:14" x14ac:dyDescent="0.15">
      <c r="A3636" t="str">
        <f t="shared" si="59"/>
        <v>201952_121_4562342690036</v>
      </c>
      <c r="B3636">
        <v>201952</v>
      </c>
      <c r="C3636">
        <v>121</v>
      </c>
      <c r="D3636" t="s">
        <v>52</v>
      </c>
      <c r="E3636" s="9">
        <v>4562342690036</v>
      </c>
      <c r="F3636">
        <v>0</v>
      </c>
      <c r="G3636">
        <v>0</v>
      </c>
      <c r="H3636" t="s">
        <v>20</v>
      </c>
      <c r="I3636" t="s">
        <v>19</v>
      </c>
      <c r="J3636" t="s">
        <v>329</v>
      </c>
      <c r="K3636">
        <v>5</v>
      </c>
      <c r="L3636">
        <v>2</v>
      </c>
      <c r="M3636">
        <v>0</v>
      </c>
      <c r="N3636">
        <v>0</v>
      </c>
    </row>
    <row r="3637" spans="1:14" x14ac:dyDescent="0.15">
      <c r="A3637" t="str">
        <f t="shared" si="59"/>
        <v>201952_121_4562342690050</v>
      </c>
      <c r="B3637">
        <v>201952</v>
      </c>
      <c r="C3637">
        <v>121</v>
      </c>
      <c r="D3637" t="s">
        <v>52</v>
      </c>
      <c r="E3637" s="9">
        <v>4562342690050</v>
      </c>
      <c r="F3637">
        <v>0</v>
      </c>
      <c r="G3637">
        <v>0</v>
      </c>
      <c r="H3637" t="s">
        <v>22</v>
      </c>
      <c r="I3637" t="s">
        <v>19</v>
      </c>
      <c r="J3637" t="s">
        <v>329</v>
      </c>
      <c r="K3637">
        <v>10</v>
      </c>
      <c r="L3637">
        <v>0</v>
      </c>
      <c r="M3637">
        <v>0</v>
      </c>
      <c r="N3637">
        <v>0</v>
      </c>
    </row>
    <row r="3638" spans="1:14" x14ac:dyDescent="0.15">
      <c r="A3638" t="str">
        <f t="shared" si="59"/>
        <v>201952_121_4562342690043</v>
      </c>
      <c r="B3638">
        <v>201952</v>
      </c>
      <c r="C3638">
        <v>121</v>
      </c>
      <c r="D3638" t="s">
        <v>52</v>
      </c>
      <c r="E3638" s="9">
        <v>4562342690043</v>
      </c>
      <c r="F3638">
        <v>0</v>
      </c>
      <c r="G3638">
        <v>0</v>
      </c>
      <c r="H3638" t="s">
        <v>21</v>
      </c>
      <c r="I3638" t="s">
        <v>19</v>
      </c>
      <c r="J3638" t="s">
        <v>329</v>
      </c>
      <c r="K3638">
        <v>27</v>
      </c>
      <c r="L3638">
        <v>0</v>
      </c>
      <c r="M3638">
        <v>0</v>
      </c>
      <c r="N3638">
        <v>0</v>
      </c>
    </row>
    <row r="3639" spans="1:14" x14ac:dyDescent="0.15">
      <c r="A3639" t="str">
        <f t="shared" si="59"/>
        <v>201952_121_4562342690067</v>
      </c>
      <c r="B3639">
        <v>201952</v>
      </c>
      <c r="C3639">
        <v>121</v>
      </c>
      <c r="D3639" t="s">
        <v>52</v>
      </c>
      <c r="E3639" s="9">
        <v>4562342690067</v>
      </c>
      <c r="F3639">
        <v>0</v>
      </c>
      <c r="G3639">
        <v>0</v>
      </c>
      <c r="H3639" t="s">
        <v>23</v>
      </c>
      <c r="I3639" t="s">
        <v>19</v>
      </c>
      <c r="J3639" t="s">
        <v>329</v>
      </c>
      <c r="K3639">
        <v>29</v>
      </c>
      <c r="L3639">
        <v>1</v>
      </c>
      <c r="M3639">
        <v>0</v>
      </c>
      <c r="N3639">
        <v>0</v>
      </c>
    </row>
    <row r="3640" spans="1:14" x14ac:dyDescent="0.15">
      <c r="A3640" t="str">
        <f t="shared" si="59"/>
        <v>201952_121_4562342690074</v>
      </c>
      <c r="B3640">
        <v>201952</v>
      </c>
      <c r="C3640">
        <v>121</v>
      </c>
      <c r="D3640" t="s">
        <v>52</v>
      </c>
      <c r="E3640" s="9">
        <v>4562342690074</v>
      </c>
      <c r="F3640">
        <v>0</v>
      </c>
      <c r="G3640">
        <v>0</v>
      </c>
      <c r="H3640" t="s">
        <v>24</v>
      </c>
      <c r="I3640" t="s">
        <v>19</v>
      </c>
      <c r="J3640" t="s">
        <v>329</v>
      </c>
      <c r="K3640">
        <v>28</v>
      </c>
      <c r="L3640">
        <v>0</v>
      </c>
      <c r="M3640">
        <v>0</v>
      </c>
      <c r="N3640">
        <v>0</v>
      </c>
    </row>
    <row r="3641" spans="1:14" x14ac:dyDescent="0.15">
      <c r="A3641" t="str">
        <f t="shared" si="59"/>
        <v>201952_121_4562342690081</v>
      </c>
      <c r="B3641">
        <v>201952</v>
      </c>
      <c r="C3641">
        <v>121</v>
      </c>
      <c r="D3641" t="s">
        <v>52</v>
      </c>
      <c r="E3641" s="9">
        <v>4562342690081</v>
      </c>
      <c r="F3641">
        <v>0</v>
      </c>
      <c r="G3641">
        <v>0</v>
      </c>
      <c r="H3641" t="s">
        <v>25</v>
      </c>
      <c r="I3641" t="s">
        <v>19</v>
      </c>
      <c r="J3641" t="s">
        <v>329</v>
      </c>
      <c r="K3641">
        <v>9</v>
      </c>
      <c r="L3641">
        <v>1</v>
      </c>
      <c r="M3641">
        <v>0</v>
      </c>
      <c r="N3641">
        <v>0</v>
      </c>
    </row>
    <row r="3642" spans="1:14" x14ac:dyDescent="0.15">
      <c r="A3642" t="str">
        <f t="shared" si="59"/>
        <v>201952_211_4562342690029</v>
      </c>
      <c r="B3642">
        <v>201952</v>
      </c>
      <c r="C3642">
        <v>211</v>
      </c>
      <c r="D3642" t="s">
        <v>65</v>
      </c>
      <c r="E3642" s="9">
        <v>4562342690029</v>
      </c>
      <c r="F3642">
        <v>0</v>
      </c>
      <c r="G3642">
        <v>0</v>
      </c>
      <c r="H3642" t="s">
        <v>18</v>
      </c>
      <c r="I3642" t="s">
        <v>19</v>
      </c>
      <c r="J3642" t="s">
        <v>329</v>
      </c>
      <c r="K3642">
        <v>29</v>
      </c>
      <c r="L3642">
        <v>0</v>
      </c>
      <c r="M3642">
        <v>0</v>
      </c>
      <c r="N3642">
        <v>0</v>
      </c>
    </row>
    <row r="3643" spans="1:14" x14ac:dyDescent="0.15">
      <c r="A3643" t="str">
        <f t="shared" si="59"/>
        <v>201952_211_4562342690036</v>
      </c>
      <c r="B3643">
        <v>201952</v>
      </c>
      <c r="C3643">
        <v>211</v>
      </c>
      <c r="D3643" t="s">
        <v>65</v>
      </c>
      <c r="E3643" s="9">
        <v>4562342690036</v>
      </c>
      <c r="F3643">
        <v>0</v>
      </c>
      <c r="G3643">
        <v>0</v>
      </c>
      <c r="H3643" t="s">
        <v>20</v>
      </c>
      <c r="I3643" t="s">
        <v>19</v>
      </c>
      <c r="J3643" t="s">
        <v>329</v>
      </c>
      <c r="K3643">
        <v>10</v>
      </c>
      <c r="L3643">
        <v>0</v>
      </c>
      <c r="M3643">
        <v>0</v>
      </c>
      <c r="N3643">
        <v>0</v>
      </c>
    </row>
    <row r="3644" spans="1:14" x14ac:dyDescent="0.15">
      <c r="A3644" t="str">
        <f t="shared" si="59"/>
        <v>201952_211_4562342690050</v>
      </c>
      <c r="B3644">
        <v>201952</v>
      </c>
      <c r="C3644">
        <v>211</v>
      </c>
      <c r="D3644" t="s">
        <v>65</v>
      </c>
      <c r="E3644" s="9">
        <v>4562342690050</v>
      </c>
      <c r="F3644">
        <v>0</v>
      </c>
      <c r="G3644">
        <v>0</v>
      </c>
      <c r="H3644" t="s">
        <v>22</v>
      </c>
      <c r="I3644" t="s">
        <v>19</v>
      </c>
      <c r="J3644" t="s">
        <v>329</v>
      </c>
      <c r="K3644">
        <v>6</v>
      </c>
      <c r="L3644">
        <v>1</v>
      </c>
      <c r="M3644">
        <v>0</v>
      </c>
      <c r="N3644">
        <v>0</v>
      </c>
    </row>
    <row r="3645" spans="1:14" x14ac:dyDescent="0.15">
      <c r="A3645" t="str">
        <f t="shared" si="59"/>
        <v>201952_211_4562342690043</v>
      </c>
      <c r="B3645">
        <v>201952</v>
      </c>
      <c r="C3645">
        <v>211</v>
      </c>
      <c r="D3645" t="s">
        <v>65</v>
      </c>
      <c r="E3645" s="9">
        <v>4562342690043</v>
      </c>
      <c r="F3645">
        <v>0</v>
      </c>
      <c r="G3645">
        <v>0</v>
      </c>
      <c r="H3645" t="s">
        <v>21</v>
      </c>
      <c r="I3645" t="s">
        <v>19</v>
      </c>
      <c r="J3645" t="s">
        <v>329</v>
      </c>
      <c r="K3645">
        <v>26</v>
      </c>
      <c r="L3645">
        <v>0</v>
      </c>
      <c r="M3645">
        <v>0</v>
      </c>
      <c r="N3645">
        <v>0</v>
      </c>
    </row>
    <row r="3646" spans="1:14" x14ac:dyDescent="0.15">
      <c r="A3646" t="str">
        <f t="shared" si="59"/>
        <v>201952_211_4562342690067</v>
      </c>
      <c r="B3646">
        <v>201952</v>
      </c>
      <c r="C3646">
        <v>211</v>
      </c>
      <c r="D3646" t="s">
        <v>65</v>
      </c>
      <c r="E3646" s="9">
        <v>4562342690067</v>
      </c>
      <c r="F3646">
        <v>0</v>
      </c>
      <c r="G3646">
        <v>0</v>
      </c>
      <c r="H3646" t="s">
        <v>23</v>
      </c>
      <c r="I3646" t="s">
        <v>19</v>
      </c>
      <c r="J3646" t="s">
        <v>329</v>
      </c>
      <c r="K3646">
        <v>26</v>
      </c>
      <c r="L3646">
        <v>0</v>
      </c>
      <c r="M3646">
        <v>0</v>
      </c>
      <c r="N3646">
        <v>0</v>
      </c>
    </row>
    <row r="3647" spans="1:14" x14ac:dyDescent="0.15">
      <c r="A3647" t="str">
        <f t="shared" si="59"/>
        <v>201952_211_4562342690074</v>
      </c>
      <c r="B3647">
        <v>201952</v>
      </c>
      <c r="C3647">
        <v>211</v>
      </c>
      <c r="D3647" t="s">
        <v>65</v>
      </c>
      <c r="E3647" s="9">
        <v>4562342690074</v>
      </c>
      <c r="F3647">
        <v>0</v>
      </c>
      <c r="G3647">
        <v>0</v>
      </c>
      <c r="H3647" t="s">
        <v>24</v>
      </c>
      <c r="I3647" t="s">
        <v>19</v>
      </c>
      <c r="J3647" t="s">
        <v>329</v>
      </c>
      <c r="K3647">
        <v>25</v>
      </c>
      <c r="L3647">
        <v>2</v>
      </c>
      <c r="M3647">
        <v>0</v>
      </c>
      <c r="N3647">
        <v>0</v>
      </c>
    </row>
    <row r="3648" spans="1:14" x14ac:dyDescent="0.15">
      <c r="A3648" t="str">
        <f t="shared" si="59"/>
        <v>201952_211_4562342690081</v>
      </c>
      <c r="B3648">
        <v>201952</v>
      </c>
      <c r="C3648">
        <v>211</v>
      </c>
      <c r="D3648" t="s">
        <v>65</v>
      </c>
      <c r="E3648" s="9">
        <v>4562342690081</v>
      </c>
      <c r="F3648">
        <v>0</v>
      </c>
      <c r="G3648">
        <v>0</v>
      </c>
      <c r="H3648" t="s">
        <v>25</v>
      </c>
      <c r="I3648" t="s">
        <v>19</v>
      </c>
      <c r="J3648" t="s">
        <v>329</v>
      </c>
      <c r="K3648">
        <v>8</v>
      </c>
      <c r="L3648">
        <v>0</v>
      </c>
      <c r="M3648">
        <v>0</v>
      </c>
      <c r="N3648">
        <v>0</v>
      </c>
    </row>
    <row r="3649" spans="1:14" x14ac:dyDescent="0.15">
      <c r="A3649" t="str">
        <f t="shared" si="59"/>
        <v>201952_13_4562342690029</v>
      </c>
      <c r="B3649">
        <v>201952</v>
      </c>
      <c r="C3649">
        <v>13</v>
      </c>
      <c r="D3649" t="s">
        <v>38</v>
      </c>
      <c r="E3649" s="9">
        <v>4562342690029</v>
      </c>
      <c r="F3649">
        <v>0</v>
      </c>
      <c r="G3649">
        <v>0</v>
      </c>
      <c r="H3649" t="s">
        <v>18</v>
      </c>
      <c r="I3649" t="s">
        <v>19</v>
      </c>
      <c r="J3649" t="s">
        <v>329</v>
      </c>
      <c r="K3649">
        <v>19</v>
      </c>
      <c r="L3649">
        <v>0</v>
      </c>
      <c r="M3649">
        <v>0</v>
      </c>
      <c r="N3649">
        <v>0</v>
      </c>
    </row>
    <row r="3650" spans="1:14" x14ac:dyDescent="0.15">
      <c r="A3650" t="str">
        <f t="shared" si="59"/>
        <v>201952_13_4562342690036</v>
      </c>
      <c r="B3650">
        <v>201952</v>
      </c>
      <c r="C3650">
        <v>13</v>
      </c>
      <c r="D3650" t="s">
        <v>38</v>
      </c>
      <c r="E3650" s="9">
        <v>4562342690036</v>
      </c>
      <c r="F3650">
        <v>0</v>
      </c>
      <c r="G3650">
        <v>0</v>
      </c>
      <c r="H3650" t="s">
        <v>20</v>
      </c>
      <c r="I3650" t="s">
        <v>19</v>
      </c>
      <c r="J3650" t="s">
        <v>329</v>
      </c>
      <c r="K3650">
        <v>9</v>
      </c>
      <c r="L3650">
        <v>0</v>
      </c>
      <c r="M3650">
        <v>0</v>
      </c>
      <c r="N3650">
        <v>0</v>
      </c>
    </row>
    <row r="3651" spans="1:14" x14ac:dyDescent="0.15">
      <c r="A3651" t="str">
        <f t="shared" si="59"/>
        <v>201952_13_4562342690050</v>
      </c>
      <c r="B3651">
        <v>201952</v>
      </c>
      <c r="C3651">
        <v>13</v>
      </c>
      <c r="D3651" t="s">
        <v>38</v>
      </c>
      <c r="E3651" s="9">
        <v>4562342690050</v>
      </c>
      <c r="F3651">
        <v>0</v>
      </c>
      <c r="G3651">
        <v>0</v>
      </c>
      <c r="H3651" t="s">
        <v>22</v>
      </c>
      <c r="I3651" t="s">
        <v>19</v>
      </c>
      <c r="J3651" t="s">
        <v>329</v>
      </c>
      <c r="K3651">
        <v>2</v>
      </c>
      <c r="L3651">
        <v>2</v>
      </c>
      <c r="M3651">
        <v>0</v>
      </c>
      <c r="N3651">
        <v>0</v>
      </c>
    </row>
    <row r="3652" spans="1:14" x14ac:dyDescent="0.15">
      <c r="A3652" t="str">
        <f t="shared" si="59"/>
        <v>201952_13_4562342690043</v>
      </c>
      <c r="B3652">
        <v>201952</v>
      </c>
      <c r="C3652">
        <v>13</v>
      </c>
      <c r="D3652" t="s">
        <v>38</v>
      </c>
      <c r="E3652" s="9">
        <v>4562342690043</v>
      </c>
      <c r="F3652">
        <v>0</v>
      </c>
      <c r="G3652">
        <v>0</v>
      </c>
      <c r="H3652" t="s">
        <v>21</v>
      </c>
      <c r="I3652" t="s">
        <v>19</v>
      </c>
      <c r="J3652" t="s">
        <v>329</v>
      </c>
      <c r="K3652">
        <v>17</v>
      </c>
      <c r="L3652">
        <v>3</v>
      </c>
      <c r="M3652">
        <v>0</v>
      </c>
      <c r="N3652">
        <v>0</v>
      </c>
    </row>
    <row r="3653" spans="1:14" x14ac:dyDescent="0.15">
      <c r="A3653" t="str">
        <f t="shared" si="59"/>
        <v>201952_13_4562342690067</v>
      </c>
      <c r="B3653">
        <v>201952</v>
      </c>
      <c r="C3653">
        <v>13</v>
      </c>
      <c r="D3653" t="s">
        <v>38</v>
      </c>
      <c r="E3653" s="9">
        <v>4562342690067</v>
      </c>
      <c r="F3653">
        <v>0</v>
      </c>
      <c r="G3653">
        <v>0</v>
      </c>
      <c r="H3653" t="s">
        <v>23</v>
      </c>
      <c r="I3653" t="s">
        <v>19</v>
      </c>
      <c r="J3653" t="s">
        <v>329</v>
      </c>
      <c r="K3653">
        <v>23</v>
      </c>
      <c r="L3653">
        <v>0</v>
      </c>
      <c r="M3653">
        <v>0</v>
      </c>
      <c r="N3653">
        <v>0</v>
      </c>
    </row>
    <row r="3654" spans="1:14" x14ac:dyDescent="0.15">
      <c r="A3654" t="str">
        <f t="shared" si="59"/>
        <v>201952_13_4562342690074</v>
      </c>
      <c r="B3654">
        <v>201952</v>
      </c>
      <c r="C3654">
        <v>13</v>
      </c>
      <c r="D3654" t="s">
        <v>38</v>
      </c>
      <c r="E3654" s="9">
        <v>4562342690074</v>
      </c>
      <c r="F3654">
        <v>0</v>
      </c>
      <c r="G3654">
        <v>0</v>
      </c>
      <c r="H3654" t="s">
        <v>24</v>
      </c>
      <c r="I3654" t="s">
        <v>19</v>
      </c>
      <c r="J3654" t="s">
        <v>329</v>
      </c>
      <c r="K3654">
        <v>17</v>
      </c>
      <c r="L3654">
        <v>3</v>
      </c>
      <c r="M3654">
        <v>0</v>
      </c>
      <c r="N3654">
        <v>0</v>
      </c>
    </row>
    <row r="3655" spans="1:14" x14ac:dyDescent="0.15">
      <c r="A3655" t="str">
        <f t="shared" si="59"/>
        <v>201952_13_4562342690081</v>
      </c>
      <c r="B3655">
        <v>201952</v>
      </c>
      <c r="C3655">
        <v>13</v>
      </c>
      <c r="D3655" t="s">
        <v>38</v>
      </c>
      <c r="E3655" s="9">
        <v>4562342690081</v>
      </c>
      <c r="F3655">
        <v>0</v>
      </c>
      <c r="G3655">
        <v>0</v>
      </c>
      <c r="H3655" t="s">
        <v>25</v>
      </c>
      <c r="I3655" t="s">
        <v>19</v>
      </c>
      <c r="J3655" t="s">
        <v>329</v>
      </c>
      <c r="K3655">
        <v>4</v>
      </c>
      <c r="L3655">
        <v>1</v>
      </c>
      <c r="M3655">
        <v>0</v>
      </c>
      <c r="N3655">
        <v>0</v>
      </c>
    </row>
    <row r="3656" spans="1:14" x14ac:dyDescent="0.15">
      <c r="A3656" t="str">
        <f t="shared" si="59"/>
        <v>202001_6_4562342690029</v>
      </c>
      <c r="B3656">
        <v>202001</v>
      </c>
      <c r="C3656">
        <v>6</v>
      </c>
      <c r="D3656" t="s">
        <v>35</v>
      </c>
      <c r="E3656" s="9">
        <v>4562342690029</v>
      </c>
      <c r="F3656">
        <v>0</v>
      </c>
      <c r="G3656">
        <v>0</v>
      </c>
      <c r="H3656" t="s">
        <v>18</v>
      </c>
      <c r="I3656" t="s">
        <v>19</v>
      </c>
      <c r="J3656" t="s">
        <v>329</v>
      </c>
      <c r="K3656">
        <v>11</v>
      </c>
      <c r="L3656">
        <v>7</v>
      </c>
      <c r="M3656">
        <v>0</v>
      </c>
      <c r="N3656">
        <v>0</v>
      </c>
    </row>
    <row r="3657" spans="1:14" x14ac:dyDescent="0.15">
      <c r="A3657" t="str">
        <f t="shared" si="59"/>
        <v>202001_6_4562342690036</v>
      </c>
      <c r="B3657">
        <v>202001</v>
      </c>
      <c r="C3657">
        <v>6</v>
      </c>
      <c r="D3657" t="s">
        <v>35</v>
      </c>
      <c r="E3657" s="9">
        <v>4562342690036</v>
      </c>
      <c r="F3657">
        <v>0</v>
      </c>
      <c r="G3657">
        <v>0</v>
      </c>
      <c r="H3657" t="s">
        <v>20</v>
      </c>
      <c r="I3657" t="s">
        <v>19</v>
      </c>
      <c r="J3657" t="s">
        <v>329</v>
      </c>
      <c r="K3657">
        <v>5</v>
      </c>
      <c r="L3657">
        <v>2</v>
      </c>
      <c r="M3657">
        <v>0</v>
      </c>
      <c r="N3657">
        <v>0</v>
      </c>
    </row>
    <row r="3658" spans="1:14" x14ac:dyDescent="0.15">
      <c r="A3658" t="str">
        <f t="shared" si="59"/>
        <v>202001_6_4562342690050</v>
      </c>
      <c r="B3658">
        <v>202001</v>
      </c>
      <c r="C3658">
        <v>6</v>
      </c>
      <c r="D3658" t="s">
        <v>35</v>
      </c>
      <c r="E3658" s="9">
        <v>4562342690050</v>
      </c>
      <c r="F3658">
        <v>0</v>
      </c>
      <c r="G3658">
        <v>0</v>
      </c>
      <c r="H3658" t="s">
        <v>22</v>
      </c>
      <c r="I3658" t="s">
        <v>19</v>
      </c>
      <c r="J3658" t="s">
        <v>329</v>
      </c>
      <c r="K3658">
        <v>8</v>
      </c>
      <c r="L3658">
        <v>0</v>
      </c>
      <c r="M3658">
        <v>0</v>
      </c>
      <c r="N3658">
        <v>0</v>
      </c>
    </row>
    <row r="3659" spans="1:14" x14ac:dyDescent="0.15">
      <c r="A3659" t="str">
        <f t="shared" si="59"/>
        <v>202001_6_4562342690043</v>
      </c>
      <c r="B3659">
        <v>202001</v>
      </c>
      <c r="C3659">
        <v>6</v>
      </c>
      <c r="D3659" t="s">
        <v>35</v>
      </c>
      <c r="E3659" s="9">
        <v>4562342690043</v>
      </c>
      <c r="F3659">
        <v>0</v>
      </c>
      <c r="G3659">
        <v>0</v>
      </c>
      <c r="H3659" t="s">
        <v>21</v>
      </c>
      <c r="I3659" t="s">
        <v>19</v>
      </c>
      <c r="J3659" t="s">
        <v>329</v>
      </c>
      <c r="K3659">
        <v>20</v>
      </c>
      <c r="L3659">
        <v>5</v>
      </c>
      <c r="M3659">
        <v>0</v>
      </c>
      <c r="N3659">
        <v>0</v>
      </c>
    </row>
    <row r="3660" spans="1:14" x14ac:dyDescent="0.15">
      <c r="A3660" t="str">
        <f t="shared" si="59"/>
        <v>202001_6_4562342690067</v>
      </c>
      <c r="B3660">
        <v>202001</v>
      </c>
      <c r="C3660">
        <v>6</v>
      </c>
      <c r="D3660" t="s">
        <v>35</v>
      </c>
      <c r="E3660" s="9">
        <v>4562342690067</v>
      </c>
      <c r="F3660">
        <v>0</v>
      </c>
      <c r="G3660">
        <v>0</v>
      </c>
      <c r="H3660" t="s">
        <v>23</v>
      </c>
      <c r="I3660" t="s">
        <v>19</v>
      </c>
      <c r="J3660" t="s">
        <v>329</v>
      </c>
      <c r="K3660">
        <v>21</v>
      </c>
      <c r="L3660">
        <v>3</v>
      </c>
      <c r="M3660">
        <v>0</v>
      </c>
      <c r="N3660">
        <v>0</v>
      </c>
    </row>
    <row r="3661" spans="1:14" x14ac:dyDescent="0.15">
      <c r="A3661" t="str">
        <f t="shared" si="59"/>
        <v>202001_6_4562342690074</v>
      </c>
      <c r="B3661">
        <v>202001</v>
      </c>
      <c r="C3661">
        <v>6</v>
      </c>
      <c r="D3661" t="s">
        <v>35</v>
      </c>
      <c r="E3661" s="9">
        <v>4562342690074</v>
      </c>
      <c r="F3661">
        <v>0</v>
      </c>
      <c r="G3661">
        <v>0</v>
      </c>
      <c r="H3661" t="s">
        <v>24</v>
      </c>
      <c r="I3661" t="s">
        <v>19</v>
      </c>
      <c r="J3661" t="s">
        <v>329</v>
      </c>
      <c r="K3661">
        <v>8</v>
      </c>
      <c r="L3661">
        <v>11</v>
      </c>
      <c r="M3661">
        <v>0</v>
      </c>
      <c r="N3661">
        <v>0</v>
      </c>
    </row>
    <row r="3662" spans="1:14" x14ac:dyDescent="0.15">
      <c r="A3662" t="str">
        <f t="shared" si="59"/>
        <v>202001_6_4562342690081</v>
      </c>
      <c r="B3662">
        <v>202001</v>
      </c>
      <c r="C3662">
        <v>6</v>
      </c>
      <c r="D3662" t="s">
        <v>35</v>
      </c>
      <c r="E3662" s="9">
        <v>4562342690081</v>
      </c>
      <c r="F3662">
        <v>0</v>
      </c>
      <c r="G3662">
        <v>0</v>
      </c>
      <c r="H3662" t="s">
        <v>25</v>
      </c>
      <c r="I3662" t="s">
        <v>19</v>
      </c>
      <c r="J3662" t="s">
        <v>329</v>
      </c>
      <c r="K3662">
        <v>8</v>
      </c>
      <c r="L3662">
        <v>0</v>
      </c>
      <c r="M3662">
        <v>0</v>
      </c>
      <c r="N3662">
        <v>0</v>
      </c>
    </row>
    <row r="3663" spans="1:14" x14ac:dyDescent="0.15">
      <c r="A3663" t="str">
        <f t="shared" si="59"/>
        <v>202001_83_4562342690029</v>
      </c>
      <c r="B3663">
        <v>202001</v>
      </c>
      <c r="C3663">
        <v>83</v>
      </c>
      <c r="D3663" t="s">
        <v>46</v>
      </c>
      <c r="E3663" s="9">
        <v>4562342690029</v>
      </c>
      <c r="F3663">
        <v>0</v>
      </c>
      <c r="G3663">
        <v>0</v>
      </c>
      <c r="H3663" t="s">
        <v>18</v>
      </c>
      <c r="I3663" t="s">
        <v>19</v>
      </c>
      <c r="J3663" t="s">
        <v>329</v>
      </c>
      <c r="K3663">
        <v>23</v>
      </c>
      <c r="L3663">
        <v>2</v>
      </c>
      <c r="M3663">
        <v>0</v>
      </c>
      <c r="N3663">
        <v>0</v>
      </c>
    </row>
    <row r="3664" spans="1:14" x14ac:dyDescent="0.15">
      <c r="A3664" t="str">
        <f t="shared" si="59"/>
        <v>202001_83_4562342690036</v>
      </c>
      <c r="B3664">
        <v>202001</v>
      </c>
      <c r="C3664">
        <v>83</v>
      </c>
      <c r="D3664" t="s">
        <v>46</v>
      </c>
      <c r="E3664" s="9">
        <v>4562342690036</v>
      </c>
      <c r="F3664">
        <v>0</v>
      </c>
      <c r="G3664">
        <v>0</v>
      </c>
      <c r="H3664" t="s">
        <v>20</v>
      </c>
      <c r="I3664" t="s">
        <v>19</v>
      </c>
      <c r="J3664" t="s">
        <v>329</v>
      </c>
      <c r="K3664">
        <v>6</v>
      </c>
      <c r="L3664">
        <v>1</v>
      </c>
      <c r="M3664">
        <v>0</v>
      </c>
      <c r="N3664">
        <v>0</v>
      </c>
    </row>
    <row r="3665" spans="1:14" x14ac:dyDescent="0.15">
      <c r="A3665" t="str">
        <f t="shared" si="59"/>
        <v>202001_83_4562342690050</v>
      </c>
      <c r="B3665">
        <v>202001</v>
      </c>
      <c r="C3665">
        <v>83</v>
      </c>
      <c r="D3665" t="s">
        <v>46</v>
      </c>
      <c r="E3665" s="9">
        <v>4562342690050</v>
      </c>
      <c r="F3665">
        <v>0</v>
      </c>
      <c r="G3665">
        <v>0</v>
      </c>
      <c r="H3665" t="s">
        <v>22</v>
      </c>
      <c r="I3665" t="s">
        <v>19</v>
      </c>
      <c r="J3665" t="s">
        <v>329</v>
      </c>
      <c r="K3665">
        <v>7</v>
      </c>
      <c r="L3665">
        <v>0</v>
      </c>
      <c r="M3665">
        <v>0</v>
      </c>
      <c r="N3665">
        <v>0</v>
      </c>
    </row>
    <row r="3666" spans="1:14" x14ac:dyDescent="0.15">
      <c r="A3666" t="str">
        <f t="shared" si="59"/>
        <v>202001_83_4562342690043</v>
      </c>
      <c r="B3666">
        <v>202001</v>
      </c>
      <c r="C3666">
        <v>83</v>
      </c>
      <c r="D3666" t="s">
        <v>46</v>
      </c>
      <c r="E3666" s="9">
        <v>4562342690043</v>
      </c>
      <c r="F3666">
        <v>0</v>
      </c>
      <c r="G3666">
        <v>0</v>
      </c>
      <c r="H3666" t="s">
        <v>21</v>
      </c>
      <c r="I3666" t="s">
        <v>19</v>
      </c>
      <c r="J3666" t="s">
        <v>329</v>
      </c>
      <c r="K3666">
        <v>18</v>
      </c>
      <c r="L3666">
        <v>5</v>
      </c>
      <c r="M3666">
        <v>0</v>
      </c>
      <c r="N3666">
        <v>0</v>
      </c>
    </row>
    <row r="3667" spans="1:14" x14ac:dyDescent="0.15">
      <c r="A3667" t="str">
        <f t="shared" si="59"/>
        <v>202001_83_4562342690067</v>
      </c>
      <c r="B3667">
        <v>202001</v>
      </c>
      <c r="C3667">
        <v>83</v>
      </c>
      <c r="D3667" t="s">
        <v>46</v>
      </c>
      <c r="E3667" s="9">
        <v>4562342690067</v>
      </c>
      <c r="F3667">
        <v>0</v>
      </c>
      <c r="G3667">
        <v>0</v>
      </c>
      <c r="H3667" t="s">
        <v>23</v>
      </c>
      <c r="I3667" t="s">
        <v>19</v>
      </c>
      <c r="J3667" t="s">
        <v>329</v>
      </c>
      <c r="K3667">
        <v>20</v>
      </c>
      <c r="L3667">
        <v>3</v>
      </c>
      <c r="M3667">
        <v>0</v>
      </c>
      <c r="N3667">
        <v>0</v>
      </c>
    </row>
    <row r="3668" spans="1:14" x14ac:dyDescent="0.15">
      <c r="A3668" t="str">
        <f t="shared" si="59"/>
        <v>202001_83_4562342690074</v>
      </c>
      <c r="B3668">
        <v>202001</v>
      </c>
      <c r="C3668">
        <v>83</v>
      </c>
      <c r="D3668" t="s">
        <v>46</v>
      </c>
      <c r="E3668" s="9">
        <v>4562342690074</v>
      </c>
      <c r="F3668">
        <v>0</v>
      </c>
      <c r="G3668">
        <v>0</v>
      </c>
      <c r="H3668" t="s">
        <v>24</v>
      </c>
      <c r="I3668" t="s">
        <v>19</v>
      </c>
      <c r="J3668" t="s">
        <v>329</v>
      </c>
      <c r="K3668">
        <v>14</v>
      </c>
      <c r="L3668">
        <v>4</v>
      </c>
      <c r="M3668">
        <v>0</v>
      </c>
      <c r="N3668">
        <v>0</v>
      </c>
    </row>
    <row r="3669" spans="1:14" x14ac:dyDescent="0.15">
      <c r="A3669" t="str">
        <f t="shared" si="59"/>
        <v>202001_83_4562342690081</v>
      </c>
      <c r="B3669">
        <v>202001</v>
      </c>
      <c r="C3669">
        <v>83</v>
      </c>
      <c r="D3669" t="s">
        <v>46</v>
      </c>
      <c r="E3669" s="9">
        <v>4562342690081</v>
      </c>
      <c r="F3669">
        <v>0</v>
      </c>
      <c r="G3669">
        <v>0</v>
      </c>
      <c r="H3669" t="s">
        <v>25</v>
      </c>
      <c r="I3669" t="s">
        <v>19</v>
      </c>
      <c r="J3669" t="s">
        <v>329</v>
      </c>
      <c r="K3669">
        <v>6</v>
      </c>
      <c r="L3669">
        <v>0</v>
      </c>
      <c r="M3669">
        <v>0</v>
      </c>
      <c r="N3669">
        <v>0</v>
      </c>
    </row>
    <row r="3670" spans="1:14" x14ac:dyDescent="0.15">
      <c r="A3670" t="str">
        <f t="shared" si="59"/>
        <v>202001_178_4562342690029</v>
      </c>
      <c r="B3670">
        <v>202001</v>
      </c>
      <c r="C3670">
        <v>178</v>
      </c>
      <c r="D3670" t="s">
        <v>62</v>
      </c>
      <c r="E3670" s="9">
        <v>4562342690029</v>
      </c>
      <c r="F3670">
        <v>0</v>
      </c>
      <c r="G3670">
        <v>0</v>
      </c>
      <c r="H3670" t="s">
        <v>18</v>
      </c>
      <c r="I3670" t="s">
        <v>19</v>
      </c>
      <c r="J3670" t="s">
        <v>329</v>
      </c>
      <c r="K3670">
        <v>21</v>
      </c>
      <c r="L3670">
        <v>4</v>
      </c>
      <c r="M3670">
        <v>0</v>
      </c>
      <c r="N3670">
        <v>0</v>
      </c>
    </row>
    <row r="3671" spans="1:14" x14ac:dyDescent="0.15">
      <c r="A3671" t="str">
        <f t="shared" si="59"/>
        <v>202001_178_4562342690036</v>
      </c>
      <c r="B3671">
        <v>202001</v>
      </c>
      <c r="C3671">
        <v>178</v>
      </c>
      <c r="D3671" t="s">
        <v>62</v>
      </c>
      <c r="E3671" s="9">
        <v>4562342690036</v>
      </c>
      <c r="F3671">
        <v>0</v>
      </c>
      <c r="G3671">
        <v>0</v>
      </c>
      <c r="H3671" t="s">
        <v>20</v>
      </c>
      <c r="I3671" t="s">
        <v>19</v>
      </c>
      <c r="J3671" t="s">
        <v>329</v>
      </c>
      <c r="K3671">
        <v>6</v>
      </c>
      <c r="L3671">
        <v>2</v>
      </c>
      <c r="M3671">
        <v>0</v>
      </c>
      <c r="N3671">
        <v>0</v>
      </c>
    </row>
    <row r="3672" spans="1:14" x14ac:dyDescent="0.15">
      <c r="A3672" t="str">
        <f t="shared" si="59"/>
        <v>202001_178_4562342690050</v>
      </c>
      <c r="B3672">
        <v>202001</v>
      </c>
      <c r="C3672">
        <v>178</v>
      </c>
      <c r="D3672" t="s">
        <v>62</v>
      </c>
      <c r="E3672" s="9">
        <v>4562342690050</v>
      </c>
      <c r="F3672">
        <v>0</v>
      </c>
      <c r="G3672">
        <v>0</v>
      </c>
      <c r="H3672" t="s">
        <v>22</v>
      </c>
      <c r="I3672" t="s">
        <v>19</v>
      </c>
      <c r="J3672" t="s">
        <v>329</v>
      </c>
      <c r="K3672">
        <v>7</v>
      </c>
      <c r="L3672">
        <v>2</v>
      </c>
      <c r="M3672">
        <v>0</v>
      </c>
      <c r="N3672">
        <v>0</v>
      </c>
    </row>
    <row r="3673" spans="1:14" x14ac:dyDescent="0.15">
      <c r="A3673" t="str">
        <f t="shared" ref="A3673:A3736" si="60">B3673&amp;"_"&amp;C3673&amp;"_"&amp;E3673</f>
        <v>202001_178_4562342690043</v>
      </c>
      <c r="B3673">
        <v>202001</v>
      </c>
      <c r="C3673">
        <v>178</v>
      </c>
      <c r="D3673" t="s">
        <v>62</v>
      </c>
      <c r="E3673" s="9">
        <v>4562342690043</v>
      </c>
      <c r="F3673">
        <v>0</v>
      </c>
      <c r="G3673">
        <v>0</v>
      </c>
      <c r="H3673" t="s">
        <v>21</v>
      </c>
      <c r="I3673" t="s">
        <v>19</v>
      </c>
      <c r="J3673" t="s">
        <v>329</v>
      </c>
      <c r="K3673">
        <v>17</v>
      </c>
      <c r="L3673">
        <v>9</v>
      </c>
      <c r="M3673">
        <v>0</v>
      </c>
      <c r="N3673">
        <v>0</v>
      </c>
    </row>
    <row r="3674" spans="1:14" x14ac:dyDescent="0.15">
      <c r="A3674" t="str">
        <f t="shared" si="60"/>
        <v>202001_178_4562342690067</v>
      </c>
      <c r="B3674">
        <v>202001</v>
      </c>
      <c r="C3674">
        <v>178</v>
      </c>
      <c r="D3674" t="s">
        <v>62</v>
      </c>
      <c r="E3674" s="9">
        <v>4562342690067</v>
      </c>
      <c r="F3674">
        <v>0</v>
      </c>
      <c r="G3674">
        <v>0</v>
      </c>
      <c r="H3674" t="s">
        <v>23</v>
      </c>
      <c r="I3674" t="s">
        <v>19</v>
      </c>
      <c r="J3674" t="s">
        <v>329</v>
      </c>
      <c r="K3674">
        <v>25</v>
      </c>
      <c r="L3674">
        <v>2</v>
      </c>
      <c r="M3674">
        <v>0</v>
      </c>
      <c r="N3674">
        <v>0</v>
      </c>
    </row>
    <row r="3675" spans="1:14" x14ac:dyDescent="0.15">
      <c r="A3675" t="str">
        <f t="shared" si="60"/>
        <v>202001_178_4562342690074</v>
      </c>
      <c r="B3675">
        <v>202001</v>
      </c>
      <c r="C3675">
        <v>178</v>
      </c>
      <c r="D3675" t="s">
        <v>62</v>
      </c>
      <c r="E3675" s="9">
        <v>4562342690074</v>
      </c>
      <c r="F3675">
        <v>0</v>
      </c>
      <c r="G3675">
        <v>0</v>
      </c>
      <c r="H3675" t="s">
        <v>24</v>
      </c>
      <c r="I3675" t="s">
        <v>19</v>
      </c>
      <c r="J3675" t="s">
        <v>329</v>
      </c>
      <c r="K3675">
        <v>24</v>
      </c>
      <c r="L3675">
        <v>5</v>
      </c>
      <c r="M3675">
        <v>0</v>
      </c>
      <c r="N3675">
        <v>0</v>
      </c>
    </row>
    <row r="3676" spans="1:14" x14ac:dyDescent="0.15">
      <c r="A3676" t="str">
        <f t="shared" si="60"/>
        <v>202001_178_4562342690081</v>
      </c>
      <c r="B3676">
        <v>202001</v>
      </c>
      <c r="C3676">
        <v>178</v>
      </c>
      <c r="D3676" t="s">
        <v>62</v>
      </c>
      <c r="E3676" s="9">
        <v>4562342690081</v>
      </c>
      <c r="F3676">
        <v>0</v>
      </c>
      <c r="G3676">
        <v>0</v>
      </c>
      <c r="H3676" t="s">
        <v>25</v>
      </c>
      <c r="I3676" t="s">
        <v>19</v>
      </c>
      <c r="J3676" t="s">
        <v>329</v>
      </c>
      <c r="K3676">
        <v>6</v>
      </c>
      <c r="L3676">
        <v>3</v>
      </c>
      <c r="M3676">
        <v>0</v>
      </c>
      <c r="N3676">
        <v>0</v>
      </c>
    </row>
    <row r="3677" spans="1:14" x14ac:dyDescent="0.15">
      <c r="A3677" t="str">
        <f t="shared" si="60"/>
        <v>202001_369_4562342690029</v>
      </c>
      <c r="B3677">
        <v>202001</v>
      </c>
      <c r="C3677">
        <v>369</v>
      </c>
      <c r="D3677" t="s">
        <v>95</v>
      </c>
      <c r="E3677" s="9">
        <v>4562342690029</v>
      </c>
      <c r="F3677">
        <v>0</v>
      </c>
      <c r="G3677">
        <v>0</v>
      </c>
      <c r="H3677" t="s">
        <v>18</v>
      </c>
      <c r="I3677" t="s">
        <v>19</v>
      </c>
      <c r="J3677" t="s">
        <v>329</v>
      </c>
      <c r="K3677">
        <v>19</v>
      </c>
      <c r="L3677">
        <v>3</v>
      </c>
      <c r="M3677">
        <v>0</v>
      </c>
      <c r="N3677">
        <v>0</v>
      </c>
    </row>
    <row r="3678" spans="1:14" x14ac:dyDescent="0.15">
      <c r="A3678" t="str">
        <f t="shared" si="60"/>
        <v>202001_369_4562342690036</v>
      </c>
      <c r="B3678">
        <v>202001</v>
      </c>
      <c r="C3678">
        <v>369</v>
      </c>
      <c r="D3678" t="s">
        <v>95</v>
      </c>
      <c r="E3678" s="9">
        <v>4562342690036</v>
      </c>
      <c r="F3678">
        <v>0</v>
      </c>
      <c r="G3678">
        <v>0</v>
      </c>
      <c r="H3678" t="s">
        <v>20</v>
      </c>
      <c r="I3678" t="s">
        <v>19</v>
      </c>
      <c r="J3678" t="s">
        <v>329</v>
      </c>
      <c r="K3678">
        <v>5</v>
      </c>
      <c r="L3678">
        <v>3</v>
      </c>
      <c r="M3678">
        <v>0</v>
      </c>
      <c r="N3678">
        <v>0</v>
      </c>
    </row>
    <row r="3679" spans="1:14" x14ac:dyDescent="0.15">
      <c r="A3679" t="str">
        <f t="shared" si="60"/>
        <v>202001_369_4562342690050</v>
      </c>
      <c r="B3679">
        <v>202001</v>
      </c>
      <c r="C3679">
        <v>369</v>
      </c>
      <c r="D3679" t="s">
        <v>95</v>
      </c>
      <c r="E3679" s="9">
        <v>4562342690050</v>
      </c>
      <c r="F3679">
        <v>0</v>
      </c>
      <c r="G3679">
        <v>0</v>
      </c>
      <c r="H3679" t="s">
        <v>22</v>
      </c>
      <c r="I3679" t="s">
        <v>19</v>
      </c>
      <c r="J3679" t="s">
        <v>329</v>
      </c>
      <c r="K3679">
        <v>6</v>
      </c>
      <c r="L3679">
        <v>3</v>
      </c>
      <c r="M3679">
        <v>0</v>
      </c>
      <c r="N3679">
        <v>0</v>
      </c>
    </row>
    <row r="3680" spans="1:14" x14ac:dyDescent="0.15">
      <c r="A3680" t="str">
        <f t="shared" si="60"/>
        <v>202001_369_4562342690043</v>
      </c>
      <c r="B3680">
        <v>202001</v>
      </c>
      <c r="C3680">
        <v>369</v>
      </c>
      <c r="D3680" t="s">
        <v>95</v>
      </c>
      <c r="E3680" s="9">
        <v>4562342690043</v>
      </c>
      <c r="F3680">
        <v>0</v>
      </c>
      <c r="G3680">
        <v>0</v>
      </c>
      <c r="H3680" t="s">
        <v>21</v>
      </c>
      <c r="I3680" t="s">
        <v>19</v>
      </c>
      <c r="J3680" t="s">
        <v>329</v>
      </c>
      <c r="K3680">
        <v>16</v>
      </c>
      <c r="L3680">
        <v>9</v>
      </c>
      <c r="M3680">
        <v>0</v>
      </c>
      <c r="N3680">
        <v>0</v>
      </c>
    </row>
    <row r="3681" spans="1:14" x14ac:dyDescent="0.15">
      <c r="A3681" t="str">
        <f t="shared" si="60"/>
        <v>202001_369_4562342690067</v>
      </c>
      <c r="B3681">
        <v>202001</v>
      </c>
      <c r="C3681">
        <v>369</v>
      </c>
      <c r="D3681" t="s">
        <v>95</v>
      </c>
      <c r="E3681" s="9">
        <v>4562342690067</v>
      </c>
      <c r="F3681">
        <v>0</v>
      </c>
      <c r="G3681">
        <v>0</v>
      </c>
      <c r="H3681" t="s">
        <v>23</v>
      </c>
      <c r="I3681" t="s">
        <v>19</v>
      </c>
      <c r="J3681" t="s">
        <v>329</v>
      </c>
      <c r="K3681">
        <v>24</v>
      </c>
      <c r="L3681">
        <v>5</v>
      </c>
      <c r="M3681">
        <v>0</v>
      </c>
      <c r="N3681">
        <v>0</v>
      </c>
    </row>
    <row r="3682" spans="1:14" x14ac:dyDescent="0.15">
      <c r="A3682" t="str">
        <f t="shared" si="60"/>
        <v>202001_369_4562342690074</v>
      </c>
      <c r="B3682">
        <v>202001</v>
      </c>
      <c r="C3682">
        <v>369</v>
      </c>
      <c r="D3682" t="s">
        <v>95</v>
      </c>
      <c r="E3682" s="9">
        <v>4562342690074</v>
      </c>
      <c r="F3682">
        <v>0</v>
      </c>
      <c r="G3682">
        <v>0</v>
      </c>
      <c r="H3682" t="s">
        <v>24</v>
      </c>
      <c r="I3682" t="s">
        <v>19</v>
      </c>
      <c r="J3682" t="s">
        <v>329</v>
      </c>
      <c r="K3682">
        <v>12</v>
      </c>
      <c r="L3682">
        <v>10</v>
      </c>
      <c r="M3682">
        <v>0</v>
      </c>
      <c r="N3682">
        <v>0</v>
      </c>
    </row>
    <row r="3683" spans="1:14" x14ac:dyDescent="0.15">
      <c r="A3683" t="str">
        <f t="shared" si="60"/>
        <v>202001_369_4562342690081</v>
      </c>
      <c r="B3683">
        <v>202001</v>
      </c>
      <c r="C3683">
        <v>369</v>
      </c>
      <c r="D3683" t="s">
        <v>95</v>
      </c>
      <c r="E3683" s="9">
        <v>4562342690081</v>
      </c>
      <c r="F3683">
        <v>0</v>
      </c>
      <c r="G3683">
        <v>0</v>
      </c>
      <c r="H3683" t="s">
        <v>25</v>
      </c>
      <c r="I3683" t="s">
        <v>19</v>
      </c>
      <c r="J3683" t="s">
        <v>329</v>
      </c>
      <c r="K3683">
        <v>8</v>
      </c>
      <c r="L3683">
        <v>1</v>
      </c>
      <c r="M3683">
        <v>0</v>
      </c>
      <c r="N3683">
        <v>0</v>
      </c>
    </row>
    <row r="3684" spans="1:14" x14ac:dyDescent="0.15">
      <c r="A3684" t="str">
        <f t="shared" si="60"/>
        <v>202001_445_4562342690029</v>
      </c>
      <c r="B3684">
        <v>202001</v>
      </c>
      <c r="C3684">
        <v>445</v>
      </c>
      <c r="D3684" t="s">
        <v>120</v>
      </c>
      <c r="E3684" s="9">
        <v>4562342690029</v>
      </c>
      <c r="F3684">
        <v>0</v>
      </c>
      <c r="G3684">
        <v>0</v>
      </c>
      <c r="H3684" t="s">
        <v>18</v>
      </c>
      <c r="I3684" t="s">
        <v>19</v>
      </c>
      <c r="J3684" t="s">
        <v>329</v>
      </c>
      <c r="K3684">
        <v>25</v>
      </c>
      <c r="L3684">
        <v>1</v>
      </c>
      <c r="M3684">
        <v>0</v>
      </c>
      <c r="N3684">
        <v>0</v>
      </c>
    </row>
    <row r="3685" spans="1:14" x14ac:dyDescent="0.15">
      <c r="A3685" t="str">
        <f t="shared" si="60"/>
        <v>202001_445_4562342690036</v>
      </c>
      <c r="B3685">
        <v>202001</v>
      </c>
      <c r="C3685">
        <v>445</v>
      </c>
      <c r="D3685" t="s">
        <v>120</v>
      </c>
      <c r="E3685" s="9">
        <v>4562342690036</v>
      </c>
      <c r="F3685">
        <v>0</v>
      </c>
      <c r="G3685">
        <v>0</v>
      </c>
      <c r="H3685" t="s">
        <v>20</v>
      </c>
      <c r="I3685" t="s">
        <v>19</v>
      </c>
      <c r="J3685" t="s">
        <v>329</v>
      </c>
      <c r="K3685">
        <v>6</v>
      </c>
      <c r="L3685">
        <v>3</v>
      </c>
      <c r="M3685">
        <v>0</v>
      </c>
      <c r="N3685">
        <v>0</v>
      </c>
    </row>
    <row r="3686" spans="1:14" x14ac:dyDescent="0.15">
      <c r="A3686" t="str">
        <f t="shared" si="60"/>
        <v>202001_445_4562342690050</v>
      </c>
      <c r="B3686">
        <v>202001</v>
      </c>
      <c r="C3686">
        <v>445</v>
      </c>
      <c r="D3686" t="s">
        <v>120</v>
      </c>
      <c r="E3686" s="9">
        <v>4562342690050</v>
      </c>
      <c r="F3686">
        <v>0</v>
      </c>
      <c r="G3686">
        <v>0</v>
      </c>
      <c r="H3686" t="s">
        <v>22</v>
      </c>
      <c r="I3686" t="s">
        <v>19</v>
      </c>
      <c r="J3686" t="s">
        <v>329</v>
      </c>
      <c r="K3686">
        <v>7</v>
      </c>
      <c r="L3686">
        <v>1</v>
      </c>
      <c r="M3686">
        <v>0</v>
      </c>
      <c r="N3686">
        <v>0</v>
      </c>
    </row>
    <row r="3687" spans="1:14" x14ac:dyDescent="0.15">
      <c r="A3687" t="str">
        <f t="shared" si="60"/>
        <v>202001_445_4562342690043</v>
      </c>
      <c r="B3687">
        <v>202001</v>
      </c>
      <c r="C3687">
        <v>445</v>
      </c>
      <c r="D3687" t="s">
        <v>120</v>
      </c>
      <c r="E3687" s="9">
        <v>4562342690043</v>
      </c>
      <c r="F3687">
        <v>0</v>
      </c>
      <c r="G3687">
        <v>0</v>
      </c>
      <c r="H3687" t="s">
        <v>21</v>
      </c>
      <c r="I3687" t="s">
        <v>19</v>
      </c>
      <c r="J3687" t="s">
        <v>329</v>
      </c>
      <c r="K3687">
        <v>13</v>
      </c>
      <c r="L3687">
        <v>5</v>
      </c>
      <c r="M3687">
        <v>0</v>
      </c>
      <c r="N3687">
        <v>0</v>
      </c>
    </row>
    <row r="3688" spans="1:14" x14ac:dyDescent="0.15">
      <c r="A3688" t="str">
        <f t="shared" si="60"/>
        <v>202001_445_4562342690067</v>
      </c>
      <c r="B3688">
        <v>202001</v>
      </c>
      <c r="C3688">
        <v>445</v>
      </c>
      <c r="D3688" t="s">
        <v>120</v>
      </c>
      <c r="E3688" s="9">
        <v>4562342690067</v>
      </c>
      <c r="F3688">
        <v>0</v>
      </c>
      <c r="G3688">
        <v>0</v>
      </c>
      <c r="H3688" t="s">
        <v>23</v>
      </c>
      <c r="I3688" t="s">
        <v>19</v>
      </c>
      <c r="J3688" t="s">
        <v>329</v>
      </c>
      <c r="K3688">
        <v>22</v>
      </c>
      <c r="L3688">
        <v>1</v>
      </c>
      <c r="M3688">
        <v>0</v>
      </c>
      <c r="N3688">
        <v>0</v>
      </c>
    </row>
    <row r="3689" spans="1:14" x14ac:dyDescent="0.15">
      <c r="A3689" t="str">
        <f t="shared" si="60"/>
        <v>202001_445_4562342690074</v>
      </c>
      <c r="B3689">
        <v>202001</v>
      </c>
      <c r="C3689">
        <v>445</v>
      </c>
      <c r="D3689" t="s">
        <v>120</v>
      </c>
      <c r="E3689" s="9">
        <v>4562342690074</v>
      </c>
      <c r="F3689">
        <v>0</v>
      </c>
      <c r="G3689">
        <v>0</v>
      </c>
      <c r="H3689" t="s">
        <v>24</v>
      </c>
      <c r="I3689" t="s">
        <v>19</v>
      </c>
      <c r="J3689" t="s">
        <v>329</v>
      </c>
      <c r="K3689">
        <v>12</v>
      </c>
      <c r="L3689">
        <v>3</v>
      </c>
      <c r="M3689">
        <v>0</v>
      </c>
      <c r="N3689">
        <v>0</v>
      </c>
    </row>
    <row r="3690" spans="1:14" x14ac:dyDescent="0.15">
      <c r="A3690" t="str">
        <f t="shared" si="60"/>
        <v>202001_445_4562342690081</v>
      </c>
      <c r="B3690">
        <v>202001</v>
      </c>
      <c r="C3690">
        <v>445</v>
      </c>
      <c r="D3690" t="s">
        <v>120</v>
      </c>
      <c r="E3690" s="9">
        <v>4562342690081</v>
      </c>
      <c r="F3690">
        <v>0</v>
      </c>
      <c r="G3690">
        <v>0</v>
      </c>
      <c r="H3690" t="s">
        <v>25</v>
      </c>
      <c r="I3690" t="s">
        <v>19</v>
      </c>
      <c r="J3690" t="s">
        <v>329</v>
      </c>
      <c r="K3690">
        <v>3</v>
      </c>
      <c r="L3690">
        <v>0</v>
      </c>
      <c r="M3690">
        <v>0</v>
      </c>
      <c r="N3690">
        <v>0</v>
      </c>
    </row>
    <row r="3691" spans="1:14" x14ac:dyDescent="0.15">
      <c r="A3691" t="str">
        <f t="shared" si="60"/>
        <v>202001_116_4562342690029</v>
      </c>
      <c r="B3691">
        <v>202001</v>
      </c>
      <c r="C3691">
        <v>116</v>
      </c>
      <c r="D3691" t="s">
        <v>51</v>
      </c>
      <c r="E3691" s="9">
        <v>4562342690029</v>
      </c>
      <c r="F3691">
        <v>0</v>
      </c>
      <c r="G3691">
        <v>0</v>
      </c>
      <c r="H3691" t="s">
        <v>18</v>
      </c>
      <c r="I3691" t="s">
        <v>19</v>
      </c>
      <c r="J3691" t="s">
        <v>329</v>
      </c>
      <c r="K3691">
        <v>21</v>
      </c>
      <c r="L3691">
        <v>8</v>
      </c>
      <c r="M3691">
        <v>0</v>
      </c>
      <c r="N3691">
        <v>0</v>
      </c>
    </row>
    <row r="3692" spans="1:14" x14ac:dyDescent="0.15">
      <c r="A3692" t="str">
        <f t="shared" si="60"/>
        <v>202001_116_4562342690036</v>
      </c>
      <c r="B3692">
        <v>202001</v>
      </c>
      <c r="C3692">
        <v>116</v>
      </c>
      <c r="D3692" t="s">
        <v>51</v>
      </c>
      <c r="E3692" s="9">
        <v>4562342690036</v>
      </c>
      <c r="F3692">
        <v>0</v>
      </c>
      <c r="G3692">
        <v>0</v>
      </c>
      <c r="H3692" t="s">
        <v>20</v>
      </c>
      <c r="I3692" t="s">
        <v>19</v>
      </c>
      <c r="J3692" t="s">
        <v>329</v>
      </c>
      <c r="K3692">
        <v>2</v>
      </c>
      <c r="L3692">
        <v>1</v>
      </c>
      <c r="M3692">
        <v>0</v>
      </c>
      <c r="N3692">
        <v>0</v>
      </c>
    </row>
    <row r="3693" spans="1:14" x14ac:dyDescent="0.15">
      <c r="A3693" t="str">
        <f t="shared" si="60"/>
        <v>202001_116_4562342690050</v>
      </c>
      <c r="B3693">
        <v>202001</v>
      </c>
      <c r="C3693">
        <v>116</v>
      </c>
      <c r="D3693" t="s">
        <v>51</v>
      </c>
      <c r="E3693" s="9">
        <v>4562342690050</v>
      </c>
      <c r="F3693">
        <v>0</v>
      </c>
      <c r="G3693">
        <v>0</v>
      </c>
      <c r="H3693" t="s">
        <v>22</v>
      </c>
      <c r="I3693" t="s">
        <v>19</v>
      </c>
      <c r="J3693" t="s">
        <v>329</v>
      </c>
      <c r="K3693">
        <v>3</v>
      </c>
      <c r="L3693">
        <v>2</v>
      </c>
      <c r="M3693">
        <v>0</v>
      </c>
      <c r="N3693">
        <v>0</v>
      </c>
    </row>
    <row r="3694" spans="1:14" x14ac:dyDescent="0.15">
      <c r="A3694" t="str">
        <f t="shared" si="60"/>
        <v>202001_116_4562342690043</v>
      </c>
      <c r="B3694">
        <v>202001</v>
      </c>
      <c r="C3694">
        <v>116</v>
      </c>
      <c r="D3694" t="s">
        <v>51</v>
      </c>
      <c r="E3694" s="9">
        <v>4562342690043</v>
      </c>
      <c r="F3694">
        <v>0</v>
      </c>
      <c r="G3694">
        <v>0</v>
      </c>
      <c r="H3694" t="s">
        <v>21</v>
      </c>
      <c r="I3694" t="s">
        <v>19</v>
      </c>
      <c r="J3694" t="s">
        <v>329</v>
      </c>
      <c r="K3694">
        <v>25</v>
      </c>
      <c r="L3694">
        <v>4</v>
      </c>
      <c r="M3694">
        <v>0</v>
      </c>
      <c r="N3694">
        <v>0</v>
      </c>
    </row>
    <row r="3695" spans="1:14" x14ac:dyDescent="0.15">
      <c r="A3695" t="str">
        <f t="shared" si="60"/>
        <v>202001_116_4562342690067</v>
      </c>
      <c r="B3695">
        <v>202001</v>
      </c>
      <c r="C3695">
        <v>116</v>
      </c>
      <c r="D3695" t="s">
        <v>51</v>
      </c>
      <c r="E3695" s="9">
        <v>4562342690067</v>
      </c>
      <c r="F3695">
        <v>0</v>
      </c>
      <c r="G3695">
        <v>0</v>
      </c>
      <c r="H3695" t="s">
        <v>23</v>
      </c>
      <c r="I3695" t="s">
        <v>19</v>
      </c>
      <c r="J3695" t="s">
        <v>329</v>
      </c>
      <c r="K3695">
        <v>23</v>
      </c>
      <c r="L3695">
        <v>5</v>
      </c>
      <c r="M3695">
        <v>0</v>
      </c>
      <c r="N3695">
        <v>0</v>
      </c>
    </row>
    <row r="3696" spans="1:14" x14ac:dyDescent="0.15">
      <c r="A3696" t="str">
        <f t="shared" si="60"/>
        <v>202001_116_4562342690074</v>
      </c>
      <c r="B3696">
        <v>202001</v>
      </c>
      <c r="C3696">
        <v>116</v>
      </c>
      <c r="D3696" t="s">
        <v>51</v>
      </c>
      <c r="E3696" s="9">
        <v>4562342690074</v>
      </c>
      <c r="F3696">
        <v>0</v>
      </c>
      <c r="G3696">
        <v>0</v>
      </c>
      <c r="H3696" t="s">
        <v>24</v>
      </c>
      <c r="I3696" t="s">
        <v>19</v>
      </c>
      <c r="J3696" t="s">
        <v>329</v>
      </c>
      <c r="K3696">
        <v>13</v>
      </c>
      <c r="L3696">
        <v>9</v>
      </c>
      <c r="M3696">
        <v>0</v>
      </c>
      <c r="N3696">
        <v>0</v>
      </c>
    </row>
    <row r="3697" spans="1:14" x14ac:dyDescent="0.15">
      <c r="A3697" t="str">
        <f t="shared" si="60"/>
        <v>202001_116_4562342690081</v>
      </c>
      <c r="B3697">
        <v>202001</v>
      </c>
      <c r="C3697">
        <v>116</v>
      </c>
      <c r="D3697" t="s">
        <v>51</v>
      </c>
      <c r="E3697" s="9">
        <v>4562342690081</v>
      </c>
      <c r="F3697">
        <v>0</v>
      </c>
      <c r="G3697">
        <v>0</v>
      </c>
      <c r="H3697" t="s">
        <v>25</v>
      </c>
      <c r="I3697" t="s">
        <v>19</v>
      </c>
      <c r="J3697" t="s">
        <v>329</v>
      </c>
      <c r="K3697">
        <v>2</v>
      </c>
      <c r="L3697">
        <v>0</v>
      </c>
      <c r="M3697">
        <v>0</v>
      </c>
      <c r="N3697">
        <v>0</v>
      </c>
    </row>
    <row r="3698" spans="1:14" x14ac:dyDescent="0.15">
      <c r="A3698" t="str">
        <f t="shared" si="60"/>
        <v>202001_300_4562342690029</v>
      </c>
      <c r="B3698">
        <v>202001</v>
      </c>
      <c r="C3698">
        <v>300</v>
      </c>
      <c r="D3698" t="s">
        <v>71</v>
      </c>
      <c r="E3698" s="9">
        <v>4562342690029</v>
      </c>
      <c r="F3698">
        <v>0</v>
      </c>
      <c r="G3698">
        <v>0</v>
      </c>
      <c r="H3698" t="s">
        <v>18</v>
      </c>
      <c r="I3698" t="s">
        <v>19</v>
      </c>
      <c r="J3698" t="s">
        <v>329</v>
      </c>
      <c r="K3698">
        <v>10</v>
      </c>
      <c r="L3698">
        <v>8</v>
      </c>
      <c r="M3698">
        <v>0</v>
      </c>
      <c r="N3698">
        <v>0</v>
      </c>
    </row>
    <row r="3699" spans="1:14" x14ac:dyDescent="0.15">
      <c r="A3699" t="str">
        <f t="shared" si="60"/>
        <v>202001_300_4562342690036</v>
      </c>
      <c r="B3699">
        <v>202001</v>
      </c>
      <c r="C3699">
        <v>300</v>
      </c>
      <c r="D3699" t="s">
        <v>71</v>
      </c>
      <c r="E3699" s="9">
        <v>4562342690036</v>
      </c>
      <c r="F3699">
        <v>0</v>
      </c>
      <c r="G3699">
        <v>0</v>
      </c>
      <c r="H3699" t="s">
        <v>20</v>
      </c>
      <c r="I3699" t="s">
        <v>19</v>
      </c>
      <c r="J3699" t="s">
        <v>329</v>
      </c>
      <c r="K3699">
        <v>3</v>
      </c>
      <c r="L3699">
        <v>2</v>
      </c>
      <c r="M3699">
        <v>0</v>
      </c>
      <c r="N3699">
        <v>0</v>
      </c>
    </row>
    <row r="3700" spans="1:14" x14ac:dyDescent="0.15">
      <c r="A3700" t="str">
        <f t="shared" si="60"/>
        <v>202001_300_4562342690050</v>
      </c>
      <c r="B3700">
        <v>202001</v>
      </c>
      <c r="C3700">
        <v>300</v>
      </c>
      <c r="D3700" t="s">
        <v>71</v>
      </c>
      <c r="E3700" s="9">
        <v>4562342690050</v>
      </c>
      <c r="F3700">
        <v>0</v>
      </c>
      <c r="G3700">
        <v>0</v>
      </c>
      <c r="H3700" t="s">
        <v>22</v>
      </c>
      <c r="I3700" t="s">
        <v>19</v>
      </c>
      <c r="J3700" t="s">
        <v>329</v>
      </c>
      <c r="K3700">
        <v>0</v>
      </c>
      <c r="L3700">
        <v>4</v>
      </c>
      <c r="M3700">
        <v>0</v>
      </c>
      <c r="N3700">
        <v>0</v>
      </c>
    </row>
    <row r="3701" spans="1:14" x14ac:dyDescent="0.15">
      <c r="A3701" t="str">
        <f t="shared" si="60"/>
        <v>202001_300_4562342690043</v>
      </c>
      <c r="B3701">
        <v>202001</v>
      </c>
      <c r="C3701">
        <v>300</v>
      </c>
      <c r="D3701" t="s">
        <v>71</v>
      </c>
      <c r="E3701" s="9">
        <v>4562342690043</v>
      </c>
      <c r="F3701">
        <v>0</v>
      </c>
      <c r="G3701">
        <v>0</v>
      </c>
      <c r="H3701" t="s">
        <v>21</v>
      </c>
      <c r="I3701" t="s">
        <v>19</v>
      </c>
      <c r="J3701" t="s">
        <v>329</v>
      </c>
      <c r="K3701">
        <v>20</v>
      </c>
      <c r="L3701">
        <v>13</v>
      </c>
      <c r="M3701">
        <v>0</v>
      </c>
      <c r="N3701">
        <v>0</v>
      </c>
    </row>
    <row r="3702" spans="1:14" x14ac:dyDescent="0.15">
      <c r="A3702" t="str">
        <f t="shared" si="60"/>
        <v>202001_300_4562342690067</v>
      </c>
      <c r="B3702">
        <v>202001</v>
      </c>
      <c r="C3702">
        <v>300</v>
      </c>
      <c r="D3702" t="s">
        <v>71</v>
      </c>
      <c r="E3702" s="9">
        <v>4562342690067</v>
      </c>
      <c r="F3702">
        <v>0</v>
      </c>
      <c r="G3702">
        <v>0</v>
      </c>
      <c r="H3702" t="s">
        <v>23</v>
      </c>
      <c r="I3702" t="s">
        <v>19</v>
      </c>
      <c r="J3702" t="s">
        <v>329</v>
      </c>
      <c r="K3702">
        <v>22</v>
      </c>
      <c r="L3702">
        <v>3</v>
      </c>
      <c r="M3702">
        <v>0</v>
      </c>
      <c r="N3702">
        <v>0</v>
      </c>
    </row>
    <row r="3703" spans="1:14" x14ac:dyDescent="0.15">
      <c r="A3703" t="str">
        <f t="shared" si="60"/>
        <v>202001_300_4562342690074</v>
      </c>
      <c r="B3703">
        <v>202001</v>
      </c>
      <c r="C3703">
        <v>300</v>
      </c>
      <c r="D3703" t="s">
        <v>71</v>
      </c>
      <c r="E3703" s="9">
        <v>4562342690074</v>
      </c>
      <c r="F3703">
        <v>0</v>
      </c>
      <c r="G3703">
        <v>0</v>
      </c>
      <c r="H3703" t="s">
        <v>24</v>
      </c>
      <c r="I3703" t="s">
        <v>19</v>
      </c>
      <c r="J3703" t="s">
        <v>329</v>
      </c>
      <c r="K3703">
        <v>6</v>
      </c>
      <c r="L3703">
        <v>15</v>
      </c>
      <c r="M3703">
        <v>0</v>
      </c>
      <c r="N3703">
        <v>0</v>
      </c>
    </row>
    <row r="3704" spans="1:14" x14ac:dyDescent="0.15">
      <c r="A3704" t="str">
        <f t="shared" si="60"/>
        <v>202001_300_4562342690081</v>
      </c>
      <c r="B3704">
        <v>202001</v>
      </c>
      <c r="C3704">
        <v>300</v>
      </c>
      <c r="D3704" t="s">
        <v>71</v>
      </c>
      <c r="E3704" s="9">
        <v>4562342690081</v>
      </c>
      <c r="F3704">
        <v>0</v>
      </c>
      <c r="G3704">
        <v>0</v>
      </c>
      <c r="H3704" t="s">
        <v>25</v>
      </c>
      <c r="I3704" t="s">
        <v>19</v>
      </c>
      <c r="J3704" t="s">
        <v>329</v>
      </c>
      <c r="K3704">
        <v>0</v>
      </c>
      <c r="L3704">
        <v>2</v>
      </c>
      <c r="M3704">
        <v>0</v>
      </c>
      <c r="N3704">
        <v>0</v>
      </c>
    </row>
    <row r="3705" spans="1:14" x14ac:dyDescent="0.15">
      <c r="A3705" t="str">
        <f t="shared" si="60"/>
        <v>202001_320_4562342690029</v>
      </c>
      <c r="B3705">
        <v>202001</v>
      </c>
      <c r="C3705">
        <v>320</v>
      </c>
      <c r="D3705" t="s">
        <v>82</v>
      </c>
      <c r="E3705" s="9">
        <v>4562342690029</v>
      </c>
      <c r="F3705">
        <v>0</v>
      </c>
      <c r="G3705">
        <v>0</v>
      </c>
      <c r="H3705" t="s">
        <v>18</v>
      </c>
      <c r="I3705" t="s">
        <v>19</v>
      </c>
      <c r="J3705" t="s">
        <v>329</v>
      </c>
      <c r="K3705">
        <v>20</v>
      </c>
      <c r="L3705">
        <v>0</v>
      </c>
      <c r="M3705">
        <v>0</v>
      </c>
      <c r="N3705">
        <v>0</v>
      </c>
    </row>
    <row r="3706" spans="1:14" x14ac:dyDescent="0.15">
      <c r="A3706" t="str">
        <f t="shared" si="60"/>
        <v>202001_320_4562342690036</v>
      </c>
      <c r="B3706">
        <v>202001</v>
      </c>
      <c r="C3706">
        <v>320</v>
      </c>
      <c r="D3706" t="s">
        <v>82</v>
      </c>
      <c r="E3706" s="9">
        <v>4562342690036</v>
      </c>
      <c r="F3706">
        <v>0</v>
      </c>
      <c r="G3706">
        <v>0</v>
      </c>
      <c r="H3706" t="s">
        <v>20</v>
      </c>
      <c r="I3706" t="s">
        <v>19</v>
      </c>
      <c r="J3706" t="s">
        <v>329</v>
      </c>
      <c r="K3706">
        <v>8</v>
      </c>
      <c r="L3706">
        <v>1</v>
      </c>
      <c r="M3706">
        <v>0</v>
      </c>
      <c r="N3706">
        <v>0</v>
      </c>
    </row>
    <row r="3707" spans="1:14" x14ac:dyDescent="0.15">
      <c r="A3707" t="str">
        <f t="shared" si="60"/>
        <v>202001_320_4562342690050</v>
      </c>
      <c r="B3707">
        <v>202001</v>
      </c>
      <c r="C3707">
        <v>320</v>
      </c>
      <c r="D3707" t="s">
        <v>82</v>
      </c>
      <c r="E3707" s="9">
        <v>4562342690050</v>
      </c>
      <c r="F3707">
        <v>0</v>
      </c>
      <c r="G3707">
        <v>0</v>
      </c>
      <c r="H3707" t="s">
        <v>22</v>
      </c>
      <c r="I3707" t="s">
        <v>19</v>
      </c>
      <c r="J3707" t="s">
        <v>329</v>
      </c>
      <c r="K3707">
        <v>8</v>
      </c>
      <c r="L3707">
        <v>0</v>
      </c>
      <c r="M3707">
        <v>0</v>
      </c>
      <c r="N3707">
        <v>0</v>
      </c>
    </row>
    <row r="3708" spans="1:14" x14ac:dyDescent="0.15">
      <c r="A3708" t="str">
        <f t="shared" si="60"/>
        <v>202001_320_4562342690043</v>
      </c>
      <c r="B3708">
        <v>202001</v>
      </c>
      <c r="C3708">
        <v>320</v>
      </c>
      <c r="D3708" t="s">
        <v>82</v>
      </c>
      <c r="E3708" s="9">
        <v>4562342690043</v>
      </c>
      <c r="F3708">
        <v>0</v>
      </c>
      <c r="G3708">
        <v>0</v>
      </c>
      <c r="H3708" t="s">
        <v>21</v>
      </c>
      <c r="I3708" t="s">
        <v>19</v>
      </c>
      <c r="J3708" t="s">
        <v>329</v>
      </c>
      <c r="K3708">
        <v>19</v>
      </c>
      <c r="L3708">
        <v>2</v>
      </c>
      <c r="M3708">
        <v>0</v>
      </c>
      <c r="N3708">
        <v>0</v>
      </c>
    </row>
    <row r="3709" spans="1:14" x14ac:dyDescent="0.15">
      <c r="A3709" t="str">
        <f t="shared" si="60"/>
        <v>202001_320_4562342690067</v>
      </c>
      <c r="B3709">
        <v>202001</v>
      </c>
      <c r="C3709">
        <v>320</v>
      </c>
      <c r="D3709" t="s">
        <v>82</v>
      </c>
      <c r="E3709" s="9">
        <v>4562342690067</v>
      </c>
      <c r="F3709">
        <v>0</v>
      </c>
      <c r="G3709">
        <v>0</v>
      </c>
      <c r="H3709" t="s">
        <v>23</v>
      </c>
      <c r="I3709" t="s">
        <v>19</v>
      </c>
      <c r="J3709" t="s">
        <v>329</v>
      </c>
      <c r="K3709">
        <v>25</v>
      </c>
      <c r="L3709">
        <v>1</v>
      </c>
      <c r="M3709">
        <v>0</v>
      </c>
      <c r="N3709">
        <v>0</v>
      </c>
    </row>
    <row r="3710" spans="1:14" x14ac:dyDescent="0.15">
      <c r="A3710" t="str">
        <f t="shared" si="60"/>
        <v>202001_320_4562342690074</v>
      </c>
      <c r="B3710">
        <v>202001</v>
      </c>
      <c r="C3710">
        <v>320</v>
      </c>
      <c r="D3710" t="s">
        <v>82</v>
      </c>
      <c r="E3710" s="9">
        <v>4562342690074</v>
      </c>
      <c r="F3710">
        <v>0</v>
      </c>
      <c r="G3710">
        <v>0</v>
      </c>
      <c r="H3710" t="s">
        <v>24</v>
      </c>
      <c r="I3710" t="s">
        <v>19</v>
      </c>
      <c r="J3710" t="s">
        <v>329</v>
      </c>
      <c r="K3710">
        <v>18</v>
      </c>
      <c r="L3710">
        <v>1</v>
      </c>
      <c r="M3710">
        <v>0</v>
      </c>
      <c r="N3710">
        <v>0</v>
      </c>
    </row>
    <row r="3711" spans="1:14" x14ac:dyDescent="0.15">
      <c r="A3711" t="str">
        <f t="shared" si="60"/>
        <v>202001_320_4562342690081</v>
      </c>
      <c r="B3711">
        <v>202001</v>
      </c>
      <c r="C3711">
        <v>320</v>
      </c>
      <c r="D3711" t="s">
        <v>82</v>
      </c>
      <c r="E3711" s="9">
        <v>4562342690081</v>
      </c>
      <c r="F3711">
        <v>0</v>
      </c>
      <c r="G3711">
        <v>0</v>
      </c>
      <c r="H3711" t="s">
        <v>25</v>
      </c>
      <c r="I3711" t="s">
        <v>19</v>
      </c>
      <c r="J3711" t="s">
        <v>329</v>
      </c>
      <c r="K3711">
        <v>6</v>
      </c>
      <c r="L3711">
        <v>1</v>
      </c>
      <c r="M3711">
        <v>0</v>
      </c>
      <c r="N3711">
        <v>0</v>
      </c>
    </row>
    <row r="3712" spans="1:14" x14ac:dyDescent="0.15">
      <c r="A3712" t="str">
        <f t="shared" si="60"/>
        <v>202001_8_4562342690029</v>
      </c>
      <c r="B3712">
        <v>202001</v>
      </c>
      <c r="C3712">
        <v>8</v>
      </c>
      <c r="D3712" t="s">
        <v>36</v>
      </c>
      <c r="E3712" s="9">
        <v>4562342690029</v>
      </c>
      <c r="F3712">
        <v>0</v>
      </c>
      <c r="G3712">
        <v>0</v>
      </c>
      <c r="H3712" t="s">
        <v>18</v>
      </c>
      <c r="I3712" t="s">
        <v>19</v>
      </c>
      <c r="J3712" t="s">
        <v>329</v>
      </c>
      <c r="K3712">
        <v>16</v>
      </c>
      <c r="L3712">
        <v>4</v>
      </c>
      <c r="M3712">
        <v>0</v>
      </c>
      <c r="N3712">
        <v>0</v>
      </c>
    </row>
    <row r="3713" spans="1:14" x14ac:dyDescent="0.15">
      <c r="A3713" t="str">
        <f t="shared" si="60"/>
        <v>202001_8_4562342690036</v>
      </c>
      <c r="B3713">
        <v>202001</v>
      </c>
      <c r="C3713">
        <v>8</v>
      </c>
      <c r="D3713" t="s">
        <v>36</v>
      </c>
      <c r="E3713" s="9">
        <v>4562342690036</v>
      </c>
      <c r="F3713">
        <v>0</v>
      </c>
      <c r="G3713">
        <v>0</v>
      </c>
      <c r="H3713" t="s">
        <v>20</v>
      </c>
      <c r="I3713" t="s">
        <v>19</v>
      </c>
      <c r="J3713" t="s">
        <v>329</v>
      </c>
      <c r="K3713">
        <v>7</v>
      </c>
      <c r="L3713">
        <v>1</v>
      </c>
      <c r="M3713">
        <v>0</v>
      </c>
      <c r="N3713">
        <v>0</v>
      </c>
    </row>
    <row r="3714" spans="1:14" x14ac:dyDescent="0.15">
      <c r="A3714" t="str">
        <f t="shared" si="60"/>
        <v>202001_8_4562342690050</v>
      </c>
      <c r="B3714">
        <v>202001</v>
      </c>
      <c r="C3714">
        <v>8</v>
      </c>
      <c r="D3714" t="s">
        <v>36</v>
      </c>
      <c r="E3714" s="9">
        <v>4562342690050</v>
      </c>
      <c r="F3714">
        <v>0</v>
      </c>
      <c r="G3714">
        <v>0</v>
      </c>
      <c r="H3714" t="s">
        <v>22</v>
      </c>
      <c r="I3714" t="s">
        <v>19</v>
      </c>
      <c r="J3714" t="s">
        <v>329</v>
      </c>
      <c r="K3714">
        <v>7</v>
      </c>
      <c r="L3714">
        <v>1</v>
      </c>
      <c r="M3714">
        <v>0</v>
      </c>
      <c r="N3714">
        <v>0</v>
      </c>
    </row>
    <row r="3715" spans="1:14" x14ac:dyDescent="0.15">
      <c r="A3715" t="str">
        <f t="shared" si="60"/>
        <v>202001_8_4562342690043</v>
      </c>
      <c r="B3715">
        <v>202001</v>
      </c>
      <c r="C3715">
        <v>8</v>
      </c>
      <c r="D3715" t="s">
        <v>36</v>
      </c>
      <c r="E3715" s="9">
        <v>4562342690043</v>
      </c>
      <c r="F3715">
        <v>0</v>
      </c>
      <c r="G3715">
        <v>0</v>
      </c>
      <c r="H3715" t="s">
        <v>21</v>
      </c>
      <c r="I3715" t="s">
        <v>19</v>
      </c>
      <c r="J3715" t="s">
        <v>329</v>
      </c>
      <c r="K3715">
        <v>17</v>
      </c>
      <c r="L3715">
        <v>4</v>
      </c>
      <c r="M3715">
        <v>0</v>
      </c>
      <c r="N3715">
        <v>0</v>
      </c>
    </row>
    <row r="3716" spans="1:14" x14ac:dyDescent="0.15">
      <c r="A3716" t="str">
        <f t="shared" si="60"/>
        <v>202001_8_4562342690067</v>
      </c>
      <c r="B3716">
        <v>202001</v>
      </c>
      <c r="C3716">
        <v>8</v>
      </c>
      <c r="D3716" t="s">
        <v>36</v>
      </c>
      <c r="E3716" s="9">
        <v>4562342690067</v>
      </c>
      <c r="F3716">
        <v>0</v>
      </c>
      <c r="G3716">
        <v>0</v>
      </c>
      <c r="H3716" t="s">
        <v>23</v>
      </c>
      <c r="I3716" t="s">
        <v>19</v>
      </c>
      <c r="J3716" t="s">
        <v>329</v>
      </c>
      <c r="K3716">
        <v>21</v>
      </c>
      <c r="L3716">
        <v>1</v>
      </c>
      <c r="M3716">
        <v>0</v>
      </c>
      <c r="N3716">
        <v>0</v>
      </c>
    </row>
    <row r="3717" spans="1:14" x14ac:dyDescent="0.15">
      <c r="A3717" t="str">
        <f t="shared" si="60"/>
        <v>202001_8_4562342690074</v>
      </c>
      <c r="B3717">
        <v>202001</v>
      </c>
      <c r="C3717">
        <v>8</v>
      </c>
      <c r="D3717" t="s">
        <v>36</v>
      </c>
      <c r="E3717" s="9">
        <v>4562342690074</v>
      </c>
      <c r="F3717">
        <v>0</v>
      </c>
      <c r="G3717">
        <v>0</v>
      </c>
      <c r="H3717" t="s">
        <v>24</v>
      </c>
      <c r="I3717" t="s">
        <v>19</v>
      </c>
      <c r="J3717" t="s">
        <v>329</v>
      </c>
      <c r="K3717">
        <v>18</v>
      </c>
      <c r="L3717">
        <v>8</v>
      </c>
      <c r="M3717">
        <v>0</v>
      </c>
      <c r="N3717">
        <v>0</v>
      </c>
    </row>
    <row r="3718" spans="1:14" x14ac:dyDescent="0.15">
      <c r="A3718" t="str">
        <f t="shared" si="60"/>
        <v>202001_8_4562342690081</v>
      </c>
      <c r="B3718">
        <v>202001</v>
      </c>
      <c r="C3718">
        <v>8</v>
      </c>
      <c r="D3718" t="s">
        <v>36</v>
      </c>
      <c r="E3718" s="9">
        <v>4562342690081</v>
      </c>
      <c r="F3718">
        <v>0</v>
      </c>
      <c r="G3718">
        <v>0</v>
      </c>
      <c r="H3718" t="s">
        <v>25</v>
      </c>
      <c r="I3718" t="s">
        <v>19</v>
      </c>
      <c r="J3718" t="s">
        <v>329</v>
      </c>
      <c r="K3718">
        <v>3</v>
      </c>
      <c r="L3718">
        <v>1</v>
      </c>
      <c r="M3718">
        <v>0</v>
      </c>
      <c r="N3718">
        <v>0</v>
      </c>
    </row>
    <row r="3719" spans="1:14" x14ac:dyDescent="0.15">
      <c r="A3719" t="str">
        <f t="shared" si="60"/>
        <v>202001_39_4562342690029</v>
      </c>
      <c r="B3719">
        <v>202001</v>
      </c>
      <c r="C3719">
        <v>39</v>
      </c>
      <c r="D3719" t="s">
        <v>40</v>
      </c>
      <c r="E3719" s="9">
        <v>4562342690029</v>
      </c>
      <c r="F3719">
        <v>0</v>
      </c>
      <c r="G3719">
        <v>0</v>
      </c>
      <c r="H3719" t="s">
        <v>18</v>
      </c>
      <c r="I3719" t="s">
        <v>19</v>
      </c>
      <c r="J3719" t="s">
        <v>329</v>
      </c>
      <c r="K3719">
        <v>19</v>
      </c>
      <c r="L3719">
        <v>2</v>
      </c>
      <c r="M3719">
        <v>0</v>
      </c>
      <c r="N3719">
        <v>0</v>
      </c>
    </row>
    <row r="3720" spans="1:14" x14ac:dyDescent="0.15">
      <c r="A3720" t="str">
        <f t="shared" si="60"/>
        <v>202001_39_4562342690036</v>
      </c>
      <c r="B3720">
        <v>202001</v>
      </c>
      <c r="C3720">
        <v>39</v>
      </c>
      <c r="D3720" t="s">
        <v>40</v>
      </c>
      <c r="E3720" s="9">
        <v>4562342690036</v>
      </c>
      <c r="F3720">
        <v>0</v>
      </c>
      <c r="G3720">
        <v>0</v>
      </c>
      <c r="H3720" t="s">
        <v>20</v>
      </c>
      <c r="I3720" t="s">
        <v>19</v>
      </c>
      <c r="J3720" t="s">
        <v>329</v>
      </c>
      <c r="K3720">
        <v>4</v>
      </c>
      <c r="L3720">
        <v>1</v>
      </c>
      <c r="M3720">
        <v>0</v>
      </c>
      <c r="N3720">
        <v>0</v>
      </c>
    </row>
    <row r="3721" spans="1:14" x14ac:dyDescent="0.15">
      <c r="A3721" t="str">
        <f t="shared" si="60"/>
        <v>202001_39_4562342690050</v>
      </c>
      <c r="B3721">
        <v>202001</v>
      </c>
      <c r="C3721">
        <v>39</v>
      </c>
      <c r="D3721" t="s">
        <v>40</v>
      </c>
      <c r="E3721" s="9">
        <v>4562342690050</v>
      </c>
      <c r="F3721">
        <v>0</v>
      </c>
      <c r="G3721">
        <v>0</v>
      </c>
      <c r="H3721" t="s">
        <v>22</v>
      </c>
      <c r="I3721" t="s">
        <v>19</v>
      </c>
      <c r="J3721" t="s">
        <v>329</v>
      </c>
      <c r="K3721">
        <v>3</v>
      </c>
      <c r="L3721">
        <v>1</v>
      </c>
      <c r="M3721">
        <v>0</v>
      </c>
      <c r="N3721">
        <v>0</v>
      </c>
    </row>
    <row r="3722" spans="1:14" x14ac:dyDescent="0.15">
      <c r="A3722" t="str">
        <f t="shared" si="60"/>
        <v>202001_39_4562342690043</v>
      </c>
      <c r="B3722">
        <v>202001</v>
      </c>
      <c r="C3722">
        <v>39</v>
      </c>
      <c r="D3722" t="s">
        <v>40</v>
      </c>
      <c r="E3722" s="9">
        <v>4562342690043</v>
      </c>
      <c r="F3722">
        <v>0</v>
      </c>
      <c r="G3722">
        <v>0</v>
      </c>
      <c r="H3722" t="s">
        <v>21</v>
      </c>
      <c r="I3722" t="s">
        <v>19</v>
      </c>
      <c r="J3722" t="s">
        <v>329</v>
      </c>
      <c r="K3722">
        <v>12</v>
      </c>
      <c r="L3722">
        <v>4</v>
      </c>
      <c r="M3722">
        <v>0</v>
      </c>
      <c r="N3722">
        <v>0</v>
      </c>
    </row>
    <row r="3723" spans="1:14" x14ac:dyDescent="0.15">
      <c r="A3723" t="str">
        <f t="shared" si="60"/>
        <v>202001_39_4562342690067</v>
      </c>
      <c r="B3723">
        <v>202001</v>
      </c>
      <c r="C3723">
        <v>39</v>
      </c>
      <c r="D3723" t="s">
        <v>40</v>
      </c>
      <c r="E3723" s="9">
        <v>4562342690067</v>
      </c>
      <c r="F3723">
        <v>0</v>
      </c>
      <c r="G3723">
        <v>0</v>
      </c>
      <c r="H3723" t="s">
        <v>23</v>
      </c>
      <c r="I3723" t="s">
        <v>19</v>
      </c>
      <c r="J3723" t="s">
        <v>329</v>
      </c>
      <c r="K3723">
        <v>17</v>
      </c>
      <c r="L3723">
        <v>3</v>
      </c>
      <c r="M3723">
        <v>0</v>
      </c>
      <c r="N3723">
        <v>0</v>
      </c>
    </row>
    <row r="3724" spans="1:14" x14ac:dyDescent="0.15">
      <c r="A3724" t="str">
        <f t="shared" si="60"/>
        <v>202001_39_4562342690074</v>
      </c>
      <c r="B3724">
        <v>202001</v>
      </c>
      <c r="C3724">
        <v>39</v>
      </c>
      <c r="D3724" t="s">
        <v>40</v>
      </c>
      <c r="E3724" s="9">
        <v>4562342690074</v>
      </c>
      <c r="F3724">
        <v>0</v>
      </c>
      <c r="G3724">
        <v>0</v>
      </c>
      <c r="H3724" t="s">
        <v>24</v>
      </c>
      <c r="I3724" t="s">
        <v>19</v>
      </c>
      <c r="J3724" t="s">
        <v>329</v>
      </c>
      <c r="K3724">
        <v>19</v>
      </c>
      <c r="L3724">
        <v>1</v>
      </c>
      <c r="M3724">
        <v>0</v>
      </c>
      <c r="N3724">
        <v>0</v>
      </c>
    </row>
    <row r="3725" spans="1:14" x14ac:dyDescent="0.15">
      <c r="A3725" t="str">
        <f t="shared" si="60"/>
        <v>202001_39_4562342690081</v>
      </c>
      <c r="B3725">
        <v>202001</v>
      </c>
      <c r="C3725">
        <v>39</v>
      </c>
      <c r="D3725" t="s">
        <v>40</v>
      </c>
      <c r="E3725" s="9">
        <v>4562342690081</v>
      </c>
      <c r="F3725">
        <v>0</v>
      </c>
      <c r="G3725">
        <v>0</v>
      </c>
      <c r="H3725" t="s">
        <v>25</v>
      </c>
      <c r="I3725" t="s">
        <v>19</v>
      </c>
      <c r="J3725" t="s">
        <v>329</v>
      </c>
      <c r="K3725">
        <v>5</v>
      </c>
      <c r="L3725">
        <v>1</v>
      </c>
      <c r="M3725">
        <v>0</v>
      </c>
      <c r="N3725">
        <v>0</v>
      </c>
    </row>
    <row r="3726" spans="1:14" x14ac:dyDescent="0.15">
      <c r="A3726" t="str">
        <f t="shared" si="60"/>
        <v>202001_44_4562342690029</v>
      </c>
      <c r="B3726">
        <v>202001</v>
      </c>
      <c r="C3726">
        <v>44</v>
      </c>
      <c r="D3726" t="s">
        <v>42</v>
      </c>
      <c r="E3726" s="9">
        <v>4562342690029</v>
      </c>
      <c r="F3726">
        <v>0</v>
      </c>
      <c r="G3726">
        <v>0</v>
      </c>
      <c r="H3726" t="s">
        <v>18</v>
      </c>
      <c r="I3726" t="s">
        <v>19</v>
      </c>
      <c r="J3726" t="s">
        <v>329</v>
      </c>
      <c r="K3726">
        <v>8</v>
      </c>
      <c r="L3726">
        <v>12</v>
      </c>
      <c r="M3726">
        <v>0</v>
      </c>
      <c r="N3726">
        <v>0</v>
      </c>
    </row>
    <row r="3727" spans="1:14" x14ac:dyDescent="0.15">
      <c r="A3727" t="str">
        <f t="shared" si="60"/>
        <v>202001_44_4562342690036</v>
      </c>
      <c r="B3727">
        <v>202001</v>
      </c>
      <c r="C3727">
        <v>44</v>
      </c>
      <c r="D3727" t="s">
        <v>42</v>
      </c>
      <c r="E3727" s="9">
        <v>4562342690036</v>
      </c>
      <c r="F3727">
        <v>0</v>
      </c>
      <c r="G3727">
        <v>0</v>
      </c>
      <c r="H3727" t="s">
        <v>20</v>
      </c>
      <c r="I3727" t="s">
        <v>19</v>
      </c>
      <c r="J3727" t="s">
        <v>329</v>
      </c>
      <c r="K3727">
        <v>6</v>
      </c>
      <c r="L3727">
        <v>0</v>
      </c>
      <c r="M3727">
        <v>0</v>
      </c>
      <c r="N3727">
        <v>0</v>
      </c>
    </row>
    <row r="3728" spans="1:14" x14ac:dyDescent="0.15">
      <c r="A3728" t="str">
        <f t="shared" si="60"/>
        <v>202001_44_4562342690050</v>
      </c>
      <c r="B3728">
        <v>202001</v>
      </c>
      <c r="C3728">
        <v>44</v>
      </c>
      <c r="D3728" t="s">
        <v>42</v>
      </c>
      <c r="E3728" s="9">
        <v>4562342690050</v>
      </c>
      <c r="F3728">
        <v>0</v>
      </c>
      <c r="G3728">
        <v>0</v>
      </c>
      <c r="H3728" t="s">
        <v>22</v>
      </c>
      <c r="I3728" t="s">
        <v>19</v>
      </c>
      <c r="J3728" t="s">
        <v>329</v>
      </c>
      <c r="K3728">
        <v>7</v>
      </c>
      <c r="L3728">
        <v>1</v>
      </c>
      <c r="M3728">
        <v>0</v>
      </c>
      <c r="N3728">
        <v>0</v>
      </c>
    </row>
    <row r="3729" spans="1:14" x14ac:dyDescent="0.15">
      <c r="A3729" t="str">
        <f t="shared" si="60"/>
        <v>202001_44_4562342690043</v>
      </c>
      <c r="B3729">
        <v>202001</v>
      </c>
      <c r="C3729">
        <v>44</v>
      </c>
      <c r="D3729" t="s">
        <v>42</v>
      </c>
      <c r="E3729" s="9">
        <v>4562342690043</v>
      </c>
      <c r="F3729">
        <v>0</v>
      </c>
      <c r="G3729">
        <v>0</v>
      </c>
      <c r="H3729" t="s">
        <v>21</v>
      </c>
      <c r="I3729" t="s">
        <v>19</v>
      </c>
      <c r="J3729" t="s">
        <v>329</v>
      </c>
      <c r="K3729">
        <v>18</v>
      </c>
      <c r="L3729">
        <v>7</v>
      </c>
      <c r="M3729">
        <v>0</v>
      </c>
      <c r="N3729">
        <v>0</v>
      </c>
    </row>
    <row r="3730" spans="1:14" x14ac:dyDescent="0.15">
      <c r="A3730" t="str">
        <f t="shared" si="60"/>
        <v>202001_44_4562342690067</v>
      </c>
      <c r="B3730">
        <v>202001</v>
      </c>
      <c r="C3730">
        <v>44</v>
      </c>
      <c r="D3730" t="s">
        <v>42</v>
      </c>
      <c r="E3730" s="9">
        <v>4562342690067</v>
      </c>
      <c r="F3730">
        <v>0</v>
      </c>
      <c r="G3730">
        <v>0</v>
      </c>
      <c r="H3730" t="s">
        <v>23</v>
      </c>
      <c r="I3730" t="s">
        <v>19</v>
      </c>
      <c r="J3730" t="s">
        <v>329</v>
      </c>
      <c r="K3730">
        <v>23</v>
      </c>
      <c r="L3730">
        <v>3</v>
      </c>
      <c r="M3730">
        <v>0</v>
      </c>
      <c r="N3730">
        <v>0</v>
      </c>
    </row>
    <row r="3731" spans="1:14" x14ac:dyDescent="0.15">
      <c r="A3731" t="str">
        <f t="shared" si="60"/>
        <v>202001_44_4562342690074</v>
      </c>
      <c r="B3731">
        <v>202001</v>
      </c>
      <c r="C3731">
        <v>44</v>
      </c>
      <c r="D3731" t="s">
        <v>42</v>
      </c>
      <c r="E3731" s="9">
        <v>4562342690074</v>
      </c>
      <c r="F3731">
        <v>0</v>
      </c>
      <c r="G3731">
        <v>0</v>
      </c>
      <c r="H3731" t="s">
        <v>24</v>
      </c>
      <c r="I3731" t="s">
        <v>19</v>
      </c>
      <c r="J3731" t="s">
        <v>329</v>
      </c>
      <c r="K3731">
        <v>28</v>
      </c>
      <c r="L3731">
        <v>1</v>
      </c>
      <c r="M3731">
        <v>0</v>
      </c>
      <c r="N3731">
        <v>0</v>
      </c>
    </row>
    <row r="3732" spans="1:14" x14ac:dyDescent="0.15">
      <c r="A3732" t="str">
        <f t="shared" si="60"/>
        <v>202001_44_4562342690081</v>
      </c>
      <c r="B3732">
        <v>202001</v>
      </c>
      <c r="C3732">
        <v>44</v>
      </c>
      <c r="D3732" t="s">
        <v>42</v>
      </c>
      <c r="E3732" s="9">
        <v>4562342690081</v>
      </c>
      <c r="F3732">
        <v>0</v>
      </c>
      <c r="G3732">
        <v>0</v>
      </c>
      <c r="H3732" t="s">
        <v>25</v>
      </c>
      <c r="I3732" t="s">
        <v>19</v>
      </c>
      <c r="J3732" t="s">
        <v>329</v>
      </c>
      <c r="K3732">
        <v>7</v>
      </c>
      <c r="L3732">
        <v>1</v>
      </c>
      <c r="M3732">
        <v>0</v>
      </c>
      <c r="N3732">
        <v>0</v>
      </c>
    </row>
    <row r="3733" spans="1:14" x14ac:dyDescent="0.15">
      <c r="A3733" t="str">
        <f t="shared" si="60"/>
        <v>202001_78_4562342690029</v>
      </c>
      <c r="B3733">
        <v>202001</v>
      </c>
      <c r="C3733">
        <v>78</v>
      </c>
      <c r="D3733" t="s">
        <v>45</v>
      </c>
      <c r="E3733" s="9">
        <v>4562342690029</v>
      </c>
      <c r="F3733">
        <v>0</v>
      </c>
      <c r="G3733">
        <v>0</v>
      </c>
      <c r="H3733" t="s">
        <v>18</v>
      </c>
      <c r="I3733" t="s">
        <v>19</v>
      </c>
      <c r="J3733" t="s">
        <v>329</v>
      </c>
      <c r="K3733">
        <v>10</v>
      </c>
      <c r="L3733">
        <v>1</v>
      </c>
      <c r="M3733">
        <v>0</v>
      </c>
      <c r="N3733">
        <v>0</v>
      </c>
    </row>
    <row r="3734" spans="1:14" x14ac:dyDescent="0.15">
      <c r="A3734" t="str">
        <f t="shared" si="60"/>
        <v>202001_78_4562342690036</v>
      </c>
      <c r="B3734">
        <v>202001</v>
      </c>
      <c r="C3734">
        <v>78</v>
      </c>
      <c r="D3734" t="s">
        <v>45</v>
      </c>
      <c r="E3734" s="9">
        <v>4562342690036</v>
      </c>
      <c r="F3734">
        <v>0</v>
      </c>
      <c r="G3734">
        <v>0</v>
      </c>
      <c r="H3734" t="s">
        <v>20</v>
      </c>
      <c r="I3734" t="s">
        <v>19</v>
      </c>
      <c r="J3734" t="s">
        <v>329</v>
      </c>
      <c r="K3734">
        <v>5</v>
      </c>
      <c r="L3734">
        <v>2</v>
      </c>
      <c r="M3734">
        <v>0</v>
      </c>
      <c r="N3734">
        <v>0</v>
      </c>
    </row>
    <row r="3735" spans="1:14" x14ac:dyDescent="0.15">
      <c r="A3735" t="str">
        <f t="shared" si="60"/>
        <v>202001_78_4562342690050</v>
      </c>
      <c r="B3735">
        <v>202001</v>
      </c>
      <c r="C3735">
        <v>78</v>
      </c>
      <c r="D3735" t="s">
        <v>45</v>
      </c>
      <c r="E3735" s="9">
        <v>4562342690050</v>
      </c>
      <c r="F3735">
        <v>0</v>
      </c>
      <c r="G3735">
        <v>0</v>
      </c>
      <c r="H3735" t="s">
        <v>22</v>
      </c>
      <c r="I3735" t="s">
        <v>19</v>
      </c>
      <c r="J3735" t="s">
        <v>329</v>
      </c>
      <c r="K3735">
        <v>8</v>
      </c>
      <c r="L3735">
        <v>0</v>
      </c>
      <c r="M3735">
        <v>0</v>
      </c>
      <c r="N3735">
        <v>0</v>
      </c>
    </row>
    <row r="3736" spans="1:14" x14ac:dyDescent="0.15">
      <c r="A3736" t="str">
        <f t="shared" si="60"/>
        <v>202001_78_4562342690043</v>
      </c>
      <c r="B3736">
        <v>202001</v>
      </c>
      <c r="C3736">
        <v>78</v>
      </c>
      <c r="D3736" t="s">
        <v>45</v>
      </c>
      <c r="E3736" s="9">
        <v>4562342690043</v>
      </c>
      <c r="F3736">
        <v>0</v>
      </c>
      <c r="G3736">
        <v>0</v>
      </c>
      <c r="H3736" t="s">
        <v>21</v>
      </c>
      <c r="I3736" t="s">
        <v>19</v>
      </c>
      <c r="J3736" t="s">
        <v>329</v>
      </c>
      <c r="K3736">
        <v>12</v>
      </c>
      <c r="L3736">
        <v>9</v>
      </c>
      <c r="M3736">
        <v>0</v>
      </c>
      <c r="N3736">
        <v>0</v>
      </c>
    </row>
    <row r="3737" spans="1:14" x14ac:dyDescent="0.15">
      <c r="A3737" t="str">
        <f t="shared" ref="A3737:A3800" si="61">B3737&amp;"_"&amp;C3737&amp;"_"&amp;E3737</f>
        <v>202001_78_4562342690067</v>
      </c>
      <c r="B3737">
        <v>202001</v>
      </c>
      <c r="C3737">
        <v>78</v>
      </c>
      <c r="D3737" t="s">
        <v>45</v>
      </c>
      <c r="E3737" s="9">
        <v>4562342690067</v>
      </c>
      <c r="F3737">
        <v>0</v>
      </c>
      <c r="G3737">
        <v>0</v>
      </c>
      <c r="H3737" t="s">
        <v>23</v>
      </c>
      <c r="I3737" t="s">
        <v>19</v>
      </c>
      <c r="J3737" t="s">
        <v>329</v>
      </c>
      <c r="K3737">
        <v>18</v>
      </c>
      <c r="L3737">
        <v>5</v>
      </c>
      <c r="M3737">
        <v>0</v>
      </c>
      <c r="N3737">
        <v>0</v>
      </c>
    </row>
    <row r="3738" spans="1:14" x14ac:dyDescent="0.15">
      <c r="A3738" t="str">
        <f t="shared" si="61"/>
        <v>202001_78_4562342690074</v>
      </c>
      <c r="B3738">
        <v>202001</v>
      </c>
      <c r="C3738">
        <v>78</v>
      </c>
      <c r="D3738" t="s">
        <v>45</v>
      </c>
      <c r="E3738" s="9">
        <v>4562342690074</v>
      </c>
      <c r="F3738">
        <v>0</v>
      </c>
      <c r="G3738">
        <v>0</v>
      </c>
      <c r="H3738" t="s">
        <v>24</v>
      </c>
      <c r="I3738" t="s">
        <v>19</v>
      </c>
      <c r="J3738" t="s">
        <v>329</v>
      </c>
      <c r="K3738">
        <v>12</v>
      </c>
      <c r="L3738">
        <v>7</v>
      </c>
      <c r="M3738">
        <v>0</v>
      </c>
      <c r="N3738">
        <v>0</v>
      </c>
    </row>
    <row r="3739" spans="1:14" x14ac:dyDescent="0.15">
      <c r="A3739" t="str">
        <f t="shared" si="61"/>
        <v>202001_78_4562342690081</v>
      </c>
      <c r="B3739">
        <v>202001</v>
      </c>
      <c r="C3739">
        <v>78</v>
      </c>
      <c r="D3739" t="s">
        <v>45</v>
      </c>
      <c r="E3739" s="9">
        <v>4562342690081</v>
      </c>
      <c r="F3739">
        <v>0</v>
      </c>
      <c r="G3739">
        <v>0</v>
      </c>
      <c r="H3739" t="s">
        <v>25</v>
      </c>
      <c r="I3739" t="s">
        <v>19</v>
      </c>
      <c r="J3739" t="s">
        <v>329</v>
      </c>
      <c r="K3739">
        <v>7</v>
      </c>
      <c r="L3739">
        <v>2</v>
      </c>
      <c r="M3739">
        <v>0</v>
      </c>
      <c r="N3739">
        <v>0</v>
      </c>
    </row>
    <row r="3740" spans="1:14" x14ac:dyDescent="0.15">
      <c r="A3740" t="str">
        <f t="shared" si="61"/>
        <v>202001_135_4562342690029</v>
      </c>
      <c r="B3740">
        <v>202001</v>
      </c>
      <c r="C3740">
        <v>135</v>
      </c>
      <c r="D3740" t="s">
        <v>55</v>
      </c>
      <c r="E3740" s="9">
        <v>4562342690029</v>
      </c>
      <c r="F3740">
        <v>0</v>
      </c>
      <c r="G3740">
        <v>0</v>
      </c>
      <c r="H3740" t="s">
        <v>18</v>
      </c>
      <c r="I3740" t="s">
        <v>19</v>
      </c>
      <c r="J3740" t="s">
        <v>329</v>
      </c>
      <c r="K3740">
        <v>22</v>
      </c>
      <c r="L3740">
        <v>3</v>
      </c>
      <c r="M3740">
        <v>0</v>
      </c>
      <c r="N3740">
        <v>0</v>
      </c>
    </row>
    <row r="3741" spans="1:14" x14ac:dyDescent="0.15">
      <c r="A3741" t="str">
        <f t="shared" si="61"/>
        <v>202001_135_4562342690036</v>
      </c>
      <c r="B3741">
        <v>202001</v>
      </c>
      <c r="C3741">
        <v>135</v>
      </c>
      <c r="D3741" t="s">
        <v>55</v>
      </c>
      <c r="E3741" s="9">
        <v>4562342690036</v>
      </c>
      <c r="F3741">
        <v>0</v>
      </c>
      <c r="G3741">
        <v>0</v>
      </c>
      <c r="H3741" t="s">
        <v>20</v>
      </c>
      <c r="I3741" t="s">
        <v>19</v>
      </c>
      <c r="J3741" t="s">
        <v>329</v>
      </c>
      <c r="K3741">
        <v>4</v>
      </c>
      <c r="L3741">
        <v>1</v>
      </c>
      <c r="M3741">
        <v>0</v>
      </c>
      <c r="N3741">
        <v>0</v>
      </c>
    </row>
    <row r="3742" spans="1:14" x14ac:dyDescent="0.15">
      <c r="A3742" t="str">
        <f t="shared" si="61"/>
        <v>202001_135_4562342690050</v>
      </c>
      <c r="B3742">
        <v>202001</v>
      </c>
      <c r="C3742">
        <v>135</v>
      </c>
      <c r="D3742" t="s">
        <v>55</v>
      </c>
      <c r="E3742" s="9">
        <v>4562342690050</v>
      </c>
      <c r="F3742">
        <v>0</v>
      </c>
      <c r="G3742">
        <v>0</v>
      </c>
      <c r="H3742" t="s">
        <v>22</v>
      </c>
      <c r="I3742" t="s">
        <v>19</v>
      </c>
      <c r="J3742" t="s">
        <v>329</v>
      </c>
      <c r="K3742">
        <v>6</v>
      </c>
      <c r="L3742">
        <v>0</v>
      </c>
      <c r="M3742">
        <v>0</v>
      </c>
      <c r="N3742">
        <v>0</v>
      </c>
    </row>
    <row r="3743" spans="1:14" x14ac:dyDescent="0.15">
      <c r="A3743" t="str">
        <f t="shared" si="61"/>
        <v>202001_135_4562342690043</v>
      </c>
      <c r="B3743">
        <v>202001</v>
      </c>
      <c r="C3743">
        <v>135</v>
      </c>
      <c r="D3743" t="s">
        <v>55</v>
      </c>
      <c r="E3743" s="9">
        <v>4562342690043</v>
      </c>
      <c r="F3743">
        <v>0</v>
      </c>
      <c r="G3743">
        <v>0</v>
      </c>
      <c r="H3743" t="s">
        <v>21</v>
      </c>
      <c r="I3743" t="s">
        <v>19</v>
      </c>
      <c r="J3743" t="s">
        <v>329</v>
      </c>
      <c r="K3743">
        <v>21</v>
      </c>
      <c r="L3743">
        <v>2</v>
      </c>
      <c r="M3743">
        <v>0</v>
      </c>
      <c r="N3743">
        <v>0</v>
      </c>
    </row>
    <row r="3744" spans="1:14" x14ac:dyDescent="0.15">
      <c r="A3744" t="str">
        <f t="shared" si="61"/>
        <v>202001_135_4562342690067</v>
      </c>
      <c r="B3744">
        <v>202001</v>
      </c>
      <c r="C3744">
        <v>135</v>
      </c>
      <c r="D3744" t="s">
        <v>55</v>
      </c>
      <c r="E3744" s="9">
        <v>4562342690067</v>
      </c>
      <c r="F3744">
        <v>0</v>
      </c>
      <c r="G3744">
        <v>0</v>
      </c>
      <c r="H3744" t="s">
        <v>23</v>
      </c>
      <c r="I3744" t="s">
        <v>19</v>
      </c>
      <c r="J3744" t="s">
        <v>329</v>
      </c>
      <c r="K3744">
        <v>24</v>
      </c>
      <c r="L3744">
        <v>2</v>
      </c>
      <c r="M3744">
        <v>0</v>
      </c>
      <c r="N3744">
        <v>0</v>
      </c>
    </row>
    <row r="3745" spans="1:14" x14ac:dyDescent="0.15">
      <c r="A3745" t="str">
        <f t="shared" si="61"/>
        <v>202001_135_4562342690074</v>
      </c>
      <c r="B3745">
        <v>202001</v>
      </c>
      <c r="C3745">
        <v>135</v>
      </c>
      <c r="D3745" t="s">
        <v>55</v>
      </c>
      <c r="E3745" s="9">
        <v>4562342690074</v>
      </c>
      <c r="F3745">
        <v>0</v>
      </c>
      <c r="G3745">
        <v>0</v>
      </c>
      <c r="H3745" t="s">
        <v>24</v>
      </c>
      <c r="I3745" t="s">
        <v>19</v>
      </c>
      <c r="J3745" t="s">
        <v>329</v>
      </c>
      <c r="K3745">
        <v>17</v>
      </c>
      <c r="L3745">
        <v>6</v>
      </c>
      <c r="M3745">
        <v>0</v>
      </c>
      <c r="N3745">
        <v>0</v>
      </c>
    </row>
    <row r="3746" spans="1:14" x14ac:dyDescent="0.15">
      <c r="A3746" t="str">
        <f t="shared" si="61"/>
        <v>202001_135_4562342690081</v>
      </c>
      <c r="B3746">
        <v>202001</v>
      </c>
      <c r="C3746">
        <v>135</v>
      </c>
      <c r="D3746" t="s">
        <v>55</v>
      </c>
      <c r="E3746" s="9">
        <v>4562342690081</v>
      </c>
      <c r="F3746">
        <v>0</v>
      </c>
      <c r="G3746">
        <v>0</v>
      </c>
      <c r="H3746" t="s">
        <v>25</v>
      </c>
      <c r="I3746" t="s">
        <v>19</v>
      </c>
      <c r="J3746" t="s">
        <v>329</v>
      </c>
      <c r="K3746">
        <v>2</v>
      </c>
      <c r="L3746">
        <v>1</v>
      </c>
      <c r="M3746">
        <v>0</v>
      </c>
      <c r="N3746">
        <v>0</v>
      </c>
    </row>
    <row r="3747" spans="1:14" x14ac:dyDescent="0.15">
      <c r="A3747" t="str">
        <f t="shared" si="61"/>
        <v>202001_154_4562342690029</v>
      </c>
      <c r="B3747">
        <v>202001</v>
      </c>
      <c r="C3747">
        <v>154</v>
      </c>
      <c r="D3747" t="s">
        <v>57</v>
      </c>
      <c r="E3747" s="9">
        <v>4562342690029</v>
      </c>
      <c r="F3747">
        <v>0</v>
      </c>
      <c r="G3747">
        <v>0</v>
      </c>
      <c r="H3747" t="s">
        <v>18</v>
      </c>
      <c r="I3747" t="s">
        <v>19</v>
      </c>
      <c r="J3747" t="s">
        <v>329</v>
      </c>
      <c r="K3747">
        <v>18</v>
      </c>
      <c r="L3747">
        <v>5</v>
      </c>
      <c r="M3747">
        <v>0</v>
      </c>
      <c r="N3747">
        <v>0</v>
      </c>
    </row>
    <row r="3748" spans="1:14" x14ac:dyDescent="0.15">
      <c r="A3748" t="str">
        <f t="shared" si="61"/>
        <v>202001_154_4562342690036</v>
      </c>
      <c r="B3748">
        <v>202001</v>
      </c>
      <c r="C3748">
        <v>154</v>
      </c>
      <c r="D3748" t="s">
        <v>57</v>
      </c>
      <c r="E3748" s="9">
        <v>4562342690036</v>
      </c>
      <c r="F3748">
        <v>0</v>
      </c>
      <c r="G3748">
        <v>0</v>
      </c>
      <c r="H3748" t="s">
        <v>20</v>
      </c>
      <c r="I3748" t="s">
        <v>19</v>
      </c>
      <c r="J3748" t="s">
        <v>329</v>
      </c>
      <c r="K3748">
        <v>4</v>
      </c>
      <c r="L3748">
        <v>3</v>
      </c>
      <c r="M3748">
        <v>0</v>
      </c>
      <c r="N3748">
        <v>0</v>
      </c>
    </row>
    <row r="3749" spans="1:14" x14ac:dyDescent="0.15">
      <c r="A3749" t="str">
        <f t="shared" si="61"/>
        <v>202001_154_4562342690050</v>
      </c>
      <c r="B3749">
        <v>202001</v>
      </c>
      <c r="C3749">
        <v>154</v>
      </c>
      <c r="D3749" t="s">
        <v>57</v>
      </c>
      <c r="E3749" s="9">
        <v>4562342690050</v>
      </c>
      <c r="F3749">
        <v>0</v>
      </c>
      <c r="G3749">
        <v>0</v>
      </c>
      <c r="H3749" t="s">
        <v>22</v>
      </c>
      <c r="I3749" t="s">
        <v>19</v>
      </c>
      <c r="J3749" t="s">
        <v>329</v>
      </c>
      <c r="K3749">
        <v>6</v>
      </c>
      <c r="L3749">
        <v>1</v>
      </c>
      <c r="M3749">
        <v>0</v>
      </c>
      <c r="N3749">
        <v>0</v>
      </c>
    </row>
    <row r="3750" spans="1:14" x14ac:dyDescent="0.15">
      <c r="A3750" t="str">
        <f t="shared" si="61"/>
        <v>202001_154_4562342690043</v>
      </c>
      <c r="B3750">
        <v>202001</v>
      </c>
      <c r="C3750">
        <v>154</v>
      </c>
      <c r="D3750" t="s">
        <v>57</v>
      </c>
      <c r="E3750" s="9">
        <v>4562342690043</v>
      </c>
      <c r="F3750">
        <v>0</v>
      </c>
      <c r="G3750">
        <v>0</v>
      </c>
      <c r="H3750" t="s">
        <v>21</v>
      </c>
      <c r="I3750" t="s">
        <v>19</v>
      </c>
      <c r="J3750" t="s">
        <v>329</v>
      </c>
      <c r="K3750">
        <v>10</v>
      </c>
      <c r="L3750">
        <v>12</v>
      </c>
      <c r="M3750">
        <v>0</v>
      </c>
      <c r="N3750">
        <v>0</v>
      </c>
    </row>
    <row r="3751" spans="1:14" x14ac:dyDescent="0.15">
      <c r="A3751" t="str">
        <f t="shared" si="61"/>
        <v>202001_154_4562342690067</v>
      </c>
      <c r="B3751">
        <v>202001</v>
      </c>
      <c r="C3751">
        <v>154</v>
      </c>
      <c r="D3751" t="s">
        <v>57</v>
      </c>
      <c r="E3751" s="9">
        <v>4562342690067</v>
      </c>
      <c r="F3751">
        <v>0</v>
      </c>
      <c r="G3751">
        <v>0</v>
      </c>
      <c r="H3751" t="s">
        <v>23</v>
      </c>
      <c r="I3751" t="s">
        <v>19</v>
      </c>
      <c r="J3751" t="s">
        <v>329</v>
      </c>
      <c r="K3751">
        <v>20</v>
      </c>
      <c r="L3751">
        <v>5</v>
      </c>
      <c r="M3751">
        <v>0</v>
      </c>
      <c r="N3751">
        <v>0</v>
      </c>
    </row>
    <row r="3752" spans="1:14" x14ac:dyDescent="0.15">
      <c r="A3752" t="str">
        <f t="shared" si="61"/>
        <v>202001_154_4562342690074</v>
      </c>
      <c r="B3752">
        <v>202001</v>
      </c>
      <c r="C3752">
        <v>154</v>
      </c>
      <c r="D3752" t="s">
        <v>57</v>
      </c>
      <c r="E3752" s="9">
        <v>4562342690074</v>
      </c>
      <c r="F3752">
        <v>0</v>
      </c>
      <c r="G3752">
        <v>0</v>
      </c>
      <c r="H3752" t="s">
        <v>24</v>
      </c>
      <c r="I3752" t="s">
        <v>19</v>
      </c>
      <c r="J3752" t="s">
        <v>329</v>
      </c>
      <c r="K3752">
        <v>12</v>
      </c>
      <c r="L3752">
        <v>14</v>
      </c>
      <c r="M3752">
        <v>0</v>
      </c>
      <c r="N3752">
        <v>0</v>
      </c>
    </row>
    <row r="3753" spans="1:14" x14ac:dyDescent="0.15">
      <c r="A3753" t="str">
        <f t="shared" si="61"/>
        <v>202001_154_4562342690081</v>
      </c>
      <c r="B3753">
        <v>202001</v>
      </c>
      <c r="C3753">
        <v>154</v>
      </c>
      <c r="D3753" t="s">
        <v>57</v>
      </c>
      <c r="E3753" s="9">
        <v>4562342690081</v>
      </c>
      <c r="F3753">
        <v>0</v>
      </c>
      <c r="G3753">
        <v>0</v>
      </c>
      <c r="H3753" t="s">
        <v>25</v>
      </c>
      <c r="I3753" t="s">
        <v>19</v>
      </c>
      <c r="J3753" t="s">
        <v>329</v>
      </c>
      <c r="K3753">
        <v>1</v>
      </c>
      <c r="L3753">
        <v>5</v>
      </c>
      <c r="M3753">
        <v>0</v>
      </c>
      <c r="N3753">
        <v>0</v>
      </c>
    </row>
    <row r="3754" spans="1:14" x14ac:dyDescent="0.15">
      <c r="A3754" t="str">
        <f t="shared" si="61"/>
        <v>202001_210_4562342690029</v>
      </c>
      <c r="B3754">
        <v>202001</v>
      </c>
      <c r="C3754">
        <v>210</v>
      </c>
      <c r="D3754" t="s">
        <v>64</v>
      </c>
      <c r="E3754" s="9">
        <v>4562342690029</v>
      </c>
      <c r="F3754">
        <v>0</v>
      </c>
      <c r="G3754">
        <v>0</v>
      </c>
      <c r="H3754" t="s">
        <v>18</v>
      </c>
      <c r="I3754" t="s">
        <v>19</v>
      </c>
      <c r="J3754" t="s">
        <v>329</v>
      </c>
      <c r="K3754">
        <v>25</v>
      </c>
      <c r="L3754">
        <v>3</v>
      </c>
      <c r="M3754">
        <v>0</v>
      </c>
      <c r="N3754">
        <v>0</v>
      </c>
    </row>
    <row r="3755" spans="1:14" x14ac:dyDescent="0.15">
      <c r="A3755" t="str">
        <f t="shared" si="61"/>
        <v>202001_210_4562342690036</v>
      </c>
      <c r="B3755">
        <v>202001</v>
      </c>
      <c r="C3755">
        <v>210</v>
      </c>
      <c r="D3755" t="s">
        <v>64</v>
      </c>
      <c r="E3755" s="9">
        <v>4562342690036</v>
      </c>
      <c r="F3755">
        <v>0</v>
      </c>
      <c r="G3755">
        <v>0</v>
      </c>
      <c r="H3755" t="s">
        <v>20</v>
      </c>
      <c r="I3755" t="s">
        <v>19</v>
      </c>
      <c r="J3755" t="s">
        <v>329</v>
      </c>
      <c r="K3755">
        <v>9</v>
      </c>
      <c r="L3755">
        <v>0</v>
      </c>
      <c r="M3755">
        <v>0</v>
      </c>
      <c r="N3755">
        <v>0</v>
      </c>
    </row>
    <row r="3756" spans="1:14" x14ac:dyDescent="0.15">
      <c r="A3756" t="str">
        <f t="shared" si="61"/>
        <v>202001_210_4562342690050</v>
      </c>
      <c r="B3756">
        <v>202001</v>
      </c>
      <c r="C3756">
        <v>210</v>
      </c>
      <c r="D3756" t="s">
        <v>64</v>
      </c>
      <c r="E3756" s="9">
        <v>4562342690050</v>
      </c>
      <c r="F3756">
        <v>0</v>
      </c>
      <c r="G3756">
        <v>0</v>
      </c>
      <c r="H3756" t="s">
        <v>22</v>
      </c>
      <c r="I3756" t="s">
        <v>19</v>
      </c>
      <c r="J3756" t="s">
        <v>329</v>
      </c>
      <c r="K3756">
        <v>9</v>
      </c>
      <c r="L3756">
        <v>1</v>
      </c>
      <c r="M3756">
        <v>0</v>
      </c>
      <c r="N3756">
        <v>0</v>
      </c>
    </row>
    <row r="3757" spans="1:14" x14ac:dyDescent="0.15">
      <c r="A3757" t="str">
        <f t="shared" si="61"/>
        <v>202001_210_4562342690043</v>
      </c>
      <c r="B3757">
        <v>202001</v>
      </c>
      <c r="C3757">
        <v>210</v>
      </c>
      <c r="D3757" t="s">
        <v>64</v>
      </c>
      <c r="E3757" s="9">
        <v>4562342690043</v>
      </c>
      <c r="F3757">
        <v>0</v>
      </c>
      <c r="G3757">
        <v>0</v>
      </c>
      <c r="H3757" t="s">
        <v>21</v>
      </c>
      <c r="I3757" t="s">
        <v>19</v>
      </c>
      <c r="J3757" t="s">
        <v>329</v>
      </c>
      <c r="K3757">
        <v>24</v>
      </c>
      <c r="L3757">
        <v>3</v>
      </c>
      <c r="M3757">
        <v>0</v>
      </c>
      <c r="N3757">
        <v>0</v>
      </c>
    </row>
    <row r="3758" spans="1:14" x14ac:dyDescent="0.15">
      <c r="A3758" t="str">
        <f t="shared" si="61"/>
        <v>202001_210_4562342690067</v>
      </c>
      <c r="B3758">
        <v>202001</v>
      </c>
      <c r="C3758">
        <v>210</v>
      </c>
      <c r="D3758" t="s">
        <v>64</v>
      </c>
      <c r="E3758" s="9">
        <v>4562342690067</v>
      </c>
      <c r="F3758">
        <v>0</v>
      </c>
      <c r="G3758">
        <v>0</v>
      </c>
      <c r="H3758" t="s">
        <v>23</v>
      </c>
      <c r="I3758" t="s">
        <v>19</v>
      </c>
      <c r="J3758" t="s">
        <v>329</v>
      </c>
      <c r="K3758">
        <v>24</v>
      </c>
      <c r="L3758">
        <v>2</v>
      </c>
      <c r="M3758">
        <v>0</v>
      </c>
      <c r="N3758">
        <v>0</v>
      </c>
    </row>
    <row r="3759" spans="1:14" x14ac:dyDescent="0.15">
      <c r="A3759" t="str">
        <f t="shared" si="61"/>
        <v>202001_210_4562342690074</v>
      </c>
      <c r="B3759">
        <v>202001</v>
      </c>
      <c r="C3759">
        <v>210</v>
      </c>
      <c r="D3759" t="s">
        <v>64</v>
      </c>
      <c r="E3759" s="9">
        <v>4562342690074</v>
      </c>
      <c r="F3759">
        <v>0</v>
      </c>
      <c r="G3759">
        <v>0</v>
      </c>
      <c r="H3759" t="s">
        <v>24</v>
      </c>
      <c r="I3759" t="s">
        <v>19</v>
      </c>
      <c r="J3759" t="s">
        <v>329</v>
      </c>
      <c r="K3759">
        <v>21</v>
      </c>
      <c r="L3759">
        <v>4</v>
      </c>
      <c r="M3759">
        <v>0</v>
      </c>
      <c r="N3759">
        <v>0</v>
      </c>
    </row>
    <row r="3760" spans="1:14" x14ac:dyDescent="0.15">
      <c r="A3760" t="str">
        <f t="shared" si="61"/>
        <v>202001_210_4562342690081</v>
      </c>
      <c r="B3760">
        <v>202001</v>
      </c>
      <c r="C3760">
        <v>210</v>
      </c>
      <c r="D3760" t="s">
        <v>64</v>
      </c>
      <c r="E3760" s="9">
        <v>4562342690081</v>
      </c>
      <c r="F3760">
        <v>0</v>
      </c>
      <c r="G3760">
        <v>0</v>
      </c>
      <c r="H3760" t="s">
        <v>25</v>
      </c>
      <c r="I3760" t="s">
        <v>19</v>
      </c>
      <c r="J3760" t="s">
        <v>329</v>
      </c>
      <c r="K3760">
        <v>5</v>
      </c>
      <c r="L3760">
        <v>0</v>
      </c>
      <c r="M3760">
        <v>0</v>
      </c>
      <c r="N3760">
        <v>0</v>
      </c>
    </row>
    <row r="3761" spans="1:14" x14ac:dyDescent="0.15">
      <c r="A3761" t="str">
        <f t="shared" si="61"/>
        <v>202001_269_4562342690029</v>
      </c>
      <c r="B3761">
        <v>202001</v>
      </c>
      <c r="C3761">
        <v>269</v>
      </c>
      <c r="D3761" t="s">
        <v>67</v>
      </c>
      <c r="E3761" s="9">
        <v>4562342690029</v>
      </c>
      <c r="F3761">
        <v>0</v>
      </c>
      <c r="G3761">
        <v>0</v>
      </c>
      <c r="H3761" t="s">
        <v>18</v>
      </c>
      <c r="I3761" t="s">
        <v>19</v>
      </c>
      <c r="J3761" t="s">
        <v>329</v>
      </c>
      <c r="K3761">
        <v>22</v>
      </c>
      <c r="L3761">
        <v>1</v>
      </c>
      <c r="M3761">
        <v>0</v>
      </c>
      <c r="N3761">
        <v>0</v>
      </c>
    </row>
    <row r="3762" spans="1:14" x14ac:dyDescent="0.15">
      <c r="A3762" t="str">
        <f t="shared" si="61"/>
        <v>202001_269_4562342690036</v>
      </c>
      <c r="B3762">
        <v>202001</v>
      </c>
      <c r="C3762">
        <v>269</v>
      </c>
      <c r="D3762" t="s">
        <v>67</v>
      </c>
      <c r="E3762" s="9">
        <v>4562342690036</v>
      </c>
      <c r="F3762">
        <v>0</v>
      </c>
      <c r="G3762">
        <v>0</v>
      </c>
      <c r="H3762" t="s">
        <v>20</v>
      </c>
      <c r="I3762" t="s">
        <v>19</v>
      </c>
      <c r="J3762" t="s">
        <v>329</v>
      </c>
      <c r="K3762">
        <v>6</v>
      </c>
      <c r="L3762">
        <v>0</v>
      </c>
      <c r="M3762">
        <v>0</v>
      </c>
      <c r="N3762">
        <v>0</v>
      </c>
    </row>
    <row r="3763" spans="1:14" x14ac:dyDescent="0.15">
      <c r="A3763" t="str">
        <f t="shared" si="61"/>
        <v>202001_269_4562342690050</v>
      </c>
      <c r="B3763">
        <v>202001</v>
      </c>
      <c r="C3763">
        <v>269</v>
      </c>
      <c r="D3763" t="s">
        <v>67</v>
      </c>
      <c r="E3763" s="9">
        <v>4562342690050</v>
      </c>
      <c r="F3763">
        <v>0</v>
      </c>
      <c r="G3763">
        <v>0</v>
      </c>
      <c r="H3763" t="s">
        <v>22</v>
      </c>
      <c r="I3763" t="s">
        <v>19</v>
      </c>
      <c r="J3763" t="s">
        <v>329</v>
      </c>
      <c r="K3763">
        <v>7</v>
      </c>
      <c r="L3763">
        <v>1</v>
      </c>
      <c r="M3763">
        <v>0</v>
      </c>
      <c r="N3763">
        <v>0</v>
      </c>
    </row>
    <row r="3764" spans="1:14" x14ac:dyDescent="0.15">
      <c r="A3764" t="str">
        <f t="shared" si="61"/>
        <v>202001_269_4562342690043</v>
      </c>
      <c r="B3764">
        <v>202001</v>
      </c>
      <c r="C3764">
        <v>269</v>
      </c>
      <c r="D3764" t="s">
        <v>67</v>
      </c>
      <c r="E3764" s="9">
        <v>4562342690043</v>
      </c>
      <c r="F3764">
        <v>0</v>
      </c>
      <c r="G3764">
        <v>0</v>
      </c>
      <c r="H3764" t="s">
        <v>21</v>
      </c>
      <c r="I3764" t="s">
        <v>19</v>
      </c>
      <c r="J3764" t="s">
        <v>329</v>
      </c>
      <c r="K3764">
        <v>10</v>
      </c>
      <c r="L3764">
        <v>7</v>
      </c>
      <c r="M3764">
        <v>0</v>
      </c>
      <c r="N3764">
        <v>0</v>
      </c>
    </row>
    <row r="3765" spans="1:14" x14ac:dyDescent="0.15">
      <c r="A3765" t="str">
        <f t="shared" si="61"/>
        <v>202001_269_4562342690067</v>
      </c>
      <c r="B3765">
        <v>202001</v>
      </c>
      <c r="C3765">
        <v>269</v>
      </c>
      <c r="D3765" t="s">
        <v>67</v>
      </c>
      <c r="E3765" s="9">
        <v>4562342690067</v>
      </c>
      <c r="F3765">
        <v>0</v>
      </c>
      <c r="G3765">
        <v>0</v>
      </c>
      <c r="H3765" t="s">
        <v>23</v>
      </c>
      <c r="I3765" t="s">
        <v>19</v>
      </c>
      <c r="J3765" t="s">
        <v>329</v>
      </c>
      <c r="K3765">
        <v>23</v>
      </c>
      <c r="L3765">
        <v>2</v>
      </c>
      <c r="M3765">
        <v>0</v>
      </c>
      <c r="N3765">
        <v>0</v>
      </c>
    </row>
    <row r="3766" spans="1:14" x14ac:dyDescent="0.15">
      <c r="A3766" t="str">
        <f t="shared" si="61"/>
        <v>202001_269_4562342690074</v>
      </c>
      <c r="B3766">
        <v>202001</v>
      </c>
      <c r="C3766">
        <v>269</v>
      </c>
      <c r="D3766" t="s">
        <v>67</v>
      </c>
      <c r="E3766" s="9">
        <v>4562342690074</v>
      </c>
      <c r="F3766">
        <v>0</v>
      </c>
      <c r="G3766">
        <v>0</v>
      </c>
      <c r="H3766" t="s">
        <v>24</v>
      </c>
      <c r="I3766" t="s">
        <v>19</v>
      </c>
      <c r="J3766" t="s">
        <v>329</v>
      </c>
      <c r="K3766">
        <v>11</v>
      </c>
      <c r="L3766">
        <v>3</v>
      </c>
      <c r="M3766">
        <v>0</v>
      </c>
      <c r="N3766">
        <v>0</v>
      </c>
    </row>
    <row r="3767" spans="1:14" x14ac:dyDescent="0.15">
      <c r="A3767" t="str">
        <f t="shared" si="61"/>
        <v>202001_269_4562342690081</v>
      </c>
      <c r="B3767">
        <v>202001</v>
      </c>
      <c r="C3767">
        <v>269</v>
      </c>
      <c r="D3767" t="s">
        <v>67</v>
      </c>
      <c r="E3767" s="9">
        <v>4562342690081</v>
      </c>
      <c r="F3767">
        <v>0</v>
      </c>
      <c r="G3767">
        <v>0</v>
      </c>
      <c r="H3767" t="s">
        <v>25</v>
      </c>
      <c r="I3767" t="s">
        <v>19</v>
      </c>
      <c r="J3767" t="s">
        <v>329</v>
      </c>
      <c r="K3767">
        <v>5</v>
      </c>
      <c r="L3767">
        <v>0</v>
      </c>
      <c r="M3767">
        <v>0</v>
      </c>
      <c r="N3767">
        <v>0</v>
      </c>
    </row>
    <row r="3768" spans="1:14" x14ac:dyDescent="0.15">
      <c r="A3768" t="str">
        <f t="shared" si="61"/>
        <v>202001_282_4562342690029</v>
      </c>
      <c r="B3768">
        <v>202001</v>
      </c>
      <c r="C3768">
        <v>282</v>
      </c>
      <c r="D3768" t="s">
        <v>68</v>
      </c>
      <c r="E3768" s="9">
        <v>4562342690029</v>
      </c>
      <c r="F3768">
        <v>0</v>
      </c>
      <c r="G3768">
        <v>0</v>
      </c>
      <c r="H3768" t="s">
        <v>18</v>
      </c>
      <c r="I3768" t="s">
        <v>19</v>
      </c>
      <c r="J3768" t="s">
        <v>329</v>
      </c>
      <c r="K3768">
        <v>24</v>
      </c>
      <c r="L3768">
        <v>2</v>
      </c>
      <c r="M3768">
        <v>0</v>
      </c>
      <c r="N3768">
        <v>0</v>
      </c>
    </row>
    <row r="3769" spans="1:14" x14ac:dyDescent="0.15">
      <c r="A3769" t="str">
        <f t="shared" si="61"/>
        <v>202001_282_4562342690036</v>
      </c>
      <c r="B3769">
        <v>202001</v>
      </c>
      <c r="C3769">
        <v>282</v>
      </c>
      <c r="D3769" t="s">
        <v>68</v>
      </c>
      <c r="E3769" s="9">
        <v>4562342690036</v>
      </c>
      <c r="F3769">
        <v>0</v>
      </c>
      <c r="G3769">
        <v>0</v>
      </c>
      <c r="H3769" t="s">
        <v>20</v>
      </c>
      <c r="I3769" t="s">
        <v>19</v>
      </c>
      <c r="J3769" t="s">
        <v>329</v>
      </c>
      <c r="K3769">
        <v>7</v>
      </c>
      <c r="L3769">
        <v>0</v>
      </c>
      <c r="M3769">
        <v>0</v>
      </c>
      <c r="N3769">
        <v>0</v>
      </c>
    </row>
    <row r="3770" spans="1:14" x14ac:dyDescent="0.15">
      <c r="A3770" t="str">
        <f t="shared" si="61"/>
        <v>202001_282_4562342690050</v>
      </c>
      <c r="B3770">
        <v>202001</v>
      </c>
      <c r="C3770">
        <v>282</v>
      </c>
      <c r="D3770" t="s">
        <v>68</v>
      </c>
      <c r="E3770" s="9">
        <v>4562342690050</v>
      </c>
      <c r="F3770">
        <v>0</v>
      </c>
      <c r="G3770">
        <v>0</v>
      </c>
      <c r="H3770" t="s">
        <v>22</v>
      </c>
      <c r="I3770" t="s">
        <v>19</v>
      </c>
      <c r="J3770" t="s">
        <v>329</v>
      </c>
      <c r="K3770">
        <v>9</v>
      </c>
      <c r="L3770">
        <v>0</v>
      </c>
      <c r="M3770">
        <v>0</v>
      </c>
      <c r="N3770">
        <v>0</v>
      </c>
    </row>
    <row r="3771" spans="1:14" x14ac:dyDescent="0.15">
      <c r="A3771" t="str">
        <f t="shared" si="61"/>
        <v>202001_282_4562342690043</v>
      </c>
      <c r="B3771">
        <v>202001</v>
      </c>
      <c r="C3771">
        <v>282</v>
      </c>
      <c r="D3771" t="s">
        <v>68</v>
      </c>
      <c r="E3771" s="9">
        <v>4562342690043</v>
      </c>
      <c r="F3771">
        <v>0</v>
      </c>
      <c r="G3771">
        <v>0</v>
      </c>
      <c r="H3771" t="s">
        <v>21</v>
      </c>
      <c r="I3771" t="s">
        <v>19</v>
      </c>
      <c r="J3771" t="s">
        <v>329</v>
      </c>
      <c r="K3771">
        <v>16</v>
      </c>
      <c r="L3771">
        <v>1</v>
      </c>
      <c r="M3771">
        <v>0</v>
      </c>
      <c r="N3771">
        <v>0</v>
      </c>
    </row>
    <row r="3772" spans="1:14" x14ac:dyDescent="0.15">
      <c r="A3772" t="str">
        <f t="shared" si="61"/>
        <v>202001_282_4562342690067</v>
      </c>
      <c r="B3772">
        <v>202001</v>
      </c>
      <c r="C3772">
        <v>282</v>
      </c>
      <c r="D3772" t="s">
        <v>68</v>
      </c>
      <c r="E3772" s="9">
        <v>4562342690067</v>
      </c>
      <c r="F3772">
        <v>0</v>
      </c>
      <c r="G3772">
        <v>0</v>
      </c>
      <c r="H3772" t="s">
        <v>23</v>
      </c>
      <c r="I3772" t="s">
        <v>19</v>
      </c>
      <c r="J3772" t="s">
        <v>329</v>
      </c>
      <c r="K3772">
        <v>22</v>
      </c>
      <c r="L3772">
        <v>4</v>
      </c>
      <c r="M3772">
        <v>0</v>
      </c>
      <c r="N3772">
        <v>0</v>
      </c>
    </row>
    <row r="3773" spans="1:14" x14ac:dyDescent="0.15">
      <c r="A3773" t="str">
        <f t="shared" si="61"/>
        <v>202001_282_4562342690074</v>
      </c>
      <c r="B3773">
        <v>202001</v>
      </c>
      <c r="C3773">
        <v>282</v>
      </c>
      <c r="D3773" t="s">
        <v>68</v>
      </c>
      <c r="E3773" s="9">
        <v>4562342690074</v>
      </c>
      <c r="F3773">
        <v>0</v>
      </c>
      <c r="G3773">
        <v>0</v>
      </c>
      <c r="H3773" t="s">
        <v>24</v>
      </c>
      <c r="I3773" t="s">
        <v>19</v>
      </c>
      <c r="J3773" t="s">
        <v>329</v>
      </c>
      <c r="K3773">
        <v>21</v>
      </c>
      <c r="L3773">
        <v>3</v>
      </c>
      <c r="M3773">
        <v>0</v>
      </c>
      <c r="N3773">
        <v>0</v>
      </c>
    </row>
    <row r="3774" spans="1:14" x14ac:dyDescent="0.15">
      <c r="A3774" t="str">
        <f t="shared" si="61"/>
        <v>202001_282_4562342690081</v>
      </c>
      <c r="B3774">
        <v>202001</v>
      </c>
      <c r="C3774">
        <v>282</v>
      </c>
      <c r="D3774" t="s">
        <v>68</v>
      </c>
      <c r="E3774" s="9">
        <v>4562342690081</v>
      </c>
      <c r="F3774">
        <v>0</v>
      </c>
      <c r="G3774">
        <v>0</v>
      </c>
      <c r="H3774" t="s">
        <v>25</v>
      </c>
      <c r="I3774" t="s">
        <v>19</v>
      </c>
      <c r="J3774" t="s">
        <v>329</v>
      </c>
      <c r="K3774">
        <v>8</v>
      </c>
      <c r="L3774">
        <v>0</v>
      </c>
      <c r="M3774">
        <v>0</v>
      </c>
      <c r="N3774">
        <v>0</v>
      </c>
    </row>
    <row r="3775" spans="1:14" x14ac:dyDescent="0.15">
      <c r="A3775" t="str">
        <f t="shared" si="61"/>
        <v>202001_309_4562342690029</v>
      </c>
      <c r="B3775">
        <v>202001</v>
      </c>
      <c r="C3775">
        <v>309</v>
      </c>
      <c r="D3775" t="s">
        <v>74</v>
      </c>
      <c r="E3775" s="9">
        <v>4562342690029</v>
      </c>
      <c r="F3775">
        <v>0</v>
      </c>
      <c r="G3775">
        <v>0</v>
      </c>
      <c r="H3775" t="s">
        <v>18</v>
      </c>
      <c r="I3775" t="s">
        <v>19</v>
      </c>
      <c r="J3775" t="s">
        <v>329</v>
      </c>
      <c r="K3775">
        <v>6</v>
      </c>
      <c r="L3775">
        <v>13</v>
      </c>
      <c r="M3775">
        <v>0</v>
      </c>
      <c r="N3775">
        <v>0</v>
      </c>
    </row>
    <row r="3776" spans="1:14" x14ac:dyDescent="0.15">
      <c r="A3776" t="str">
        <f t="shared" si="61"/>
        <v>202001_309_4562342690036</v>
      </c>
      <c r="B3776">
        <v>202001</v>
      </c>
      <c r="C3776">
        <v>309</v>
      </c>
      <c r="D3776" t="s">
        <v>74</v>
      </c>
      <c r="E3776" s="9">
        <v>4562342690036</v>
      </c>
      <c r="F3776">
        <v>0</v>
      </c>
      <c r="G3776">
        <v>0</v>
      </c>
      <c r="H3776" t="s">
        <v>20</v>
      </c>
      <c r="I3776" t="s">
        <v>19</v>
      </c>
      <c r="J3776" t="s">
        <v>329</v>
      </c>
      <c r="K3776">
        <v>7</v>
      </c>
      <c r="L3776">
        <v>2</v>
      </c>
      <c r="M3776">
        <v>0</v>
      </c>
      <c r="N3776">
        <v>0</v>
      </c>
    </row>
    <row r="3777" spans="1:14" x14ac:dyDescent="0.15">
      <c r="A3777" t="str">
        <f t="shared" si="61"/>
        <v>202001_309_4562342690050</v>
      </c>
      <c r="B3777">
        <v>202001</v>
      </c>
      <c r="C3777">
        <v>309</v>
      </c>
      <c r="D3777" t="s">
        <v>74</v>
      </c>
      <c r="E3777" s="9">
        <v>4562342690050</v>
      </c>
      <c r="F3777">
        <v>0</v>
      </c>
      <c r="G3777">
        <v>0</v>
      </c>
      <c r="H3777" t="s">
        <v>22</v>
      </c>
      <c r="I3777" t="s">
        <v>19</v>
      </c>
      <c r="J3777" t="s">
        <v>329</v>
      </c>
      <c r="K3777">
        <v>8</v>
      </c>
      <c r="L3777">
        <v>1</v>
      </c>
      <c r="M3777">
        <v>0</v>
      </c>
      <c r="N3777">
        <v>0</v>
      </c>
    </row>
    <row r="3778" spans="1:14" x14ac:dyDescent="0.15">
      <c r="A3778" t="str">
        <f t="shared" si="61"/>
        <v>202001_309_4562342690043</v>
      </c>
      <c r="B3778">
        <v>202001</v>
      </c>
      <c r="C3778">
        <v>309</v>
      </c>
      <c r="D3778" t="s">
        <v>74</v>
      </c>
      <c r="E3778" s="9">
        <v>4562342690043</v>
      </c>
      <c r="F3778">
        <v>0</v>
      </c>
      <c r="G3778">
        <v>0</v>
      </c>
      <c r="H3778" t="s">
        <v>21</v>
      </c>
      <c r="I3778" t="s">
        <v>19</v>
      </c>
      <c r="J3778" t="s">
        <v>329</v>
      </c>
      <c r="K3778">
        <v>19</v>
      </c>
      <c r="L3778">
        <v>9</v>
      </c>
      <c r="M3778">
        <v>0</v>
      </c>
      <c r="N3778">
        <v>0</v>
      </c>
    </row>
    <row r="3779" spans="1:14" x14ac:dyDescent="0.15">
      <c r="A3779" t="str">
        <f t="shared" si="61"/>
        <v>202001_309_4562342690067</v>
      </c>
      <c r="B3779">
        <v>202001</v>
      </c>
      <c r="C3779">
        <v>309</v>
      </c>
      <c r="D3779" t="s">
        <v>74</v>
      </c>
      <c r="E3779" s="9">
        <v>4562342690067</v>
      </c>
      <c r="F3779">
        <v>0</v>
      </c>
      <c r="G3779">
        <v>0</v>
      </c>
      <c r="H3779" t="s">
        <v>23</v>
      </c>
      <c r="I3779" t="s">
        <v>19</v>
      </c>
      <c r="J3779" t="s">
        <v>329</v>
      </c>
      <c r="K3779">
        <v>21</v>
      </c>
      <c r="L3779">
        <v>6</v>
      </c>
      <c r="M3779">
        <v>0</v>
      </c>
      <c r="N3779">
        <v>0</v>
      </c>
    </row>
    <row r="3780" spans="1:14" x14ac:dyDescent="0.15">
      <c r="A3780" t="str">
        <f t="shared" si="61"/>
        <v>202001_309_4562342690074</v>
      </c>
      <c r="B3780">
        <v>202001</v>
      </c>
      <c r="C3780">
        <v>309</v>
      </c>
      <c r="D3780" t="s">
        <v>74</v>
      </c>
      <c r="E3780" s="9">
        <v>4562342690074</v>
      </c>
      <c r="F3780">
        <v>0</v>
      </c>
      <c r="G3780">
        <v>0</v>
      </c>
      <c r="H3780" t="s">
        <v>24</v>
      </c>
      <c r="I3780" t="s">
        <v>19</v>
      </c>
      <c r="J3780" t="s">
        <v>329</v>
      </c>
      <c r="K3780">
        <v>19</v>
      </c>
      <c r="L3780">
        <v>6</v>
      </c>
      <c r="M3780">
        <v>0</v>
      </c>
      <c r="N3780">
        <v>0</v>
      </c>
    </row>
    <row r="3781" spans="1:14" x14ac:dyDescent="0.15">
      <c r="A3781" t="str">
        <f t="shared" si="61"/>
        <v>202001_309_4562342690081</v>
      </c>
      <c r="B3781">
        <v>202001</v>
      </c>
      <c r="C3781">
        <v>309</v>
      </c>
      <c r="D3781" t="s">
        <v>74</v>
      </c>
      <c r="E3781" s="9">
        <v>4562342690081</v>
      </c>
      <c r="F3781">
        <v>0</v>
      </c>
      <c r="G3781">
        <v>0</v>
      </c>
      <c r="H3781" t="s">
        <v>25</v>
      </c>
      <c r="I3781" t="s">
        <v>19</v>
      </c>
      <c r="J3781" t="s">
        <v>329</v>
      </c>
      <c r="K3781">
        <v>7</v>
      </c>
      <c r="L3781">
        <v>2</v>
      </c>
      <c r="M3781">
        <v>0</v>
      </c>
      <c r="N3781">
        <v>0</v>
      </c>
    </row>
    <row r="3782" spans="1:14" x14ac:dyDescent="0.15">
      <c r="A3782" t="str">
        <f t="shared" si="61"/>
        <v>202001_310_4562342690029</v>
      </c>
      <c r="B3782">
        <v>202001</v>
      </c>
      <c r="C3782">
        <v>310</v>
      </c>
      <c r="D3782" t="s">
        <v>75</v>
      </c>
      <c r="E3782" s="9">
        <v>4562342690029</v>
      </c>
      <c r="F3782">
        <v>0</v>
      </c>
      <c r="G3782">
        <v>0</v>
      </c>
      <c r="H3782" t="s">
        <v>18</v>
      </c>
      <c r="I3782" t="s">
        <v>19</v>
      </c>
      <c r="J3782" t="s">
        <v>329</v>
      </c>
      <c r="K3782">
        <v>26</v>
      </c>
      <c r="L3782">
        <v>0</v>
      </c>
      <c r="M3782">
        <v>0</v>
      </c>
      <c r="N3782">
        <v>0</v>
      </c>
    </row>
    <row r="3783" spans="1:14" x14ac:dyDescent="0.15">
      <c r="A3783" t="str">
        <f t="shared" si="61"/>
        <v>202001_310_4562342690036</v>
      </c>
      <c r="B3783">
        <v>202001</v>
      </c>
      <c r="C3783">
        <v>310</v>
      </c>
      <c r="D3783" t="s">
        <v>75</v>
      </c>
      <c r="E3783" s="9">
        <v>4562342690036</v>
      </c>
      <c r="F3783">
        <v>0</v>
      </c>
      <c r="G3783">
        <v>0</v>
      </c>
      <c r="H3783" t="s">
        <v>20</v>
      </c>
      <c r="I3783" t="s">
        <v>19</v>
      </c>
      <c r="J3783" t="s">
        <v>329</v>
      </c>
      <c r="K3783">
        <v>8</v>
      </c>
      <c r="L3783">
        <v>2</v>
      </c>
      <c r="M3783">
        <v>0</v>
      </c>
      <c r="N3783">
        <v>0</v>
      </c>
    </row>
    <row r="3784" spans="1:14" x14ac:dyDescent="0.15">
      <c r="A3784" t="str">
        <f t="shared" si="61"/>
        <v>202001_310_4562342690050</v>
      </c>
      <c r="B3784">
        <v>202001</v>
      </c>
      <c r="C3784">
        <v>310</v>
      </c>
      <c r="D3784" t="s">
        <v>75</v>
      </c>
      <c r="E3784" s="9">
        <v>4562342690050</v>
      </c>
      <c r="F3784">
        <v>0</v>
      </c>
      <c r="G3784">
        <v>0</v>
      </c>
      <c r="H3784" t="s">
        <v>22</v>
      </c>
      <c r="I3784" t="s">
        <v>19</v>
      </c>
      <c r="J3784" t="s">
        <v>329</v>
      </c>
      <c r="K3784">
        <v>6</v>
      </c>
      <c r="L3784">
        <v>3</v>
      </c>
      <c r="M3784">
        <v>0</v>
      </c>
      <c r="N3784">
        <v>0</v>
      </c>
    </row>
    <row r="3785" spans="1:14" x14ac:dyDescent="0.15">
      <c r="A3785" t="str">
        <f t="shared" si="61"/>
        <v>202001_310_4562342690043</v>
      </c>
      <c r="B3785">
        <v>202001</v>
      </c>
      <c r="C3785">
        <v>310</v>
      </c>
      <c r="D3785" t="s">
        <v>75</v>
      </c>
      <c r="E3785" s="9">
        <v>4562342690043</v>
      </c>
      <c r="F3785">
        <v>0</v>
      </c>
      <c r="G3785">
        <v>0</v>
      </c>
      <c r="H3785" t="s">
        <v>21</v>
      </c>
      <c r="I3785" t="s">
        <v>19</v>
      </c>
      <c r="J3785" t="s">
        <v>329</v>
      </c>
      <c r="K3785">
        <v>25</v>
      </c>
      <c r="L3785">
        <v>0</v>
      </c>
      <c r="M3785">
        <v>0</v>
      </c>
      <c r="N3785">
        <v>0</v>
      </c>
    </row>
    <row r="3786" spans="1:14" x14ac:dyDescent="0.15">
      <c r="A3786" t="str">
        <f t="shared" si="61"/>
        <v>202001_310_4562342690067</v>
      </c>
      <c r="B3786">
        <v>202001</v>
      </c>
      <c r="C3786">
        <v>310</v>
      </c>
      <c r="D3786" t="s">
        <v>75</v>
      </c>
      <c r="E3786" s="9">
        <v>4562342690067</v>
      </c>
      <c r="F3786">
        <v>0</v>
      </c>
      <c r="G3786">
        <v>0</v>
      </c>
      <c r="H3786" t="s">
        <v>23</v>
      </c>
      <c r="I3786" t="s">
        <v>19</v>
      </c>
      <c r="J3786" t="s">
        <v>329</v>
      </c>
      <c r="K3786">
        <v>23</v>
      </c>
      <c r="L3786">
        <v>3</v>
      </c>
      <c r="M3786">
        <v>0</v>
      </c>
      <c r="N3786">
        <v>0</v>
      </c>
    </row>
    <row r="3787" spans="1:14" x14ac:dyDescent="0.15">
      <c r="A3787" t="str">
        <f t="shared" si="61"/>
        <v>202001_310_4562342690074</v>
      </c>
      <c r="B3787">
        <v>202001</v>
      </c>
      <c r="C3787">
        <v>310</v>
      </c>
      <c r="D3787" t="s">
        <v>75</v>
      </c>
      <c r="E3787" s="9">
        <v>4562342690074</v>
      </c>
      <c r="F3787">
        <v>0</v>
      </c>
      <c r="G3787">
        <v>0</v>
      </c>
      <c r="H3787" t="s">
        <v>24</v>
      </c>
      <c r="I3787" t="s">
        <v>19</v>
      </c>
      <c r="J3787" t="s">
        <v>329</v>
      </c>
      <c r="K3787">
        <v>20</v>
      </c>
      <c r="L3787">
        <v>6</v>
      </c>
      <c r="M3787">
        <v>0</v>
      </c>
      <c r="N3787">
        <v>0</v>
      </c>
    </row>
    <row r="3788" spans="1:14" x14ac:dyDescent="0.15">
      <c r="A3788" t="str">
        <f t="shared" si="61"/>
        <v>202001_310_4562342690081</v>
      </c>
      <c r="B3788">
        <v>202001</v>
      </c>
      <c r="C3788">
        <v>310</v>
      </c>
      <c r="D3788" t="s">
        <v>75</v>
      </c>
      <c r="E3788" s="9">
        <v>4562342690081</v>
      </c>
      <c r="F3788">
        <v>0</v>
      </c>
      <c r="G3788">
        <v>0</v>
      </c>
      <c r="H3788" t="s">
        <v>25</v>
      </c>
      <c r="I3788" t="s">
        <v>19</v>
      </c>
      <c r="J3788" t="s">
        <v>329</v>
      </c>
      <c r="K3788">
        <v>4</v>
      </c>
      <c r="L3788">
        <v>1</v>
      </c>
      <c r="M3788">
        <v>0</v>
      </c>
      <c r="N3788">
        <v>0</v>
      </c>
    </row>
    <row r="3789" spans="1:14" x14ac:dyDescent="0.15">
      <c r="A3789" t="str">
        <f t="shared" si="61"/>
        <v>202001_315_4562342690029</v>
      </c>
      <c r="B3789">
        <v>202001</v>
      </c>
      <c r="C3789">
        <v>315</v>
      </c>
      <c r="D3789" t="s">
        <v>78</v>
      </c>
      <c r="E3789" s="9">
        <v>4562342690029</v>
      </c>
      <c r="F3789">
        <v>0</v>
      </c>
      <c r="G3789">
        <v>0</v>
      </c>
      <c r="H3789" t="s">
        <v>18</v>
      </c>
      <c r="I3789" t="s">
        <v>19</v>
      </c>
      <c r="J3789" t="s">
        <v>329</v>
      </c>
      <c r="K3789">
        <v>9</v>
      </c>
      <c r="L3789">
        <v>1</v>
      </c>
      <c r="M3789">
        <v>0</v>
      </c>
      <c r="N3789">
        <v>0</v>
      </c>
    </row>
    <row r="3790" spans="1:14" x14ac:dyDescent="0.15">
      <c r="A3790" t="str">
        <f t="shared" si="61"/>
        <v>202001_315_4562342690036</v>
      </c>
      <c r="B3790">
        <v>202001</v>
      </c>
      <c r="C3790">
        <v>315</v>
      </c>
      <c r="D3790" t="s">
        <v>78</v>
      </c>
      <c r="E3790" s="9">
        <v>4562342690036</v>
      </c>
      <c r="F3790">
        <v>0</v>
      </c>
      <c r="G3790">
        <v>0</v>
      </c>
      <c r="H3790" t="s">
        <v>20</v>
      </c>
      <c r="I3790" t="s">
        <v>19</v>
      </c>
      <c r="J3790" t="s">
        <v>329</v>
      </c>
      <c r="K3790">
        <v>7</v>
      </c>
      <c r="L3790">
        <v>0</v>
      </c>
      <c r="M3790">
        <v>0</v>
      </c>
      <c r="N3790">
        <v>0</v>
      </c>
    </row>
    <row r="3791" spans="1:14" x14ac:dyDescent="0.15">
      <c r="A3791" t="str">
        <f t="shared" si="61"/>
        <v>202001_315_4562342690050</v>
      </c>
      <c r="B3791">
        <v>202001</v>
      </c>
      <c r="C3791">
        <v>315</v>
      </c>
      <c r="D3791" t="s">
        <v>78</v>
      </c>
      <c r="E3791" s="9">
        <v>4562342690050</v>
      </c>
      <c r="F3791">
        <v>0</v>
      </c>
      <c r="G3791">
        <v>0</v>
      </c>
      <c r="H3791" t="s">
        <v>22</v>
      </c>
      <c r="I3791" t="s">
        <v>19</v>
      </c>
      <c r="J3791" t="s">
        <v>329</v>
      </c>
      <c r="K3791">
        <v>4</v>
      </c>
      <c r="L3791">
        <v>1</v>
      </c>
      <c r="M3791">
        <v>0</v>
      </c>
      <c r="N3791">
        <v>0</v>
      </c>
    </row>
    <row r="3792" spans="1:14" x14ac:dyDescent="0.15">
      <c r="A3792" t="str">
        <f t="shared" si="61"/>
        <v>202001_315_4562342690043</v>
      </c>
      <c r="B3792">
        <v>202001</v>
      </c>
      <c r="C3792">
        <v>315</v>
      </c>
      <c r="D3792" t="s">
        <v>78</v>
      </c>
      <c r="E3792" s="9">
        <v>4562342690043</v>
      </c>
      <c r="F3792">
        <v>0</v>
      </c>
      <c r="G3792">
        <v>0</v>
      </c>
      <c r="H3792" t="s">
        <v>21</v>
      </c>
      <c r="I3792" t="s">
        <v>19</v>
      </c>
      <c r="J3792" t="s">
        <v>329</v>
      </c>
      <c r="K3792">
        <v>17</v>
      </c>
      <c r="L3792">
        <v>3</v>
      </c>
      <c r="M3792">
        <v>0</v>
      </c>
      <c r="N3792">
        <v>0</v>
      </c>
    </row>
    <row r="3793" spans="1:14" x14ac:dyDescent="0.15">
      <c r="A3793" t="str">
        <f t="shared" si="61"/>
        <v>202001_315_4562342690067</v>
      </c>
      <c r="B3793">
        <v>202001</v>
      </c>
      <c r="C3793">
        <v>315</v>
      </c>
      <c r="D3793" t="s">
        <v>78</v>
      </c>
      <c r="E3793" s="9">
        <v>4562342690067</v>
      </c>
      <c r="F3793">
        <v>0</v>
      </c>
      <c r="G3793">
        <v>0</v>
      </c>
      <c r="H3793" t="s">
        <v>23</v>
      </c>
      <c r="I3793" t="s">
        <v>19</v>
      </c>
      <c r="J3793" t="s">
        <v>329</v>
      </c>
      <c r="K3793">
        <v>23</v>
      </c>
      <c r="L3793">
        <v>2</v>
      </c>
      <c r="M3793">
        <v>0</v>
      </c>
      <c r="N3793">
        <v>0</v>
      </c>
    </row>
    <row r="3794" spans="1:14" x14ac:dyDescent="0.15">
      <c r="A3794" t="str">
        <f t="shared" si="61"/>
        <v>202001_315_4562342690074</v>
      </c>
      <c r="B3794">
        <v>202001</v>
      </c>
      <c r="C3794">
        <v>315</v>
      </c>
      <c r="D3794" t="s">
        <v>78</v>
      </c>
      <c r="E3794" s="9">
        <v>4562342690074</v>
      </c>
      <c r="F3794">
        <v>0</v>
      </c>
      <c r="G3794">
        <v>0</v>
      </c>
      <c r="H3794" t="s">
        <v>24</v>
      </c>
      <c r="I3794" t="s">
        <v>19</v>
      </c>
      <c r="J3794" t="s">
        <v>329</v>
      </c>
      <c r="K3794">
        <v>20</v>
      </c>
      <c r="L3794">
        <v>2</v>
      </c>
      <c r="M3794">
        <v>0</v>
      </c>
      <c r="N3794">
        <v>0</v>
      </c>
    </row>
    <row r="3795" spans="1:14" x14ac:dyDescent="0.15">
      <c r="A3795" t="str">
        <f t="shared" si="61"/>
        <v>202001_315_4562342690081</v>
      </c>
      <c r="B3795">
        <v>202001</v>
      </c>
      <c r="C3795">
        <v>315</v>
      </c>
      <c r="D3795" t="s">
        <v>78</v>
      </c>
      <c r="E3795" s="9">
        <v>4562342690081</v>
      </c>
      <c r="F3795">
        <v>0</v>
      </c>
      <c r="G3795">
        <v>0</v>
      </c>
      <c r="H3795" t="s">
        <v>25</v>
      </c>
      <c r="I3795" t="s">
        <v>19</v>
      </c>
      <c r="J3795" t="s">
        <v>329</v>
      </c>
      <c r="K3795">
        <v>4</v>
      </c>
      <c r="L3795">
        <v>1</v>
      </c>
      <c r="M3795">
        <v>0</v>
      </c>
      <c r="N3795">
        <v>0</v>
      </c>
    </row>
    <row r="3796" spans="1:14" x14ac:dyDescent="0.15">
      <c r="A3796" t="str">
        <f t="shared" si="61"/>
        <v>202001_383_4562342690029</v>
      </c>
      <c r="B3796">
        <v>202001</v>
      </c>
      <c r="C3796">
        <v>383</v>
      </c>
      <c r="D3796" t="s">
        <v>97</v>
      </c>
      <c r="E3796" s="9">
        <v>4562342690029</v>
      </c>
      <c r="F3796">
        <v>0</v>
      </c>
      <c r="G3796">
        <v>0</v>
      </c>
      <c r="H3796" t="s">
        <v>18</v>
      </c>
      <c r="I3796" t="s">
        <v>19</v>
      </c>
      <c r="J3796" t="s">
        <v>329</v>
      </c>
      <c r="K3796">
        <v>18</v>
      </c>
      <c r="L3796">
        <v>4</v>
      </c>
      <c r="M3796">
        <v>0</v>
      </c>
      <c r="N3796">
        <v>0</v>
      </c>
    </row>
    <row r="3797" spans="1:14" x14ac:dyDescent="0.15">
      <c r="A3797" t="str">
        <f t="shared" si="61"/>
        <v>202001_383_4562342690036</v>
      </c>
      <c r="B3797">
        <v>202001</v>
      </c>
      <c r="C3797">
        <v>383</v>
      </c>
      <c r="D3797" t="s">
        <v>97</v>
      </c>
      <c r="E3797" s="9">
        <v>4562342690036</v>
      </c>
      <c r="F3797">
        <v>0</v>
      </c>
      <c r="G3797">
        <v>0</v>
      </c>
      <c r="H3797" t="s">
        <v>20</v>
      </c>
      <c r="I3797" t="s">
        <v>19</v>
      </c>
      <c r="J3797" t="s">
        <v>329</v>
      </c>
      <c r="K3797">
        <v>6</v>
      </c>
      <c r="L3797">
        <v>1</v>
      </c>
      <c r="M3797">
        <v>0</v>
      </c>
      <c r="N3797">
        <v>0</v>
      </c>
    </row>
    <row r="3798" spans="1:14" x14ac:dyDescent="0.15">
      <c r="A3798" t="str">
        <f t="shared" si="61"/>
        <v>202001_383_4562342690050</v>
      </c>
      <c r="B3798">
        <v>202001</v>
      </c>
      <c r="C3798">
        <v>383</v>
      </c>
      <c r="D3798" t="s">
        <v>97</v>
      </c>
      <c r="E3798" s="9">
        <v>4562342690050</v>
      </c>
      <c r="F3798">
        <v>0</v>
      </c>
      <c r="G3798">
        <v>0</v>
      </c>
      <c r="H3798" t="s">
        <v>22</v>
      </c>
      <c r="I3798" t="s">
        <v>19</v>
      </c>
      <c r="J3798" t="s">
        <v>329</v>
      </c>
      <c r="K3798">
        <v>8</v>
      </c>
      <c r="L3798">
        <v>1</v>
      </c>
      <c r="M3798">
        <v>0</v>
      </c>
      <c r="N3798">
        <v>0</v>
      </c>
    </row>
    <row r="3799" spans="1:14" x14ac:dyDescent="0.15">
      <c r="A3799" t="str">
        <f t="shared" si="61"/>
        <v>202001_383_4562342690043</v>
      </c>
      <c r="B3799">
        <v>202001</v>
      </c>
      <c r="C3799">
        <v>383</v>
      </c>
      <c r="D3799" t="s">
        <v>97</v>
      </c>
      <c r="E3799" s="9">
        <v>4562342690043</v>
      </c>
      <c r="F3799">
        <v>0</v>
      </c>
      <c r="G3799">
        <v>0</v>
      </c>
      <c r="H3799" t="s">
        <v>21</v>
      </c>
      <c r="I3799" t="s">
        <v>19</v>
      </c>
      <c r="J3799" t="s">
        <v>329</v>
      </c>
      <c r="K3799">
        <v>18</v>
      </c>
      <c r="L3799">
        <v>5</v>
      </c>
      <c r="M3799">
        <v>0</v>
      </c>
      <c r="N3799">
        <v>0</v>
      </c>
    </row>
    <row r="3800" spans="1:14" x14ac:dyDescent="0.15">
      <c r="A3800" t="str">
        <f t="shared" si="61"/>
        <v>202001_383_4562342690067</v>
      </c>
      <c r="B3800">
        <v>202001</v>
      </c>
      <c r="C3800">
        <v>383</v>
      </c>
      <c r="D3800" t="s">
        <v>97</v>
      </c>
      <c r="E3800" s="9">
        <v>4562342690067</v>
      </c>
      <c r="F3800">
        <v>0</v>
      </c>
      <c r="G3800">
        <v>0</v>
      </c>
      <c r="H3800" t="s">
        <v>23</v>
      </c>
      <c r="I3800" t="s">
        <v>19</v>
      </c>
      <c r="J3800" t="s">
        <v>329</v>
      </c>
      <c r="K3800">
        <v>25</v>
      </c>
      <c r="L3800">
        <v>3</v>
      </c>
      <c r="M3800">
        <v>0</v>
      </c>
      <c r="N3800">
        <v>0</v>
      </c>
    </row>
    <row r="3801" spans="1:14" x14ac:dyDescent="0.15">
      <c r="A3801" t="str">
        <f t="shared" ref="A3801:A3864" si="62">B3801&amp;"_"&amp;C3801&amp;"_"&amp;E3801</f>
        <v>202001_383_4562342690074</v>
      </c>
      <c r="B3801">
        <v>202001</v>
      </c>
      <c r="C3801">
        <v>383</v>
      </c>
      <c r="D3801" t="s">
        <v>97</v>
      </c>
      <c r="E3801" s="9">
        <v>4562342690074</v>
      </c>
      <c r="F3801">
        <v>0</v>
      </c>
      <c r="G3801">
        <v>0</v>
      </c>
      <c r="H3801" t="s">
        <v>24</v>
      </c>
      <c r="I3801" t="s">
        <v>19</v>
      </c>
      <c r="J3801" t="s">
        <v>329</v>
      </c>
      <c r="K3801">
        <v>13</v>
      </c>
      <c r="L3801">
        <v>10</v>
      </c>
      <c r="M3801">
        <v>0</v>
      </c>
      <c r="N3801">
        <v>0</v>
      </c>
    </row>
    <row r="3802" spans="1:14" x14ac:dyDescent="0.15">
      <c r="A3802" t="str">
        <f t="shared" si="62"/>
        <v>202001_383_4562342690081</v>
      </c>
      <c r="B3802">
        <v>202001</v>
      </c>
      <c r="C3802">
        <v>383</v>
      </c>
      <c r="D3802" t="s">
        <v>97</v>
      </c>
      <c r="E3802" s="9">
        <v>4562342690081</v>
      </c>
      <c r="F3802">
        <v>0</v>
      </c>
      <c r="G3802">
        <v>0</v>
      </c>
      <c r="H3802" t="s">
        <v>25</v>
      </c>
      <c r="I3802" t="s">
        <v>19</v>
      </c>
      <c r="J3802" t="s">
        <v>329</v>
      </c>
      <c r="K3802">
        <v>2</v>
      </c>
      <c r="L3802">
        <v>3</v>
      </c>
      <c r="M3802">
        <v>0</v>
      </c>
      <c r="N3802">
        <v>0</v>
      </c>
    </row>
    <row r="3803" spans="1:14" x14ac:dyDescent="0.15">
      <c r="A3803" t="str">
        <f t="shared" si="62"/>
        <v>202001_385_4562342690029</v>
      </c>
      <c r="B3803">
        <v>202001</v>
      </c>
      <c r="C3803">
        <v>385</v>
      </c>
      <c r="D3803" t="s">
        <v>98</v>
      </c>
      <c r="E3803" s="9">
        <v>4562342690029</v>
      </c>
      <c r="F3803">
        <v>0</v>
      </c>
      <c r="G3803">
        <v>0</v>
      </c>
      <c r="H3803" t="s">
        <v>18</v>
      </c>
      <c r="I3803" t="s">
        <v>19</v>
      </c>
      <c r="J3803" t="s">
        <v>329</v>
      </c>
      <c r="K3803">
        <v>21</v>
      </c>
      <c r="L3803">
        <v>0</v>
      </c>
      <c r="M3803">
        <v>0</v>
      </c>
      <c r="N3803">
        <v>0</v>
      </c>
    </row>
    <row r="3804" spans="1:14" x14ac:dyDescent="0.15">
      <c r="A3804" t="str">
        <f t="shared" si="62"/>
        <v>202001_385_4562342690036</v>
      </c>
      <c r="B3804">
        <v>202001</v>
      </c>
      <c r="C3804">
        <v>385</v>
      </c>
      <c r="D3804" t="s">
        <v>98</v>
      </c>
      <c r="E3804" s="9">
        <v>4562342690036</v>
      </c>
      <c r="F3804">
        <v>0</v>
      </c>
      <c r="G3804">
        <v>0</v>
      </c>
      <c r="H3804" t="s">
        <v>20</v>
      </c>
      <c r="I3804" t="s">
        <v>19</v>
      </c>
      <c r="J3804" t="s">
        <v>329</v>
      </c>
      <c r="K3804">
        <v>6</v>
      </c>
      <c r="L3804">
        <v>2</v>
      </c>
      <c r="M3804">
        <v>0</v>
      </c>
      <c r="N3804">
        <v>0</v>
      </c>
    </row>
    <row r="3805" spans="1:14" x14ac:dyDescent="0.15">
      <c r="A3805" t="str">
        <f t="shared" si="62"/>
        <v>202001_385_4562342690050</v>
      </c>
      <c r="B3805">
        <v>202001</v>
      </c>
      <c r="C3805">
        <v>385</v>
      </c>
      <c r="D3805" t="s">
        <v>98</v>
      </c>
      <c r="E3805" s="9">
        <v>4562342690050</v>
      </c>
      <c r="F3805">
        <v>0</v>
      </c>
      <c r="G3805">
        <v>0</v>
      </c>
      <c r="H3805" t="s">
        <v>22</v>
      </c>
      <c r="I3805" t="s">
        <v>19</v>
      </c>
      <c r="J3805" t="s">
        <v>329</v>
      </c>
      <c r="K3805">
        <v>8</v>
      </c>
      <c r="L3805">
        <v>1</v>
      </c>
      <c r="M3805">
        <v>0</v>
      </c>
      <c r="N3805">
        <v>0</v>
      </c>
    </row>
    <row r="3806" spans="1:14" x14ac:dyDescent="0.15">
      <c r="A3806" t="str">
        <f t="shared" si="62"/>
        <v>202001_385_4562342690043</v>
      </c>
      <c r="B3806">
        <v>202001</v>
      </c>
      <c r="C3806">
        <v>385</v>
      </c>
      <c r="D3806" t="s">
        <v>98</v>
      </c>
      <c r="E3806" s="9">
        <v>4562342690043</v>
      </c>
      <c r="F3806">
        <v>0</v>
      </c>
      <c r="G3806">
        <v>0</v>
      </c>
      <c r="H3806" t="s">
        <v>21</v>
      </c>
      <c r="I3806" t="s">
        <v>19</v>
      </c>
      <c r="J3806" t="s">
        <v>329</v>
      </c>
      <c r="K3806">
        <v>21</v>
      </c>
      <c r="L3806">
        <v>3</v>
      </c>
      <c r="M3806">
        <v>0</v>
      </c>
      <c r="N3806">
        <v>0</v>
      </c>
    </row>
    <row r="3807" spans="1:14" x14ac:dyDescent="0.15">
      <c r="A3807" t="str">
        <f t="shared" si="62"/>
        <v>202001_385_4562342690067</v>
      </c>
      <c r="B3807">
        <v>202001</v>
      </c>
      <c r="C3807">
        <v>385</v>
      </c>
      <c r="D3807" t="s">
        <v>98</v>
      </c>
      <c r="E3807" s="9">
        <v>4562342690067</v>
      </c>
      <c r="F3807">
        <v>0</v>
      </c>
      <c r="G3807">
        <v>0</v>
      </c>
      <c r="H3807" t="s">
        <v>23</v>
      </c>
      <c r="I3807" t="s">
        <v>19</v>
      </c>
      <c r="J3807" t="s">
        <v>329</v>
      </c>
      <c r="K3807">
        <v>18</v>
      </c>
      <c r="L3807">
        <v>1</v>
      </c>
      <c r="M3807">
        <v>0</v>
      </c>
      <c r="N3807">
        <v>0</v>
      </c>
    </row>
    <row r="3808" spans="1:14" x14ac:dyDescent="0.15">
      <c r="A3808" t="str">
        <f t="shared" si="62"/>
        <v>202001_385_4562342690074</v>
      </c>
      <c r="B3808">
        <v>202001</v>
      </c>
      <c r="C3808">
        <v>385</v>
      </c>
      <c r="D3808" t="s">
        <v>98</v>
      </c>
      <c r="E3808" s="9">
        <v>4562342690074</v>
      </c>
      <c r="F3808">
        <v>0</v>
      </c>
      <c r="G3808">
        <v>0</v>
      </c>
      <c r="H3808" t="s">
        <v>24</v>
      </c>
      <c r="I3808" t="s">
        <v>19</v>
      </c>
      <c r="J3808" t="s">
        <v>329</v>
      </c>
      <c r="K3808">
        <v>15</v>
      </c>
      <c r="L3808">
        <v>3</v>
      </c>
      <c r="M3808">
        <v>0</v>
      </c>
      <c r="N3808">
        <v>0</v>
      </c>
    </row>
    <row r="3809" spans="1:14" x14ac:dyDescent="0.15">
      <c r="A3809" t="str">
        <f t="shared" si="62"/>
        <v>202001_385_4562342690081</v>
      </c>
      <c r="B3809">
        <v>202001</v>
      </c>
      <c r="C3809">
        <v>385</v>
      </c>
      <c r="D3809" t="s">
        <v>98</v>
      </c>
      <c r="E3809" s="9">
        <v>4562342690081</v>
      </c>
      <c r="F3809">
        <v>0</v>
      </c>
      <c r="G3809">
        <v>0</v>
      </c>
      <c r="H3809" t="s">
        <v>25</v>
      </c>
      <c r="I3809" t="s">
        <v>19</v>
      </c>
      <c r="J3809" t="s">
        <v>329</v>
      </c>
      <c r="K3809">
        <v>6</v>
      </c>
      <c r="L3809">
        <v>1</v>
      </c>
      <c r="M3809">
        <v>0</v>
      </c>
      <c r="N3809">
        <v>0</v>
      </c>
    </row>
    <row r="3810" spans="1:14" x14ac:dyDescent="0.15">
      <c r="A3810" t="str">
        <f t="shared" si="62"/>
        <v>202001_388_4562342690029</v>
      </c>
      <c r="B3810">
        <v>202001</v>
      </c>
      <c r="C3810">
        <v>388</v>
      </c>
      <c r="D3810" t="s">
        <v>100</v>
      </c>
      <c r="E3810" s="9">
        <v>4562342690029</v>
      </c>
      <c r="F3810">
        <v>0</v>
      </c>
      <c r="G3810">
        <v>0</v>
      </c>
      <c r="H3810" t="s">
        <v>18</v>
      </c>
      <c r="I3810" t="s">
        <v>19</v>
      </c>
      <c r="J3810" t="s">
        <v>329</v>
      </c>
      <c r="K3810">
        <v>24</v>
      </c>
      <c r="L3810">
        <v>1</v>
      </c>
      <c r="M3810">
        <v>0</v>
      </c>
      <c r="N3810">
        <v>0</v>
      </c>
    </row>
    <row r="3811" spans="1:14" x14ac:dyDescent="0.15">
      <c r="A3811" t="str">
        <f t="shared" si="62"/>
        <v>202001_388_4562342690036</v>
      </c>
      <c r="B3811">
        <v>202001</v>
      </c>
      <c r="C3811">
        <v>388</v>
      </c>
      <c r="D3811" t="s">
        <v>100</v>
      </c>
      <c r="E3811" s="9">
        <v>4562342690036</v>
      </c>
      <c r="F3811">
        <v>0</v>
      </c>
      <c r="G3811">
        <v>0</v>
      </c>
      <c r="H3811" t="s">
        <v>20</v>
      </c>
      <c r="I3811" t="s">
        <v>19</v>
      </c>
      <c r="J3811" t="s">
        <v>329</v>
      </c>
      <c r="K3811">
        <v>6</v>
      </c>
      <c r="L3811">
        <v>1</v>
      </c>
      <c r="M3811">
        <v>0</v>
      </c>
      <c r="N3811">
        <v>0</v>
      </c>
    </row>
    <row r="3812" spans="1:14" x14ac:dyDescent="0.15">
      <c r="A3812" t="str">
        <f t="shared" si="62"/>
        <v>202001_388_4562342690050</v>
      </c>
      <c r="B3812">
        <v>202001</v>
      </c>
      <c r="C3812">
        <v>388</v>
      </c>
      <c r="D3812" t="s">
        <v>100</v>
      </c>
      <c r="E3812" s="9">
        <v>4562342690050</v>
      </c>
      <c r="F3812">
        <v>0</v>
      </c>
      <c r="G3812">
        <v>0</v>
      </c>
      <c r="H3812" t="s">
        <v>22</v>
      </c>
      <c r="I3812" t="s">
        <v>19</v>
      </c>
      <c r="J3812" t="s">
        <v>329</v>
      </c>
      <c r="K3812">
        <v>7</v>
      </c>
      <c r="L3812">
        <v>0</v>
      </c>
      <c r="M3812">
        <v>0</v>
      </c>
      <c r="N3812">
        <v>0</v>
      </c>
    </row>
    <row r="3813" spans="1:14" x14ac:dyDescent="0.15">
      <c r="A3813" t="str">
        <f t="shared" si="62"/>
        <v>202001_388_4562342690043</v>
      </c>
      <c r="B3813">
        <v>202001</v>
      </c>
      <c r="C3813">
        <v>388</v>
      </c>
      <c r="D3813" t="s">
        <v>100</v>
      </c>
      <c r="E3813" s="9">
        <v>4562342690043</v>
      </c>
      <c r="F3813">
        <v>0</v>
      </c>
      <c r="G3813">
        <v>0</v>
      </c>
      <c r="H3813" t="s">
        <v>21</v>
      </c>
      <c r="I3813" t="s">
        <v>19</v>
      </c>
      <c r="J3813" t="s">
        <v>329</v>
      </c>
      <c r="K3813">
        <v>25</v>
      </c>
      <c r="L3813">
        <v>2</v>
      </c>
      <c r="M3813">
        <v>0</v>
      </c>
      <c r="N3813">
        <v>0</v>
      </c>
    </row>
    <row r="3814" spans="1:14" x14ac:dyDescent="0.15">
      <c r="A3814" t="str">
        <f t="shared" si="62"/>
        <v>202001_388_4562342690067</v>
      </c>
      <c r="B3814">
        <v>202001</v>
      </c>
      <c r="C3814">
        <v>388</v>
      </c>
      <c r="D3814" t="s">
        <v>100</v>
      </c>
      <c r="E3814" s="9">
        <v>4562342690067</v>
      </c>
      <c r="F3814">
        <v>0</v>
      </c>
      <c r="G3814">
        <v>0</v>
      </c>
      <c r="H3814" t="s">
        <v>23</v>
      </c>
      <c r="I3814" t="s">
        <v>19</v>
      </c>
      <c r="J3814" t="s">
        <v>329</v>
      </c>
      <c r="K3814">
        <v>26</v>
      </c>
      <c r="L3814">
        <v>2</v>
      </c>
      <c r="M3814">
        <v>0</v>
      </c>
      <c r="N3814">
        <v>0</v>
      </c>
    </row>
    <row r="3815" spans="1:14" x14ac:dyDescent="0.15">
      <c r="A3815" t="str">
        <f t="shared" si="62"/>
        <v>202001_388_4562342690074</v>
      </c>
      <c r="B3815">
        <v>202001</v>
      </c>
      <c r="C3815">
        <v>388</v>
      </c>
      <c r="D3815" t="s">
        <v>100</v>
      </c>
      <c r="E3815" s="9">
        <v>4562342690074</v>
      </c>
      <c r="F3815">
        <v>0</v>
      </c>
      <c r="G3815">
        <v>0</v>
      </c>
      <c r="H3815" t="s">
        <v>24</v>
      </c>
      <c r="I3815" t="s">
        <v>19</v>
      </c>
      <c r="J3815" t="s">
        <v>329</v>
      </c>
      <c r="K3815">
        <v>14</v>
      </c>
      <c r="L3815">
        <v>3</v>
      </c>
      <c r="M3815">
        <v>0</v>
      </c>
      <c r="N3815">
        <v>0</v>
      </c>
    </row>
    <row r="3816" spans="1:14" x14ac:dyDescent="0.15">
      <c r="A3816" t="str">
        <f t="shared" si="62"/>
        <v>202001_388_4562342690081</v>
      </c>
      <c r="B3816">
        <v>202001</v>
      </c>
      <c r="C3816">
        <v>388</v>
      </c>
      <c r="D3816" t="s">
        <v>100</v>
      </c>
      <c r="E3816" s="9">
        <v>4562342690081</v>
      </c>
      <c r="F3816">
        <v>0</v>
      </c>
      <c r="G3816">
        <v>0</v>
      </c>
      <c r="H3816" t="s">
        <v>25</v>
      </c>
      <c r="I3816" t="s">
        <v>19</v>
      </c>
      <c r="J3816" t="s">
        <v>329</v>
      </c>
      <c r="K3816">
        <v>8</v>
      </c>
      <c r="L3816">
        <v>0</v>
      </c>
      <c r="M3816">
        <v>0</v>
      </c>
      <c r="N3816">
        <v>0</v>
      </c>
    </row>
    <row r="3817" spans="1:14" x14ac:dyDescent="0.15">
      <c r="A3817" t="str">
        <f t="shared" si="62"/>
        <v>202001_393_4562342690029</v>
      </c>
      <c r="B3817">
        <v>202001</v>
      </c>
      <c r="C3817">
        <v>393</v>
      </c>
      <c r="D3817" t="s">
        <v>101</v>
      </c>
      <c r="E3817" s="9">
        <v>4562342690029</v>
      </c>
      <c r="F3817">
        <v>0</v>
      </c>
      <c r="G3817">
        <v>0</v>
      </c>
      <c r="H3817" t="s">
        <v>18</v>
      </c>
      <c r="I3817" t="s">
        <v>19</v>
      </c>
      <c r="J3817" t="s">
        <v>329</v>
      </c>
      <c r="K3817">
        <v>26</v>
      </c>
      <c r="L3817">
        <v>0</v>
      </c>
      <c r="M3817">
        <v>0</v>
      </c>
      <c r="N3817">
        <v>0</v>
      </c>
    </row>
    <row r="3818" spans="1:14" x14ac:dyDescent="0.15">
      <c r="A3818" t="str">
        <f t="shared" si="62"/>
        <v>202001_393_4562342690036</v>
      </c>
      <c r="B3818">
        <v>202001</v>
      </c>
      <c r="C3818">
        <v>393</v>
      </c>
      <c r="D3818" t="s">
        <v>101</v>
      </c>
      <c r="E3818" s="9">
        <v>4562342690036</v>
      </c>
      <c r="F3818">
        <v>0</v>
      </c>
      <c r="G3818">
        <v>0</v>
      </c>
      <c r="H3818" t="s">
        <v>20</v>
      </c>
      <c r="I3818" t="s">
        <v>19</v>
      </c>
      <c r="J3818" t="s">
        <v>329</v>
      </c>
      <c r="K3818">
        <v>9</v>
      </c>
      <c r="L3818">
        <v>0</v>
      </c>
      <c r="M3818">
        <v>0</v>
      </c>
      <c r="N3818">
        <v>0</v>
      </c>
    </row>
    <row r="3819" spans="1:14" x14ac:dyDescent="0.15">
      <c r="A3819" t="str">
        <f t="shared" si="62"/>
        <v>202001_393_4562342690050</v>
      </c>
      <c r="B3819">
        <v>202001</v>
      </c>
      <c r="C3819">
        <v>393</v>
      </c>
      <c r="D3819" t="s">
        <v>101</v>
      </c>
      <c r="E3819" s="9">
        <v>4562342690050</v>
      </c>
      <c r="F3819">
        <v>0</v>
      </c>
      <c r="G3819">
        <v>0</v>
      </c>
      <c r="H3819" t="s">
        <v>22</v>
      </c>
      <c r="I3819" t="s">
        <v>19</v>
      </c>
      <c r="J3819" t="s">
        <v>329</v>
      </c>
      <c r="K3819">
        <v>10</v>
      </c>
      <c r="L3819">
        <v>0</v>
      </c>
      <c r="M3819">
        <v>0</v>
      </c>
      <c r="N3819">
        <v>0</v>
      </c>
    </row>
    <row r="3820" spans="1:14" x14ac:dyDescent="0.15">
      <c r="A3820" t="str">
        <f t="shared" si="62"/>
        <v>202001_393_4562342690043</v>
      </c>
      <c r="B3820">
        <v>202001</v>
      </c>
      <c r="C3820">
        <v>393</v>
      </c>
      <c r="D3820" t="s">
        <v>101</v>
      </c>
      <c r="E3820" s="9">
        <v>4562342690043</v>
      </c>
      <c r="F3820">
        <v>0</v>
      </c>
      <c r="G3820">
        <v>0</v>
      </c>
      <c r="H3820" t="s">
        <v>21</v>
      </c>
      <c r="I3820" t="s">
        <v>19</v>
      </c>
      <c r="J3820" t="s">
        <v>329</v>
      </c>
      <c r="K3820">
        <v>29</v>
      </c>
      <c r="L3820">
        <v>1</v>
      </c>
      <c r="M3820">
        <v>0</v>
      </c>
      <c r="N3820">
        <v>0</v>
      </c>
    </row>
    <row r="3821" spans="1:14" x14ac:dyDescent="0.15">
      <c r="A3821" t="str">
        <f t="shared" si="62"/>
        <v>202001_393_4562342690067</v>
      </c>
      <c r="B3821">
        <v>202001</v>
      </c>
      <c r="C3821">
        <v>393</v>
      </c>
      <c r="D3821" t="s">
        <v>101</v>
      </c>
      <c r="E3821" s="9">
        <v>4562342690067</v>
      </c>
      <c r="F3821">
        <v>0</v>
      </c>
      <c r="G3821">
        <v>0</v>
      </c>
      <c r="H3821" t="s">
        <v>23</v>
      </c>
      <c r="I3821" t="s">
        <v>19</v>
      </c>
      <c r="J3821" t="s">
        <v>329</v>
      </c>
      <c r="K3821">
        <v>30</v>
      </c>
      <c r="L3821">
        <v>0</v>
      </c>
      <c r="M3821">
        <v>0</v>
      </c>
      <c r="N3821">
        <v>0</v>
      </c>
    </row>
    <row r="3822" spans="1:14" x14ac:dyDescent="0.15">
      <c r="A3822" t="str">
        <f t="shared" si="62"/>
        <v>202001_393_4562342690074</v>
      </c>
      <c r="B3822">
        <v>202001</v>
      </c>
      <c r="C3822">
        <v>393</v>
      </c>
      <c r="D3822" t="s">
        <v>101</v>
      </c>
      <c r="E3822" s="9">
        <v>4562342690074</v>
      </c>
      <c r="F3822">
        <v>0</v>
      </c>
      <c r="G3822">
        <v>0</v>
      </c>
      <c r="H3822" t="s">
        <v>24</v>
      </c>
      <c r="I3822" t="s">
        <v>19</v>
      </c>
      <c r="J3822" t="s">
        <v>329</v>
      </c>
      <c r="K3822">
        <v>26</v>
      </c>
      <c r="L3822">
        <v>0</v>
      </c>
      <c r="M3822">
        <v>0</v>
      </c>
      <c r="N3822">
        <v>0</v>
      </c>
    </row>
    <row r="3823" spans="1:14" x14ac:dyDescent="0.15">
      <c r="A3823" t="str">
        <f t="shared" si="62"/>
        <v>202001_393_4562342690081</v>
      </c>
      <c r="B3823">
        <v>202001</v>
      </c>
      <c r="C3823">
        <v>393</v>
      </c>
      <c r="D3823" t="s">
        <v>101</v>
      </c>
      <c r="E3823" s="9">
        <v>4562342690081</v>
      </c>
      <c r="F3823">
        <v>0</v>
      </c>
      <c r="G3823">
        <v>0</v>
      </c>
      <c r="H3823" t="s">
        <v>25</v>
      </c>
      <c r="I3823" t="s">
        <v>19</v>
      </c>
      <c r="J3823" t="s">
        <v>329</v>
      </c>
      <c r="K3823">
        <v>6</v>
      </c>
      <c r="L3823">
        <v>1</v>
      </c>
      <c r="M3823">
        <v>0</v>
      </c>
      <c r="N3823">
        <v>0</v>
      </c>
    </row>
    <row r="3824" spans="1:14" x14ac:dyDescent="0.15">
      <c r="A3824" t="str">
        <f t="shared" si="62"/>
        <v>202001_394_4562342690029</v>
      </c>
      <c r="B3824">
        <v>202001</v>
      </c>
      <c r="C3824">
        <v>394</v>
      </c>
      <c r="D3824" t="s">
        <v>102</v>
      </c>
      <c r="E3824" s="9">
        <v>4562342690029</v>
      </c>
      <c r="F3824">
        <v>0</v>
      </c>
      <c r="G3824">
        <v>0</v>
      </c>
      <c r="H3824" t="s">
        <v>18</v>
      </c>
      <c r="I3824" t="s">
        <v>19</v>
      </c>
      <c r="J3824" t="s">
        <v>329</v>
      </c>
      <c r="K3824">
        <v>9</v>
      </c>
      <c r="L3824">
        <v>3</v>
      </c>
      <c r="M3824">
        <v>0</v>
      </c>
      <c r="N3824">
        <v>0</v>
      </c>
    </row>
    <row r="3825" spans="1:14" x14ac:dyDescent="0.15">
      <c r="A3825" t="str">
        <f t="shared" si="62"/>
        <v>202001_394_4562342690036</v>
      </c>
      <c r="B3825">
        <v>202001</v>
      </c>
      <c r="C3825">
        <v>394</v>
      </c>
      <c r="D3825" t="s">
        <v>102</v>
      </c>
      <c r="E3825" s="9">
        <v>4562342690036</v>
      </c>
      <c r="F3825">
        <v>0</v>
      </c>
      <c r="G3825">
        <v>0</v>
      </c>
      <c r="H3825" t="s">
        <v>20</v>
      </c>
      <c r="I3825" t="s">
        <v>19</v>
      </c>
      <c r="J3825" t="s">
        <v>329</v>
      </c>
      <c r="K3825">
        <v>2</v>
      </c>
      <c r="L3825">
        <v>0</v>
      </c>
      <c r="M3825">
        <v>0</v>
      </c>
      <c r="N3825">
        <v>0</v>
      </c>
    </row>
    <row r="3826" spans="1:14" x14ac:dyDescent="0.15">
      <c r="A3826" t="str">
        <f t="shared" si="62"/>
        <v>202001_394_4562342690050</v>
      </c>
      <c r="B3826">
        <v>202001</v>
      </c>
      <c r="C3826">
        <v>394</v>
      </c>
      <c r="D3826" t="s">
        <v>102</v>
      </c>
      <c r="E3826" s="9">
        <v>4562342690050</v>
      </c>
      <c r="F3826">
        <v>0</v>
      </c>
      <c r="G3826">
        <v>0</v>
      </c>
      <c r="H3826" t="s">
        <v>22</v>
      </c>
      <c r="I3826" t="s">
        <v>19</v>
      </c>
      <c r="J3826" t="s">
        <v>329</v>
      </c>
      <c r="K3826">
        <v>7</v>
      </c>
      <c r="L3826">
        <v>0</v>
      </c>
      <c r="M3826">
        <v>0</v>
      </c>
      <c r="N3826">
        <v>0</v>
      </c>
    </row>
    <row r="3827" spans="1:14" x14ac:dyDescent="0.15">
      <c r="A3827" t="str">
        <f t="shared" si="62"/>
        <v>202001_394_4562342690043</v>
      </c>
      <c r="B3827">
        <v>202001</v>
      </c>
      <c r="C3827">
        <v>394</v>
      </c>
      <c r="D3827" t="s">
        <v>102</v>
      </c>
      <c r="E3827" s="9">
        <v>4562342690043</v>
      </c>
      <c r="F3827">
        <v>0</v>
      </c>
      <c r="G3827">
        <v>0</v>
      </c>
      <c r="H3827" t="s">
        <v>21</v>
      </c>
      <c r="I3827" t="s">
        <v>19</v>
      </c>
      <c r="J3827" t="s">
        <v>329</v>
      </c>
      <c r="K3827">
        <v>7</v>
      </c>
      <c r="L3827">
        <v>4</v>
      </c>
      <c r="M3827">
        <v>0</v>
      </c>
      <c r="N3827">
        <v>0</v>
      </c>
    </row>
    <row r="3828" spans="1:14" x14ac:dyDescent="0.15">
      <c r="A3828" t="str">
        <f t="shared" si="62"/>
        <v>202001_394_4562342690067</v>
      </c>
      <c r="B3828">
        <v>202001</v>
      </c>
      <c r="C3828">
        <v>394</v>
      </c>
      <c r="D3828" t="s">
        <v>102</v>
      </c>
      <c r="E3828" s="9">
        <v>4562342690067</v>
      </c>
      <c r="F3828">
        <v>0</v>
      </c>
      <c r="G3828">
        <v>0</v>
      </c>
      <c r="H3828" t="s">
        <v>23</v>
      </c>
      <c r="I3828" t="s">
        <v>19</v>
      </c>
      <c r="J3828" t="s">
        <v>329</v>
      </c>
      <c r="K3828">
        <v>21</v>
      </c>
      <c r="L3828">
        <v>6</v>
      </c>
      <c r="M3828">
        <v>0</v>
      </c>
      <c r="N3828">
        <v>0</v>
      </c>
    </row>
    <row r="3829" spans="1:14" x14ac:dyDescent="0.15">
      <c r="A3829" t="str">
        <f t="shared" si="62"/>
        <v>202001_394_4562342690074</v>
      </c>
      <c r="B3829">
        <v>202001</v>
      </c>
      <c r="C3829">
        <v>394</v>
      </c>
      <c r="D3829" t="s">
        <v>102</v>
      </c>
      <c r="E3829" s="9">
        <v>4562342690074</v>
      </c>
      <c r="F3829">
        <v>0</v>
      </c>
      <c r="G3829">
        <v>0</v>
      </c>
      <c r="H3829" t="s">
        <v>24</v>
      </c>
      <c r="I3829" t="s">
        <v>19</v>
      </c>
      <c r="J3829" t="s">
        <v>329</v>
      </c>
      <c r="K3829">
        <v>9</v>
      </c>
      <c r="L3829">
        <v>4</v>
      </c>
      <c r="M3829">
        <v>0</v>
      </c>
      <c r="N3829">
        <v>0</v>
      </c>
    </row>
    <row r="3830" spans="1:14" x14ac:dyDescent="0.15">
      <c r="A3830" t="str">
        <f t="shared" si="62"/>
        <v>202001_394_4562342690081</v>
      </c>
      <c r="B3830">
        <v>202001</v>
      </c>
      <c r="C3830">
        <v>394</v>
      </c>
      <c r="D3830" t="s">
        <v>102</v>
      </c>
      <c r="E3830" s="9">
        <v>4562342690081</v>
      </c>
      <c r="F3830">
        <v>0</v>
      </c>
      <c r="G3830">
        <v>0</v>
      </c>
      <c r="H3830" t="s">
        <v>25</v>
      </c>
      <c r="I3830" t="s">
        <v>19</v>
      </c>
      <c r="J3830" t="s">
        <v>329</v>
      </c>
      <c r="K3830">
        <v>3</v>
      </c>
      <c r="L3830">
        <v>1</v>
      </c>
      <c r="M3830">
        <v>0</v>
      </c>
      <c r="N3830">
        <v>0</v>
      </c>
    </row>
    <row r="3831" spans="1:14" x14ac:dyDescent="0.15">
      <c r="A3831" t="str">
        <f t="shared" si="62"/>
        <v>202001_398_4562342690029</v>
      </c>
      <c r="B3831">
        <v>202001</v>
      </c>
      <c r="C3831">
        <v>398</v>
      </c>
      <c r="D3831" t="s">
        <v>105</v>
      </c>
      <c r="E3831" s="9">
        <v>4562342690029</v>
      </c>
      <c r="F3831">
        <v>0</v>
      </c>
      <c r="G3831">
        <v>0</v>
      </c>
      <c r="H3831" t="s">
        <v>18</v>
      </c>
      <c r="I3831" t="s">
        <v>19</v>
      </c>
      <c r="J3831" t="s">
        <v>329</v>
      </c>
      <c r="K3831">
        <v>6</v>
      </c>
      <c r="L3831">
        <v>1</v>
      </c>
      <c r="M3831">
        <v>0</v>
      </c>
      <c r="N3831">
        <v>0</v>
      </c>
    </row>
    <row r="3832" spans="1:14" x14ac:dyDescent="0.15">
      <c r="A3832" t="str">
        <f t="shared" si="62"/>
        <v>202001_398_4562342690036</v>
      </c>
      <c r="B3832">
        <v>202001</v>
      </c>
      <c r="C3832">
        <v>398</v>
      </c>
      <c r="D3832" t="s">
        <v>105</v>
      </c>
      <c r="E3832" s="9">
        <v>4562342690036</v>
      </c>
      <c r="F3832">
        <v>0</v>
      </c>
      <c r="G3832">
        <v>0</v>
      </c>
      <c r="H3832" t="s">
        <v>20</v>
      </c>
      <c r="I3832" t="s">
        <v>19</v>
      </c>
      <c r="J3832" t="s">
        <v>329</v>
      </c>
      <c r="K3832">
        <v>6</v>
      </c>
      <c r="L3832">
        <v>2</v>
      </c>
      <c r="M3832">
        <v>0</v>
      </c>
      <c r="N3832">
        <v>0</v>
      </c>
    </row>
    <row r="3833" spans="1:14" x14ac:dyDescent="0.15">
      <c r="A3833" t="str">
        <f t="shared" si="62"/>
        <v>202001_398_4562342690050</v>
      </c>
      <c r="B3833">
        <v>202001</v>
      </c>
      <c r="C3833">
        <v>398</v>
      </c>
      <c r="D3833" t="s">
        <v>105</v>
      </c>
      <c r="E3833" s="9">
        <v>4562342690050</v>
      </c>
      <c r="F3833">
        <v>0</v>
      </c>
      <c r="G3833">
        <v>0</v>
      </c>
      <c r="H3833" t="s">
        <v>22</v>
      </c>
      <c r="I3833" t="s">
        <v>19</v>
      </c>
      <c r="J3833" t="s">
        <v>329</v>
      </c>
      <c r="K3833">
        <v>6</v>
      </c>
      <c r="L3833">
        <v>0</v>
      </c>
      <c r="M3833">
        <v>0</v>
      </c>
      <c r="N3833">
        <v>0</v>
      </c>
    </row>
    <row r="3834" spans="1:14" x14ac:dyDescent="0.15">
      <c r="A3834" t="str">
        <f t="shared" si="62"/>
        <v>202001_398_4562342690043</v>
      </c>
      <c r="B3834">
        <v>202001</v>
      </c>
      <c r="C3834">
        <v>398</v>
      </c>
      <c r="D3834" t="s">
        <v>105</v>
      </c>
      <c r="E3834" s="9">
        <v>4562342690043</v>
      </c>
      <c r="F3834">
        <v>0</v>
      </c>
      <c r="G3834">
        <v>0</v>
      </c>
      <c r="H3834" t="s">
        <v>21</v>
      </c>
      <c r="I3834" t="s">
        <v>19</v>
      </c>
      <c r="J3834" t="s">
        <v>329</v>
      </c>
      <c r="K3834">
        <v>27</v>
      </c>
      <c r="L3834">
        <v>2</v>
      </c>
      <c r="M3834">
        <v>0</v>
      </c>
      <c r="N3834">
        <v>0</v>
      </c>
    </row>
    <row r="3835" spans="1:14" x14ac:dyDescent="0.15">
      <c r="A3835" t="str">
        <f t="shared" si="62"/>
        <v>202001_398_4562342690067</v>
      </c>
      <c r="B3835">
        <v>202001</v>
      </c>
      <c r="C3835">
        <v>398</v>
      </c>
      <c r="D3835" t="s">
        <v>105</v>
      </c>
      <c r="E3835" s="9">
        <v>4562342690067</v>
      </c>
      <c r="F3835">
        <v>0</v>
      </c>
      <c r="G3835">
        <v>0</v>
      </c>
      <c r="H3835" t="s">
        <v>23</v>
      </c>
      <c r="I3835" t="s">
        <v>19</v>
      </c>
      <c r="J3835" t="s">
        <v>329</v>
      </c>
      <c r="K3835">
        <v>26</v>
      </c>
      <c r="L3835">
        <v>1</v>
      </c>
      <c r="M3835">
        <v>0</v>
      </c>
      <c r="N3835">
        <v>0</v>
      </c>
    </row>
    <row r="3836" spans="1:14" x14ac:dyDescent="0.15">
      <c r="A3836" t="str">
        <f t="shared" si="62"/>
        <v>202001_398_4562342690074</v>
      </c>
      <c r="B3836">
        <v>202001</v>
      </c>
      <c r="C3836">
        <v>398</v>
      </c>
      <c r="D3836" t="s">
        <v>105</v>
      </c>
      <c r="E3836" s="9">
        <v>4562342690074</v>
      </c>
      <c r="F3836">
        <v>0</v>
      </c>
      <c r="G3836">
        <v>0</v>
      </c>
      <c r="H3836" t="s">
        <v>24</v>
      </c>
      <c r="I3836" t="s">
        <v>19</v>
      </c>
      <c r="J3836" t="s">
        <v>329</v>
      </c>
      <c r="K3836">
        <v>22</v>
      </c>
      <c r="L3836">
        <v>2</v>
      </c>
      <c r="M3836">
        <v>0</v>
      </c>
      <c r="N3836">
        <v>0</v>
      </c>
    </row>
    <row r="3837" spans="1:14" x14ac:dyDescent="0.15">
      <c r="A3837" t="str">
        <f t="shared" si="62"/>
        <v>202001_398_4562342690081</v>
      </c>
      <c r="B3837">
        <v>202001</v>
      </c>
      <c r="C3837">
        <v>398</v>
      </c>
      <c r="D3837" t="s">
        <v>105</v>
      </c>
      <c r="E3837" s="9">
        <v>4562342690081</v>
      </c>
      <c r="F3837">
        <v>0</v>
      </c>
      <c r="G3837">
        <v>0</v>
      </c>
      <c r="H3837" t="s">
        <v>25</v>
      </c>
      <c r="I3837" t="s">
        <v>19</v>
      </c>
      <c r="J3837" t="s">
        <v>329</v>
      </c>
      <c r="K3837">
        <v>7</v>
      </c>
      <c r="L3837">
        <v>0</v>
      </c>
      <c r="M3837">
        <v>0</v>
      </c>
      <c r="N3837">
        <v>0</v>
      </c>
    </row>
    <row r="3838" spans="1:14" x14ac:dyDescent="0.15">
      <c r="A3838" t="str">
        <f t="shared" si="62"/>
        <v>202001_399_4562342690029</v>
      </c>
      <c r="B3838">
        <v>202001</v>
      </c>
      <c r="C3838">
        <v>399</v>
      </c>
      <c r="D3838" t="s">
        <v>106</v>
      </c>
      <c r="E3838" s="9">
        <v>4562342690029</v>
      </c>
      <c r="F3838">
        <v>0</v>
      </c>
      <c r="G3838">
        <v>0</v>
      </c>
      <c r="H3838" t="s">
        <v>18</v>
      </c>
      <c r="I3838" t="s">
        <v>19</v>
      </c>
      <c r="J3838" t="s">
        <v>329</v>
      </c>
      <c r="K3838">
        <v>18</v>
      </c>
      <c r="L3838">
        <v>0</v>
      </c>
      <c r="M3838">
        <v>0</v>
      </c>
      <c r="N3838">
        <v>0</v>
      </c>
    </row>
    <row r="3839" spans="1:14" x14ac:dyDescent="0.15">
      <c r="A3839" t="str">
        <f t="shared" si="62"/>
        <v>202001_399_4562342690036</v>
      </c>
      <c r="B3839">
        <v>202001</v>
      </c>
      <c r="C3839">
        <v>399</v>
      </c>
      <c r="D3839" t="s">
        <v>106</v>
      </c>
      <c r="E3839" s="9">
        <v>4562342690036</v>
      </c>
      <c r="F3839">
        <v>0</v>
      </c>
      <c r="G3839">
        <v>0</v>
      </c>
      <c r="H3839" t="s">
        <v>20</v>
      </c>
      <c r="I3839" t="s">
        <v>19</v>
      </c>
      <c r="J3839" t="s">
        <v>329</v>
      </c>
      <c r="K3839">
        <v>10</v>
      </c>
      <c r="L3839">
        <v>0</v>
      </c>
      <c r="M3839">
        <v>0</v>
      </c>
      <c r="N3839">
        <v>0</v>
      </c>
    </row>
    <row r="3840" spans="1:14" x14ac:dyDescent="0.15">
      <c r="A3840" t="str">
        <f t="shared" si="62"/>
        <v>202001_399_4562342690050</v>
      </c>
      <c r="B3840">
        <v>202001</v>
      </c>
      <c r="C3840">
        <v>399</v>
      </c>
      <c r="D3840" t="s">
        <v>106</v>
      </c>
      <c r="E3840" s="9">
        <v>4562342690050</v>
      </c>
      <c r="F3840">
        <v>0</v>
      </c>
      <c r="G3840">
        <v>0</v>
      </c>
      <c r="H3840" t="s">
        <v>22</v>
      </c>
      <c r="I3840" t="s">
        <v>19</v>
      </c>
      <c r="J3840" t="s">
        <v>329</v>
      </c>
      <c r="K3840">
        <v>7</v>
      </c>
      <c r="L3840">
        <v>1</v>
      </c>
      <c r="M3840">
        <v>0</v>
      </c>
      <c r="N3840">
        <v>0</v>
      </c>
    </row>
    <row r="3841" spans="1:14" x14ac:dyDescent="0.15">
      <c r="A3841" t="str">
        <f t="shared" si="62"/>
        <v>202001_399_4562342690043</v>
      </c>
      <c r="B3841">
        <v>202001</v>
      </c>
      <c r="C3841">
        <v>399</v>
      </c>
      <c r="D3841" t="s">
        <v>106</v>
      </c>
      <c r="E3841" s="9">
        <v>4562342690043</v>
      </c>
      <c r="F3841">
        <v>0</v>
      </c>
      <c r="G3841">
        <v>0</v>
      </c>
      <c r="H3841" t="s">
        <v>21</v>
      </c>
      <c r="I3841" t="s">
        <v>19</v>
      </c>
      <c r="J3841" t="s">
        <v>329</v>
      </c>
      <c r="K3841">
        <v>19</v>
      </c>
      <c r="L3841">
        <v>6</v>
      </c>
      <c r="M3841">
        <v>0</v>
      </c>
      <c r="N3841">
        <v>0</v>
      </c>
    </row>
    <row r="3842" spans="1:14" x14ac:dyDescent="0.15">
      <c r="A3842" t="str">
        <f t="shared" si="62"/>
        <v>202001_399_4562342690067</v>
      </c>
      <c r="B3842">
        <v>202001</v>
      </c>
      <c r="C3842">
        <v>399</v>
      </c>
      <c r="D3842" t="s">
        <v>106</v>
      </c>
      <c r="E3842" s="9">
        <v>4562342690067</v>
      </c>
      <c r="F3842">
        <v>0</v>
      </c>
      <c r="G3842">
        <v>0</v>
      </c>
      <c r="H3842" t="s">
        <v>23</v>
      </c>
      <c r="I3842" t="s">
        <v>19</v>
      </c>
      <c r="J3842" t="s">
        <v>329</v>
      </c>
      <c r="K3842">
        <v>20</v>
      </c>
      <c r="L3842">
        <v>2</v>
      </c>
      <c r="M3842">
        <v>0</v>
      </c>
      <c r="N3842">
        <v>0</v>
      </c>
    </row>
    <row r="3843" spans="1:14" x14ac:dyDescent="0.15">
      <c r="A3843" t="str">
        <f t="shared" si="62"/>
        <v>202001_399_4562342690074</v>
      </c>
      <c r="B3843">
        <v>202001</v>
      </c>
      <c r="C3843">
        <v>399</v>
      </c>
      <c r="D3843" t="s">
        <v>106</v>
      </c>
      <c r="E3843" s="9">
        <v>4562342690074</v>
      </c>
      <c r="F3843">
        <v>0</v>
      </c>
      <c r="G3843">
        <v>0</v>
      </c>
      <c r="H3843" t="s">
        <v>24</v>
      </c>
      <c r="I3843" t="s">
        <v>19</v>
      </c>
      <c r="J3843" t="s">
        <v>329</v>
      </c>
      <c r="K3843">
        <v>6</v>
      </c>
      <c r="L3843">
        <v>7</v>
      </c>
      <c r="M3843">
        <v>0</v>
      </c>
      <c r="N3843">
        <v>0</v>
      </c>
    </row>
    <row r="3844" spans="1:14" x14ac:dyDescent="0.15">
      <c r="A3844" t="str">
        <f t="shared" si="62"/>
        <v>202001_399_4562342690081</v>
      </c>
      <c r="B3844">
        <v>202001</v>
      </c>
      <c r="C3844">
        <v>399</v>
      </c>
      <c r="D3844" t="s">
        <v>106</v>
      </c>
      <c r="E3844" s="9">
        <v>4562342690081</v>
      </c>
      <c r="F3844">
        <v>0</v>
      </c>
      <c r="G3844">
        <v>0</v>
      </c>
      <c r="H3844" t="s">
        <v>25</v>
      </c>
      <c r="I3844" t="s">
        <v>19</v>
      </c>
      <c r="J3844" t="s">
        <v>329</v>
      </c>
      <c r="K3844">
        <v>3</v>
      </c>
      <c r="L3844">
        <v>0</v>
      </c>
      <c r="M3844">
        <v>0</v>
      </c>
      <c r="N3844">
        <v>0</v>
      </c>
    </row>
    <row r="3845" spans="1:14" x14ac:dyDescent="0.15">
      <c r="A3845" t="str">
        <f t="shared" si="62"/>
        <v>202001_403_4562342690029</v>
      </c>
      <c r="B3845">
        <v>202001</v>
      </c>
      <c r="C3845">
        <v>403</v>
      </c>
      <c r="D3845" t="s">
        <v>108</v>
      </c>
      <c r="E3845" s="9">
        <v>4562342690029</v>
      </c>
      <c r="F3845">
        <v>0</v>
      </c>
      <c r="G3845">
        <v>0</v>
      </c>
      <c r="H3845" t="s">
        <v>18</v>
      </c>
      <c r="I3845" t="s">
        <v>19</v>
      </c>
      <c r="J3845" t="s">
        <v>329</v>
      </c>
      <c r="K3845">
        <v>20</v>
      </c>
      <c r="L3845">
        <v>5</v>
      </c>
      <c r="M3845">
        <v>0</v>
      </c>
      <c r="N3845">
        <v>0</v>
      </c>
    </row>
    <row r="3846" spans="1:14" x14ac:dyDescent="0.15">
      <c r="A3846" t="str">
        <f t="shared" si="62"/>
        <v>202001_403_4562342690036</v>
      </c>
      <c r="B3846">
        <v>202001</v>
      </c>
      <c r="C3846">
        <v>403</v>
      </c>
      <c r="D3846" t="s">
        <v>108</v>
      </c>
      <c r="E3846" s="9">
        <v>4562342690036</v>
      </c>
      <c r="F3846">
        <v>0</v>
      </c>
      <c r="G3846">
        <v>0</v>
      </c>
      <c r="H3846" t="s">
        <v>20</v>
      </c>
      <c r="I3846" t="s">
        <v>19</v>
      </c>
      <c r="J3846" t="s">
        <v>329</v>
      </c>
      <c r="K3846">
        <v>9</v>
      </c>
      <c r="L3846">
        <v>1</v>
      </c>
      <c r="M3846">
        <v>0</v>
      </c>
      <c r="N3846">
        <v>0</v>
      </c>
    </row>
    <row r="3847" spans="1:14" x14ac:dyDescent="0.15">
      <c r="A3847" t="str">
        <f t="shared" si="62"/>
        <v>202001_403_4562342690050</v>
      </c>
      <c r="B3847">
        <v>202001</v>
      </c>
      <c r="C3847">
        <v>403</v>
      </c>
      <c r="D3847" t="s">
        <v>108</v>
      </c>
      <c r="E3847" s="9">
        <v>4562342690050</v>
      </c>
      <c r="F3847">
        <v>0</v>
      </c>
      <c r="G3847">
        <v>0</v>
      </c>
      <c r="H3847" t="s">
        <v>22</v>
      </c>
      <c r="I3847" t="s">
        <v>19</v>
      </c>
      <c r="J3847" t="s">
        <v>329</v>
      </c>
      <c r="K3847">
        <v>6</v>
      </c>
      <c r="L3847">
        <v>2</v>
      </c>
      <c r="M3847">
        <v>0</v>
      </c>
      <c r="N3847">
        <v>0</v>
      </c>
    </row>
    <row r="3848" spans="1:14" x14ac:dyDescent="0.15">
      <c r="A3848" t="str">
        <f t="shared" si="62"/>
        <v>202001_403_4562342690043</v>
      </c>
      <c r="B3848">
        <v>202001</v>
      </c>
      <c r="C3848">
        <v>403</v>
      </c>
      <c r="D3848" t="s">
        <v>108</v>
      </c>
      <c r="E3848" s="9">
        <v>4562342690043</v>
      </c>
      <c r="F3848">
        <v>0</v>
      </c>
      <c r="G3848">
        <v>0</v>
      </c>
      <c r="H3848" t="s">
        <v>21</v>
      </c>
      <c r="I3848" t="s">
        <v>19</v>
      </c>
      <c r="J3848" t="s">
        <v>329</v>
      </c>
      <c r="K3848">
        <v>22</v>
      </c>
      <c r="L3848">
        <v>2</v>
      </c>
      <c r="M3848">
        <v>0</v>
      </c>
      <c r="N3848">
        <v>0</v>
      </c>
    </row>
    <row r="3849" spans="1:14" x14ac:dyDescent="0.15">
      <c r="A3849" t="str">
        <f t="shared" si="62"/>
        <v>202001_403_4562342690067</v>
      </c>
      <c r="B3849">
        <v>202001</v>
      </c>
      <c r="C3849">
        <v>403</v>
      </c>
      <c r="D3849" t="s">
        <v>108</v>
      </c>
      <c r="E3849" s="9">
        <v>4562342690067</v>
      </c>
      <c r="F3849">
        <v>0</v>
      </c>
      <c r="G3849">
        <v>0</v>
      </c>
      <c r="H3849" t="s">
        <v>23</v>
      </c>
      <c r="I3849" t="s">
        <v>19</v>
      </c>
      <c r="J3849" t="s">
        <v>329</v>
      </c>
      <c r="K3849">
        <v>24</v>
      </c>
      <c r="L3849">
        <v>0</v>
      </c>
      <c r="M3849">
        <v>0</v>
      </c>
      <c r="N3849">
        <v>0</v>
      </c>
    </row>
    <row r="3850" spans="1:14" x14ac:dyDescent="0.15">
      <c r="A3850" t="str">
        <f t="shared" si="62"/>
        <v>202001_403_4562342690074</v>
      </c>
      <c r="B3850">
        <v>202001</v>
      </c>
      <c r="C3850">
        <v>403</v>
      </c>
      <c r="D3850" t="s">
        <v>108</v>
      </c>
      <c r="E3850" s="9">
        <v>4562342690074</v>
      </c>
      <c r="F3850">
        <v>0</v>
      </c>
      <c r="G3850">
        <v>0</v>
      </c>
      <c r="H3850" t="s">
        <v>24</v>
      </c>
      <c r="I3850" t="s">
        <v>19</v>
      </c>
      <c r="J3850" t="s">
        <v>329</v>
      </c>
      <c r="K3850">
        <v>18</v>
      </c>
      <c r="L3850">
        <v>4</v>
      </c>
      <c r="M3850">
        <v>0</v>
      </c>
      <c r="N3850">
        <v>0</v>
      </c>
    </row>
    <row r="3851" spans="1:14" x14ac:dyDescent="0.15">
      <c r="A3851" t="str">
        <f t="shared" si="62"/>
        <v>202001_403_4562342690081</v>
      </c>
      <c r="B3851">
        <v>202001</v>
      </c>
      <c r="C3851">
        <v>403</v>
      </c>
      <c r="D3851" t="s">
        <v>108</v>
      </c>
      <c r="E3851" s="9">
        <v>4562342690081</v>
      </c>
      <c r="F3851">
        <v>0</v>
      </c>
      <c r="G3851">
        <v>0</v>
      </c>
      <c r="H3851" t="s">
        <v>25</v>
      </c>
      <c r="I3851" t="s">
        <v>19</v>
      </c>
      <c r="J3851" t="s">
        <v>329</v>
      </c>
      <c r="K3851">
        <v>9</v>
      </c>
      <c r="L3851">
        <v>0</v>
      </c>
      <c r="M3851">
        <v>0</v>
      </c>
      <c r="N3851">
        <v>0</v>
      </c>
    </row>
    <row r="3852" spans="1:14" x14ac:dyDescent="0.15">
      <c r="A3852" t="str">
        <f t="shared" si="62"/>
        <v>202001_404_4562342690029</v>
      </c>
      <c r="B3852">
        <v>202001</v>
      </c>
      <c r="C3852">
        <v>404</v>
      </c>
      <c r="D3852" t="s">
        <v>109</v>
      </c>
      <c r="E3852" s="9">
        <v>4562342690029</v>
      </c>
      <c r="F3852">
        <v>0</v>
      </c>
      <c r="G3852">
        <v>0</v>
      </c>
      <c r="H3852" t="s">
        <v>18</v>
      </c>
      <c r="I3852" t="s">
        <v>19</v>
      </c>
      <c r="J3852" t="s">
        <v>329</v>
      </c>
      <c r="K3852">
        <v>17</v>
      </c>
      <c r="L3852">
        <v>4</v>
      </c>
      <c r="M3852">
        <v>0</v>
      </c>
      <c r="N3852">
        <v>0</v>
      </c>
    </row>
    <row r="3853" spans="1:14" x14ac:dyDescent="0.15">
      <c r="A3853" t="str">
        <f t="shared" si="62"/>
        <v>202001_404_4562342690036</v>
      </c>
      <c r="B3853">
        <v>202001</v>
      </c>
      <c r="C3853">
        <v>404</v>
      </c>
      <c r="D3853" t="s">
        <v>109</v>
      </c>
      <c r="E3853" s="9">
        <v>4562342690036</v>
      </c>
      <c r="F3853">
        <v>0</v>
      </c>
      <c r="G3853">
        <v>0</v>
      </c>
      <c r="H3853" t="s">
        <v>20</v>
      </c>
      <c r="I3853" t="s">
        <v>19</v>
      </c>
      <c r="J3853" t="s">
        <v>329</v>
      </c>
      <c r="K3853">
        <v>6</v>
      </c>
      <c r="L3853">
        <v>1</v>
      </c>
      <c r="M3853">
        <v>0</v>
      </c>
      <c r="N3853">
        <v>0</v>
      </c>
    </row>
    <row r="3854" spans="1:14" x14ac:dyDescent="0.15">
      <c r="A3854" t="str">
        <f t="shared" si="62"/>
        <v>202001_404_4562342690050</v>
      </c>
      <c r="B3854">
        <v>202001</v>
      </c>
      <c r="C3854">
        <v>404</v>
      </c>
      <c r="D3854" t="s">
        <v>109</v>
      </c>
      <c r="E3854" s="9">
        <v>4562342690050</v>
      </c>
      <c r="F3854">
        <v>0</v>
      </c>
      <c r="G3854">
        <v>0</v>
      </c>
      <c r="H3854" t="s">
        <v>22</v>
      </c>
      <c r="I3854" t="s">
        <v>19</v>
      </c>
      <c r="J3854" t="s">
        <v>329</v>
      </c>
      <c r="K3854">
        <v>4</v>
      </c>
      <c r="L3854">
        <v>1</v>
      </c>
      <c r="M3854">
        <v>0</v>
      </c>
      <c r="N3854">
        <v>0</v>
      </c>
    </row>
    <row r="3855" spans="1:14" x14ac:dyDescent="0.15">
      <c r="A3855" t="str">
        <f t="shared" si="62"/>
        <v>202001_404_4562342690043</v>
      </c>
      <c r="B3855">
        <v>202001</v>
      </c>
      <c r="C3855">
        <v>404</v>
      </c>
      <c r="D3855" t="s">
        <v>109</v>
      </c>
      <c r="E3855" s="9">
        <v>4562342690043</v>
      </c>
      <c r="F3855">
        <v>0</v>
      </c>
      <c r="G3855">
        <v>0</v>
      </c>
      <c r="H3855" t="s">
        <v>21</v>
      </c>
      <c r="I3855" t="s">
        <v>19</v>
      </c>
      <c r="J3855" t="s">
        <v>329</v>
      </c>
      <c r="K3855">
        <v>24</v>
      </c>
      <c r="L3855">
        <v>0</v>
      </c>
      <c r="M3855">
        <v>0</v>
      </c>
      <c r="N3855">
        <v>0</v>
      </c>
    </row>
    <row r="3856" spans="1:14" x14ac:dyDescent="0.15">
      <c r="A3856" t="str">
        <f t="shared" si="62"/>
        <v>202001_404_4562342690067</v>
      </c>
      <c r="B3856">
        <v>202001</v>
      </c>
      <c r="C3856">
        <v>404</v>
      </c>
      <c r="D3856" t="s">
        <v>109</v>
      </c>
      <c r="E3856" s="9">
        <v>4562342690067</v>
      </c>
      <c r="F3856">
        <v>0</v>
      </c>
      <c r="G3856">
        <v>0</v>
      </c>
      <c r="H3856" t="s">
        <v>23</v>
      </c>
      <c r="I3856" t="s">
        <v>19</v>
      </c>
      <c r="J3856" t="s">
        <v>329</v>
      </c>
      <c r="K3856">
        <v>20</v>
      </c>
      <c r="L3856">
        <v>0</v>
      </c>
      <c r="M3856">
        <v>0</v>
      </c>
      <c r="N3856">
        <v>0</v>
      </c>
    </row>
    <row r="3857" spans="1:14" x14ac:dyDescent="0.15">
      <c r="A3857" t="str">
        <f t="shared" si="62"/>
        <v>202001_404_4562342690074</v>
      </c>
      <c r="B3857">
        <v>202001</v>
      </c>
      <c r="C3857">
        <v>404</v>
      </c>
      <c r="D3857" t="s">
        <v>109</v>
      </c>
      <c r="E3857" s="9">
        <v>4562342690074</v>
      </c>
      <c r="F3857">
        <v>0</v>
      </c>
      <c r="G3857">
        <v>0</v>
      </c>
      <c r="H3857" t="s">
        <v>24</v>
      </c>
      <c r="I3857" t="s">
        <v>19</v>
      </c>
      <c r="J3857" t="s">
        <v>329</v>
      </c>
      <c r="K3857">
        <v>7</v>
      </c>
      <c r="L3857">
        <v>3</v>
      </c>
      <c r="M3857">
        <v>0</v>
      </c>
      <c r="N3857">
        <v>0</v>
      </c>
    </row>
    <row r="3858" spans="1:14" x14ac:dyDescent="0.15">
      <c r="A3858" t="str">
        <f t="shared" si="62"/>
        <v>202001_404_4562342690081</v>
      </c>
      <c r="B3858">
        <v>202001</v>
      </c>
      <c r="C3858">
        <v>404</v>
      </c>
      <c r="D3858" t="s">
        <v>109</v>
      </c>
      <c r="E3858" s="9">
        <v>4562342690081</v>
      </c>
      <c r="F3858">
        <v>0</v>
      </c>
      <c r="G3858">
        <v>0</v>
      </c>
      <c r="H3858" t="s">
        <v>25</v>
      </c>
      <c r="I3858" t="s">
        <v>19</v>
      </c>
      <c r="J3858" t="s">
        <v>329</v>
      </c>
      <c r="K3858">
        <v>4</v>
      </c>
      <c r="L3858">
        <v>0</v>
      </c>
      <c r="M3858">
        <v>0</v>
      </c>
      <c r="N3858">
        <v>0</v>
      </c>
    </row>
    <row r="3859" spans="1:14" x14ac:dyDescent="0.15">
      <c r="A3859" t="str">
        <f t="shared" si="62"/>
        <v>202001_405_4562342690029</v>
      </c>
      <c r="B3859">
        <v>202001</v>
      </c>
      <c r="C3859">
        <v>405</v>
      </c>
      <c r="D3859" t="s">
        <v>110</v>
      </c>
      <c r="E3859" s="9">
        <v>4562342690029</v>
      </c>
      <c r="F3859">
        <v>0</v>
      </c>
      <c r="G3859">
        <v>0</v>
      </c>
      <c r="H3859" t="s">
        <v>18</v>
      </c>
      <c r="I3859" t="s">
        <v>19</v>
      </c>
      <c r="J3859" t="s">
        <v>329</v>
      </c>
      <c r="K3859">
        <v>16</v>
      </c>
      <c r="L3859">
        <v>11</v>
      </c>
      <c r="M3859">
        <v>0</v>
      </c>
      <c r="N3859">
        <v>0</v>
      </c>
    </row>
    <row r="3860" spans="1:14" x14ac:dyDescent="0.15">
      <c r="A3860" t="str">
        <f t="shared" si="62"/>
        <v>202001_405_4562342690036</v>
      </c>
      <c r="B3860">
        <v>202001</v>
      </c>
      <c r="C3860">
        <v>405</v>
      </c>
      <c r="D3860" t="s">
        <v>110</v>
      </c>
      <c r="E3860" s="9">
        <v>4562342690036</v>
      </c>
      <c r="F3860">
        <v>0</v>
      </c>
      <c r="G3860">
        <v>0</v>
      </c>
      <c r="H3860" t="s">
        <v>20</v>
      </c>
      <c r="I3860" t="s">
        <v>19</v>
      </c>
      <c r="J3860" t="s">
        <v>329</v>
      </c>
      <c r="K3860">
        <v>5</v>
      </c>
      <c r="L3860">
        <v>2</v>
      </c>
      <c r="M3860">
        <v>0</v>
      </c>
      <c r="N3860">
        <v>0</v>
      </c>
    </row>
    <row r="3861" spans="1:14" x14ac:dyDescent="0.15">
      <c r="A3861" t="str">
        <f t="shared" si="62"/>
        <v>202001_405_4562342690050</v>
      </c>
      <c r="B3861">
        <v>202001</v>
      </c>
      <c r="C3861">
        <v>405</v>
      </c>
      <c r="D3861" t="s">
        <v>110</v>
      </c>
      <c r="E3861" s="9">
        <v>4562342690050</v>
      </c>
      <c r="F3861">
        <v>0</v>
      </c>
      <c r="G3861">
        <v>0</v>
      </c>
      <c r="H3861" t="s">
        <v>22</v>
      </c>
      <c r="I3861" t="s">
        <v>19</v>
      </c>
      <c r="J3861" t="s">
        <v>329</v>
      </c>
      <c r="K3861">
        <v>5</v>
      </c>
      <c r="L3861">
        <v>0</v>
      </c>
      <c r="M3861">
        <v>0</v>
      </c>
      <c r="N3861">
        <v>0</v>
      </c>
    </row>
    <row r="3862" spans="1:14" x14ac:dyDescent="0.15">
      <c r="A3862" t="str">
        <f t="shared" si="62"/>
        <v>202001_405_4562342690043</v>
      </c>
      <c r="B3862">
        <v>202001</v>
      </c>
      <c r="C3862">
        <v>405</v>
      </c>
      <c r="D3862" t="s">
        <v>110</v>
      </c>
      <c r="E3862" s="9">
        <v>4562342690043</v>
      </c>
      <c r="F3862">
        <v>0</v>
      </c>
      <c r="G3862">
        <v>0</v>
      </c>
      <c r="H3862" t="s">
        <v>21</v>
      </c>
      <c r="I3862" t="s">
        <v>19</v>
      </c>
      <c r="J3862" t="s">
        <v>329</v>
      </c>
      <c r="K3862">
        <v>12</v>
      </c>
      <c r="L3862">
        <v>12</v>
      </c>
      <c r="M3862">
        <v>0</v>
      </c>
      <c r="N3862">
        <v>0</v>
      </c>
    </row>
    <row r="3863" spans="1:14" x14ac:dyDescent="0.15">
      <c r="A3863" t="str">
        <f t="shared" si="62"/>
        <v>202001_405_4562342690067</v>
      </c>
      <c r="B3863">
        <v>202001</v>
      </c>
      <c r="C3863">
        <v>405</v>
      </c>
      <c r="D3863" t="s">
        <v>110</v>
      </c>
      <c r="E3863" s="9">
        <v>4562342690067</v>
      </c>
      <c r="F3863">
        <v>0</v>
      </c>
      <c r="G3863">
        <v>0</v>
      </c>
      <c r="H3863" t="s">
        <v>23</v>
      </c>
      <c r="I3863" t="s">
        <v>19</v>
      </c>
      <c r="J3863" t="s">
        <v>329</v>
      </c>
      <c r="K3863">
        <v>21</v>
      </c>
      <c r="L3863">
        <v>8</v>
      </c>
      <c r="M3863">
        <v>0</v>
      </c>
      <c r="N3863">
        <v>0</v>
      </c>
    </row>
    <row r="3864" spans="1:14" x14ac:dyDescent="0.15">
      <c r="A3864" t="str">
        <f t="shared" si="62"/>
        <v>202001_405_4562342690074</v>
      </c>
      <c r="B3864">
        <v>202001</v>
      </c>
      <c r="C3864">
        <v>405</v>
      </c>
      <c r="D3864" t="s">
        <v>110</v>
      </c>
      <c r="E3864" s="9">
        <v>4562342690074</v>
      </c>
      <c r="F3864">
        <v>0</v>
      </c>
      <c r="G3864">
        <v>0</v>
      </c>
      <c r="H3864" t="s">
        <v>24</v>
      </c>
      <c r="I3864" t="s">
        <v>19</v>
      </c>
      <c r="J3864" t="s">
        <v>329</v>
      </c>
      <c r="K3864">
        <v>7</v>
      </c>
      <c r="L3864">
        <v>20</v>
      </c>
      <c r="M3864">
        <v>0</v>
      </c>
      <c r="N3864">
        <v>0</v>
      </c>
    </row>
    <row r="3865" spans="1:14" x14ac:dyDescent="0.15">
      <c r="A3865" t="str">
        <f t="shared" ref="A3865:A3928" si="63">B3865&amp;"_"&amp;C3865&amp;"_"&amp;E3865</f>
        <v>202001_405_4562342690081</v>
      </c>
      <c r="B3865">
        <v>202001</v>
      </c>
      <c r="C3865">
        <v>405</v>
      </c>
      <c r="D3865" t="s">
        <v>110</v>
      </c>
      <c r="E3865" s="9">
        <v>4562342690081</v>
      </c>
      <c r="F3865">
        <v>0</v>
      </c>
      <c r="G3865">
        <v>0</v>
      </c>
      <c r="H3865" t="s">
        <v>25</v>
      </c>
      <c r="I3865" t="s">
        <v>19</v>
      </c>
      <c r="J3865" t="s">
        <v>329</v>
      </c>
      <c r="K3865">
        <v>3</v>
      </c>
      <c r="L3865">
        <v>3</v>
      </c>
      <c r="M3865">
        <v>0</v>
      </c>
      <c r="N3865">
        <v>0</v>
      </c>
    </row>
    <row r="3866" spans="1:14" x14ac:dyDescent="0.15">
      <c r="A3866" t="str">
        <f t="shared" si="63"/>
        <v>202001_407_4562342690029</v>
      </c>
      <c r="B3866">
        <v>202001</v>
      </c>
      <c r="C3866">
        <v>407</v>
      </c>
      <c r="D3866" t="s">
        <v>111</v>
      </c>
      <c r="E3866" s="9">
        <v>4562342690029</v>
      </c>
      <c r="F3866">
        <v>0</v>
      </c>
      <c r="G3866">
        <v>0</v>
      </c>
      <c r="H3866" t="s">
        <v>18</v>
      </c>
      <c r="I3866" t="s">
        <v>19</v>
      </c>
      <c r="J3866" t="s">
        <v>329</v>
      </c>
      <c r="K3866">
        <v>28</v>
      </c>
      <c r="L3866">
        <v>1</v>
      </c>
      <c r="M3866">
        <v>0</v>
      </c>
      <c r="N3866">
        <v>0</v>
      </c>
    </row>
    <row r="3867" spans="1:14" x14ac:dyDescent="0.15">
      <c r="A3867" t="str">
        <f t="shared" si="63"/>
        <v>202001_407_4562342690036</v>
      </c>
      <c r="B3867">
        <v>202001</v>
      </c>
      <c r="C3867">
        <v>407</v>
      </c>
      <c r="D3867" t="s">
        <v>111</v>
      </c>
      <c r="E3867" s="9">
        <v>4562342690036</v>
      </c>
      <c r="F3867">
        <v>0</v>
      </c>
      <c r="G3867">
        <v>0</v>
      </c>
      <c r="H3867" t="s">
        <v>20</v>
      </c>
      <c r="I3867" t="s">
        <v>19</v>
      </c>
      <c r="J3867" t="s">
        <v>329</v>
      </c>
      <c r="K3867">
        <v>9</v>
      </c>
      <c r="L3867">
        <v>0</v>
      </c>
      <c r="M3867">
        <v>0</v>
      </c>
      <c r="N3867">
        <v>0</v>
      </c>
    </row>
    <row r="3868" spans="1:14" x14ac:dyDescent="0.15">
      <c r="A3868" t="str">
        <f t="shared" si="63"/>
        <v>202001_407_4562342690050</v>
      </c>
      <c r="B3868">
        <v>202001</v>
      </c>
      <c r="C3868">
        <v>407</v>
      </c>
      <c r="D3868" t="s">
        <v>111</v>
      </c>
      <c r="E3868" s="9">
        <v>4562342690050</v>
      </c>
      <c r="F3868">
        <v>0</v>
      </c>
      <c r="G3868">
        <v>0</v>
      </c>
      <c r="H3868" t="s">
        <v>22</v>
      </c>
      <c r="I3868" t="s">
        <v>19</v>
      </c>
      <c r="J3868" t="s">
        <v>329</v>
      </c>
      <c r="K3868">
        <v>9</v>
      </c>
      <c r="L3868">
        <v>1</v>
      </c>
      <c r="M3868">
        <v>0</v>
      </c>
      <c r="N3868">
        <v>0</v>
      </c>
    </row>
    <row r="3869" spans="1:14" x14ac:dyDescent="0.15">
      <c r="A3869" t="str">
        <f t="shared" si="63"/>
        <v>202001_407_4562342690043</v>
      </c>
      <c r="B3869">
        <v>202001</v>
      </c>
      <c r="C3869">
        <v>407</v>
      </c>
      <c r="D3869" t="s">
        <v>111</v>
      </c>
      <c r="E3869" s="9">
        <v>4562342690043</v>
      </c>
      <c r="F3869">
        <v>0</v>
      </c>
      <c r="G3869">
        <v>0</v>
      </c>
      <c r="H3869" t="s">
        <v>21</v>
      </c>
      <c r="I3869" t="s">
        <v>19</v>
      </c>
      <c r="J3869" t="s">
        <v>329</v>
      </c>
      <c r="K3869">
        <v>24</v>
      </c>
      <c r="L3869">
        <v>4</v>
      </c>
      <c r="M3869">
        <v>0</v>
      </c>
      <c r="N3869">
        <v>0</v>
      </c>
    </row>
    <row r="3870" spans="1:14" x14ac:dyDescent="0.15">
      <c r="A3870" t="str">
        <f t="shared" si="63"/>
        <v>202001_407_4562342690067</v>
      </c>
      <c r="B3870">
        <v>202001</v>
      </c>
      <c r="C3870">
        <v>407</v>
      </c>
      <c r="D3870" t="s">
        <v>111</v>
      </c>
      <c r="E3870" s="9">
        <v>4562342690067</v>
      </c>
      <c r="F3870">
        <v>0</v>
      </c>
      <c r="G3870">
        <v>0</v>
      </c>
      <c r="H3870" t="s">
        <v>23</v>
      </c>
      <c r="I3870" t="s">
        <v>19</v>
      </c>
      <c r="J3870" t="s">
        <v>329</v>
      </c>
      <c r="K3870">
        <v>24</v>
      </c>
      <c r="L3870">
        <v>2</v>
      </c>
      <c r="M3870">
        <v>0</v>
      </c>
      <c r="N3870">
        <v>0</v>
      </c>
    </row>
    <row r="3871" spans="1:14" x14ac:dyDescent="0.15">
      <c r="A3871" t="str">
        <f t="shared" si="63"/>
        <v>202001_407_4562342690074</v>
      </c>
      <c r="B3871">
        <v>202001</v>
      </c>
      <c r="C3871">
        <v>407</v>
      </c>
      <c r="D3871" t="s">
        <v>111</v>
      </c>
      <c r="E3871" s="9">
        <v>4562342690074</v>
      </c>
      <c r="F3871">
        <v>0</v>
      </c>
      <c r="G3871">
        <v>0</v>
      </c>
      <c r="H3871" t="s">
        <v>24</v>
      </c>
      <c r="I3871" t="s">
        <v>19</v>
      </c>
      <c r="J3871" t="s">
        <v>329</v>
      </c>
      <c r="K3871">
        <v>15</v>
      </c>
      <c r="L3871">
        <v>9</v>
      </c>
      <c r="M3871">
        <v>0</v>
      </c>
      <c r="N3871">
        <v>0</v>
      </c>
    </row>
    <row r="3872" spans="1:14" x14ac:dyDescent="0.15">
      <c r="A3872" t="str">
        <f t="shared" si="63"/>
        <v>202001_407_4562342690081</v>
      </c>
      <c r="B3872">
        <v>202001</v>
      </c>
      <c r="C3872">
        <v>407</v>
      </c>
      <c r="D3872" t="s">
        <v>111</v>
      </c>
      <c r="E3872" s="9">
        <v>4562342690081</v>
      </c>
      <c r="F3872">
        <v>0</v>
      </c>
      <c r="G3872">
        <v>0</v>
      </c>
      <c r="H3872" t="s">
        <v>25</v>
      </c>
      <c r="I3872" t="s">
        <v>19</v>
      </c>
      <c r="J3872" t="s">
        <v>329</v>
      </c>
      <c r="K3872">
        <v>8</v>
      </c>
      <c r="L3872">
        <v>2</v>
      </c>
      <c r="M3872">
        <v>0</v>
      </c>
      <c r="N3872">
        <v>0</v>
      </c>
    </row>
    <row r="3873" spans="1:14" x14ac:dyDescent="0.15">
      <c r="A3873" t="str">
        <f t="shared" si="63"/>
        <v>202001_416_4562342690029</v>
      </c>
      <c r="B3873">
        <v>202001</v>
      </c>
      <c r="C3873">
        <v>416</v>
      </c>
      <c r="D3873" t="s">
        <v>113</v>
      </c>
      <c r="E3873" s="9">
        <v>4562342690029</v>
      </c>
      <c r="F3873">
        <v>0</v>
      </c>
      <c r="G3873">
        <v>0</v>
      </c>
      <c r="H3873" t="s">
        <v>18</v>
      </c>
      <c r="I3873" t="s">
        <v>19</v>
      </c>
      <c r="J3873" t="s">
        <v>329</v>
      </c>
      <c r="K3873">
        <v>21</v>
      </c>
      <c r="L3873">
        <v>4</v>
      </c>
      <c r="M3873">
        <v>0</v>
      </c>
      <c r="N3873">
        <v>0</v>
      </c>
    </row>
    <row r="3874" spans="1:14" x14ac:dyDescent="0.15">
      <c r="A3874" t="str">
        <f t="shared" si="63"/>
        <v>202001_416_4562342690036</v>
      </c>
      <c r="B3874">
        <v>202001</v>
      </c>
      <c r="C3874">
        <v>416</v>
      </c>
      <c r="D3874" t="s">
        <v>113</v>
      </c>
      <c r="E3874" s="9">
        <v>4562342690036</v>
      </c>
      <c r="F3874">
        <v>0</v>
      </c>
      <c r="G3874">
        <v>0</v>
      </c>
      <c r="H3874" t="s">
        <v>20</v>
      </c>
      <c r="I3874" t="s">
        <v>19</v>
      </c>
      <c r="J3874" t="s">
        <v>329</v>
      </c>
      <c r="K3874">
        <v>5</v>
      </c>
      <c r="L3874">
        <v>2</v>
      </c>
      <c r="M3874">
        <v>0</v>
      </c>
      <c r="N3874">
        <v>0</v>
      </c>
    </row>
    <row r="3875" spans="1:14" x14ac:dyDescent="0.15">
      <c r="A3875" t="str">
        <f t="shared" si="63"/>
        <v>202001_416_4562342690050</v>
      </c>
      <c r="B3875">
        <v>202001</v>
      </c>
      <c r="C3875">
        <v>416</v>
      </c>
      <c r="D3875" t="s">
        <v>113</v>
      </c>
      <c r="E3875" s="9">
        <v>4562342690050</v>
      </c>
      <c r="F3875">
        <v>0</v>
      </c>
      <c r="G3875">
        <v>0</v>
      </c>
      <c r="H3875" t="s">
        <v>22</v>
      </c>
      <c r="I3875" t="s">
        <v>19</v>
      </c>
      <c r="J3875" t="s">
        <v>329</v>
      </c>
      <c r="K3875">
        <v>5</v>
      </c>
      <c r="L3875">
        <v>1</v>
      </c>
      <c r="M3875">
        <v>0</v>
      </c>
      <c r="N3875">
        <v>0</v>
      </c>
    </row>
    <row r="3876" spans="1:14" x14ac:dyDescent="0.15">
      <c r="A3876" t="str">
        <f t="shared" si="63"/>
        <v>202001_416_4562342690043</v>
      </c>
      <c r="B3876">
        <v>202001</v>
      </c>
      <c r="C3876">
        <v>416</v>
      </c>
      <c r="D3876" t="s">
        <v>113</v>
      </c>
      <c r="E3876" s="9">
        <v>4562342690043</v>
      </c>
      <c r="F3876">
        <v>0</v>
      </c>
      <c r="G3876">
        <v>0</v>
      </c>
      <c r="H3876" t="s">
        <v>21</v>
      </c>
      <c r="I3876" t="s">
        <v>19</v>
      </c>
      <c r="J3876" t="s">
        <v>329</v>
      </c>
      <c r="K3876">
        <v>17</v>
      </c>
      <c r="L3876">
        <v>6</v>
      </c>
      <c r="M3876">
        <v>0</v>
      </c>
      <c r="N3876">
        <v>0</v>
      </c>
    </row>
    <row r="3877" spans="1:14" x14ac:dyDescent="0.15">
      <c r="A3877" t="str">
        <f t="shared" si="63"/>
        <v>202001_416_4562342690067</v>
      </c>
      <c r="B3877">
        <v>202001</v>
      </c>
      <c r="C3877">
        <v>416</v>
      </c>
      <c r="D3877" t="s">
        <v>113</v>
      </c>
      <c r="E3877" s="9">
        <v>4562342690067</v>
      </c>
      <c r="F3877">
        <v>0</v>
      </c>
      <c r="G3877">
        <v>0</v>
      </c>
      <c r="H3877" t="s">
        <v>23</v>
      </c>
      <c r="I3877" t="s">
        <v>19</v>
      </c>
      <c r="J3877" t="s">
        <v>329</v>
      </c>
      <c r="K3877">
        <v>25</v>
      </c>
      <c r="L3877">
        <v>2</v>
      </c>
      <c r="M3877">
        <v>0</v>
      </c>
      <c r="N3877">
        <v>0</v>
      </c>
    </row>
    <row r="3878" spans="1:14" x14ac:dyDescent="0.15">
      <c r="A3878" t="str">
        <f t="shared" si="63"/>
        <v>202001_416_4562342690074</v>
      </c>
      <c r="B3878">
        <v>202001</v>
      </c>
      <c r="C3878">
        <v>416</v>
      </c>
      <c r="D3878" t="s">
        <v>113</v>
      </c>
      <c r="E3878" s="9">
        <v>4562342690074</v>
      </c>
      <c r="F3878">
        <v>0</v>
      </c>
      <c r="G3878">
        <v>0</v>
      </c>
      <c r="H3878" t="s">
        <v>24</v>
      </c>
      <c r="I3878" t="s">
        <v>19</v>
      </c>
      <c r="J3878" t="s">
        <v>329</v>
      </c>
      <c r="K3878">
        <v>18</v>
      </c>
      <c r="L3878">
        <v>5</v>
      </c>
      <c r="M3878">
        <v>0</v>
      </c>
      <c r="N3878">
        <v>0</v>
      </c>
    </row>
    <row r="3879" spans="1:14" x14ac:dyDescent="0.15">
      <c r="A3879" t="str">
        <f t="shared" si="63"/>
        <v>202001_416_4562342690081</v>
      </c>
      <c r="B3879">
        <v>202001</v>
      </c>
      <c r="C3879">
        <v>416</v>
      </c>
      <c r="D3879" t="s">
        <v>113</v>
      </c>
      <c r="E3879" s="9">
        <v>4562342690081</v>
      </c>
      <c r="F3879">
        <v>0</v>
      </c>
      <c r="G3879">
        <v>0</v>
      </c>
      <c r="H3879" t="s">
        <v>25</v>
      </c>
      <c r="I3879" t="s">
        <v>19</v>
      </c>
      <c r="J3879" t="s">
        <v>329</v>
      </c>
      <c r="K3879">
        <v>5</v>
      </c>
      <c r="L3879">
        <v>2</v>
      </c>
      <c r="M3879">
        <v>0</v>
      </c>
      <c r="N3879">
        <v>0</v>
      </c>
    </row>
    <row r="3880" spans="1:14" x14ac:dyDescent="0.15">
      <c r="A3880" t="str">
        <f t="shared" si="63"/>
        <v>202001_419_4562342690029</v>
      </c>
      <c r="B3880">
        <v>202001</v>
      </c>
      <c r="C3880">
        <v>419</v>
      </c>
      <c r="D3880" t="s">
        <v>114</v>
      </c>
      <c r="E3880" s="9">
        <v>4562342690029</v>
      </c>
      <c r="F3880">
        <v>0</v>
      </c>
      <c r="G3880">
        <v>0</v>
      </c>
      <c r="H3880" t="s">
        <v>18</v>
      </c>
      <c r="I3880" t="s">
        <v>19</v>
      </c>
      <c r="J3880" t="s">
        <v>329</v>
      </c>
      <c r="K3880">
        <v>21</v>
      </c>
      <c r="L3880">
        <v>4</v>
      </c>
      <c r="M3880">
        <v>0</v>
      </c>
      <c r="N3880">
        <v>0</v>
      </c>
    </row>
    <row r="3881" spans="1:14" x14ac:dyDescent="0.15">
      <c r="A3881" t="str">
        <f t="shared" si="63"/>
        <v>202001_419_4562342690036</v>
      </c>
      <c r="B3881">
        <v>202001</v>
      </c>
      <c r="C3881">
        <v>419</v>
      </c>
      <c r="D3881" t="s">
        <v>114</v>
      </c>
      <c r="E3881" s="9">
        <v>4562342690036</v>
      </c>
      <c r="F3881">
        <v>0</v>
      </c>
      <c r="G3881">
        <v>0</v>
      </c>
      <c r="H3881" t="s">
        <v>20</v>
      </c>
      <c r="I3881" t="s">
        <v>19</v>
      </c>
      <c r="J3881" t="s">
        <v>329</v>
      </c>
      <c r="K3881">
        <v>6</v>
      </c>
      <c r="L3881">
        <v>1</v>
      </c>
      <c r="M3881">
        <v>0</v>
      </c>
      <c r="N3881">
        <v>0</v>
      </c>
    </row>
    <row r="3882" spans="1:14" x14ac:dyDescent="0.15">
      <c r="A3882" t="str">
        <f t="shared" si="63"/>
        <v>202001_419_4562342690050</v>
      </c>
      <c r="B3882">
        <v>202001</v>
      </c>
      <c r="C3882">
        <v>419</v>
      </c>
      <c r="D3882" t="s">
        <v>114</v>
      </c>
      <c r="E3882" s="9">
        <v>4562342690050</v>
      </c>
      <c r="F3882">
        <v>0</v>
      </c>
      <c r="G3882">
        <v>0</v>
      </c>
      <c r="H3882" t="s">
        <v>22</v>
      </c>
      <c r="I3882" t="s">
        <v>19</v>
      </c>
      <c r="J3882" t="s">
        <v>329</v>
      </c>
      <c r="K3882">
        <v>6</v>
      </c>
      <c r="L3882">
        <v>2</v>
      </c>
      <c r="M3882">
        <v>0</v>
      </c>
      <c r="N3882">
        <v>0</v>
      </c>
    </row>
    <row r="3883" spans="1:14" x14ac:dyDescent="0.15">
      <c r="A3883" t="str">
        <f t="shared" si="63"/>
        <v>202001_419_4562342690043</v>
      </c>
      <c r="B3883">
        <v>202001</v>
      </c>
      <c r="C3883">
        <v>419</v>
      </c>
      <c r="D3883" t="s">
        <v>114</v>
      </c>
      <c r="E3883" s="9">
        <v>4562342690043</v>
      </c>
      <c r="F3883">
        <v>0</v>
      </c>
      <c r="G3883">
        <v>0</v>
      </c>
      <c r="H3883" t="s">
        <v>21</v>
      </c>
      <c r="I3883" t="s">
        <v>19</v>
      </c>
      <c r="J3883" t="s">
        <v>329</v>
      </c>
      <c r="K3883">
        <v>19</v>
      </c>
      <c r="L3883">
        <v>3</v>
      </c>
      <c r="M3883">
        <v>0</v>
      </c>
      <c r="N3883">
        <v>0</v>
      </c>
    </row>
    <row r="3884" spans="1:14" x14ac:dyDescent="0.15">
      <c r="A3884" t="str">
        <f t="shared" si="63"/>
        <v>202001_419_4562342690067</v>
      </c>
      <c r="B3884">
        <v>202001</v>
      </c>
      <c r="C3884">
        <v>419</v>
      </c>
      <c r="D3884" t="s">
        <v>114</v>
      </c>
      <c r="E3884" s="9">
        <v>4562342690067</v>
      </c>
      <c r="F3884">
        <v>0</v>
      </c>
      <c r="G3884">
        <v>0</v>
      </c>
      <c r="H3884" t="s">
        <v>23</v>
      </c>
      <c r="I3884" t="s">
        <v>19</v>
      </c>
      <c r="J3884" t="s">
        <v>329</v>
      </c>
      <c r="K3884">
        <v>16</v>
      </c>
      <c r="L3884">
        <v>6</v>
      </c>
      <c r="M3884">
        <v>0</v>
      </c>
      <c r="N3884">
        <v>0</v>
      </c>
    </row>
    <row r="3885" spans="1:14" x14ac:dyDescent="0.15">
      <c r="A3885" t="str">
        <f t="shared" si="63"/>
        <v>202001_419_4562342690074</v>
      </c>
      <c r="B3885">
        <v>202001</v>
      </c>
      <c r="C3885">
        <v>419</v>
      </c>
      <c r="D3885" t="s">
        <v>114</v>
      </c>
      <c r="E3885" s="9">
        <v>4562342690074</v>
      </c>
      <c r="F3885">
        <v>0</v>
      </c>
      <c r="G3885">
        <v>0</v>
      </c>
      <c r="H3885" t="s">
        <v>24</v>
      </c>
      <c r="I3885" t="s">
        <v>19</v>
      </c>
      <c r="J3885" t="s">
        <v>329</v>
      </c>
      <c r="K3885">
        <v>12</v>
      </c>
      <c r="L3885">
        <v>5</v>
      </c>
      <c r="M3885">
        <v>0</v>
      </c>
      <c r="N3885">
        <v>0</v>
      </c>
    </row>
    <row r="3886" spans="1:14" x14ac:dyDescent="0.15">
      <c r="A3886" t="str">
        <f t="shared" si="63"/>
        <v>202001_419_4562342690081</v>
      </c>
      <c r="B3886">
        <v>202001</v>
      </c>
      <c r="C3886">
        <v>419</v>
      </c>
      <c r="D3886" t="s">
        <v>114</v>
      </c>
      <c r="E3886" s="9">
        <v>4562342690081</v>
      </c>
      <c r="F3886">
        <v>0</v>
      </c>
      <c r="G3886">
        <v>0</v>
      </c>
      <c r="H3886" t="s">
        <v>25</v>
      </c>
      <c r="I3886" t="s">
        <v>19</v>
      </c>
      <c r="J3886" t="s">
        <v>329</v>
      </c>
      <c r="K3886">
        <v>6</v>
      </c>
      <c r="L3886">
        <v>1</v>
      </c>
      <c r="M3886">
        <v>0</v>
      </c>
      <c r="N3886">
        <v>0</v>
      </c>
    </row>
    <row r="3887" spans="1:14" x14ac:dyDescent="0.15">
      <c r="A3887" t="str">
        <f t="shared" si="63"/>
        <v>202001_428_4562342690029</v>
      </c>
      <c r="B3887">
        <v>202001</v>
      </c>
      <c r="C3887">
        <v>428</v>
      </c>
      <c r="D3887" t="s">
        <v>118</v>
      </c>
      <c r="E3887" s="9">
        <v>4562342690029</v>
      </c>
      <c r="F3887">
        <v>0</v>
      </c>
      <c r="G3887">
        <v>0</v>
      </c>
      <c r="H3887" t="s">
        <v>18</v>
      </c>
      <c r="I3887" t="s">
        <v>19</v>
      </c>
      <c r="J3887" t="s">
        <v>329</v>
      </c>
      <c r="K3887">
        <v>23</v>
      </c>
      <c r="L3887">
        <v>4</v>
      </c>
      <c r="M3887">
        <v>0</v>
      </c>
      <c r="N3887">
        <v>0</v>
      </c>
    </row>
    <row r="3888" spans="1:14" x14ac:dyDescent="0.15">
      <c r="A3888" t="str">
        <f t="shared" si="63"/>
        <v>202001_428_4562342690036</v>
      </c>
      <c r="B3888">
        <v>202001</v>
      </c>
      <c r="C3888">
        <v>428</v>
      </c>
      <c r="D3888" t="s">
        <v>118</v>
      </c>
      <c r="E3888" s="9">
        <v>4562342690036</v>
      </c>
      <c r="F3888">
        <v>0</v>
      </c>
      <c r="G3888">
        <v>0</v>
      </c>
      <c r="H3888" t="s">
        <v>20</v>
      </c>
      <c r="I3888" t="s">
        <v>19</v>
      </c>
      <c r="J3888" t="s">
        <v>329</v>
      </c>
      <c r="K3888">
        <v>9</v>
      </c>
      <c r="L3888">
        <v>1</v>
      </c>
      <c r="M3888">
        <v>0</v>
      </c>
      <c r="N3888">
        <v>0</v>
      </c>
    </row>
    <row r="3889" spans="1:14" x14ac:dyDescent="0.15">
      <c r="A3889" t="str">
        <f t="shared" si="63"/>
        <v>202001_428_4562342690050</v>
      </c>
      <c r="B3889">
        <v>202001</v>
      </c>
      <c r="C3889">
        <v>428</v>
      </c>
      <c r="D3889" t="s">
        <v>118</v>
      </c>
      <c r="E3889" s="9">
        <v>4562342690050</v>
      </c>
      <c r="F3889">
        <v>0</v>
      </c>
      <c r="G3889">
        <v>0</v>
      </c>
      <c r="H3889" t="s">
        <v>22</v>
      </c>
      <c r="I3889" t="s">
        <v>19</v>
      </c>
      <c r="J3889" t="s">
        <v>329</v>
      </c>
      <c r="K3889">
        <v>9</v>
      </c>
      <c r="L3889">
        <v>1</v>
      </c>
      <c r="M3889">
        <v>0</v>
      </c>
      <c r="N3889">
        <v>0</v>
      </c>
    </row>
    <row r="3890" spans="1:14" x14ac:dyDescent="0.15">
      <c r="A3890" t="str">
        <f t="shared" si="63"/>
        <v>202001_428_4562342690043</v>
      </c>
      <c r="B3890">
        <v>202001</v>
      </c>
      <c r="C3890">
        <v>428</v>
      </c>
      <c r="D3890" t="s">
        <v>118</v>
      </c>
      <c r="E3890" s="9">
        <v>4562342690043</v>
      </c>
      <c r="F3890">
        <v>0</v>
      </c>
      <c r="G3890">
        <v>0</v>
      </c>
      <c r="H3890" t="s">
        <v>21</v>
      </c>
      <c r="I3890" t="s">
        <v>19</v>
      </c>
      <c r="J3890" t="s">
        <v>329</v>
      </c>
      <c r="K3890">
        <v>25</v>
      </c>
      <c r="L3890">
        <v>3</v>
      </c>
      <c r="M3890">
        <v>0</v>
      </c>
      <c r="N3890">
        <v>0</v>
      </c>
    </row>
    <row r="3891" spans="1:14" x14ac:dyDescent="0.15">
      <c r="A3891" t="str">
        <f t="shared" si="63"/>
        <v>202001_428_4562342690067</v>
      </c>
      <c r="B3891">
        <v>202001</v>
      </c>
      <c r="C3891">
        <v>428</v>
      </c>
      <c r="D3891" t="s">
        <v>118</v>
      </c>
      <c r="E3891" s="9">
        <v>4562342690067</v>
      </c>
      <c r="F3891">
        <v>0</v>
      </c>
      <c r="G3891">
        <v>0</v>
      </c>
      <c r="H3891" t="s">
        <v>23</v>
      </c>
      <c r="I3891" t="s">
        <v>19</v>
      </c>
      <c r="J3891" t="s">
        <v>329</v>
      </c>
      <c r="K3891">
        <v>26</v>
      </c>
      <c r="L3891">
        <v>2</v>
      </c>
      <c r="M3891">
        <v>0</v>
      </c>
      <c r="N3891">
        <v>0</v>
      </c>
    </row>
    <row r="3892" spans="1:14" x14ac:dyDescent="0.15">
      <c r="A3892" t="str">
        <f t="shared" si="63"/>
        <v>202001_428_4562342690074</v>
      </c>
      <c r="B3892">
        <v>202001</v>
      </c>
      <c r="C3892">
        <v>428</v>
      </c>
      <c r="D3892" t="s">
        <v>118</v>
      </c>
      <c r="E3892" s="9">
        <v>4562342690074</v>
      </c>
      <c r="F3892">
        <v>0</v>
      </c>
      <c r="G3892">
        <v>0</v>
      </c>
      <c r="H3892" t="s">
        <v>24</v>
      </c>
      <c r="I3892" t="s">
        <v>19</v>
      </c>
      <c r="J3892" t="s">
        <v>329</v>
      </c>
      <c r="K3892">
        <v>17</v>
      </c>
      <c r="L3892">
        <v>4</v>
      </c>
      <c r="M3892">
        <v>0</v>
      </c>
      <c r="N3892">
        <v>0</v>
      </c>
    </row>
    <row r="3893" spans="1:14" x14ac:dyDescent="0.15">
      <c r="A3893" t="str">
        <f t="shared" si="63"/>
        <v>202001_428_4562342690081</v>
      </c>
      <c r="B3893">
        <v>202001</v>
      </c>
      <c r="C3893">
        <v>428</v>
      </c>
      <c r="D3893" t="s">
        <v>118</v>
      </c>
      <c r="E3893" s="9">
        <v>4562342690081</v>
      </c>
      <c r="F3893">
        <v>0</v>
      </c>
      <c r="G3893">
        <v>0</v>
      </c>
      <c r="H3893" t="s">
        <v>25</v>
      </c>
      <c r="I3893" t="s">
        <v>19</v>
      </c>
      <c r="J3893" t="s">
        <v>329</v>
      </c>
      <c r="K3893">
        <v>4</v>
      </c>
      <c r="L3893">
        <v>2</v>
      </c>
      <c r="M3893">
        <v>0</v>
      </c>
      <c r="N3893">
        <v>0</v>
      </c>
    </row>
    <row r="3894" spans="1:14" x14ac:dyDescent="0.15">
      <c r="A3894" t="str">
        <f t="shared" si="63"/>
        <v>202001_443_4562342690029</v>
      </c>
      <c r="B3894">
        <v>202001</v>
      </c>
      <c r="C3894">
        <v>443</v>
      </c>
      <c r="D3894" t="s">
        <v>119</v>
      </c>
      <c r="E3894" s="9">
        <v>4562342690029</v>
      </c>
      <c r="F3894">
        <v>0</v>
      </c>
      <c r="G3894">
        <v>0</v>
      </c>
      <c r="H3894" t="s">
        <v>18</v>
      </c>
      <c r="I3894" t="s">
        <v>19</v>
      </c>
      <c r="J3894" t="s">
        <v>329</v>
      </c>
      <c r="K3894">
        <v>20</v>
      </c>
      <c r="L3894">
        <v>0</v>
      </c>
      <c r="M3894">
        <v>0</v>
      </c>
      <c r="N3894">
        <v>0</v>
      </c>
    </row>
    <row r="3895" spans="1:14" x14ac:dyDescent="0.15">
      <c r="A3895" t="str">
        <f t="shared" si="63"/>
        <v>202001_443_4562342690036</v>
      </c>
      <c r="B3895">
        <v>202001</v>
      </c>
      <c r="C3895">
        <v>443</v>
      </c>
      <c r="D3895" t="s">
        <v>119</v>
      </c>
      <c r="E3895" s="9">
        <v>4562342690036</v>
      </c>
      <c r="F3895">
        <v>0</v>
      </c>
      <c r="G3895">
        <v>0</v>
      </c>
      <c r="H3895" t="s">
        <v>20</v>
      </c>
      <c r="I3895" t="s">
        <v>19</v>
      </c>
      <c r="J3895" t="s">
        <v>329</v>
      </c>
      <c r="K3895">
        <v>6</v>
      </c>
      <c r="L3895">
        <v>1</v>
      </c>
      <c r="M3895">
        <v>0</v>
      </c>
      <c r="N3895">
        <v>0</v>
      </c>
    </row>
    <row r="3896" spans="1:14" x14ac:dyDescent="0.15">
      <c r="A3896" t="str">
        <f t="shared" si="63"/>
        <v>202001_443_4562342690050</v>
      </c>
      <c r="B3896">
        <v>202001</v>
      </c>
      <c r="C3896">
        <v>443</v>
      </c>
      <c r="D3896" t="s">
        <v>119</v>
      </c>
      <c r="E3896" s="9">
        <v>4562342690050</v>
      </c>
      <c r="F3896">
        <v>0</v>
      </c>
      <c r="G3896">
        <v>0</v>
      </c>
      <c r="H3896" t="s">
        <v>22</v>
      </c>
      <c r="I3896" t="s">
        <v>19</v>
      </c>
      <c r="J3896" t="s">
        <v>329</v>
      </c>
      <c r="K3896">
        <v>8</v>
      </c>
      <c r="L3896">
        <v>1</v>
      </c>
      <c r="M3896">
        <v>0</v>
      </c>
      <c r="N3896">
        <v>0</v>
      </c>
    </row>
    <row r="3897" spans="1:14" x14ac:dyDescent="0.15">
      <c r="A3897" t="str">
        <f t="shared" si="63"/>
        <v>202001_443_4562342690043</v>
      </c>
      <c r="B3897">
        <v>202001</v>
      </c>
      <c r="C3897">
        <v>443</v>
      </c>
      <c r="D3897" t="s">
        <v>119</v>
      </c>
      <c r="E3897" s="9">
        <v>4562342690043</v>
      </c>
      <c r="F3897">
        <v>0</v>
      </c>
      <c r="G3897">
        <v>0</v>
      </c>
      <c r="H3897" t="s">
        <v>21</v>
      </c>
      <c r="I3897" t="s">
        <v>19</v>
      </c>
      <c r="J3897" t="s">
        <v>329</v>
      </c>
      <c r="K3897">
        <v>19</v>
      </c>
      <c r="L3897">
        <v>5</v>
      </c>
      <c r="M3897">
        <v>0</v>
      </c>
      <c r="N3897">
        <v>0</v>
      </c>
    </row>
    <row r="3898" spans="1:14" x14ac:dyDescent="0.15">
      <c r="A3898" t="str">
        <f t="shared" si="63"/>
        <v>202001_443_4562342690067</v>
      </c>
      <c r="B3898">
        <v>202001</v>
      </c>
      <c r="C3898">
        <v>443</v>
      </c>
      <c r="D3898" t="s">
        <v>119</v>
      </c>
      <c r="E3898" s="9">
        <v>4562342690067</v>
      </c>
      <c r="F3898">
        <v>0</v>
      </c>
      <c r="G3898">
        <v>0</v>
      </c>
      <c r="H3898" t="s">
        <v>23</v>
      </c>
      <c r="I3898" t="s">
        <v>19</v>
      </c>
      <c r="J3898" t="s">
        <v>329</v>
      </c>
      <c r="K3898">
        <v>27</v>
      </c>
      <c r="L3898">
        <v>1</v>
      </c>
      <c r="M3898">
        <v>0</v>
      </c>
      <c r="N3898">
        <v>0</v>
      </c>
    </row>
    <row r="3899" spans="1:14" x14ac:dyDescent="0.15">
      <c r="A3899" t="str">
        <f t="shared" si="63"/>
        <v>202001_443_4562342690074</v>
      </c>
      <c r="B3899">
        <v>202001</v>
      </c>
      <c r="C3899">
        <v>443</v>
      </c>
      <c r="D3899" t="s">
        <v>119</v>
      </c>
      <c r="E3899" s="9">
        <v>4562342690074</v>
      </c>
      <c r="F3899">
        <v>0</v>
      </c>
      <c r="G3899">
        <v>0</v>
      </c>
      <c r="H3899" t="s">
        <v>24</v>
      </c>
      <c r="I3899" t="s">
        <v>19</v>
      </c>
      <c r="J3899" t="s">
        <v>329</v>
      </c>
      <c r="K3899">
        <v>16</v>
      </c>
      <c r="L3899">
        <v>4</v>
      </c>
      <c r="M3899">
        <v>0</v>
      </c>
      <c r="N3899">
        <v>0</v>
      </c>
    </row>
    <row r="3900" spans="1:14" x14ac:dyDescent="0.15">
      <c r="A3900" t="str">
        <f t="shared" si="63"/>
        <v>202001_443_4562342690081</v>
      </c>
      <c r="B3900">
        <v>202001</v>
      </c>
      <c r="C3900">
        <v>443</v>
      </c>
      <c r="D3900" t="s">
        <v>119</v>
      </c>
      <c r="E3900" s="9">
        <v>4562342690081</v>
      </c>
      <c r="F3900">
        <v>0</v>
      </c>
      <c r="G3900">
        <v>0</v>
      </c>
      <c r="H3900" t="s">
        <v>25</v>
      </c>
      <c r="I3900" t="s">
        <v>19</v>
      </c>
      <c r="J3900" t="s">
        <v>329</v>
      </c>
      <c r="K3900">
        <v>3</v>
      </c>
      <c r="L3900">
        <v>4</v>
      </c>
      <c r="M3900">
        <v>0</v>
      </c>
      <c r="N3900">
        <v>0</v>
      </c>
    </row>
    <row r="3901" spans="1:14" x14ac:dyDescent="0.15">
      <c r="A3901" t="str">
        <f t="shared" si="63"/>
        <v>202001_9_4562342690029</v>
      </c>
      <c r="B3901">
        <v>202001</v>
      </c>
      <c r="C3901">
        <v>9</v>
      </c>
      <c r="D3901" t="s">
        <v>37</v>
      </c>
      <c r="E3901" s="9">
        <v>4562342690029</v>
      </c>
      <c r="F3901">
        <v>0</v>
      </c>
      <c r="G3901">
        <v>0</v>
      </c>
      <c r="H3901" t="s">
        <v>18</v>
      </c>
      <c r="I3901" t="s">
        <v>19</v>
      </c>
      <c r="J3901" t="s">
        <v>329</v>
      </c>
      <c r="K3901">
        <v>30</v>
      </c>
      <c r="L3901">
        <v>0</v>
      </c>
      <c r="M3901">
        <v>0</v>
      </c>
      <c r="N3901">
        <v>0</v>
      </c>
    </row>
    <row r="3902" spans="1:14" x14ac:dyDescent="0.15">
      <c r="A3902" t="str">
        <f t="shared" si="63"/>
        <v>202001_9_4562342690036</v>
      </c>
      <c r="B3902">
        <v>202001</v>
      </c>
      <c r="C3902">
        <v>9</v>
      </c>
      <c r="D3902" t="s">
        <v>37</v>
      </c>
      <c r="E3902" s="9">
        <v>4562342690036</v>
      </c>
      <c r="F3902">
        <v>0</v>
      </c>
      <c r="G3902">
        <v>0</v>
      </c>
      <c r="H3902" t="s">
        <v>20</v>
      </c>
      <c r="I3902" t="s">
        <v>19</v>
      </c>
      <c r="J3902" t="s">
        <v>329</v>
      </c>
      <c r="K3902">
        <v>10</v>
      </c>
      <c r="L3902">
        <v>0</v>
      </c>
      <c r="M3902">
        <v>0</v>
      </c>
      <c r="N3902">
        <v>0</v>
      </c>
    </row>
    <row r="3903" spans="1:14" x14ac:dyDescent="0.15">
      <c r="A3903" t="str">
        <f t="shared" si="63"/>
        <v>202001_9_4562342690050</v>
      </c>
      <c r="B3903">
        <v>202001</v>
      </c>
      <c r="C3903">
        <v>9</v>
      </c>
      <c r="D3903" t="s">
        <v>37</v>
      </c>
      <c r="E3903" s="9">
        <v>4562342690050</v>
      </c>
      <c r="F3903">
        <v>0</v>
      </c>
      <c r="G3903">
        <v>0</v>
      </c>
      <c r="H3903" t="s">
        <v>22</v>
      </c>
      <c r="I3903" t="s">
        <v>19</v>
      </c>
      <c r="J3903" t="s">
        <v>329</v>
      </c>
      <c r="K3903">
        <v>9</v>
      </c>
      <c r="L3903">
        <v>1</v>
      </c>
      <c r="M3903">
        <v>0</v>
      </c>
      <c r="N3903">
        <v>0</v>
      </c>
    </row>
    <row r="3904" spans="1:14" x14ac:dyDescent="0.15">
      <c r="A3904" t="str">
        <f t="shared" si="63"/>
        <v>202001_9_4562342690043</v>
      </c>
      <c r="B3904">
        <v>202001</v>
      </c>
      <c r="C3904">
        <v>9</v>
      </c>
      <c r="D3904" t="s">
        <v>37</v>
      </c>
      <c r="E3904" s="9">
        <v>4562342690043</v>
      </c>
      <c r="F3904">
        <v>0</v>
      </c>
      <c r="G3904">
        <v>0</v>
      </c>
      <c r="H3904" t="s">
        <v>21</v>
      </c>
      <c r="I3904" t="s">
        <v>19</v>
      </c>
      <c r="J3904" t="s">
        <v>329</v>
      </c>
      <c r="K3904">
        <v>26</v>
      </c>
      <c r="L3904">
        <v>3</v>
      </c>
      <c r="M3904">
        <v>0</v>
      </c>
      <c r="N3904">
        <v>0</v>
      </c>
    </row>
    <row r="3905" spans="1:14" x14ac:dyDescent="0.15">
      <c r="A3905" t="str">
        <f t="shared" si="63"/>
        <v>202001_9_4562342690067</v>
      </c>
      <c r="B3905">
        <v>202001</v>
      </c>
      <c r="C3905">
        <v>9</v>
      </c>
      <c r="D3905" t="s">
        <v>37</v>
      </c>
      <c r="E3905" s="9">
        <v>4562342690067</v>
      </c>
      <c r="F3905">
        <v>0</v>
      </c>
      <c r="G3905">
        <v>0</v>
      </c>
      <c r="H3905" t="s">
        <v>23</v>
      </c>
      <c r="I3905" t="s">
        <v>19</v>
      </c>
      <c r="J3905" t="s">
        <v>329</v>
      </c>
      <c r="K3905">
        <v>27</v>
      </c>
      <c r="L3905">
        <v>2</v>
      </c>
      <c r="M3905">
        <v>0</v>
      </c>
      <c r="N3905">
        <v>0</v>
      </c>
    </row>
    <row r="3906" spans="1:14" x14ac:dyDescent="0.15">
      <c r="A3906" t="str">
        <f t="shared" si="63"/>
        <v>202001_9_4562342690074</v>
      </c>
      <c r="B3906">
        <v>202001</v>
      </c>
      <c r="C3906">
        <v>9</v>
      </c>
      <c r="D3906" t="s">
        <v>37</v>
      </c>
      <c r="E3906" s="9">
        <v>4562342690074</v>
      </c>
      <c r="F3906">
        <v>0</v>
      </c>
      <c r="G3906">
        <v>0</v>
      </c>
      <c r="H3906" t="s">
        <v>24</v>
      </c>
      <c r="I3906" t="s">
        <v>19</v>
      </c>
      <c r="J3906" t="s">
        <v>329</v>
      </c>
      <c r="K3906">
        <v>25</v>
      </c>
      <c r="L3906">
        <v>3</v>
      </c>
      <c r="M3906">
        <v>0</v>
      </c>
      <c r="N3906">
        <v>0</v>
      </c>
    </row>
    <row r="3907" spans="1:14" x14ac:dyDescent="0.15">
      <c r="A3907" t="str">
        <f t="shared" si="63"/>
        <v>202001_9_4562342690081</v>
      </c>
      <c r="B3907">
        <v>202001</v>
      </c>
      <c r="C3907">
        <v>9</v>
      </c>
      <c r="D3907" t="s">
        <v>37</v>
      </c>
      <c r="E3907" s="9">
        <v>4562342690081</v>
      </c>
      <c r="F3907">
        <v>0</v>
      </c>
      <c r="G3907">
        <v>0</v>
      </c>
      <c r="H3907" t="s">
        <v>25</v>
      </c>
      <c r="I3907" t="s">
        <v>19</v>
      </c>
      <c r="J3907" t="s">
        <v>329</v>
      </c>
      <c r="K3907">
        <v>8</v>
      </c>
      <c r="L3907">
        <v>1</v>
      </c>
      <c r="M3907">
        <v>0</v>
      </c>
      <c r="N3907">
        <v>0</v>
      </c>
    </row>
    <row r="3908" spans="1:14" x14ac:dyDescent="0.15">
      <c r="A3908" t="str">
        <f t="shared" si="63"/>
        <v>202001_50_4562342690029</v>
      </c>
      <c r="B3908">
        <v>202001</v>
      </c>
      <c r="C3908">
        <v>50</v>
      </c>
      <c r="D3908" t="s">
        <v>43</v>
      </c>
      <c r="E3908" s="9">
        <v>4562342690029</v>
      </c>
      <c r="F3908">
        <v>0</v>
      </c>
      <c r="G3908">
        <v>0</v>
      </c>
      <c r="H3908" t="s">
        <v>18</v>
      </c>
      <c r="I3908" t="s">
        <v>19</v>
      </c>
      <c r="J3908" t="s">
        <v>329</v>
      </c>
      <c r="K3908">
        <v>16</v>
      </c>
      <c r="L3908">
        <v>3</v>
      </c>
      <c r="M3908">
        <v>0</v>
      </c>
      <c r="N3908">
        <v>0</v>
      </c>
    </row>
    <row r="3909" spans="1:14" x14ac:dyDescent="0.15">
      <c r="A3909" t="str">
        <f t="shared" si="63"/>
        <v>202001_50_4562342690036</v>
      </c>
      <c r="B3909">
        <v>202001</v>
      </c>
      <c r="C3909">
        <v>50</v>
      </c>
      <c r="D3909" t="s">
        <v>43</v>
      </c>
      <c r="E3909" s="9">
        <v>4562342690036</v>
      </c>
      <c r="F3909">
        <v>0</v>
      </c>
      <c r="G3909">
        <v>0</v>
      </c>
      <c r="H3909" t="s">
        <v>20</v>
      </c>
      <c r="I3909" t="s">
        <v>19</v>
      </c>
      <c r="J3909" t="s">
        <v>329</v>
      </c>
      <c r="K3909">
        <v>7</v>
      </c>
      <c r="L3909">
        <v>1</v>
      </c>
      <c r="M3909">
        <v>0</v>
      </c>
      <c r="N3909">
        <v>0</v>
      </c>
    </row>
    <row r="3910" spans="1:14" x14ac:dyDescent="0.15">
      <c r="A3910" t="str">
        <f t="shared" si="63"/>
        <v>202001_50_4562342690050</v>
      </c>
      <c r="B3910">
        <v>202001</v>
      </c>
      <c r="C3910">
        <v>50</v>
      </c>
      <c r="D3910" t="s">
        <v>43</v>
      </c>
      <c r="E3910" s="9">
        <v>4562342690050</v>
      </c>
      <c r="F3910">
        <v>0</v>
      </c>
      <c r="G3910">
        <v>0</v>
      </c>
      <c r="H3910" t="s">
        <v>22</v>
      </c>
      <c r="I3910" t="s">
        <v>19</v>
      </c>
      <c r="J3910" t="s">
        <v>329</v>
      </c>
      <c r="K3910">
        <v>8</v>
      </c>
      <c r="L3910">
        <v>1</v>
      </c>
      <c r="M3910">
        <v>0</v>
      </c>
      <c r="N3910">
        <v>0</v>
      </c>
    </row>
    <row r="3911" spans="1:14" x14ac:dyDescent="0.15">
      <c r="A3911" t="str">
        <f t="shared" si="63"/>
        <v>202001_50_4562342690043</v>
      </c>
      <c r="B3911">
        <v>202001</v>
      </c>
      <c r="C3911">
        <v>50</v>
      </c>
      <c r="D3911" t="s">
        <v>43</v>
      </c>
      <c r="E3911" s="9">
        <v>4562342690043</v>
      </c>
      <c r="F3911">
        <v>0</v>
      </c>
      <c r="G3911">
        <v>0</v>
      </c>
      <c r="H3911" t="s">
        <v>21</v>
      </c>
      <c r="I3911" t="s">
        <v>19</v>
      </c>
      <c r="J3911" t="s">
        <v>329</v>
      </c>
      <c r="K3911">
        <v>16</v>
      </c>
      <c r="L3911">
        <v>3</v>
      </c>
      <c r="M3911">
        <v>0</v>
      </c>
      <c r="N3911">
        <v>0</v>
      </c>
    </row>
    <row r="3912" spans="1:14" x14ac:dyDescent="0.15">
      <c r="A3912" t="str">
        <f t="shared" si="63"/>
        <v>202001_50_4562342690067</v>
      </c>
      <c r="B3912">
        <v>202001</v>
      </c>
      <c r="C3912">
        <v>50</v>
      </c>
      <c r="D3912" t="s">
        <v>43</v>
      </c>
      <c r="E3912" s="9">
        <v>4562342690067</v>
      </c>
      <c r="F3912">
        <v>0</v>
      </c>
      <c r="G3912">
        <v>0</v>
      </c>
      <c r="H3912" t="s">
        <v>23</v>
      </c>
      <c r="I3912" t="s">
        <v>19</v>
      </c>
      <c r="J3912" t="s">
        <v>329</v>
      </c>
      <c r="K3912">
        <v>24</v>
      </c>
      <c r="L3912">
        <v>3</v>
      </c>
      <c r="M3912">
        <v>0</v>
      </c>
      <c r="N3912">
        <v>0</v>
      </c>
    </row>
    <row r="3913" spans="1:14" x14ac:dyDescent="0.15">
      <c r="A3913" t="str">
        <f t="shared" si="63"/>
        <v>202001_50_4562342690074</v>
      </c>
      <c r="B3913">
        <v>202001</v>
      </c>
      <c r="C3913">
        <v>50</v>
      </c>
      <c r="D3913" t="s">
        <v>43</v>
      </c>
      <c r="E3913" s="9">
        <v>4562342690074</v>
      </c>
      <c r="F3913">
        <v>0</v>
      </c>
      <c r="G3913">
        <v>0</v>
      </c>
      <c r="H3913" t="s">
        <v>24</v>
      </c>
      <c r="I3913" t="s">
        <v>19</v>
      </c>
      <c r="J3913" t="s">
        <v>329</v>
      </c>
      <c r="K3913">
        <v>12</v>
      </c>
      <c r="L3913">
        <v>8</v>
      </c>
      <c r="M3913">
        <v>0</v>
      </c>
      <c r="N3913">
        <v>0</v>
      </c>
    </row>
    <row r="3914" spans="1:14" x14ac:dyDescent="0.15">
      <c r="A3914" t="str">
        <f t="shared" si="63"/>
        <v>202001_50_4562342690081</v>
      </c>
      <c r="B3914">
        <v>202001</v>
      </c>
      <c r="C3914">
        <v>50</v>
      </c>
      <c r="D3914" t="s">
        <v>43</v>
      </c>
      <c r="E3914" s="9">
        <v>4562342690081</v>
      </c>
      <c r="F3914">
        <v>0</v>
      </c>
      <c r="G3914">
        <v>0</v>
      </c>
      <c r="H3914" t="s">
        <v>25</v>
      </c>
      <c r="I3914" t="s">
        <v>19</v>
      </c>
      <c r="J3914" t="s">
        <v>329</v>
      </c>
      <c r="K3914">
        <v>2</v>
      </c>
      <c r="L3914">
        <v>4</v>
      </c>
      <c r="M3914">
        <v>0</v>
      </c>
      <c r="N3914">
        <v>0</v>
      </c>
    </row>
    <row r="3915" spans="1:14" x14ac:dyDescent="0.15">
      <c r="A3915" t="str">
        <f t="shared" si="63"/>
        <v>202001_87_4562342690029</v>
      </c>
      <c r="B3915">
        <v>202001</v>
      </c>
      <c r="C3915">
        <v>87</v>
      </c>
      <c r="D3915" t="s">
        <v>47</v>
      </c>
      <c r="E3915" s="9">
        <v>4562342690029</v>
      </c>
      <c r="F3915">
        <v>0</v>
      </c>
      <c r="G3915">
        <v>0</v>
      </c>
      <c r="H3915" t="s">
        <v>18</v>
      </c>
      <c r="I3915" t="s">
        <v>19</v>
      </c>
      <c r="J3915" t="s">
        <v>329</v>
      </c>
      <c r="K3915">
        <v>24</v>
      </c>
      <c r="L3915">
        <v>0</v>
      </c>
      <c r="M3915">
        <v>0</v>
      </c>
      <c r="N3915">
        <v>0</v>
      </c>
    </row>
    <row r="3916" spans="1:14" x14ac:dyDescent="0.15">
      <c r="A3916" t="str">
        <f t="shared" si="63"/>
        <v>202001_87_4562342690036</v>
      </c>
      <c r="B3916">
        <v>202001</v>
      </c>
      <c r="C3916">
        <v>87</v>
      </c>
      <c r="D3916" t="s">
        <v>47</v>
      </c>
      <c r="E3916" s="9">
        <v>4562342690036</v>
      </c>
      <c r="F3916">
        <v>0</v>
      </c>
      <c r="G3916">
        <v>0</v>
      </c>
      <c r="H3916" t="s">
        <v>20</v>
      </c>
      <c r="I3916" t="s">
        <v>19</v>
      </c>
      <c r="J3916" t="s">
        <v>329</v>
      </c>
      <c r="K3916">
        <v>7</v>
      </c>
      <c r="L3916">
        <v>0</v>
      </c>
      <c r="M3916">
        <v>0</v>
      </c>
      <c r="N3916">
        <v>0</v>
      </c>
    </row>
    <row r="3917" spans="1:14" x14ac:dyDescent="0.15">
      <c r="A3917" t="str">
        <f t="shared" si="63"/>
        <v>202001_87_4562342690050</v>
      </c>
      <c r="B3917">
        <v>202001</v>
      </c>
      <c r="C3917">
        <v>87</v>
      </c>
      <c r="D3917" t="s">
        <v>47</v>
      </c>
      <c r="E3917" s="9">
        <v>4562342690050</v>
      </c>
      <c r="F3917">
        <v>0</v>
      </c>
      <c r="G3917">
        <v>0</v>
      </c>
      <c r="H3917" t="s">
        <v>22</v>
      </c>
      <c r="I3917" t="s">
        <v>19</v>
      </c>
      <c r="J3917" t="s">
        <v>329</v>
      </c>
      <c r="K3917">
        <v>8</v>
      </c>
      <c r="L3917">
        <v>1</v>
      </c>
      <c r="M3917">
        <v>0</v>
      </c>
      <c r="N3917">
        <v>0</v>
      </c>
    </row>
    <row r="3918" spans="1:14" x14ac:dyDescent="0.15">
      <c r="A3918" t="str">
        <f t="shared" si="63"/>
        <v>202001_87_4562342690043</v>
      </c>
      <c r="B3918">
        <v>202001</v>
      </c>
      <c r="C3918">
        <v>87</v>
      </c>
      <c r="D3918" t="s">
        <v>47</v>
      </c>
      <c r="E3918" s="9">
        <v>4562342690043</v>
      </c>
      <c r="F3918">
        <v>0</v>
      </c>
      <c r="G3918">
        <v>0</v>
      </c>
      <c r="H3918" t="s">
        <v>21</v>
      </c>
      <c r="I3918" t="s">
        <v>19</v>
      </c>
      <c r="J3918" t="s">
        <v>329</v>
      </c>
      <c r="K3918">
        <v>20</v>
      </c>
      <c r="L3918">
        <v>4</v>
      </c>
      <c r="M3918">
        <v>0</v>
      </c>
      <c r="N3918">
        <v>0</v>
      </c>
    </row>
    <row r="3919" spans="1:14" x14ac:dyDescent="0.15">
      <c r="A3919" t="str">
        <f t="shared" si="63"/>
        <v>202001_87_4562342690067</v>
      </c>
      <c r="B3919">
        <v>202001</v>
      </c>
      <c r="C3919">
        <v>87</v>
      </c>
      <c r="D3919" t="s">
        <v>47</v>
      </c>
      <c r="E3919" s="9">
        <v>4562342690067</v>
      </c>
      <c r="F3919">
        <v>0</v>
      </c>
      <c r="G3919">
        <v>0</v>
      </c>
      <c r="H3919" t="s">
        <v>23</v>
      </c>
      <c r="I3919" t="s">
        <v>19</v>
      </c>
      <c r="J3919" t="s">
        <v>329</v>
      </c>
      <c r="K3919">
        <v>24</v>
      </c>
      <c r="L3919">
        <v>2</v>
      </c>
      <c r="M3919">
        <v>0</v>
      </c>
      <c r="N3919">
        <v>0</v>
      </c>
    </row>
    <row r="3920" spans="1:14" x14ac:dyDescent="0.15">
      <c r="A3920" t="str">
        <f t="shared" si="63"/>
        <v>202001_87_4562342690074</v>
      </c>
      <c r="B3920">
        <v>202001</v>
      </c>
      <c r="C3920">
        <v>87</v>
      </c>
      <c r="D3920" t="s">
        <v>47</v>
      </c>
      <c r="E3920" s="9">
        <v>4562342690074</v>
      </c>
      <c r="F3920">
        <v>0</v>
      </c>
      <c r="G3920">
        <v>0</v>
      </c>
      <c r="H3920" t="s">
        <v>24</v>
      </c>
      <c r="I3920" t="s">
        <v>19</v>
      </c>
      <c r="J3920" t="s">
        <v>329</v>
      </c>
      <c r="K3920">
        <v>18</v>
      </c>
      <c r="L3920">
        <v>2</v>
      </c>
      <c r="M3920">
        <v>0</v>
      </c>
      <c r="N3920">
        <v>0</v>
      </c>
    </row>
    <row r="3921" spans="1:14" x14ac:dyDescent="0.15">
      <c r="A3921" t="str">
        <f t="shared" si="63"/>
        <v>202001_87_4562342690081</v>
      </c>
      <c r="B3921">
        <v>202001</v>
      </c>
      <c r="C3921">
        <v>87</v>
      </c>
      <c r="D3921" t="s">
        <v>47</v>
      </c>
      <c r="E3921" s="9">
        <v>4562342690081</v>
      </c>
      <c r="F3921">
        <v>0</v>
      </c>
      <c r="G3921">
        <v>0</v>
      </c>
      <c r="H3921" t="s">
        <v>25</v>
      </c>
      <c r="I3921" t="s">
        <v>19</v>
      </c>
      <c r="J3921" t="s">
        <v>329</v>
      </c>
      <c r="K3921">
        <v>4</v>
      </c>
      <c r="L3921">
        <v>2</v>
      </c>
      <c r="M3921">
        <v>0</v>
      </c>
      <c r="N3921">
        <v>0</v>
      </c>
    </row>
    <row r="3922" spans="1:14" x14ac:dyDescent="0.15">
      <c r="A3922" t="str">
        <f t="shared" si="63"/>
        <v>202001_101_4562342690029</v>
      </c>
      <c r="B3922">
        <v>202001</v>
      </c>
      <c r="C3922">
        <v>101</v>
      </c>
      <c r="D3922" t="s">
        <v>50</v>
      </c>
      <c r="E3922" s="9">
        <v>4562342690029</v>
      </c>
      <c r="F3922">
        <v>0</v>
      </c>
      <c r="G3922">
        <v>0</v>
      </c>
      <c r="H3922" t="s">
        <v>18</v>
      </c>
      <c r="I3922" t="s">
        <v>19</v>
      </c>
      <c r="J3922" t="s">
        <v>329</v>
      </c>
      <c r="K3922">
        <v>22</v>
      </c>
      <c r="L3922">
        <v>4</v>
      </c>
      <c r="M3922">
        <v>0</v>
      </c>
      <c r="N3922">
        <v>0</v>
      </c>
    </row>
    <row r="3923" spans="1:14" x14ac:dyDescent="0.15">
      <c r="A3923" t="str">
        <f t="shared" si="63"/>
        <v>202001_101_4562342690036</v>
      </c>
      <c r="B3923">
        <v>202001</v>
      </c>
      <c r="C3923">
        <v>101</v>
      </c>
      <c r="D3923" t="s">
        <v>50</v>
      </c>
      <c r="E3923" s="9">
        <v>4562342690036</v>
      </c>
      <c r="F3923">
        <v>0</v>
      </c>
      <c r="G3923">
        <v>0</v>
      </c>
      <c r="H3923" t="s">
        <v>20</v>
      </c>
      <c r="I3923" t="s">
        <v>19</v>
      </c>
      <c r="J3923" t="s">
        <v>329</v>
      </c>
      <c r="K3923">
        <v>8</v>
      </c>
      <c r="L3923">
        <v>1</v>
      </c>
      <c r="M3923">
        <v>0</v>
      </c>
      <c r="N3923">
        <v>0</v>
      </c>
    </row>
    <row r="3924" spans="1:14" x14ac:dyDescent="0.15">
      <c r="A3924" t="str">
        <f t="shared" si="63"/>
        <v>202001_101_4562342690050</v>
      </c>
      <c r="B3924">
        <v>202001</v>
      </c>
      <c r="C3924">
        <v>101</v>
      </c>
      <c r="D3924" t="s">
        <v>50</v>
      </c>
      <c r="E3924" s="9">
        <v>4562342690050</v>
      </c>
      <c r="F3924">
        <v>0</v>
      </c>
      <c r="G3924">
        <v>0</v>
      </c>
      <c r="H3924" t="s">
        <v>22</v>
      </c>
      <c r="I3924" t="s">
        <v>19</v>
      </c>
      <c r="J3924" t="s">
        <v>329</v>
      </c>
      <c r="K3924">
        <v>9</v>
      </c>
      <c r="L3924">
        <v>0</v>
      </c>
      <c r="M3924">
        <v>0</v>
      </c>
      <c r="N3924">
        <v>0</v>
      </c>
    </row>
    <row r="3925" spans="1:14" x14ac:dyDescent="0.15">
      <c r="A3925" t="str">
        <f t="shared" si="63"/>
        <v>202001_101_4562342690043</v>
      </c>
      <c r="B3925">
        <v>202001</v>
      </c>
      <c r="C3925">
        <v>101</v>
      </c>
      <c r="D3925" t="s">
        <v>50</v>
      </c>
      <c r="E3925" s="9">
        <v>4562342690043</v>
      </c>
      <c r="F3925">
        <v>0</v>
      </c>
      <c r="G3925">
        <v>0</v>
      </c>
      <c r="H3925" t="s">
        <v>21</v>
      </c>
      <c r="I3925" t="s">
        <v>19</v>
      </c>
      <c r="J3925" t="s">
        <v>329</v>
      </c>
      <c r="K3925">
        <v>16</v>
      </c>
      <c r="L3925">
        <v>5</v>
      </c>
      <c r="M3925">
        <v>0</v>
      </c>
      <c r="N3925">
        <v>0</v>
      </c>
    </row>
    <row r="3926" spans="1:14" x14ac:dyDescent="0.15">
      <c r="A3926" t="str">
        <f t="shared" si="63"/>
        <v>202001_101_4562342690067</v>
      </c>
      <c r="B3926">
        <v>202001</v>
      </c>
      <c r="C3926">
        <v>101</v>
      </c>
      <c r="D3926" t="s">
        <v>50</v>
      </c>
      <c r="E3926" s="9">
        <v>4562342690067</v>
      </c>
      <c r="F3926">
        <v>0</v>
      </c>
      <c r="G3926">
        <v>0</v>
      </c>
      <c r="H3926" t="s">
        <v>23</v>
      </c>
      <c r="I3926" t="s">
        <v>19</v>
      </c>
      <c r="J3926" t="s">
        <v>329</v>
      </c>
      <c r="K3926">
        <v>26</v>
      </c>
      <c r="L3926">
        <v>2</v>
      </c>
      <c r="M3926">
        <v>0</v>
      </c>
      <c r="N3926">
        <v>0</v>
      </c>
    </row>
    <row r="3927" spans="1:14" x14ac:dyDescent="0.15">
      <c r="A3927" t="str">
        <f t="shared" si="63"/>
        <v>202001_101_4562342690074</v>
      </c>
      <c r="B3927">
        <v>202001</v>
      </c>
      <c r="C3927">
        <v>101</v>
      </c>
      <c r="D3927" t="s">
        <v>50</v>
      </c>
      <c r="E3927" s="9">
        <v>4562342690074</v>
      </c>
      <c r="F3927">
        <v>0</v>
      </c>
      <c r="G3927">
        <v>0</v>
      </c>
      <c r="H3927" t="s">
        <v>24</v>
      </c>
      <c r="I3927" t="s">
        <v>19</v>
      </c>
      <c r="J3927" t="s">
        <v>329</v>
      </c>
      <c r="K3927">
        <v>13</v>
      </c>
      <c r="L3927">
        <v>9</v>
      </c>
      <c r="M3927">
        <v>0</v>
      </c>
      <c r="N3927">
        <v>0</v>
      </c>
    </row>
    <row r="3928" spans="1:14" x14ac:dyDescent="0.15">
      <c r="A3928" t="str">
        <f t="shared" si="63"/>
        <v>202001_101_4562342690081</v>
      </c>
      <c r="B3928">
        <v>202001</v>
      </c>
      <c r="C3928">
        <v>101</v>
      </c>
      <c r="D3928" t="s">
        <v>50</v>
      </c>
      <c r="E3928" s="9">
        <v>4562342690081</v>
      </c>
      <c r="F3928">
        <v>0</v>
      </c>
      <c r="G3928">
        <v>0</v>
      </c>
      <c r="H3928" t="s">
        <v>25</v>
      </c>
      <c r="I3928" t="s">
        <v>19</v>
      </c>
      <c r="J3928" t="s">
        <v>329</v>
      </c>
      <c r="K3928">
        <v>4</v>
      </c>
      <c r="L3928">
        <v>1</v>
      </c>
      <c r="M3928">
        <v>0</v>
      </c>
      <c r="N3928">
        <v>0</v>
      </c>
    </row>
    <row r="3929" spans="1:14" x14ac:dyDescent="0.15">
      <c r="A3929" t="str">
        <f t="shared" ref="A3929:A3992" si="64">B3929&amp;"_"&amp;C3929&amp;"_"&amp;E3929</f>
        <v>202001_130_4562342690029</v>
      </c>
      <c r="B3929">
        <v>202001</v>
      </c>
      <c r="C3929">
        <v>130</v>
      </c>
      <c r="D3929" t="s">
        <v>54</v>
      </c>
      <c r="E3929" s="9">
        <v>4562342690029</v>
      </c>
      <c r="F3929">
        <v>0</v>
      </c>
      <c r="G3929">
        <v>0</v>
      </c>
      <c r="H3929" t="s">
        <v>18</v>
      </c>
      <c r="I3929" t="s">
        <v>19</v>
      </c>
      <c r="J3929" t="s">
        <v>329</v>
      </c>
      <c r="K3929">
        <v>25</v>
      </c>
      <c r="L3929">
        <v>3</v>
      </c>
      <c r="M3929">
        <v>0</v>
      </c>
      <c r="N3929">
        <v>0</v>
      </c>
    </row>
    <row r="3930" spans="1:14" x14ac:dyDescent="0.15">
      <c r="A3930" t="str">
        <f t="shared" si="64"/>
        <v>202001_130_4562342690036</v>
      </c>
      <c r="B3930">
        <v>202001</v>
      </c>
      <c r="C3930">
        <v>130</v>
      </c>
      <c r="D3930" t="s">
        <v>54</v>
      </c>
      <c r="E3930" s="9">
        <v>4562342690036</v>
      </c>
      <c r="F3930">
        <v>0</v>
      </c>
      <c r="G3930">
        <v>0</v>
      </c>
      <c r="H3930" t="s">
        <v>20</v>
      </c>
      <c r="I3930" t="s">
        <v>19</v>
      </c>
      <c r="J3930" t="s">
        <v>329</v>
      </c>
      <c r="K3930">
        <v>5</v>
      </c>
      <c r="L3930">
        <v>3</v>
      </c>
      <c r="M3930">
        <v>0</v>
      </c>
      <c r="N3930">
        <v>0</v>
      </c>
    </row>
    <row r="3931" spans="1:14" x14ac:dyDescent="0.15">
      <c r="A3931" t="str">
        <f t="shared" si="64"/>
        <v>202001_130_4562342690050</v>
      </c>
      <c r="B3931">
        <v>202001</v>
      </c>
      <c r="C3931">
        <v>130</v>
      </c>
      <c r="D3931" t="s">
        <v>54</v>
      </c>
      <c r="E3931" s="9">
        <v>4562342690050</v>
      </c>
      <c r="F3931">
        <v>0</v>
      </c>
      <c r="G3931">
        <v>0</v>
      </c>
      <c r="H3931" t="s">
        <v>22</v>
      </c>
      <c r="I3931" t="s">
        <v>19</v>
      </c>
      <c r="J3931" t="s">
        <v>329</v>
      </c>
      <c r="K3931">
        <v>8</v>
      </c>
      <c r="L3931">
        <v>1</v>
      </c>
      <c r="M3931">
        <v>0</v>
      </c>
      <c r="N3931">
        <v>0</v>
      </c>
    </row>
    <row r="3932" spans="1:14" x14ac:dyDescent="0.15">
      <c r="A3932" t="str">
        <f t="shared" si="64"/>
        <v>202001_130_4562342690043</v>
      </c>
      <c r="B3932">
        <v>202001</v>
      </c>
      <c r="C3932">
        <v>130</v>
      </c>
      <c r="D3932" t="s">
        <v>54</v>
      </c>
      <c r="E3932" s="9">
        <v>4562342690043</v>
      </c>
      <c r="F3932">
        <v>0</v>
      </c>
      <c r="G3932">
        <v>0</v>
      </c>
      <c r="H3932" t="s">
        <v>21</v>
      </c>
      <c r="I3932" t="s">
        <v>19</v>
      </c>
      <c r="J3932" t="s">
        <v>329</v>
      </c>
      <c r="K3932">
        <v>13</v>
      </c>
      <c r="L3932">
        <v>11</v>
      </c>
      <c r="M3932">
        <v>0</v>
      </c>
      <c r="N3932">
        <v>0</v>
      </c>
    </row>
    <row r="3933" spans="1:14" x14ac:dyDescent="0.15">
      <c r="A3933" t="str">
        <f t="shared" si="64"/>
        <v>202001_130_4562342690067</v>
      </c>
      <c r="B3933">
        <v>202001</v>
      </c>
      <c r="C3933">
        <v>130</v>
      </c>
      <c r="D3933" t="s">
        <v>54</v>
      </c>
      <c r="E3933" s="9">
        <v>4562342690067</v>
      </c>
      <c r="F3933">
        <v>0</v>
      </c>
      <c r="G3933">
        <v>0</v>
      </c>
      <c r="H3933" t="s">
        <v>23</v>
      </c>
      <c r="I3933" t="s">
        <v>19</v>
      </c>
      <c r="J3933" t="s">
        <v>329</v>
      </c>
      <c r="K3933">
        <v>26</v>
      </c>
      <c r="L3933">
        <v>2</v>
      </c>
      <c r="M3933">
        <v>0</v>
      </c>
      <c r="N3933">
        <v>0</v>
      </c>
    </row>
    <row r="3934" spans="1:14" x14ac:dyDescent="0.15">
      <c r="A3934" t="str">
        <f t="shared" si="64"/>
        <v>202001_130_4562342690074</v>
      </c>
      <c r="B3934">
        <v>202001</v>
      </c>
      <c r="C3934">
        <v>130</v>
      </c>
      <c r="D3934" t="s">
        <v>54</v>
      </c>
      <c r="E3934" s="9">
        <v>4562342690074</v>
      </c>
      <c r="F3934">
        <v>0</v>
      </c>
      <c r="G3934">
        <v>0</v>
      </c>
      <c r="H3934" t="s">
        <v>24</v>
      </c>
      <c r="I3934" t="s">
        <v>19</v>
      </c>
      <c r="J3934" t="s">
        <v>329</v>
      </c>
      <c r="K3934">
        <v>12</v>
      </c>
      <c r="L3934">
        <v>12</v>
      </c>
      <c r="M3934">
        <v>0</v>
      </c>
      <c r="N3934">
        <v>0</v>
      </c>
    </row>
    <row r="3935" spans="1:14" x14ac:dyDescent="0.15">
      <c r="A3935" t="str">
        <f t="shared" si="64"/>
        <v>202001_130_4562342690081</v>
      </c>
      <c r="B3935">
        <v>202001</v>
      </c>
      <c r="C3935">
        <v>130</v>
      </c>
      <c r="D3935" t="s">
        <v>54</v>
      </c>
      <c r="E3935" s="9">
        <v>4562342690081</v>
      </c>
      <c r="F3935">
        <v>0</v>
      </c>
      <c r="G3935">
        <v>0</v>
      </c>
      <c r="H3935" t="s">
        <v>25</v>
      </c>
      <c r="I3935" t="s">
        <v>19</v>
      </c>
      <c r="J3935" t="s">
        <v>329</v>
      </c>
      <c r="K3935">
        <v>7</v>
      </c>
      <c r="L3935">
        <v>2</v>
      </c>
      <c r="M3935">
        <v>0</v>
      </c>
      <c r="N3935">
        <v>0</v>
      </c>
    </row>
    <row r="3936" spans="1:14" x14ac:dyDescent="0.15">
      <c r="A3936" t="str">
        <f t="shared" si="64"/>
        <v>202001_158_4562342690029</v>
      </c>
      <c r="B3936">
        <v>202001</v>
      </c>
      <c r="C3936">
        <v>158</v>
      </c>
      <c r="D3936" t="s">
        <v>58</v>
      </c>
      <c r="E3936" s="9">
        <v>4562342690029</v>
      </c>
      <c r="F3936">
        <v>0</v>
      </c>
      <c r="G3936">
        <v>0</v>
      </c>
      <c r="H3936" t="s">
        <v>18</v>
      </c>
      <c r="I3936" t="s">
        <v>19</v>
      </c>
      <c r="J3936" t="s">
        <v>329</v>
      </c>
      <c r="K3936">
        <v>23</v>
      </c>
      <c r="L3936">
        <v>3</v>
      </c>
      <c r="M3936">
        <v>0</v>
      </c>
      <c r="N3936">
        <v>0</v>
      </c>
    </row>
    <row r="3937" spans="1:14" x14ac:dyDescent="0.15">
      <c r="A3937" t="str">
        <f t="shared" si="64"/>
        <v>202001_158_4562342690036</v>
      </c>
      <c r="B3937">
        <v>202001</v>
      </c>
      <c r="C3937">
        <v>158</v>
      </c>
      <c r="D3937" t="s">
        <v>58</v>
      </c>
      <c r="E3937" s="9">
        <v>4562342690036</v>
      </c>
      <c r="F3937">
        <v>0</v>
      </c>
      <c r="G3937">
        <v>0</v>
      </c>
      <c r="H3937" t="s">
        <v>20</v>
      </c>
      <c r="I3937" t="s">
        <v>19</v>
      </c>
      <c r="J3937" t="s">
        <v>329</v>
      </c>
      <c r="K3937">
        <v>2</v>
      </c>
      <c r="L3937">
        <v>1</v>
      </c>
      <c r="M3937">
        <v>0</v>
      </c>
      <c r="N3937">
        <v>0</v>
      </c>
    </row>
    <row r="3938" spans="1:14" x14ac:dyDescent="0.15">
      <c r="A3938" t="str">
        <f t="shared" si="64"/>
        <v>202001_158_4562342690050</v>
      </c>
      <c r="B3938">
        <v>202001</v>
      </c>
      <c r="C3938">
        <v>158</v>
      </c>
      <c r="D3938" t="s">
        <v>58</v>
      </c>
      <c r="E3938" s="9">
        <v>4562342690050</v>
      </c>
      <c r="F3938">
        <v>0</v>
      </c>
      <c r="G3938">
        <v>0</v>
      </c>
      <c r="H3938" t="s">
        <v>22</v>
      </c>
      <c r="I3938" t="s">
        <v>19</v>
      </c>
      <c r="J3938" t="s">
        <v>329</v>
      </c>
      <c r="K3938">
        <v>6</v>
      </c>
      <c r="L3938">
        <v>2</v>
      </c>
      <c r="M3938">
        <v>0</v>
      </c>
      <c r="N3938">
        <v>0</v>
      </c>
    </row>
    <row r="3939" spans="1:14" x14ac:dyDescent="0.15">
      <c r="A3939" t="str">
        <f t="shared" si="64"/>
        <v>202001_158_4562342690043</v>
      </c>
      <c r="B3939">
        <v>202001</v>
      </c>
      <c r="C3939">
        <v>158</v>
      </c>
      <c r="D3939" t="s">
        <v>58</v>
      </c>
      <c r="E3939" s="9">
        <v>4562342690043</v>
      </c>
      <c r="F3939">
        <v>0</v>
      </c>
      <c r="G3939">
        <v>0</v>
      </c>
      <c r="H3939" t="s">
        <v>21</v>
      </c>
      <c r="I3939" t="s">
        <v>19</v>
      </c>
      <c r="J3939" t="s">
        <v>329</v>
      </c>
      <c r="K3939">
        <v>15</v>
      </c>
      <c r="L3939">
        <v>2</v>
      </c>
      <c r="M3939">
        <v>0</v>
      </c>
      <c r="N3939">
        <v>0</v>
      </c>
    </row>
    <row r="3940" spans="1:14" x14ac:dyDescent="0.15">
      <c r="A3940" t="str">
        <f t="shared" si="64"/>
        <v>202001_158_4562342690067</v>
      </c>
      <c r="B3940">
        <v>202001</v>
      </c>
      <c r="C3940">
        <v>158</v>
      </c>
      <c r="D3940" t="s">
        <v>58</v>
      </c>
      <c r="E3940" s="9">
        <v>4562342690067</v>
      </c>
      <c r="F3940">
        <v>0</v>
      </c>
      <c r="G3940">
        <v>0</v>
      </c>
      <c r="H3940" t="s">
        <v>23</v>
      </c>
      <c r="I3940" t="s">
        <v>19</v>
      </c>
      <c r="J3940" t="s">
        <v>329</v>
      </c>
      <c r="K3940">
        <v>23</v>
      </c>
      <c r="L3940">
        <v>3</v>
      </c>
      <c r="M3940">
        <v>0</v>
      </c>
      <c r="N3940">
        <v>0</v>
      </c>
    </row>
    <row r="3941" spans="1:14" x14ac:dyDescent="0.15">
      <c r="A3941" t="str">
        <f t="shared" si="64"/>
        <v>202001_158_4562342690074</v>
      </c>
      <c r="B3941">
        <v>202001</v>
      </c>
      <c r="C3941">
        <v>158</v>
      </c>
      <c r="D3941" t="s">
        <v>58</v>
      </c>
      <c r="E3941" s="9">
        <v>4562342690074</v>
      </c>
      <c r="F3941">
        <v>0</v>
      </c>
      <c r="G3941">
        <v>0</v>
      </c>
      <c r="H3941" t="s">
        <v>24</v>
      </c>
      <c r="I3941" t="s">
        <v>19</v>
      </c>
      <c r="J3941" t="s">
        <v>329</v>
      </c>
      <c r="K3941">
        <v>13</v>
      </c>
      <c r="L3941">
        <v>10</v>
      </c>
      <c r="M3941">
        <v>0</v>
      </c>
      <c r="N3941">
        <v>0</v>
      </c>
    </row>
    <row r="3942" spans="1:14" x14ac:dyDescent="0.15">
      <c r="A3942" t="str">
        <f t="shared" si="64"/>
        <v>202001_158_4562342690081</v>
      </c>
      <c r="B3942">
        <v>202001</v>
      </c>
      <c r="C3942">
        <v>158</v>
      </c>
      <c r="D3942" t="s">
        <v>58</v>
      </c>
      <c r="E3942" s="9">
        <v>4562342690081</v>
      </c>
      <c r="F3942">
        <v>0</v>
      </c>
      <c r="G3942">
        <v>0</v>
      </c>
      <c r="H3942" t="s">
        <v>25</v>
      </c>
      <c r="I3942" t="s">
        <v>19</v>
      </c>
      <c r="J3942" t="s">
        <v>329</v>
      </c>
      <c r="K3942">
        <v>4</v>
      </c>
      <c r="L3942">
        <v>2</v>
      </c>
      <c r="M3942">
        <v>0</v>
      </c>
      <c r="N3942">
        <v>0</v>
      </c>
    </row>
    <row r="3943" spans="1:14" x14ac:dyDescent="0.15">
      <c r="A3943" t="str">
        <f t="shared" si="64"/>
        <v>202001_362_4562342690029</v>
      </c>
      <c r="B3943">
        <v>202001</v>
      </c>
      <c r="C3943">
        <v>362</v>
      </c>
      <c r="D3943" t="s">
        <v>91</v>
      </c>
      <c r="E3943" s="9">
        <v>4562342690029</v>
      </c>
      <c r="F3943">
        <v>0</v>
      </c>
      <c r="G3943">
        <v>0</v>
      </c>
      <c r="H3943" t="s">
        <v>18</v>
      </c>
      <c r="I3943" t="s">
        <v>19</v>
      </c>
      <c r="J3943" t="s">
        <v>329</v>
      </c>
      <c r="K3943">
        <v>16</v>
      </c>
      <c r="L3943">
        <v>4</v>
      </c>
      <c r="M3943">
        <v>0</v>
      </c>
      <c r="N3943">
        <v>0</v>
      </c>
    </row>
    <row r="3944" spans="1:14" x14ac:dyDescent="0.15">
      <c r="A3944" t="str">
        <f t="shared" si="64"/>
        <v>202001_362_4562342690036</v>
      </c>
      <c r="B3944">
        <v>202001</v>
      </c>
      <c r="C3944">
        <v>362</v>
      </c>
      <c r="D3944" t="s">
        <v>91</v>
      </c>
      <c r="E3944" s="9">
        <v>4562342690036</v>
      </c>
      <c r="F3944">
        <v>0</v>
      </c>
      <c r="G3944">
        <v>0</v>
      </c>
      <c r="H3944" t="s">
        <v>20</v>
      </c>
      <c r="I3944" t="s">
        <v>19</v>
      </c>
      <c r="J3944" t="s">
        <v>329</v>
      </c>
      <c r="K3944">
        <v>5</v>
      </c>
      <c r="L3944">
        <v>0</v>
      </c>
      <c r="M3944">
        <v>0</v>
      </c>
      <c r="N3944">
        <v>0</v>
      </c>
    </row>
    <row r="3945" spans="1:14" x14ac:dyDescent="0.15">
      <c r="A3945" t="str">
        <f t="shared" si="64"/>
        <v>202001_362_4562342690050</v>
      </c>
      <c r="B3945">
        <v>202001</v>
      </c>
      <c r="C3945">
        <v>362</v>
      </c>
      <c r="D3945" t="s">
        <v>91</v>
      </c>
      <c r="E3945" s="9">
        <v>4562342690050</v>
      </c>
      <c r="F3945">
        <v>0</v>
      </c>
      <c r="G3945">
        <v>0</v>
      </c>
      <c r="H3945" t="s">
        <v>22</v>
      </c>
      <c r="I3945" t="s">
        <v>19</v>
      </c>
      <c r="J3945" t="s">
        <v>329</v>
      </c>
      <c r="K3945">
        <v>6</v>
      </c>
      <c r="L3945">
        <v>1</v>
      </c>
      <c r="M3945">
        <v>0</v>
      </c>
      <c r="N3945">
        <v>0</v>
      </c>
    </row>
    <row r="3946" spans="1:14" x14ac:dyDescent="0.15">
      <c r="A3946" t="str">
        <f t="shared" si="64"/>
        <v>202001_362_4562342690043</v>
      </c>
      <c r="B3946">
        <v>202001</v>
      </c>
      <c r="C3946">
        <v>362</v>
      </c>
      <c r="D3946" t="s">
        <v>91</v>
      </c>
      <c r="E3946" s="9">
        <v>4562342690043</v>
      </c>
      <c r="F3946">
        <v>0</v>
      </c>
      <c r="G3946">
        <v>0</v>
      </c>
      <c r="H3946" t="s">
        <v>21</v>
      </c>
      <c r="I3946" t="s">
        <v>19</v>
      </c>
      <c r="J3946" t="s">
        <v>329</v>
      </c>
      <c r="K3946">
        <v>24</v>
      </c>
      <c r="L3946">
        <v>2</v>
      </c>
      <c r="M3946">
        <v>0</v>
      </c>
      <c r="N3946">
        <v>0</v>
      </c>
    </row>
    <row r="3947" spans="1:14" x14ac:dyDescent="0.15">
      <c r="A3947" t="str">
        <f t="shared" si="64"/>
        <v>202001_362_4562342690067</v>
      </c>
      <c r="B3947">
        <v>202001</v>
      </c>
      <c r="C3947">
        <v>362</v>
      </c>
      <c r="D3947" t="s">
        <v>91</v>
      </c>
      <c r="E3947" s="9">
        <v>4562342690067</v>
      </c>
      <c r="F3947">
        <v>0</v>
      </c>
      <c r="G3947">
        <v>0</v>
      </c>
      <c r="H3947" t="s">
        <v>23</v>
      </c>
      <c r="I3947" t="s">
        <v>19</v>
      </c>
      <c r="J3947" t="s">
        <v>329</v>
      </c>
      <c r="K3947">
        <v>23</v>
      </c>
      <c r="L3947">
        <v>2</v>
      </c>
      <c r="M3947">
        <v>0</v>
      </c>
      <c r="N3947">
        <v>0</v>
      </c>
    </row>
    <row r="3948" spans="1:14" x14ac:dyDescent="0.15">
      <c r="A3948" t="str">
        <f t="shared" si="64"/>
        <v>202001_362_4562342690074</v>
      </c>
      <c r="B3948">
        <v>202001</v>
      </c>
      <c r="C3948">
        <v>362</v>
      </c>
      <c r="D3948" t="s">
        <v>91</v>
      </c>
      <c r="E3948" s="9">
        <v>4562342690074</v>
      </c>
      <c r="F3948">
        <v>0</v>
      </c>
      <c r="G3948">
        <v>0</v>
      </c>
      <c r="H3948" t="s">
        <v>24</v>
      </c>
      <c r="I3948" t="s">
        <v>19</v>
      </c>
      <c r="J3948" t="s">
        <v>329</v>
      </c>
      <c r="K3948">
        <v>20</v>
      </c>
      <c r="L3948">
        <v>3</v>
      </c>
      <c r="M3948">
        <v>0</v>
      </c>
      <c r="N3948">
        <v>0</v>
      </c>
    </row>
    <row r="3949" spans="1:14" x14ac:dyDescent="0.15">
      <c r="A3949" t="str">
        <f t="shared" si="64"/>
        <v>202001_362_4562342690081</v>
      </c>
      <c r="B3949">
        <v>202001</v>
      </c>
      <c r="C3949">
        <v>362</v>
      </c>
      <c r="D3949" t="s">
        <v>91</v>
      </c>
      <c r="E3949" s="9">
        <v>4562342690081</v>
      </c>
      <c r="F3949">
        <v>0</v>
      </c>
      <c r="G3949">
        <v>0</v>
      </c>
      <c r="H3949" t="s">
        <v>25</v>
      </c>
      <c r="I3949" t="s">
        <v>19</v>
      </c>
      <c r="J3949" t="s">
        <v>329</v>
      </c>
      <c r="K3949">
        <v>0</v>
      </c>
      <c r="L3949">
        <v>2</v>
      </c>
      <c r="M3949">
        <v>0</v>
      </c>
      <c r="N3949">
        <v>0</v>
      </c>
    </row>
    <row r="3950" spans="1:14" x14ac:dyDescent="0.15">
      <c r="A3950" t="str">
        <f t="shared" si="64"/>
        <v>202001_37_4562342690029</v>
      </c>
      <c r="B3950">
        <v>202001</v>
      </c>
      <c r="C3950">
        <v>37</v>
      </c>
      <c r="D3950" t="s">
        <v>39</v>
      </c>
      <c r="E3950" s="9">
        <v>4562342690029</v>
      </c>
      <c r="F3950">
        <v>0</v>
      </c>
      <c r="G3950">
        <v>0</v>
      </c>
      <c r="H3950" t="s">
        <v>18</v>
      </c>
      <c r="I3950" t="s">
        <v>19</v>
      </c>
      <c r="J3950" t="s">
        <v>329</v>
      </c>
      <c r="K3950">
        <v>18</v>
      </c>
      <c r="L3950">
        <v>3</v>
      </c>
      <c r="M3950">
        <v>0</v>
      </c>
      <c r="N3950">
        <v>0</v>
      </c>
    </row>
    <row r="3951" spans="1:14" x14ac:dyDescent="0.15">
      <c r="A3951" t="str">
        <f t="shared" si="64"/>
        <v>202001_37_4562342690036</v>
      </c>
      <c r="B3951">
        <v>202001</v>
      </c>
      <c r="C3951">
        <v>37</v>
      </c>
      <c r="D3951" t="s">
        <v>39</v>
      </c>
      <c r="E3951" s="9">
        <v>4562342690036</v>
      </c>
      <c r="F3951">
        <v>0</v>
      </c>
      <c r="G3951">
        <v>0</v>
      </c>
      <c r="H3951" t="s">
        <v>20</v>
      </c>
      <c r="I3951" t="s">
        <v>19</v>
      </c>
      <c r="J3951" t="s">
        <v>329</v>
      </c>
      <c r="K3951">
        <v>6</v>
      </c>
      <c r="L3951">
        <v>0</v>
      </c>
      <c r="M3951">
        <v>0</v>
      </c>
      <c r="N3951">
        <v>0</v>
      </c>
    </row>
    <row r="3952" spans="1:14" x14ac:dyDescent="0.15">
      <c r="A3952" t="str">
        <f t="shared" si="64"/>
        <v>202001_37_4562342690050</v>
      </c>
      <c r="B3952">
        <v>202001</v>
      </c>
      <c r="C3952">
        <v>37</v>
      </c>
      <c r="D3952" t="s">
        <v>39</v>
      </c>
      <c r="E3952" s="9">
        <v>4562342690050</v>
      </c>
      <c r="F3952">
        <v>0</v>
      </c>
      <c r="G3952">
        <v>0</v>
      </c>
      <c r="H3952" t="s">
        <v>22</v>
      </c>
      <c r="I3952" t="s">
        <v>19</v>
      </c>
      <c r="J3952" t="s">
        <v>329</v>
      </c>
      <c r="K3952">
        <v>5</v>
      </c>
      <c r="L3952">
        <v>1</v>
      </c>
      <c r="M3952">
        <v>0</v>
      </c>
      <c r="N3952">
        <v>0</v>
      </c>
    </row>
    <row r="3953" spans="1:14" x14ac:dyDescent="0.15">
      <c r="A3953" t="str">
        <f t="shared" si="64"/>
        <v>202001_37_4562342690043</v>
      </c>
      <c r="B3953">
        <v>202001</v>
      </c>
      <c r="C3953">
        <v>37</v>
      </c>
      <c r="D3953" t="s">
        <v>39</v>
      </c>
      <c r="E3953" s="9">
        <v>4562342690043</v>
      </c>
      <c r="F3953">
        <v>0</v>
      </c>
      <c r="G3953">
        <v>0</v>
      </c>
      <c r="H3953" t="s">
        <v>21</v>
      </c>
      <c r="I3953" t="s">
        <v>19</v>
      </c>
      <c r="J3953" t="s">
        <v>329</v>
      </c>
      <c r="K3953">
        <v>19</v>
      </c>
      <c r="L3953">
        <v>7</v>
      </c>
      <c r="M3953">
        <v>0</v>
      </c>
      <c r="N3953">
        <v>0</v>
      </c>
    </row>
    <row r="3954" spans="1:14" x14ac:dyDescent="0.15">
      <c r="A3954" t="str">
        <f t="shared" si="64"/>
        <v>202001_37_4562342690067</v>
      </c>
      <c r="B3954">
        <v>202001</v>
      </c>
      <c r="C3954">
        <v>37</v>
      </c>
      <c r="D3954" t="s">
        <v>39</v>
      </c>
      <c r="E3954" s="9">
        <v>4562342690067</v>
      </c>
      <c r="F3954">
        <v>0</v>
      </c>
      <c r="G3954">
        <v>0</v>
      </c>
      <c r="H3954" t="s">
        <v>23</v>
      </c>
      <c r="I3954" t="s">
        <v>19</v>
      </c>
      <c r="J3954" t="s">
        <v>329</v>
      </c>
      <c r="K3954">
        <v>20</v>
      </c>
      <c r="L3954">
        <v>6</v>
      </c>
      <c r="M3954">
        <v>0</v>
      </c>
      <c r="N3954">
        <v>0</v>
      </c>
    </row>
    <row r="3955" spans="1:14" x14ac:dyDescent="0.15">
      <c r="A3955" t="str">
        <f t="shared" si="64"/>
        <v>202001_37_4562342690074</v>
      </c>
      <c r="B3955">
        <v>202001</v>
      </c>
      <c r="C3955">
        <v>37</v>
      </c>
      <c r="D3955" t="s">
        <v>39</v>
      </c>
      <c r="E3955" s="9">
        <v>4562342690074</v>
      </c>
      <c r="F3955">
        <v>0</v>
      </c>
      <c r="G3955">
        <v>0</v>
      </c>
      <c r="H3955" t="s">
        <v>24</v>
      </c>
      <c r="I3955" t="s">
        <v>19</v>
      </c>
      <c r="J3955" t="s">
        <v>329</v>
      </c>
      <c r="K3955">
        <v>15</v>
      </c>
      <c r="L3955">
        <v>3</v>
      </c>
      <c r="M3955">
        <v>0</v>
      </c>
      <c r="N3955">
        <v>0</v>
      </c>
    </row>
    <row r="3956" spans="1:14" x14ac:dyDescent="0.15">
      <c r="A3956" t="str">
        <f t="shared" si="64"/>
        <v>202001_37_4562342690081</v>
      </c>
      <c r="B3956">
        <v>202001</v>
      </c>
      <c r="C3956">
        <v>37</v>
      </c>
      <c r="D3956" t="s">
        <v>39</v>
      </c>
      <c r="E3956" s="9">
        <v>4562342690081</v>
      </c>
      <c r="F3956">
        <v>0</v>
      </c>
      <c r="G3956">
        <v>0</v>
      </c>
      <c r="H3956" t="s">
        <v>25</v>
      </c>
      <c r="I3956" t="s">
        <v>19</v>
      </c>
      <c r="J3956" t="s">
        <v>329</v>
      </c>
      <c r="K3956">
        <v>4</v>
      </c>
      <c r="L3956">
        <v>0</v>
      </c>
      <c r="M3956">
        <v>0</v>
      </c>
      <c r="N3956">
        <v>0</v>
      </c>
    </row>
    <row r="3957" spans="1:14" x14ac:dyDescent="0.15">
      <c r="A3957" t="str">
        <f t="shared" si="64"/>
        <v>202001_41_4562342690029</v>
      </c>
      <c r="B3957">
        <v>202001</v>
      </c>
      <c r="C3957">
        <v>41</v>
      </c>
      <c r="D3957" t="s">
        <v>41</v>
      </c>
      <c r="E3957" s="9">
        <v>4562342690029</v>
      </c>
      <c r="F3957">
        <v>0</v>
      </c>
      <c r="G3957">
        <v>0</v>
      </c>
      <c r="H3957" t="s">
        <v>18</v>
      </c>
      <c r="I3957" t="s">
        <v>19</v>
      </c>
      <c r="J3957" t="s">
        <v>329</v>
      </c>
      <c r="K3957">
        <v>17</v>
      </c>
      <c r="L3957">
        <v>4</v>
      </c>
      <c r="M3957">
        <v>0</v>
      </c>
      <c r="N3957">
        <v>0</v>
      </c>
    </row>
    <row r="3958" spans="1:14" x14ac:dyDescent="0.15">
      <c r="A3958" t="str">
        <f t="shared" si="64"/>
        <v>202001_41_4562342690036</v>
      </c>
      <c r="B3958">
        <v>202001</v>
      </c>
      <c r="C3958">
        <v>41</v>
      </c>
      <c r="D3958" t="s">
        <v>41</v>
      </c>
      <c r="E3958" s="9">
        <v>4562342690036</v>
      </c>
      <c r="F3958">
        <v>0</v>
      </c>
      <c r="G3958">
        <v>0</v>
      </c>
      <c r="H3958" t="s">
        <v>20</v>
      </c>
      <c r="I3958" t="s">
        <v>19</v>
      </c>
      <c r="J3958" t="s">
        <v>329</v>
      </c>
      <c r="K3958">
        <v>7</v>
      </c>
      <c r="L3958">
        <v>3</v>
      </c>
      <c r="M3958">
        <v>0</v>
      </c>
      <c r="N3958">
        <v>0</v>
      </c>
    </row>
    <row r="3959" spans="1:14" x14ac:dyDescent="0.15">
      <c r="A3959" t="str">
        <f t="shared" si="64"/>
        <v>202001_41_4562342690050</v>
      </c>
      <c r="B3959">
        <v>202001</v>
      </c>
      <c r="C3959">
        <v>41</v>
      </c>
      <c r="D3959" t="s">
        <v>41</v>
      </c>
      <c r="E3959" s="9">
        <v>4562342690050</v>
      </c>
      <c r="F3959">
        <v>0</v>
      </c>
      <c r="G3959">
        <v>0</v>
      </c>
      <c r="H3959" t="s">
        <v>22</v>
      </c>
      <c r="I3959" t="s">
        <v>19</v>
      </c>
      <c r="J3959" t="s">
        <v>329</v>
      </c>
      <c r="K3959">
        <v>10</v>
      </c>
      <c r="L3959">
        <v>0</v>
      </c>
      <c r="M3959">
        <v>0</v>
      </c>
      <c r="N3959">
        <v>0</v>
      </c>
    </row>
    <row r="3960" spans="1:14" x14ac:dyDescent="0.15">
      <c r="A3960" t="str">
        <f t="shared" si="64"/>
        <v>202001_41_4562342690043</v>
      </c>
      <c r="B3960">
        <v>202001</v>
      </c>
      <c r="C3960">
        <v>41</v>
      </c>
      <c r="D3960" t="s">
        <v>41</v>
      </c>
      <c r="E3960" s="9">
        <v>4562342690043</v>
      </c>
      <c r="F3960">
        <v>0</v>
      </c>
      <c r="G3960">
        <v>0</v>
      </c>
      <c r="H3960" t="s">
        <v>21</v>
      </c>
      <c r="I3960" t="s">
        <v>19</v>
      </c>
      <c r="J3960" t="s">
        <v>329</v>
      </c>
      <c r="K3960">
        <v>11</v>
      </c>
      <c r="L3960">
        <v>7</v>
      </c>
      <c r="M3960">
        <v>0</v>
      </c>
      <c r="N3960">
        <v>0</v>
      </c>
    </row>
    <row r="3961" spans="1:14" x14ac:dyDescent="0.15">
      <c r="A3961" t="str">
        <f t="shared" si="64"/>
        <v>202001_41_4562342690067</v>
      </c>
      <c r="B3961">
        <v>202001</v>
      </c>
      <c r="C3961">
        <v>41</v>
      </c>
      <c r="D3961" t="s">
        <v>41</v>
      </c>
      <c r="E3961" s="9">
        <v>4562342690067</v>
      </c>
      <c r="F3961">
        <v>0</v>
      </c>
      <c r="G3961">
        <v>0</v>
      </c>
      <c r="H3961" t="s">
        <v>23</v>
      </c>
      <c r="I3961" t="s">
        <v>19</v>
      </c>
      <c r="J3961" t="s">
        <v>329</v>
      </c>
      <c r="K3961">
        <v>23</v>
      </c>
      <c r="L3961">
        <v>5</v>
      </c>
      <c r="M3961">
        <v>0</v>
      </c>
      <c r="N3961">
        <v>0</v>
      </c>
    </row>
    <row r="3962" spans="1:14" x14ac:dyDescent="0.15">
      <c r="A3962" t="str">
        <f t="shared" si="64"/>
        <v>202001_41_4562342690074</v>
      </c>
      <c r="B3962">
        <v>202001</v>
      </c>
      <c r="C3962">
        <v>41</v>
      </c>
      <c r="D3962" t="s">
        <v>41</v>
      </c>
      <c r="E3962" s="9">
        <v>4562342690074</v>
      </c>
      <c r="F3962">
        <v>0</v>
      </c>
      <c r="G3962">
        <v>0</v>
      </c>
      <c r="H3962" t="s">
        <v>24</v>
      </c>
      <c r="I3962" t="s">
        <v>19</v>
      </c>
      <c r="J3962" t="s">
        <v>329</v>
      </c>
      <c r="K3962">
        <v>17</v>
      </c>
      <c r="L3962">
        <v>5</v>
      </c>
      <c r="M3962">
        <v>0</v>
      </c>
      <c r="N3962">
        <v>0</v>
      </c>
    </row>
    <row r="3963" spans="1:14" x14ac:dyDescent="0.15">
      <c r="A3963" t="str">
        <f t="shared" si="64"/>
        <v>202001_41_4562342690081</v>
      </c>
      <c r="B3963">
        <v>202001</v>
      </c>
      <c r="C3963">
        <v>41</v>
      </c>
      <c r="D3963" t="s">
        <v>41</v>
      </c>
      <c r="E3963" s="9">
        <v>4562342690081</v>
      </c>
      <c r="F3963">
        <v>0</v>
      </c>
      <c r="G3963">
        <v>0</v>
      </c>
      <c r="H3963" t="s">
        <v>25</v>
      </c>
      <c r="I3963" t="s">
        <v>19</v>
      </c>
      <c r="J3963" t="s">
        <v>329</v>
      </c>
      <c r="K3963">
        <v>7</v>
      </c>
      <c r="L3963">
        <v>1</v>
      </c>
      <c r="M3963">
        <v>0</v>
      </c>
      <c r="N3963">
        <v>0</v>
      </c>
    </row>
    <row r="3964" spans="1:14" x14ac:dyDescent="0.15">
      <c r="A3964" t="str">
        <f t="shared" si="64"/>
        <v>202001_227_4562342690029</v>
      </c>
      <c r="B3964">
        <v>202001</v>
      </c>
      <c r="C3964">
        <v>227</v>
      </c>
      <c r="D3964" t="s">
        <v>66</v>
      </c>
      <c r="E3964" s="9">
        <v>4562342690029</v>
      </c>
      <c r="F3964">
        <v>0</v>
      </c>
      <c r="G3964">
        <v>0</v>
      </c>
      <c r="H3964" t="s">
        <v>18</v>
      </c>
      <c r="I3964" t="s">
        <v>19</v>
      </c>
      <c r="J3964" t="s">
        <v>329</v>
      </c>
      <c r="K3964">
        <v>15</v>
      </c>
      <c r="L3964">
        <v>8</v>
      </c>
      <c r="M3964">
        <v>0</v>
      </c>
      <c r="N3964">
        <v>0</v>
      </c>
    </row>
    <row r="3965" spans="1:14" x14ac:dyDescent="0.15">
      <c r="A3965" t="str">
        <f t="shared" si="64"/>
        <v>202001_227_4562342690036</v>
      </c>
      <c r="B3965">
        <v>202001</v>
      </c>
      <c r="C3965">
        <v>227</v>
      </c>
      <c r="D3965" t="s">
        <v>66</v>
      </c>
      <c r="E3965" s="9">
        <v>4562342690036</v>
      </c>
      <c r="F3965">
        <v>0</v>
      </c>
      <c r="G3965">
        <v>0</v>
      </c>
      <c r="H3965" t="s">
        <v>20</v>
      </c>
      <c r="I3965" t="s">
        <v>19</v>
      </c>
      <c r="J3965" t="s">
        <v>329</v>
      </c>
      <c r="K3965">
        <v>2</v>
      </c>
      <c r="L3965">
        <v>0</v>
      </c>
      <c r="M3965">
        <v>0</v>
      </c>
      <c r="N3965">
        <v>0</v>
      </c>
    </row>
    <row r="3966" spans="1:14" x14ac:dyDescent="0.15">
      <c r="A3966" t="str">
        <f t="shared" si="64"/>
        <v>202001_227_4562342690050</v>
      </c>
      <c r="B3966">
        <v>202001</v>
      </c>
      <c r="C3966">
        <v>227</v>
      </c>
      <c r="D3966" t="s">
        <v>66</v>
      </c>
      <c r="E3966" s="9">
        <v>4562342690050</v>
      </c>
      <c r="F3966">
        <v>0</v>
      </c>
      <c r="G3966">
        <v>0</v>
      </c>
      <c r="H3966" t="s">
        <v>22</v>
      </c>
      <c r="I3966" t="s">
        <v>19</v>
      </c>
      <c r="J3966" t="s">
        <v>329</v>
      </c>
      <c r="K3966">
        <v>3</v>
      </c>
      <c r="L3966">
        <v>2</v>
      </c>
      <c r="M3966">
        <v>0</v>
      </c>
      <c r="N3966">
        <v>0</v>
      </c>
    </row>
    <row r="3967" spans="1:14" x14ac:dyDescent="0.15">
      <c r="A3967" t="str">
        <f t="shared" si="64"/>
        <v>202001_227_4562342690043</v>
      </c>
      <c r="B3967">
        <v>202001</v>
      </c>
      <c r="C3967">
        <v>227</v>
      </c>
      <c r="D3967" t="s">
        <v>66</v>
      </c>
      <c r="E3967" s="9">
        <v>4562342690043</v>
      </c>
      <c r="F3967">
        <v>0</v>
      </c>
      <c r="G3967">
        <v>0</v>
      </c>
      <c r="H3967" t="s">
        <v>21</v>
      </c>
      <c r="I3967" t="s">
        <v>19</v>
      </c>
      <c r="J3967" t="s">
        <v>329</v>
      </c>
      <c r="K3967">
        <v>18</v>
      </c>
      <c r="L3967">
        <v>4</v>
      </c>
      <c r="M3967">
        <v>0</v>
      </c>
      <c r="N3967">
        <v>0</v>
      </c>
    </row>
    <row r="3968" spans="1:14" x14ac:dyDescent="0.15">
      <c r="A3968" t="str">
        <f t="shared" si="64"/>
        <v>202001_227_4562342690067</v>
      </c>
      <c r="B3968">
        <v>202001</v>
      </c>
      <c r="C3968">
        <v>227</v>
      </c>
      <c r="D3968" t="s">
        <v>66</v>
      </c>
      <c r="E3968" s="9">
        <v>4562342690067</v>
      </c>
      <c r="F3968">
        <v>0</v>
      </c>
      <c r="G3968">
        <v>0</v>
      </c>
      <c r="H3968" t="s">
        <v>23</v>
      </c>
      <c r="I3968" t="s">
        <v>19</v>
      </c>
      <c r="J3968" t="s">
        <v>329</v>
      </c>
      <c r="K3968">
        <v>18</v>
      </c>
      <c r="L3968">
        <v>9</v>
      </c>
      <c r="M3968">
        <v>0</v>
      </c>
      <c r="N3968">
        <v>0</v>
      </c>
    </row>
    <row r="3969" spans="1:14" x14ac:dyDescent="0.15">
      <c r="A3969" t="str">
        <f t="shared" si="64"/>
        <v>202001_227_4562342690074</v>
      </c>
      <c r="B3969">
        <v>202001</v>
      </c>
      <c r="C3969">
        <v>227</v>
      </c>
      <c r="D3969" t="s">
        <v>66</v>
      </c>
      <c r="E3969" s="9">
        <v>4562342690074</v>
      </c>
      <c r="F3969">
        <v>0</v>
      </c>
      <c r="G3969">
        <v>0</v>
      </c>
      <c r="H3969" t="s">
        <v>24</v>
      </c>
      <c r="I3969" t="s">
        <v>19</v>
      </c>
      <c r="J3969" t="s">
        <v>329</v>
      </c>
      <c r="K3969">
        <v>6</v>
      </c>
      <c r="L3969">
        <v>8</v>
      </c>
      <c r="M3969">
        <v>0</v>
      </c>
      <c r="N3969">
        <v>0</v>
      </c>
    </row>
    <row r="3970" spans="1:14" x14ac:dyDescent="0.15">
      <c r="A3970" t="str">
        <f t="shared" si="64"/>
        <v>202001_227_4562342690081</v>
      </c>
      <c r="B3970">
        <v>202001</v>
      </c>
      <c r="C3970">
        <v>227</v>
      </c>
      <c r="D3970" t="s">
        <v>66</v>
      </c>
      <c r="E3970" s="9">
        <v>4562342690081</v>
      </c>
      <c r="F3970">
        <v>0</v>
      </c>
      <c r="G3970">
        <v>0</v>
      </c>
      <c r="H3970" t="s">
        <v>25</v>
      </c>
      <c r="I3970" t="s">
        <v>19</v>
      </c>
      <c r="J3970" t="s">
        <v>329</v>
      </c>
      <c r="K3970">
        <v>5</v>
      </c>
      <c r="L3970">
        <v>3</v>
      </c>
      <c r="M3970">
        <v>0</v>
      </c>
      <c r="N3970">
        <v>0</v>
      </c>
    </row>
    <row r="3971" spans="1:14" x14ac:dyDescent="0.15">
      <c r="A3971" t="str">
        <f t="shared" si="64"/>
        <v>202001_123_4562342690029</v>
      </c>
      <c r="B3971">
        <v>202001</v>
      </c>
      <c r="C3971">
        <v>123</v>
      </c>
      <c r="D3971" t="s">
        <v>53</v>
      </c>
      <c r="E3971" s="9">
        <v>4562342690029</v>
      </c>
      <c r="F3971">
        <v>0</v>
      </c>
      <c r="G3971">
        <v>0</v>
      </c>
      <c r="H3971" t="s">
        <v>18</v>
      </c>
      <c r="I3971" t="s">
        <v>19</v>
      </c>
      <c r="J3971" t="s">
        <v>329</v>
      </c>
      <c r="K3971">
        <v>20</v>
      </c>
      <c r="L3971">
        <v>2</v>
      </c>
      <c r="M3971">
        <v>0</v>
      </c>
      <c r="N3971">
        <v>0</v>
      </c>
    </row>
    <row r="3972" spans="1:14" x14ac:dyDescent="0.15">
      <c r="A3972" t="str">
        <f t="shared" si="64"/>
        <v>202001_123_4562342690036</v>
      </c>
      <c r="B3972">
        <v>202001</v>
      </c>
      <c r="C3972">
        <v>123</v>
      </c>
      <c r="D3972" t="s">
        <v>53</v>
      </c>
      <c r="E3972" s="9">
        <v>4562342690036</v>
      </c>
      <c r="F3972">
        <v>0</v>
      </c>
      <c r="G3972">
        <v>0</v>
      </c>
      <c r="H3972" t="s">
        <v>20</v>
      </c>
      <c r="I3972" t="s">
        <v>19</v>
      </c>
      <c r="J3972" t="s">
        <v>329</v>
      </c>
      <c r="K3972">
        <v>6</v>
      </c>
      <c r="L3972">
        <v>3</v>
      </c>
      <c r="M3972">
        <v>0</v>
      </c>
      <c r="N3972">
        <v>0</v>
      </c>
    </row>
    <row r="3973" spans="1:14" x14ac:dyDescent="0.15">
      <c r="A3973" t="str">
        <f t="shared" si="64"/>
        <v>202001_123_4562342690050</v>
      </c>
      <c r="B3973">
        <v>202001</v>
      </c>
      <c r="C3973">
        <v>123</v>
      </c>
      <c r="D3973" t="s">
        <v>53</v>
      </c>
      <c r="E3973" s="9">
        <v>4562342690050</v>
      </c>
      <c r="F3973">
        <v>0</v>
      </c>
      <c r="G3973">
        <v>0</v>
      </c>
      <c r="H3973" t="s">
        <v>22</v>
      </c>
      <c r="I3973" t="s">
        <v>19</v>
      </c>
      <c r="J3973" t="s">
        <v>329</v>
      </c>
      <c r="K3973">
        <v>4</v>
      </c>
      <c r="L3973">
        <v>2</v>
      </c>
      <c r="M3973">
        <v>0</v>
      </c>
      <c r="N3973">
        <v>0</v>
      </c>
    </row>
    <row r="3974" spans="1:14" x14ac:dyDescent="0.15">
      <c r="A3974" t="str">
        <f t="shared" si="64"/>
        <v>202001_123_4562342690043</v>
      </c>
      <c r="B3974">
        <v>202001</v>
      </c>
      <c r="C3974">
        <v>123</v>
      </c>
      <c r="D3974" t="s">
        <v>53</v>
      </c>
      <c r="E3974" s="9">
        <v>4562342690043</v>
      </c>
      <c r="F3974">
        <v>0</v>
      </c>
      <c r="G3974">
        <v>0</v>
      </c>
      <c r="H3974" t="s">
        <v>21</v>
      </c>
      <c r="I3974" t="s">
        <v>19</v>
      </c>
      <c r="J3974" t="s">
        <v>329</v>
      </c>
      <c r="K3974">
        <v>12</v>
      </c>
      <c r="L3974">
        <v>5</v>
      </c>
      <c r="M3974">
        <v>0</v>
      </c>
      <c r="N3974">
        <v>0</v>
      </c>
    </row>
    <row r="3975" spans="1:14" x14ac:dyDescent="0.15">
      <c r="A3975" t="str">
        <f t="shared" si="64"/>
        <v>202001_123_4562342690067</v>
      </c>
      <c r="B3975">
        <v>202001</v>
      </c>
      <c r="C3975">
        <v>123</v>
      </c>
      <c r="D3975" t="s">
        <v>53</v>
      </c>
      <c r="E3975" s="9">
        <v>4562342690067</v>
      </c>
      <c r="F3975">
        <v>0</v>
      </c>
      <c r="G3975">
        <v>0</v>
      </c>
      <c r="H3975" t="s">
        <v>23</v>
      </c>
      <c r="I3975" t="s">
        <v>19</v>
      </c>
      <c r="J3975" t="s">
        <v>329</v>
      </c>
      <c r="K3975">
        <v>11</v>
      </c>
      <c r="L3975">
        <v>13</v>
      </c>
      <c r="M3975">
        <v>0</v>
      </c>
      <c r="N3975">
        <v>0</v>
      </c>
    </row>
    <row r="3976" spans="1:14" x14ac:dyDescent="0.15">
      <c r="A3976" t="str">
        <f t="shared" si="64"/>
        <v>202001_123_4562342690074</v>
      </c>
      <c r="B3976">
        <v>202001</v>
      </c>
      <c r="C3976">
        <v>123</v>
      </c>
      <c r="D3976" t="s">
        <v>53</v>
      </c>
      <c r="E3976" s="9">
        <v>4562342690074</v>
      </c>
      <c r="F3976">
        <v>0</v>
      </c>
      <c r="G3976">
        <v>0</v>
      </c>
      <c r="H3976" t="s">
        <v>24</v>
      </c>
      <c r="I3976" t="s">
        <v>19</v>
      </c>
      <c r="J3976" t="s">
        <v>329</v>
      </c>
      <c r="K3976">
        <v>7</v>
      </c>
      <c r="L3976">
        <v>6</v>
      </c>
      <c r="M3976">
        <v>0</v>
      </c>
      <c r="N3976">
        <v>0</v>
      </c>
    </row>
    <row r="3977" spans="1:14" x14ac:dyDescent="0.15">
      <c r="A3977" t="str">
        <f t="shared" si="64"/>
        <v>202001_123_4562342690081</v>
      </c>
      <c r="B3977">
        <v>202001</v>
      </c>
      <c r="C3977">
        <v>123</v>
      </c>
      <c r="D3977" t="s">
        <v>53</v>
      </c>
      <c r="E3977" s="9">
        <v>4562342690081</v>
      </c>
      <c r="F3977">
        <v>0</v>
      </c>
      <c r="G3977">
        <v>0</v>
      </c>
      <c r="H3977" t="s">
        <v>25</v>
      </c>
      <c r="I3977" t="s">
        <v>19</v>
      </c>
      <c r="J3977" t="s">
        <v>329</v>
      </c>
      <c r="K3977">
        <v>2</v>
      </c>
      <c r="L3977">
        <v>2</v>
      </c>
      <c r="M3977">
        <v>0</v>
      </c>
      <c r="N3977">
        <v>0</v>
      </c>
    </row>
    <row r="3978" spans="1:14" x14ac:dyDescent="0.15">
      <c r="A3978" t="str">
        <f t="shared" si="64"/>
        <v>202001_306_4562342690029</v>
      </c>
      <c r="B3978">
        <v>202001</v>
      </c>
      <c r="C3978">
        <v>306</v>
      </c>
      <c r="D3978" t="s">
        <v>73</v>
      </c>
      <c r="E3978" s="9">
        <v>4562342690029</v>
      </c>
      <c r="F3978">
        <v>0</v>
      </c>
      <c r="G3978">
        <v>0</v>
      </c>
      <c r="H3978" t="s">
        <v>18</v>
      </c>
      <c r="I3978" t="s">
        <v>19</v>
      </c>
      <c r="J3978" t="s">
        <v>329</v>
      </c>
      <c r="K3978">
        <v>20</v>
      </c>
      <c r="L3978">
        <v>5</v>
      </c>
      <c r="M3978">
        <v>0</v>
      </c>
      <c r="N3978">
        <v>0</v>
      </c>
    </row>
    <row r="3979" spans="1:14" x14ac:dyDescent="0.15">
      <c r="A3979" t="str">
        <f t="shared" si="64"/>
        <v>202001_306_4562342690036</v>
      </c>
      <c r="B3979">
        <v>202001</v>
      </c>
      <c r="C3979">
        <v>306</v>
      </c>
      <c r="D3979" t="s">
        <v>73</v>
      </c>
      <c r="E3979" s="9">
        <v>4562342690036</v>
      </c>
      <c r="F3979">
        <v>0</v>
      </c>
      <c r="G3979">
        <v>0</v>
      </c>
      <c r="H3979" t="s">
        <v>20</v>
      </c>
      <c r="I3979" t="s">
        <v>19</v>
      </c>
      <c r="J3979" t="s">
        <v>329</v>
      </c>
      <c r="K3979">
        <v>6</v>
      </c>
      <c r="L3979">
        <v>2</v>
      </c>
      <c r="M3979">
        <v>0</v>
      </c>
      <c r="N3979">
        <v>0</v>
      </c>
    </row>
    <row r="3980" spans="1:14" x14ac:dyDescent="0.15">
      <c r="A3980" t="str">
        <f t="shared" si="64"/>
        <v>202001_306_4562342690050</v>
      </c>
      <c r="B3980">
        <v>202001</v>
      </c>
      <c r="C3980">
        <v>306</v>
      </c>
      <c r="D3980" t="s">
        <v>73</v>
      </c>
      <c r="E3980" s="9">
        <v>4562342690050</v>
      </c>
      <c r="F3980">
        <v>0</v>
      </c>
      <c r="G3980">
        <v>0</v>
      </c>
      <c r="H3980" t="s">
        <v>22</v>
      </c>
      <c r="I3980" t="s">
        <v>19</v>
      </c>
      <c r="J3980" t="s">
        <v>329</v>
      </c>
      <c r="K3980">
        <v>5</v>
      </c>
      <c r="L3980">
        <v>4</v>
      </c>
      <c r="M3980">
        <v>0</v>
      </c>
      <c r="N3980">
        <v>0</v>
      </c>
    </row>
    <row r="3981" spans="1:14" x14ac:dyDescent="0.15">
      <c r="A3981" t="str">
        <f t="shared" si="64"/>
        <v>202001_306_4562342690043</v>
      </c>
      <c r="B3981">
        <v>202001</v>
      </c>
      <c r="C3981">
        <v>306</v>
      </c>
      <c r="D3981" t="s">
        <v>73</v>
      </c>
      <c r="E3981" s="9">
        <v>4562342690043</v>
      </c>
      <c r="F3981">
        <v>0</v>
      </c>
      <c r="G3981">
        <v>0</v>
      </c>
      <c r="H3981" t="s">
        <v>21</v>
      </c>
      <c r="I3981" t="s">
        <v>19</v>
      </c>
      <c r="J3981" t="s">
        <v>329</v>
      </c>
      <c r="K3981">
        <v>18</v>
      </c>
      <c r="L3981">
        <v>5</v>
      </c>
      <c r="M3981">
        <v>0</v>
      </c>
      <c r="N3981">
        <v>0</v>
      </c>
    </row>
    <row r="3982" spans="1:14" x14ac:dyDescent="0.15">
      <c r="A3982" t="str">
        <f t="shared" si="64"/>
        <v>202001_306_4562342690067</v>
      </c>
      <c r="B3982">
        <v>202001</v>
      </c>
      <c r="C3982">
        <v>306</v>
      </c>
      <c r="D3982" t="s">
        <v>73</v>
      </c>
      <c r="E3982" s="9">
        <v>4562342690067</v>
      </c>
      <c r="F3982">
        <v>0</v>
      </c>
      <c r="G3982">
        <v>0</v>
      </c>
      <c r="H3982" t="s">
        <v>23</v>
      </c>
      <c r="I3982" t="s">
        <v>19</v>
      </c>
      <c r="J3982" t="s">
        <v>329</v>
      </c>
      <c r="K3982">
        <v>23</v>
      </c>
      <c r="L3982">
        <v>3</v>
      </c>
      <c r="M3982">
        <v>0</v>
      </c>
      <c r="N3982">
        <v>0</v>
      </c>
    </row>
    <row r="3983" spans="1:14" x14ac:dyDescent="0.15">
      <c r="A3983" t="str">
        <f t="shared" si="64"/>
        <v>202001_306_4562342690074</v>
      </c>
      <c r="B3983">
        <v>202001</v>
      </c>
      <c r="C3983">
        <v>306</v>
      </c>
      <c r="D3983" t="s">
        <v>73</v>
      </c>
      <c r="E3983" s="9">
        <v>4562342690074</v>
      </c>
      <c r="F3983">
        <v>0</v>
      </c>
      <c r="G3983">
        <v>0</v>
      </c>
      <c r="H3983" t="s">
        <v>24</v>
      </c>
      <c r="I3983" t="s">
        <v>19</v>
      </c>
      <c r="J3983" t="s">
        <v>329</v>
      </c>
      <c r="K3983">
        <v>13</v>
      </c>
      <c r="L3983">
        <v>6</v>
      </c>
      <c r="M3983">
        <v>0</v>
      </c>
      <c r="N3983">
        <v>0</v>
      </c>
    </row>
    <row r="3984" spans="1:14" x14ac:dyDescent="0.15">
      <c r="A3984" t="str">
        <f t="shared" si="64"/>
        <v>202001_306_4562342690081</v>
      </c>
      <c r="B3984">
        <v>202001</v>
      </c>
      <c r="C3984">
        <v>306</v>
      </c>
      <c r="D3984" t="s">
        <v>73</v>
      </c>
      <c r="E3984" s="9">
        <v>4562342690081</v>
      </c>
      <c r="F3984">
        <v>0</v>
      </c>
      <c r="G3984">
        <v>0</v>
      </c>
      <c r="H3984" t="s">
        <v>25</v>
      </c>
      <c r="I3984" t="s">
        <v>19</v>
      </c>
      <c r="J3984" t="s">
        <v>329</v>
      </c>
      <c r="K3984">
        <v>4</v>
      </c>
      <c r="L3984">
        <v>4</v>
      </c>
      <c r="M3984">
        <v>0</v>
      </c>
      <c r="N3984">
        <v>0</v>
      </c>
    </row>
    <row r="3985" spans="1:14" x14ac:dyDescent="0.15">
      <c r="A3985" t="str">
        <f t="shared" si="64"/>
        <v>202001_334_4562342690029</v>
      </c>
      <c r="B3985">
        <v>202001</v>
      </c>
      <c r="C3985">
        <v>334</v>
      </c>
      <c r="D3985" t="s">
        <v>87</v>
      </c>
      <c r="E3985" s="9">
        <v>4562342690029</v>
      </c>
      <c r="F3985">
        <v>0</v>
      </c>
      <c r="G3985">
        <v>0</v>
      </c>
      <c r="H3985" t="s">
        <v>18</v>
      </c>
      <c r="I3985" t="s">
        <v>19</v>
      </c>
      <c r="J3985" t="s">
        <v>329</v>
      </c>
      <c r="K3985">
        <v>23</v>
      </c>
      <c r="L3985">
        <v>2</v>
      </c>
      <c r="M3985">
        <v>0</v>
      </c>
      <c r="N3985">
        <v>0</v>
      </c>
    </row>
    <row r="3986" spans="1:14" x14ac:dyDescent="0.15">
      <c r="A3986" t="str">
        <f t="shared" si="64"/>
        <v>202001_334_4562342690036</v>
      </c>
      <c r="B3986">
        <v>202001</v>
      </c>
      <c r="C3986">
        <v>334</v>
      </c>
      <c r="D3986" t="s">
        <v>87</v>
      </c>
      <c r="E3986" s="9">
        <v>4562342690036</v>
      </c>
      <c r="F3986">
        <v>0</v>
      </c>
      <c r="G3986">
        <v>0</v>
      </c>
      <c r="H3986" t="s">
        <v>20</v>
      </c>
      <c r="I3986" t="s">
        <v>19</v>
      </c>
      <c r="J3986" t="s">
        <v>329</v>
      </c>
      <c r="K3986">
        <v>6</v>
      </c>
      <c r="L3986">
        <v>2</v>
      </c>
      <c r="M3986">
        <v>0</v>
      </c>
      <c r="N3986">
        <v>0</v>
      </c>
    </row>
    <row r="3987" spans="1:14" x14ac:dyDescent="0.15">
      <c r="A3987" t="str">
        <f t="shared" si="64"/>
        <v>202001_334_4562342690050</v>
      </c>
      <c r="B3987">
        <v>202001</v>
      </c>
      <c r="C3987">
        <v>334</v>
      </c>
      <c r="D3987" t="s">
        <v>87</v>
      </c>
      <c r="E3987" s="9">
        <v>4562342690050</v>
      </c>
      <c r="F3987">
        <v>0</v>
      </c>
      <c r="G3987">
        <v>0</v>
      </c>
      <c r="H3987" t="s">
        <v>22</v>
      </c>
      <c r="I3987" t="s">
        <v>19</v>
      </c>
      <c r="J3987" t="s">
        <v>329</v>
      </c>
      <c r="K3987">
        <v>8</v>
      </c>
      <c r="L3987">
        <v>2</v>
      </c>
      <c r="M3987">
        <v>0</v>
      </c>
      <c r="N3987">
        <v>0</v>
      </c>
    </row>
    <row r="3988" spans="1:14" x14ac:dyDescent="0.15">
      <c r="A3988" t="str">
        <f t="shared" si="64"/>
        <v>202001_334_4562342690043</v>
      </c>
      <c r="B3988">
        <v>202001</v>
      </c>
      <c r="C3988">
        <v>334</v>
      </c>
      <c r="D3988" t="s">
        <v>87</v>
      </c>
      <c r="E3988" s="9">
        <v>4562342690043</v>
      </c>
      <c r="F3988">
        <v>0</v>
      </c>
      <c r="G3988">
        <v>0</v>
      </c>
      <c r="H3988" t="s">
        <v>21</v>
      </c>
      <c r="I3988" t="s">
        <v>19</v>
      </c>
      <c r="J3988" t="s">
        <v>329</v>
      </c>
      <c r="K3988">
        <v>16</v>
      </c>
      <c r="L3988">
        <v>7</v>
      </c>
      <c r="M3988">
        <v>0</v>
      </c>
      <c r="N3988">
        <v>0</v>
      </c>
    </row>
    <row r="3989" spans="1:14" x14ac:dyDescent="0.15">
      <c r="A3989" t="str">
        <f t="shared" si="64"/>
        <v>202001_334_4562342690067</v>
      </c>
      <c r="B3989">
        <v>202001</v>
      </c>
      <c r="C3989">
        <v>334</v>
      </c>
      <c r="D3989" t="s">
        <v>87</v>
      </c>
      <c r="E3989" s="9">
        <v>4562342690067</v>
      </c>
      <c r="F3989">
        <v>0</v>
      </c>
      <c r="G3989">
        <v>0</v>
      </c>
      <c r="H3989" t="s">
        <v>23</v>
      </c>
      <c r="I3989" t="s">
        <v>19</v>
      </c>
      <c r="J3989" t="s">
        <v>329</v>
      </c>
      <c r="K3989">
        <v>25</v>
      </c>
      <c r="L3989">
        <v>3</v>
      </c>
      <c r="M3989">
        <v>0</v>
      </c>
      <c r="N3989">
        <v>0</v>
      </c>
    </row>
    <row r="3990" spans="1:14" x14ac:dyDescent="0.15">
      <c r="A3990" t="str">
        <f t="shared" si="64"/>
        <v>202001_334_4562342690074</v>
      </c>
      <c r="B3990">
        <v>202001</v>
      </c>
      <c r="C3990">
        <v>334</v>
      </c>
      <c r="D3990" t="s">
        <v>87</v>
      </c>
      <c r="E3990" s="9">
        <v>4562342690074</v>
      </c>
      <c r="F3990">
        <v>0</v>
      </c>
      <c r="G3990">
        <v>0</v>
      </c>
      <c r="H3990" t="s">
        <v>24</v>
      </c>
      <c r="I3990" t="s">
        <v>19</v>
      </c>
      <c r="J3990" t="s">
        <v>329</v>
      </c>
      <c r="K3990">
        <v>18</v>
      </c>
      <c r="L3990">
        <v>3</v>
      </c>
      <c r="M3990">
        <v>0</v>
      </c>
      <c r="N3990">
        <v>0</v>
      </c>
    </row>
    <row r="3991" spans="1:14" x14ac:dyDescent="0.15">
      <c r="A3991" t="str">
        <f t="shared" si="64"/>
        <v>202001_334_4562342690081</v>
      </c>
      <c r="B3991">
        <v>202001</v>
      </c>
      <c r="C3991">
        <v>334</v>
      </c>
      <c r="D3991" t="s">
        <v>87</v>
      </c>
      <c r="E3991" s="9">
        <v>4562342690081</v>
      </c>
      <c r="F3991">
        <v>0</v>
      </c>
      <c r="G3991">
        <v>0</v>
      </c>
      <c r="H3991" t="s">
        <v>25</v>
      </c>
      <c r="I3991" t="s">
        <v>19</v>
      </c>
      <c r="J3991" t="s">
        <v>329</v>
      </c>
      <c r="K3991">
        <v>7</v>
      </c>
      <c r="L3991">
        <v>1</v>
      </c>
      <c r="M3991">
        <v>0</v>
      </c>
      <c r="N3991">
        <v>0</v>
      </c>
    </row>
    <row r="3992" spans="1:14" x14ac:dyDescent="0.15">
      <c r="A3992" t="str">
        <f t="shared" si="64"/>
        <v>202001_349_4562342690029</v>
      </c>
      <c r="B3992">
        <v>202001</v>
      </c>
      <c r="C3992">
        <v>349</v>
      </c>
      <c r="D3992" t="s">
        <v>90</v>
      </c>
      <c r="E3992" s="9">
        <v>4562342690029</v>
      </c>
      <c r="F3992">
        <v>0</v>
      </c>
      <c r="G3992">
        <v>0</v>
      </c>
      <c r="H3992" t="s">
        <v>18</v>
      </c>
      <c r="I3992" t="s">
        <v>19</v>
      </c>
      <c r="J3992" t="s">
        <v>329</v>
      </c>
      <c r="K3992">
        <v>21</v>
      </c>
      <c r="L3992">
        <v>3</v>
      </c>
      <c r="M3992">
        <v>0</v>
      </c>
      <c r="N3992">
        <v>0</v>
      </c>
    </row>
    <row r="3993" spans="1:14" x14ac:dyDescent="0.15">
      <c r="A3993" t="str">
        <f t="shared" ref="A3993:A4056" si="65">B3993&amp;"_"&amp;C3993&amp;"_"&amp;E3993</f>
        <v>202001_349_4562342690036</v>
      </c>
      <c r="B3993">
        <v>202001</v>
      </c>
      <c r="C3993">
        <v>349</v>
      </c>
      <c r="D3993" t="s">
        <v>90</v>
      </c>
      <c r="E3993" s="9">
        <v>4562342690036</v>
      </c>
      <c r="F3993">
        <v>0</v>
      </c>
      <c r="G3993">
        <v>0</v>
      </c>
      <c r="H3993" t="s">
        <v>20</v>
      </c>
      <c r="I3993" t="s">
        <v>19</v>
      </c>
      <c r="J3993" t="s">
        <v>329</v>
      </c>
      <c r="K3993">
        <v>5</v>
      </c>
      <c r="L3993">
        <v>1</v>
      </c>
      <c r="M3993">
        <v>0</v>
      </c>
      <c r="N3993">
        <v>0</v>
      </c>
    </row>
    <row r="3994" spans="1:14" x14ac:dyDescent="0.15">
      <c r="A3994" t="str">
        <f t="shared" si="65"/>
        <v>202001_349_4562342690050</v>
      </c>
      <c r="B3994">
        <v>202001</v>
      </c>
      <c r="C3994">
        <v>349</v>
      </c>
      <c r="D3994" t="s">
        <v>90</v>
      </c>
      <c r="E3994" s="9">
        <v>4562342690050</v>
      </c>
      <c r="F3994">
        <v>0</v>
      </c>
      <c r="G3994">
        <v>0</v>
      </c>
      <c r="H3994" t="s">
        <v>22</v>
      </c>
      <c r="I3994" t="s">
        <v>19</v>
      </c>
      <c r="J3994" t="s">
        <v>329</v>
      </c>
      <c r="K3994">
        <v>2</v>
      </c>
      <c r="L3994">
        <v>0</v>
      </c>
      <c r="M3994">
        <v>0</v>
      </c>
      <c r="N3994">
        <v>0</v>
      </c>
    </row>
    <row r="3995" spans="1:14" x14ac:dyDescent="0.15">
      <c r="A3995" t="str">
        <f t="shared" si="65"/>
        <v>202001_349_4562342690043</v>
      </c>
      <c r="B3995">
        <v>202001</v>
      </c>
      <c r="C3995">
        <v>349</v>
      </c>
      <c r="D3995" t="s">
        <v>90</v>
      </c>
      <c r="E3995" s="9">
        <v>4562342690043</v>
      </c>
      <c r="F3995">
        <v>0</v>
      </c>
      <c r="G3995">
        <v>0</v>
      </c>
      <c r="H3995" t="s">
        <v>21</v>
      </c>
      <c r="I3995" t="s">
        <v>19</v>
      </c>
      <c r="J3995" t="s">
        <v>329</v>
      </c>
      <c r="K3995">
        <v>14</v>
      </c>
      <c r="L3995">
        <v>5</v>
      </c>
      <c r="M3995">
        <v>0</v>
      </c>
      <c r="N3995">
        <v>0</v>
      </c>
    </row>
    <row r="3996" spans="1:14" x14ac:dyDescent="0.15">
      <c r="A3996" t="str">
        <f t="shared" si="65"/>
        <v>202001_349_4562342690067</v>
      </c>
      <c r="B3996">
        <v>202001</v>
      </c>
      <c r="C3996">
        <v>349</v>
      </c>
      <c r="D3996" t="s">
        <v>90</v>
      </c>
      <c r="E3996" s="9">
        <v>4562342690067</v>
      </c>
      <c r="F3996">
        <v>0</v>
      </c>
      <c r="G3996">
        <v>0</v>
      </c>
      <c r="H3996" t="s">
        <v>23</v>
      </c>
      <c r="I3996" t="s">
        <v>19</v>
      </c>
      <c r="J3996" t="s">
        <v>329</v>
      </c>
      <c r="K3996">
        <v>22</v>
      </c>
      <c r="L3996">
        <v>1</v>
      </c>
      <c r="M3996">
        <v>0</v>
      </c>
      <c r="N3996">
        <v>0</v>
      </c>
    </row>
    <row r="3997" spans="1:14" x14ac:dyDescent="0.15">
      <c r="A3997" t="str">
        <f t="shared" si="65"/>
        <v>202001_349_4562342690074</v>
      </c>
      <c r="B3997">
        <v>202001</v>
      </c>
      <c r="C3997">
        <v>349</v>
      </c>
      <c r="D3997" t="s">
        <v>90</v>
      </c>
      <c r="E3997" s="9">
        <v>4562342690074</v>
      </c>
      <c r="F3997">
        <v>0</v>
      </c>
      <c r="G3997">
        <v>0</v>
      </c>
      <c r="H3997" t="s">
        <v>24</v>
      </c>
      <c r="I3997" t="s">
        <v>19</v>
      </c>
      <c r="J3997" t="s">
        <v>329</v>
      </c>
      <c r="K3997">
        <v>7</v>
      </c>
      <c r="L3997">
        <v>3</v>
      </c>
      <c r="M3997">
        <v>0</v>
      </c>
      <c r="N3997">
        <v>0</v>
      </c>
    </row>
    <row r="3998" spans="1:14" x14ac:dyDescent="0.15">
      <c r="A3998" t="str">
        <f t="shared" si="65"/>
        <v>202001_349_4562342690081</v>
      </c>
      <c r="B3998">
        <v>202001</v>
      </c>
      <c r="C3998">
        <v>349</v>
      </c>
      <c r="D3998" t="s">
        <v>90</v>
      </c>
      <c r="E3998" s="9">
        <v>4562342690081</v>
      </c>
      <c r="F3998">
        <v>0</v>
      </c>
      <c r="G3998">
        <v>0</v>
      </c>
      <c r="H3998" t="s">
        <v>25</v>
      </c>
      <c r="I3998" t="s">
        <v>19</v>
      </c>
      <c r="J3998" t="s">
        <v>329</v>
      </c>
      <c r="K3998">
        <v>3</v>
      </c>
      <c r="L3998">
        <v>2</v>
      </c>
      <c r="M3998">
        <v>0</v>
      </c>
      <c r="N3998">
        <v>0</v>
      </c>
    </row>
    <row r="3999" spans="1:14" x14ac:dyDescent="0.15">
      <c r="A3999" t="str">
        <f t="shared" si="65"/>
        <v>202001_401_4562342690029</v>
      </c>
      <c r="B3999">
        <v>202001</v>
      </c>
      <c r="C3999">
        <v>401</v>
      </c>
      <c r="D3999" t="s">
        <v>107</v>
      </c>
      <c r="E3999" s="9">
        <v>4562342690029</v>
      </c>
      <c r="F3999">
        <v>0</v>
      </c>
      <c r="G3999">
        <v>0</v>
      </c>
      <c r="H3999" t="s">
        <v>18</v>
      </c>
      <c r="I3999" t="s">
        <v>19</v>
      </c>
      <c r="J3999" t="s">
        <v>329</v>
      </c>
      <c r="K3999">
        <v>13</v>
      </c>
      <c r="L3999">
        <v>6</v>
      </c>
      <c r="M3999">
        <v>0</v>
      </c>
      <c r="N3999">
        <v>0</v>
      </c>
    </row>
    <row r="4000" spans="1:14" x14ac:dyDescent="0.15">
      <c r="A4000" t="str">
        <f t="shared" si="65"/>
        <v>202001_401_4562342690036</v>
      </c>
      <c r="B4000">
        <v>202001</v>
      </c>
      <c r="C4000">
        <v>401</v>
      </c>
      <c r="D4000" t="s">
        <v>107</v>
      </c>
      <c r="E4000" s="9">
        <v>4562342690036</v>
      </c>
      <c r="F4000">
        <v>0</v>
      </c>
      <c r="G4000">
        <v>0</v>
      </c>
      <c r="H4000" t="s">
        <v>20</v>
      </c>
      <c r="I4000" t="s">
        <v>19</v>
      </c>
      <c r="J4000" t="s">
        <v>329</v>
      </c>
      <c r="K4000">
        <v>2</v>
      </c>
      <c r="L4000">
        <v>2</v>
      </c>
      <c r="M4000">
        <v>0</v>
      </c>
      <c r="N4000">
        <v>0</v>
      </c>
    </row>
    <row r="4001" spans="1:14" x14ac:dyDescent="0.15">
      <c r="A4001" t="str">
        <f t="shared" si="65"/>
        <v>202001_401_4562342690050</v>
      </c>
      <c r="B4001">
        <v>202001</v>
      </c>
      <c r="C4001">
        <v>401</v>
      </c>
      <c r="D4001" t="s">
        <v>107</v>
      </c>
      <c r="E4001" s="9">
        <v>4562342690050</v>
      </c>
      <c r="F4001">
        <v>0</v>
      </c>
      <c r="G4001">
        <v>0</v>
      </c>
      <c r="H4001" t="s">
        <v>22</v>
      </c>
      <c r="I4001" t="s">
        <v>19</v>
      </c>
      <c r="J4001" t="s">
        <v>329</v>
      </c>
      <c r="K4001">
        <v>3</v>
      </c>
      <c r="L4001">
        <v>3</v>
      </c>
      <c r="M4001">
        <v>0</v>
      </c>
      <c r="N4001">
        <v>0</v>
      </c>
    </row>
    <row r="4002" spans="1:14" x14ac:dyDescent="0.15">
      <c r="A4002" t="str">
        <f t="shared" si="65"/>
        <v>202001_401_4562342690043</v>
      </c>
      <c r="B4002">
        <v>202001</v>
      </c>
      <c r="C4002">
        <v>401</v>
      </c>
      <c r="D4002" t="s">
        <v>107</v>
      </c>
      <c r="E4002" s="9">
        <v>4562342690043</v>
      </c>
      <c r="F4002">
        <v>0</v>
      </c>
      <c r="G4002">
        <v>0</v>
      </c>
      <c r="H4002" t="s">
        <v>21</v>
      </c>
      <c r="I4002" t="s">
        <v>19</v>
      </c>
      <c r="J4002" t="s">
        <v>329</v>
      </c>
      <c r="K4002">
        <v>10</v>
      </c>
      <c r="L4002">
        <v>3</v>
      </c>
      <c r="M4002">
        <v>0</v>
      </c>
      <c r="N4002">
        <v>0</v>
      </c>
    </row>
    <row r="4003" spans="1:14" x14ac:dyDescent="0.15">
      <c r="A4003" t="str">
        <f t="shared" si="65"/>
        <v>202001_401_4562342690067</v>
      </c>
      <c r="B4003">
        <v>202001</v>
      </c>
      <c r="C4003">
        <v>401</v>
      </c>
      <c r="D4003" t="s">
        <v>107</v>
      </c>
      <c r="E4003" s="9">
        <v>4562342690067</v>
      </c>
      <c r="F4003">
        <v>0</v>
      </c>
      <c r="G4003">
        <v>0</v>
      </c>
      <c r="H4003" t="s">
        <v>23</v>
      </c>
      <c r="I4003" t="s">
        <v>19</v>
      </c>
      <c r="J4003" t="s">
        <v>329</v>
      </c>
      <c r="K4003">
        <v>19</v>
      </c>
      <c r="L4003">
        <v>2</v>
      </c>
      <c r="M4003">
        <v>0</v>
      </c>
      <c r="N4003">
        <v>0</v>
      </c>
    </row>
    <row r="4004" spans="1:14" x14ac:dyDescent="0.15">
      <c r="A4004" t="str">
        <f t="shared" si="65"/>
        <v>202001_401_4562342690074</v>
      </c>
      <c r="B4004">
        <v>202001</v>
      </c>
      <c r="C4004">
        <v>401</v>
      </c>
      <c r="D4004" t="s">
        <v>107</v>
      </c>
      <c r="E4004" s="9">
        <v>4562342690074</v>
      </c>
      <c r="F4004">
        <v>0</v>
      </c>
      <c r="G4004">
        <v>0</v>
      </c>
      <c r="H4004" t="s">
        <v>24</v>
      </c>
      <c r="I4004" t="s">
        <v>19</v>
      </c>
      <c r="J4004" t="s">
        <v>329</v>
      </c>
      <c r="K4004">
        <v>9</v>
      </c>
      <c r="L4004">
        <v>2</v>
      </c>
      <c r="M4004">
        <v>0</v>
      </c>
      <c r="N4004">
        <v>0</v>
      </c>
    </row>
    <row r="4005" spans="1:14" x14ac:dyDescent="0.15">
      <c r="A4005" t="str">
        <f t="shared" si="65"/>
        <v>202001_401_4562342690081</v>
      </c>
      <c r="B4005">
        <v>202001</v>
      </c>
      <c r="C4005">
        <v>401</v>
      </c>
      <c r="D4005" t="s">
        <v>107</v>
      </c>
      <c r="E4005" s="9">
        <v>4562342690081</v>
      </c>
      <c r="F4005">
        <v>0</v>
      </c>
      <c r="G4005">
        <v>0</v>
      </c>
      <c r="H4005" t="s">
        <v>25</v>
      </c>
      <c r="I4005" t="s">
        <v>19</v>
      </c>
      <c r="J4005" t="s">
        <v>329</v>
      </c>
      <c r="K4005">
        <v>2</v>
      </c>
      <c r="L4005">
        <v>2</v>
      </c>
      <c r="M4005">
        <v>0</v>
      </c>
      <c r="N4005">
        <v>0</v>
      </c>
    </row>
    <row r="4006" spans="1:14" x14ac:dyDescent="0.15">
      <c r="A4006" t="str">
        <f t="shared" si="65"/>
        <v>202001_91_4562342690029</v>
      </c>
      <c r="B4006">
        <v>202001</v>
      </c>
      <c r="C4006">
        <v>91</v>
      </c>
      <c r="D4006" t="s">
        <v>49</v>
      </c>
      <c r="E4006" s="9">
        <v>4562342690029</v>
      </c>
      <c r="F4006">
        <v>0</v>
      </c>
      <c r="G4006">
        <v>0</v>
      </c>
      <c r="H4006" t="s">
        <v>18</v>
      </c>
      <c r="I4006" t="s">
        <v>19</v>
      </c>
      <c r="J4006" t="s">
        <v>329</v>
      </c>
      <c r="K4006">
        <v>25</v>
      </c>
      <c r="L4006">
        <v>1</v>
      </c>
      <c r="M4006">
        <v>0</v>
      </c>
      <c r="N4006">
        <v>0</v>
      </c>
    </row>
    <row r="4007" spans="1:14" x14ac:dyDescent="0.15">
      <c r="A4007" t="str">
        <f t="shared" si="65"/>
        <v>202001_91_4562342690036</v>
      </c>
      <c r="B4007">
        <v>202001</v>
      </c>
      <c r="C4007">
        <v>91</v>
      </c>
      <c r="D4007" t="s">
        <v>49</v>
      </c>
      <c r="E4007" s="9">
        <v>4562342690036</v>
      </c>
      <c r="F4007">
        <v>0</v>
      </c>
      <c r="G4007">
        <v>0</v>
      </c>
      <c r="H4007" t="s">
        <v>20</v>
      </c>
      <c r="I4007" t="s">
        <v>19</v>
      </c>
      <c r="J4007" t="s">
        <v>329</v>
      </c>
      <c r="K4007">
        <v>10</v>
      </c>
      <c r="L4007">
        <v>0</v>
      </c>
      <c r="M4007">
        <v>0</v>
      </c>
      <c r="N4007">
        <v>0</v>
      </c>
    </row>
    <row r="4008" spans="1:14" x14ac:dyDescent="0.15">
      <c r="A4008" t="str">
        <f t="shared" si="65"/>
        <v>202001_91_4562342690050</v>
      </c>
      <c r="B4008">
        <v>202001</v>
      </c>
      <c r="C4008">
        <v>91</v>
      </c>
      <c r="D4008" t="s">
        <v>49</v>
      </c>
      <c r="E4008" s="9">
        <v>4562342690050</v>
      </c>
      <c r="F4008">
        <v>0</v>
      </c>
      <c r="G4008">
        <v>0</v>
      </c>
      <c r="H4008" t="s">
        <v>22</v>
      </c>
      <c r="I4008" t="s">
        <v>19</v>
      </c>
      <c r="J4008" t="s">
        <v>329</v>
      </c>
      <c r="K4008">
        <v>6</v>
      </c>
      <c r="L4008">
        <v>1</v>
      </c>
      <c r="M4008">
        <v>0</v>
      </c>
      <c r="N4008">
        <v>0</v>
      </c>
    </row>
    <row r="4009" spans="1:14" x14ac:dyDescent="0.15">
      <c r="A4009" t="str">
        <f t="shared" si="65"/>
        <v>202001_91_4562342690043</v>
      </c>
      <c r="B4009">
        <v>202001</v>
      </c>
      <c r="C4009">
        <v>91</v>
      </c>
      <c r="D4009" t="s">
        <v>49</v>
      </c>
      <c r="E4009" s="9">
        <v>4562342690043</v>
      </c>
      <c r="F4009">
        <v>0</v>
      </c>
      <c r="G4009">
        <v>0</v>
      </c>
      <c r="H4009" t="s">
        <v>21</v>
      </c>
      <c r="I4009" t="s">
        <v>19</v>
      </c>
      <c r="J4009" t="s">
        <v>329</v>
      </c>
      <c r="K4009">
        <v>20</v>
      </c>
      <c r="L4009">
        <v>3</v>
      </c>
      <c r="M4009">
        <v>0</v>
      </c>
      <c r="N4009">
        <v>0</v>
      </c>
    </row>
    <row r="4010" spans="1:14" x14ac:dyDescent="0.15">
      <c r="A4010" t="str">
        <f t="shared" si="65"/>
        <v>202001_91_4562342690067</v>
      </c>
      <c r="B4010">
        <v>202001</v>
      </c>
      <c r="C4010">
        <v>91</v>
      </c>
      <c r="D4010" t="s">
        <v>49</v>
      </c>
      <c r="E4010" s="9">
        <v>4562342690067</v>
      </c>
      <c r="F4010">
        <v>0</v>
      </c>
      <c r="G4010">
        <v>0</v>
      </c>
      <c r="H4010" t="s">
        <v>23</v>
      </c>
      <c r="I4010" t="s">
        <v>19</v>
      </c>
      <c r="J4010" t="s">
        <v>329</v>
      </c>
      <c r="K4010">
        <v>27</v>
      </c>
      <c r="L4010">
        <v>0</v>
      </c>
      <c r="M4010">
        <v>0</v>
      </c>
      <c r="N4010">
        <v>0</v>
      </c>
    </row>
    <row r="4011" spans="1:14" x14ac:dyDescent="0.15">
      <c r="A4011" t="str">
        <f t="shared" si="65"/>
        <v>202001_91_4562342690074</v>
      </c>
      <c r="B4011">
        <v>202001</v>
      </c>
      <c r="C4011">
        <v>91</v>
      </c>
      <c r="D4011" t="s">
        <v>49</v>
      </c>
      <c r="E4011" s="9">
        <v>4562342690074</v>
      </c>
      <c r="F4011">
        <v>0</v>
      </c>
      <c r="G4011">
        <v>0</v>
      </c>
      <c r="H4011" t="s">
        <v>24</v>
      </c>
      <c r="I4011" t="s">
        <v>19</v>
      </c>
      <c r="J4011" t="s">
        <v>329</v>
      </c>
      <c r="K4011">
        <v>22</v>
      </c>
      <c r="L4011">
        <v>1</v>
      </c>
      <c r="M4011">
        <v>0</v>
      </c>
      <c r="N4011">
        <v>0</v>
      </c>
    </row>
    <row r="4012" spans="1:14" x14ac:dyDescent="0.15">
      <c r="A4012" t="str">
        <f t="shared" si="65"/>
        <v>202001_91_4562342690081</v>
      </c>
      <c r="B4012">
        <v>202001</v>
      </c>
      <c r="C4012">
        <v>91</v>
      </c>
      <c r="D4012" t="s">
        <v>49</v>
      </c>
      <c r="E4012" s="9">
        <v>4562342690081</v>
      </c>
      <c r="F4012">
        <v>0</v>
      </c>
      <c r="G4012">
        <v>0</v>
      </c>
      <c r="H4012" t="s">
        <v>25</v>
      </c>
      <c r="I4012" t="s">
        <v>19</v>
      </c>
      <c r="J4012" t="s">
        <v>329</v>
      </c>
      <c r="K4012">
        <v>6</v>
      </c>
      <c r="L4012">
        <v>0</v>
      </c>
      <c r="M4012">
        <v>0</v>
      </c>
      <c r="N4012">
        <v>0</v>
      </c>
    </row>
    <row r="4013" spans="1:14" x14ac:dyDescent="0.15">
      <c r="A4013" t="str">
        <f t="shared" si="65"/>
        <v>202001_164_4562342690029</v>
      </c>
      <c r="B4013">
        <v>202001</v>
      </c>
      <c r="C4013">
        <v>164</v>
      </c>
      <c r="D4013" t="s">
        <v>61</v>
      </c>
      <c r="E4013" s="9">
        <v>4562342690029</v>
      </c>
      <c r="F4013">
        <v>0</v>
      </c>
      <c r="G4013">
        <v>0</v>
      </c>
      <c r="H4013" t="s">
        <v>18</v>
      </c>
      <c r="I4013" t="s">
        <v>19</v>
      </c>
      <c r="J4013" t="s">
        <v>329</v>
      </c>
      <c r="K4013">
        <v>22</v>
      </c>
      <c r="L4013">
        <v>1</v>
      </c>
      <c r="M4013">
        <v>0</v>
      </c>
      <c r="N4013">
        <v>0</v>
      </c>
    </row>
    <row r="4014" spans="1:14" x14ac:dyDescent="0.15">
      <c r="A4014" t="str">
        <f t="shared" si="65"/>
        <v>202001_164_4562342690036</v>
      </c>
      <c r="B4014">
        <v>202001</v>
      </c>
      <c r="C4014">
        <v>164</v>
      </c>
      <c r="D4014" t="s">
        <v>61</v>
      </c>
      <c r="E4014" s="9">
        <v>4562342690036</v>
      </c>
      <c r="F4014">
        <v>0</v>
      </c>
      <c r="G4014">
        <v>0</v>
      </c>
      <c r="H4014" t="s">
        <v>20</v>
      </c>
      <c r="I4014" t="s">
        <v>19</v>
      </c>
      <c r="J4014" t="s">
        <v>329</v>
      </c>
      <c r="K4014">
        <v>4</v>
      </c>
      <c r="L4014">
        <v>1</v>
      </c>
      <c r="M4014">
        <v>0</v>
      </c>
      <c r="N4014">
        <v>0</v>
      </c>
    </row>
    <row r="4015" spans="1:14" x14ac:dyDescent="0.15">
      <c r="A4015" t="str">
        <f t="shared" si="65"/>
        <v>202001_164_4562342690050</v>
      </c>
      <c r="B4015">
        <v>202001</v>
      </c>
      <c r="C4015">
        <v>164</v>
      </c>
      <c r="D4015" t="s">
        <v>61</v>
      </c>
      <c r="E4015" s="9">
        <v>4562342690050</v>
      </c>
      <c r="F4015">
        <v>0</v>
      </c>
      <c r="G4015">
        <v>0</v>
      </c>
      <c r="H4015" t="s">
        <v>22</v>
      </c>
      <c r="I4015" t="s">
        <v>19</v>
      </c>
      <c r="J4015" t="s">
        <v>329</v>
      </c>
      <c r="K4015">
        <v>4</v>
      </c>
      <c r="L4015">
        <v>1</v>
      </c>
      <c r="M4015">
        <v>0</v>
      </c>
      <c r="N4015">
        <v>0</v>
      </c>
    </row>
    <row r="4016" spans="1:14" x14ac:dyDescent="0.15">
      <c r="A4016" t="str">
        <f t="shared" si="65"/>
        <v>202001_164_4562342690043</v>
      </c>
      <c r="B4016">
        <v>202001</v>
      </c>
      <c r="C4016">
        <v>164</v>
      </c>
      <c r="D4016" t="s">
        <v>61</v>
      </c>
      <c r="E4016" s="9">
        <v>4562342690043</v>
      </c>
      <c r="F4016">
        <v>0</v>
      </c>
      <c r="G4016">
        <v>0</v>
      </c>
      <c r="H4016" t="s">
        <v>21</v>
      </c>
      <c r="I4016" t="s">
        <v>19</v>
      </c>
      <c r="J4016" t="s">
        <v>329</v>
      </c>
      <c r="K4016">
        <v>18</v>
      </c>
      <c r="L4016">
        <v>3</v>
      </c>
      <c r="M4016">
        <v>0</v>
      </c>
      <c r="N4016">
        <v>0</v>
      </c>
    </row>
    <row r="4017" spans="1:14" x14ac:dyDescent="0.15">
      <c r="A4017" t="str">
        <f t="shared" si="65"/>
        <v>202001_164_4562342690067</v>
      </c>
      <c r="B4017">
        <v>202001</v>
      </c>
      <c r="C4017">
        <v>164</v>
      </c>
      <c r="D4017" t="s">
        <v>61</v>
      </c>
      <c r="E4017" s="9">
        <v>4562342690067</v>
      </c>
      <c r="F4017">
        <v>0</v>
      </c>
      <c r="G4017">
        <v>0</v>
      </c>
      <c r="H4017" t="s">
        <v>23</v>
      </c>
      <c r="I4017" t="s">
        <v>19</v>
      </c>
      <c r="J4017" t="s">
        <v>329</v>
      </c>
      <c r="K4017">
        <v>24</v>
      </c>
      <c r="L4017">
        <v>2</v>
      </c>
      <c r="M4017">
        <v>0</v>
      </c>
      <c r="N4017">
        <v>0</v>
      </c>
    </row>
    <row r="4018" spans="1:14" x14ac:dyDescent="0.15">
      <c r="A4018" t="str">
        <f t="shared" si="65"/>
        <v>202001_164_4562342690074</v>
      </c>
      <c r="B4018">
        <v>202001</v>
      </c>
      <c r="C4018">
        <v>164</v>
      </c>
      <c r="D4018" t="s">
        <v>61</v>
      </c>
      <c r="E4018" s="9">
        <v>4562342690074</v>
      </c>
      <c r="F4018">
        <v>0</v>
      </c>
      <c r="G4018">
        <v>0</v>
      </c>
      <c r="H4018" t="s">
        <v>24</v>
      </c>
      <c r="I4018" t="s">
        <v>19</v>
      </c>
      <c r="J4018" t="s">
        <v>329</v>
      </c>
      <c r="K4018">
        <v>21</v>
      </c>
      <c r="L4018">
        <v>1</v>
      </c>
      <c r="M4018">
        <v>0</v>
      </c>
      <c r="N4018">
        <v>0</v>
      </c>
    </row>
    <row r="4019" spans="1:14" x14ac:dyDescent="0.15">
      <c r="A4019" t="str">
        <f t="shared" si="65"/>
        <v>202001_164_4562342690081</v>
      </c>
      <c r="B4019">
        <v>202001</v>
      </c>
      <c r="C4019">
        <v>164</v>
      </c>
      <c r="D4019" t="s">
        <v>61</v>
      </c>
      <c r="E4019" s="9">
        <v>4562342690081</v>
      </c>
      <c r="F4019">
        <v>0</v>
      </c>
      <c r="G4019">
        <v>0</v>
      </c>
      <c r="H4019" t="s">
        <v>25</v>
      </c>
      <c r="I4019" t="s">
        <v>19</v>
      </c>
      <c r="J4019" t="s">
        <v>329</v>
      </c>
      <c r="K4019">
        <v>4</v>
      </c>
      <c r="L4019">
        <v>1</v>
      </c>
      <c r="M4019">
        <v>0</v>
      </c>
      <c r="N4019">
        <v>0</v>
      </c>
    </row>
    <row r="4020" spans="1:14" x14ac:dyDescent="0.15">
      <c r="A4020" t="str">
        <f t="shared" si="65"/>
        <v>202001_90_4562342690029</v>
      </c>
      <c r="B4020">
        <v>202001</v>
      </c>
      <c r="C4020">
        <v>90</v>
      </c>
      <c r="D4020" t="s">
        <v>48</v>
      </c>
      <c r="E4020" s="9">
        <v>4562342690029</v>
      </c>
      <c r="F4020">
        <v>0</v>
      </c>
      <c r="G4020">
        <v>0</v>
      </c>
      <c r="H4020" t="s">
        <v>18</v>
      </c>
      <c r="I4020" t="s">
        <v>19</v>
      </c>
      <c r="J4020" t="s">
        <v>329</v>
      </c>
      <c r="K4020">
        <v>15</v>
      </c>
      <c r="L4020">
        <v>2</v>
      </c>
      <c r="M4020">
        <v>0</v>
      </c>
      <c r="N4020">
        <v>0</v>
      </c>
    </row>
    <row r="4021" spans="1:14" x14ac:dyDescent="0.15">
      <c r="A4021" t="str">
        <f t="shared" si="65"/>
        <v>202001_90_4562342690036</v>
      </c>
      <c r="B4021">
        <v>202001</v>
      </c>
      <c r="C4021">
        <v>90</v>
      </c>
      <c r="D4021" t="s">
        <v>48</v>
      </c>
      <c r="E4021" s="9">
        <v>4562342690036</v>
      </c>
      <c r="F4021">
        <v>0</v>
      </c>
      <c r="G4021">
        <v>0</v>
      </c>
      <c r="H4021" t="s">
        <v>20</v>
      </c>
      <c r="I4021" t="s">
        <v>19</v>
      </c>
      <c r="J4021" t="s">
        <v>329</v>
      </c>
      <c r="K4021">
        <v>6</v>
      </c>
      <c r="L4021">
        <v>3</v>
      </c>
      <c r="M4021">
        <v>0</v>
      </c>
      <c r="N4021">
        <v>0</v>
      </c>
    </row>
    <row r="4022" spans="1:14" x14ac:dyDescent="0.15">
      <c r="A4022" t="str">
        <f t="shared" si="65"/>
        <v>202001_90_4562342690050</v>
      </c>
      <c r="B4022">
        <v>202001</v>
      </c>
      <c r="C4022">
        <v>90</v>
      </c>
      <c r="D4022" t="s">
        <v>48</v>
      </c>
      <c r="E4022" s="9">
        <v>4562342690050</v>
      </c>
      <c r="F4022">
        <v>0</v>
      </c>
      <c r="G4022">
        <v>0</v>
      </c>
      <c r="H4022" t="s">
        <v>22</v>
      </c>
      <c r="I4022" t="s">
        <v>19</v>
      </c>
      <c r="J4022" t="s">
        <v>329</v>
      </c>
      <c r="K4022">
        <v>5</v>
      </c>
      <c r="L4022">
        <v>2</v>
      </c>
      <c r="M4022">
        <v>0</v>
      </c>
      <c r="N4022">
        <v>0</v>
      </c>
    </row>
    <row r="4023" spans="1:14" x14ac:dyDescent="0.15">
      <c r="A4023" t="str">
        <f t="shared" si="65"/>
        <v>202001_90_4562342690043</v>
      </c>
      <c r="B4023">
        <v>202001</v>
      </c>
      <c r="C4023">
        <v>90</v>
      </c>
      <c r="D4023" t="s">
        <v>48</v>
      </c>
      <c r="E4023" s="9">
        <v>4562342690043</v>
      </c>
      <c r="F4023">
        <v>0</v>
      </c>
      <c r="G4023">
        <v>0</v>
      </c>
      <c r="H4023" t="s">
        <v>21</v>
      </c>
      <c r="I4023" t="s">
        <v>19</v>
      </c>
      <c r="J4023" t="s">
        <v>329</v>
      </c>
      <c r="K4023">
        <v>15</v>
      </c>
      <c r="L4023">
        <v>6</v>
      </c>
      <c r="M4023">
        <v>0</v>
      </c>
      <c r="N4023">
        <v>0</v>
      </c>
    </row>
    <row r="4024" spans="1:14" x14ac:dyDescent="0.15">
      <c r="A4024" t="str">
        <f t="shared" si="65"/>
        <v>202001_90_4562342690067</v>
      </c>
      <c r="B4024">
        <v>202001</v>
      </c>
      <c r="C4024">
        <v>90</v>
      </c>
      <c r="D4024" t="s">
        <v>48</v>
      </c>
      <c r="E4024" s="9">
        <v>4562342690067</v>
      </c>
      <c r="F4024">
        <v>0</v>
      </c>
      <c r="G4024">
        <v>0</v>
      </c>
      <c r="H4024" t="s">
        <v>23</v>
      </c>
      <c r="I4024" t="s">
        <v>19</v>
      </c>
      <c r="J4024" t="s">
        <v>329</v>
      </c>
      <c r="K4024">
        <v>20</v>
      </c>
      <c r="L4024">
        <v>5</v>
      </c>
      <c r="M4024">
        <v>0</v>
      </c>
      <c r="N4024">
        <v>0</v>
      </c>
    </row>
    <row r="4025" spans="1:14" x14ac:dyDescent="0.15">
      <c r="A4025" t="str">
        <f t="shared" si="65"/>
        <v>202001_90_4562342690074</v>
      </c>
      <c r="B4025">
        <v>202001</v>
      </c>
      <c r="C4025">
        <v>90</v>
      </c>
      <c r="D4025" t="s">
        <v>48</v>
      </c>
      <c r="E4025" s="9">
        <v>4562342690074</v>
      </c>
      <c r="F4025">
        <v>0</v>
      </c>
      <c r="G4025">
        <v>0</v>
      </c>
      <c r="H4025" t="s">
        <v>24</v>
      </c>
      <c r="I4025" t="s">
        <v>19</v>
      </c>
      <c r="J4025" t="s">
        <v>329</v>
      </c>
      <c r="K4025">
        <v>30</v>
      </c>
      <c r="L4025">
        <v>6</v>
      </c>
      <c r="M4025">
        <v>0</v>
      </c>
      <c r="N4025">
        <v>0</v>
      </c>
    </row>
    <row r="4026" spans="1:14" x14ac:dyDescent="0.15">
      <c r="A4026" t="str">
        <f t="shared" si="65"/>
        <v>202001_90_4562342690081</v>
      </c>
      <c r="B4026">
        <v>202001</v>
      </c>
      <c r="C4026">
        <v>90</v>
      </c>
      <c r="D4026" t="s">
        <v>48</v>
      </c>
      <c r="E4026" s="9">
        <v>4562342690081</v>
      </c>
      <c r="F4026">
        <v>0</v>
      </c>
      <c r="G4026">
        <v>0</v>
      </c>
      <c r="H4026" t="s">
        <v>25</v>
      </c>
      <c r="I4026" t="s">
        <v>19</v>
      </c>
      <c r="J4026" t="s">
        <v>329</v>
      </c>
      <c r="K4026">
        <v>11</v>
      </c>
      <c r="L4026">
        <v>4</v>
      </c>
      <c r="M4026">
        <v>0</v>
      </c>
      <c r="N4026">
        <v>0</v>
      </c>
    </row>
    <row r="4027" spans="1:14" x14ac:dyDescent="0.15">
      <c r="A4027" t="str">
        <f t="shared" si="65"/>
        <v>202001_302_4562342690029</v>
      </c>
      <c r="B4027">
        <v>202001</v>
      </c>
      <c r="C4027">
        <v>302</v>
      </c>
      <c r="D4027" t="s">
        <v>72</v>
      </c>
      <c r="E4027" s="9">
        <v>4562342690029</v>
      </c>
      <c r="F4027">
        <v>0</v>
      </c>
      <c r="G4027">
        <v>0</v>
      </c>
      <c r="H4027" t="s">
        <v>18</v>
      </c>
      <c r="I4027" t="s">
        <v>19</v>
      </c>
      <c r="J4027" t="s">
        <v>329</v>
      </c>
      <c r="K4027">
        <v>20</v>
      </c>
      <c r="L4027">
        <v>1</v>
      </c>
      <c r="M4027">
        <v>0</v>
      </c>
      <c r="N4027">
        <v>0</v>
      </c>
    </row>
    <row r="4028" spans="1:14" x14ac:dyDescent="0.15">
      <c r="A4028" t="str">
        <f t="shared" si="65"/>
        <v>202001_302_4562342690036</v>
      </c>
      <c r="B4028">
        <v>202001</v>
      </c>
      <c r="C4028">
        <v>302</v>
      </c>
      <c r="D4028" t="s">
        <v>72</v>
      </c>
      <c r="E4028" s="9">
        <v>4562342690036</v>
      </c>
      <c r="F4028">
        <v>0</v>
      </c>
      <c r="G4028">
        <v>0</v>
      </c>
      <c r="H4028" t="s">
        <v>20</v>
      </c>
      <c r="I4028" t="s">
        <v>19</v>
      </c>
      <c r="J4028" t="s">
        <v>329</v>
      </c>
      <c r="K4028">
        <v>6</v>
      </c>
      <c r="L4028">
        <v>0</v>
      </c>
      <c r="M4028">
        <v>0</v>
      </c>
      <c r="N4028">
        <v>0</v>
      </c>
    </row>
    <row r="4029" spans="1:14" x14ac:dyDescent="0.15">
      <c r="A4029" t="str">
        <f t="shared" si="65"/>
        <v>202001_302_4562342690050</v>
      </c>
      <c r="B4029">
        <v>202001</v>
      </c>
      <c r="C4029">
        <v>302</v>
      </c>
      <c r="D4029" t="s">
        <v>72</v>
      </c>
      <c r="E4029" s="9">
        <v>4562342690050</v>
      </c>
      <c r="F4029">
        <v>0</v>
      </c>
      <c r="G4029">
        <v>0</v>
      </c>
      <c r="H4029" t="s">
        <v>22</v>
      </c>
      <c r="I4029" t="s">
        <v>19</v>
      </c>
      <c r="J4029" t="s">
        <v>329</v>
      </c>
      <c r="K4029">
        <v>7</v>
      </c>
      <c r="L4029">
        <v>1</v>
      </c>
      <c r="M4029">
        <v>0</v>
      </c>
      <c r="N4029">
        <v>0</v>
      </c>
    </row>
    <row r="4030" spans="1:14" x14ac:dyDescent="0.15">
      <c r="A4030" t="str">
        <f t="shared" si="65"/>
        <v>202001_302_4562342690043</v>
      </c>
      <c r="B4030">
        <v>202001</v>
      </c>
      <c r="C4030">
        <v>302</v>
      </c>
      <c r="D4030" t="s">
        <v>72</v>
      </c>
      <c r="E4030" s="9">
        <v>4562342690043</v>
      </c>
      <c r="F4030">
        <v>0</v>
      </c>
      <c r="G4030">
        <v>0</v>
      </c>
      <c r="H4030" t="s">
        <v>21</v>
      </c>
      <c r="I4030" t="s">
        <v>19</v>
      </c>
      <c r="J4030" t="s">
        <v>329</v>
      </c>
      <c r="K4030">
        <v>14</v>
      </c>
      <c r="L4030">
        <v>3</v>
      </c>
      <c r="M4030">
        <v>0</v>
      </c>
      <c r="N4030">
        <v>0</v>
      </c>
    </row>
    <row r="4031" spans="1:14" x14ac:dyDescent="0.15">
      <c r="A4031" t="str">
        <f t="shared" si="65"/>
        <v>202001_302_4562342690067</v>
      </c>
      <c r="B4031">
        <v>202001</v>
      </c>
      <c r="C4031">
        <v>302</v>
      </c>
      <c r="D4031" t="s">
        <v>72</v>
      </c>
      <c r="E4031" s="9">
        <v>4562342690067</v>
      </c>
      <c r="F4031">
        <v>0</v>
      </c>
      <c r="G4031">
        <v>0</v>
      </c>
      <c r="H4031" t="s">
        <v>23</v>
      </c>
      <c r="I4031" t="s">
        <v>19</v>
      </c>
      <c r="J4031" t="s">
        <v>329</v>
      </c>
      <c r="K4031">
        <v>21</v>
      </c>
      <c r="L4031">
        <v>2</v>
      </c>
      <c r="M4031">
        <v>0</v>
      </c>
      <c r="N4031">
        <v>0</v>
      </c>
    </row>
    <row r="4032" spans="1:14" x14ac:dyDescent="0.15">
      <c r="A4032" t="str">
        <f t="shared" si="65"/>
        <v>202001_302_4562342690074</v>
      </c>
      <c r="B4032">
        <v>202001</v>
      </c>
      <c r="C4032">
        <v>302</v>
      </c>
      <c r="D4032" t="s">
        <v>72</v>
      </c>
      <c r="E4032" s="9">
        <v>4562342690074</v>
      </c>
      <c r="F4032">
        <v>0</v>
      </c>
      <c r="G4032">
        <v>0</v>
      </c>
      <c r="H4032" t="s">
        <v>24</v>
      </c>
      <c r="I4032" t="s">
        <v>19</v>
      </c>
      <c r="J4032" t="s">
        <v>329</v>
      </c>
      <c r="K4032">
        <v>19</v>
      </c>
      <c r="L4032">
        <v>1</v>
      </c>
      <c r="M4032">
        <v>0</v>
      </c>
      <c r="N4032">
        <v>0</v>
      </c>
    </row>
    <row r="4033" spans="1:14" x14ac:dyDescent="0.15">
      <c r="A4033" t="str">
        <f t="shared" si="65"/>
        <v>202001_302_4562342690081</v>
      </c>
      <c r="B4033">
        <v>202001</v>
      </c>
      <c r="C4033">
        <v>302</v>
      </c>
      <c r="D4033" t="s">
        <v>72</v>
      </c>
      <c r="E4033" s="9">
        <v>4562342690081</v>
      </c>
      <c r="F4033">
        <v>0</v>
      </c>
      <c r="G4033">
        <v>0</v>
      </c>
      <c r="H4033" t="s">
        <v>25</v>
      </c>
      <c r="I4033" t="s">
        <v>19</v>
      </c>
      <c r="J4033" t="s">
        <v>329</v>
      </c>
      <c r="K4033">
        <v>3</v>
      </c>
      <c r="L4033">
        <v>0</v>
      </c>
      <c r="M4033">
        <v>0</v>
      </c>
      <c r="N4033">
        <v>0</v>
      </c>
    </row>
    <row r="4034" spans="1:14" x14ac:dyDescent="0.15">
      <c r="A4034" t="str">
        <f t="shared" si="65"/>
        <v>202001_328_4562342690029</v>
      </c>
      <c r="B4034">
        <v>202001</v>
      </c>
      <c r="C4034">
        <v>328</v>
      </c>
      <c r="D4034" t="s">
        <v>86</v>
      </c>
      <c r="E4034" s="9">
        <v>4562342690029</v>
      </c>
      <c r="F4034">
        <v>0</v>
      </c>
      <c r="G4034">
        <v>0</v>
      </c>
      <c r="H4034" t="s">
        <v>18</v>
      </c>
      <c r="I4034" t="s">
        <v>19</v>
      </c>
      <c r="J4034" t="s">
        <v>329</v>
      </c>
      <c r="K4034">
        <v>20</v>
      </c>
      <c r="L4034">
        <v>6</v>
      </c>
      <c r="M4034">
        <v>0</v>
      </c>
      <c r="N4034">
        <v>0</v>
      </c>
    </row>
    <row r="4035" spans="1:14" x14ac:dyDescent="0.15">
      <c r="A4035" t="str">
        <f t="shared" si="65"/>
        <v>202001_328_4562342690036</v>
      </c>
      <c r="B4035">
        <v>202001</v>
      </c>
      <c r="C4035">
        <v>328</v>
      </c>
      <c r="D4035" t="s">
        <v>86</v>
      </c>
      <c r="E4035" s="9">
        <v>4562342690036</v>
      </c>
      <c r="F4035">
        <v>0</v>
      </c>
      <c r="G4035">
        <v>0</v>
      </c>
      <c r="H4035" t="s">
        <v>20</v>
      </c>
      <c r="I4035" t="s">
        <v>19</v>
      </c>
      <c r="J4035" t="s">
        <v>329</v>
      </c>
      <c r="K4035">
        <v>6</v>
      </c>
      <c r="L4035">
        <v>2</v>
      </c>
      <c r="M4035">
        <v>0</v>
      </c>
      <c r="N4035">
        <v>0</v>
      </c>
    </row>
    <row r="4036" spans="1:14" x14ac:dyDescent="0.15">
      <c r="A4036" t="str">
        <f t="shared" si="65"/>
        <v>202001_328_4562342690050</v>
      </c>
      <c r="B4036">
        <v>202001</v>
      </c>
      <c r="C4036">
        <v>328</v>
      </c>
      <c r="D4036" t="s">
        <v>86</v>
      </c>
      <c r="E4036" s="9">
        <v>4562342690050</v>
      </c>
      <c r="F4036">
        <v>0</v>
      </c>
      <c r="G4036">
        <v>0</v>
      </c>
      <c r="H4036" t="s">
        <v>22</v>
      </c>
      <c r="I4036" t="s">
        <v>19</v>
      </c>
      <c r="J4036" t="s">
        <v>329</v>
      </c>
      <c r="K4036">
        <v>8</v>
      </c>
      <c r="L4036">
        <v>1</v>
      </c>
      <c r="M4036">
        <v>0</v>
      </c>
      <c r="N4036">
        <v>0</v>
      </c>
    </row>
    <row r="4037" spans="1:14" x14ac:dyDescent="0.15">
      <c r="A4037" t="str">
        <f t="shared" si="65"/>
        <v>202001_328_4562342690043</v>
      </c>
      <c r="B4037">
        <v>202001</v>
      </c>
      <c r="C4037">
        <v>328</v>
      </c>
      <c r="D4037" t="s">
        <v>86</v>
      </c>
      <c r="E4037" s="9">
        <v>4562342690043</v>
      </c>
      <c r="F4037">
        <v>0</v>
      </c>
      <c r="G4037">
        <v>0</v>
      </c>
      <c r="H4037" t="s">
        <v>21</v>
      </c>
      <c r="I4037" t="s">
        <v>19</v>
      </c>
      <c r="J4037" t="s">
        <v>329</v>
      </c>
      <c r="K4037">
        <v>24</v>
      </c>
      <c r="L4037">
        <v>4</v>
      </c>
      <c r="M4037">
        <v>0</v>
      </c>
      <c r="N4037">
        <v>0</v>
      </c>
    </row>
    <row r="4038" spans="1:14" x14ac:dyDescent="0.15">
      <c r="A4038" t="str">
        <f t="shared" si="65"/>
        <v>202001_328_4562342690067</v>
      </c>
      <c r="B4038">
        <v>202001</v>
      </c>
      <c r="C4038">
        <v>328</v>
      </c>
      <c r="D4038" t="s">
        <v>86</v>
      </c>
      <c r="E4038" s="9">
        <v>4562342690067</v>
      </c>
      <c r="F4038">
        <v>0</v>
      </c>
      <c r="G4038">
        <v>0</v>
      </c>
      <c r="H4038" t="s">
        <v>23</v>
      </c>
      <c r="I4038" t="s">
        <v>19</v>
      </c>
      <c r="J4038" t="s">
        <v>329</v>
      </c>
      <c r="K4038">
        <v>24</v>
      </c>
      <c r="L4038">
        <v>3</v>
      </c>
      <c r="M4038">
        <v>0</v>
      </c>
      <c r="N4038">
        <v>0</v>
      </c>
    </row>
    <row r="4039" spans="1:14" x14ac:dyDescent="0.15">
      <c r="A4039" t="str">
        <f t="shared" si="65"/>
        <v>202001_328_4562342690074</v>
      </c>
      <c r="B4039">
        <v>202001</v>
      </c>
      <c r="C4039">
        <v>328</v>
      </c>
      <c r="D4039" t="s">
        <v>86</v>
      </c>
      <c r="E4039" s="9">
        <v>4562342690074</v>
      </c>
      <c r="F4039">
        <v>0</v>
      </c>
      <c r="G4039">
        <v>0</v>
      </c>
      <c r="H4039" t="s">
        <v>24</v>
      </c>
      <c r="I4039" t="s">
        <v>19</v>
      </c>
      <c r="J4039" t="s">
        <v>329</v>
      </c>
      <c r="K4039">
        <v>18</v>
      </c>
      <c r="L4039">
        <v>5</v>
      </c>
      <c r="M4039">
        <v>0</v>
      </c>
      <c r="N4039">
        <v>0</v>
      </c>
    </row>
    <row r="4040" spans="1:14" x14ac:dyDescent="0.15">
      <c r="A4040" t="str">
        <f t="shared" si="65"/>
        <v>202001_328_4562342690081</v>
      </c>
      <c r="B4040">
        <v>202001</v>
      </c>
      <c r="C4040">
        <v>328</v>
      </c>
      <c r="D4040" t="s">
        <v>86</v>
      </c>
      <c r="E4040" s="9">
        <v>4562342690081</v>
      </c>
      <c r="F4040">
        <v>0</v>
      </c>
      <c r="G4040">
        <v>0</v>
      </c>
      <c r="H4040" t="s">
        <v>25</v>
      </c>
      <c r="I4040" t="s">
        <v>19</v>
      </c>
      <c r="J4040" t="s">
        <v>329</v>
      </c>
      <c r="K4040">
        <v>5</v>
      </c>
      <c r="L4040">
        <v>5</v>
      </c>
      <c r="M4040">
        <v>0</v>
      </c>
      <c r="N4040">
        <v>0</v>
      </c>
    </row>
    <row r="4041" spans="1:14" x14ac:dyDescent="0.15">
      <c r="A4041" t="str">
        <f t="shared" si="65"/>
        <v>202001_387_4562342690029</v>
      </c>
      <c r="B4041">
        <v>202001</v>
      </c>
      <c r="C4041">
        <v>387</v>
      </c>
      <c r="D4041" t="s">
        <v>99</v>
      </c>
      <c r="E4041" s="9">
        <v>4562342690029</v>
      </c>
      <c r="F4041">
        <v>0</v>
      </c>
      <c r="G4041">
        <v>0</v>
      </c>
      <c r="H4041" t="s">
        <v>18</v>
      </c>
      <c r="I4041" t="s">
        <v>19</v>
      </c>
      <c r="J4041" t="s">
        <v>329</v>
      </c>
      <c r="K4041">
        <v>12</v>
      </c>
      <c r="L4041">
        <v>2</v>
      </c>
      <c r="M4041">
        <v>0</v>
      </c>
      <c r="N4041">
        <v>0</v>
      </c>
    </row>
    <row r="4042" spans="1:14" x14ac:dyDescent="0.15">
      <c r="A4042" t="str">
        <f t="shared" si="65"/>
        <v>202001_387_4562342690036</v>
      </c>
      <c r="B4042">
        <v>202001</v>
      </c>
      <c r="C4042">
        <v>387</v>
      </c>
      <c r="D4042" t="s">
        <v>99</v>
      </c>
      <c r="E4042" s="9">
        <v>4562342690036</v>
      </c>
      <c r="F4042">
        <v>0</v>
      </c>
      <c r="G4042">
        <v>0</v>
      </c>
      <c r="H4042" t="s">
        <v>20</v>
      </c>
      <c r="I4042" t="s">
        <v>19</v>
      </c>
      <c r="J4042" t="s">
        <v>329</v>
      </c>
      <c r="K4042">
        <v>1</v>
      </c>
      <c r="L4042">
        <v>1</v>
      </c>
      <c r="M4042">
        <v>0</v>
      </c>
      <c r="N4042">
        <v>0</v>
      </c>
    </row>
    <row r="4043" spans="1:14" x14ac:dyDescent="0.15">
      <c r="A4043" t="str">
        <f t="shared" si="65"/>
        <v>202001_387_4562342690050</v>
      </c>
      <c r="B4043">
        <v>202001</v>
      </c>
      <c r="C4043">
        <v>387</v>
      </c>
      <c r="D4043" t="s">
        <v>99</v>
      </c>
      <c r="E4043" s="9">
        <v>4562342690050</v>
      </c>
      <c r="F4043">
        <v>0</v>
      </c>
      <c r="G4043">
        <v>0</v>
      </c>
      <c r="H4043" t="s">
        <v>22</v>
      </c>
      <c r="I4043" t="s">
        <v>19</v>
      </c>
      <c r="J4043" t="s">
        <v>329</v>
      </c>
      <c r="K4043">
        <v>7</v>
      </c>
      <c r="L4043">
        <v>0</v>
      </c>
      <c r="M4043">
        <v>0</v>
      </c>
      <c r="N4043">
        <v>0</v>
      </c>
    </row>
    <row r="4044" spans="1:14" x14ac:dyDescent="0.15">
      <c r="A4044" t="str">
        <f t="shared" si="65"/>
        <v>202001_387_4562342690043</v>
      </c>
      <c r="B4044">
        <v>202001</v>
      </c>
      <c r="C4044">
        <v>387</v>
      </c>
      <c r="D4044" t="s">
        <v>99</v>
      </c>
      <c r="E4044" s="9">
        <v>4562342690043</v>
      </c>
      <c r="F4044">
        <v>0</v>
      </c>
      <c r="G4044">
        <v>0</v>
      </c>
      <c r="H4044" t="s">
        <v>21</v>
      </c>
      <c r="I4044" t="s">
        <v>19</v>
      </c>
      <c r="J4044" t="s">
        <v>329</v>
      </c>
      <c r="K4044">
        <v>5</v>
      </c>
      <c r="L4044">
        <v>0</v>
      </c>
      <c r="M4044">
        <v>0</v>
      </c>
      <c r="N4044">
        <v>0</v>
      </c>
    </row>
    <row r="4045" spans="1:14" x14ac:dyDescent="0.15">
      <c r="A4045" t="str">
        <f t="shared" si="65"/>
        <v>202001_387_4562342690067</v>
      </c>
      <c r="B4045">
        <v>202001</v>
      </c>
      <c r="C4045">
        <v>387</v>
      </c>
      <c r="D4045" t="s">
        <v>99</v>
      </c>
      <c r="E4045" s="9">
        <v>4562342690067</v>
      </c>
      <c r="F4045">
        <v>0</v>
      </c>
      <c r="G4045">
        <v>0</v>
      </c>
      <c r="H4045" t="s">
        <v>23</v>
      </c>
      <c r="I4045" t="s">
        <v>19</v>
      </c>
      <c r="J4045" t="s">
        <v>329</v>
      </c>
      <c r="K4045">
        <v>18</v>
      </c>
      <c r="L4045">
        <v>0</v>
      </c>
      <c r="M4045">
        <v>0</v>
      </c>
      <c r="N4045">
        <v>0</v>
      </c>
    </row>
    <row r="4046" spans="1:14" x14ac:dyDescent="0.15">
      <c r="A4046" t="str">
        <f t="shared" si="65"/>
        <v>202001_387_4562342690074</v>
      </c>
      <c r="B4046">
        <v>202001</v>
      </c>
      <c r="C4046">
        <v>387</v>
      </c>
      <c r="D4046" t="s">
        <v>99</v>
      </c>
      <c r="E4046" s="9">
        <v>4562342690074</v>
      </c>
      <c r="F4046">
        <v>0</v>
      </c>
      <c r="G4046">
        <v>0</v>
      </c>
      <c r="H4046" t="s">
        <v>24</v>
      </c>
      <c r="I4046" t="s">
        <v>19</v>
      </c>
      <c r="J4046" t="s">
        <v>329</v>
      </c>
      <c r="K4046">
        <v>9</v>
      </c>
      <c r="L4046">
        <v>1</v>
      </c>
      <c r="M4046">
        <v>0</v>
      </c>
      <c r="N4046">
        <v>0</v>
      </c>
    </row>
    <row r="4047" spans="1:14" x14ac:dyDescent="0.15">
      <c r="A4047" t="str">
        <f t="shared" si="65"/>
        <v>202001_387_4562342690081</v>
      </c>
      <c r="B4047">
        <v>202001</v>
      </c>
      <c r="C4047">
        <v>387</v>
      </c>
      <c r="D4047" t="s">
        <v>99</v>
      </c>
      <c r="E4047" s="9">
        <v>4562342690081</v>
      </c>
      <c r="F4047">
        <v>0</v>
      </c>
      <c r="G4047">
        <v>0</v>
      </c>
      <c r="H4047" t="s">
        <v>25</v>
      </c>
      <c r="I4047" t="s">
        <v>19</v>
      </c>
      <c r="J4047" t="s">
        <v>329</v>
      </c>
      <c r="K4047">
        <v>6</v>
      </c>
      <c r="L4047">
        <v>2</v>
      </c>
      <c r="M4047">
        <v>0</v>
      </c>
      <c r="N4047">
        <v>0</v>
      </c>
    </row>
    <row r="4048" spans="1:14" x14ac:dyDescent="0.15">
      <c r="A4048" t="str">
        <f t="shared" si="65"/>
        <v>202001_395_4562342690029</v>
      </c>
      <c r="B4048">
        <v>202001</v>
      </c>
      <c r="C4048">
        <v>395</v>
      </c>
      <c r="D4048" t="s">
        <v>103</v>
      </c>
      <c r="E4048" s="9">
        <v>4562342690029</v>
      </c>
      <c r="F4048">
        <v>0</v>
      </c>
      <c r="G4048">
        <v>0</v>
      </c>
      <c r="H4048" t="s">
        <v>18</v>
      </c>
      <c r="I4048" t="s">
        <v>19</v>
      </c>
      <c r="J4048" t="s">
        <v>329</v>
      </c>
      <c r="K4048">
        <v>23</v>
      </c>
      <c r="L4048">
        <v>0</v>
      </c>
      <c r="M4048">
        <v>0</v>
      </c>
      <c r="N4048">
        <v>0</v>
      </c>
    </row>
    <row r="4049" spans="1:14" x14ac:dyDescent="0.15">
      <c r="A4049" t="str">
        <f t="shared" si="65"/>
        <v>202001_395_4562342690036</v>
      </c>
      <c r="B4049">
        <v>202001</v>
      </c>
      <c r="C4049">
        <v>395</v>
      </c>
      <c r="D4049" t="s">
        <v>103</v>
      </c>
      <c r="E4049" s="9">
        <v>4562342690036</v>
      </c>
      <c r="F4049">
        <v>0</v>
      </c>
      <c r="G4049">
        <v>0</v>
      </c>
      <c r="H4049" t="s">
        <v>20</v>
      </c>
      <c r="I4049" t="s">
        <v>19</v>
      </c>
      <c r="J4049" t="s">
        <v>329</v>
      </c>
      <c r="K4049">
        <v>9</v>
      </c>
      <c r="L4049">
        <v>0</v>
      </c>
      <c r="M4049">
        <v>0</v>
      </c>
      <c r="N4049">
        <v>0</v>
      </c>
    </row>
    <row r="4050" spans="1:14" x14ac:dyDescent="0.15">
      <c r="A4050" t="str">
        <f t="shared" si="65"/>
        <v>202001_395_4562342690050</v>
      </c>
      <c r="B4050">
        <v>202001</v>
      </c>
      <c r="C4050">
        <v>395</v>
      </c>
      <c r="D4050" t="s">
        <v>103</v>
      </c>
      <c r="E4050" s="9">
        <v>4562342690050</v>
      </c>
      <c r="F4050">
        <v>0</v>
      </c>
      <c r="G4050">
        <v>0</v>
      </c>
      <c r="H4050" t="s">
        <v>22</v>
      </c>
      <c r="I4050" t="s">
        <v>19</v>
      </c>
      <c r="J4050" t="s">
        <v>329</v>
      </c>
      <c r="K4050">
        <v>5</v>
      </c>
      <c r="L4050">
        <v>1</v>
      </c>
      <c r="M4050">
        <v>0</v>
      </c>
      <c r="N4050">
        <v>0</v>
      </c>
    </row>
    <row r="4051" spans="1:14" x14ac:dyDescent="0.15">
      <c r="A4051" t="str">
        <f t="shared" si="65"/>
        <v>202001_395_4562342690043</v>
      </c>
      <c r="B4051">
        <v>202001</v>
      </c>
      <c r="C4051">
        <v>395</v>
      </c>
      <c r="D4051" t="s">
        <v>103</v>
      </c>
      <c r="E4051" s="9">
        <v>4562342690043</v>
      </c>
      <c r="F4051">
        <v>0</v>
      </c>
      <c r="G4051">
        <v>0</v>
      </c>
      <c r="H4051" t="s">
        <v>21</v>
      </c>
      <c r="I4051" t="s">
        <v>19</v>
      </c>
      <c r="J4051" t="s">
        <v>329</v>
      </c>
      <c r="K4051">
        <v>19</v>
      </c>
      <c r="L4051">
        <v>2</v>
      </c>
      <c r="M4051">
        <v>0</v>
      </c>
      <c r="N4051">
        <v>0</v>
      </c>
    </row>
    <row r="4052" spans="1:14" x14ac:dyDescent="0.15">
      <c r="A4052" t="str">
        <f t="shared" si="65"/>
        <v>202001_395_4562342690067</v>
      </c>
      <c r="B4052">
        <v>202001</v>
      </c>
      <c r="C4052">
        <v>395</v>
      </c>
      <c r="D4052" t="s">
        <v>103</v>
      </c>
      <c r="E4052" s="9">
        <v>4562342690067</v>
      </c>
      <c r="F4052">
        <v>0</v>
      </c>
      <c r="G4052">
        <v>0</v>
      </c>
      <c r="H4052" t="s">
        <v>23</v>
      </c>
      <c r="I4052" t="s">
        <v>19</v>
      </c>
      <c r="J4052" t="s">
        <v>329</v>
      </c>
      <c r="K4052">
        <v>24</v>
      </c>
      <c r="L4052">
        <v>0</v>
      </c>
      <c r="M4052">
        <v>0</v>
      </c>
      <c r="N4052">
        <v>0</v>
      </c>
    </row>
    <row r="4053" spans="1:14" x14ac:dyDescent="0.15">
      <c r="A4053" t="str">
        <f t="shared" si="65"/>
        <v>202001_395_4562342690074</v>
      </c>
      <c r="B4053">
        <v>202001</v>
      </c>
      <c r="C4053">
        <v>395</v>
      </c>
      <c r="D4053" t="s">
        <v>103</v>
      </c>
      <c r="E4053" s="9">
        <v>4562342690074</v>
      </c>
      <c r="F4053">
        <v>0</v>
      </c>
      <c r="G4053">
        <v>0</v>
      </c>
      <c r="H4053" t="s">
        <v>24</v>
      </c>
      <c r="I4053" t="s">
        <v>19</v>
      </c>
      <c r="J4053" t="s">
        <v>329</v>
      </c>
      <c r="K4053">
        <v>17</v>
      </c>
      <c r="L4053">
        <v>6</v>
      </c>
      <c r="M4053">
        <v>0</v>
      </c>
      <c r="N4053">
        <v>0</v>
      </c>
    </row>
    <row r="4054" spans="1:14" x14ac:dyDescent="0.15">
      <c r="A4054" t="str">
        <f t="shared" si="65"/>
        <v>202001_395_4562342690081</v>
      </c>
      <c r="B4054">
        <v>202001</v>
      </c>
      <c r="C4054">
        <v>395</v>
      </c>
      <c r="D4054" t="s">
        <v>103</v>
      </c>
      <c r="E4054" s="9">
        <v>4562342690081</v>
      </c>
      <c r="F4054">
        <v>0</v>
      </c>
      <c r="G4054">
        <v>0</v>
      </c>
      <c r="H4054" t="s">
        <v>25</v>
      </c>
      <c r="I4054" t="s">
        <v>19</v>
      </c>
      <c r="J4054" t="s">
        <v>329</v>
      </c>
      <c r="K4054">
        <v>2</v>
      </c>
      <c r="L4054">
        <v>0</v>
      </c>
      <c r="M4054">
        <v>0</v>
      </c>
      <c r="N4054">
        <v>0</v>
      </c>
    </row>
    <row r="4055" spans="1:14" x14ac:dyDescent="0.15">
      <c r="A4055" t="str">
        <f t="shared" si="65"/>
        <v>202001_422_4562342690029</v>
      </c>
      <c r="B4055">
        <v>202001</v>
      </c>
      <c r="C4055">
        <v>422</v>
      </c>
      <c r="D4055" t="s">
        <v>116</v>
      </c>
      <c r="E4055" s="9">
        <v>4562342690029</v>
      </c>
      <c r="F4055">
        <v>0</v>
      </c>
      <c r="G4055">
        <v>0</v>
      </c>
      <c r="H4055" t="s">
        <v>18</v>
      </c>
      <c r="I4055" t="s">
        <v>19</v>
      </c>
      <c r="J4055" t="s">
        <v>329</v>
      </c>
      <c r="K4055">
        <v>14</v>
      </c>
      <c r="L4055">
        <v>2</v>
      </c>
      <c r="M4055">
        <v>0</v>
      </c>
      <c r="N4055">
        <v>0</v>
      </c>
    </row>
    <row r="4056" spans="1:14" x14ac:dyDescent="0.15">
      <c r="A4056" t="str">
        <f t="shared" si="65"/>
        <v>202001_422_4562342690036</v>
      </c>
      <c r="B4056">
        <v>202001</v>
      </c>
      <c r="C4056">
        <v>422</v>
      </c>
      <c r="D4056" t="s">
        <v>116</v>
      </c>
      <c r="E4056" s="9">
        <v>4562342690036</v>
      </c>
      <c r="F4056">
        <v>0</v>
      </c>
      <c r="G4056">
        <v>0</v>
      </c>
      <c r="H4056" t="s">
        <v>20</v>
      </c>
      <c r="I4056" t="s">
        <v>19</v>
      </c>
      <c r="J4056" t="s">
        <v>329</v>
      </c>
      <c r="K4056">
        <v>4</v>
      </c>
      <c r="L4056">
        <v>0</v>
      </c>
      <c r="M4056">
        <v>0</v>
      </c>
      <c r="N4056">
        <v>0</v>
      </c>
    </row>
    <row r="4057" spans="1:14" x14ac:dyDescent="0.15">
      <c r="A4057" t="str">
        <f t="shared" ref="A4057:A4120" si="66">B4057&amp;"_"&amp;C4057&amp;"_"&amp;E4057</f>
        <v>202001_422_4562342690050</v>
      </c>
      <c r="B4057">
        <v>202001</v>
      </c>
      <c r="C4057">
        <v>422</v>
      </c>
      <c r="D4057" t="s">
        <v>116</v>
      </c>
      <c r="E4057" s="9">
        <v>4562342690050</v>
      </c>
      <c r="F4057">
        <v>0</v>
      </c>
      <c r="G4057">
        <v>0</v>
      </c>
      <c r="H4057" t="s">
        <v>22</v>
      </c>
      <c r="I4057" t="s">
        <v>19</v>
      </c>
      <c r="J4057" t="s">
        <v>329</v>
      </c>
      <c r="K4057">
        <v>6</v>
      </c>
      <c r="L4057">
        <v>1</v>
      </c>
      <c r="M4057">
        <v>0</v>
      </c>
      <c r="N4057">
        <v>0</v>
      </c>
    </row>
    <row r="4058" spans="1:14" x14ac:dyDescent="0.15">
      <c r="A4058" t="str">
        <f t="shared" si="66"/>
        <v>202001_422_4562342690043</v>
      </c>
      <c r="B4058">
        <v>202001</v>
      </c>
      <c r="C4058">
        <v>422</v>
      </c>
      <c r="D4058" t="s">
        <v>116</v>
      </c>
      <c r="E4058" s="9">
        <v>4562342690043</v>
      </c>
      <c r="F4058">
        <v>0</v>
      </c>
      <c r="G4058">
        <v>0</v>
      </c>
      <c r="H4058" t="s">
        <v>21</v>
      </c>
      <c r="I4058" t="s">
        <v>19</v>
      </c>
      <c r="J4058" t="s">
        <v>329</v>
      </c>
      <c r="K4058">
        <v>8</v>
      </c>
      <c r="L4058">
        <v>3</v>
      </c>
      <c r="M4058">
        <v>0</v>
      </c>
      <c r="N4058">
        <v>0</v>
      </c>
    </row>
    <row r="4059" spans="1:14" x14ac:dyDescent="0.15">
      <c r="A4059" t="str">
        <f t="shared" si="66"/>
        <v>202001_422_4562342690067</v>
      </c>
      <c r="B4059">
        <v>202001</v>
      </c>
      <c r="C4059">
        <v>422</v>
      </c>
      <c r="D4059" t="s">
        <v>116</v>
      </c>
      <c r="E4059" s="9">
        <v>4562342690067</v>
      </c>
      <c r="F4059">
        <v>0</v>
      </c>
      <c r="G4059">
        <v>0</v>
      </c>
      <c r="H4059" t="s">
        <v>23</v>
      </c>
      <c r="I4059" t="s">
        <v>19</v>
      </c>
      <c r="J4059" t="s">
        <v>329</v>
      </c>
      <c r="K4059">
        <v>13</v>
      </c>
      <c r="L4059">
        <v>2</v>
      </c>
      <c r="M4059">
        <v>0</v>
      </c>
      <c r="N4059">
        <v>0</v>
      </c>
    </row>
    <row r="4060" spans="1:14" x14ac:dyDescent="0.15">
      <c r="A4060" t="str">
        <f t="shared" si="66"/>
        <v>202001_422_4562342690074</v>
      </c>
      <c r="B4060">
        <v>202001</v>
      </c>
      <c r="C4060">
        <v>422</v>
      </c>
      <c r="D4060" t="s">
        <v>116</v>
      </c>
      <c r="E4060" s="9">
        <v>4562342690074</v>
      </c>
      <c r="F4060">
        <v>0</v>
      </c>
      <c r="G4060">
        <v>0</v>
      </c>
      <c r="H4060" t="s">
        <v>24</v>
      </c>
      <c r="I4060" t="s">
        <v>19</v>
      </c>
      <c r="J4060" t="s">
        <v>329</v>
      </c>
      <c r="K4060">
        <v>10</v>
      </c>
      <c r="L4060">
        <v>3</v>
      </c>
      <c r="M4060">
        <v>0</v>
      </c>
      <c r="N4060">
        <v>0</v>
      </c>
    </row>
    <row r="4061" spans="1:14" x14ac:dyDescent="0.15">
      <c r="A4061" t="str">
        <f t="shared" si="66"/>
        <v>202001_422_4562342690081</v>
      </c>
      <c r="B4061">
        <v>202001</v>
      </c>
      <c r="C4061">
        <v>422</v>
      </c>
      <c r="D4061" t="s">
        <v>116</v>
      </c>
      <c r="E4061" s="9">
        <v>4562342690081</v>
      </c>
      <c r="F4061">
        <v>0</v>
      </c>
      <c r="G4061">
        <v>0</v>
      </c>
      <c r="H4061" t="s">
        <v>25</v>
      </c>
      <c r="I4061" t="s">
        <v>19</v>
      </c>
      <c r="J4061" t="s">
        <v>329</v>
      </c>
      <c r="K4061">
        <v>4</v>
      </c>
      <c r="L4061">
        <v>0</v>
      </c>
      <c r="M4061">
        <v>0</v>
      </c>
      <c r="N4061">
        <v>0</v>
      </c>
    </row>
    <row r="4062" spans="1:14" x14ac:dyDescent="0.15">
      <c r="A4062" t="str">
        <f t="shared" si="66"/>
        <v>202001_423_4562342690029</v>
      </c>
      <c r="B4062">
        <v>202001</v>
      </c>
      <c r="C4062">
        <v>423</v>
      </c>
      <c r="D4062" t="s">
        <v>117</v>
      </c>
      <c r="E4062" s="9">
        <v>4562342690029</v>
      </c>
      <c r="F4062">
        <v>0</v>
      </c>
      <c r="G4062">
        <v>0</v>
      </c>
      <c r="H4062" t="s">
        <v>18</v>
      </c>
      <c r="I4062" t="s">
        <v>19</v>
      </c>
      <c r="J4062" t="s">
        <v>329</v>
      </c>
      <c r="K4062">
        <v>21</v>
      </c>
      <c r="L4062">
        <v>2</v>
      </c>
      <c r="M4062">
        <v>0</v>
      </c>
      <c r="N4062">
        <v>0</v>
      </c>
    </row>
    <row r="4063" spans="1:14" x14ac:dyDescent="0.15">
      <c r="A4063" t="str">
        <f t="shared" si="66"/>
        <v>202001_423_4562342690036</v>
      </c>
      <c r="B4063">
        <v>202001</v>
      </c>
      <c r="C4063">
        <v>423</v>
      </c>
      <c r="D4063" t="s">
        <v>117</v>
      </c>
      <c r="E4063" s="9">
        <v>4562342690036</v>
      </c>
      <c r="F4063">
        <v>0</v>
      </c>
      <c r="G4063">
        <v>0</v>
      </c>
      <c r="H4063" t="s">
        <v>20</v>
      </c>
      <c r="I4063" t="s">
        <v>19</v>
      </c>
      <c r="J4063" t="s">
        <v>329</v>
      </c>
      <c r="K4063">
        <v>5</v>
      </c>
      <c r="L4063">
        <v>3</v>
      </c>
      <c r="M4063">
        <v>0</v>
      </c>
      <c r="N4063">
        <v>0</v>
      </c>
    </row>
    <row r="4064" spans="1:14" x14ac:dyDescent="0.15">
      <c r="A4064" t="str">
        <f t="shared" si="66"/>
        <v>202001_423_4562342690050</v>
      </c>
      <c r="B4064">
        <v>202001</v>
      </c>
      <c r="C4064">
        <v>423</v>
      </c>
      <c r="D4064" t="s">
        <v>117</v>
      </c>
      <c r="E4064" s="9">
        <v>4562342690050</v>
      </c>
      <c r="F4064">
        <v>0</v>
      </c>
      <c r="G4064">
        <v>0</v>
      </c>
      <c r="H4064" t="s">
        <v>22</v>
      </c>
      <c r="I4064" t="s">
        <v>19</v>
      </c>
      <c r="J4064" t="s">
        <v>329</v>
      </c>
      <c r="K4064">
        <v>5</v>
      </c>
      <c r="L4064">
        <v>1</v>
      </c>
      <c r="M4064">
        <v>0</v>
      </c>
      <c r="N4064">
        <v>0</v>
      </c>
    </row>
    <row r="4065" spans="1:14" x14ac:dyDescent="0.15">
      <c r="A4065" t="str">
        <f t="shared" si="66"/>
        <v>202001_423_4562342690043</v>
      </c>
      <c r="B4065">
        <v>202001</v>
      </c>
      <c r="C4065">
        <v>423</v>
      </c>
      <c r="D4065" t="s">
        <v>117</v>
      </c>
      <c r="E4065" s="9">
        <v>4562342690043</v>
      </c>
      <c r="F4065">
        <v>0</v>
      </c>
      <c r="G4065">
        <v>0</v>
      </c>
      <c r="H4065" t="s">
        <v>21</v>
      </c>
      <c r="I4065" t="s">
        <v>19</v>
      </c>
      <c r="J4065" t="s">
        <v>329</v>
      </c>
      <c r="K4065">
        <v>16</v>
      </c>
      <c r="L4065">
        <v>8</v>
      </c>
      <c r="M4065">
        <v>0</v>
      </c>
      <c r="N4065">
        <v>0</v>
      </c>
    </row>
    <row r="4066" spans="1:14" x14ac:dyDescent="0.15">
      <c r="A4066" t="str">
        <f t="shared" si="66"/>
        <v>202001_423_4562342690067</v>
      </c>
      <c r="B4066">
        <v>202001</v>
      </c>
      <c r="C4066">
        <v>423</v>
      </c>
      <c r="D4066" t="s">
        <v>117</v>
      </c>
      <c r="E4066" s="9">
        <v>4562342690067</v>
      </c>
      <c r="F4066">
        <v>0</v>
      </c>
      <c r="G4066">
        <v>0</v>
      </c>
      <c r="H4066" t="s">
        <v>23</v>
      </c>
      <c r="I4066" t="s">
        <v>19</v>
      </c>
      <c r="J4066" t="s">
        <v>329</v>
      </c>
      <c r="K4066">
        <v>25</v>
      </c>
      <c r="L4066">
        <v>4</v>
      </c>
      <c r="M4066">
        <v>0</v>
      </c>
      <c r="N4066">
        <v>0</v>
      </c>
    </row>
    <row r="4067" spans="1:14" x14ac:dyDescent="0.15">
      <c r="A4067" t="str">
        <f t="shared" si="66"/>
        <v>202001_423_4562342690074</v>
      </c>
      <c r="B4067">
        <v>202001</v>
      </c>
      <c r="C4067">
        <v>423</v>
      </c>
      <c r="D4067" t="s">
        <v>117</v>
      </c>
      <c r="E4067" s="9">
        <v>4562342690074</v>
      </c>
      <c r="F4067">
        <v>0</v>
      </c>
      <c r="G4067">
        <v>0</v>
      </c>
      <c r="H4067" t="s">
        <v>24</v>
      </c>
      <c r="I4067" t="s">
        <v>19</v>
      </c>
      <c r="J4067" t="s">
        <v>329</v>
      </c>
      <c r="K4067">
        <v>22</v>
      </c>
      <c r="L4067">
        <v>5</v>
      </c>
      <c r="M4067">
        <v>0</v>
      </c>
      <c r="N4067">
        <v>0</v>
      </c>
    </row>
    <row r="4068" spans="1:14" x14ac:dyDescent="0.15">
      <c r="A4068" t="str">
        <f t="shared" si="66"/>
        <v>202001_423_4562342690081</v>
      </c>
      <c r="B4068">
        <v>202001</v>
      </c>
      <c r="C4068">
        <v>423</v>
      </c>
      <c r="D4068" t="s">
        <v>117</v>
      </c>
      <c r="E4068" s="9">
        <v>4562342690081</v>
      </c>
      <c r="F4068">
        <v>0</v>
      </c>
      <c r="G4068">
        <v>0</v>
      </c>
      <c r="H4068" t="s">
        <v>25</v>
      </c>
      <c r="I4068" t="s">
        <v>19</v>
      </c>
      <c r="J4068" t="s">
        <v>329</v>
      </c>
      <c r="K4068">
        <v>3</v>
      </c>
      <c r="L4068">
        <v>4</v>
      </c>
      <c r="M4068">
        <v>0</v>
      </c>
      <c r="N4068">
        <v>0</v>
      </c>
    </row>
    <row r="4069" spans="1:14" x14ac:dyDescent="0.15">
      <c r="A4069" t="str">
        <f t="shared" si="66"/>
        <v>202001_311_4562342690029</v>
      </c>
      <c r="B4069">
        <v>202001</v>
      </c>
      <c r="C4069">
        <v>311</v>
      </c>
      <c r="D4069" t="s">
        <v>76</v>
      </c>
      <c r="E4069" s="9">
        <v>4562342690029</v>
      </c>
      <c r="F4069">
        <v>0</v>
      </c>
      <c r="G4069">
        <v>0</v>
      </c>
      <c r="H4069" t="s">
        <v>18</v>
      </c>
      <c r="I4069" t="s">
        <v>19</v>
      </c>
      <c r="J4069" t="s">
        <v>329</v>
      </c>
      <c r="K4069">
        <v>23</v>
      </c>
      <c r="L4069">
        <v>2</v>
      </c>
      <c r="M4069">
        <v>0</v>
      </c>
      <c r="N4069">
        <v>0</v>
      </c>
    </row>
    <row r="4070" spans="1:14" x14ac:dyDescent="0.15">
      <c r="A4070" t="str">
        <f t="shared" si="66"/>
        <v>202001_311_4562342690036</v>
      </c>
      <c r="B4070">
        <v>202001</v>
      </c>
      <c r="C4070">
        <v>311</v>
      </c>
      <c r="D4070" t="s">
        <v>76</v>
      </c>
      <c r="E4070" s="9">
        <v>4562342690036</v>
      </c>
      <c r="F4070">
        <v>0</v>
      </c>
      <c r="G4070">
        <v>0</v>
      </c>
      <c r="H4070" t="s">
        <v>20</v>
      </c>
      <c r="I4070" t="s">
        <v>19</v>
      </c>
      <c r="J4070" t="s">
        <v>329</v>
      </c>
      <c r="K4070">
        <v>10</v>
      </c>
      <c r="L4070">
        <v>0</v>
      </c>
      <c r="M4070">
        <v>0</v>
      </c>
      <c r="N4070">
        <v>0</v>
      </c>
    </row>
    <row r="4071" spans="1:14" x14ac:dyDescent="0.15">
      <c r="A4071" t="str">
        <f t="shared" si="66"/>
        <v>202001_311_4562342690050</v>
      </c>
      <c r="B4071">
        <v>202001</v>
      </c>
      <c r="C4071">
        <v>311</v>
      </c>
      <c r="D4071" t="s">
        <v>76</v>
      </c>
      <c r="E4071" s="9">
        <v>4562342690050</v>
      </c>
      <c r="F4071">
        <v>0</v>
      </c>
      <c r="G4071">
        <v>0</v>
      </c>
      <c r="H4071" t="s">
        <v>22</v>
      </c>
      <c r="I4071" t="s">
        <v>19</v>
      </c>
      <c r="J4071" t="s">
        <v>329</v>
      </c>
      <c r="K4071">
        <v>4</v>
      </c>
      <c r="L4071">
        <v>1</v>
      </c>
      <c r="M4071">
        <v>0</v>
      </c>
      <c r="N4071">
        <v>0</v>
      </c>
    </row>
    <row r="4072" spans="1:14" x14ac:dyDescent="0.15">
      <c r="A4072" t="str">
        <f t="shared" si="66"/>
        <v>202001_311_4562342690043</v>
      </c>
      <c r="B4072">
        <v>202001</v>
      </c>
      <c r="C4072">
        <v>311</v>
      </c>
      <c r="D4072" t="s">
        <v>76</v>
      </c>
      <c r="E4072" s="9">
        <v>4562342690043</v>
      </c>
      <c r="F4072">
        <v>0</v>
      </c>
      <c r="G4072">
        <v>0</v>
      </c>
      <c r="H4072" t="s">
        <v>21</v>
      </c>
      <c r="I4072" t="s">
        <v>19</v>
      </c>
      <c r="J4072" t="s">
        <v>329</v>
      </c>
      <c r="K4072">
        <v>16</v>
      </c>
      <c r="L4072">
        <v>6</v>
      </c>
      <c r="M4072">
        <v>0</v>
      </c>
      <c r="N4072">
        <v>0</v>
      </c>
    </row>
    <row r="4073" spans="1:14" x14ac:dyDescent="0.15">
      <c r="A4073" t="str">
        <f t="shared" si="66"/>
        <v>202001_311_4562342690067</v>
      </c>
      <c r="B4073">
        <v>202001</v>
      </c>
      <c r="C4073">
        <v>311</v>
      </c>
      <c r="D4073" t="s">
        <v>76</v>
      </c>
      <c r="E4073" s="9">
        <v>4562342690067</v>
      </c>
      <c r="F4073">
        <v>0</v>
      </c>
      <c r="G4073">
        <v>0</v>
      </c>
      <c r="H4073" t="s">
        <v>23</v>
      </c>
      <c r="I4073" t="s">
        <v>19</v>
      </c>
      <c r="J4073" t="s">
        <v>329</v>
      </c>
      <c r="K4073">
        <v>22</v>
      </c>
      <c r="L4073">
        <v>1</v>
      </c>
      <c r="M4073">
        <v>0</v>
      </c>
      <c r="N4073">
        <v>0</v>
      </c>
    </row>
    <row r="4074" spans="1:14" x14ac:dyDescent="0.15">
      <c r="A4074" t="str">
        <f t="shared" si="66"/>
        <v>202001_311_4562342690074</v>
      </c>
      <c r="B4074">
        <v>202001</v>
      </c>
      <c r="C4074">
        <v>311</v>
      </c>
      <c r="D4074" t="s">
        <v>76</v>
      </c>
      <c r="E4074" s="9">
        <v>4562342690074</v>
      </c>
      <c r="F4074">
        <v>0</v>
      </c>
      <c r="G4074">
        <v>0</v>
      </c>
      <c r="H4074" t="s">
        <v>24</v>
      </c>
      <c r="I4074" t="s">
        <v>19</v>
      </c>
      <c r="J4074" t="s">
        <v>329</v>
      </c>
      <c r="K4074">
        <v>21</v>
      </c>
      <c r="L4074">
        <v>7</v>
      </c>
      <c r="M4074">
        <v>0</v>
      </c>
      <c r="N4074">
        <v>0</v>
      </c>
    </row>
    <row r="4075" spans="1:14" x14ac:dyDescent="0.15">
      <c r="A4075" t="str">
        <f t="shared" si="66"/>
        <v>202001_311_4562342690081</v>
      </c>
      <c r="B4075">
        <v>202001</v>
      </c>
      <c r="C4075">
        <v>311</v>
      </c>
      <c r="D4075" t="s">
        <v>76</v>
      </c>
      <c r="E4075" s="9">
        <v>4562342690081</v>
      </c>
      <c r="F4075">
        <v>0</v>
      </c>
      <c r="G4075">
        <v>0</v>
      </c>
      <c r="H4075" t="s">
        <v>25</v>
      </c>
      <c r="I4075" t="s">
        <v>19</v>
      </c>
      <c r="J4075" t="s">
        <v>329</v>
      </c>
      <c r="K4075">
        <v>2</v>
      </c>
      <c r="L4075">
        <v>2</v>
      </c>
      <c r="M4075">
        <v>0</v>
      </c>
      <c r="N4075">
        <v>0</v>
      </c>
    </row>
    <row r="4076" spans="1:14" x14ac:dyDescent="0.15">
      <c r="A4076" t="str">
        <f t="shared" si="66"/>
        <v>202001_376_4562342690029</v>
      </c>
      <c r="B4076">
        <v>202001</v>
      </c>
      <c r="C4076">
        <v>376</v>
      </c>
      <c r="D4076" t="s">
        <v>96</v>
      </c>
      <c r="E4076" s="9">
        <v>4562342690029</v>
      </c>
      <c r="F4076">
        <v>0</v>
      </c>
      <c r="G4076">
        <v>0</v>
      </c>
      <c r="H4076" t="s">
        <v>18</v>
      </c>
      <c r="I4076" t="s">
        <v>19</v>
      </c>
      <c r="J4076" t="s">
        <v>329</v>
      </c>
      <c r="K4076">
        <v>28</v>
      </c>
      <c r="L4076">
        <v>0</v>
      </c>
      <c r="M4076">
        <v>0</v>
      </c>
      <c r="N4076">
        <v>0</v>
      </c>
    </row>
    <row r="4077" spans="1:14" x14ac:dyDescent="0.15">
      <c r="A4077" t="str">
        <f t="shared" si="66"/>
        <v>202001_376_4562342690036</v>
      </c>
      <c r="B4077">
        <v>202001</v>
      </c>
      <c r="C4077">
        <v>376</v>
      </c>
      <c r="D4077" t="s">
        <v>96</v>
      </c>
      <c r="E4077" s="9">
        <v>4562342690036</v>
      </c>
      <c r="F4077">
        <v>0</v>
      </c>
      <c r="G4077">
        <v>0</v>
      </c>
      <c r="H4077" t="s">
        <v>20</v>
      </c>
      <c r="I4077" t="s">
        <v>19</v>
      </c>
      <c r="J4077" t="s">
        <v>329</v>
      </c>
      <c r="K4077">
        <v>9</v>
      </c>
      <c r="L4077">
        <v>0</v>
      </c>
      <c r="M4077">
        <v>0</v>
      </c>
      <c r="N4077">
        <v>0</v>
      </c>
    </row>
    <row r="4078" spans="1:14" x14ac:dyDescent="0.15">
      <c r="A4078" t="str">
        <f t="shared" si="66"/>
        <v>202001_376_4562342690050</v>
      </c>
      <c r="B4078">
        <v>202001</v>
      </c>
      <c r="C4078">
        <v>376</v>
      </c>
      <c r="D4078" t="s">
        <v>96</v>
      </c>
      <c r="E4078" s="9">
        <v>4562342690050</v>
      </c>
      <c r="F4078">
        <v>0</v>
      </c>
      <c r="G4078">
        <v>0</v>
      </c>
      <c r="H4078" t="s">
        <v>22</v>
      </c>
      <c r="I4078" t="s">
        <v>19</v>
      </c>
      <c r="J4078" t="s">
        <v>329</v>
      </c>
      <c r="K4078">
        <v>7</v>
      </c>
      <c r="L4078">
        <v>0</v>
      </c>
      <c r="M4078">
        <v>0</v>
      </c>
      <c r="N4078">
        <v>0</v>
      </c>
    </row>
    <row r="4079" spans="1:14" x14ac:dyDescent="0.15">
      <c r="A4079" t="str">
        <f t="shared" si="66"/>
        <v>202001_376_4562342690043</v>
      </c>
      <c r="B4079">
        <v>202001</v>
      </c>
      <c r="C4079">
        <v>376</v>
      </c>
      <c r="D4079" t="s">
        <v>96</v>
      </c>
      <c r="E4079" s="9">
        <v>4562342690043</v>
      </c>
      <c r="F4079">
        <v>0</v>
      </c>
      <c r="G4079">
        <v>0</v>
      </c>
      <c r="H4079" t="s">
        <v>21</v>
      </c>
      <c r="I4079" t="s">
        <v>19</v>
      </c>
      <c r="J4079" t="s">
        <v>329</v>
      </c>
      <c r="K4079">
        <v>24</v>
      </c>
      <c r="L4079">
        <v>0</v>
      </c>
      <c r="M4079">
        <v>0</v>
      </c>
      <c r="N4079">
        <v>0</v>
      </c>
    </row>
    <row r="4080" spans="1:14" x14ac:dyDescent="0.15">
      <c r="A4080" t="str">
        <f t="shared" si="66"/>
        <v>202001_376_4562342690067</v>
      </c>
      <c r="B4080">
        <v>202001</v>
      </c>
      <c r="C4080">
        <v>376</v>
      </c>
      <c r="D4080" t="s">
        <v>96</v>
      </c>
      <c r="E4080" s="9">
        <v>4562342690067</v>
      </c>
      <c r="F4080">
        <v>0</v>
      </c>
      <c r="G4080">
        <v>0</v>
      </c>
      <c r="H4080" t="s">
        <v>23</v>
      </c>
      <c r="I4080" t="s">
        <v>19</v>
      </c>
      <c r="J4080" t="s">
        <v>329</v>
      </c>
      <c r="K4080">
        <v>24</v>
      </c>
      <c r="L4080">
        <v>1</v>
      </c>
      <c r="M4080">
        <v>0</v>
      </c>
      <c r="N4080">
        <v>0</v>
      </c>
    </row>
    <row r="4081" spans="1:14" x14ac:dyDescent="0.15">
      <c r="A4081" t="str">
        <f t="shared" si="66"/>
        <v>202001_376_4562342690074</v>
      </c>
      <c r="B4081">
        <v>202001</v>
      </c>
      <c r="C4081">
        <v>376</v>
      </c>
      <c r="D4081" t="s">
        <v>96</v>
      </c>
      <c r="E4081" s="9">
        <v>4562342690074</v>
      </c>
      <c r="F4081">
        <v>0</v>
      </c>
      <c r="G4081">
        <v>0</v>
      </c>
      <c r="H4081" t="s">
        <v>24</v>
      </c>
      <c r="I4081" t="s">
        <v>19</v>
      </c>
      <c r="J4081" t="s">
        <v>329</v>
      </c>
      <c r="K4081">
        <v>24</v>
      </c>
      <c r="L4081">
        <v>2</v>
      </c>
      <c r="M4081">
        <v>0</v>
      </c>
      <c r="N4081">
        <v>0</v>
      </c>
    </row>
    <row r="4082" spans="1:14" x14ac:dyDescent="0.15">
      <c r="A4082" t="str">
        <f t="shared" si="66"/>
        <v>202001_376_4562342690081</v>
      </c>
      <c r="B4082">
        <v>202001</v>
      </c>
      <c r="C4082">
        <v>376</v>
      </c>
      <c r="D4082" t="s">
        <v>96</v>
      </c>
      <c r="E4082" s="9">
        <v>4562342690081</v>
      </c>
      <c r="F4082">
        <v>0</v>
      </c>
      <c r="G4082">
        <v>0</v>
      </c>
      <c r="H4082" t="s">
        <v>25</v>
      </c>
      <c r="I4082" t="s">
        <v>19</v>
      </c>
      <c r="J4082" t="s">
        <v>329</v>
      </c>
      <c r="K4082">
        <v>9</v>
      </c>
      <c r="L4082">
        <v>0</v>
      </c>
      <c r="M4082">
        <v>0</v>
      </c>
      <c r="N4082">
        <v>0</v>
      </c>
    </row>
    <row r="4083" spans="1:14" x14ac:dyDescent="0.15">
      <c r="A4083" t="str">
        <f t="shared" si="66"/>
        <v>202001_367_4562342690029</v>
      </c>
      <c r="B4083">
        <v>202001</v>
      </c>
      <c r="C4083">
        <v>367</v>
      </c>
      <c r="D4083" t="s">
        <v>93</v>
      </c>
      <c r="E4083" s="9">
        <v>4562342690029</v>
      </c>
      <c r="F4083">
        <v>0</v>
      </c>
      <c r="G4083">
        <v>0</v>
      </c>
      <c r="H4083" t="s">
        <v>18</v>
      </c>
      <c r="I4083" t="s">
        <v>19</v>
      </c>
      <c r="J4083" t="s">
        <v>329</v>
      </c>
      <c r="K4083">
        <v>25</v>
      </c>
      <c r="L4083">
        <v>2</v>
      </c>
      <c r="M4083">
        <v>0</v>
      </c>
      <c r="N4083">
        <v>0</v>
      </c>
    </row>
    <row r="4084" spans="1:14" x14ac:dyDescent="0.15">
      <c r="A4084" t="str">
        <f t="shared" si="66"/>
        <v>202001_367_4562342690036</v>
      </c>
      <c r="B4084">
        <v>202001</v>
      </c>
      <c r="C4084">
        <v>367</v>
      </c>
      <c r="D4084" t="s">
        <v>93</v>
      </c>
      <c r="E4084" s="9">
        <v>4562342690036</v>
      </c>
      <c r="F4084">
        <v>0</v>
      </c>
      <c r="G4084">
        <v>0</v>
      </c>
      <c r="H4084" t="s">
        <v>20</v>
      </c>
      <c r="I4084" t="s">
        <v>19</v>
      </c>
      <c r="J4084" t="s">
        <v>329</v>
      </c>
      <c r="K4084">
        <v>10</v>
      </c>
      <c r="L4084">
        <v>0</v>
      </c>
      <c r="M4084">
        <v>0</v>
      </c>
      <c r="N4084">
        <v>0</v>
      </c>
    </row>
    <row r="4085" spans="1:14" x14ac:dyDescent="0.15">
      <c r="A4085" t="str">
        <f t="shared" si="66"/>
        <v>202001_367_4562342690050</v>
      </c>
      <c r="B4085">
        <v>202001</v>
      </c>
      <c r="C4085">
        <v>367</v>
      </c>
      <c r="D4085" t="s">
        <v>93</v>
      </c>
      <c r="E4085" s="9">
        <v>4562342690050</v>
      </c>
      <c r="F4085">
        <v>0</v>
      </c>
      <c r="G4085">
        <v>0</v>
      </c>
      <c r="H4085" t="s">
        <v>22</v>
      </c>
      <c r="I4085" t="s">
        <v>19</v>
      </c>
      <c r="J4085" t="s">
        <v>329</v>
      </c>
      <c r="K4085">
        <v>6</v>
      </c>
      <c r="L4085">
        <v>0</v>
      </c>
      <c r="M4085">
        <v>0</v>
      </c>
      <c r="N4085">
        <v>0</v>
      </c>
    </row>
    <row r="4086" spans="1:14" x14ac:dyDescent="0.15">
      <c r="A4086" t="str">
        <f t="shared" si="66"/>
        <v>202001_367_4562342690043</v>
      </c>
      <c r="B4086">
        <v>202001</v>
      </c>
      <c r="C4086">
        <v>367</v>
      </c>
      <c r="D4086" t="s">
        <v>93</v>
      </c>
      <c r="E4086" s="9">
        <v>4562342690043</v>
      </c>
      <c r="F4086">
        <v>0</v>
      </c>
      <c r="G4086">
        <v>0</v>
      </c>
      <c r="H4086" t="s">
        <v>21</v>
      </c>
      <c r="I4086" t="s">
        <v>19</v>
      </c>
      <c r="J4086" t="s">
        <v>329</v>
      </c>
      <c r="K4086">
        <v>23</v>
      </c>
      <c r="L4086">
        <v>2</v>
      </c>
      <c r="M4086">
        <v>0</v>
      </c>
      <c r="N4086">
        <v>0</v>
      </c>
    </row>
    <row r="4087" spans="1:14" x14ac:dyDescent="0.15">
      <c r="A4087" t="str">
        <f t="shared" si="66"/>
        <v>202001_367_4562342690067</v>
      </c>
      <c r="B4087">
        <v>202001</v>
      </c>
      <c r="C4087">
        <v>367</v>
      </c>
      <c r="D4087" t="s">
        <v>93</v>
      </c>
      <c r="E4087" s="9">
        <v>4562342690067</v>
      </c>
      <c r="F4087">
        <v>0</v>
      </c>
      <c r="G4087">
        <v>0</v>
      </c>
      <c r="H4087" t="s">
        <v>23</v>
      </c>
      <c r="I4087" t="s">
        <v>19</v>
      </c>
      <c r="J4087" t="s">
        <v>329</v>
      </c>
      <c r="K4087">
        <v>25</v>
      </c>
      <c r="L4087">
        <v>0</v>
      </c>
      <c r="M4087">
        <v>0</v>
      </c>
      <c r="N4087">
        <v>0</v>
      </c>
    </row>
    <row r="4088" spans="1:14" x14ac:dyDescent="0.15">
      <c r="A4088" t="str">
        <f t="shared" si="66"/>
        <v>202001_367_4562342690074</v>
      </c>
      <c r="B4088">
        <v>202001</v>
      </c>
      <c r="C4088">
        <v>367</v>
      </c>
      <c r="D4088" t="s">
        <v>93</v>
      </c>
      <c r="E4088" s="9">
        <v>4562342690074</v>
      </c>
      <c r="F4088">
        <v>0</v>
      </c>
      <c r="G4088">
        <v>0</v>
      </c>
      <c r="H4088" t="s">
        <v>24</v>
      </c>
      <c r="I4088" t="s">
        <v>19</v>
      </c>
      <c r="J4088" t="s">
        <v>329</v>
      </c>
      <c r="K4088">
        <v>0</v>
      </c>
      <c r="L4088">
        <v>0</v>
      </c>
      <c r="M4088">
        <v>0</v>
      </c>
      <c r="N4088">
        <v>0</v>
      </c>
    </row>
    <row r="4089" spans="1:14" x14ac:dyDescent="0.15">
      <c r="A4089" t="str">
        <f t="shared" si="66"/>
        <v>202001_367_4562342690081</v>
      </c>
      <c r="B4089">
        <v>202001</v>
      </c>
      <c r="C4089">
        <v>367</v>
      </c>
      <c r="D4089" t="s">
        <v>93</v>
      </c>
      <c r="E4089" s="9">
        <v>4562342690081</v>
      </c>
      <c r="F4089">
        <v>0</v>
      </c>
      <c r="G4089">
        <v>0</v>
      </c>
      <c r="H4089" t="s">
        <v>25</v>
      </c>
      <c r="I4089" t="s">
        <v>19</v>
      </c>
      <c r="J4089" t="s">
        <v>329</v>
      </c>
      <c r="K4089">
        <v>0</v>
      </c>
      <c r="L4089">
        <v>0</v>
      </c>
      <c r="M4089">
        <v>0</v>
      </c>
      <c r="N4089">
        <v>0</v>
      </c>
    </row>
    <row r="4090" spans="1:14" x14ac:dyDescent="0.15">
      <c r="A4090" t="str">
        <f t="shared" si="66"/>
        <v>202001_60_4562342690029</v>
      </c>
      <c r="B4090">
        <v>202001</v>
      </c>
      <c r="C4090">
        <v>60</v>
      </c>
      <c r="D4090" t="s">
        <v>44</v>
      </c>
      <c r="E4090" s="9">
        <v>4562342690029</v>
      </c>
      <c r="F4090">
        <v>0</v>
      </c>
      <c r="G4090">
        <v>0</v>
      </c>
      <c r="H4090" t="s">
        <v>18</v>
      </c>
      <c r="I4090" t="s">
        <v>19</v>
      </c>
      <c r="J4090" t="s">
        <v>329</v>
      </c>
      <c r="K4090">
        <v>15</v>
      </c>
      <c r="L4090">
        <v>2</v>
      </c>
      <c r="M4090">
        <v>0</v>
      </c>
      <c r="N4090">
        <v>0</v>
      </c>
    </row>
    <row r="4091" spans="1:14" x14ac:dyDescent="0.15">
      <c r="A4091" t="str">
        <f t="shared" si="66"/>
        <v>202001_60_4562342690036</v>
      </c>
      <c r="B4091">
        <v>202001</v>
      </c>
      <c r="C4091">
        <v>60</v>
      </c>
      <c r="D4091" t="s">
        <v>44</v>
      </c>
      <c r="E4091" s="9">
        <v>4562342690036</v>
      </c>
      <c r="F4091">
        <v>0</v>
      </c>
      <c r="G4091">
        <v>0</v>
      </c>
      <c r="H4091" t="s">
        <v>20</v>
      </c>
      <c r="I4091" t="s">
        <v>19</v>
      </c>
      <c r="J4091" t="s">
        <v>329</v>
      </c>
      <c r="K4091">
        <v>6</v>
      </c>
      <c r="L4091">
        <v>1</v>
      </c>
      <c r="M4091">
        <v>0</v>
      </c>
      <c r="N4091">
        <v>0</v>
      </c>
    </row>
    <row r="4092" spans="1:14" x14ac:dyDescent="0.15">
      <c r="A4092" t="str">
        <f t="shared" si="66"/>
        <v>202001_60_4562342690050</v>
      </c>
      <c r="B4092">
        <v>202001</v>
      </c>
      <c r="C4092">
        <v>60</v>
      </c>
      <c r="D4092" t="s">
        <v>44</v>
      </c>
      <c r="E4092" s="9">
        <v>4562342690050</v>
      </c>
      <c r="F4092">
        <v>0</v>
      </c>
      <c r="G4092">
        <v>0</v>
      </c>
      <c r="H4092" t="s">
        <v>22</v>
      </c>
      <c r="I4092" t="s">
        <v>19</v>
      </c>
      <c r="J4092" t="s">
        <v>329</v>
      </c>
      <c r="K4092">
        <v>7</v>
      </c>
      <c r="L4092">
        <v>0</v>
      </c>
      <c r="M4092">
        <v>0</v>
      </c>
      <c r="N4092">
        <v>0</v>
      </c>
    </row>
    <row r="4093" spans="1:14" x14ac:dyDescent="0.15">
      <c r="A4093" t="str">
        <f t="shared" si="66"/>
        <v>202001_60_4562342690043</v>
      </c>
      <c r="B4093">
        <v>202001</v>
      </c>
      <c r="C4093">
        <v>60</v>
      </c>
      <c r="D4093" t="s">
        <v>44</v>
      </c>
      <c r="E4093" s="9">
        <v>4562342690043</v>
      </c>
      <c r="F4093">
        <v>0</v>
      </c>
      <c r="G4093">
        <v>0</v>
      </c>
      <c r="H4093" t="s">
        <v>21</v>
      </c>
      <c r="I4093" t="s">
        <v>19</v>
      </c>
      <c r="J4093" t="s">
        <v>329</v>
      </c>
      <c r="K4093">
        <v>19</v>
      </c>
      <c r="L4093">
        <v>3</v>
      </c>
      <c r="M4093">
        <v>0</v>
      </c>
      <c r="N4093">
        <v>0</v>
      </c>
    </row>
    <row r="4094" spans="1:14" x14ac:dyDescent="0.15">
      <c r="A4094" t="str">
        <f t="shared" si="66"/>
        <v>202001_60_4562342690067</v>
      </c>
      <c r="B4094">
        <v>202001</v>
      </c>
      <c r="C4094">
        <v>60</v>
      </c>
      <c r="D4094" t="s">
        <v>44</v>
      </c>
      <c r="E4094" s="9">
        <v>4562342690067</v>
      </c>
      <c r="F4094">
        <v>0</v>
      </c>
      <c r="G4094">
        <v>0</v>
      </c>
      <c r="H4094" t="s">
        <v>23</v>
      </c>
      <c r="I4094" t="s">
        <v>19</v>
      </c>
      <c r="J4094" t="s">
        <v>329</v>
      </c>
      <c r="K4094">
        <v>25</v>
      </c>
      <c r="L4094">
        <v>2</v>
      </c>
      <c r="M4094">
        <v>0</v>
      </c>
      <c r="N4094">
        <v>0</v>
      </c>
    </row>
    <row r="4095" spans="1:14" x14ac:dyDescent="0.15">
      <c r="A4095" t="str">
        <f t="shared" si="66"/>
        <v>202001_60_4562342690074</v>
      </c>
      <c r="B4095">
        <v>202001</v>
      </c>
      <c r="C4095">
        <v>60</v>
      </c>
      <c r="D4095" t="s">
        <v>44</v>
      </c>
      <c r="E4095" s="9">
        <v>4562342690074</v>
      </c>
      <c r="F4095">
        <v>0</v>
      </c>
      <c r="G4095">
        <v>0</v>
      </c>
      <c r="H4095" t="s">
        <v>24</v>
      </c>
      <c r="I4095" t="s">
        <v>19</v>
      </c>
      <c r="J4095" t="s">
        <v>329</v>
      </c>
      <c r="K4095">
        <v>17</v>
      </c>
      <c r="L4095">
        <v>1</v>
      </c>
      <c r="M4095">
        <v>0</v>
      </c>
      <c r="N4095">
        <v>0</v>
      </c>
    </row>
    <row r="4096" spans="1:14" x14ac:dyDescent="0.15">
      <c r="A4096" t="str">
        <f t="shared" si="66"/>
        <v>202001_60_4562342690081</v>
      </c>
      <c r="B4096">
        <v>202001</v>
      </c>
      <c r="C4096">
        <v>60</v>
      </c>
      <c r="D4096" t="s">
        <v>44</v>
      </c>
      <c r="E4096" s="9">
        <v>4562342690081</v>
      </c>
      <c r="F4096">
        <v>0</v>
      </c>
      <c r="G4096">
        <v>0</v>
      </c>
      <c r="H4096" t="s">
        <v>25</v>
      </c>
      <c r="I4096" t="s">
        <v>19</v>
      </c>
      <c r="J4096" t="s">
        <v>329</v>
      </c>
      <c r="K4096">
        <v>1</v>
      </c>
      <c r="L4096">
        <v>0</v>
      </c>
      <c r="M4096">
        <v>0</v>
      </c>
      <c r="N4096">
        <v>0</v>
      </c>
    </row>
    <row r="4097" spans="1:14" x14ac:dyDescent="0.15">
      <c r="A4097" t="str">
        <f t="shared" si="66"/>
        <v>202001_162_4562342690029</v>
      </c>
      <c r="B4097">
        <v>202001</v>
      </c>
      <c r="C4097">
        <v>162</v>
      </c>
      <c r="D4097" t="s">
        <v>60</v>
      </c>
      <c r="E4097" s="9">
        <v>4562342690029</v>
      </c>
      <c r="F4097">
        <v>0</v>
      </c>
      <c r="G4097">
        <v>0</v>
      </c>
      <c r="H4097" t="s">
        <v>18</v>
      </c>
      <c r="I4097" t="s">
        <v>19</v>
      </c>
      <c r="J4097" t="s">
        <v>329</v>
      </c>
      <c r="K4097">
        <v>18</v>
      </c>
      <c r="L4097">
        <v>3</v>
      </c>
      <c r="M4097">
        <v>0</v>
      </c>
      <c r="N4097">
        <v>0</v>
      </c>
    </row>
    <row r="4098" spans="1:14" x14ac:dyDescent="0.15">
      <c r="A4098" t="str">
        <f t="shared" si="66"/>
        <v>202001_162_4562342690036</v>
      </c>
      <c r="B4098">
        <v>202001</v>
      </c>
      <c r="C4098">
        <v>162</v>
      </c>
      <c r="D4098" t="s">
        <v>60</v>
      </c>
      <c r="E4098" s="9">
        <v>4562342690036</v>
      </c>
      <c r="F4098">
        <v>0</v>
      </c>
      <c r="G4098">
        <v>0</v>
      </c>
      <c r="H4098" t="s">
        <v>20</v>
      </c>
      <c r="I4098" t="s">
        <v>19</v>
      </c>
      <c r="J4098" t="s">
        <v>329</v>
      </c>
      <c r="K4098">
        <v>6</v>
      </c>
      <c r="L4098">
        <v>1</v>
      </c>
      <c r="M4098">
        <v>0</v>
      </c>
      <c r="N4098">
        <v>0</v>
      </c>
    </row>
    <row r="4099" spans="1:14" x14ac:dyDescent="0.15">
      <c r="A4099" t="str">
        <f t="shared" si="66"/>
        <v>202001_162_4562342690050</v>
      </c>
      <c r="B4099">
        <v>202001</v>
      </c>
      <c r="C4099">
        <v>162</v>
      </c>
      <c r="D4099" t="s">
        <v>60</v>
      </c>
      <c r="E4099" s="9">
        <v>4562342690050</v>
      </c>
      <c r="F4099">
        <v>0</v>
      </c>
      <c r="G4099">
        <v>0</v>
      </c>
      <c r="H4099" t="s">
        <v>22</v>
      </c>
      <c r="I4099" t="s">
        <v>19</v>
      </c>
      <c r="J4099" t="s">
        <v>329</v>
      </c>
      <c r="K4099">
        <v>5</v>
      </c>
      <c r="L4099">
        <v>1</v>
      </c>
      <c r="M4099">
        <v>0</v>
      </c>
      <c r="N4099">
        <v>0</v>
      </c>
    </row>
    <row r="4100" spans="1:14" x14ac:dyDescent="0.15">
      <c r="A4100" t="str">
        <f t="shared" si="66"/>
        <v>202001_162_4562342690043</v>
      </c>
      <c r="B4100">
        <v>202001</v>
      </c>
      <c r="C4100">
        <v>162</v>
      </c>
      <c r="D4100" t="s">
        <v>60</v>
      </c>
      <c r="E4100" s="9">
        <v>4562342690043</v>
      </c>
      <c r="F4100">
        <v>0</v>
      </c>
      <c r="G4100">
        <v>0</v>
      </c>
      <c r="H4100" t="s">
        <v>21</v>
      </c>
      <c r="I4100" t="s">
        <v>19</v>
      </c>
      <c r="J4100" t="s">
        <v>329</v>
      </c>
      <c r="K4100">
        <v>17</v>
      </c>
      <c r="L4100">
        <v>3</v>
      </c>
      <c r="M4100">
        <v>0</v>
      </c>
      <c r="N4100">
        <v>0</v>
      </c>
    </row>
    <row r="4101" spans="1:14" x14ac:dyDescent="0.15">
      <c r="A4101" t="str">
        <f t="shared" si="66"/>
        <v>202001_162_4562342690067</v>
      </c>
      <c r="B4101">
        <v>202001</v>
      </c>
      <c r="C4101">
        <v>162</v>
      </c>
      <c r="D4101" t="s">
        <v>60</v>
      </c>
      <c r="E4101" s="9">
        <v>4562342690067</v>
      </c>
      <c r="F4101">
        <v>0</v>
      </c>
      <c r="G4101">
        <v>0</v>
      </c>
      <c r="H4101" t="s">
        <v>23</v>
      </c>
      <c r="I4101" t="s">
        <v>19</v>
      </c>
      <c r="J4101" t="s">
        <v>329</v>
      </c>
      <c r="K4101">
        <v>22</v>
      </c>
      <c r="L4101">
        <v>0</v>
      </c>
      <c r="M4101">
        <v>0</v>
      </c>
      <c r="N4101">
        <v>0</v>
      </c>
    </row>
    <row r="4102" spans="1:14" x14ac:dyDescent="0.15">
      <c r="A4102" t="str">
        <f t="shared" si="66"/>
        <v>202001_162_4562342690074</v>
      </c>
      <c r="B4102">
        <v>202001</v>
      </c>
      <c r="C4102">
        <v>162</v>
      </c>
      <c r="D4102" t="s">
        <v>60</v>
      </c>
      <c r="E4102" s="9">
        <v>4562342690074</v>
      </c>
      <c r="F4102">
        <v>0</v>
      </c>
      <c r="G4102">
        <v>0</v>
      </c>
      <c r="H4102" t="s">
        <v>24</v>
      </c>
      <c r="I4102" t="s">
        <v>19</v>
      </c>
      <c r="J4102" t="s">
        <v>329</v>
      </c>
      <c r="K4102">
        <v>16</v>
      </c>
      <c r="L4102">
        <v>2</v>
      </c>
      <c r="M4102">
        <v>0</v>
      </c>
      <c r="N4102">
        <v>0</v>
      </c>
    </row>
    <row r="4103" spans="1:14" x14ac:dyDescent="0.15">
      <c r="A4103" t="str">
        <f t="shared" si="66"/>
        <v>202001_162_4562342690081</v>
      </c>
      <c r="B4103">
        <v>202001</v>
      </c>
      <c r="C4103">
        <v>162</v>
      </c>
      <c r="D4103" t="s">
        <v>60</v>
      </c>
      <c r="E4103" s="9">
        <v>4562342690081</v>
      </c>
      <c r="F4103">
        <v>0</v>
      </c>
      <c r="G4103">
        <v>0</v>
      </c>
      <c r="H4103" t="s">
        <v>25</v>
      </c>
      <c r="I4103" t="s">
        <v>19</v>
      </c>
      <c r="J4103" t="s">
        <v>329</v>
      </c>
      <c r="K4103">
        <v>5</v>
      </c>
      <c r="L4103">
        <v>2</v>
      </c>
      <c r="M4103">
        <v>0</v>
      </c>
      <c r="N4103">
        <v>0</v>
      </c>
    </row>
    <row r="4104" spans="1:14" x14ac:dyDescent="0.15">
      <c r="A4104" t="str">
        <f t="shared" si="66"/>
        <v>202001_160_4562342690029</v>
      </c>
      <c r="B4104">
        <v>202001</v>
      </c>
      <c r="C4104">
        <v>160</v>
      </c>
      <c r="D4104" t="s">
        <v>59</v>
      </c>
      <c r="E4104" s="9">
        <v>4562342690029</v>
      </c>
      <c r="F4104">
        <v>0</v>
      </c>
      <c r="G4104">
        <v>0</v>
      </c>
      <c r="H4104" t="s">
        <v>18</v>
      </c>
      <c r="I4104" t="s">
        <v>19</v>
      </c>
      <c r="J4104" t="s">
        <v>329</v>
      </c>
      <c r="K4104">
        <v>21</v>
      </c>
      <c r="L4104">
        <v>2</v>
      </c>
      <c r="M4104">
        <v>0</v>
      </c>
      <c r="N4104">
        <v>0</v>
      </c>
    </row>
    <row r="4105" spans="1:14" x14ac:dyDescent="0.15">
      <c r="A4105" t="str">
        <f t="shared" si="66"/>
        <v>202001_160_4562342690036</v>
      </c>
      <c r="B4105">
        <v>202001</v>
      </c>
      <c r="C4105">
        <v>160</v>
      </c>
      <c r="D4105" t="s">
        <v>59</v>
      </c>
      <c r="E4105" s="9">
        <v>4562342690036</v>
      </c>
      <c r="F4105">
        <v>0</v>
      </c>
      <c r="G4105">
        <v>0</v>
      </c>
      <c r="H4105" t="s">
        <v>20</v>
      </c>
      <c r="I4105" t="s">
        <v>19</v>
      </c>
      <c r="J4105" t="s">
        <v>329</v>
      </c>
      <c r="K4105">
        <v>8</v>
      </c>
      <c r="L4105">
        <v>1</v>
      </c>
      <c r="M4105">
        <v>0</v>
      </c>
      <c r="N4105">
        <v>0</v>
      </c>
    </row>
    <row r="4106" spans="1:14" x14ac:dyDescent="0.15">
      <c r="A4106" t="str">
        <f t="shared" si="66"/>
        <v>202001_160_4562342690050</v>
      </c>
      <c r="B4106">
        <v>202001</v>
      </c>
      <c r="C4106">
        <v>160</v>
      </c>
      <c r="D4106" t="s">
        <v>59</v>
      </c>
      <c r="E4106" s="9">
        <v>4562342690050</v>
      </c>
      <c r="F4106">
        <v>0</v>
      </c>
      <c r="G4106">
        <v>0</v>
      </c>
      <c r="H4106" t="s">
        <v>22</v>
      </c>
      <c r="I4106" t="s">
        <v>19</v>
      </c>
      <c r="J4106" t="s">
        <v>329</v>
      </c>
      <c r="K4106">
        <v>8</v>
      </c>
      <c r="L4106">
        <v>1</v>
      </c>
      <c r="M4106">
        <v>0</v>
      </c>
      <c r="N4106">
        <v>0</v>
      </c>
    </row>
    <row r="4107" spans="1:14" x14ac:dyDescent="0.15">
      <c r="A4107" t="str">
        <f t="shared" si="66"/>
        <v>202001_160_4562342690043</v>
      </c>
      <c r="B4107">
        <v>202001</v>
      </c>
      <c r="C4107">
        <v>160</v>
      </c>
      <c r="D4107" t="s">
        <v>59</v>
      </c>
      <c r="E4107" s="9">
        <v>4562342690043</v>
      </c>
      <c r="F4107">
        <v>0</v>
      </c>
      <c r="G4107">
        <v>0</v>
      </c>
      <c r="H4107" t="s">
        <v>21</v>
      </c>
      <c r="I4107" t="s">
        <v>19</v>
      </c>
      <c r="J4107" t="s">
        <v>329</v>
      </c>
      <c r="K4107">
        <v>14</v>
      </c>
      <c r="L4107">
        <v>1</v>
      </c>
      <c r="M4107">
        <v>0</v>
      </c>
      <c r="N4107">
        <v>0</v>
      </c>
    </row>
    <row r="4108" spans="1:14" x14ac:dyDescent="0.15">
      <c r="A4108" t="str">
        <f t="shared" si="66"/>
        <v>202001_160_4562342690067</v>
      </c>
      <c r="B4108">
        <v>202001</v>
      </c>
      <c r="C4108">
        <v>160</v>
      </c>
      <c r="D4108" t="s">
        <v>59</v>
      </c>
      <c r="E4108" s="9">
        <v>4562342690067</v>
      </c>
      <c r="F4108">
        <v>0</v>
      </c>
      <c r="G4108">
        <v>0</v>
      </c>
      <c r="H4108" t="s">
        <v>23</v>
      </c>
      <c r="I4108" t="s">
        <v>19</v>
      </c>
      <c r="J4108" t="s">
        <v>329</v>
      </c>
      <c r="K4108">
        <v>24</v>
      </c>
      <c r="L4108">
        <v>4</v>
      </c>
      <c r="M4108">
        <v>0</v>
      </c>
      <c r="N4108">
        <v>0</v>
      </c>
    </row>
    <row r="4109" spans="1:14" x14ac:dyDescent="0.15">
      <c r="A4109" t="str">
        <f t="shared" si="66"/>
        <v>202001_160_4562342690074</v>
      </c>
      <c r="B4109">
        <v>202001</v>
      </c>
      <c r="C4109">
        <v>160</v>
      </c>
      <c r="D4109" t="s">
        <v>59</v>
      </c>
      <c r="E4109" s="9">
        <v>4562342690074</v>
      </c>
      <c r="F4109">
        <v>0</v>
      </c>
      <c r="G4109">
        <v>0</v>
      </c>
      <c r="H4109" t="s">
        <v>24</v>
      </c>
      <c r="I4109" t="s">
        <v>19</v>
      </c>
      <c r="J4109" t="s">
        <v>329</v>
      </c>
      <c r="K4109">
        <v>21</v>
      </c>
      <c r="L4109">
        <v>4</v>
      </c>
      <c r="M4109">
        <v>0</v>
      </c>
      <c r="N4109">
        <v>0</v>
      </c>
    </row>
    <row r="4110" spans="1:14" x14ac:dyDescent="0.15">
      <c r="A4110" t="str">
        <f t="shared" si="66"/>
        <v>202001_160_4562342690081</v>
      </c>
      <c r="B4110">
        <v>202001</v>
      </c>
      <c r="C4110">
        <v>160</v>
      </c>
      <c r="D4110" t="s">
        <v>59</v>
      </c>
      <c r="E4110" s="9">
        <v>4562342690081</v>
      </c>
      <c r="F4110">
        <v>0</v>
      </c>
      <c r="G4110">
        <v>0</v>
      </c>
      <c r="H4110" t="s">
        <v>25</v>
      </c>
      <c r="I4110" t="s">
        <v>19</v>
      </c>
      <c r="J4110" t="s">
        <v>329</v>
      </c>
      <c r="K4110">
        <v>5</v>
      </c>
      <c r="L4110">
        <v>0</v>
      </c>
      <c r="M4110">
        <v>0</v>
      </c>
      <c r="N4110">
        <v>0</v>
      </c>
    </row>
    <row r="4111" spans="1:14" x14ac:dyDescent="0.15">
      <c r="A4111" t="str">
        <f t="shared" si="66"/>
        <v>202001_326_4562342690029</v>
      </c>
      <c r="B4111">
        <v>202001</v>
      </c>
      <c r="C4111">
        <v>326</v>
      </c>
      <c r="D4111" t="s">
        <v>84</v>
      </c>
      <c r="E4111" s="9">
        <v>4562342690029</v>
      </c>
      <c r="F4111">
        <v>0</v>
      </c>
      <c r="G4111">
        <v>0</v>
      </c>
      <c r="H4111" t="s">
        <v>18</v>
      </c>
      <c r="I4111" t="s">
        <v>19</v>
      </c>
      <c r="J4111" t="s">
        <v>329</v>
      </c>
      <c r="K4111">
        <v>22</v>
      </c>
      <c r="L4111">
        <v>0</v>
      </c>
      <c r="M4111">
        <v>0</v>
      </c>
      <c r="N4111">
        <v>0</v>
      </c>
    </row>
    <row r="4112" spans="1:14" x14ac:dyDescent="0.15">
      <c r="A4112" t="str">
        <f t="shared" si="66"/>
        <v>202001_326_4562342690036</v>
      </c>
      <c r="B4112">
        <v>202001</v>
      </c>
      <c r="C4112">
        <v>326</v>
      </c>
      <c r="D4112" t="s">
        <v>84</v>
      </c>
      <c r="E4112" s="9">
        <v>4562342690036</v>
      </c>
      <c r="F4112">
        <v>0</v>
      </c>
      <c r="G4112">
        <v>0</v>
      </c>
      <c r="H4112" t="s">
        <v>20</v>
      </c>
      <c r="I4112" t="s">
        <v>19</v>
      </c>
      <c r="J4112" t="s">
        <v>329</v>
      </c>
      <c r="K4112">
        <v>7</v>
      </c>
      <c r="L4112">
        <v>1</v>
      </c>
      <c r="M4112">
        <v>0</v>
      </c>
      <c r="N4112">
        <v>0</v>
      </c>
    </row>
    <row r="4113" spans="1:14" x14ac:dyDescent="0.15">
      <c r="A4113" t="str">
        <f t="shared" si="66"/>
        <v>202001_326_4562342690050</v>
      </c>
      <c r="B4113">
        <v>202001</v>
      </c>
      <c r="C4113">
        <v>326</v>
      </c>
      <c r="D4113" t="s">
        <v>84</v>
      </c>
      <c r="E4113" s="9">
        <v>4562342690050</v>
      </c>
      <c r="F4113">
        <v>0</v>
      </c>
      <c r="G4113">
        <v>0</v>
      </c>
      <c r="H4113" t="s">
        <v>22</v>
      </c>
      <c r="I4113" t="s">
        <v>19</v>
      </c>
      <c r="J4113" t="s">
        <v>329</v>
      </c>
      <c r="K4113">
        <v>7</v>
      </c>
      <c r="L4113">
        <v>1</v>
      </c>
      <c r="M4113">
        <v>0</v>
      </c>
      <c r="N4113">
        <v>0</v>
      </c>
    </row>
    <row r="4114" spans="1:14" x14ac:dyDescent="0.15">
      <c r="A4114" t="str">
        <f t="shared" si="66"/>
        <v>202001_326_4562342690043</v>
      </c>
      <c r="B4114">
        <v>202001</v>
      </c>
      <c r="C4114">
        <v>326</v>
      </c>
      <c r="D4114" t="s">
        <v>84</v>
      </c>
      <c r="E4114" s="9">
        <v>4562342690043</v>
      </c>
      <c r="F4114">
        <v>0</v>
      </c>
      <c r="G4114">
        <v>0</v>
      </c>
      <c r="H4114" t="s">
        <v>21</v>
      </c>
      <c r="I4114" t="s">
        <v>19</v>
      </c>
      <c r="J4114" t="s">
        <v>329</v>
      </c>
      <c r="K4114">
        <v>23</v>
      </c>
      <c r="L4114">
        <v>2</v>
      </c>
      <c r="M4114">
        <v>0</v>
      </c>
      <c r="N4114">
        <v>0</v>
      </c>
    </row>
    <row r="4115" spans="1:14" x14ac:dyDescent="0.15">
      <c r="A4115" t="str">
        <f t="shared" si="66"/>
        <v>202001_326_4562342690067</v>
      </c>
      <c r="B4115">
        <v>202001</v>
      </c>
      <c r="C4115">
        <v>326</v>
      </c>
      <c r="D4115" t="s">
        <v>84</v>
      </c>
      <c r="E4115" s="9">
        <v>4562342690067</v>
      </c>
      <c r="F4115">
        <v>0</v>
      </c>
      <c r="G4115">
        <v>0</v>
      </c>
      <c r="H4115" t="s">
        <v>23</v>
      </c>
      <c r="I4115" t="s">
        <v>19</v>
      </c>
      <c r="J4115" t="s">
        <v>329</v>
      </c>
      <c r="K4115">
        <v>26</v>
      </c>
      <c r="L4115">
        <v>0</v>
      </c>
      <c r="M4115">
        <v>0</v>
      </c>
      <c r="N4115">
        <v>0</v>
      </c>
    </row>
    <row r="4116" spans="1:14" x14ac:dyDescent="0.15">
      <c r="A4116" t="str">
        <f t="shared" si="66"/>
        <v>202001_326_4562342690074</v>
      </c>
      <c r="B4116">
        <v>202001</v>
      </c>
      <c r="C4116">
        <v>326</v>
      </c>
      <c r="D4116" t="s">
        <v>84</v>
      </c>
      <c r="E4116" s="9">
        <v>4562342690074</v>
      </c>
      <c r="F4116">
        <v>0</v>
      </c>
      <c r="G4116">
        <v>0</v>
      </c>
      <c r="H4116" t="s">
        <v>24</v>
      </c>
      <c r="I4116" t="s">
        <v>19</v>
      </c>
      <c r="J4116" t="s">
        <v>329</v>
      </c>
      <c r="K4116">
        <v>21</v>
      </c>
      <c r="L4116">
        <v>1</v>
      </c>
      <c r="M4116">
        <v>0</v>
      </c>
      <c r="N4116">
        <v>0</v>
      </c>
    </row>
    <row r="4117" spans="1:14" x14ac:dyDescent="0.15">
      <c r="A4117" t="str">
        <f t="shared" si="66"/>
        <v>202001_326_4562342690081</v>
      </c>
      <c r="B4117">
        <v>202001</v>
      </c>
      <c r="C4117">
        <v>326</v>
      </c>
      <c r="D4117" t="s">
        <v>84</v>
      </c>
      <c r="E4117" s="9">
        <v>4562342690081</v>
      </c>
      <c r="F4117">
        <v>0</v>
      </c>
      <c r="G4117">
        <v>0</v>
      </c>
      <c r="H4117" t="s">
        <v>25</v>
      </c>
      <c r="I4117" t="s">
        <v>19</v>
      </c>
      <c r="J4117" t="s">
        <v>329</v>
      </c>
      <c r="K4117">
        <v>5</v>
      </c>
      <c r="L4117">
        <v>1</v>
      </c>
      <c r="M4117">
        <v>0</v>
      </c>
      <c r="N4117">
        <v>0</v>
      </c>
    </row>
    <row r="4118" spans="1:14" x14ac:dyDescent="0.15">
      <c r="A4118" t="str">
        <f t="shared" si="66"/>
        <v>202001_343_4562342690029</v>
      </c>
      <c r="B4118">
        <v>202001</v>
      </c>
      <c r="C4118">
        <v>343</v>
      </c>
      <c r="D4118" t="s">
        <v>88</v>
      </c>
      <c r="E4118" s="9">
        <v>4562342690029</v>
      </c>
      <c r="F4118">
        <v>0</v>
      </c>
      <c r="G4118">
        <v>0</v>
      </c>
      <c r="H4118" t="s">
        <v>18</v>
      </c>
      <c r="I4118" t="s">
        <v>19</v>
      </c>
      <c r="J4118" t="s">
        <v>329</v>
      </c>
      <c r="K4118">
        <v>16</v>
      </c>
      <c r="L4118">
        <v>2</v>
      </c>
      <c r="M4118">
        <v>0</v>
      </c>
      <c r="N4118">
        <v>0</v>
      </c>
    </row>
    <row r="4119" spans="1:14" x14ac:dyDescent="0.15">
      <c r="A4119" t="str">
        <f t="shared" si="66"/>
        <v>202001_343_4562342690036</v>
      </c>
      <c r="B4119">
        <v>202001</v>
      </c>
      <c r="C4119">
        <v>343</v>
      </c>
      <c r="D4119" t="s">
        <v>88</v>
      </c>
      <c r="E4119" s="9">
        <v>4562342690036</v>
      </c>
      <c r="F4119">
        <v>0</v>
      </c>
      <c r="G4119">
        <v>0</v>
      </c>
      <c r="H4119" t="s">
        <v>20</v>
      </c>
      <c r="I4119" t="s">
        <v>19</v>
      </c>
      <c r="J4119" t="s">
        <v>329</v>
      </c>
      <c r="K4119">
        <v>3</v>
      </c>
      <c r="L4119">
        <v>2</v>
      </c>
      <c r="M4119">
        <v>0</v>
      </c>
      <c r="N4119">
        <v>0</v>
      </c>
    </row>
    <row r="4120" spans="1:14" x14ac:dyDescent="0.15">
      <c r="A4120" t="str">
        <f t="shared" si="66"/>
        <v>202001_343_4562342690050</v>
      </c>
      <c r="B4120">
        <v>202001</v>
      </c>
      <c r="C4120">
        <v>343</v>
      </c>
      <c r="D4120" t="s">
        <v>88</v>
      </c>
      <c r="E4120" s="9">
        <v>4562342690050</v>
      </c>
      <c r="F4120">
        <v>0</v>
      </c>
      <c r="G4120">
        <v>0</v>
      </c>
      <c r="H4120" t="s">
        <v>22</v>
      </c>
      <c r="I4120" t="s">
        <v>19</v>
      </c>
      <c r="J4120" t="s">
        <v>329</v>
      </c>
      <c r="K4120">
        <v>5</v>
      </c>
      <c r="L4120">
        <v>1</v>
      </c>
      <c r="M4120">
        <v>0</v>
      </c>
      <c r="N4120">
        <v>0</v>
      </c>
    </row>
    <row r="4121" spans="1:14" x14ac:dyDescent="0.15">
      <c r="A4121" t="str">
        <f t="shared" ref="A4121:A4184" si="67">B4121&amp;"_"&amp;C4121&amp;"_"&amp;E4121</f>
        <v>202001_343_4562342690043</v>
      </c>
      <c r="B4121">
        <v>202001</v>
      </c>
      <c r="C4121">
        <v>343</v>
      </c>
      <c r="D4121" t="s">
        <v>88</v>
      </c>
      <c r="E4121" s="9">
        <v>4562342690043</v>
      </c>
      <c r="F4121">
        <v>0</v>
      </c>
      <c r="G4121">
        <v>0</v>
      </c>
      <c r="H4121" t="s">
        <v>21</v>
      </c>
      <c r="I4121" t="s">
        <v>19</v>
      </c>
      <c r="J4121" t="s">
        <v>329</v>
      </c>
      <c r="K4121">
        <v>13</v>
      </c>
      <c r="L4121">
        <v>5</v>
      </c>
      <c r="M4121">
        <v>0</v>
      </c>
      <c r="N4121">
        <v>0</v>
      </c>
    </row>
    <row r="4122" spans="1:14" x14ac:dyDescent="0.15">
      <c r="A4122" t="str">
        <f t="shared" si="67"/>
        <v>202001_343_4562342690067</v>
      </c>
      <c r="B4122">
        <v>202001</v>
      </c>
      <c r="C4122">
        <v>343</v>
      </c>
      <c r="D4122" t="s">
        <v>88</v>
      </c>
      <c r="E4122" s="9">
        <v>4562342690067</v>
      </c>
      <c r="F4122">
        <v>0</v>
      </c>
      <c r="G4122">
        <v>0</v>
      </c>
      <c r="H4122" t="s">
        <v>23</v>
      </c>
      <c r="I4122" t="s">
        <v>19</v>
      </c>
      <c r="J4122" t="s">
        <v>329</v>
      </c>
      <c r="K4122">
        <v>21</v>
      </c>
      <c r="L4122">
        <v>4</v>
      </c>
      <c r="M4122">
        <v>0</v>
      </c>
      <c r="N4122">
        <v>0</v>
      </c>
    </row>
    <row r="4123" spans="1:14" x14ac:dyDescent="0.15">
      <c r="A4123" t="str">
        <f t="shared" si="67"/>
        <v>202001_343_4562342690074</v>
      </c>
      <c r="B4123">
        <v>202001</v>
      </c>
      <c r="C4123">
        <v>343</v>
      </c>
      <c r="D4123" t="s">
        <v>88</v>
      </c>
      <c r="E4123" s="9">
        <v>4562342690074</v>
      </c>
      <c r="F4123">
        <v>0</v>
      </c>
      <c r="G4123">
        <v>0</v>
      </c>
      <c r="H4123" t="s">
        <v>24</v>
      </c>
      <c r="I4123" t="s">
        <v>19</v>
      </c>
      <c r="J4123" t="s">
        <v>329</v>
      </c>
      <c r="K4123">
        <v>16</v>
      </c>
      <c r="L4123">
        <v>2</v>
      </c>
      <c r="M4123">
        <v>0</v>
      </c>
      <c r="N4123">
        <v>0</v>
      </c>
    </row>
    <row r="4124" spans="1:14" x14ac:dyDescent="0.15">
      <c r="A4124" t="str">
        <f t="shared" si="67"/>
        <v>202001_343_4562342690081</v>
      </c>
      <c r="B4124">
        <v>202001</v>
      </c>
      <c r="C4124">
        <v>343</v>
      </c>
      <c r="D4124" t="s">
        <v>88</v>
      </c>
      <c r="E4124" s="9">
        <v>4562342690081</v>
      </c>
      <c r="F4124">
        <v>0</v>
      </c>
      <c r="G4124">
        <v>0</v>
      </c>
      <c r="H4124" t="s">
        <v>25</v>
      </c>
      <c r="I4124" t="s">
        <v>19</v>
      </c>
      <c r="J4124" t="s">
        <v>329</v>
      </c>
      <c r="K4124">
        <v>5</v>
      </c>
      <c r="L4124">
        <v>1</v>
      </c>
      <c r="M4124">
        <v>0</v>
      </c>
      <c r="N4124">
        <v>0</v>
      </c>
    </row>
    <row r="4125" spans="1:14" x14ac:dyDescent="0.15">
      <c r="A4125" t="str">
        <f t="shared" si="67"/>
        <v>202001_348_4562342690029</v>
      </c>
      <c r="B4125">
        <v>202001</v>
      </c>
      <c r="C4125">
        <v>348</v>
      </c>
      <c r="D4125" t="s">
        <v>89</v>
      </c>
      <c r="E4125" s="9">
        <v>4562342690029</v>
      </c>
      <c r="F4125">
        <v>0</v>
      </c>
      <c r="G4125">
        <v>0</v>
      </c>
      <c r="H4125" t="s">
        <v>18</v>
      </c>
      <c r="I4125" t="s">
        <v>19</v>
      </c>
      <c r="J4125" t="s">
        <v>329</v>
      </c>
      <c r="K4125">
        <v>23</v>
      </c>
      <c r="L4125">
        <v>1</v>
      </c>
      <c r="M4125">
        <v>0</v>
      </c>
      <c r="N4125">
        <v>0</v>
      </c>
    </row>
    <row r="4126" spans="1:14" x14ac:dyDescent="0.15">
      <c r="A4126" t="str">
        <f t="shared" si="67"/>
        <v>202001_348_4562342690036</v>
      </c>
      <c r="B4126">
        <v>202001</v>
      </c>
      <c r="C4126">
        <v>348</v>
      </c>
      <c r="D4126" t="s">
        <v>89</v>
      </c>
      <c r="E4126" s="9">
        <v>4562342690036</v>
      </c>
      <c r="F4126">
        <v>0</v>
      </c>
      <c r="G4126">
        <v>0</v>
      </c>
      <c r="H4126" t="s">
        <v>20</v>
      </c>
      <c r="I4126" t="s">
        <v>19</v>
      </c>
      <c r="J4126" t="s">
        <v>329</v>
      </c>
      <c r="K4126">
        <v>8</v>
      </c>
      <c r="L4126">
        <v>0</v>
      </c>
      <c r="M4126">
        <v>0</v>
      </c>
      <c r="N4126">
        <v>0</v>
      </c>
    </row>
    <row r="4127" spans="1:14" x14ac:dyDescent="0.15">
      <c r="A4127" t="str">
        <f t="shared" si="67"/>
        <v>202001_348_4562342690050</v>
      </c>
      <c r="B4127">
        <v>202001</v>
      </c>
      <c r="C4127">
        <v>348</v>
      </c>
      <c r="D4127" t="s">
        <v>89</v>
      </c>
      <c r="E4127" s="9">
        <v>4562342690050</v>
      </c>
      <c r="F4127">
        <v>0</v>
      </c>
      <c r="G4127">
        <v>0</v>
      </c>
      <c r="H4127" t="s">
        <v>22</v>
      </c>
      <c r="I4127" t="s">
        <v>19</v>
      </c>
      <c r="J4127" t="s">
        <v>329</v>
      </c>
      <c r="K4127">
        <v>8</v>
      </c>
      <c r="L4127">
        <v>1</v>
      </c>
      <c r="M4127">
        <v>0</v>
      </c>
      <c r="N4127">
        <v>0</v>
      </c>
    </row>
    <row r="4128" spans="1:14" x14ac:dyDescent="0.15">
      <c r="A4128" t="str">
        <f t="shared" si="67"/>
        <v>202001_348_4562342690043</v>
      </c>
      <c r="B4128">
        <v>202001</v>
      </c>
      <c r="C4128">
        <v>348</v>
      </c>
      <c r="D4128" t="s">
        <v>89</v>
      </c>
      <c r="E4128" s="9">
        <v>4562342690043</v>
      </c>
      <c r="F4128">
        <v>0</v>
      </c>
      <c r="G4128">
        <v>0</v>
      </c>
      <c r="H4128" t="s">
        <v>21</v>
      </c>
      <c r="I4128" t="s">
        <v>19</v>
      </c>
      <c r="J4128" t="s">
        <v>329</v>
      </c>
      <c r="K4128">
        <v>13</v>
      </c>
      <c r="L4128">
        <v>5</v>
      </c>
      <c r="M4128">
        <v>0</v>
      </c>
      <c r="N4128">
        <v>0</v>
      </c>
    </row>
    <row r="4129" spans="1:14" x14ac:dyDescent="0.15">
      <c r="A4129" t="str">
        <f t="shared" si="67"/>
        <v>202001_348_4562342690067</v>
      </c>
      <c r="B4129">
        <v>202001</v>
      </c>
      <c r="C4129">
        <v>348</v>
      </c>
      <c r="D4129" t="s">
        <v>89</v>
      </c>
      <c r="E4129" s="9">
        <v>4562342690067</v>
      </c>
      <c r="F4129">
        <v>0</v>
      </c>
      <c r="G4129">
        <v>0</v>
      </c>
      <c r="H4129" t="s">
        <v>23</v>
      </c>
      <c r="I4129" t="s">
        <v>19</v>
      </c>
      <c r="J4129" t="s">
        <v>329</v>
      </c>
      <c r="K4129">
        <v>25</v>
      </c>
      <c r="L4129">
        <v>1</v>
      </c>
      <c r="M4129">
        <v>0</v>
      </c>
      <c r="N4129">
        <v>0</v>
      </c>
    </row>
    <row r="4130" spans="1:14" x14ac:dyDescent="0.15">
      <c r="A4130" t="str">
        <f t="shared" si="67"/>
        <v>202001_348_4562342690074</v>
      </c>
      <c r="B4130">
        <v>202001</v>
      </c>
      <c r="C4130">
        <v>348</v>
      </c>
      <c r="D4130" t="s">
        <v>89</v>
      </c>
      <c r="E4130" s="9">
        <v>4562342690074</v>
      </c>
      <c r="F4130">
        <v>0</v>
      </c>
      <c r="G4130">
        <v>0</v>
      </c>
      <c r="H4130" t="s">
        <v>24</v>
      </c>
      <c r="I4130" t="s">
        <v>19</v>
      </c>
      <c r="J4130" t="s">
        <v>329</v>
      </c>
      <c r="K4130">
        <v>21</v>
      </c>
      <c r="L4130">
        <v>2</v>
      </c>
      <c r="M4130">
        <v>0</v>
      </c>
      <c r="N4130">
        <v>0</v>
      </c>
    </row>
    <row r="4131" spans="1:14" x14ac:dyDescent="0.15">
      <c r="A4131" t="str">
        <f t="shared" si="67"/>
        <v>202001_348_4562342690081</v>
      </c>
      <c r="B4131">
        <v>202001</v>
      </c>
      <c r="C4131">
        <v>348</v>
      </c>
      <c r="D4131" t="s">
        <v>89</v>
      </c>
      <c r="E4131" s="9">
        <v>4562342690081</v>
      </c>
      <c r="F4131">
        <v>0</v>
      </c>
      <c r="G4131">
        <v>0</v>
      </c>
      <c r="H4131" t="s">
        <v>25</v>
      </c>
      <c r="I4131" t="s">
        <v>19</v>
      </c>
      <c r="J4131" t="s">
        <v>329</v>
      </c>
      <c r="K4131">
        <v>4</v>
      </c>
      <c r="L4131">
        <v>1</v>
      </c>
      <c r="M4131">
        <v>0</v>
      </c>
      <c r="N4131">
        <v>0</v>
      </c>
    </row>
    <row r="4132" spans="1:14" x14ac:dyDescent="0.15">
      <c r="A4132" t="str">
        <f t="shared" si="67"/>
        <v>202001_364_4562342690029</v>
      </c>
      <c r="B4132">
        <v>202001</v>
      </c>
      <c r="C4132">
        <v>364</v>
      </c>
      <c r="D4132" t="s">
        <v>92</v>
      </c>
      <c r="E4132" s="9">
        <v>4562342690029</v>
      </c>
      <c r="F4132">
        <v>0</v>
      </c>
      <c r="G4132">
        <v>0</v>
      </c>
      <c r="H4132" t="s">
        <v>18</v>
      </c>
      <c r="I4132" t="s">
        <v>19</v>
      </c>
      <c r="J4132" t="s">
        <v>329</v>
      </c>
      <c r="K4132">
        <v>18</v>
      </c>
      <c r="L4132">
        <v>1</v>
      </c>
      <c r="M4132">
        <v>0</v>
      </c>
      <c r="N4132">
        <v>0</v>
      </c>
    </row>
    <row r="4133" spans="1:14" x14ac:dyDescent="0.15">
      <c r="A4133" t="str">
        <f t="shared" si="67"/>
        <v>202001_364_4562342690036</v>
      </c>
      <c r="B4133">
        <v>202001</v>
      </c>
      <c r="C4133">
        <v>364</v>
      </c>
      <c r="D4133" t="s">
        <v>92</v>
      </c>
      <c r="E4133" s="9">
        <v>4562342690036</v>
      </c>
      <c r="F4133">
        <v>0</v>
      </c>
      <c r="G4133">
        <v>0</v>
      </c>
      <c r="H4133" t="s">
        <v>20</v>
      </c>
      <c r="I4133" t="s">
        <v>19</v>
      </c>
      <c r="J4133" t="s">
        <v>329</v>
      </c>
      <c r="K4133">
        <v>5</v>
      </c>
      <c r="L4133">
        <v>2</v>
      </c>
      <c r="M4133">
        <v>0</v>
      </c>
      <c r="N4133">
        <v>0</v>
      </c>
    </row>
    <row r="4134" spans="1:14" x14ac:dyDescent="0.15">
      <c r="A4134" t="str">
        <f t="shared" si="67"/>
        <v>202001_364_4562342690050</v>
      </c>
      <c r="B4134">
        <v>202001</v>
      </c>
      <c r="C4134">
        <v>364</v>
      </c>
      <c r="D4134" t="s">
        <v>92</v>
      </c>
      <c r="E4134" s="9">
        <v>4562342690050</v>
      </c>
      <c r="F4134">
        <v>0</v>
      </c>
      <c r="G4134">
        <v>0</v>
      </c>
      <c r="H4134" t="s">
        <v>22</v>
      </c>
      <c r="I4134" t="s">
        <v>19</v>
      </c>
      <c r="J4134" t="s">
        <v>329</v>
      </c>
      <c r="K4134">
        <v>3</v>
      </c>
      <c r="L4134">
        <v>2</v>
      </c>
      <c r="M4134">
        <v>0</v>
      </c>
      <c r="N4134">
        <v>0</v>
      </c>
    </row>
    <row r="4135" spans="1:14" x14ac:dyDescent="0.15">
      <c r="A4135" t="str">
        <f t="shared" si="67"/>
        <v>202001_364_4562342690043</v>
      </c>
      <c r="B4135">
        <v>202001</v>
      </c>
      <c r="C4135">
        <v>364</v>
      </c>
      <c r="D4135" t="s">
        <v>92</v>
      </c>
      <c r="E4135" s="9">
        <v>4562342690043</v>
      </c>
      <c r="F4135">
        <v>0</v>
      </c>
      <c r="G4135">
        <v>0</v>
      </c>
      <c r="H4135" t="s">
        <v>21</v>
      </c>
      <c r="I4135" t="s">
        <v>19</v>
      </c>
      <c r="J4135" t="s">
        <v>329</v>
      </c>
      <c r="K4135">
        <v>15</v>
      </c>
      <c r="L4135">
        <v>2</v>
      </c>
      <c r="M4135">
        <v>0</v>
      </c>
      <c r="N4135">
        <v>0</v>
      </c>
    </row>
    <row r="4136" spans="1:14" x14ac:dyDescent="0.15">
      <c r="A4136" t="str">
        <f t="shared" si="67"/>
        <v>202001_364_4562342690067</v>
      </c>
      <c r="B4136">
        <v>202001</v>
      </c>
      <c r="C4136">
        <v>364</v>
      </c>
      <c r="D4136" t="s">
        <v>92</v>
      </c>
      <c r="E4136" s="9">
        <v>4562342690067</v>
      </c>
      <c r="F4136">
        <v>0</v>
      </c>
      <c r="G4136">
        <v>0</v>
      </c>
      <c r="H4136" t="s">
        <v>23</v>
      </c>
      <c r="I4136" t="s">
        <v>19</v>
      </c>
      <c r="J4136" t="s">
        <v>329</v>
      </c>
      <c r="K4136">
        <v>17</v>
      </c>
      <c r="L4136">
        <v>5</v>
      </c>
      <c r="M4136">
        <v>0</v>
      </c>
      <c r="N4136">
        <v>0</v>
      </c>
    </row>
    <row r="4137" spans="1:14" x14ac:dyDescent="0.15">
      <c r="A4137" t="str">
        <f t="shared" si="67"/>
        <v>202001_364_4562342690074</v>
      </c>
      <c r="B4137">
        <v>202001</v>
      </c>
      <c r="C4137">
        <v>364</v>
      </c>
      <c r="D4137" t="s">
        <v>92</v>
      </c>
      <c r="E4137" s="9">
        <v>4562342690074</v>
      </c>
      <c r="F4137">
        <v>0</v>
      </c>
      <c r="G4137">
        <v>0</v>
      </c>
      <c r="H4137" t="s">
        <v>24</v>
      </c>
      <c r="I4137" t="s">
        <v>19</v>
      </c>
      <c r="J4137" t="s">
        <v>329</v>
      </c>
      <c r="K4137">
        <v>17</v>
      </c>
      <c r="L4137">
        <v>2</v>
      </c>
      <c r="M4137">
        <v>0</v>
      </c>
      <c r="N4137">
        <v>0</v>
      </c>
    </row>
    <row r="4138" spans="1:14" x14ac:dyDescent="0.15">
      <c r="A4138" t="str">
        <f t="shared" si="67"/>
        <v>202001_364_4562342690081</v>
      </c>
      <c r="B4138">
        <v>202001</v>
      </c>
      <c r="C4138">
        <v>364</v>
      </c>
      <c r="D4138" t="s">
        <v>92</v>
      </c>
      <c r="E4138" s="9">
        <v>4562342690081</v>
      </c>
      <c r="F4138">
        <v>0</v>
      </c>
      <c r="G4138">
        <v>0</v>
      </c>
      <c r="H4138" t="s">
        <v>25</v>
      </c>
      <c r="I4138" t="s">
        <v>19</v>
      </c>
      <c r="J4138" t="s">
        <v>329</v>
      </c>
      <c r="K4138">
        <v>4</v>
      </c>
      <c r="L4138">
        <v>1</v>
      </c>
      <c r="M4138">
        <v>0</v>
      </c>
      <c r="N4138">
        <v>0</v>
      </c>
    </row>
    <row r="4139" spans="1:14" x14ac:dyDescent="0.15">
      <c r="A4139" t="str">
        <f t="shared" si="67"/>
        <v>202001_397_4562342690029</v>
      </c>
      <c r="B4139">
        <v>202001</v>
      </c>
      <c r="C4139">
        <v>397</v>
      </c>
      <c r="D4139" t="s">
        <v>104</v>
      </c>
      <c r="E4139" s="9">
        <v>4562342690029</v>
      </c>
      <c r="F4139">
        <v>0</v>
      </c>
      <c r="G4139">
        <v>0</v>
      </c>
      <c r="H4139" t="s">
        <v>18</v>
      </c>
      <c r="I4139" t="s">
        <v>19</v>
      </c>
      <c r="J4139" t="s">
        <v>329</v>
      </c>
      <c r="K4139">
        <v>14</v>
      </c>
      <c r="L4139">
        <v>3</v>
      </c>
      <c r="M4139">
        <v>0</v>
      </c>
      <c r="N4139">
        <v>0</v>
      </c>
    </row>
    <row r="4140" spans="1:14" x14ac:dyDescent="0.15">
      <c r="A4140" t="str">
        <f t="shared" si="67"/>
        <v>202001_397_4562342690036</v>
      </c>
      <c r="B4140">
        <v>202001</v>
      </c>
      <c r="C4140">
        <v>397</v>
      </c>
      <c r="D4140" t="s">
        <v>104</v>
      </c>
      <c r="E4140" s="9">
        <v>4562342690036</v>
      </c>
      <c r="F4140">
        <v>0</v>
      </c>
      <c r="G4140">
        <v>0</v>
      </c>
      <c r="H4140" t="s">
        <v>20</v>
      </c>
      <c r="I4140" t="s">
        <v>19</v>
      </c>
      <c r="J4140" t="s">
        <v>329</v>
      </c>
      <c r="K4140">
        <v>7</v>
      </c>
      <c r="L4140">
        <v>1</v>
      </c>
      <c r="M4140">
        <v>0</v>
      </c>
      <c r="N4140">
        <v>0</v>
      </c>
    </row>
    <row r="4141" spans="1:14" x14ac:dyDescent="0.15">
      <c r="A4141" t="str">
        <f t="shared" si="67"/>
        <v>202001_397_4562342690050</v>
      </c>
      <c r="B4141">
        <v>202001</v>
      </c>
      <c r="C4141">
        <v>397</v>
      </c>
      <c r="D4141" t="s">
        <v>104</v>
      </c>
      <c r="E4141" s="9">
        <v>4562342690050</v>
      </c>
      <c r="F4141">
        <v>0</v>
      </c>
      <c r="G4141">
        <v>0</v>
      </c>
      <c r="H4141" t="s">
        <v>22</v>
      </c>
      <c r="I4141" t="s">
        <v>19</v>
      </c>
      <c r="J4141" t="s">
        <v>329</v>
      </c>
      <c r="K4141">
        <v>4</v>
      </c>
      <c r="L4141">
        <v>0</v>
      </c>
      <c r="M4141">
        <v>0</v>
      </c>
      <c r="N4141">
        <v>0</v>
      </c>
    </row>
    <row r="4142" spans="1:14" x14ac:dyDescent="0.15">
      <c r="A4142" t="str">
        <f t="shared" si="67"/>
        <v>202001_397_4562342690043</v>
      </c>
      <c r="B4142">
        <v>202001</v>
      </c>
      <c r="C4142">
        <v>397</v>
      </c>
      <c r="D4142" t="s">
        <v>104</v>
      </c>
      <c r="E4142" s="9">
        <v>4562342690043</v>
      </c>
      <c r="F4142">
        <v>0</v>
      </c>
      <c r="G4142">
        <v>0</v>
      </c>
      <c r="H4142" t="s">
        <v>21</v>
      </c>
      <c r="I4142" t="s">
        <v>19</v>
      </c>
      <c r="J4142" t="s">
        <v>329</v>
      </c>
      <c r="K4142">
        <v>10</v>
      </c>
      <c r="L4142">
        <v>7</v>
      </c>
      <c r="M4142">
        <v>0</v>
      </c>
      <c r="N4142">
        <v>0</v>
      </c>
    </row>
    <row r="4143" spans="1:14" x14ac:dyDescent="0.15">
      <c r="A4143" t="str">
        <f t="shared" si="67"/>
        <v>202001_397_4562342690067</v>
      </c>
      <c r="B4143">
        <v>202001</v>
      </c>
      <c r="C4143">
        <v>397</v>
      </c>
      <c r="D4143" t="s">
        <v>104</v>
      </c>
      <c r="E4143" s="9">
        <v>4562342690067</v>
      </c>
      <c r="F4143">
        <v>0</v>
      </c>
      <c r="G4143">
        <v>0</v>
      </c>
      <c r="H4143" t="s">
        <v>23</v>
      </c>
      <c r="I4143" t="s">
        <v>19</v>
      </c>
      <c r="J4143" t="s">
        <v>329</v>
      </c>
      <c r="K4143">
        <v>21</v>
      </c>
      <c r="L4143">
        <v>2</v>
      </c>
      <c r="M4143">
        <v>0</v>
      </c>
      <c r="N4143">
        <v>0</v>
      </c>
    </row>
    <row r="4144" spans="1:14" x14ac:dyDescent="0.15">
      <c r="A4144" t="str">
        <f t="shared" si="67"/>
        <v>202001_397_4562342690074</v>
      </c>
      <c r="B4144">
        <v>202001</v>
      </c>
      <c r="C4144">
        <v>397</v>
      </c>
      <c r="D4144" t="s">
        <v>104</v>
      </c>
      <c r="E4144" s="9">
        <v>4562342690074</v>
      </c>
      <c r="F4144">
        <v>0</v>
      </c>
      <c r="G4144">
        <v>0</v>
      </c>
      <c r="H4144" t="s">
        <v>24</v>
      </c>
      <c r="I4144" t="s">
        <v>19</v>
      </c>
      <c r="J4144" t="s">
        <v>329</v>
      </c>
      <c r="K4144">
        <v>17</v>
      </c>
      <c r="L4144">
        <v>3</v>
      </c>
      <c r="M4144">
        <v>0</v>
      </c>
      <c r="N4144">
        <v>0</v>
      </c>
    </row>
    <row r="4145" spans="1:14" x14ac:dyDescent="0.15">
      <c r="A4145" t="str">
        <f t="shared" si="67"/>
        <v>202001_397_4562342690081</v>
      </c>
      <c r="B4145">
        <v>202001</v>
      </c>
      <c r="C4145">
        <v>397</v>
      </c>
      <c r="D4145" t="s">
        <v>104</v>
      </c>
      <c r="E4145" s="9">
        <v>4562342690081</v>
      </c>
      <c r="F4145">
        <v>0</v>
      </c>
      <c r="G4145">
        <v>0</v>
      </c>
      <c r="H4145" t="s">
        <v>25</v>
      </c>
      <c r="I4145" t="s">
        <v>19</v>
      </c>
      <c r="J4145" t="s">
        <v>329</v>
      </c>
      <c r="K4145">
        <v>4</v>
      </c>
      <c r="L4145">
        <v>1</v>
      </c>
      <c r="M4145">
        <v>0</v>
      </c>
      <c r="N4145">
        <v>0</v>
      </c>
    </row>
    <row r="4146" spans="1:14" x14ac:dyDescent="0.15">
      <c r="A4146" t="str">
        <f t="shared" si="67"/>
        <v>202001_415_4562342690029</v>
      </c>
      <c r="B4146">
        <v>202001</v>
      </c>
      <c r="C4146">
        <v>415</v>
      </c>
      <c r="D4146" t="s">
        <v>112</v>
      </c>
      <c r="E4146" s="9">
        <v>4562342690029</v>
      </c>
      <c r="F4146">
        <v>0</v>
      </c>
      <c r="G4146">
        <v>0</v>
      </c>
      <c r="H4146" t="s">
        <v>18</v>
      </c>
      <c r="I4146" t="s">
        <v>19</v>
      </c>
      <c r="J4146" t="s">
        <v>329</v>
      </c>
      <c r="K4146">
        <v>18</v>
      </c>
      <c r="L4146">
        <v>2</v>
      </c>
      <c r="M4146">
        <v>0</v>
      </c>
      <c r="N4146">
        <v>0</v>
      </c>
    </row>
    <row r="4147" spans="1:14" x14ac:dyDescent="0.15">
      <c r="A4147" t="str">
        <f t="shared" si="67"/>
        <v>202001_415_4562342690036</v>
      </c>
      <c r="B4147">
        <v>202001</v>
      </c>
      <c r="C4147">
        <v>415</v>
      </c>
      <c r="D4147" t="s">
        <v>112</v>
      </c>
      <c r="E4147" s="9">
        <v>4562342690036</v>
      </c>
      <c r="F4147">
        <v>0</v>
      </c>
      <c r="G4147">
        <v>0</v>
      </c>
      <c r="H4147" t="s">
        <v>20</v>
      </c>
      <c r="I4147" t="s">
        <v>19</v>
      </c>
      <c r="J4147" t="s">
        <v>329</v>
      </c>
      <c r="K4147">
        <v>8</v>
      </c>
      <c r="L4147">
        <v>0</v>
      </c>
      <c r="M4147">
        <v>0</v>
      </c>
      <c r="N4147">
        <v>0</v>
      </c>
    </row>
    <row r="4148" spans="1:14" x14ac:dyDescent="0.15">
      <c r="A4148" t="str">
        <f t="shared" si="67"/>
        <v>202001_415_4562342690050</v>
      </c>
      <c r="B4148">
        <v>202001</v>
      </c>
      <c r="C4148">
        <v>415</v>
      </c>
      <c r="D4148" t="s">
        <v>112</v>
      </c>
      <c r="E4148" s="9">
        <v>4562342690050</v>
      </c>
      <c r="F4148">
        <v>0</v>
      </c>
      <c r="G4148">
        <v>0</v>
      </c>
      <c r="H4148" t="s">
        <v>22</v>
      </c>
      <c r="I4148" t="s">
        <v>19</v>
      </c>
      <c r="J4148" t="s">
        <v>329</v>
      </c>
      <c r="K4148">
        <v>3</v>
      </c>
      <c r="L4148">
        <v>2</v>
      </c>
      <c r="M4148">
        <v>0</v>
      </c>
      <c r="N4148">
        <v>0</v>
      </c>
    </row>
    <row r="4149" spans="1:14" x14ac:dyDescent="0.15">
      <c r="A4149" t="str">
        <f t="shared" si="67"/>
        <v>202001_415_4562342690043</v>
      </c>
      <c r="B4149">
        <v>202001</v>
      </c>
      <c r="C4149">
        <v>415</v>
      </c>
      <c r="D4149" t="s">
        <v>112</v>
      </c>
      <c r="E4149" s="9">
        <v>4562342690043</v>
      </c>
      <c r="F4149">
        <v>0</v>
      </c>
      <c r="G4149">
        <v>0</v>
      </c>
      <c r="H4149" t="s">
        <v>21</v>
      </c>
      <c r="I4149" t="s">
        <v>19</v>
      </c>
      <c r="J4149" t="s">
        <v>329</v>
      </c>
      <c r="K4149">
        <v>11</v>
      </c>
      <c r="L4149">
        <v>2</v>
      </c>
      <c r="M4149">
        <v>0</v>
      </c>
      <c r="N4149">
        <v>0</v>
      </c>
    </row>
    <row r="4150" spans="1:14" x14ac:dyDescent="0.15">
      <c r="A4150" t="str">
        <f t="shared" si="67"/>
        <v>202001_415_4562342690067</v>
      </c>
      <c r="B4150">
        <v>202001</v>
      </c>
      <c r="C4150">
        <v>415</v>
      </c>
      <c r="D4150" t="s">
        <v>112</v>
      </c>
      <c r="E4150" s="9">
        <v>4562342690067</v>
      </c>
      <c r="F4150">
        <v>0</v>
      </c>
      <c r="G4150">
        <v>0</v>
      </c>
      <c r="H4150" t="s">
        <v>23</v>
      </c>
      <c r="I4150" t="s">
        <v>19</v>
      </c>
      <c r="J4150" t="s">
        <v>329</v>
      </c>
      <c r="K4150">
        <v>17</v>
      </c>
      <c r="L4150">
        <v>3</v>
      </c>
      <c r="M4150">
        <v>0</v>
      </c>
      <c r="N4150">
        <v>0</v>
      </c>
    </row>
    <row r="4151" spans="1:14" x14ac:dyDescent="0.15">
      <c r="A4151" t="str">
        <f t="shared" si="67"/>
        <v>202001_415_4562342690074</v>
      </c>
      <c r="B4151">
        <v>202001</v>
      </c>
      <c r="C4151">
        <v>415</v>
      </c>
      <c r="D4151" t="s">
        <v>112</v>
      </c>
      <c r="E4151" s="9">
        <v>4562342690074</v>
      </c>
      <c r="F4151">
        <v>0</v>
      </c>
      <c r="G4151">
        <v>0</v>
      </c>
      <c r="H4151" t="s">
        <v>24</v>
      </c>
      <c r="I4151" t="s">
        <v>19</v>
      </c>
      <c r="J4151" t="s">
        <v>329</v>
      </c>
      <c r="K4151">
        <v>17</v>
      </c>
      <c r="L4151">
        <v>1</v>
      </c>
      <c r="M4151">
        <v>0</v>
      </c>
      <c r="N4151">
        <v>0</v>
      </c>
    </row>
    <row r="4152" spans="1:14" x14ac:dyDescent="0.15">
      <c r="A4152" t="str">
        <f t="shared" si="67"/>
        <v>202001_415_4562342690081</v>
      </c>
      <c r="B4152">
        <v>202001</v>
      </c>
      <c r="C4152">
        <v>415</v>
      </c>
      <c r="D4152" t="s">
        <v>112</v>
      </c>
      <c r="E4152" s="9">
        <v>4562342690081</v>
      </c>
      <c r="F4152">
        <v>0</v>
      </c>
      <c r="G4152">
        <v>0</v>
      </c>
      <c r="H4152" t="s">
        <v>25</v>
      </c>
      <c r="I4152" t="s">
        <v>19</v>
      </c>
      <c r="J4152" t="s">
        <v>329</v>
      </c>
      <c r="K4152">
        <v>3</v>
      </c>
      <c r="L4152">
        <v>0</v>
      </c>
      <c r="M4152">
        <v>0</v>
      </c>
      <c r="N4152">
        <v>0</v>
      </c>
    </row>
    <row r="4153" spans="1:14" x14ac:dyDescent="0.15">
      <c r="A4153" t="str">
        <f t="shared" si="67"/>
        <v>202001_446_4562342690029</v>
      </c>
      <c r="B4153">
        <v>202001</v>
      </c>
      <c r="C4153">
        <v>446</v>
      </c>
      <c r="D4153" t="s">
        <v>121</v>
      </c>
      <c r="E4153" s="9">
        <v>4562342690029</v>
      </c>
      <c r="F4153">
        <v>0</v>
      </c>
      <c r="G4153">
        <v>0</v>
      </c>
      <c r="H4153" t="s">
        <v>18</v>
      </c>
      <c r="I4153" t="s">
        <v>19</v>
      </c>
      <c r="J4153" t="s">
        <v>329</v>
      </c>
      <c r="K4153">
        <v>20</v>
      </c>
      <c r="L4153">
        <v>1</v>
      </c>
      <c r="M4153">
        <v>0</v>
      </c>
      <c r="N4153">
        <v>0</v>
      </c>
    </row>
    <row r="4154" spans="1:14" x14ac:dyDescent="0.15">
      <c r="A4154" t="str">
        <f t="shared" si="67"/>
        <v>202001_446_4562342690036</v>
      </c>
      <c r="B4154">
        <v>202001</v>
      </c>
      <c r="C4154">
        <v>446</v>
      </c>
      <c r="D4154" t="s">
        <v>121</v>
      </c>
      <c r="E4154" s="9">
        <v>4562342690036</v>
      </c>
      <c r="F4154">
        <v>0</v>
      </c>
      <c r="G4154">
        <v>0</v>
      </c>
      <c r="H4154" t="s">
        <v>20</v>
      </c>
      <c r="I4154" t="s">
        <v>19</v>
      </c>
      <c r="J4154" t="s">
        <v>329</v>
      </c>
      <c r="K4154">
        <v>5</v>
      </c>
      <c r="L4154">
        <v>0</v>
      </c>
      <c r="M4154">
        <v>0</v>
      </c>
      <c r="N4154">
        <v>0</v>
      </c>
    </row>
    <row r="4155" spans="1:14" x14ac:dyDescent="0.15">
      <c r="A4155" t="str">
        <f t="shared" si="67"/>
        <v>202001_446_4562342690050</v>
      </c>
      <c r="B4155">
        <v>202001</v>
      </c>
      <c r="C4155">
        <v>446</v>
      </c>
      <c r="D4155" t="s">
        <v>121</v>
      </c>
      <c r="E4155" s="9">
        <v>4562342690050</v>
      </c>
      <c r="F4155">
        <v>0</v>
      </c>
      <c r="G4155">
        <v>0</v>
      </c>
      <c r="H4155" t="s">
        <v>22</v>
      </c>
      <c r="I4155" t="s">
        <v>19</v>
      </c>
      <c r="J4155" t="s">
        <v>329</v>
      </c>
      <c r="K4155">
        <v>6</v>
      </c>
      <c r="L4155">
        <v>0</v>
      </c>
      <c r="M4155">
        <v>0</v>
      </c>
      <c r="N4155">
        <v>0</v>
      </c>
    </row>
    <row r="4156" spans="1:14" x14ac:dyDescent="0.15">
      <c r="A4156" t="str">
        <f t="shared" si="67"/>
        <v>202001_446_4562342690043</v>
      </c>
      <c r="B4156">
        <v>202001</v>
      </c>
      <c r="C4156">
        <v>446</v>
      </c>
      <c r="D4156" t="s">
        <v>121</v>
      </c>
      <c r="E4156" s="9">
        <v>4562342690043</v>
      </c>
      <c r="F4156">
        <v>0</v>
      </c>
      <c r="G4156">
        <v>0</v>
      </c>
      <c r="H4156" t="s">
        <v>21</v>
      </c>
      <c r="I4156" t="s">
        <v>19</v>
      </c>
      <c r="J4156" t="s">
        <v>329</v>
      </c>
      <c r="K4156">
        <v>13</v>
      </c>
      <c r="L4156">
        <v>6</v>
      </c>
      <c r="M4156">
        <v>0</v>
      </c>
      <c r="N4156">
        <v>0</v>
      </c>
    </row>
    <row r="4157" spans="1:14" x14ac:dyDescent="0.15">
      <c r="A4157" t="str">
        <f t="shared" si="67"/>
        <v>202001_446_4562342690067</v>
      </c>
      <c r="B4157">
        <v>202001</v>
      </c>
      <c r="C4157">
        <v>446</v>
      </c>
      <c r="D4157" t="s">
        <v>121</v>
      </c>
      <c r="E4157" s="9">
        <v>4562342690067</v>
      </c>
      <c r="F4157">
        <v>0</v>
      </c>
      <c r="G4157">
        <v>0</v>
      </c>
      <c r="H4157" t="s">
        <v>23</v>
      </c>
      <c r="I4157" t="s">
        <v>19</v>
      </c>
      <c r="J4157" t="s">
        <v>329</v>
      </c>
      <c r="K4157">
        <v>25</v>
      </c>
      <c r="L4157">
        <v>2</v>
      </c>
      <c r="M4157">
        <v>0</v>
      </c>
      <c r="N4157">
        <v>0</v>
      </c>
    </row>
    <row r="4158" spans="1:14" x14ac:dyDescent="0.15">
      <c r="A4158" t="str">
        <f t="shared" si="67"/>
        <v>202001_446_4562342690074</v>
      </c>
      <c r="B4158">
        <v>202001</v>
      </c>
      <c r="C4158">
        <v>446</v>
      </c>
      <c r="D4158" t="s">
        <v>121</v>
      </c>
      <c r="E4158" s="9">
        <v>4562342690074</v>
      </c>
      <c r="F4158">
        <v>0</v>
      </c>
      <c r="G4158">
        <v>0</v>
      </c>
      <c r="H4158" t="s">
        <v>24</v>
      </c>
      <c r="I4158" t="s">
        <v>19</v>
      </c>
      <c r="J4158" t="s">
        <v>329</v>
      </c>
      <c r="K4158">
        <v>18</v>
      </c>
      <c r="L4158">
        <v>4</v>
      </c>
      <c r="M4158">
        <v>0</v>
      </c>
      <c r="N4158">
        <v>0</v>
      </c>
    </row>
    <row r="4159" spans="1:14" x14ac:dyDescent="0.15">
      <c r="A4159" t="str">
        <f t="shared" si="67"/>
        <v>202001_446_4562342690081</v>
      </c>
      <c r="B4159">
        <v>202001</v>
      </c>
      <c r="C4159">
        <v>446</v>
      </c>
      <c r="D4159" t="s">
        <v>121</v>
      </c>
      <c r="E4159" s="9">
        <v>4562342690081</v>
      </c>
      <c r="F4159">
        <v>0</v>
      </c>
      <c r="G4159">
        <v>0</v>
      </c>
      <c r="H4159" t="s">
        <v>25</v>
      </c>
      <c r="I4159" t="s">
        <v>19</v>
      </c>
      <c r="J4159" t="s">
        <v>329</v>
      </c>
      <c r="K4159">
        <v>4</v>
      </c>
      <c r="L4159">
        <v>1</v>
      </c>
      <c r="M4159">
        <v>0</v>
      </c>
      <c r="N4159">
        <v>0</v>
      </c>
    </row>
    <row r="4160" spans="1:14" x14ac:dyDescent="0.15">
      <c r="A4160" t="str">
        <f t="shared" si="67"/>
        <v>202001_296_4562342690029</v>
      </c>
      <c r="B4160">
        <v>202001</v>
      </c>
      <c r="C4160">
        <v>296</v>
      </c>
      <c r="D4160" t="s">
        <v>69</v>
      </c>
      <c r="E4160" s="9">
        <v>4562342690029</v>
      </c>
      <c r="F4160">
        <v>0</v>
      </c>
      <c r="G4160">
        <v>0</v>
      </c>
      <c r="H4160" t="s">
        <v>18</v>
      </c>
      <c r="I4160" t="s">
        <v>19</v>
      </c>
      <c r="J4160" t="s">
        <v>329</v>
      </c>
      <c r="K4160">
        <v>17</v>
      </c>
      <c r="L4160">
        <v>1</v>
      </c>
      <c r="M4160">
        <v>0</v>
      </c>
      <c r="N4160">
        <v>0</v>
      </c>
    </row>
    <row r="4161" spans="1:14" x14ac:dyDescent="0.15">
      <c r="A4161" t="str">
        <f t="shared" si="67"/>
        <v>202001_296_4562342690036</v>
      </c>
      <c r="B4161">
        <v>202001</v>
      </c>
      <c r="C4161">
        <v>296</v>
      </c>
      <c r="D4161" t="s">
        <v>69</v>
      </c>
      <c r="E4161" s="9">
        <v>4562342690036</v>
      </c>
      <c r="F4161">
        <v>0</v>
      </c>
      <c r="G4161">
        <v>0</v>
      </c>
      <c r="H4161" t="s">
        <v>20</v>
      </c>
      <c r="I4161" t="s">
        <v>19</v>
      </c>
      <c r="J4161" t="s">
        <v>329</v>
      </c>
      <c r="K4161">
        <v>3</v>
      </c>
      <c r="L4161">
        <v>1</v>
      </c>
      <c r="M4161">
        <v>0</v>
      </c>
      <c r="N4161">
        <v>0</v>
      </c>
    </row>
    <row r="4162" spans="1:14" x14ac:dyDescent="0.15">
      <c r="A4162" t="str">
        <f t="shared" si="67"/>
        <v>202001_296_4562342690050</v>
      </c>
      <c r="B4162">
        <v>202001</v>
      </c>
      <c r="C4162">
        <v>296</v>
      </c>
      <c r="D4162" t="s">
        <v>69</v>
      </c>
      <c r="E4162" s="9">
        <v>4562342690050</v>
      </c>
      <c r="F4162">
        <v>0</v>
      </c>
      <c r="G4162">
        <v>0</v>
      </c>
      <c r="H4162" t="s">
        <v>22</v>
      </c>
      <c r="I4162" t="s">
        <v>19</v>
      </c>
      <c r="J4162" t="s">
        <v>329</v>
      </c>
      <c r="K4162">
        <v>4</v>
      </c>
      <c r="L4162">
        <v>1</v>
      </c>
      <c r="M4162">
        <v>0</v>
      </c>
      <c r="N4162">
        <v>0</v>
      </c>
    </row>
    <row r="4163" spans="1:14" x14ac:dyDescent="0.15">
      <c r="A4163" t="str">
        <f t="shared" si="67"/>
        <v>202001_296_4562342690043</v>
      </c>
      <c r="B4163">
        <v>202001</v>
      </c>
      <c r="C4163">
        <v>296</v>
      </c>
      <c r="D4163" t="s">
        <v>69</v>
      </c>
      <c r="E4163" s="9">
        <v>4562342690043</v>
      </c>
      <c r="F4163">
        <v>0</v>
      </c>
      <c r="G4163">
        <v>0</v>
      </c>
      <c r="H4163" t="s">
        <v>21</v>
      </c>
      <c r="I4163" t="s">
        <v>19</v>
      </c>
      <c r="J4163" t="s">
        <v>329</v>
      </c>
      <c r="K4163">
        <v>17</v>
      </c>
      <c r="L4163">
        <v>2</v>
      </c>
      <c r="M4163">
        <v>0</v>
      </c>
      <c r="N4163">
        <v>0</v>
      </c>
    </row>
    <row r="4164" spans="1:14" x14ac:dyDescent="0.15">
      <c r="A4164" t="str">
        <f t="shared" si="67"/>
        <v>202001_296_4562342690067</v>
      </c>
      <c r="B4164">
        <v>202001</v>
      </c>
      <c r="C4164">
        <v>296</v>
      </c>
      <c r="D4164" t="s">
        <v>69</v>
      </c>
      <c r="E4164" s="9">
        <v>4562342690067</v>
      </c>
      <c r="F4164">
        <v>0</v>
      </c>
      <c r="G4164">
        <v>0</v>
      </c>
      <c r="H4164" t="s">
        <v>23</v>
      </c>
      <c r="I4164" t="s">
        <v>19</v>
      </c>
      <c r="J4164" t="s">
        <v>329</v>
      </c>
      <c r="K4164">
        <v>24</v>
      </c>
      <c r="L4164">
        <v>0</v>
      </c>
      <c r="M4164">
        <v>0</v>
      </c>
      <c r="N4164">
        <v>0</v>
      </c>
    </row>
    <row r="4165" spans="1:14" x14ac:dyDescent="0.15">
      <c r="A4165" t="str">
        <f t="shared" si="67"/>
        <v>202001_296_4562342690074</v>
      </c>
      <c r="B4165">
        <v>202001</v>
      </c>
      <c r="C4165">
        <v>296</v>
      </c>
      <c r="D4165" t="s">
        <v>69</v>
      </c>
      <c r="E4165" s="9">
        <v>4562342690074</v>
      </c>
      <c r="F4165">
        <v>0</v>
      </c>
      <c r="G4165">
        <v>0</v>
      </c>
      <c r="H4165" t="s">
        <v>24</v>
      </c>
      <c r="I4165" t="s">
        <v>19</v>
      </c>
      <c r="J4165" t="s">
        <v>329</v>
      </c>
      <c r="K4165">
        <v>12</v>
      </c>
      <c r="L4165">
        <v>1</v>
      </c>
      <c r="M4165">
        <v>0</v>
      </c>
      <c r="N4165">
        <v>0</v>
      </c>
    </row>
    <row r="4166" spans="1:14" x14ac:dyDescent="0.15">
      <c r="A4166" t="str">
        <f t="shared" si="67"/>
        <v>202001_296_4562342690081</v>
      </c>
      <c r="B4166">
        <v>202001</v>
      </c>
      <c r="C4166">
        <v>296</v>
      </c>
      <c r="D4166" t="s">
        <v>69</v>
      </c>
      <c r="E4166" s="9">
        <v>4562342690081</v>
      </c>
      <c r="F4166">
        <v>0</v>
      </c>
      <c r="G4166">
        <v>0</v>
      </c>
      <c r="H4166" t="s">
        <v>25</v>
      </c>
      <c r="I4166" t="s">
        <v>19</v>
      </c>
      <c r="J4166" t="s">
        <v>329</v>
      </c>
      <c r="K4166">
        <v>7</v>
      </c>
      <c r="L4166">
        <v>0</v>
      </c>
      <c r="M4166">
        <v>0</v>
      </c>
      <c r="N4166">
        <v>0</v>
      </c>
    </row>
    <row r="4167" spans="1:14" x14ac:dyDescent="0.15">
      <c r="A4167" t="str">
        <f t="shared" si="67"/>
        <v>202001_312_4562342690029</v>
      </c>
      <c r="B4167">
        <v>202001</v>
      </c>
      <c r="C4167">
        <v>312</v>
      </c>
      <c r="D4167" t="s">
        <v>77</v>
      </c>
      <c r="E4167" s="9">
        <v>4562342690029</v>
      </c>
      <c r="F4167">
        <v>0</v>
      </c>
      <c r="G4167">
        <v>0</v>
      </c>
      <c r="H4167" t="s">
        <v>18</v>
      </c>
      <c r="I4167" t="s">
        <v>19</v>
      </c>
      <c r="J4167" t="s">
        <v>329</v>
      </c>
      <c r="K4167">
        <v>21</v>
      </c>
      <c r="L4167">
        <v>1</v>
      </c>
      <c r="M4167">
        <v>0</v>
      </c>
      <c r="N4167">
        <v>0</v>
      </c>
    </row>
    <row r="4168" spans="1:14" x14ac:dyDescent="0.15">
      <c r="A4168" t="str">
        <f t="shared" si="67"/>
        <v>202001_312_4562342690036</v>
      </c>
      <c r="B4168">
        <v>202001</v>
      </c>
      <c r="C4168">
        <v>312</v>
      </c>
      <c r="D4168" t="s">
        <v>77</v>
      </c>
      <c r="E4168" s="9">
        <v>4562342690036</v>
      </c>
      <c r="F4168">
        <v>0</v>
      </c>
      <c r="G4168">
        <v>0</v>
      </c>
      <c r="H4168" t="s">
        <v>20</v>
      </c>
      <c r="I4168" t="s">
        <v>19</v>
      </c>
      <c r="J4168" t="s">
        <v>329</v>
      </c>
      <c r="K4168">
        <v>8</v>
      </c>
      <c r="L4168">
        <v>1</v>
      </c>
      <c r="M4168">
        <v>0</v>
      </c>
      <c r="N4168">
        <v>0</v>
      </c>
    </row>
    <row r="4169" spans="1:14" x14ac:dyDescent="0.15">
      <c r="A4169" t="str">
        <f t="shared" si="67"/>
        <v>202001_312_4562342690050</v>
      </c>
      <c r="B4169">
        <v>202001</v>
      </c>
      <c r="C4169">
        <v>312</v>
      </c>
      <c r="D4169" t="s">
        <v>77</v>
      </c>
      <c r="E4169" s="9">
        <v>4562342690050</v>
      </c>
      <c r="F4169">
        <v>0</v>
      </c>
      <c r="G4169">
        <v>0</v>
      </c>
      <c r="H4169" t="s">
        <v>22</v>
      </c>
      <c r="I4169" t="s">
        <v>19</v>
      </c>
      <c r="J4169" t="s">
        <v>329</v>
      </c>
      <c r="K4169">
        <v>6</v>
      </c>
      <c r="L4169">
        <v>1</v>
      </c>
      <c r="M4169">
        <v>0</v>
      </c>
      <c r="N4169">
        <v>0</v>
      </c>
    </row>
    <row r="4170" spans="1:14" x14ac:dyDescent="0.15">
      <c r="A4170" t="str">
        <f t="shared" si="67"/>
        <v>202001_312_4562342690043</v>
      </c>
      <c r="B4170">
        <v>202001</v>
      </c>
      <c r="C4170">
        <v>312</v>
      </c>
      <c r="D4170" t="s">
        <v>77</v>
      </c>
      <c r="E4170" s="9">
        <v>4562342690043</v>
      </c>
      <c r="F4170">
        <v>0</v>
      </c>
      <c r="G4170">
        <v>0</v>
      </c>
      <c r="H4170" t="s">
        <v>21</v>
      </c>
      <c r="I4170" t="s">
        <v>19</v>
      </c>
      <c r="J4170" t="s">
        <v>329</v>
      </c>
      <c r="K4170">
        <v>14</v>
      </c>
      <c r="L4170">
        <v>2</v>
      </c>
      <c r="M4170">
        <v>0</v>
      </c>
      <c r="N4170">
        <v>0</v>
      </c>
    </row>
    <row r="4171" spans="1:14" x14ac:dyDescent="0.15">
      <c r="A4171" t="str">
        <f t="shared" si="67"/>
        <v>202001_312_4562342690067</v>
      </c>
      <c r="B4171">
        <v>202001</v>
      </c>
      <c r="C4171">
        <v>312</v>
      </c>
      <c r="D4171" t="s">
        <v>77</v>
      </c>
      <c r="E4171" s="9">
        <v>4562342690067</v>
      </c>
      <c r="F4171">
        <v>0</v>
      </c>
      <c r="G4171">
        <v>0</v>
      </c>
      <c r="H4171" t="s">
        <v>23</v>
      </c>
      <c r="I4171" t="s">
        <v>19</v>
      </c>
      <c r="J4171" t="s">
        <v>329</v>
      </c>
      <c r="K4171">
        <v>20</v>
      </c>
      <c r="L4171">
        <v>2</v>
      </c>
      <c r="M4171">
        <v>0</v>
      </c>
      <c r="N4171">
        <v>0</v>
      </c>
    </row>
    <row r="4172" spans="1:14" x14ac:dyDescent="0.15">
      <c r="A4172" t="str">
        <f t="shared" si="67"/>
        <v>202001_312_4562342690074</v>
      </c>
      <c r="B4172">
        <v>202001</v>
      </c>
      <c r="C4172">
        <v>312</v>
      </c>
      <c r="D4172" t="s">
        <v>77</v>
      </c>
      <c r="E4172" s="9">
        <v>4562342690074</v>
      </c>
      <c r="F4172">
        <v>0</v>
      </c>
      <c r="G4172">
        <v>0</v>
      </c>
      <c r="H4172" t="s">
        <v>24</v>
      </c>
      <c r="I4172" t="s">
        <v>19</v>
      </c>
      <c r="J4172" t="s">
        <v>329</v>
      </c>
      <c r="K4172">
        <v>17</v>
      </c>
      <c r="L4172">
        <v>3</v>
      </c>
      <c r="M4172">
        <v>0</v>
      </c>
      <c r="N4172">
        <v>0</v>
      </c>
    </row>
    <row r="4173" spans="1:14" x14ac:dyDescent="0.15">
      <c r="A4173" t="str">
        <f t="shared" si="67"/>
        <v>202001_312_4562342690081</v>
      </c>
      <c r="B4173">
        <v>202001</v>
      </c>
      <c r="C4173">
        <v>312</v>
      </c>
      <c r="D4173" t="s">
        <v>77</v>
      </c>
      <c r="E4173" s="9">
        <v>4562342690081</v>
      </c>
      <c r="F4173">
        <v>0</v>
      </c>
      <c r="G4173">
        <v>0</v>
      </c>
      <c r="H4173" t="s">
        <v>25</v>
      </c>
      <c r="I4173" t="s">
        <v>19</v>
      </c>
      <c r="J4173" t="s">
        <v>329</v>
      </c>
      <c r="K4173">
        <v>0</v>
      </c>
      <c r="L4173">
        <v>0</v>
      </c>
      <c r="M4173">
        <v>0</v>
      </c>
      <c r="N4173">
        <v>0</v>
      </c>
    </row>
    <row r="4174" spans="1:14" x14ac:dyDescent="0.15">
      <c r="A4174" t="str">
        <f t="shared" si="67"/>
        <v>202001_297_4562342690029</v>
      </c>
      <c r="B4174">
        <v>202001</v>
      </c>
      <c r="C4174">
        <v>297</v>
      </c>
      <c r="D4174" t="s">
        <v>70</v>
      </c>
      <c r="E4174" s="9">
        <v>4562342690029</v>
      </c>
      <c r="F4174">
        <v>0</v>
      </c>
      <c r="G4174">
        <v>0</v>
      </c>
      <c r="H4174" t="s">
        <v>18</v>
      </c>
      <c r="I4174" t="s">
        <v>19</v>
      </c>
      <c r="J4174" t="s">
        <v>329</v>
      </c>
      <c r="K4174">
        <v>23</v>
      </c>
      <c r="L4174">
        <v>1</v>
      </c>
      <c r="M4174">
        <v>0</v>
      </c>
      <c r="N4174">
        <v>0</v>
      </c>
    </row>
    <row r="4175" spans="1:14" x14ac:dyDescent="0.15">
      <c r="A4175" t="str">
        <f t="shared" si="67"/>
        <v>202001_297_4562342690036</v>
      </c>
      <c r="B4175">
        <v>202001</v>
      </c>
      <c r="C4175">
        <v>297</v>
      </c>
      <c r="D4175" t="s">
        <v>70</v>
      </c>
      <c r="E4175" s="9">
        <v>4562342690036</v>
      </c>
      <c r="F4175">
        <v>0</v>
      </c>
      <c r="G4175">
        <v>0</v>
      </c>
      <c r="H4175" t="s">
        <v>20</v>
      </c>
      <c r="I4175" t="s">
        <v>19</v>
      </c>
      <c r="J4175" t="s">
        <v>329</v>
      </c>
      <c r="K4175">
        <v>8</v>
      </c>
      <c r="L4175">
        <v>0</v>
      </c>
      <c r="M4175">
        <v>0</v>
      </c>
      <c r="N4175">
        <v>0</v>
      </c>
    </row>
    <row r="4176" spans="1:14" x14ac:dyDescent="0.15">
      <c r="A4176" t="str">
        <f t="shared" si="67"/>
        <v>202001_297_4562342690050</v>
      </c>
      <c r="B4176">
        <v>202001</v>
      </c>
      <c r="C4176">
        <v>297</v>
      </c>
      <c r="D4176" t="s">
        <v>70</v>
      </c>
      <c r="E4176" s="9">
        <v>4562342690050</v>
      </c>
      <c r="F4176">
        <v>0</v>
      </c>
      <c r="G4176">
        <v>0</v>
      </c>
      <c r="H4176" t="s">
        <v>22</v>
      </c>
      <c r="I4176" t="s">
        <v>19</v>
      </c>
      <c r="J4176" t="s">
        <v>329</v>
      </c>
      <c r="K4176">
        <v>7</v>
      </c>
      <c r="L4176">
        <v>0</v>
      </c>
      <c r="M4176">
        <v>0</v>
      </c>
      <c r="N4176">
        <v>0</v>
      </c>
    </row>
    <row r="4177" spans="1:14" x14ac:dyDescent="0.15">
      <c r="A4177" t="str">
        <f t="shared" si="67"/>
        <v>202001_297_4562342690043</v>
      </c>
      <c r="B4177">
        <v>202001</v>
      </c>
      <c r="C4177">
        <v>297</v>
      </c>
      <c r="D4177" t="s">
        <v>70</v>
      </c>
      <c r="E4177" s="9">
        <v>4562342690043</v>
      </c>
      <c r="F4177">
        <v>0</v>
      </c>
      <c r="G4177">
        <v>0</v>
      </c>
      <c r="H4177" t="s">
        <v>21</v>
      </c>
      <c r="I4177" t="s">
        <v>19</v>
      </c>
      <c r="J4177" t="s">
        <v>329</v>
      </c>
      <c r="K4177">
        <v>26</v>
      </c>
      <c r="L4177">
        <v>0</v>
      </c>
      <c r="M4177">
        <v>0</v>
      </c>
      <c r="N4177">
        <v>0</v>
      </c>
    </row>
    <row r="4178" spans="1:14" x14ac:dyDescent="0.15">
      <c r="A4178" t="str">
        <f t="shared" si="67"/>
        <v>202001_297_4562342690067</v>
      </c>
      <c r="B4178">
        <v>202001</v>
      </c>
      <c r="C4178">
        <v>297</v>
      </c>
      <c r="D4178" t="s">
        <v>70</v>
      </c>
      <c r="E4178" s="9">
        <v>4562342690067</v>
      </c>
      <c r="F4178">
        <v>0</v>
      </c>
      <c r="G4178">
        <v>0</v>
      </c>
      <c r="H4178" t="s">
        <v>23</v>
      </c>
      <c r="I4178" t="s">
        <v>19</v>
      </c>
      <c r="J4178" t="s">
        <v>329</v>
      </c>
      <c r="K4178">
        <v>24</v>
      </c>
      <c r="L4178">
        <v>2</v>
      </c>
      <c r="M4178">
        <v>0</v>
      </c>
      <c r="N4178">
        <v>0</v>
      </c>
    </row>
    <row r="4179" spans="1:14" x14ac:dyDescent="0.15">
      <c r="A4179" t="str">
        <f t="shared" si="67"/>
        <v>202001_297_4562342690074</v>
      </c>
      <c r="B4179">
        <v>202001</v>
      </c>
      <c r="C4179">
        <v>297</v>
      </c>
      <c r="D4179" t="s">
        <v>70</v>
      </c>
      <c r="E4179" s="9">
        <v>4562342690074</v>
      </c>
      <c r="F4179">
        <v>0</v>
      </c>
      <c r="G4179">
        <v>0</v>
      </c>
      <c r="H4179" t="s">
        <v>24</v>
      </c>
      <c r="I4179" t="s">
        <v>19</v>
      </c>
      <c r="J4179" t="s">
        <v>329</v>
      </c>
      <c r="K4179">
        <v>24</v>
      </c>
      <c r="L4179">
        <v>2</v>
      </c>
      <c r="M4179">
        <v>0</v>
      </c>
      <c r="N4179">
        <v>0</v>
      </c>
    </row>
    <row r="4180" spans="1:14" x14ac:dyDescent="0.15">
      <c r="A4180" t="str">
        <f t="shared" si="67"/>
        <v>202001_297_4562342690081</v>
      </c>
      <c r="B4180">
        <v>202001</v>
      </c>
      <c r="C4180">
        <v>297</v>
      </c>
      <c r="D4180" t="s">
        <v>70</v>
      </c>
      <c r="E4180" s="9">
        <v>4562342690081</v>
      </c>
      <c r="F4180">
        <v>0</v>
      </c>
      <c r="G4180">
        <v>0</v>
      </c>
      <c r="H4180" t="s">
        <v>25</v>
      </c>
      <c r="I4180" t="s">
        <v>19</v>
      </c>
      <c r="J4180" t="s">
        <v>329</v>
      </c>
      <c r="K4180">
        <v>4</v>
      </c>
      <c r="L4180">
        <v>0</v>
      </c>
      <c r="M4180">
        <v>0</v>
      </c>
      <c r="N4180">
        <v>0</v>
      </c>
    </row>
    <row r="4181" spans="1:14" x14ac:dyDescent="0.15">
      <c r="A4181" t="str">
        <f t="shared" si="67"/>
        <v>202001_368_4562342690029</v>
      </c>
      <c r="B4181">
        <v>202001</v>
      </c>
      <c r="C4181">
        <v>368</v>
      </c>
      <c r="D4181" t="s">
        <v>94</v>
      </c>
      <c r="E4181" s="9">
        <v>4562342690029</v>
      </c>
      <c r="F4181">
        <v>0</v>
      </c>
      <c r="G4181">
        <v>0</v>
      </c>
      <c r="H4181" t="s">
        <v>18</v>
      </c>
      <c r="I4181" t="s">
        <v>19</v>
      </c>
      <c r="J4181" t="s">
        <v>329</v>
      </c>
      <c r="K4181">
        <v>14</v>
      </c>
      <c r="L4181">
        <v>1</v>
      </c>
      <c r="M4181">
        <v>0</v>
      </c>
      <c r="N4181">
        <v>0</v>
      </c>
    </row>
    <row r="4182" spans="1:14" x14ac:dyDescent="0.15">
      <c r="A4182" t="str">
        <f t="shared" si="67"/>
        <v>202001_368_4562342690036</v>
      </c>
      <c r="B4182">
        <v>202001</v>
      </c>
      <c r="C4182">
        <v>368</v>
      </c>
      <c r="D4182" t="s">
        <v>94</v>
      </c>
      <c r="E4182" s="9">
        <v>4562342690036</v>
      </c>
      <c r="F4182">
        <v>0</v>
      </c>
      <c r="G4182">
        <v>0</v>
      </c>
      <c r="H4182" t="s">
        <v>20</v>
      </c>
      <c r="I4182" t="s">
        <v>19</v>
      </c>
      <c r="J4182" t="s">
        <v>329</v>
      </c>
      <c r="K4182">
        <v>2</v>
      </c>
      <c r="L4182">
        <v>1</v>
      </c>
      <c r="M4182">
        <v>0</v>
      </c>
      <c r="N4182">
        <v>0</v>
      </c>
    </row>
    <row r="4183" spans="1:14" x14ac:dyDescent="0.15">
      <c r="A4183" t="str">
        <f t="shared" si="67"/>
        <v>202001_368_4562342690050</v>
      </c>
      <c r="B4183">
        <v>202001</v>
      </c>
      <c r="C4183">
        <v>368</v>
      </c>
      <c r="D4183" t="s">
        <v>94</v>
      </c>
      <c r="E4183" s="9">
        <v>4562342690050</v>
      </c>
      <c r="F4183">
        <v>0</v>
      </c>
      <c r="G4183">
        <v>0</v>
      </c>
      <c r="H4183" t="s">
        <v>22</v>
      </c>
      <c r="I4183" t="s">
        <v>19</v>
      </c>
      <c r="J4183" t="s">
        <v>329</v>
      </c>
      <c r="K4183">
        <v>3</v>
      </c>
      <c r="L4183">
        <v>3</v>
      </c>
      <c r="M4183">
        <v>0</v>
      </c>
      <c r="N4183">
        <v>0</v>
      </c>
    </row>
    <row r="4184" spans="1:14" x14ac:dyDescent="0.15">
      <c r="A4184" t="str">
        <f t="shared" si="67"/>
        <v>202001_368_4562342690043</v>
      </c>
      <c r="B4184">
        <v>202001</v>
      </c>
      <c r="C4184">
        <v>368</v>
      </c>
      <c r="D4184" t="s">
        <v>94</v>
      </c>
      <c r="E4184" s="9">
        <v>4562342690043</v>
      </c>
      <c r="F4184">
        <v>0</v>
      </c>
      <c r="G4184">
        <v>0</v>
      </c>
      <c r="H4184" t="s">
        <v>21</v>
      </c>
      <c r="I4184" t="s">
        <v>19</v>
      </c>
      <c r="J4184" t="s">
        <v>329</v>
      </c>
      <c r="K4184">
        <v>12</v>
      </c>
      <c r="L4184">
        <v>0</v>
      </c>
      <c r="M4184">
        <v>0</v>
      </c>
      <c r="N4184">
        <v>0</v>
      </c>
    </row>
    <row r="4185" spans="1:14" x14ac:dyDescent="0.15">
      <c r="A4185" t="str">
        <f t="shared" ref="A4185:A4248" si="68">B4185&amp;"_"&amp;C4185&amp;"_"&amp;E4185</f>
        <v>202001_368_4562342690067</v>
      </c>
      <c r="B4185">
        <v>202001</v>
      </c>
      <c r="C4185">
        <v>368</v>
      </c>
      <c r="D4185" t="s">
        <v>94</v>
      </c>
      <c r="E4185" s="9">
        <v>4562342690067</v>
      </c>
      <c r="F4185">
        <v>0</v>
      </c>
      <c r="G4185">
        <v>0</v>
      </c>
      <c r="H4185" t="s">
        <v>23</v>
      </c>
      <c r="I4185" t="s">
        <v>19</v>
      </c>
      <c r="J4185" t="s">
        <v>329</v>
      </c>
      <c r="K4185">
        <v>17</v>
      </c>
      <c r="L4185">
        <v>2</v>
      </c>
      <c r="M4185">
        <v>0</v>
      </c>
      <c r="N4185">
        <v>0</v>
      </c>
    </row>
    <row r="4186" spans="1:14" x14ac:dyDescent="0.15">
      <c r="A4186" t="str">
        <f t="shared" si="68"/>
        <v>202001_368_4562342690074</v>
      </c>
      <c r="B4186">
        <v>202001</v>
      </c>
      <c r="C4186">
        <v>368</v>
      </c>
      <c r="D4186" t="s">
        <v>94</v>
      </c>
      <c r="E4186" s="9">
        <v>4562342690074</v>
      </c>
      <c r="F4186">
        <v>0</v>
      </c>
      <c r="G4186">
        <v>0</v>
      </c>
      <c r="H4186" t="s">
        <v>24</v>
      </c>
      <c r="I4186" t="s">
        <v>19</v>
      </c>
      <c r="J4186" t="s">
        <v>329</v>
      </c>
      <c r="K4186">
        <v>7</v>
      </c>
      <c r="L4186">
        <v>0</v>
      </c>
      <c r="M4186">
        <v>0</v>
      </c>
      <c r="N4186">
        <v>0</v>
      </c>
    </row>
    <row r="4187" spans="1:14" x14ac:dyDescent="0.15">
      <c r="A4187" t="str">
        <f t="shared" si="68"/>
        <v>202001_368_4562342690081</v>
      </c>
      <c r="B4187">
        <v>202001</v>
      </c>
      <c r="C4187">
        <v>368</v>
      </c>
      <c r="D4187" t="s">
        <v>94</v>
      </c>
      <c r="E4187" s="9">
        <v>4562342690081</v>
      </c>
      <c r="F4187">
        <v>0</v>
      </c>
      <c r="G4187">
        <v>0</v>
      </c>
      <c r="H4187" t="s">
        <v>25</v>
      </c>
      <c r="I4187" t="s">
        <v>19</v>
      </c>
      <c r="J4187" t="s">
        <v>329</v>
      </c>
      <c r="K4187">
        <v>2</v>
      </c>
      <c r="L4187">
        <v>1</v>
      </c>
      <c r="M4187">
        <v>0</v>
      </c>
      <c r="N4187">
        <v>0</v>
      </c>
    </row>
    <row r="4188" spans="1:14" x14ac:dyDescent="0.15">
      <c r="A4188" t="str">
        <f t="shared" si="68"/>
        <v>202001_145_4562342690029</v>
      </c>
      <c r="B4188">
        <v>202001</v>
      </c>
      <c r="C4188">
        <v>145</v>
      </c>
      <c r="D4188" t="s">
        <v>56</v>
      </c>
      <c r="E4188" s="9">
        <v>4562342690029</v>
      </c>
      <c r="F4188">
        <v>0</v>
      </c>
      <c r="G4188">
        <v>0</v>
      </c>
      <c r="H4188" t="s">
        <v>18</v>
      </c>
      <c r="I4188" t="s">
        <v>19</v>
      </c>
      <c r="J4188" t="s">
        <v>329</v>
      </c>
      <c r="K4188">
        <v>28</v>
      </c>
      <c r="L4188">
        <v>2</v>
      </c>
      <c r="M4188">
        <v>0</v>
      </c>
      <c r="N4188">
        <v>0</v>
      </c>
    </row>
    <row r="4189" spans="1:14" x14ac:dyDescent="0.15">
      <c r="A4189" t="str">
        <f t="shared" si="68"/>
        <v>202001_145_4562342690036</v>
      </c>
      <c r="B4189">
        <v>202001</v>
      </c>
      <c r="C4189">
        <v>145</v>
      </c>
      <c r="D4189" t="s">
        <v>56</v>
      </c>
      <c r="E4189" s="9">
        <v>4562342690036</v>
      </c>
      <c r="F4189">
        <v>0</v>
      </c>
      <c r="G4189">
        <v>0</v>
      </c>
      <c r="H4189" t="s">
        <v>20</v>
      </c>
      <c r="I4189" t="s">
        <v>19</v>
      </c>
      <c r="J4189" t="s">
        <v>329</v>
      </c>
      <c r="K4189">
        <v>-6</v>
      </c>
      <c r="L4189">
        <v>5</v>
      </c>
      <c r="M4189">
        <v>0</v>
      </c>
      <c r="N4189">
        <v>0</v>
      </c>
    </row>
    <row r="4190" spans="1:14" x14ac:dyDescent="0.15">
      <c r="A4190" t="str">
        <f t="shared" si="68"/>
        <v>202001_145_4562342690050</v>
      </c>
      <c r="B4190">
        <v>202001</v>
      </c>
      <c r="C4190">
        <v>145</v>
      </c>
      <c r="D4190" t="s">
        <v>56</v>
      </c>
      <c r="E4190" s="9">
        <v>4562342690050</v>
      </c>
      <c r="F4190">
        <v>0</v>
      </c>
      <c r="G4190">
        <v>0</v>
      </c>
      <c r="H4190" t="s">
        <v>22</v>
      </c>
      <c r="I4190" t="s">
        <v>19</v>
      </c>
      <c r="J4190" t="s">
        <v>329</v>
      </c>
      <c r="K4190">
        <v>20</v>
      </c>
      <c r="L4190">
        <v>0</v>
      </c>
      <c r="M4190">
        <v>0</v>
      </c>
      <c r="N4190">
        <v>0</v>
      </c>
    </row>
    <row r="4191" spans="1:14" x14ac:dyDescent="0.15">
      <c r="A4191" t="str">
        <f t="shared" si="68"/>
        <v>202001_145_4562342690043</v>
      </c>
      <c r="B4191">
        <v>202001</v>
      </c>
      <c r="C4191">
        <v>145</v>
      </c>
      <c r="D4191" t="s">
        <v>56</v>
      </c>
      <c r="E4191" s="9">
        <v>4562342690043</v>
      </c>
      <c r="F4191">
        <v>0</v>
      </c>
      <c r="G4191">
        <v>0</v>
      </c>
      <c r="H4191" t="s">
        <v>21</v>
      </c>
      <c r="I4191" t="s">
        <v>19</v>
      </c>
      <c r="J4191" t="s">
        <v>329</v>
      </c>
      <c r="K4191">
        <v>22</v>
      </c>
      <c r="L4191">
        <v>4</v>
      </c>
      <c r="M4191">
        <v>0</v>
      </c>
      <c r="N4191">
        <v>0</v>
      </c>
    </row>
    <row r="4192" spans="1:14" x14ac:dyDescent="0.15">
      <c r="A4192" t="str">
        <f t="shared" si="68"/>
        <v>202001_145_4562342690067</v>
      </c>
      <c r="B4192">
        <v>202001</v>
      </c>
      <c r="C4192">
        <v>145</v>
      </c>
      <c r="D4192" t="s">
        <v>56</v>
      </c>
      <c r="E4192" s="9">
        <v>4562342690067</v>
      </c>
      <c r="F4192">
        <v>0</v>
      </c>
      <c r="G4192">
        <v>0</v>
      </c>
      <c r="H4192" t="s">
        <v>23</v>
      </c>
      <c r="I4192" t="s">
        <v>19</v>
      </c>
      <c r="J4192" t="s">
        <v>329</v>
      </c>
      <c r="K4192">
        <v>27</v>
      </c>
      <c r="L4192">
        <v>2</v>
      </c>
      <c r="M4192">
        <v>0</v>
      </c>
      <c r="N4192">
        <v>0</v>
      </c>
    </row>
    <row r="4193" spans="1:14" x14ac:dyDescent="0.15">
      <c r="A4193" t="str">
        <f t="shared" si="68"/>
        <v>202001_145_4562342690074</v>
      </c>
      <c r="B4193">
        <v>202001</v>
      </c>
      <c r="C4193">
        <v>145</v>
      </c>
      <c r="D4193" t="s">
        <v>56</v>
      </c>
      <c r="E4193" s="9">
        <v>4562342690074</v>
      </c>
      <c r="F4193">
        <v>0</v>
      </c>
      <c r="G4193">
        <v>0</v>
      </c>
      <c r="H4193" t="s">
        <v>24</v>
      </c>
      <c r="I4193" t="s">
        <v>19</v>
      </c>
      <c r="J4193" t="s">
        <v>329</v>
      </c>
      <c r="K4193">
        <v>21</v>
      </c>
      <c r="L4193">
        <v>6</v>
      </c>
      <c r="M4193">
        <v>0</v>
      </c>
      <c r="N4193">
        <v>0</v>
      </c>
    </row>
    <row r="4194" spans="1:14" x14ac:dyDescent="0.15">
      <c r="A4194" t="str">
        <f t="shared" si="68"/>
        <v>202001_145_4562342690081</v>
      </c>
      <c r="B4194">
        <v>202001</v>
      </c>
      <c r="C4194">
        <v>145</v>
      </c>
      <c r="D4194" t="s">
        <v>56</v>
      </c>
      <c r="E4194" s="9">
        <v>4562342690081</v>
      </c>
      <c r="F4194">
        <v>0</v>
      </c>
      <c r="G4194">
        <v>0</v>
      </c>
      <c r="H4194" t="s">
        <v>25</v>
      </c>
      <c r="I4194" t="s">
        <v>19</v>
      </c>
      <c r="J4194" t="s">
        <v>329</v>
      </c>
      <c r="K4194">
        <v>-3</v>
      </c>
      <c r="L4194">
        <v>1</v>
      </c>
      <c r="M4194">
        <v>0</v>
      </c>
      <c r="N4194">
        <v>0</v>
      </c>
    </row>
    <row r="4195" spans="1:14" x14ac:dyDescent="0.15">
      <c r="A4195" t="str">
        <f t="shared" si="68"/>
        <v>202001_318_4562342690029</v>
      </c>
      <c r="B4195">
        <v>202001</v>
      </c>
      <c r="C4195">
        <v>318</v>
      </c>
      <c r="D4195" t="s">
        <v>81</v>
      </c>
      <c r="E4195" s="9">
        <v>4562342690029</v>
      </c>
      <c r="F4195">
        <v>0</v>
      </c>
      <c r="G4195">
        <v>0</v>
      </c>
      <c r="H4195" t="s">
        <v>18</v>
      </c>
      <c r="I4195" t="s">
        <v>19</v>
      </c>
      <c r="J4195" t="s">
        <v>329</v>
      </c>
      <c r="K4195">
        <v>16</v>
      </c>
      <c r="L4195">
        <v>8</v>
      </c>
      <c r="M4195">
        <v>0</v>
      </c>
      <c r="N4195">
        <v>0</v>
      </c>
    </row>
    <row r="4196" spans="1:14" x14ac:dyDescent="0.15">
      <c r="A4196" t="str">
        <f t="shared" si="68"/>
        <v>202001_318_4562342690036</v>
      </c>
      <c r="B4196">
        <v>202001</v>
      </c>
      <c r="C4196">
        <v>318</v>
      </c>
      <c r="D4196" t="s">
        <v>81</v>
      </c>
      <c r="E4196" s="9">
        <v>4562342690036</v>
      </c>
      <c r="F4196">
        <v>0</v>
      </c>
      <c r="G4196">
        <v>0</v>
      </c>
      <c r="H4196" t="s">
        <v>20</v>
      </c>
      <c r="I4196" t="s">
        <v>19</v>
      </c>
      <c r="J4196" t="s">
        <v>329</v>
      </c>
      <c r="K4196">
        <v>6</v>
      </c>
      <c r="L4196">
        <v>0</v>
      </c>
      <c r="M4196">
        <v>0</v>
      </c>
      <c r="N4196">
        <v>0</v>
      </c>
    </row>
    <row r="4197" spans="1:14" x14ac:dyDescent="0.15">
      <c r="A4197" t="str">
        <f t="shared" si="68"/>
        <v>202001_318_4562342690050</v>
      </c>
      <c r="B4197">
        <v>202001</v>
      </c>
      <c r="C4197">
        <v>318</v>
      </c>
      <c r="D4197" t="s">
        <v>81</v>
      </c>
      <c r="E4197" s="9">
        <v>4562342690050</v>
      </c>
      <c r="F4197">
        <v>0</v>
      </c>
      <c r="G4197">
        <v>0</v>
      </c>
      <c r="H4197" t="s">
        <v>22</v>
      </c>
      <c r="I4197" t="s">
        <v>19</v>
      </c>
      <c r="J4197" t="s">
        <v>329</v>
      </c>
      <c r="K4197">
        <v>10</v>
      </c>
      <c r="L4197">
        <v>0</v>
      </c>
      <c r="M4197">
        <v>0</v>
      </c>
      <c r="N4197">
        <v>0</v>
      </c>
    </row>
    <row r="4198" spans="1:14" x14ac:dyDescent="0.15">
      <c r="A4198" t="str">
        <f t="shared" si="68"/>
        <v>202001_318_4562342690043</v>
      </c>
      <c r="B4198">
        <v>202001</v>
      </c>
      <c r="C4198">
        <v>318</v>
      </c>
      <c r="D4198" t="s">
        <v>81</v>
      </c>
      <c r="E4198" s="9">
        <v>4562342690043</v>
      </c>
      <c r="F4198">
        <v>0</v>
      </c>
      <c r="G4198">
        <v>0</v>
      </c>
      <c r="H4198" t="s">
        <v>21</v>
      </c>
      <c r="I4198" t="s">
        <v>19</v>
      </c>
      <c r="J4198" t="s">
        <v>329</v>
      </c>
      <c r="K4198">
        <v>18</v>
      </c>
      <c r="L4198">
        <v>3</v>
      </c>
      <c r="M4198">
        <v>0</v>
      </c>
      <c r="N4198">
        <v>0</v>
      </c>
    </row>
    <row r="4199" spans="1:14" x14ac:dyDescent="0.15">
      <c r="A4199" t="str">
        <f t="shared" si="68"/>
        <v>202001_318_4562342690067</v>
      </c>
      <c r="B4199">
        <v>202001</v>
      </c>
      <c r="C4199">
        <v>318</v>
      </c>
      <c r="D4199" t="s">
        <v>81</v>
      </c>
      <c r="E4199" s="9">
        <v>4562342690067</v>
      </c>
      <c r="F4199">
        <v>0</v>
      </c>
      <c r="G4199">
        <v>0</v>
      </c>
      <c r="H4199" t="s">
        <v>23</v>
      </c>
      <c r="I4199" t="s">
        <v>19</v>
      </c>
      <c r="J4199" t="s">
        <v>329</v>
      </c>
      <c r="K4199">
        <v>27</v>
      </c>
      <c r="L4199">
        <v>2</v>
      </c>
      <c r="M4199">
        <v>0</v>
      </c>
      <c r="N4199">
        <v>0</v>
      </c>
    </row>
    <row r="4200" spans="1:14" x14ac:dyDescent="0.15">
      <c r="A4200" t="str">
        <f t="shared" si="68"/>
        <v>202001_318_4562342690074</v>
      </c>
      <c r="B4200">
        <v>202001</v>
      </c>
      <c r="C4200">
        <v>318</v>
      </c>
      <c r="D4200" t="s">
        <v>81</v>
      </c>
      <c r="E4200" s="9">
        <v>4562342690074</v>
      </c>
      <c r="F4200">
        <v>0</v>
      </c>
      <c r="G4200">
        <v>0</v>
      </c>
      <c r="H4200" t="s">
        <v>24</v>
      </c>
      <c r="I4200" t="s">
        <v>19</v>
      </c>
      <c r="J4200" t="s">
        <v>329</v>
      </c>
      <c r="K4200">
        <v>17</v>
      </c>
      <c r="L4200">
        <v>8</v>
      </c>
      <c r="M4200">
        <v>0</v>
      </c>
      <c r="N4200">
        <v>0</v>
      </c>
    </row>
    <row r="4201" spans="1:14" x14ac:dyDescent="0.15">
      <c r="A4201" t="str">
        <f t="shared" si="68"/>
        <v>202001_318_4562342690081</v>
      </c>
      <c r="B4201">
        <v>202001</v>
      </c>
      <c r="C4201">
        <v>318</v>
      </c>
      <c r="D4201" t="s">
        <v>81</v>
      </c>
      <c r="E4201" s="9">
        <v>4562342690081</v>
      </c>
      <c r="F4201">
        <v>0</v>
      </c>
      <c r="G4201">
        <v>0</v>
      </c>
      <c r="H4201" t="s">
        <v>25</v>
      </c>
      <c r="I4201" t="s">
        <v>19</v>
      </c>
      <c r="J4201" t="s">
        <v>329</v>
      </c>
      <c r="K4201">
        <v>9</v>
      </c>
      <c r="L4201">
        <v>1</v>
      </c>
      <c r="M4201">
        <v>0</v>
      </c>
      <c r="N4201">
        <v>0</v>
      </c>
    </row>
    <row r="4202" spans="1:14" x14ac:dyDescent="0.15">
      <c r="A4202" t="str">
        <f t="shared" si="68"/>
        <v>202001_327_4562342690029</v>
      </c>
      <c r="B4202">
        <v>202001</v>
      </c>
      <c r="C4202">
        <v>327</v>
      </c>
      <c r="D4202" t="s">
        <v>85</v>
      </c>
      <c r="E4202" s="9">
        <v>4562342690029</v>
      </c>
      <c r="F4202">
        <v>0</v>
      </c>
      <c r="G4202">
        <v>0</v>
      </c>
      <c r="H4202" t="s">
        <v>18</v>
      </c>
      <c r="I4202" t="s">
        <v>19</v>
      </c>
      <c r="J4202" t="s">
        <v>329</v>
      </c>
      <c r="K4202">
        <v>18</v>
      </c>
      <c r="L4202">
        <v>2</v>
      </c>
      <c r="M4202">
        <v>0</v>
      </c>
      <c r="N4202">
        <v>0</v>
      </c>
    </row>
    <row r="4203" spans="1:14" x14ac:dyDescent="0.15">
      <c r="A4203" t="str">
        <f t="shared" si="68"/>
        <v>202001_327_4562342690036</v>
      </c>
      <c r="B4203">
        <v>202001</v>
      </c>
      <c r="C4203">
        <v>327</v>
      </c>
      <c r="D4203" t="s">
        <v>85</v>
      </c>
      <c r="E4203" s="9">
        <v>4562342690036</v>
      </c>
      <c r="F4203">
        <v>0</v>
      </c>
      <c r="G4203">
        <v>0</v>
      </c>
      <c r="H4203" t="s">
        <v>20</v>
      </c>
      <c r="I4203" t="s">
        <v>19</v>
      </c>
      <c r="J4203" t="s">
        <v>329</v>
      </c>
      <c r="K4203">
        <v>5</v>
      </c>
      <c r="L4203">
        <v>0</v>
      </c>
      <c r="M4203">
        <v>0</v>
      </c>
      <c r="N4203">
        <v>0</v>
      </c>
    </row>
    <row r="4204" spans="1:14" x14ac:dyDescent="0.15">
      <c r="A4204" t="str">
        <f t="shared" si="68"/>
        <v>202001_327_4562342690050</v>
      </c>
      <c r="B4204">
        <v>202001</v>
      </c>
      <c r="C4204">
        <v>327</v>
      </c>
      <c r="D4204" t="s">
        <v>85</v>
      </c>
      <c r="E4204" s="9">
        <v>4562342690050</v>
      </c>
      <c r="F4204">
        <v>0</v>
      </c>
      <c r="G4204">
        <v>0</v>
      </c>
      <c r="H4204" t="s">
        <v>22</v>
      </c>
      <c r="I4204" t="s">
        <v>19</v>
      </c>
      <c r="J4204" t="s">
        <v>329</v>
      </c>
      <c r="K4204">
        <v>4</v>
      </c>
      <c r="L4204">
        <v>0</v>
      </c>
      <c r="M4204">
        <v>0</v>
      </c>
      <c r="N4204">
        <v>0</v>
      </c>
    </row>
    <row r="4205" spans="1:14" x14ac:dyDescent="0.15">
      <c r="A4205" t="str">
        <f t="shared" si="68"/>
        <v>202001_327_4562342690043</v>
      </c>
      <c r="B4205">
        <v>202001</v>
      </c>
      <c r="C4205">
        <v>327</v>
      </c>
      <c r="D4205" t="s">
        <v>85</v>
      </c>
      <c r="E4205" s="9">
        <v>4562342690043</v>
      </c>
      <c r="F4205">
        <v>0</v>
      </c>
      <c r="G4205">
        <v>0</v>
      </c>
      <c r="H4205" t="s">
        <v>21</v>
      </c>
      <c r="I4205" t="s">
        <v>19</v>
      </c>
      <c r="J4205" t="s">
        <v>329</v>
      </c>
      <c r="K4205">
        <v>16</v>
      </c>
      <c r="L4205">
        <v>2</v>
      </c>
      <c r="M4205">
        <v>0</v>
      </c>
      <c r="N4205">
        <v>0</v>
      </c>
    </row>
    <row r="4206" spans="1:14" x14ac:dyDescent="0.15">
      <c r="A4206" t="str">
        <f t="shared" si="68"/>
        <v>202001_327_4562342690067</v>
      </c>
      <c r="B4206">
        <v>202001</v>
      </c>
      <c r="C4206">
        <v>327</v>
      </c>
      <c r="D4206" t="s">
        <v>85</v>
      </c>
      <c r="E4206" s="9">
        <v>4562342690067</v>
      </c>
      <c r="F4206">
        <v>0</v>
      </c>
      <c r="G4206">
        <v>0</v>
      </c>
      <c r="H4206" t="s">
        <v>23</v>
      </c>
      <c r="I4206" t="s">
        <v>19</v>
      </c>
      <c r="J4206" t="s">
        <v>329</v>
      </c>
      <c r="K4206">
        <v>21</v>
      </c>
      <c r="L4206">
        <v>1</v>
      </c>
      <c r="M4206">
        <v>0</v>
      </c>
      <c r="N4206">
        <v>0</v>
      </c>
    </row>
    <row r="4207" spans="1:14" x14ac:dyDescent="0.15">
      <c r="A4207" t="str">
        <f t="shared" si="68"/>
        <v>202001_327_4562342690074</v>
      </c>
      <c r="B4207">
        <v>202001</v>
      </c>
      <c r="C4207">
        <v>327</v>
      </c>
      <c r="D4207" t="s">
        <v>85</v>
      </c>
      <c r="E4207" s="9">
        <v>4562342690074</v>
      </c>
      <c r="F4207">
        <v>0</v>
      </c>
      <c r="G4207">
        <v>0</v>
      </c>
      <c r="H4207" t="s">
        <v>24</v>
      </c>
      <c r="I4207" t="s">
        <v>19</v>
      </c>
      <c r="J4207" t="s">
        <v>329</v>
      </c>
      <c r="K4207">
        <v>25</v>
      </c>
      <c r="L4207">
        <v>1</v>
      </c>
      <c r="M4207">
        <v>0</v>
      </c>
      <c r="N4207">
        <v>0</v>
      </c>
    </row>
    <row r="4208" spans="1:14" x14ac:dyDescent="0.15">
      <c r="A4208" t="str">
        <f t="shared" si="68"/>
        <v>202001_327_4562342690081</v>
      </c>
      <c r="B4208">
        <v>202001</v>
      </c>
      <c r="C4208">
        <v>327</v>
      </c>
      <c r="D4208" t="s">
        <v>85</v>
      </c>
      <c r="E4208" s="9">
        <v>4562342690081</v>
      </c>
      <c r="F4208">
        <v>0</v>
      </c>
      <c r="G4208">
        <v>0</v>
      </c>
      <c r="H4208" t="s">
        <v>25</v>
      </c>
      <c r="I4208" t="s">
        <v>19</v>
      </c>
      <c r="J4208" t="s">
        <v>329</v>
      </c>
      <c r="K4208">
        <v>17</v>
      </c>
      <c r="L4208">
        <v>4</v>
      </c>
      <c r="M4208">
        <v>0</v>
      </c>
      <c r="N4208">
        <v>0</v>
      </c>
    </row>
    <row r="4209" spans="1:14" x14ac:dyDescent="0.15">
      <c r="A4209" t="str">
        <f t="shared" si="68"/>
        <v>202001_199_4562342690029</v>
      </c>
      <c r="B4209">
        <v>202001</v>
      </c>
      <c r="C4209">
        <v>199</v>
      </c>
      <c r="D4209" t="s">
        <v>63</v>
      </c>
      <c r="E4209" s="9">
        <v>4562342690029</v>
      </c>
      <c r="F4209">
        <v>0</v>
      </c>
      <c r="G4209">
        <v>0</v>
      </c>
      <c r="H4209" t="s">
        <v>18</v>
      </c>
      <c r="I4209" t="s">
        <v>19</v>
      </c>
      <c r="J4209" t="s">
        <v>329</v>
      </c>
      <c r="K4209">
        <v>21</v>
      </c>
      <c r="L4209">
        <v>9</v>
      </c>
      <c r="M4209">
        <v>0</v>
      </c>
      <c r="N4209">
        <v>0</v>
      </c>
    </row>
    <row r="4210" spans="1:14" x14ac:dyDescent="0.15">
      <c r="A4210" t="str">
        <f t="shared" si="68"/>
        <v>202001_199_4562342690036</v>
      </c>
      <c r="B4210">
        <v>202001</v>
      </c>
      <c r="C4210">
        <v>199</v>
      </c>
      <c r="D4210" t="s">
        <v>63</v>
      </c>
      <c r="E4210" s="9">
        <v>4562342690036</v>
      </c>
      <c r="F4210">
        <v>0</v>
      </c>
      <c r="G4210">
        <v>0</v>
      </c>
      <c r="H4210" t="s">
        <v>20</v>
      </c>
      <c r="I4210" t="s">
        <v>19</v>
      </c>
      <c r="J4210" t="s">
        <v>329</v>
      </c>
      <c r="K4210">
        <v>2</v>
      </c>
      <c r="L4210">
        <v>8</v>
      </c>
      <c r="M4210">
        <v>0</v>
      </c>
      <c r="N4210">
        <v>0</v>
      </c>
    </row>
    <row r="4211" spans="1:14" x14ac:dyDescent="0.15">
      <c r="A4211" t="str">
        <f t="shared" si="68"/>
        <v>202001_199_4562342690050</v>
      </c>
      <c r="B4211">
        <v>202001</v>
      </c>
      <c r="C4211">
        <v>199</v>
      </c>
      <c r="D4211" t="s">
        <v>63</v>
      </c>
      <c r="E4211" s="9">
        <v>4562342690050</v>
      </c>
      <c r="F4211">
        <v>0</v>
      </c>
      <c r="G4211">
        <v>0</v>
      </c>
      <c r="H4211" t="s">
        <v>22</v>
      </c>
      <c r="I4211" t="s">
        <v>19</v>
      </c>
      <c r="J4211" t="s">
        <v>329</v>
      </c>
      <c r="K4211">
        <v>5</v>
      </c>
      <c r="L4211">
        <v>4</v>
      </c>
      <c r="M4211">
        <v>0</v>
      </c>
      <c r="N4211">
        <v>0</v>
      </c>
    </row>
    <row r="4212" spans="1:14" x14ac:dyDescent="0.15">
      <c r="A4212" t="str">
        <f t="shared" si="68"/>
        <v>202001_199_4562342690043</v>
      </c>
      <c r="B4212">
        <v>202001</v>
      </c>
      <c r="C4212">
        <v>199</v>
      </c>
      <c r="D4212" t="s">
        <v>63</v>
      </c>
      <c r="E4212" s="9">
        <v>4562342690043</v>
      </c>
      <c r="F4212">
        <v>0</v>
      </c>
      <c r="G4212">
        <v>0</v>
      </c>
      <c r="H4212" t="s">
        <v>21</v>
      </c>
      <c r="I4212" t="s">
        <v>19</v>
      </c>
      <c r="J4212" t="s">
        <v>329</v>
      </c>
      <c r="K4212">
        <v>12</v>
      </c>
      <c r="L4212">
        <v>17</v>
      </c>
      <c r="M4212">
        <v>0</v>
      </c>
      <c r="N4212">
        <v>0</v>
      </c>
    </row>
    <row r="4213" spans="1:14" x14ac:dyDescent="0.15">
      <c r="A4213" t="str">
        <f t="shared" si="68"/>
        <v>202001_199_4562342690067</v>
      </c>
      <c r="B4213">
        <v>202001</v>
      </c>
      <c r="C4213">
        <v>199</v>
      </c>
      <c r="D4213" t="s">
        <v>63</v>
      </c>
      <c r="E4213" s="9">
        <v>4562342690067</v>
      </c>
      <c r="F4213">
        <v>0</v>
      </c>
      <c r="G4213">
        <v>0</v>
      </c>
      <c r="H4213" t="s">
        <v>23</v>
      </c>
      <c r="I4213" t="s">
        <v>19</v>
      </c>
      <c r="J4213" t="s">
        <v>329</v>
      </c>
      <c r="K4213">
        <v>26</v>
      </c>
      <c r="L4213">
        <v>0</v>
      </c>
      <c r="M4213">
        <v>0</v>
      </c>
      <c r="N4213">
        <v>0</v>
      </c>
    </row>
    <row r="4214" spans="1:14" x14ac:dyDescent="0.15">
      <c r="A4214" t="str">
        <f t="shared" si="68"/>
        <v>202001_199_4562342690074</v>
      </c>
      <c r="B4214">
        <v>202001</v>
      </c>
      <c r="C4214">
        <v>199</v>
      </c>
      <c r="D4214" t="s">
        <v>63</v>
      </c>
      <c r="E4214" s="9">
        <v>4562342690074</v>
      </c>
      <c r="F4214">
        <v>0</v>
      </c>
      <c r="G4214">
        <v>0</v>
      </c>
      <c r="H4214" t="s">
        <v>24</v>
      </c>
      <c r="I4214" t="s">
        <v>19</v>
      </c>
      <c r="J4214" t="s">
        <v>329</v>
      </c>
      <c r="K4214">
        <v>14</v>
      </c>
      <c r="L4214">
        <v>16</v>
      </c>
      <c r="M4214">
        <v>0</v>
      </c>
      <c r="N4214">
        <v>0</v>
      </c>
    </row>
    <row r="4215" spans="1:14" x14ac:dyDescent="0.15">
      <c r="A4215" t="str">
        <f t="shared" si="68"/>
        <v>202001_199_4562342690081</v>
      </c>
      <c r="B4215">
        <v>202001</v>
      </c>
      <c r="C4215">
        <v>199</v>
      </c>
      <c r="D4215" t="s">
        <v>63</v>
      </c>
      <c r="E4215" s="9">
        <v>4562342690081</v>
      </c>
      <c r="F4215">
        <v>0</v>
      </c>
      <c r="G4215">
        <v>0</v>
      </c>
      <c r="H4215" t="s">
        <v>25</v>
      </c>
      <c r="I4215" t="s">
        <v>19</v>
      </c>
      <c r="J4215" t="s">
        <v>329</v>
      </c>
      <c r="K4215">
        <v>3</v>
      </c>
      <c r="L4215">
        <v>3</v>
      </c>
      <c r="M4215">
        <v>0</v>
      </c>
      <c r="N4215">
        <v>0</v>
      </c>
    </row>
    <row r="4216" spans="1:14" x14ac:dyDescent="0.15">
      <c r="A4216" t="str">
        <f t="shared" si="68"/>
        <v>202001_316_4562342690029</v>
      </c>
      <c r="B4216">
        <v>202001</v>
      </c>
      <c r="C4216">
        <v>316</v>
      </c>
      <c r="D4216" t="s">
        <v>79</v>
      </c>
      <c r="E4216" s="9">
        <v>4562342690029</v>
      </c>
      <c r="F4216">
        <v>0</v>
      </c>
      <c r="G4216">
        <v>0</v>
      </c>
      <c r="H4216" t="s">
        <v>18</v>
      </c>
      <c r="I4216" t="s">
        <v>19</v>
      </c>
      <c r="J4216" t="s">
        <v>329</v>
      </c>
      <c r="K4216">
        <v>23</v>
      </c>
      <c r="L4216">
        <v>1</v>
      </c>
      <c r="M4216">
        <v>0</v>
      </c>
      <c r="N4216">
        <v>0</v>
      </c>
    </row>
    <row r="4217" spans="1:14" x14ac:dyDescent="0.15">
      <c r="A4217" t="str">
        <f t="shared" si="68"/>
        <v>202001_316_4562342690036</v>
      </c>
      <c r="B4217">
        <v>202001</v>
      </c>
      <c r="C4217">
        <v>316</v>
      </c>
      <c r="D4217" t="s">
        <v>79</v>
      </c>
      <c r="E4217" s="9">
        <v>4562342690036</v>
      </c>
      <c r="F4217">
        <v>0</v>
      </c>
      <c r="G4217">
        <v>0</v>
      </c>
      <c r="H4217" t="s">
        <v>20</v>
      </c>
      <c r="I4217" t="s">
        <v>19</v>
      </c>
      <c r="J4217" t="s">
        <v>329</v>
      </c>
      <c r="K4217">
        <v>6</v>
      </c>
      <c r="L4217">
        <v>0</v>
      </c>
      <c r="M4217">
        <v>0</v>
      </c>
      <c r="N4217">
        <v>0</v>
      </c>
    </row>
    <row r="4218" spans="1:14" x14ac:dyDescent="0.15">
      <c r="A4218" t="str">
        <f t="shared" si="68"/>
        <v>202001_316_4562342690050</v>
      </c>
      <c r="B4218">
        <v>202001</v>
      </c>
      <c r="C4218">
        <v>316</v>
      </c>
      <c r="D4218" t="s">
        <v>79</v>
      </c>
      <c r="E4218" s="9">
        <v>4562342690050</v>
      </c>
      <c r="F4218">
        <v>0</v>
      </c>
      <c r="G4218">
        <v>0</v>
      </c>
      <c r="H4218" t="s">
        <v>22</v>
      </c>
      <c r="I4218" t="s">
        <v>19</v>
      </c>
      <c r="J4218" t="s">
        <v>329</v>
      </c>
      <c r="K4218">
        <v>7</v>
      </c>
      <c r="L4218">
        <v>1</v>
      </c>
      <c r="M4218">
        <v>0</v>
      </c>
      <c r="N4218">
        <v>0</v>
      </c>
    </row>
    <row r="4219" spans="1:14" x14ac:dyDescent="0.15">
      <c r="A4219" t="str">
        <f t="shared" si="68"/>
        <v>202001_316_4562342690043</v>
      </c>
      <c r="B4219">
        <v>202001</v>
      </c>
      <c r="C4219">
        <v>316</v>
      </c>
      <c r="D4219" t="s">
        <v>79</v>
      </c>
      <c r="E4219" s="9">
        <v>4562342690043</v>
      </c>
      <c r="F4219">
        <v>0</v>
      </c>
      <c r="G4219">
        <v>0</v>
      </c>
      <c r="H4219" t="s">
        <v>21</v>
      </c>
      <c r="I4219" t="s">
        <v>19</v>
      </c>
      <c r="J4219" t="s">
        <v>329</v>
      </c>
      <c r="K4219">
        <v>20</v>
      </c>
      <c r="L4219">
        <v>1</v>
      </c>
      <c r="M4219">
        <v>0</v>
      </c>
      <c r="N4219">
        <v>0</v>
      </c>
    </row>
    <row r="4220" spans="1:14" x14ac:dyDescent="0.15">
      <c r="A4220" t="str">
        <f t="shared" si="68"/>
        <v>202001_316_4562342690067</v>
      </c>
      <c r="B4220">
        <v>202001</v>
      </c>
      <c r="C4220">
        <v>316</v>
      </c>
      <c r="D4220" t="s">
        <v>79</v>
      </c>
      <c r="E4220" s="9">
        <v>4562342690067</v>
      </c>
      <c r="F4220">
        <v>0</v>
      </c>
      <c r="G4220">
        <v>0</v>
      </c>
      <c r="H4220" t="s">
        <v>23</v>
      </c>
      <c r="I4220" t="s">
        <v>19</v>
      </c>
      <c r="J4220" t="s">
        <v>329</v>
      </c>
      <c r="K4220">
        <v>26</v>
      </c>
      <c r="L4220">
        <v>1</v>
      </c>
      <c r="M4220">
        <v>0</v>
      </c>
      <c r="N4220">
        <v>0</v>
      </c>
    </row>
    <row r="4221" spans="1:14" x14ac:dyDescent="0.15">
      <c r="A4221" t="str">
        <f t="shared" si="68"/>
        <v>202001_316_4562342690074</v>
      </c>
      <c r="B4221">
        <v>202001</v>
      </c>
      <c r="C4221">
        <v>316</v>
      </c>
      <c r="D4221" t="s">
        <v>79</v>
      </c>
      <c r="E4221" s="9">
        <v>4562342690074</v>
      </c>
      <c r="F4221">
        <v>0</v>
      </c>
      <c r="G4221">
        <v>0</v>
      </c>
      <c r="H4221" t="s">
        <v>24</v>
      </c>
      <c r="I4221" t="s">
        <v>19</v>
      </c>
      <c r="J4221" t="s">
        <v>329</v>
      </c>
      <c r="K4221">
        <v>21</v>
      </c>
      <c r="L4221">
        <v>2</v>
      </c>
      <c r="M4221">
        <v>0</v>
      </c>
      <c r="N4221">
        <v>0</v>
      </c>
    </row>
    <row r="4222" spans="1:14" x14ac:dyDescent="0.15">
      <c r="A4222" t="str">
        <f t="shared" si="68"/>
        <v>202001_316_4562342690081</v>
      </c>
      <c r="B4222">
        <v>202001</v>
      </c>
      <c r="C4222">
        <v>316</v>
      </c>
      <c r="D4222" t="s">
        <v>79</v>
      </c>
      <c r="E4222" s="9">
        <v>4562342690081</v>
      </c>
      <c r="F4222">
        <v>0</v>
      </c>
      <c r="G4222">
        <v>0</v>
      </c>
      <c r="H4222" t="s">
        <v>25</v>
      </c>
      <c r="I4222" t="s">
        <v>19</v>
      </c>
      <c r="J4222" t="s">
        <v>329</v>
      </c>
      <c r="K4222">
        <v>7</v>
      </c>
      <c r="L4222">
        <v>0</v>
      </c>
      <c r="M4222">
        <v>0</v>
      </c>
      <c r="N4222">
        <v>0</v>
      </c>
    </row>
    <row r="4223" spans="1:14" x14ac:dyDescent="0.15">
      <c r="A4223" t="str">
        <f t="shared" si="68"/>
        <v>202001_317_4562342690029</v>
      </c>
      <c r="B4223">
        <v>202001</v>
      </c>
      <c r="C4223">
        <v>317</v>
      </c>
      <c r="D4223" t="s">
        <v>80</v>
      </c>
      <c r="E4223" s="9">
        <v>4562342690029</v>
      </c>
      <c r="F4223">
        <v>0</v>
      </c>
      <c r="G4223">
        <v>0</v>
      </c>
      <c r="H4223" t="s">
        <v>18</v>
      </c>
      <c r="I4223" t="s">
        <v>19</v>
      </c>
      <c r="J4223" t="s">
        <v>329</v>
      </c>
      <c r="K4223">
        <v>19</v>
      </c>
      <c r="L4223">
        <v>1</v>
      </c>
      <c r="M4223">
        <v>0</v>
      </c>
      <c r="N4223">
        <v>0</v>
      </c>
    </row>
    <row r="4224" spans="1:14" x14ac:dyDescent="0.15">
      <c r="A4224" t="str">
        <f t="shared" si="68"/>
        <v>202001_317_4562342690036</v>
      </c>
      <c r="B4224">
        <v>202001</v>
      </c>
      <c r="C4224">
        <v>317</v>
      </c>
      <c r="D4224" t="s">
        <v>80</v>
      </c>
      <c r="E4224" s="9">
        <v>4562342690036</v>
      </c>
      <c r="F4224">
        <v>0</v>
      </c>
      <c r="G4224">
        <v>0</v>
      </c>
      <c r="H4224" t="s">
        <v>20</v>
      </c>
      <c r="I4224" t="s">
        <v>19</v>
      </c>
      <c r="J4224" t="s">
        <v>329</v>
      </c>
      <c r="K4224">
        <v>4</v>
      </c>
      <c r="L4224">
        <v>0</v>
      </c>
      <c r="M4224">
        <v>0</v>
      </c>
      <c r="N4224">
        <v>0</v>
      </c>
    </row>
    <row r="4225" spans="1:14" x14ac:dyDescent="0.15">
      <c r="A4225" t="str">
        <f t="shared" si="68"/>
        <v>202001_317_4562342690050</v>
      </c>
      <c r="B4225">
        <v>202001</v>
      </c>
      <c r="C4225">
        <v>317</v>
      </c>
      <c r="D4225" t="s">
        <v>80</v>
      </c>
      <c r="E4225" s="9">
        <v>4562342690050</v>
      </c>
      <c r="F4225">
        <v>0</v>
      </c>
      <c r="G4225">
        <v>0</v>
      </c>
      <c r="H4225" t="s">
        <v>22</v>
      </c>
      <c r="I4225" t="s">
        <v>19</v>
      </c>
      <c r="J4225" t="s">
        <v>329</v>
      </c>
      <c r="K4225">
        <v>3</v>
      </c>
      <c r="L4225">
        <v>2</v>
      </c>
      <c r="M4225">
        <v>0</v>
      </c>
      <c r="N4225">
        <v>0</v>
      </c>
    </row>
    <row r="4226" spans="1:14" x14ac:dyDescent="0.15">
      <c r="A4226" t="str">
        <f t="shared" si="68"/>
        <v>202001_317_4562342690043</v>
      </c>
      <c r="B4226">
        <v>202001</v>
      </c>
      <c r="C4226">
        <v>317</v>
      </c>
      <c r="D4226" t="s">
        <v>80</v>
      </c>
      <c r="E4226" s="9">
        <v>4562342690043</v>
      </c>
      <c r="F4226">
        <v>0</v>
      </c>
      <c r="G4226">
        <v>0</v>
      </c>
      <c r="H4226" t="s">
        <v>21</v>
      </c>
      <c r="I4226" t="s">
        <v>19</v>
      </c>
      <c r="J4226" t="s">
        <v>329</v>
      </c>
      <c r="K4226">
        <v>17</v>
      </c>
      <c r="L4226">
        <v>4</v>
      </c>
      <c r="M4226">
        <v>0</v>
      </c>
      <c r="N4226">
        <v>0</v>
      </c>
    </row>
    <row r="4227" spans="1:14" x14ac:dyDescent="0.15">
      <c r="A4227" t="str">
        <f t="shared" si="68"/>
        <v>202001_317_4562342690067</v>
      </c>
      <c r="B4227">
        <v>202001</v>
      </c>
      <c r="C4227">
        <v>317</v>
      </c>
      <c r="D4227" t="s">
        <v>80</v>
      </c>
      <c r="E4227" s="9">
        <v>4562342690067</v>
      </c>
      <c r="F4227">
        <v>0</v>
      </c>
      <c r="G4227">
        <v>0</v>
      </c>
      <c r="H4227" t="s">
        <v>23</v>
      </c>
      <c r="I4227" t="s">
        <v>19</v>
      </c>
      <c r="J4227" t="s">
        <v>329</v>
      </c>
      <c r="K4227">
        <v>15</v>
      </c>
      <c r="L4227">
        <v>1</v>
      </c>
      <c r="M4227">
        <v>0</v>
      </c>
      <c r="N4227">
        <v>0</v>
      </c>
    </row>
    <row r="4228" spans="1:14" x14ac:dyDescent="0.15">
      <c r="A4228" t="str">
        <f t="shared" si="68"/>
        <v>202001_317_4562342690074</v>
      </c>
      <c r="B4228">
        <v>202001</v>
      </c>
      <c r="C4228">
        <v>317</v>
      </c>
      <c r="D4228" t="s">
        <v>80</v>
      </c>
      <c r="E4228" s="9">
        <v>4562342690074</v>
      </c>
      <c r="F4228">
        <v>0</v>
      </c>
      <c r="G4228">
        <v>0</v>
      </c>
      <c r="H4228" t="s">
        <v>24</v>
      </c>
      <c r="I4228" t="s">
        <v>19</v>
      </c>
      <c r="J4228" t="s">
        <v>329</v>
      </c>
      <c r="K4228">
        <v>11</v>
      </c>
      <c r="L4228">
        <v>2</v>
      </c>
      <c r="M4228">
        <v>0</v>
      </c>
      <c r="N4228">
        <v>0</v>
      </c>
    </row>
    <row r="4229" spans="1:14" x14ac:dyDescent="0.15">
      <c r="A4229" t="str">
        <f t="shared" si="68"/>
        <v>202001_317_4562342690081</v>
      </c>
      <c r="B4229">
        <v>202001</v>
      </c>
      <c r="C4229">
        <v>317</v>
      </c>
      <c r="D4229" t="s">
        <v>80</v>
      </c>
      <c r="E4229" s="9">
        <v>4562342690081</v>
      </c>
      <c r="F4229">
        <v>0</v>
      </c>
      <c r="G4229">
        <v>0</v>
      </c>
      <c r="H4229" t="s">
        <v>25</v>
      </c>
      <c r="I4229" t="s">
        <v>19</v>
      </c>
      <c r="J4229" t="s">
        <v>329</v>
      </c>
      <c r="K4229">
        <v>2</v>
      </c>
      <c r="L4229">
        <v>0</v>
      </c>
      <c r="M4229">
        <v>0</v>
      </c>
      <c r="N4229">
        <v>0</v>
      </c>
    </row>
    <row r="4230" spans="1:14" x14ac:dyDescent="0.15">
      <c r="A4230" t="str">
        <f t="shared" si="68"/>
        <v>202001_322_4562342690029</v>
      </c>
      <c r="B4230">
        <v>202001</v>
      </c>
      <c r="C4230">
        <v>322</v>
      </c>
      <c r="D4230" t="s">
        <v>83</v>
      </c>
      <c r="E4230" s="9">
        <v>4562342690029</v>
      </c>
      <c r="F4230">
        <v>0</v>
      </c>
      <c r="G4230">
        <v>0</v>
      </c>
      <c r="H4230" t="s">
        <v>18</v>
      </c>
      <c r="I4230" t="s">
        <v>19</v>
      </c>
      <c r="J4230" t="s">
        <v>329</v>
      </c>
      <c r="K4230">
        <v>20</v>
      </c>
      <c r="L4230">
        <v>7</v>
      </c>
      <c r="M4230">
        <v>0</v>
      </c>
      <c r="N4230">
        <v>0</v>
      </c>
    </row>
    <row r="4231" spans="1:14" x14ac:dyDescent="0.15">
      <c r="A4231" t="str">
        <f t="shared" si="68"/>
        <v>202001_322_4562342690036</v>
      </c>
      <c r="B4231">
        <v>202001</v>
      </c>
      <c r="C4231">
        <v>322</v>
      </c>
      <c r="D4231" t="s">
        <v>83</v>
      </c>
      <c r="E4231" s="9">
        <v>4562342690036</v>
      </c>
      <c r="F4231">
        <v>0</v>
      </c>
      <c r="G4231">
        <v>0</v>
      </c>
      <c r="H4231" t="s">
        <v>20</v>
      </c>
      <c r="I4231" t="s">
        <v>19</v>
      </c>
      <c r="J4231" t="s">
        <v>329</v>
      </c>
      <c r="K4231">
        <v>7</v>
      </c>
      <c r="L4231">
        <v>3</v>
      </c>
      <c r="M4231">
        <v>0</v>
      </c>
      <c r="N4231">
        <v>0</v>
      </c>
    </row>
    <row r="4232" spans="1:14" x14ac:dyDescent="0.15">
      <c r="A4232" t="str">
        <f t="shared" si="68"/>
        <v>202001_322_4562342690050</v>
      </c>
      <c r="B4232">
        <v>202001</v>
      </c>
      <c r="C4232">
        <v>322</v>
      </c>
      <c r="D4232" t="s">
        <v>83</v>
      </c>
      <c r="E4232" s="9">
        <v>4562342690050</v>
      </c>
      <c r="F4232">
        <v>0</v>
      </c>
      <c r="G4232">
        <v>0</v>
      </c>
      <c r="H4232" t="s">
        <v>22</v>
      </c>
      <c r="I4232" t="s">
        <v>19</v>
      </c>
      <c r="J4232" t="s">
        <v>329</v>
      </c>
      <c r="K4232">
        <v>10</v>
      </c>
      <c r="L4232">
        <v>0</v>
      </c>
      <c r="M4232">
        <v>0</v>
      </c>
      <c r="N4232">
        <v>0</v>
      </c>
    </row>
    <row r="4233" spans="1:14" x14ac:dyDescent="0.15">
      <c r="A4233" t="str">
        <f t="shared" si="68"/>
        <v>202001_322_4562342690043</v>
      </c>
      <c r="B4233">
        <v>202001</v>
      </c>
      <c r="C4233">
        <v>322</v>
      </c>
      <c r="D4233" t="s">
        <v>83</v>
      </c>
      <c r="E4233" s="9">
        <v>4562342690043</v>
      </c>
      <c r="F4233">
        <v>0</v>
      </c>
      <c r="G4233">
        <v>0</v>
      </c>
      <c r="H4233" t="s">
        <v>21</v>
      </c>
      <c r="I4233" t="s">
        <v>19</v>
      </c>
      <c r="J4233" t="s">
        <v>329</v>
      </c>
      <c r="K4233">
        <v>24</v>
      </c>
      <c r="L4233">
        <v>4</v>
      </c>
      <c r="M4233">
        <v>0</v>
      </c>
      <c r="N4233">
        <v>0</v>
      </c>
    </row>
    <row r="4234" spans="1:14" x14ac:dyDescent="0.15">
      <c r="A4234" t="str">
        <f t="shared" si="68"/>
        <v>202001_322_4562342690067</v>
      </c>
      <c r="B4234">
        <v>202001</v>
      </c>
      <c r="C4234">
        <v>322</v>
      </c>
      <c r="D4234" t="s">
        <v>83</v>
      </c>
      <c r="E4234" s="9">
        <v>4562342690067</v>
      </c>
      <c r="F4234">
        <v>0</v>
      </c>
      <c r="G4234">
        <v>0</v>
      </c>
      <c r="H4234" t="s">
        <v>23</v>
      </c>
      <c r="I4234" t="s">
        <v>19</v>
      </c>
      <c r="J4234" t="s">
        <v>329</v>
      </c>
      <c r="K4234">
        <v>27</v>
      </c>
      <c r="L4234">
        <v>1</v>
      </c>
      <c r="M4234">
        <v>0</v>
      </c>
      <c r="N4234">
        <v>0</v>
      </c>
    </row>
    <row r="4235" spans="1:14" x14ac:dyDescent="0.15">
      <c r="A4235" t="str">
        <f t="shared" si="68"/>
        <v>202001_322_4562342690074</v>
      </c>
      <c r="B4235">
        <v>202001</v>
      </c>
      <c r="C4235">
        <v>322</v>
      </c>
      <c r="D4235" t="s">
        <v>83</v>
      </c>
      <c r="E4235" s="9">
        <v>4562342690074</v>
      </c>
      <c r="F4235">
        <v>0</v>
      </c>
      <c r="G4235">
        <v>0</v>
      </c>
      <c r="H4235" t="s">
        <v>24</v>
      </c>
      <c r="I4235" t="s">
        <v>19</v>
      </c>
      <c r="J4235" t="s">
        <v>329</v>
      </c>
      <c r="K4235">
        <v>21</v>
      </c>
      <c r="L4235">
        <v>6</v>
      </c>
      <c r="M4235">
        <v>0</v>
      </c>
      <c r="N4235">
        <v>0</v>
      </c>
    </row>
    <row r="4236" spans="1:14" x14ac:dyDescent="0.15">
      <c r="A4236" t="str">
        <f t="shared" si="68"/>
        <v>202001_322_4562342690081</v>
      </c>
      <c r="B4236">
        <v>202001</v>
      </c>
      <c r="C4236">
        <v>322</v>
      </c>
      <c r="D4236" t="s">
        <v>83</v>
      </c>
      <c r="E4236" s="9">
        <v>4562342690081</v>
      </c>
      <c r="F4236">
        <v>0</v>
      </c>
      <c r="G4236">
        <v>0</v>
      </c>
      <c r="H4236" t="s">
        <v>25</v>
      </c>
      <c r="I4236" t="s">
        <v>19</v>
      </c>
      <c r="J4236" t="s">
        <v>329</v>
      </c>
      <c r="K4236">
        <v>6</v>
      </c>
      <c r="L4236">
        <v>4</v>
      </c>
      <c r="M4236">
        <v>0</v>
      </c>
      <c r="N4236">
        <v>0</v>
      </c>
    </row>
    <row r="4237" spans="1:14" x14ac:dyDescent="0.15">
      <c r="A4237" t="str">
        <f t="shared" si="68"/>
        <v>202001_421_4562342690029</v>
      </c>
      <c r="B4237">
        <v>202001</v>
      </c>
      <c r="C4237">
        <v>421</v>
      </c>
      <c r="D4237" t="s">
        <v>115</v>
      </c>
      <c r="E4237" s="9">
        <v>4562342690029</v>
      </c>
      <c r="F4237">
        <v>0</v>
      </c>
      <c r="G4237">
        <v>0</v>
      </c>
      <c r="H4237" t="s">
        <v>18</v>
      </c>
      <c r="I4237" t="s">
        <v>19</v>
      </c>
      <c r="J4237" t="s">
        <v>329</v>
      </c>
      <c r="K4237">
        <v>21</v>
      </c>
      <c r="L4237">
        <v>8</v>
      </c>
      <c r="M4237">
        <v>0</v>
      </c>
      <c r="N4237">
        <v>0</v>
      </c>
    </row>
    <row r="4238" spans="1:14" x14ac:dyDescent="0.15">
      <c r="A4238" t="str">
        <f t="shared" si="68"/>
        <v>202001_421_4562342690036</v>
      </c>
      <c r="B4238">
        <v>202001</v>
      </c>
      <c r="C4238">
        <v>421</v>
      </c>
      <c r="D4238" t="s">
        <v>115</v>
      </c>
      <c r="E4238" s="9">
        <v>4562342690036</v>
      </c>
      <c r="F4238">
        <v>0</v>
      </c>
      <c r="G4238">
        <v>0</v>
      </c>
      <c r="H4238" t="s">
        <v>20</v>
      </c>
      <c r="I4238" t="s">
        <v>19</v>
      </c>
      <c r="J4238" t="s">
        <v>329</v>
      </c>
      <c r="K4238">
        <v>2</v>
      </c>
      <c r="L4238">
        <v>6</v>
      </c>
      <c r="M4238">
        <v>0</v>
      </c>
      <c r="N4238">
        <v>0</v>
      </c>
    </row>
    <row r="4239" spans="1:14" x14ac:dyDescent="0.15">
      <c r="A4239" t="str">
        <f t="shared" si="68"/>
        <v>202001_421_4562342690050</v>
      </c>
      <c r="B4239">
        <v>202001</v>
      </c>
      <c r="C4239">
        <v>421</v>
      </c>
      <c r="D4239" t="s">
        <v>115</v>
      </c>
      <c r="E4239" s="9">
        <v>4562342690050</v>
      </c>
      <c r="F4239">
        <v>0</v>
      </c>
      <c r="G4239">
        <v>0</v>
      </c>
      <c r="H4239" t="s">
        <v>22</v>
      </c>
      <c r="I4239" t="s">
        <v>19</v>
      </c>
      <c r="J4239" t="s">
        <v>329</v>
      </c>
      <c r="K4239">
        <v>5</v>
      </c>
      <c r="L4239">
        <v>4</v>
      </c>
      <c r="M4239">
        <v>0</v>
      </c>
      <c r="N4239">
        <v>0</v>
      </c>
    </row>
    <row r="4240" spans="1:14" x14ac:dyDescent="0.15">
      <c r="A4240" t="str">
        <f t="shared" si="68"/>
        <v>202001_421_4562342690043</v>
      </c>
      <c r="B4240">
        <v>202001</v>
      </c>
      <c r="C4240">
        <v>421</v>
      </c>
      <c r="D4240" t="s">
        <v>115</v>
      </c>
      <c r="E4240" s="9">
        <v>4562342690043</v>
      </c>
      <c r="F4240">
        <v>0</v>
      </c>
      <c r="G4240">
        <v>0</v>
      </c>
      <c r="H4240" t="s">
        <v>21</v>
      </c>
      <c r="I4240" t="s">
        <v>19</v>
      </c>
      <c r="J4240" t="s">
        <v>329</v>
      </c>
      <c r="K4240">
        <v>23</v>
      </c>
      <c r="L4240">
        <v>7</v>
      </c>
      <c r="M4240">
        <v>0</v>
      </c>
      <c r="N4240">
        <v>0</v>
      </c>
    </row>
    <row r="4241" spans="1:14" x14ac:dyDescent="0.15">
      <c r="A4241" t="str">
        <f t="shared" si="68"/>
        <v>202001_421_4562342690067</v>
      </c>
      <c r="B4241">
        <v>202001</v>
      </c>
      <c r="C4241">
        <v>421</v>
      </c>
      <c r="D4241" t="s">
        <v>115</v>
      </c>
      <c r="E4241" s="9">
        <v>4562342690067</v>
      </c>
      <c r="F4241">
        <v>0</v>
      </c>
      <c r="G4241">
        <v>0</v>
      </c>
      <c r="H4241" t="s">
        <v>23</v>
      </c>
      <c r="I4241" t="s">
        <v>19</v>
      </c>
      <c r="J4241" t="s">
        <v>329</v>
      </c>
      <c r="K4241">
        <v>19</v>
      </c>
      <c r="L4241">
        <v>10</v>
      </c>
      <c r="M4241">
        <v>0</v>
      </c>
      <c r="N4241">
        <v>0</v>
      </c>
    </row>
    <row r="4242" spans="1:14" x14ac:dyDescent="0.15">
      <c r="A4242" t="str">
        <f t="shared" si="68"/>
        <v>202001_421_4562342690074</v>
      </c>
      <c r="B4242">
        <v>202001</v>
      </c>
      <c r="C4242">
        <v>421</v>
      </c>
      <c r="D4242" t="s">
        <v>115</v>
      </c>
      <c r="E4242" s="9">
        <v>4562342690074</v>
      </c>
      <c r="F4242">
        <v>0</v>
      </c>
      <c r="G4242">
        <v>0</v>
      </c>
      <c r="H4242" t="s">
        <v>24</v>
      </c>
      <c r="I4242" t="s">
        <v>19</v>
      </c>
      <c r="J4242" t="s">
        <v>329</v>
      </c>
      <c r="K4242">
        <v>6</v>
      </c>
      <c r="L4242">
        <v>18</v>
      </c>
      <c r="M4242">
        <v>0</v>
      </c>
      <c r="N4242">
        <v>0</v>
      </c>
    </row>
    <row r="4243" spans="1:14" x14ac:dyDescent="0.15">
      <c r="A4243" t="str">
        <f t="shared" si="68"/>
        <v>202001_421_4562342690081</v>
      </c>
      <c r="B4243">
        <v>202001</v>
      </c>
      <c r="C4243">
        <v>421</v>
      </c>
      <c r="D4243" t="s">
        <v>115</v>
      </c>
      <c r="E4243" s="9">
        <v>4562342690081</v>
      </c>
      <c r="F4243">
        <v>0</v>
      </c>
      <c r="G4243">
        <v>0</v>
      </c>
      <c r="H4243" t="s">
        <v>25</v>
      </c>
      <c r="I4243" t="s">
        <v>19</v>
      </c>
      <c r="J4243" t="s">
        <v>329</v>
      </c>
      <c r="K4243">
        <v>6</v>
      </c>
      <c r="L4243">
        <v>3</v>
      </c>
      <c r="M4243">
        <v>0</v>
      </c>
      <c r="N4243">
        <v>0</v>
      </c>
    </row>
    <row r="4244" spans="1:14" x14ac:dyDescent="0.15">
      <c r="A4244" t="str">
        <f t="shared" si="68"/>
        <v>202001_121_4562342690029</v>
      </c>
      <c r="B4244">
        <v>202001</v>
      </c>
      <c r="C4244">
        <v>121</v>
      </c>
      <c r="D4244" t="s">
        <v>52</v>
      </c>
      <c r="E4244" s="9">
        <v>4562342690029</v>
      </c>
      <c r="F4244">
        <v>0</v>
      </c>
      <c r="G4244">
        <v>0</v>
      </c>
      <c r="H4244" t="s">
        <v>18</v>
      </c>
      <c r="I4244" t="s">
        <v>19</v>
      </c>
      <c r="J4244" t="s">
        <v>329</v>
      </c>
      <c r="K4244">
        <v>17</v>
      </c>
      <c r="L4244">
        <v>3</v>
      </c>
      <c r="M4244">
        <v>0</v>
      </c>
      <c r="N4244">
        <v>0</v>
      </c>
    </row>
    <row r="4245" spans="1:14" x14ac:dyDescent="0.15">
      <c r="A4245" t="str">
        <f t="shared" si="68"/>
        <v>202001_121_4562342690036</v>
      </c>
      <c r="B4245">
        <v>202001</v>
      </c>
      <c r="C4245">
        <v>121</v>
      </c>
      <c r="D4245" t="s">
        <v>52</v>
      </c>
      <c r="E4245" s="9">
        <v>4562342690036</v>
      </c>
      <c r="F4245">
        <v>0</v>
      </c>
      <c r="G4245">
        <v>0</v>
      </c>
      <c r="H4245" t="s">
        <v>20</v>
      </c>
      <c r="I4245" t="s">
        <v>19</v>
      </c>
      <c r="J4245" t="s">
        <v>329</v>
      </c>
      <c r="K4245">
        <v>4</v>
      </c>
      <c r="L4245">
        <v>1</v>
      </c>
      <c r="M4245">
        <v>0</v>
      </c>
      <c r="N4245">
        <v>0</v>
      </c>
    </row>
    <row r="4246" spans="1:14" x14ac:dyDescent="0.15">
      <c r="A4246" t="str">
        <f t="shared" si="68"/>
        <v>202001_121_4562342690050</v>
      </c>
      <c r="B4246">
        <v>202001</v>
      </c>
      <c r="C4246">
        <v>121</v>
      </c>
      <c r="D4246" t="s">
        <v>52</v>
      </c>
      <c r="E4246" s="9">
        <v>4562342690050</v>
      </c>
      <c r="F4246">
        <v>0</v>
      </c>
      <c r="G4246">
        <v>0</v>
      </c>
      <c r="H4246" t="s">
        <v>22</v>
      </c>
      <c r="I4246" t="s">
        <v>19</v>
      </c>
      <c r="J4246" t="s">
        <v>329</v>
      </c>
      <c r="K4246">
        <v>10</v>
      </c>
      <c r="L4246">
        <v>0</v>
      </c>
      <c r="M4246">
        <v>0</v>
      </c>
      <c r="N4246">
        <v>0</v>
      </c>
    </row>
    <row r="4247" spans="1:14" x14ac:dyDescent="0.15">
      <c r="A4247" t="str">
        <f t="shared" si="68"/>
        <v>202001_121_4562342690043</v>
      </c>
      <c r="B4247">
        <v>202001</v>
      </c>
      <c r="C4247">
        <v>121</v>
      </c>
      <c r="D4247" t="s">
        <v>52</v>
      </c>
      <c r="E4247" s="9">
        <v>4562342690043</v>
      </c>
      <c r="F4247">
        <v>0</v>
      </c>
      <c r="G4247">
        <v>0</v>
      </c>
      <c r="H4247" t="s">
        <v>21</v>
      </c>
      <c r="I4247" t="s">
        <v>19</v>
      </c>
      <c r="J4247" t="s">
        <v>329</v>
      </c>
      <c r="K4247">
        <v>25</v>
      </c>
      <c r="L4247">
        <v>2</v>
      </c>
      <c r="M4247">
        <v>0</v>
      </c>
      <c r="N4247">
        <v>0</v>
      </c>
    </row>
    <row r="4248" spans="1:14" x14ac:dyDescent="0.15">
      <c r="A4248" t="str">
        <f t="shared" si="68"/>
        <v>202001_121_4562342690067</v>
      </c>
      <c r="B4248">
        <v>202001</v>
      </c>
      <c r="C4248">
        <v>121</v>
      </c>
      <c r="D4248" t="s">
        <v>52</v>
      </c>
      <c r="E4248" s="9">
        <v>4562342690067</v>
      </c>
      <c r="F4248">
        <v>0</v>
      </c>
      <c r="G4248">
        <v>0</v>
      </c>
      <c r="H4248" t="s">
        <v>23</v>
      </c>
      <c r="I4248" t="s">
        <v>19</v>
      </c>
      <c r="J4248" t="s">
        <v>329</v>
      </c>
      <c r="K4248">
        <v>26</v>
      </c>
      <c r="L4248">
        <v>3</v>
      </c>
      <c r="M4248">
        <v>0</v>
      </c>
      <c r="N4248">
        <v>0</v>
      </c>
    </row>
    <row r="4249" spans="1:14" x14ac:dyDescent="0.15">
      <c r="A4249" t="str">
        <f t="shared" ref="A4249:A4312" si="69">B4249&amp;"_"&amp;C4249&amp;"_"&amp;E4249</f>
        <v>202001_121_4562342690074</v>
      </c>
      <c r="B4249">
        <v>202001</v>
      </c>
      <c r="C4249">
        <v>121</v>
      </c>
      <c r="D4249" t="s">
        <v>52</v>
      </c>
      <c r="E4249" s="9">
        <v>4562342690074</v>
      </c>
      <c r="F4249">
        <v>0</v>
      </c>
      <c r="G4249">
        <v>0</v>
      </c>
      <c r="H4249" t="s">
        <v>24</v>
      </c>
      <c r="I4249" t="s">
        <v>19</v>
      </c>
      <c r="J4249" t="s">
        <v>329</v>
      </c>
      <c r="K4249">
        <v>27</v>
      </c>
      <c r="L4249">
        <v>1</v>
      </c>
      <c r="M4249">
        <v>0</v>
      </c>
      <c r="N4249">
        <v>0</v>
      </c>
    </row>
    <row r="4250" spans="1:14" x14ac:dyDescent="0.15">
      <c r="A4250" t="str">
        <f t="shared" si="69"/>
        <v>202001_121_4562342690081</v>
      </c>
      <c r="B4250">
        <v>202001</v>
      </c>
      <c r="C4250">
        <v>121</v>
      </c>
      <c r="D4250" t="s">
        <v>52</v>
      </c>
      <c r="E4250" s="9">
        <v>4562342690081</v>
      </c>
      <c r="F4250">
        <v>0</v>
      </c>
      <c r="G4250">
        <v>0</v>
      </c>
      <c r="H4250" t="s">
        <v>25</v>
      </c>
      <c r="I4250" t="s">
        <v>19</v>
      </c>
      <c r="J4250" t="s">
        <v>329</v>
      </c>
      <c r="K4250">
        <v>9</v>
      </c>
      <c r="L4250">
        <v>0</v>
      </c>
      <c r="M4250">
        <v>0</v>
      </c>
      <c r="N4250">
        <v>0</v>
      </c>
    </row>
    <row r="4251" spans="1:14" x14ac:dyDescent="0.15">
      <c r="A4251" t="str">
        <f t="shared" si="69"/>
        <v>202001_211_4562342690029</v>
      </c>
      <c r="B4251">
        <v>202001</v>
      </c>
      <c r="C4251">
        <v>211</v>
      </c>
      <c r="D4251" t="s">
        <v>65</v>
      </c>
      <c r="E4251" s="9">
        <v>4562342690029</v>
      </c>
      <c r="F4251">
        <v>0</v>
      </c>
      <c r="G4251">
        <v>0</v>
      </c>
      <c r="H4251" t="s">
        <v>18</v>
      </c>
      <c r="I4251" t="s">
        <v>19</v>
      </c>
      <c r="J4251" t="s">
        <v>329</v>
      </c>
      <c r="K4251">
        <v>29</v>
      </c>
      <c r="L4251">
        <v>0</v>
      </c>
      <c r="M4251">
        <v>0</v>
      </c>
      <c r="N4251">
        <v>0</v>
      </c>
    </row>
    <row r="4252" spans="1:14" x14ac:dyDescent="0.15">
      <c r="A4252" t="str">
        <f t="shared" si="69"/>
        <v>202001_211_4562342690036</v>
      </c>
      <c r="B4252">
        <v>202001</v>
      </c>
      <c r="C4252">
        <v>211</v>
      </c>
      <c r="D4252" t="s">
        <v>65</v>
      </c>
      <c r="E4252" s="9">
        <v>4562342690036</v>
      </c>
      <c r="F4252">
        <v>0</v>
      </c>
      <c r="G4252">
        <v>0</v>
      </c>
      <c r="H4252" t="s">
        <v>20</v>
      </c>
      <c r="I4252" t="s">
        <v>19</v>
      </c>
      <c r="J4252" t="s">
        <v>329</v>
      </c>
      <c r="K4252">
        <v>9</v>
      </c>
      <c r="L4252">
        <v>1</v>
      </c>
      <c r="M4252">
        <v>0</v>
      </c>
      <c r="N4252">
        <v>0</v>
      </c>
    </row>
    <row r="4253" spans="1:14" x14ac:dyDescent="0.15">
      <c r="A4253" t="str">
        <f t="shared" si="69"/>
        <v>202001_211_4562342690050</v>
      </c>
      <c r="B4253">
        <v>202001</v>
      </c>
      <c r="C4253">
        <v>211</v>
      </c>
      <c r="D4253" t="s">
        <v>65</v>
      </c>
      <c r="E4253" s="9">
        <v>4562342690050</v>
      </c>
      <c r="F4253">
        <v>0</v>
      </c>
      <c r="G4253">
        <v>0</v>
      </c>
      <c r="H4253" t="s">
        <v>22</v>
      </c>
      <c r="I4253" t="s">
        <v>19</v>
      </c>
      <c r="J4253" t="s">
        <v>329</v>
      </c>
      <c r="K4253">
        <v>5</v>
      </c>
      <c r="L4253">
        <v>1</v>
      </c>
      <c r="M4253">
        <v>0</v>
      </c>
      <c r="N4253">
        <v>0</v>
      </c>
    </row>
    <row r="4254" spans="1:14" x14ac:dyDescent="0.15">
      <c r="A4254" t="str">
        <f t="shared" si="69"/>
        <v>202001_211_4562342690043</v>
      </c>
      <c r="B4254">
        <v>202001</v>
      </c>
      <c r="C4254">
        <v>211</v>
      </c>
      <c r="D4254" t="s">
        <v>65</v>
      </c>
      <c r="E4254" s="9">
        <v>4562342690043</v>
      </c>
      <c r="F4254">
        <v>0</v>
      </c>
      <c r="G4254">
        <v>0</v>
      </c>
      <c r="H4254" t="s">
        <v>21</v>
      </c>
      <c r="I4254" t="s">
        <v>19</v>
      </c>
      <c r="J4254" t="s">
        <v>329</v>
      </c>
      <c r="K4254">
        <v>25</v>
      </c>
      <c r="L4254">
        <v>1</v>
      </c>
      <c r="M4254">
        <v>0</v>
      </c>
      <c r="N4254">
        <v>0</v>
      </c>
    </row>
    <row r="4255" spans="1:14" x14ac:dyDescent="0.15">
      <c r="A4255" t="str">
        <f t="shared" si="69"/>
        <v>202001_211_4562342690067</v>
      </c>
      <c r="B4255">
        <v>202001</v>
      </c>
      <c r="C4255">
        <v>211</v>
      </c>
      <c r="D4255" t="s">
        <v>65</v>
      </c>
      <c r="E4255" s="9">
        <v>4562342690067</v>
      </c>
      <c r="F4255">
        <v>0</v>
      </c>
      <c r="G4255">
        <v>0</v>
      </c>
      <c r="H4255" t="s">
        <v>23</v>
      </c>
      <c r="I4255" t="s">
        <v>19</v>
      </c>
      <c r="J4255" t="s">
        <v>329</v>
      </c>
      <c r="K4255">
        <v>26</v>
      </c>
      <c r="L4255">
        <v>0</v>
      </c>
      <c r="M4255">
        <v>0</v>
      </c>
      <c r="N4255">
        <v>0</v>
      </c>
    </row>
    <row r="4256" spans="1:14" x14ac:dyDescent="0.15">
      <c r="A4256" t="str">
        <f t="shared" si="69"/>
        <v>202001_211_4562342690074</v>
      </c>
      <c r="B4256">
        <v>202001</v>
      </c>
      <c r="C4256">
        <v>211</v>
      </c>
      <c r="D4256" t="s">
        <v>65</v>
      </c>
      <c r="E4256" s="9">
        <v>4562342690074</v>
      </c>
      <c r="F4256">
        <v>0</v>
      </c>
      <c r="G4256">
        <v>0</v>
      </c>
      <c r="H4256" t="s">
        <v>24</v>
      </c>
      <c r="I4256" t="s">
        <v>19</v>
      </c>
      <c r="J4256" t="s">
        <v>329</v>
      </c>
      <c r="K4256">
        <v>22</v>
      </c>
      <c r="L4256">
        <v>3</v>
      </c>
      <c r="M4256">
        <v>0</v>
      </c>
      <c r="N4256">
        <v>0</v>
      </c>
    </row>
    <row r="4257" spans="1:14" x14ac:dyDescent="0.15">
      <c r="A4257" t="str">
        <f t="shared" si="69"/>
        <v>202001_211_4562342690081</v>
      </c>
      <c r="B4257">
        <v>202001</v>
      </c>
      <c r="C4257">
        <v>211</v>
      </c>
      <c r="D4257" t="s">
        <v>65</v>
      </c>
      <c r="E4257" s="9">
        <v>4562342690081</v>
      </c>
      <c r="F4257">
        <v>0</v>
      </c>
      <c r="G4257">
        <v>0</v>
      </c>
      <c r="H4257" t="s">
        <v>25</v>
      </c>
      <c r="I4257" t="s">
        <v>19</v>
      </c>
      <c r="J4257" t="s">
        <v>329</v>
      </c>
      <c r="K4257">
        <v>8</v>
      </c>
      <c r="L4257">
        <v>0</v>
      </c>
      <c r="M4257">
        <v>0</v>
      </c>
      <c r="N4257">
        <v>0</v>
      </c>
    </row>
    <row r="4258" spans="1:14" x14ac:dyDescent="0.15">
      <c r="A4258" t="str">
        <f t="shared" si="69"/>
        <v>202001_13_4562342690029</v>
      </c>
      <c r="B4258">
        <v>202001</v>
      </c>
      <c r="C4258">
        <v>13</v>
      </c>
      <c r="D4258" t="s">
        <v>38</v>
      </c>
      <c r="E4258" s="9">
        <v>4562342690029</v>
      </c>
      <c r="F4258">
        <v>0</v>
      </c>
      <c r="G4258">
        <v>0</v>
      </c>
      <c r="H4258" t="s">
        <v>18</v>
      </c>
      <c r="I4258" t="s">
        <v>19</v>
      </c>
      <c r="J4258" t="s">
        <v>329</v>
      </c>
      <c r="K4258">
        <v>17</v>
      </c>
      <c r="L4258">
        <v>2</v>
      </c>
      <c r="M4258">
        <v>0</v>
      </c>
      <c r="N4258">
        <v>0</v>
      </c>
    </row>
    <row r="4259" spans="1:14" x14ac:dyDescent="0.15">
      <c r="A4259" t="str">
        <f t="shared" si="69"/>
        <v>202001_13_4562342690036</v>
      </c>
      <c r="B4259">
        <v>202001</v>
      </c>
      <c r="C4259">
        <v>13</v>
      </c>
      <c r="D4259" t="s">
        <v>38</v>
      </c>
      <c r="E4259" s="9">
        <v>4562342690036</v>
      </c>
      <c r="F4259">
        <v>0</v>
      </c>
      <c r="G4259">
        <v>0</v>
      </c>
      <c r="H4259" t="s">
        <v>20</v>
      </c>
      <c r="I4259" t="s">
        <v>19</v>
      </c>
      <c r="J4259" t="s">
        <v>329</v>
      </c>
      <c r="K4259">
        <v>7</v>
      </c>
      <c r="L4259">
        <v>2</v>
      </c>
      <c r="M4259">
        <v>0</v>
      </c>
      <c r="N4259">
        <v>0</v>
      </c>
    </row>
    <row r="4260" spans="1:14" x14ac:dyDescent="0.15">
      <c r="A4260" t="str">
        <f t="shared" si="69"/>
        <v>202001_13_4562342690050</v>
      </c>
      <c r="B4260">
        <v>202001</v>
      </c>
      <c r="C4260">
        <v>13</v>
      </c>
      <c r="D4260" t="s">
        <v>38</v>
      </c>
      <c r="E4260" s="9">
        <v>4562342690050</v>
      </c>
      <c r="F4260">
        <v>0</v>
      </c>
      <c r="G4260">
        <v>0</v>
      </c>
      <c r="H4260" t="s">
        <v>22</v>
      </c>
      <c r="I4260" t="s">
        <v>19</v>
      </c>
      <c r="J4260" t="s">
        <v>329</v>
      </c>
      <c r="K4260">
        <v>2</v>
      </c>
      <c r="L4260">
        <v>0</v>
      </c>
      <c r="M4260">
        <v>0</v>
      </c>
      <c r="N4260">
        <v>0</v>
      </c>
    </row>
    <row r="4261" spans="1:14" x14ac:dyDescent="0.15">
      <c r="A4261" t="str">
        <f t="shared" si="69"/>
        <v>202001_13_4562342690043</v>
      </c>
      <c r="B4261">
        <v>202001</v>
      </c>
      <c r="C4261">
        <v>13</v>
      </c>
      <c r="D4261" t="s">
        <v>38</v>
      </c>
      <c r="E4261" s="9">
        <v>4562342690043</v>
      </c>
      <c r="F4261">
        <v>0</v>
      </c>
      <c r="G4261">
        <v>0</v>
      </c>
      <c r="H4261" t="s">
        <v>21</v>
      </c>
      <c r="I4261" t="s">
        <v>19</v>
      </c>
      <c r="J4261" t="s">
        <v>329</v>
      </c>
      <c r="K4261">
        <v>11</v>
      </c>
      <c r="L4261">
        <v>6</v>
      </c>
      <c r="M4261">
        <v>0</v>
      </c>
      <c r="N4261">
        <v>0</v>
      </c>
    </row>
    <row r="4262" spans="1:14" x14ac:dyDescent="0.15">
      <c r="A4262" t="str">
        <f t="shared" si="69"/>
        <v>202001_13_4562342690067</v>
      </c>
      <c r="B4262">
        <v>202001</v>
      </c>
      <c r="C4262">
        <v>13</v>
      </c>
      <c r="D4262" t="s">
        <v>38</v>
      </c>
      <c r="E4262" s="9">
        <v>4562342690067</v>
      </c>
      <c r="F4262">
        <v>0</v>
      </c>
      <c r="G4262">
        <v>0</v>
      </c>
      <c r="H4262" t="s">
        <v>23</v>
      </c>
      <c r="I4262" t="s">
        <v>19</v>
      </c>
      <c r="J4262" t="s">
        <v>329</v>
      </c>
      <c r="K4262">
        <v>19</v>
      </c>
      <c r="L4262">
        <v>4</v>
      </c>
      <c r="M4262">
        <v>0</v>
      </c>
      <c r="N4262">
        <v>0</v>
      </c>
    </row>
    <row r="4263" spans="1:14" x14ac:dyDescent="0.15">
      <c r="A4263" t="str">
        <f t="shared" si="69"/>
        <v>202001_13_4562342690074</v>
      </c>
      <c r="B4263">
        <v>202001</v>
      </c>
      <c r="C4263">
        <v>13</v>
      </c>
      <c r="D4263" t="s">
        <v>38</v>
      </c>
      <c r="E4263" s="9">
        <v>4562342690074</v>
      </c>
      <c r="F4263">
        <v>0</v>
      </c>
      <c r="G4263">
        <v>0</v>
      </c>
      <c r="H4263" t="s">
        <v>24</v>
      </c>
      <c r="I4263" t="s">
        <v>19</v>
      </c>
      <c r="J4263" t="s">
        <v>329</v>
      </c>
      <c r="K4263">
        <v>16</v>
      </c>
      <c r="L4263">
        <v>1</v>
      </c>
      <c r="M4263">
        <v>0</v>
      </c>
      <c r="N4263">
        <v>0</v>
      </c>
    </row>
    <row r="4264" spans="1:14" x14ac:dyDescent="0.15">
      <c r="A4264" t="str">
        <f t="shared" si="69"/>
        <v>202001_13_4562342690081</v>
      </c>
      <c r="B4264">
        <v>202001</v>
      </c>
      <c r="C4264">
        <v>13</v>
      </c>
      <c r="D4264" t="s">
        <v>38</v>
      </c>
      <c r="E4264" s="9">
        <v>4562342690081</v>
      </c>
      <c r="F4264">
        <v>0</v>
      </c>
      <c r="G4264">
        <v>0</v>
      </c>
      <c r="H4264" t="s">
        <v>25</v>
      </c>
      <c r="I4264" t="s">
        <v>19</v>
      </c>
      <c r="J4264" t="s">
        <v>329</v>
      </c>
      <c r="K4264">
        <v>4</v>
      </c>
      <c r="L4264">
        <v>0</v>
      </c>
      <c r="M4264">
        <v>0</v>
      </c>
      <c r="N4264">
        <v>0</v>
      </c>
    </row>
    <row r="4265" spans="1:14" x14ac:dyDescent="0.15">
      <c r="A4265" t="str">
        <f t="shared" si="69"/>
        <v>202002_6_4562342690029</v>
      </c>
      <c r="B4265">
        <v>202002</v>
      </c>
      <c r="C4265">
        <v>6</v>
      </c>
      <c r="D4265" t="s">
        <v>35</v>
      </c>
      <c r="E4265" s="9">
        <v>4562342690029</v>
      </c>
      <c r="F4265">
        <v>0</v>
      </c>
      <c r="G4265">
        <v>0</v>
      </c>
      <c r="H4265" t="s">
        <v>18</v>
      </c>
      <c r="I4265" t="s">
        <v>19</v>
      </c>
      <c r="J4265" t="s">
        <v>329</v>
      </c>
      <c r="K4265">
        <v>7</v>
      </c>
      <c r="L4265">
        <v>4</v>
      </c>
      <c r="M4265">
        <v>0</v>
      </c>
      <c r="N4265">
        <v>0</v>
      </c>
    </row>
    <row r="4266" spans="1:14" x14ac:dyDescent="0.15">
      <c r="A4266" t="str">
        <f t="shared" si="69"/>
        <v>202002_6_4562342690036</v>
      </c>
      <c r="B4266">
        <v>202002</v>
      </c>
      <c r="C4266">
        <v>6</v>
      </c>
      <c r="D4266" t="s">
        <v>35</v>
      </c>
      <c r="E4266" s="9">
        <v>4562342690036</v>
      </c>
      <c r="F4266">
        <v>0</v>
      </c>
      <c r="G4266">
        <v>0</v>
      </c>
      <c r="H4266" t="s">
        <v>20</v>
      </c>
      <c r="I4266" t="s">
        <v>19</v>
      </c>
      <c r="J4266" t="s">
        <v>329</v>
      </c>
      <c r="K4266">
        <v>4</v>
      </c>
      <c r="L4266">
        <v>1</v>
      </c>
      <c r="M4266">
        <v>0</v>
      </c>
      <c r="N4266">
        <v>0</v>
      </c>
    </row>
    <row r="4267" spans="1:14" x14ac:dyDescent="0.15">
      <c r="A4267" t="str">
        <f t="shared" si="69"/>
        <v>202002_6_4562342690050</v>
      </c>
      <c r="B4267">
        <v>202002</v>
      </c>
      <c r="C4267">
        <v>6</v>
      </c>
      <c r="D4267" t="s">
        <v>35</v>
      </c>
      <c r="E4267" s="9">
        <v>4562342690050</v>
      </c>
      <c r="F4267">
        <v>0</v>
      </c>
      <c r="G4267">
        <v>0</v>
      </c>
      <c r="H4267" t="s">
        <v>22</v>
      </c>
      <c r="I4267" t="s">
        <v>19</v>
      </c>
      <c r="J4267" t="s">
        <v>329</v>
      </c>
      <c r="K4267">
        <v>8</v>
      </c>
      <c r="L4267">
        <v>0</v>
      </c>
      <c r="M4267">
        <v>0</v>
      </c>
      <c r="N4267">
        <v>0</v>
      </c>
    </row>
    <row r="4268" spans="1:14" x14ac:dyDescent="0.15">
      <c r="A4268" t="str">
        <f t="shared" si="69"/>
        <v>202002_6_4562342690043</v>
      </c>
      <c r="B4268">
        <v>202002</v>
      </c>
      <c r="C4268">
        <v>6</v>
      </c>
      <c r="D4268" t="s">
        <v>35</v>
      </c>
      <c r="E4268" s="9">
        <v>4562342690043</v>
      </c>
      <c r="F4268">
        <v>0</v>
      </c>
      <c r="G4268">
        <v>0</v>
      </c>
      <c r="H4268" t="s">
        <v>21</v>
      </c>
      <c r="I4268" t="s">
        <v>19</v>
      </c>
      <c r="J4268" t="s">
        <v>329</v>
      </c>
      <c r="K4268">
        <v>15</v>
      </c>
      <c r="L4268">
        <v>5</v>
      </c>
      <c r="M4268">
        <v>0</v>
      </c>
      <c r="N4268">
        <v>0</v>
      </c>
    </row>
    <row r="4269" spans="1:14" x14ac:dyDescent="0.15">
      <c r="A4269" t="str">
        <f t="shared" si="69"/>
        <v>202002_6_4562342690067</v>
      </c>
      <c r="B4269">
        <v>202002</v>
      </c>
      <c r="C4269">
        <v>6</v>
      </c>
      <c r="D4269" t="s">
        <v>35</v>
      </c>
      <c r="E4269" s="9">
        <v>4562342690067</v>
      </c>
      <c r="F4269">
        <v>0</v>
      </c>
      <c r="G4269">
        <v>0</v>
      </c>
      <c r="H4269" t="s">
        <v>23</v>
      </c>
      <c r="I4269" t="s">
        <v>19</v>
      </c>
      <c r="J4269" t="s">
        <v>329</v>
      </c>
      <c r="K4269">
        <v>19</v>
      </c>
      <c r="L4269">
        <v>2</v>
      </c>
      <c r="M4269">
        <v>0</v>
      </c>
      <c r="N4269">
        <v>0</v>
      </c>
    </row>
    <row r="4270" spans="1:14" x14ac:dyDescent="0.15">
      <c r="A4270" t="str">
        <f t="shared" si="69"/>
        <v>202002_6_4562342690074</v>
      </c>
      <c r="B4270">
        <v>202002</v>
      </c>
      <c r="C4270">
        <v>6</v>
      </c>
      <c r="D4270" t="s">
        <v>35</v>
      </c>
      <c r="E4270" s="9">
        <v>4562342690074</v>
      </c>
      <c r="F4270">
        <v>0</v>
      </c>
      <c r="G4270">
        <v>0</v>
      </c>
      <c r="H4270" t="s">
        <v>24</v>
      </c>
      <c r="I4270" t="s">
        <v>19</v>
      </c>
      <c r="J4270" t="s">
        <v>329</v>
      </c>
      <c r="K4270">
        <v>3</v>
      </c>
      <c r="L4270">
        <v>5</v>
      </c>
      <c r="M4270">
        <v>0</v>
      </c>
      <c r="N4270">
        <v>0</v>
      </c>
    </row>
    <row r="4271" spans="1:14" x14ac:dyDescent="0.15">
      <c r="A4271" t="str">
        <f t="shared" si="69"/>
        <v>202002_6_4562342690081</v>
      </c>
      <c r="B4271">
        <v>202002</v>
      </c>
      <c r="C4271">
        <v>6</v>
      </c>
      <c r="D4271" t="s">
        <v>35</v>
      </c>
      <c r="E4271" s="9">
        <v>4562342690081</v>
      </c>
      <c r="F4271">
        <v>0</v>
      </c>
      <c r="G4271">
        <v>0</v>
      </c>
      <c r="H4271" t="s">
        <v>25</v>
      </c>
      <c r="I4271" t="s">
        <v>19</v>
      </c>
      <c r="J4271" t="s">
        <v>329</v>
      </c>
      <c r="K4271">
        <v>4</v>
      </c>
      <c r="L4271">
        <v>4</v>
      </c>
      <c r="M4271">
        <v>0</v>
      </c>
      <c r="N4271">
        <v>0</v>
      </c>
    </row>
    <row r="4272" spans="1:14" x14ac:dyDescent="0.15">
      <c r="A4272" t="str">
        <f t="shared" si="69"/>
        <v>202002_83_4562342690029</v>
      </c>
      <c r="B4272">
        <v>202002</v>
      </c>
      <c r="C4272">
        <v>83</v>
      </c>
      <c r="D4272" t="s">
        <v>46</v>
      </c>
      <c r="E4272" s="9">
        <v>4562342690029</v>
      </c>
      <c r="F4272">
        <v>0</v>
      </c>
      <c r="G4272">
        <v>0</v>
      </c>
      <c r="H4272" t="s">
        <v>18</v>
      </c>
      <c r="I4272" t="s">
        <v>19</v>
      </c>
      <c r="J4272" t="s">
        <v>329</v>
      </c>
      <c r="K4272">
        <v>23</v>
      </c>
      <c r="L4272">
        <v>0</v>
      </c>
      <c r="M4272">
        <v>0</v>
      </c>
      <c r="N4272">
        <v>0</v>
      </c>
    </row>
    <row r="4273" spans="1:14" x14ac:dyDescent="0.15">
      <c r="A4273" t="str">
        <f t="shared" si="69"/>
        <v>202002_83_4562342690036</v>
      </c>
      <c r="B4273">
        <v>202002</v>
      </c>
      <c r="C4273">
        <v>83</v>
      </c>
      <c r="D4273" t="s">
        <v>46</v>
      </c>
      <c r="E4273" s="9">
        <v>4562342690036</v>
      </c>
      <c r="F4273">
        <v>0</v>
      </c>
      <c r="G4273">
        <v>0</v>
      </c>
      <c r="H4273" t="s">
        <v>20</v>
      </c>
      <c r="I4273" t="s">
        <v>19</v>
      </c>
      <c r="J4273" t="s">
        <v>329</v>
      </c>
      <c r="K4273">
        <v>6</v>
      </c>
      <c r="L4273">
        <v>0</v>
      </c>
      <c r="M4273">
        <v>0</v>
      </c>
      <c r="N4273">
        <v>0</v>
      </c>
    </row>
    <row r="4274" spans="1:14" x14ac:dyDescent="0.15">
      <c r="A4274" t="str">
        <f t="shared" si="69"/>
        <v>202002_83_4562342690050</v>
      </c>
      <c r="B4274">
        <v>202002</v>
      </c>
      <c r="C4274">
        <v>83</v>
      </c>
      <c r="D4274" t="s">
        <v>46</v>
      </c>
      <c r="E4274" s="9">
        <v>4562342690050</v>
      </c>
      <c r="F4274">
        <v>0</v>
      </c>
      <c r="G4274">
        <v>0</v>
      </c>
      <c r="H4274" t="s">
        <v>22</v>
      </c>
      <c r="I4274" t="s">
        <v>19</v>
      </c>
      <c r="J4274" t="s">
        <v>329</v>
      </c>
      <c r="K4274">
        <v>5</v>
      </c>
      <c r="L4274">
        <v>2</v>
      </c>
      <c r="M4274">
        <v>0</v>
      </c>
      <c r="N4274">
        <v>0</v>
      </c>
    </row>
    <row r="4275" spans="1:14" x14ac:dyDescent="0.15">
      <c r="A4275" t="str">
        <f t="shared" si="69"/>
        <v>202002_83_4562342690043</v>
      </c>
      <c r="B4275">
        <v>202002</v>
      </c>
      <c r="C4275">
        <v>83</v>
      </c>
      <c r="D4275" t="s">
        <v>46</v>
      </c>
      <c r="E4275" s="9">
        <v>4562342690043</v>
      </c>
      <c r="F4275">
        <v>0</v>
      </c>
      <c r="G4275">
        <v>0</v>
      </c>
      <c r="H4275" t="s">
        <v>21</v>
      </c>
      <c r="I4275" t="s">
        <v>19</v>
      </c>
      <c r="J4275" t="s">
        <v>329</v>
      </c>
      <c r="K4275">
        <v>17</v>
      </c>
      <c r="L4275">
        <v>1</v>
      </c>
      <c r="M4275">
        <v>0</v>
      </c>
      <c r="N4275">
        <v>0</v>
      </c>
    </row>
    <row r="4276" spans="1:14" x14ac:dyDescent="0.15">
      <c r="A4276" t="str">
        <f t="shared" si="69"/>
        <v>202002_83_4562342690067</v>
      </c>
      <c r="B4276">
        <v>202002</v>
      </c>
      <c r="C4276">
        <v>83</v>
      </c>
      <c r="D4276" t="s">
        <v>46</v>
      </c>
      <c r="E4276" s="9">
        <v>4562342690067</v>
      </c>
      <c r="F4276">
        <v>0</v>
      </c>
      <c r="G4276">
        <v>0</v>
      </c>
      <c r="H4276" t="s">
        <v>23</v>
      </c>
      <c r="I4276" t="s">
        <v>19</v>
      </c>
      <c r="J4276" t="s">
        <v>329</v>
      </c>
      <c r="K4276">
        <v>20</v>
      </c>
      <c r="L4276">
        <v>0</v>
      </c>
      <c r="M4276">
        <v>0</v>
      </c>
      <c r="N4276">
        <v>0</v>
      </c>
    </row>
    <row r="4277" spans="1:14" x14ac:dyDescent="0.15">
      <c r="A4277" t="str">
        <f t="shared" si="69"/>
        <v>202002_83_4562342690074</v>
      </c>
      <c r="B4277">
        <v>202002</v>
      </c>
      <c r="C4277">
        <v>83</v>
      </c>
      <c r="D4277" t="s">
        <v>46</v>
      </c>
      <c r="E4277" s="9">
        <v>4562342690074</v>
      </c>
      <c r="F4277">
        <v>0</v>
      </c>
      <c r="G4277">
        <v>0</v>
      </c>
      <c r="H4277" t="s">
        <v>24</v>
      </c>
      <c r="I4277" t="s">
        <v>19</v>
      </c>
      <c r="J4277" t="s">
        <v>329</v>
      </c>
      <c r="K4277">
        <v>12</v>
      </c>
      <c r="L4277">
        <v>2</v>
      </c>
      <c r="M4277">
        <v>0</v>
      </c>
      <c r="N4277">
        <v>0</v>
      </c>
    </row>
    <row r="4278" spans="1:14" x14ac:dyDescent="0.15">
      <c r="A4278" t="str">
        <f t="shared" si="69"/>
        <v>202002_83_4562342690081</v>
      </c>
      <c r="B4278">
        <v>202002</v>
      </c>
      <c r="C4278">
        <v>83</v>
      </c>
      <c r="D4278" t="s">
        <v>46</v>
      </c>
      <c r="E4278" s="9">
        <v>4562342690081</v>
      </c>
      <c r="F4278">
        <v>0</v>
      </c>
      <c r="G4278">
        <v>0</v>
      </c>
      <c r="H4278" t="s">
        <v>25</v>
      </c>
      <c r="I4278" t="s">
        <v>19</v>
      </c>
      <c r="J4278" t="s">
        <v>329</v>
      </c>
      <c r="K4278">
        <v>4</v>
      </c>
      <c r="L4278">
        <v>2</v>
      </c>
      <c r="M4278">
        <v>0</v>
      </c>
      <c r="N4278">
        <v>0</v>
      </c>
    </row>
    <row r="4279" spans="1:14" x14ac:dyDescent="0.15">
      <c r="A4279" t="str">
        <f t="shared" si="69"/>
        <v>202002_178_4562342690029</v>
      </c>
      <c r="B4279">
        <v>202002</v>
      </c>
      <c r="C4279">
        <v>178</v>
      </c>
      <c r="D4279" t="s">
        <v>62</v>
      </c>
      <c r="E4279" s="9">
        <v>4562342690029</v>
      </c>
      <c r="F4279">
        <v>0</v>
      </c>
      <c r="G4279">
        <v>0</v>
      </c>
      <c r="H4279" t="s">
        <v>18</v>
      </c>
      <c r="I4279" t="s">
        <v>19</v>
      </c>
      <c r="J4279" t="s">
        <v>329</v>
      </c>
      <c r="K4279">
        <v>20</v>
      </c>
      <c r="L4279">
        <v>1</v>
      </c>
      <c r="M4279">
        <v>0</v>
      </c>
      <c r="N4279">
        <v>0</v>
      </c>
    </row>
    <row r="4280" spans="1:14" x14ac:dyDescent="0.15">
      <c r="A4280" t="str">
        <f t="shared" si="69"/>
        <v>202002_178_4562342690036</v>
      </c>
      <c r="B4280">
        <v>202002</v>
      </c>
      <c r="C4280">
        <v>178</v>
      </c>
      <c r="D4280" t="s">
        <v>62</v>
      </c>
      <c r="E4280" s="9">
        <v>4562342690036</v>
      </c>
      <c r="F4280">
        <v>0</v>
      </c>
      <c r="G4280">
        <v>0</v>
      </c>
      <c r="H4280" t="s">
        <v>20</v>
      </c>
      <c r="I4280" t="s">
        <v>19</v>
      </c>
      <c r="J4280" t="s">
        <v>329</v>
      </c>
      <c r="K4280">
        <v>5</v>
      </c>
      <c r="L4280">
        <v>1</v>
      </c>
      <c r="M4280">
        <v>0</v>
      </c>
      <c r="N4280">
        <v>0</v>
      </c>
    </row>
    <row r="4281" spans="1:14" x14ac:dyDescent="0.15">
      <c r="A4281" t="str">
        <f t="shared" si="69"/>
        <v>202002_178_4562342690050</v>
      </c>
      <c r="B4281">
        <v>202002</v>
      </c>
      <c r="C4281">
        <v>178</v>
      </c>
      <c r="D4281" t="s">
        <v>62</v>
      </c>
      <c r="E4281" s="9">
        <v>4562342690050</v>
      </c>
      <c r="F4281">
        <v>0</v>
      </c>
      <c r="G4281">
        <v>0</v>
      </c>
      <c r="H4281" t="s">
        <v>22</v>
      </c>
      <c r="I4281" t="s">
        <v>19</v>
      </c>
      <c r="J4281" t="s">
        <v>329</v>
      </c>
      <c r="K4281">
        <v>3</v>
      </c>
      <c r="L4281">
        <v>4</v>
      </c>
      <c r="M4281">
        <v>0</v>
      </c>
      <c r="N4281">
        <v>0</v>
      </c>
    </row>
    <row r="4282" spans="1:14" x14ac:dyDescent="0.15">
      <c r="A4282" t="str">
        <f t="shared" si="69"/>
        <v>202002_178_4562342690043</v>
      </c>
      <c r="B4282">
        <v>202002</v>
      </c>
      <c r="C4282">
        <v>178</v>
      </c>
      <c r="D4282" t="s">
        <v>62</v>
      </c>
      <c r="E4282" s="9">
        <v>4562342690043</v>
      </c>
      <c r="F4282">
        <v>0</v>
      </c>
      <c r="G4282">
        <v>0</v>
      </c>
      <c r="H4282" t="s">
        <v>21</v>
      </c>
      <c r="I4282" t="s">
        <v>19</v>
      </c>
      <c r="J4282" t="s">
        <v>329</v>
      </c>
      <c r="K4282">
        <v>15</v>
      </c>
      <c r="L4282">
        <v>2</v>
      </c>
      <c r="M4282">
        <v>0</v>
      </c>
      <c r="N4282">
        <v>0</v>
      </c>
    </row>
    <row r="4283" spans="1:14" x14ac:dyDescent="0.15">
      <c r="A4283" t="str">
        <f t="shared" si="69"/>
        <v>202002_178_4562342690067</v>
      </c>
      <c r="B4283">
        <v>202002</v>
      </c>
      <c r="C4283">
        <v>178</v>
      </c>
      <c r="D4283" t="s">
        <v>62</v>
      </c>
      <c r="E4283" s="9">
        <v>4562342690067</v>
      </c>
      <c r="F4283">
        <v>0</v>
      </c>
      <c r="G4283">
        <v>0</v>
      </c>
      <c r="H4283" t="s">
        <v>23</v>
      </c>
      <c r="I4283" t="s">
        <v>19</v>
      </c>
      <c r="J4283" t="s">
        <v>329</v>
      </c>
      <c r="K4283">
        <v>23</v>
      </c>
      <c r="L4283">
        <v>2</v>
      </c>
      <c r="M4283">
        <v>0</v>
      </c>
      <c r="N4283">
        <v>0</v>
      </c>
    </row>
    <row r="4284" spans="1:14" x14ac:dyDescent="0.15">
      <c r="A4284" t="str">
        <f t="shared" si="69"/>
        <v>202002_178_4562342690074</v>
      </c>
      <c r="B4284">
        <v>202002</v>
      </c>
      <c r="C4284">
        <v>178</v>
      </c>
      <c r="D4284" t="s">
        <v>62</v>
      </c>
      <c r="E4284" s="9">
        <v>4562342690074</v>
      </c>
      <c r="F4284">
        <v>0</v>
      </c>
      <c r="G4284">
        <v>0</v>
      </c>
      <c r="H4284" t="s">
        <v>24</v>
      </c>
      <c r="I4284" t="s">
        <v>19</v>
      </c>
      <c r="J4284" t="s">
        <v>329</v>
      </c>
      <c r="K4284">
        <v>21</v>
      </c>
      <c r="L4284">
        <v>3</v>
      </c>
      <c r="M4284">
        <v>0</v>
      </c>
      <c r="N4284">
        <v>0</v>
      </c>
    </row>
    <row r="4285" spans="1:14" x14ac:dyDescent="0.15">
      <c r="A4285" t="str">
        <f t="shared" si="69"/>
        <v>202002_178_4562342690081</v>
      </c>
      <c r="B4285">
        <v>202002</v>
      </c>
      <c r="C4285">
        <v>178</v>
      </c>
      <c r="D4285" t="s">
        <v>62</v>
      </c>
      <c r="E4285" s="9">
        <v>4562342690081</v>
      </c>
      <c r="F4285">
        <v>0</v>
      </c>
      <c r="G4285">
        <v>0</v>
      </c>
      <c r="H4285" t="s">
        <v>25</v>
      </c>
      <c r="I4285" t="s">
        <v>19</v>
      </c>
      <c r="J4285" t="s">
        <v>329</v>
      </c>
      <c r="K4285">
        <v>6</v>
      </c>
      <c r="L4285">
        <v>0</v>
      </c>
      <c r="M4285">
        <v>0</v>
      </c>
      <c r="N4285">
        <v>0</v>
      </c>
    </row>
    <row r="4286" spans="1:14" x14ac:dyDescent="0.15">
      <c r="A4286" t="str">
        <f t="shared" si="69"/>
        <v>202002_369_4562342690029</v>
      </c>
      <c r="B4286">
        <v>202002</v>
      </c>
      <c r="C4286">
        <v>369</v>
      </c>
      <c r="D4286" t="s">
        <v>95</v>
      </c>
      <c r="E4286" s="9">
        <v>4562342690029</v>
      </c>
      <c r="F4286">
        <v>0</v>
      </c>
      <c r="G4286">
        <v>0</v>
      </c>
      <c r="H4286" t="s">
        <v>18</v>
      </c>
      <c r="I4286" t="s">
        <v>19</v>
      </c>
      <c r="J4286" t="s">
        <v>329</v>
      </c>
      <c r="K4286">
        <v>16</v>
      </c>
      <c r="L4286">
        <v>3</v>
      </c>
      <c r="M4286">
        <v>0</v>
      </c>
      <c r="N4286">
        <v>0</v>
      </c>
    </row>
    <row r="4287" spans="1:14" x14ac:dyDescent="0.15">
      <c r="A4287" t="str">
        <f t="shared" si="69"/>
        <v>202002_369_4562342690036</v>
      </c>
      <c r="B4287">
        <v>202002</v>
      </c>
      <c r="C4287">
        <v>369</v>
      </c>
      <c r="D4287" t="s">
        <v>95</v>
      </c>
      <c r="E4287" s="9">
        <v>4562342690036</v>
      </c>
      <c r="F4287">
        <v>0</v>
      </c>
      <c r="G4287">
        <v>0</v>
      </c>
      <c r="H4287" t="s">
        <v>20</v>
      </c>
      <c r="I4287" t="s">
        <v>19</v>
      </c>
      <c r="J4287" t="s">
        <v>329</v>
      </c>
      <c r="K4287">
        <v>5</v>
      </c>
      <c r="L4287">
        <v>0</v>
      </c>
      <c r="M4287">
        <v>0</v>
      </c>
      <c r="N4287">
        <v>0</v>
      </c>
    </row>
    <row r="4288" spans="1:14" x14ac:dyDescent="0.15">
      <c r="A4288" t="str">
        <f t="shared" si="69"/>
        <v>202002_369_4562342690050</v>
      </c>
      <c r="B4288">
        <v>202002</v>
      </c>
      <c r="C4288">
        <v>369</v>
      </c>
      <c r="D4288" t="s">
        <v>95</v>
      </c>
      <c r="E4288" s="9">
        <v>4562342690050</v>
      </c>
      <c r="F4288">
        <v>0</v>
      </c>
      <c r="G4288">
        <v>0</v>
      </c>
      <c r="H4288" t="s">
        <v>22</v>
      </c>
      <c r="I4288" t="s">
        <v>19</v>
      </c>
      <c r="J4288" t="s">
        <v>329</v>
      </c>
      <c r="K4288">
        <v>4</v>
      </c>
      <c r="L4288">
        <v>2</v>
      </c>
      <c r="M4288">
        <v>0</v>
      </c>
      <c r="N4288">
        <v>0</v>
      </c>
    </row>
    <row r="4289" spans="1:14" x14ac:dyDescent="0.15">
      <c r="A4289" t="str">
        <f t="shared" si="69"/>
        <v>202002_369_4562342690043</v>
      </c>
      <c r="B4289">
        <v>202002</v>
      </c>
      <c r="C4289">
        <v>369</v>
      </c>
      <c r="D4289" t="s">
        <v>95</v>
      </c>
      <c r="E4289" s="9">
        <v>4562342690043</v>
      </c>
      <c r="F4289">
        <v>0</v>
      </c>
      <c r="G4289">
        <v>0</v>
      </c>
      <c r="H4289" t="s">
        <v>21</v>
      </c>
      <c r="I4289" t="s">
        <v>19</v>
      </c>
      <c r="J4289" t="s">
        <v>329</v>
      </c>
      <c r="K4289">
        <v>11</v>
      </c>
      <c r="L4289">
        <v>5</v>
      </c>
      <c r="M4289">
        <v>0</v>
      </c>
      <c r="N4289">
        <v>0</v>
      </c>
    </row>
    <row r="4290" spans="1:14" x14ac:dyDescent="0.15">
      <c r="A4290" t="str">
        <f t="shared" si="69"/>
        <v>202002_369_4562342690067</v>
      </c>
      <c r="B4290">
        <v>202002</v>
      </c>
      <c r="C4290">
        <v>369</v>
      </c>
      <c r="D4290" t="s">
        <v>95</v>
      </c>
      <c r="E4290" s="9">
        <v>4562342690067</v>
      </c>
      <c r="F4290">
        <v>0</v>
      </c>
      <c r="G4290">
        <v>0</v>
      </c>
      <c r="H4290" t="s">
        <v>23</v>
      </c>
      <c r="I4290" t="s">
        <v>19</v>
      </c>
      <c r="J4290" t="s">
        <v>329</v>
      </c>
      <c r="K4290">
        <v>21</v>
      </c>
      <c r="L4290">
        <v>3</v>
      </c>
      <c r="M4290">
        <v>0</v>
      </c>
      <c r="N4290">
        <v>0</v>
      </c>
    </row>
    <row r="4291" spans="1:14" x14ac:dyDescent="0.15">
      <c r="A4291" t="str">
        <f t="shared" si="69"/>
        <v>202002_369_4562342690074</v>
      </c>
      <c r="B4291">
        <v>202002</v>
      </c>
      <c r="C4291">
        <v>369</v>
      </c>
      <c r="D4291" t="s">
        <v>95</v>
      </c>
      <c r="E4291" s="9">
        <v>4562342690074</v>
      </c>
      <c r="F4291">
        <v>0</v>
      </c>
      <c r="G4291">
        <v>0</v>
      </c>
      <c r="H4291" t="s">
        <v>24</v>
      </c>
      <c r="I4291" t="s">
        <v>19</v>
      </c>
      <c r="J4291" t="s">
        <v>329</v>
      </c>
      <c r="K4291">
        <v>10</v>
      </c>
      <c r="L4291">
        <v>2</v>
      </c>
      <c r="M4291">
        <v>0</v>
      </c>
      <c r="N4291">
        <v>0</v>
      </c>
    </row>
    <row r="4292" spans="1:14" x14ac:dyDescent="0.15">
      <c r="A4292" t="str">
        <f t="shared" si="69"/>
        <v>202002_369_4562342690081</v>
      </c>
      <c r="B4292">
        <v>202002</v>
      </c>
      <c r="C4292">
        <v>369</v>
      </c>
      <c r="D4292" t="s">
        <v>95</v>
      </c>
      <c r="E4292" s="9">
        <v>4562342690081</v>
      </c>
      <c r="F4292">
        <v>0</v>
      </c>
      <c r="G4292">
        <v>0</v>
      </c>
      <c r="H4292" t="s">
        <v>25</v>
      </c>
      <c r="I4292" t="s">
        <v>19</v>
      </c>
      <c r="J4292" t="s">
        <v>329</v>
      </c>
      <c r="K4292">
        <v>7</v>
      </c>
      <c r="L4292">
        <v>1</v>
      </c>
      <c r="M4292">
        <v>0</v>
      </c>
      <c r="N4292">
        <v>0</v>
      </c>
    </row>
    <row r="4293" spans="1:14" x14ac:dyDescent="0.15">
      <c r="A4293" t="str">
        <f t="shared" si="69"/>
        <v>202002_445_4562342690029</v>
      </c>
      <c r="B4293">
        <v>202002</v>
      </c>
      <c r="C4293">
        <v>445</v>
      </c>
      <c r="D4293" t="s">
        <v>120</v>
      </c>
      <c r="E4293" s="9">
        <v>4562342690029</v>
      </c>
      <c r="F4293">
        <v>0</v>
      </c>
      <c r="G4293">
        <v>0</v>
      </c>
      <c r="H4293" t="s">
        <v>18</v>
      </c>
      <c r="I4293" t="s">
        <v>19</v>
      </c>
      <c r="J4293" t="s">
        <v>329</v>
      </c>
      <c r="K4293">
        <v>21</v>
      </c>
      <c r="L4293">
        <v>4</v>
      </c>
      <c r="M4293">
        <v>0</v>
      </c>
      <c r="N4293">
        <v>0</v>
      </c>
    </row>
    <row r="4294" spans="1:14" x14ac:dyDescent="0.15">
      <c r="A4294" t="str">
        <f t="shared" si="69"/>
        <v>202002_445_4562342690036</v>
      </c>
      <c r="B4294">
        <v>202002</v>
      </c>
      <c r="C4294">
        <v>445</v>
      </c>
      <c r="D4294" t="s">
        <v>120</v>
      </c>
      <c r="E4294" s="9">
        <v>4562342690036</v>
      </c>
      <c r="F4294">
        <v>0</v>
      </c>
      <c r="G4294">
        <v>0</v>
      </c>
      <c r="H4294" t="s">
        <v>20</v>
      </c>
      <c r="I4294" t="s">
        <v>19</v>
      </c>
      <c r="J4294" t="s">
        <v>329</v>
      </c>
      <c r="K4294">
        <v>6</v>
      </c>
      <c r="L4294">
        <v>0</v>
      </c>
      <c r="M4294">
        <v>0</v>
      </c>
      <c r="N4294">
        <v>0</v>
      </c>
    </row>
    <row r="4295" spans="1:14" x14ac:dyDescent="0.15">
      <c r="A4295" t="str">
        <f t="shared" si="69"/>
        <v>202002_445_4562342690050</v>
      </c>
      <c r="B4295">
        <v>202002</v>
      </c>
      <c r="C4295">
        <v>445</v>
      </c>
      <c r="D4295" t="s">
        <v>120</v>
      </c>
      <c r="E4295" s="9">
        <v>4562342690050</v>
      </c>
      <c r="F4295">
        <v>0</v>
      </c>
      <c r="G4295">
        <v>0</v>
      </c>
      <c r="H4295" t="s">
        <v>22</v>
      </c>
      <c r="I4295" t="s">
        <v>19</v>
      </c>
      <c r="J4295" t="s">
        <v>329</v>
      </c>
      <c r="K4295">
        <v>7</v>
      </c>
      <c r="L4295">
        <v>0</v>
      </c>
      <c r="M4295">
        <v>0</v>
      </c>
      <c r="N4295">
        <v>0</v>
      </c>
    </row>
    <row r="4296" spans="1:14" x14ac:dyDescent="0.15">
      <c r="A4296" t="str">
        <f t="shared" si="69"/>
        <v>202002_445_4562342690043</v>
      </c>
      <c r="B4296">
        <v>202002</v>
      </c>
      <c r="C4296">
        <v>445</v>
      </c>
      <c r="D4296" t="s">
        <v>120</v>
      </c>
      <c r="E4296" s="9">
        <v>4562342690043</v>
      </c>
      <c r="F4296">
        <v>0</v>
      </c>
      <c r="G4296">
        <v>0</v>
      </c>
      <c r="H4296" t="s">
        <v>21</v>
      </c>
      <c r="I4296" t="s">
        <v>19</v>
      </c>
      <c r="J4296" t="s">
        <v>329</v>
      </c>
      <c r="K4296">
        <v>7</v>
      </c>
      <c r="L4296">
        <v>6</v>
      </c>
      <c r="M4296">
        <v>0</v>
      </c>
      <c r="N4296">
        <v>0</v>
      </c>
    </row>
    <row r="4297" spans="1:14" x14ac:dyDescent="0.15">
      <c r="A4297" t="str">
        <f t="shared" si="69"/>
        <v>202002_445_4562342690067</v>
      </c>
      <c r="B4297">
        <v>202002</v>
      </c>
      <c r="C4297">
        <v>445</v>
      </c>
      <c r="D4297" t="s">
        <v>120</v>
      </c>
      <c r="E4297" s="9">
        <v>4562342690067</v>
      </c>
      <c r="F4297">
        <v>0</v>
      </c>
      <c r="G4297">
        <v>0</v>
      </c>
      <c r="H4297" t="s">
        <v>23</v>
      </c>
      <c r="I4297" t="s">
        <v>19</v>
      </c>
      <c r="J4297" t="s">
        <v>329</v>
      </c>
      <c r="K4297">
        <v>19</v>
      </c>
      <c r="L4297">
        <v>3</v>
      </c>
      <c r="M4297">
        <v>0</v>
      </c>
      <c r="N4297">
        <v>0</v>
      </c>
    </row>
    <row r="4298" spans="1:14" x14ac:dyDescent="0.15">
      <c r="A4298" t="str">
        <f t="shared" si="69"/>
        <v>202002_445_4562342690074</v>
      </c>
      <c r="B4298">
        <v>202002</v>
      </c>
      <c r="C4298">
        <v>445</v>
      </c>
      <c r="D4298" t="s">
        <v>120</v>
      </c>
      <c r="E4298" s="9">
        <v>4562342690074</v>
      </c>
      <c r="F4298">
        <v>0</v>
      </c>
      <c r="G4298">
        <v>0</v>
      </c>
      <c r="H4298" t="s">
        <v>24</v>
      </c>
      <c r="I4298" t="s">
        <v>19</v>
      </c>
      <c r="J4298" t="s">
        <v>329</v>
      </c>
      <c r="K4298">
        <v>8</v>
      </c>
      <c r="L4298">
        <v>4</v>
      </c>
      <c r="M4298">
        <v>0</v>
      </c>
      <c r="N4298">
        <v>0</v>
      </c>
    </row>
    <row r="4299" spans="1:14" x14ac:dyDescent="0.15">
      <c r="A4299" t="str">
        <f t="shared" si="69"/>
        <v>202002_445_4562342690081</v>
      </c>
      <c r="B4299">
        <v>202002</v>
      </c>
      <c r="C4299">
        <v>445</v>
      </c>
      <c r="D4299" t="s">
        <v>120</v>
      </c>
      <c r="E4299" s="9">
        <v>4562342690081</v>
      </c>
      <c r="F4299">
        <v>0</v>
      </c>
      <c r="G4299">
        <v>0</v>
      </c>
      <c r="H4299" t="s">
        <v>25</v>
      </c>
      <c r="I4299" t="s">
        <v>19</v>
      </c>
      <c r="J4299" t="s">
        <v>329</v>
      </c>
      <c r="K4299">
        <v>2</v>
      </c>
      <c r="L4299">
        <v>1</v>
      </c>
      <c r="M4299">
        <v>0</v>
      </c>
      <c r="N4299">
        <v>0</v>
      </c>
    </row>
    <row r="4300" spans="1:14" x14ac:dyDescent="0.15">
      <c r="A4300" t="str">
        <f t="shared" si="69"/>
        <v>202002_116_4562342690029</v>
      </c>
      <c r="B4300">
        <v>202002</v>
      </c>
      <c r="C4300">
        <v>116</v>
      </c>
      <c r="D4300" t="s">
        <v>51</v>
      </c>
      <c r="E4300" s="9">
        <v>4562342690029</v>
      </c>
      <c r="F4300">
        <v>0</v>
      </c>
      <c r="G4300">
        <v>0</v>
      </c>
      <c r="H4300" t="s">
        <v>18</v>
      </c>
      <c r="I4300" t="s">
        <v>19</v>
      </c>
      <c r="J4300" t="s">
        <v>329</v>
      </c>
      <c r="K4300">
        <v>17</v>
      </c>
      <c r="L4300">
        <v>4</v>
      </c>
      <c r="M4300">
        <v>0</v>
      </c>
      <c r="N4300">
        <v>0</v>
      </c>
    </row>
    <row r="4301" spans="1:14" x14ac:dyDescent="0.15">
      <c r="A4301" t="str">
        <f t="shared" si="69"/>
        <v>202002_116_4562342690036</v>
      </c>
      <c r="B4301">
        <v>202002</v>
      </c>
      <c r="C4301">
        <v>116</v>
      </c>
      <c r="D4301" t="s">
        <v>51</v>
      </c>
      <c r="E4301" s="9">
        <v>4562342690036</v>
      </c>
      <c r="F4301">
        <v>0</v>
      </c>
      <c r="G4301">
        <v>0</v>
      </c>
      <c r="H4301" t="s">
        <v>20</v>
      </c>
      <c r="I4301" t="s">
        <v>19</v>
      </c>
      <c r="J4301" t="s">
        <v>329</v>
      </c>
      <c r="K4301">
        <v>1</v>
      </c>
      <c r="L4301">
        <v>1</v>
      </c>
      <c r="M4301">
        <v>0</v>
      </c>
      <c r="N4301">
        <v>0</v>
      </c>
    </row>
    <row r="4302" spans="1:14" x14ac:dyDescent="0.15">
      <c r="A4302" t="str">
        <f t="shared" si="69"/>
        <v>202002_116_4562342690050</v>
      </c>
      <c r="B4302">
        <v>202002</v>
      </c>
      <c r="C4302">
        <v>116</v>
      </c>
      <c r="D4302" t="s">
        <v>51</v>
      </c>
      <c r="E4302" s="9">
        <v>4562342690050</v>
      </c>
      <c r="F4302">
        <v>0</v>
      </c>
      <c r="G4302">
        <v>0</v>
      </c>
      <c r="H4302" t="s">
        <v>22</v>
      </c>
      <c r="I4302" t="s">
        <v>19</v>
      </c>
      <c r="J4302" t="s">
        <v>329</v>
      </c>
      <c r="K4302">
        <v>2</v>
      </c>
      <c r="L4302">
        <v>1</v>
      </c>
      <c r="M4302">
        <v>0</v>
      </c>
      <c r="N4302">
        <v>0</v>
      </c>
    </row>
    <row r="4303" spans="1:14" x14ac:dyDescent="0.15">
      <c r="A4303" t="str">
        <f t="shared" si="69"/>
        <v>202002_116_4562342690043</v>
      </c>
      <c r="B4303">
        <v>202002</v>
      </c>
      <c r="C4303">
        <v>116</v>
      </c>
      <c r="D4303" t="s">
        <v>51</v>
      </c>
      <c r="E4303" s="9">
        <v>4562342690043</v>
      </c>
      <c r="F4303">
        <v>0</v>
      </c>
      <c r="G4303">
        <v>0</v>
      </c>
      <c r="H4303" t="s">
        <v>21</v>
      </c>
      <c r="I4303" t="s">
        <v>19</v>
      </c>
      <c r="J4303" t="s">
        <v>329</v>
      </c>
      <c r="K4303">
        <v>20</v>
      </c>
      <c r="L4303">
        <v>5</v>
      </c>
      <c r="M4303">
        <v>0</v>
      </c>
      <c r="N4303">
        <v>0</v>
      </c>
    </row>
    <row r="4304" spans="1:14" x14ac:dyDescent="0.15">
      <c r="A4304" t="str">
        <f t="shared" si="69"/>
        <v>202002_116_4562342690067</v>
      </c>
      <c r="B4304">
        <v>202002</v>
      </c>
      <c r="C4304">
        <v>116</v>
      </c>
      <c r="D4304" t="s">
        <v>51</v>
      </c>
      <c r="E4304" s="9">
        <v>4562342690067</v>
      </c>
      <c r="F4304">
        <v>0</v>
      </c>
      <c r="G4304">
        <v>0</v>
      </c>
      <c r="H4304" t="s">
        <v>23</v>
      </c>
      <c r="I4304" t="s">
        <v>19</v>
      </c>
      <c r="J4304" t="s">
        <v>329</v>
      </c>
      <c r="K4304">
        <v>16</v>
      </c>
      <c r="L4304">
        <v>7</v>
      </c>
      <c r="M4304">
        <v>0</v>
      </c>
      <c r="N4304">
        <v>0</v>
      </c>
    </row>
    <row r="4305" spans="1:14" x14ac:dyDescent="0.15">
      <c r="A4305" t="str">
        <f t="shared" si="69"/>
        <v>202002_116_4562342690074</v>
      </c>
      <c r="B4305">
        <v>202002</v>
      </c>
      <c r="C4305">
        <v>116</v>
      </c>
      <c r="D4305" t="s">
        <v>51</v>
      </c>
      <c r="E4305" s="9">
        <v>4562342690074</v>
      </c>
      <c r="F4305">
        <v>0</v>
      </c>
      <c r="G4305">
        <v>0</v>
      </c>
      <c r="H4305" t="s">
        <v>24</v>
      </c>
      <c r="I4305" t="s">
        <v>19</v>
      </c>
      <c r="J4305" t="s">
        <v>329</v>
      </c>
      <c r="K4305">
        <v>9</v>
      </c>
      <c r="L4305">
        <v>4</v>
      </c>
      <c r="M4305">
        <v>0</v>
      </c>
      <c r="N4305">
        <v>0</v>
      </c>
    </row>
    <row r="4306" spans="1:14" x14ac:dyDescent="0.15">
      <c r="A4306" t="str">
        <f t="shared" si="69"/>
        <v>202002_116_4562342690081</v>
      </c>
      <c r="B4306">
        <v>202002</v>
      </c>
      <c r="C4306">
        <v>116</v>
      </c>
      <c r="D4306" t="s">
        <v>51</v>
      </c>
      <c r="E4306" s="9">
        <v>4562342690081</v>
      </c>
      <c r="F4306">
        <v>0</v>
      </c>
      <c r="G4306">
        <v>0</v>
      </c>
      <c r="H4306" t="s">
        <v>25</v>
      </c>
      <c r="I4306" t="s">
        <v>19</v>
      </c>
      <c r="J4306" t="s">
        <v>329</v>
      </c>
      <c r="K4306">
        <v>2</v>
      </c>
      <c r="L4306">
        <v>0</v>
      </c>
      <c r="M4306">
        <v>0</v>
      </c>
      <c r="N4306">
        <v>0</v>
      </c>
    </row>
    <row r="4307" spans="1:14" x14ac:dyDescent="0.15">
      <c r="A4307" t="str">
        <f t="shared" si="69"/>
        <v>202002_300_4562342690029</v>
      </c>
      <c r="B4307">
        <v>202002</v>
      </c>
      <c r="C4307">
        <v>300</v>
      </c>
      <c r="D4307" t="s">
        <v>71</v>
      </c>
      <c r="E4307" s="9">
        <v>4562342690029</v>
      </c>
      <c r="F4307">
        <v>0</v>
      </c>
      <c r="G4307">
        <v>0</v>
      </c>
      <c r="H4307" t="s">
        <v>18</v>
      </c>
      <c r="I4307" t="s">
        <v>19</v>
      </c>
      <c r="J4307" t="s">
        <v>329</v>
      </c>
      <c r="K4307">
        <v>10</v>
      </c>
      <c r="L4307">
        <v>0</v>
      </c>
      <c r="M4307">
        <v>0</v>
      </c>
      <c r="N4307">
        <v>0</v>
      </c>
    </row>
    <row r="4308" spans="1:14" x14ac:dyDescent="0.15">
      <c r="A4308" t="str">
        <f t="shared" si="69"/>
        <v>202002_300_4562342690036</v>
      </c>
      <c r="B4308">
        <v>202002</v>
      </c>
      <c r="C4308">
        <v>300</v>
      </c>
      <c r="D4308" t="s">
        <v>71</v>
      </c>
      <c r="E4308" s="9">
        <v>4562342690036</v>
      </c>
      <c r="F4308">
        <v>0</v>
      </c>
      <c r="G4308">
        <v>0</v>
      </c>
      <c r="H4308" t="s">
        <v>20</v>
      </c>
      <c r="I4308" t="s">
        <v>19</v>
      </c>
      <c r="J4308" t="s">
        <v>329</v>
      </c>
      <c r="K4308">
        <v>3</v>
      </c>
      <c r="L4308">
        <v>0</v>
      </c>
      <c r="M4308">
        <v>0</v>
      </c>
      <c r="N4308">
        <v>0</v>
      </c>
    </row>
    <row r="4309" spans="1:14" x14ac:dyDescent="0.15">
      <c r="A4309" t="str">
        <f t="shared" si="69"/>
        <v>202002_300_4562342690050</v>
      </c>
      <c r="B4309">
        <v>202002</v>
      </c>
      <c r="C4309">
        <v>300</v>
      </c>
      <c r="D4309" t="s">
        <v>71</v>
      </c>
      <c r="E4309" s="9">
        <v>4562342690050</v>
      </c>
      <c r="F4309">
        <v>0</v>
      </c>
      <c r="G4309">
        <v>0</v>
      </c>
      <c r="H4309" t="s">
        <v>22</v>
      </c>
      <c r="I4309" t="s">
        <v>19</v>
      </c>
      <c r="J4309" t="s">
        <v>329</v>
      </c>
      <c r="K4309">
        <v>0</v>
      </c>
      <c r="L4309">
        <v>0</v>
      </c>
      <c r="M4309">
        <v>0</v>
      </c>
      <c r="N4309">
        <v>0</v>
      </c>
    </row>
    <row r="4310" spans="1:14" x14ac:dyDescent="0.15">
      <c r="A4310" t="str">
        <f t="shared" si="69"/>
        <v>202002_300_4562342690043</v>
      </c>
      <c r="B4310">
        <v>202002</v>
      </c>
      <c r="C4310">
        <v>300</v>
      </c>
      <c r="D4310" t="s">
        <v>71</v>
      </c>
      <c r="E4310" s="9">
        <v>4562342690043</v>
      </c>
      <c r="F4310">
        <v>0</v>
      </c>
      <c r="G4310">
        <v>0</v>
      </c>
      <c r="H4310" t="s">
        <v>21</v>
      </c>
      <c r="I4310" t="s">
        <v>19</v>
      </c>
      <c r="J4310" t="s">
        <v>329</v>
      </c>
      <c r="K4310">
        <v>19</v>
      </c>
      <c r="L4310">
        <v>1</v>
      </c>
      <c r="M4310">
        <v>0</v>
      </c>
      <c r="N4310">
        <v>0</v>
      </c>
    </row>
    <row r="4311" spans="1:14" x14ac:dyDescent="0.15">
      <c r="A4311" t="str">
        <f t="shared" si="69"/>
        <v>202002_300_4562342690067</v>
      </c>
      <c r="B4311">
        <v>202002</v>
      </c>
      <c r="C4311">
        <v>300</v>
      </c>
      <c r="D4311" t="s">
        <v>71</v>
      </c>
      <c r="E4311" s="9">
        <v>4562342690067</v>
      </c>
      <c r="F4311">
        <v>0</v>
      </c>
      <c r="G4311">
        <v>0</v>
      </c>
      <c r="H4311" t="s">
        <v>23</v>
      </c>
      <c r="I4311" t="s">
        <v>19</v>
      </c>
      <c r="J4311" t="s">
        <v>329</v>
      </c>
      <c r="K4311">
        <v>22</v>
      </c>
      <c r="L4311">
        <v>0</v>
      </c>
      <c r="M4311">
        <v>0</v>
      </c>
      <c r="N4311">
        <v>0</v>
      </c>
    </row>
    <row r="4312" spans="1:14" x14ac:dyDescent="0.15">
      <c r="A4312" t="str">
        <f t="shared" si="69"/>
        <v>202002_300_4562342690074</v>
      </c>
      <c r="B4312">
        <v>202002</v>
      </c>
      <c r="C4312">
        <v>300</v>
      </c>
      <c r="D4312" t="s">
        <v>71</v>
      </c>
      <c r="E4312" s="9">
        <v>4562342690074</v>
      </c>
      <c r="F4312">
        <v>0</v>
      </c>
      <c r="G4312">
        <v>0</v>
      </c>
      <c r="H4312" t="s">
        <v>24</v>
      </c>
      <c r="I4312" t="s">
        <v>19</v>
      </c>
      <c r="J4312" t="s">
        <v>329</v>
      </c>
      <c r="K4312">
        <v>5</v>
      </c>
      <c r="L4312">
        <v>1</v>
      </c>
      <c r="M4312">
        <v>0</v>
      </c>
      <c r="N4312">
        <v>0</v>
      </c>
    </row>
    <row r="4313" spans="1:14" x14ac:dyDescent="0.15">
      <c r="A4313" t="str">
        <f t="shared" ref="A4313:A4376" si="70">B4313&amp;"_"&amp;C4313&amp;"_"&amp;E4313</f>
        <v>202002_300_4562342690081</v>
      </c>
      <c r="B4313">
        <v>202002</v>
      </c>
      <c r="C4313">
        <v>300</v>
      </c>
      <c r="D4313" t="s">
        <v>71</v>
      </c>
      <c r="E4313" s="9">
        <v>4562342690081</v>
      </c>
      <c r="F4313">
        <v>0</v>
      </c>
      <c r="G4313">
        <v>0</v>
      </c>
      <c r="H4313" t="s">
        <v>25</v>
      </c>
      <c r="I4313" t="s">
        <v>19</v>
      </c>
      <c r="J4313" t="s">
        <v>329</v>
      </c>
      <c r="K4313">
        <v>0</v>
      </c>
      <c r="L4313">
        <v>0</v>
      </c>
      <c r="M4313">
        <v>0</v>
      </c>
      <c r="N4313">
        <v>0</v>
      </c>
    </row>
    <row r="4314" spans="1:14" x14ac:dyDescent="0.15">
      <c r="A4314" t="str">
        <f t="shared" si="70"/>
        <v>202002_320_4562342690029</v>
      </c>
      <c r="B4314">
        <v>202002</v>
      </c>
      <c r="C4314">
        <v>320</v>
      </c>
      <c r="D4314" t="s">
        <v>82</v>
      </c>
      <c r="E4314" s="9">
        <v>4562342690029</v>
      </c>
      <c r="F4314">
        <v>0</v>
      </c>
      <c r="G4314">
        <v>0</v>
      </c>
      <c r="H4314" t="s">
        <v>18</v>
      </c>
      <c r="I4314" t="s">
        <v>19</v>
      </c>
      <c r="J4314" t="s">
        <v>329</v>
      </c>
      <c r="K4314">
        <v>19</v>
      </c>
      <c r="L4314">
        <v>1</v>
      </c>
      <c r="M4314">
        <v>0</v>
      </c>
      <c r="N4314">
        <v>0</v>
      </c>
    </row>
    <row r="4315" spans="1:14" x14ac:dyDescent="0.15">
      <c r="A4315" t="str">
        <f t="shared" si="70"/>
        <v>202002_320_4562342690036</v>
      </c>
      <c r="B4315">
        <v>202002</v>
      </c>
      <c r="C4315">
        <v>320</v>
      </c>
      <c r="D4315" t="s">
        <v>82</v>
      </c>
      <c r="E4315" s="9">
        <v>4562342690036</v>
      </c>
      <c r="F4315">
        <v>0</v>
      </c>
      <c r="G4315">
        <v>0</v>
      </c>
      <c r="H4315" t="s">
        <v>20</v>
      </c>
      <c r="I4315" t="s">
        <v>19</v>
      </c>
      <c r="J4315" t="s">
        <v>329</v>
      </c>
      <c r="K4315">
        <v>8</v>
      </c>
      <c r="L4315">
        <v>0</v>
      </c>
      <c r="M4315">
        <v>0</v>
      </c>
      <c r="N4315">
        <v>0</v>
      </c>
    </row>
    <row r="4316" spans="1:14" x14ac:dyDescent="0.15">
      <c r="A4316" t="str">
        <f t="shared" si="70"/>
        <v>202002_320_4562342690050</v>
      </c>
      <c r="B4316">
        <v>202002</v>
      </c>
      <c r="C4316">
        <v>320</v>
      </c>
      <c r="D4316" t="s">
        <v>82</v>
      </c>
      <c r="E4316" s="9">
        <v>4562342690050</v>
      </c>
      <c r="F4316">
        <v>0</v>
      </c>
      <c r="G4316">
        <v>0</v>
      </c>
      <c r="H4316" t="s">
        <v>22</v>
      </c>
      <c r="I4316" t="s">
        <v>19</v>
      </c>
      <c r="J4316" t="s">
        <v>329</v>
      </c>
      <c r="K4316">
        <v>8</v>
      </c>
      <c r="L4316">
        <v>0</v>
      </c>
      <c r="M4316">
        <v>0</v>
      </c>
      <c r="N4316">
        <v>0</v>
      </c>
    </row>
    <row r="4317" spans="1:14" x14ac:dyDescent="0.15">
      <c r="A4317" t="str">
        <f t="shared" si="70"/>
        <v>202002_320_4562342690043</v>
      </c>
      <c r="B4317">
        <v>202002</v>
      </c>
      <c r="C4317">
        <v>320</v>
      </c>
      <c r="D4317" t="s">
        <v>82</v>
      </c>
      <c r="E4317" s="9">
        <v>4562342690043</v>
      </c>
      <c r="F4317">
        <v>0</v>
      </c>
      <c r="G4317">
        <v>0</v>
      </c>
      <c r="H4317" t="s">
        <v>21</v>
      </c>
      <c r="I4317" t="s">
        <v>19</v>
      </c>
      <c r="J4317" t="s">
        <v>329</v>
      </c>
      <c r="K4317">
        <v>19</v>
      </c>
      <c r="L4317">
        <v>0</v>
      </c>
      <c r="M4317">
        <v>0</v>
      </c>
      <c r="N4317">
        <v>0</v>
      </c>
    </row>
    <row r="4318" spans="1:14" x14ac:dyDescent="0.15">
      <c r="A4318" t="str">
        <f t="shared" si="70"/>
        <v>202002_320_4562342690067</v>
      </c>
      <c r="B4318">
        <v>202002</v>
      </c>
      <c r="C4318">
        <v>320</v>
      </c>
      <c r="D4318" t="s">
        <v>82</v>
      </c>
      <c r="E4318" s="9">
        <v>4562342690067</v>
      </c>
      <c r="F4318">
        <v>0</v>
      </c>
      <c r="G4318">
        <v>0</v>
      </c>
      <c r="H4318" t="s">
        <v>23</v>
      </c>
      <c r="I4318" t="s">
        <v>19</v>
      </c>
      <c r="J4318" t="s">
        <v>329</v>
      </c>
      <c r="K4318">
        <v>24</v>
      </c>
      <c r="L4318">
        <v>1</v>
      </c>
      <c r="M4318">
        <v>0</v>
      </c>
      <c r="N4318">
        <v>0</v>
      </c>
    </row>
    <row r="4319" spans="1:14" x14ac:dyDescent="0.15">
      <c r="A4319" t="str">
        <f t="shared" si="70"/>
        <v>202002_320_4562342690074</v>
      </c>
      <c r="B4319">
        <v>202002</v>
      </c>
      <c r="C4319">
        <v>320</v>
      </c>
      <c r="D4319" t="s">
        <v>82</v>
      </c>
      <c r="E4319" s="9">
        <v>4562342690074</v>
      </c>
      <c r="F4319">
        <v>0</v>
      </c>
      <c r="G4319">
        <v>0</v>
      </c>
      <c r="H4319" t="s">
        <v>24</v>
      </c>
      <c r="I4319" t="s">
        <v>19</v>
      </c>
      <c r="J4319" t="s">
        <v>329</v>
      </c>
      <c r="K4319">
        <v>18</v>
      </c>
      <c r="L4319">
        <v>0</v>
      </c>
      <c r="M4319">
        <v>0</v>
      </c>
      <c r="N4319">
        <v>0</v>
      </c>
    </row>
    <row r="4320" spans="1:14" x14ac:dyDescent="0.15">
      <c r="A4320" t="str">
        <f t="shared" si="70"/>
        <v>202002_320_4562342690081</v>
      </c>
      <c r="B4320">
        <v>202002</v>
      </c>
      <c r="C4320">
        <v>320</v>
      </c>
      <c r="D4320" t="s">
        <v>82</v>
      </c>
      <c r="E4320" s="9">
        <v>4562342690081</v>
      </c>
      <c r="F4320">
        <v>0</v>
      </c>
      <c r="G4320">
        <v>0</v>
      </c>
      <c r="H4320" t="s">
        <v>25</v>
      </c>
      <c r="I4320" t="s">
        <v>19</v>
      </c>
      <c r="J4320" t="s">
        <v>329</v>
      </c>
      <c r="K4320">
        <v>4</v>
      </c>
      <c r="L4320">
        <v>2</v>
      </c>
      <c r="M4320">
        <v>0</v>
      </c>
      <c r="N4320">
        <v>0</v>
      </c>
    </row>
    <row r="4321" spans="1:14" x14ac:dyDescent="0.15">
      <c r="A4321" t="str">
        <f t="shared" si="70"/>
        <v>202002_8_4562342690029</v>
      </c>
      <c r="B4321">
        <v>202002</v>
      </c>
      <c r="C4321">
        <v>8</v>
      </c>
      <c r="D4321" t="s">
        <v>36</v>
      </c>
      <c r="E4321" s="9">
        <v>4562342690029</v>
      </c>
      <c r="F4321">
        <v>0</v>
      </c>
      <c r="G4321">
        <v>0</v>
      </c>
      <c r="H4321" t="s">
        <v>18</v>
      </c>
      <c r="I4321" t="s">
        <v>19</v>
      </c>
      <c r="J4321" t="s">
        <v>329</v>
      </c>
      <c r="K4321">
        <v>13</v>
      </c>
      <c r="L4321">
        <v>3</v>
      </c>
      <c r="M4321">
        <v>0</v>
      </c>
      <c r="N4321">
        <v>0</v>
      </c>
    </row>
    <row r="4322" spans="1:14" x14ac:dyDescent="0.15">
      <c r="A4322" t="str">
        <f t="shared" si="70"/>
        <v>202002_8_4562342690036</v>
      </c>
      <c r="B4322">
        <v>202002</v>
      </c>
      <c r="C4322">
        <v>8</v>
      </c>
      <c r="D4322" t="s">
        <v>36</v>
      </c>
      <c r="E4322" s="9">
        <v>4562342690036</v>
      </c>
      <c r="F4322">
        <v>0</v>
      </c>
      <c r="G4322">
        <v>0</v>
      </c>
      <c r="H4322" t="s">
        <v>20</v>
      </c>
      <c r="I4322" t="s">
        <v>19</v>
      </c>
      <c r="J4322" t="s">
        <v>329</v>
      </c>
      <c r="K4322">
        <v>7</v>
      </c>
      <c r="L4322">
        <v>0</v>
      </c>
      <c r="M4322">
        <v>0</v>
      </c>
      <c r="N4322">
        <v>0</v>
      </c>
    </row>
    <row r="4323" spans="1:14" x14ac:dyDescent="0.15">
      <c r="A4323" t="str">
        <f t="shared" si="70"/>
        <v>202002_8_4562342690050</v>
      </c>
      <c r="B4323">
        <v>202002</v>
      </c>
      <c r="C4323">
        <v>8</v>
      </c>
      <c r="D4323" t="s">
        <v>36</v>
      </c>
      <c r="E4323" s="9">
        <v>4562342690050</v>
      </c>
      <c r="F4323">
        <v>0</v>
      </c>
      <c r="G4323">
        <v>0</v>
      </c>
      <c r="H4323" t="s">
        <v>22</v>
      </c>
      <c r="I4323" t="s">
        <v>19</v>
      </c>
      <c r="J4323" t="s">
        <v>329</v>
      </c>
      <c r="K4323">
        <v>5</v>
      </c>
      <c r="L4323">
        <v>2</v>
      </c>
      <c r="M4323">
        <v>0</v>
      </c>
      <c r="N4323">
        <v>0</v>
      </c>
    </row>
    <row r="4324" spans="1:14" x14ac:dyDescent="0.15">
      <c r="A4324" t="str">
        <f t="shared" si="70"/>
        <v>202002_8_4562342690043</v>
      </c>
      <c r="B4324">
        <v>202002</v>
      </c>
      <c r="C4324">
        <v>8</v>
      </c>
      <c r="D4324" t="s">
        <v>36</v>
      </c>
      <c r="E4324" s="9">
        <v>4562342690043</v>
      </c>
      <c r="F4324">
        <v>0</v>
      </c>
      <c r="G4324">
        <v>0</v>
      </c>
      <c r="H4324" t="s">
        <v>21</v>
      </c>
      <c r="I4324" t="s">
        <v>19</v>
      </c>
      <c r="J4324" t="s">
        <v>329</v>
      </c>
      <c r="K4324">
        <v>14</v>
      </c>
      <c r="L4324">
        <v>3</v>
      </c>
      <c r="M4324">
        <v>0</v>
      </c>
      <c r="N4324">
        <v>0</v>
      </c>
    </row>
    <row r="4325" spans="1:14" x14ac:dyDescent="0.15">
      <c r="A4325" t="str">
        <f t="shared" si="70"/>
        <v>202002_8_4562342690067</v>
      </c>
      <c r="B4325">
        <v>202002</v>
      </c>
      <c r="C4325">
        <v>8</v>
      </c>
      <c r="D4325" t="s">
        <v>36</v>
      </c>
      <c r="E4325" s="9">
        <v>4562342690067</v>
      </c>
      <c r="F4325">
        <v>0</v>
      </c>
      <c r="G4325">
        <v>0</v>
      </c>
      <c r="H4325" t="s">
        <v>23</v>
      </c>
      <c r="I4325" t="s">
        <v>19</v>
      </c>
      <c r="J4325" t="s">
        <v>329</v>
      </c>
      <c r="K4325">
        <v>20</v>
      </c>
      <c r="L4325">
        <v>1</v>
      </c>
      <c r="M4325">
        <v>0</v>
      </c>
      <c r="N4325">
        <v>0</v>
      </c>
    </row>
    <row r="4326" spans="1:14" x14ac:dyDescent="0.15">
      <c r="A4326" t="str">
        <f t="shared" si="70"/>
        <v>202002_8_4562342690074</v>
      </c>
      <c r="B4326">
        <v>202002</v>
      </c>
      <c r="C4326">
        <v>8</v>
      </c>
      <c r="D4326" t="s">
        <v>36</v>
      </c>
      <c r="E4326" s="9">
        <v>4562342690074</v>
      </c>
      <c r="F4326">
        <v>0</v>
      </c>
      <c r="G4326">
        <v>0</v>
      </c>
      <c r="H4326" t="s">
        <v>24</v>
      </c>
      <c r="I4326" t="s">
        <v>19</v>
      </c>
      <c r="J4326" t="s">
        <v>329</v>
      </c>
      <c r="K4326">
        <v>15</v>
      </c>
      <c r="L4326">
        <v>2</v>
      </c>
      <c r="M4326">
        <v>0</v>
      </c>
      <c r="N4326">
        <v>0</v>
      </c>
    </row>
    <row r="4327" spans="1:14" x14ac:dyDescent="0.15">
      <c r="A4327" t="str">
        <f t="shared" si="70"/>
        <v>202002_8_4562342690081</v>
      </c>
      <c r="B4327">
        <v>202002</v>
      </c>
      <c r="C4327">
        <v>8</v>
      </c>
      <c r="D4327" t="s">
        <v>36</v>
      </c>
      <c r="E4327" s="9">
        <v>4562342690081</v>
      </c>
      <c r="F4327">
        <v>0</v>
      </c>
      <c r="G4327">
        <v>0</v>
      </c>
      <c r="H4327" t="s">
        <v>25</v>
      </c>
      <c r="I4327" t="s">
        <v>19</v>
      </c>
      <c r="J4327" t="s">
        <v>329</v>
      </c>
      <c r="K4327">
        <v>3</v>
      </c>
      <c r="L4327">
        <v>0</v>
      </c>
      <c r="M4327">
        <v>0</v>
      </c>
      <c r="N4327">
        <v>0</v>
      </c>
    </row>
    <row r="4328" spans="1:14" x14ac:dyDescent="0.15">
      <c r="A4328" t="str">
        <f t="shared" si="70"/>
        <v>202002_39_4562342690029</v>
      </c>
      <c r="B4328">
        <v>202002</v>
      </c>
      <c r="C4328">
        <v>39</v>
      </c>
      <c r="D4328" t="s">
        <v>40</v>
      </c>
      <c r="E4328" s="9">
        <v>4562342690029</v>
      </c>
      <c r="F4328">
        <v>0</v>
      </c>
      <c r="G4328">
        <v>0</v>
      </c>
      <c r="H4328" t="s">
        <v>18</v>
      </c>
      <c r="I4328" t="s">
        <v>19</v>
      </c>
      <c r="J4328" t="s">
        <v>329</v>
      </c>
      <c r="K4328">
        <v>17</v>
      </c>
      <c r="L4328">
        <v>2</v>
      </c>
      <c r="M4328">
        <v>0</v>
      </c>
      <c r="N4328">
        <v>0</v>
      </c>
    </row>
    <row r="4329" spans="1:14" x14ac:dyDescent="0.15">
      <c r="A4329" t="str">
        <f t="shared" si="70"/>
        <v>202002_39_4562342690036</v>
      </c>
      <c r="B4329">
        <v>202002</v>
      </c>
      <c r="C4329">
        <v>39</v>
      </c>
      <c r="D4329" t="s">
        <v>40</v>
      </c>
      <c r="E4329" s="9">
        <v>4562342690036</v>
      </c>
      <c r="F4329">
        <v>0</v>
      </c>
      <c r="G4329">
        <v>0</v>
      </c>
      <c r="H4329" t="s">
        <v>20</v>
      </c>
      <c r="I4329" t="s">
        <v>19</v>
      </c>
      <c r="J4329" t="s">
        <v>329</v>
      </c>
      <c r="K4329">
        <v>3</v>
      </c>
      <c r="L4329">
        <v>1</v>
      </c>
      <c r="M4329">
        <v>0</v>
      </c>
      <c r="N4329">
        <v>0</v>
      </c>
    </row>
    <row r="4330" spans="1:14" x14ac:dyDescent="0.15">
      <c r="A4330" t="str">
        <f t="shared" si="70"/>
        <v>202002_39_4562342690050</v>
      </c>
      <c r="B4330">
        <v>202002</v>
      </c>
      <c r="C4330">
        <v>39</v>
      </c>
      <c r="D4330" t="s">
        <v>40</v>
      </c>
      <c r="E4330" s="9">
        <v>4562342690050</v>
      </c>
      <c r="F4330">
        <v>0</v>
      </c>
      <c r="G4330">
        <v>0</v>
      </c>
      <c r="H4330" t="s">
        <v>22</v>
      </c>
      <c r="I4330" t="s">
        <v>19</v>
      </c>
      <c r="J4330" t="s">
        <v>329</v>
      </c>
      <c r="K4330">
        <v>2</v>
      </c>
      <c r="L4330">
        <v>1</v>
      </c>
      <c r="M4330">
        <v>0</v>
      </c>
      <c r="N4330">
        <v>0</v>
      </c>
    </row>
    <row r="4331" spans="1:14" x14ac:dyDescent="0.15">
      <c r="A4331" t="str">
        <f t="shared" si="70"/>
        <v>202002_39_4562342690043</v>
      </c>
      <c r="B4331">
        <v>202002</v>
      </c>
      <c r="C4331">
        <v>39</v>
      </c>
      <c r="D4331" t="s">
        <v>40</v>
      </c>
      <c r="E4331" s="9">
        <v>4562342690043</v>
      </c>
      <c r="F4331">
        <v>0</v>
      </c>
      <c r="G4331">
        <v>0</v>
      </c>
      <c r="H4331" t="s">
        <v>21</v>
      </c>
      <c r="I4331" t="s">
        <v>19</v>
      </c>
      <c r="J4331" t="s">
        <v>329</v>
      </c>
      <c r="K4331">
        <v>9</v>
      </c>
      <c r="L4331">
        <v>3</v>
      </c>
      <c r="M4331">
        <v>0</v>
      </c>
      <c r="N4331">
        <v>0</v>
      </c>
    </row>
    <row r="4332" spans="1:14" x14ac:dyDescent="0.15">
      <c r="A4332" t="str">
        <f t="shared" si="70"/>
        <v>202002_39_4562342690067</v>
      </c>
      <c r="B4332">
        <v>202002</v>
      </c>
      <c r="C4332">
        <v>39</v>
      </c>
      <c r="D4332" t="s">
        <v>40</v>
      </c>
      <c r="E4332" s="9">
        <v>4562342690067</v>
      </c>
      <c r="F4332">
        <v>0</v>
      </c>
      <c r="G4332">
        <v>0</v>
      </c>
      <c r="H4332" t="s">
        <v>23</v>
      </c>
      <c r="I4332" t="s">
        <v>19</v>
      </c>
      <c r="J4332" t="s">
        <v>329</v>
      </c>
      <c r="K4332">
        <v>15</v>
      </c>
      <c r="L4332">
        <v>2</v>
      </c>
      <c r="M4332">
        <v>0</v>
      </c>
      <c r="N4332">
        <v>0</v>
      </c>
    </row>
    <row r="4333" spans="1:14" x14ac:dyDescent="0.15">
      <c r="A4333" t="str">
        <f t="shared" si="70"/>
        <v>202002_39_4562342690074</v>
      </c>
      <c r="B4333">
        <v>202002</v>
      </c>
      <c r="C4333">
        <v>39</v>
      </c>
      <c r="D4333" t="s">
        <v>40</v>
      </c>
      <c r="E4333" s="9">
        <v>4562342690074</v>
      </c>
      <c r="F4333">
        <v>0</v>
      </c>
      <c r="G4333">
        <v>0</v>
      </c>
      <c r="H4333" t="s">
        <v>24</v>
      </c>
      <c r="I4333" t="s">
        <v>19</v>
      </c>
      <c r="J4333" t="s">
        <v>329</v>
      </c>
      <c r="K4333">
        <v>16</v>
      </c>
      <c r="L4333">
        <v>3</v>
      </c>
      <c r="M4333">
        <v>0</v>
      </c>
      <c r="N4333">
        <v>0</v>
      </c>
    </row>
    <row r="4334" spans="1:14" x14ac:dyDescent="0.15">
      <c r="A4334" t="str">
        <f t="shared" si="70"/>
        <v>202002_39_4562342690081</v>
      </c>
      <c r="B4334">
        <v>202002</v>
      </c>
      <c r="C4334">
        <v>39</v>
      </c>
      <c r="D4334" t="s">
        <v>40</v>
      </c>
      <c r="E4334" s="9">
        <v>4562342690081</v>
      </c>
      <c r="F4334">
        <v>0</v>
      </c>
      <c r="G4334">
        <v>0</v>
      </c>
      <c r="H4334" t="s">
        <v>25</v>
      </c>
      <c r="I4334" t="s">
        <v>19</v>
      </c>
      <c r="J4334" t="s">
        <v>329</v>
      </c>
      <c r="K4334">
        <v>4</v>
      </c>
      <c r="L4334">
        <v>1</v>
      </c>
      <c r="M4334">
        <v>0</v>
      </c>
      <c r="N4334">
        <v>0</v>
      </c>
    </row>
    <row r="4335" spans="1:14" x14ac:dyDescent="0.15">
      <c r="A4335" t="str">
        <f t="shared" si="70"/>
        <v>202002_44_4562342690029</v>
      </c>
      <c r="B4335">
        <v>202002</v>
      </c>
      <c r="C4335">
        <v>44</v>
      </c>
      <c r="D4335" t="s">
        <v>42</v>
      </c>
      <c r="E4335" s="9">
        <v>4562342690029</v>
      </c>
      <c r="F4335">
        <v>0</v>
      </c>
      <c r="G4335">
        <v>0</v>
      </c>
      <c r="H4335" t="s">
        <v>18</v>
      </c>
      <c r="I4335" t="s">
        <v>19</v>
      </c>
      <c r="J4335" t="s">
        <v>329</v>
      </c>
      <c r="K4335">
        <v>6</v>
      </c>
      <c r="L4335">
        <v>2</v>
      </c>
      <c r="M4335">
        <v>0</v>
      </c>
      <c r="N4335">
        <v>0</v>
      </c>
    </row>
    <row r="4336" spans="1:14" x14ac:dyDescent="0.15">
      <c r="A4336" t="str">
        <f t="shared" si="70"/>
        <v>202002_44_4562342690036</v>
      </c>
      <c r="B4336">
        <v>202002</v>
      </c>
      <c r="C4336">
        <v>44</v>
      </c>
      <c r="D4336" t="s">
        <v>42</v>
      </c>
      <c r="E4336" s="9">
        <v>4562342690036</v>
      </c>
      <c r="F4336">
        <v>0</v>
      </c>
      <c r="G4336">
        <v>0</v>
      </c>
      <c r="H4336" t="s">
        <v>20</v>
      </c>
      <c r="I4336" t="s">
        <v>19</v>
      </c>
      <c r="J4336" t="s">
        <v>329</v>
      </c>
      <c r="K4336">
        <v>5</v>
      </c>
      <c r="L4336">
        <v>1</v>
      </c>
      <c r="M4336">
        <v>0</v>
      </c>
      <c r="N4336">
        <v>0</v>
      </c>
    </row>
    <row r="4337" spans="1:14" x14ac:dyDescent="0.15">
      <c r="A4337" t="str">
        <f t="shared" si="70"/>
        <v>202002_44_4562342690050</v>
      </c>
      <c r="B4337">
        <v>202002</v>
      </c>
      <c r="C4337">
        <v>44</v>
      </c>
      <c r="D4337" t="s">
        <v>42</v>
      </c>
      <c r="E4337" s="9">
        <v>4562342690050</v>
      </c>
      <c r="F4337">
        <v>0</v>
      </c>
      <c r="G4337">
        <v>0</v>
      </c>
      <c r="H4337" t="s">
        <v>22</v>
      </c>
      <c r="I4337" t="s">
        <v>19</v>
      </c>
      <c r="J4337" t="s">
        <v>329</v>
      </c>
      <c r="K4337">
        <v>6</v>
      </c>
      <c r="L4337">
        <v>1</v>
      </c>
      <c r="M4337">
        <v>0</v>
      </c>
      <c r="N4337">
        <v>0</v>
      </c>
    </row>
    <row r="4338" spans="1:14" x14ac:dyDescent="0.15">
      <c r="A4338" t="str">
        <f t="shared" si="70"/>
        <v>202002_44_4562342690043</v>
      </c>
      <c r="B4338">
        <v>202002</v>
      </c>
      <c r="C4338">
        <v>44</v>
      </c>
      <c r="D4338" t="s">
        <v>42</v>
      </c>
      <c r="E4338" s="9">
        <v>4562342690043</v>
      </c>
      <c r="F4338">
        <v>0</v>
      </c>
      <c r="G4338">
        <v>0</v>
      </c>
      <c r="H4338" t="s">
        <v>21</v>
      </c>
      <c r="I4338" t="s">
        <v>19</v>
      </c>
      <c r="J4338" t="s">
        <v>329</v>
      </c>
      <c r="K4338">
        <v>15</v>
      </c>
      <c r="L4338">
        <v>3</v>
      </c>
      <c r="M4338">
        <v>0</v>
      </c>
      <c r="N4338">
        <v>0</v>
      </c>
    </row>
    <row r="4339" spans="1:14" x14ac:dyDescent="0.15">
      <c r="A4339" t="str">
        <f t="shared" si="70"/>
        <v>202002_44_4562342690067</v>
      </c>
      <c r="B4339">
        <v>202002</v>
      </c>
      <c r="C4339">
        <v>44</v>
      </c>
      <c r="D4339" t="s">
        <v>42</v>
      </c>
      <c r="E4339" s="9">
        <v>4562342690067</v>
      </c>
      <c r="F4339">
        <v>0</v>
      </c>
      <c r="G4339">
        <v>0</v>
      </c>
      <c r="H4339" t="s">
        <v>23</v>
      </c>
      <c r="I4339" t="s">
        <v>19</v>
      </c>
      <c r="J4339" t="s">
        <v>329</v>
      </c>
      <c r="K4339">
        <v>20</v>
      </c>
      <c r="L4339">
        <v>3</v>
      </c>
      <c r="M4339">
        <v>0</v>
      </c>
      <c r="N4339">
        <v>0</v>
      </c>
    </row>
    <row r="4340" spans="1:14" x14ac:dyDescent="0.15">
      <c r="A4340" t="str">
        <f t="shared" si="70"/>
        <v>202002_44_4562342690074</v>
      </c>
      <c r="B4340">
        <v>202002</v>
      </c>
      <c r="C4340">
        <v>44</v>
      </c>
      <c r="D4340" t="s">
        <v>42</v>
      </c>
      <c r="E4340" s="9">
        <v>4562342690074</v>
      </c>
      <c r="F4340">
        <v>0</v>
      </c>
      <c r="G4340">
        <v>0</v>
      </c>
      <c r="H4340" t="s">
        <v>24</v>
      </c>
      <c r="I4340" t="s">
        <v>19</v>
      </c>
      <c r="J4340" t="s">
        <v>329</v>
      </c>
      <c r="K4340">
        <v>22</v>
      </c>
      <c r="L4340">
        <v>6</v>
      </c>
      <c r="M4340">
        <v>0</v>
      </c>
      <c r="N4340">
        <v>0</v>
      </c>
    </row>
    <row r="4341" spans="1:14" x14ac:dyDescent="0.15">
      <c r="A4341" t="str">
        <f t="shared" si="70"/>
        <v>202002_44_4562342690081</v>
      </c>
      <c r="B4341">
        <v>202002</v>
      </c>
      <c r="C4341">
        <v>44</v>
      </c>
      <c r="D4341" t="s">
        <v>42</v>
      </c>
      <c r="E4341" s="9">
        <v>4562342690081</v>
      </c>
      <c r="F4341">
        <v>0</v>
      </c>
      <c r="G4341">
        <v>0</v>
      </c>
      <c r="H4341" t="s">
        <v>25</v>
      </c>
      <c r="I4341" t="s">
        <v>19</v>
      </c>
      <c r="J4341" t="s">
        <v>329</v>
      </c>
      <c r="K4341">
        <v>7</v>
      </c>
      <c r="L4341">
        <v>0</v>
      </c>
      <c r="M4341">
        <v>0</v>
      </c>
      <c r="N4341">
        <v>0</v>
      </c>
    </row>
    <row r="4342" spans="1:14" x14ac:dyDescent="0.15">
      <c r="A4342" t="str">
        <f t="shared" si="70"/>
        <v>202002_78_4562342690029</v>
      </c>
      <c r="B4342">
        <v>202002</v>
      </c>
      <c r="C4342">
        <v>78</v>
      </c>
      <c r="D4342" t="s">
        <v>45</v>
      </c>
      <c r="E4342" s="9">
        <v>4562342690029</v>
      </c>
      <c r="F4342">
        <v>0</v>
      </c>
      <c r="G4342">
        <v>0</v>
      </c>
      <c r="H4342" t="s">
        <v>18</v>
      </c>
      <c r="I4342" t="s">
        <v>19</v>
      </c>
      <c r="J4342" t="s">
        <v>329</v>
      </c>
      <c r="K4342">
        <v>6</v>
      </c>
      <c r="L4342">
        <v>4</v>
      </c>
      <c r="M4342">
        <v>0</v>
      </c>
      <c r="N4342">
        <v>0</v>
      </c>
    </row>
    <row r="4343" spans="1:14" x14ac:dyDescent="0.15">
      <c r="A4343" t="str">
        <f t="shared" si="70"/>
        <v>202002_78_4562342690036</v>
      </c>
      <c r="B4343">
        <v>202002</v>
      </c>
      <c r="C4343">
        <v>78</v>
      </c>
      <c r="D4343" t="s">
        <v>45</v>
      </c>
      <c r="E4343" s="9">
        <v>4562342690036</v>
      </c>
      <c r="F4343">
        <v>0</v>
      </c>
      <c r="G4343">
        <v>0</v>
      </c>
      <c r="H4343" t="s">
        <v>20</v>
      </c>
      <c r="I4343" t="s">
        <v>19</v>
      </c>
      <c r="J4343" t="s">
        <v>329</v>
      </c>
      <c r="K4343">
        <v>5</v>
      </c>
      <c r="L4343">
        <v>0</v>
      </c>
      <c r="M4343">
        <v>0</v>
      </c>
      <c r="N4343">
        <v>0</v>
      </c>
    </row>
    <row r="4344" spans="1:14" x14ac:dyDescent="0.15">
      <c r="A4344" t="str">
        <f t="shared" si="70"/>
        <v>202002_78_4562342690050</v>
      </c>
      <c r="B4344">
        <v>202002</v>
      </c>
      <c r="C4344">
        <v>78</v>
      </c>
      <c r="D4344" t="s">
        <v>45</v>
      </c>
      <c r="E4344" s="9">
        <v>4562342690050</v>
      </c>
      <c r="F4344">
        <v>0</v>
      </c>
      <c r="G4344">
        <v>0</v>
      </c>
      <c r="H4344" t="s">
        <v>22</v>
      </c>
      <c r="I4344" t="s">
        <v>19</v>
      </c>
      <c r="J4344" t="s">
        <v>329</v>
      </c>
      <c r="K4344">
        <v>8</v>
      </c>
      <c r="L4344">
        <v>0</v>
      </c>
      <c r="M4344">
        <v>0</v>
      </c>
      <c r="N4344">
        <v>0</v>
      </c>
    </row>
    <row r="4345" spans="1:14" x14ac:dyDescent="0.15">
      <c r="A4345" t="str">
        <f t="shared" si="70"/>
        <v>202002_78_4562342690043</v>
      </c>
      <c r="B4345">
        <v>202002</v>
      </c>
      <c r="C4345">
        <v>78</v>
      </c>
      <c r="D4345" t="s">
        <v>45</v>
      </c>
      <c r="E4345" s="9">
        <v>4562342690043</v>
      </c>
      <c r="F4345">
        <v>0</v>
      </c>
      <c r="G4345">
        <v>0</v>
      </c>
      <c r="H4345" t="s">
        <v>21</v>
      </c>
      <c r="I4345" t="s">
        <v>19</v>
      </c>
      <c r="J4345" t="s">
        <v>329</v>
      </c>
      <c r="K4345">
        <v>11</v>
      </c>
      <c r="L4345">
        <v>1</v>
      </c>
      <c r="M4345">
        <v>0</v>
      </c>
      <c r="N4345">
        <v>0</v>
      </c>
    </row>
    <row r="4346" spans="1:14" x14ac:dyDescent="0.15">
      <c r="A4346" t="str">
        <f t="shared" si="70"/>
        <v>202002_78_4562342690067</v>
      </c>
      <c r="B4346">
        <v>202002</v>
      </c>
      <c r="C4346">
        <v>78</v>
      </c>
      <c r="D4346" t="s">
        <v>45</v>
      </c>
      <c r="E4346" s="9">
        <v>4562342690067</v>
      </c>
      <c r="F4346">
        <v>0</v>
      </c>
      <c r="G4346">
        <v>0</v>
      </c>
      <c r="H4346" t="s">
        <v>23</v>
      </c>
      <c r="I4346" t="s">
        <v>19</v>
      </c>
      <c r="J4346" t="s">
        <v>329</v>
      </c>
      <c r="K4346">
        <v>17</v>
      </c>
      <c r="L4346">
        <v>1</v>
      </c>
      <c r="M4346">
        <v>0</v>
      </c>
      <c r="N4346">
        <v>0</v>
      </c>
    </row>
    <row r="4347" spans="1:14" x14ac:dyDescent="0.15">
      <c r="A4347" t="str">
        <f t="shared" si="70"/>
        <v>202002_78_4562342690074</v>
      </c>
      <c r="B4347">
        <v>202002</v>
      </c>
      <c r="C4347">
        <v>78</v>
      </c>
      <c r="D4347" t="s">
        <v>45</v>
      </c>
      <c r="E4347" s="9">
        <v>4562342690074</v>
      </c>
      <c r="F4347">
        <v>0</v>
      </c>
      <c r="G4347">
        <v>0</v>
      </c>
      <c r="H4347" t="s">
        <v>24</v>
      </c>
      <c r="I4347" t="s">
        <v>19</v>
      </c>
      <c r="J4347" t="s">
        <v>329</v>
      </c>
      <c r="K4347">
        <v>10</v>
      </c>
      <c r="L4347">
        <v>2</v>
      </c>
      <c r="M4347">
        <v>0</v>
      </c>
      <c r="N4347">
        <v>0</v>
      </c>
    </row>
    <row r="4348" spans="1:14" x14ac:dyDescent="0.15">
      <c r="A4348" t="str">
        <f t="shared" si="70"/>
        <v>202002_78_4562342690081</v>
      </c>
      <c r="B4348">
        <v>202002</v>
      </c>
      <c r="C4348">
        <v>78</v>
      </c>
      <c r="D4348" t="s">
        <v>45</v>
      </c>
      <c r="E4348" s="9">
        <v>4562342690081</v>
      </c>
      <c r="F4348">
        <v>0</v>
      </c>
      <c r="G4348">
        <v>0</v>
      </c>
      <c r="H4348" t="s">
        <v>25</v>
      </c>
      <c r="I4348" t="s">
        <v>19</v>
      </c>
      <c r="J4348" t="s">
        <v>329</v>
      </c>
      <c r="K4348">
        <v>5</v>
      </c>
      <c r="L4348">
        <v>2</v>
      </c>
      <c r="M4348">
        <v>0</v>
      </c>
      <c r="N4348">
        <v>0</v>
      </c>
    </row>
    <row r="4349" spans="1:14" x14ac:dyDescent="0.15">
      <c r="A4349" t="str">
        <f t="shared" si="70"/>
        <v>202002_135_4562342690029</v>
      </c>
      <c r="B4349">
        <v>202002</v>
      </c>
      <c r="C4349">
        <v>135</v>
      </c>
      <c r="D4349" t="s">
        <v>55</v>
      </c>
      <c r="E4349" s="9">
        <v>4562342690029</v>
      </c>
      <c r="F4349">
        <v>0</v>
      </c>
      <c r="G4349">
        <v>0</v>
      </c>
      <c r="H4349" t="s">
        <v>18</v>
      </c>
      <c r="I4349" t="s">
        <v>19</v>
      </c>
      <c r="J4349" t="s">
        <v>329</v>
      </c>
      <c r="K4349">
        <v>22</v>
      </c>
      <c r="L4349">
        <v>0</v>
      </c>
      <c r="M4349">
        <v>0</v>
      </c>
      <c r="N4349">
        <v>0</v>
      </c>
    </row>
    <row r="4350" spans="1:14" x14ac:dyDescent="0.15">
      <c r="A4350" t="str">
        <f t="shared" si="70"/>
        <v>202002_135_4562342690036</v>
      </c>
      <c r="B4350">
        <v>202002</v>
      </c>
      <c r="C4350">
        <v>135</v>
      </c>
      <c r="D4350" t="s">
        <v>55</v>
      </c>
      <c r="E4350" s="9">
        <v>4562342690036</v>
      </c>
      <c r="F4350">
        <v>0</v>
      </c>
      <c r="G4350">
        <v>0</v>
      </c>
      <c r="H4350" t="s">
        <v>20</v>
      </c>
      <c r="I4350" t="s">
        <v>19</v>
      </c>
      <c r="J4350" t="s">
        <v>329</v>
      </c>
      <c r="K4350">
        <v>4</v>
      </c>
      <c r="L4350">
        <v>0</v>
      </c>
      <c r="M4350">
        <v>0</v>
      </c>
      <c r="N4350">
        <v>0</v>
      </c>
    </row>
    <row r="4351" spans="1:14" x14ac:dyDescent="0.15">
      <c r="A4351" t="str">
        <f t="shared" si="70"/>
        <v>202002_135_4562342690050</v>
      </c>
      <c r="B4351">
        <v>202002</v>
      </c>
      <c r="C4351">
        <v>135</v>
      </c>
      <c r="D4351" t="s">
        <v>55</v>
      </c>
      <c r="E4351" s="9">
        <v>4562342690050</v>
      </c>
      <c r="F4351">
        <v>0</v>
      </c>
      <c r="G4351">
        <v>0</v>
      </c>
      <c r="H4351" t="s">
        <v>22</v>
      </c>
      <c r="I4351" t="s">
        <v>19</v>
      </c>
      <c r="J4351" t="s">
        <v>329</v>
      </c>
      <c r="K4351">
        <v>6</v>
      </c>
      <c r="L4351">
        <v>0</v>
      </c>
      <c r="M4351">
        <v>0</v>
      </c>
      <c r="N4351">
        <v>0</v>
      </c>
    </row>
    <row r="4352" spans="1:14" x14ac:dyDescent="0.15">
      <c r="A4352" t="str">
        <f t="shared" si="70"/>
        <v>202002_135_4562342690043</v>
      </c>
      <c r="B4352">
        <v>202002</v>
      </c>
      <c r="C4352">
        <v>135</v>
      </c>
      <c r="D4352" t="s">
        <v>55</v>
      </c>
      <c r="E4352" s="9">
        <v>4562342690043</v>
      </c>
      <c r="F4352">
        <v>0</v>
      </c>
      <c r="G4352">
        <v>0</v>
      </c>
      <c r="H4352" t="s">
        <v>21</v>
      </c>
      <c r="I4352" t="s">
        <v>19</v>
      </c>
      <c r="J4352" t="s">
        <v>329</v>
      </c>
      <c r="K4352">
        <v>18</v>
      </c>
      <c r="L4352">
        <v>3</v>
      </c>
      <c r="M4352">
        <v>0</v>
      </c>
      <c r="N4352">
        <v>0</v>
      </c>
    </row>
    <row r="4353" spans="1:14" x14ac:dyDescent="0.15">
      <c r="A4353" t="str">
        <f t="shared" si="70"/>
        <v>202002_135_4562342690067</v>
      </c>
      <c r="B4353">
        <v>202002</v>
      </c>
      <c r="C4353">
        <v>135</v>
      </c>
      <c r="D4353" t="s">
        <v>55</v>
      </c>
      <c r="E4353" s="9">
        <v>4562342690067</v>
      </c>
      <c r="F4353">
        <v>0</v>
      </c>
      <c r="G4353">
        <v>0</v>
      </c>
      <c r="H4353" t="s">
        <v>23</v>
      </c>
      <c r="I4353" t="s">
        <v>19</v>
      </c>
      <c r="J4353" t="s">
        <v>329</v>
      </c>
      <c r="K4353">
        <v>24</v>
      </c>
      <c r="L4353">
        <v>0</v>
      </c>
      <c r="M4353">
        <v>0</v>
      </c>
      <c r="N4353">
        <v>0</v>
      </c>
    </row>
    <row r="4354" spans="1:14" x14ac:dyDescent="0.15">
      <c r="A4354" t="str">
        <f t="shared" si="70"/>
        <v>202002_135_4562342690074</v>
      </c>
      <c r="B4354">
        <v>202002</v>
      </c>
      <c r="C4354">
        <v>135</v>
      </c>
      <c r="D4354" t="s">
        <v>55</v>
      </c>
      <c r="E4354" s="9">
        <v>4562342690074</v>
      </c>
      <c r="F4354">
        <v>0</v>
      </c>
      <c r="G4354">
        <v>0</v>
      </c>
      <c r="H4354" t="s">
        <v>24</v>
      </c>
      <c r="I4354" t="s">
        <v>19</v>
      </c>
      <c r="J4354" t="s">
        <v>329</v>
      </c>
      <c r="K4354">
        <v>16</v>
      </c>
      <c r="L4354">
        <v>1</v>
      </c>
      <c r="M4354">
        <v>0</v>
      </c>
      <c r="N4354">
        <v>0</v>
      </c>
    </row>
    <row r="4355" spans="1:14" x14ac:dyDescent="0.15">
      <c r="A4355" t="str">
        <f t="shared" si="70"/>
        <v>202002_135_4562342690081</v>
      </c>
      <c r="B4355">
        <v>202002</v>
      </c>
      <c r="C4355">
        <v>135</v>
      </c>
      <c r="D4355" t="s">
        <v>55</v>
      </c>
      <c r="E4355" s="9">
        <v>4562342690081</v>
      </c>
      <c r="F4355">
        <v>0</v>
      </c>
      <c r="G4355">
        <v>0</v>
      </c>
      <c r="H4355" t="s">
        <v>25</v>
      </c>
      <c r="I4355" t="s">
        <v>19</v>
      </c>
      <c r="J4355" t="s">
        <v>329</v>
      </c>
      <c r="K4355">
        <v>2</v>
      </c>
      <c r="L4355">
        <v>0</v>
      </c>
      <c r="M4355">
        <v>0</v>
      </c>
      <c r="N4355">
        <v>0</v>
      </c>
    </row>
    <row r="4356" spans="1:14" x14ac:dyDescent="0.15">
      <c r="A4356" t="str">
        <f t="shared" si="70"/>
        <v>202002_154_4562342690029</v>
      </c>
      <c r="B4356">
        <v>202002</v>
      </c>
      <c r="C4356">
        <v>154</v>
      </c>
      <c r="D4356" t="s">
        <v>57</v>
      </c>
      <c r="E4356" s="9">
        <v>4562342690029</v>
      </c>
      <c r="F4356">
        <v>0</v>
      </c>
      <c r="G4356">
        <v>0</v>
      </c>
      <c r="H4356" t="s">
        <v>18</v>
      </c>
      <c r="I4356" t="s">
        <v>19</v>
      </c>
      <c r="J4356" t="s">
        <v>329</v>
      </c>
      <c r="K4356">
        <v>16</v>
      </c>
      <c r="L4356">
        <v>2</v>
      </c>
      <c r="M4356">
        <v>0</v>
      </c>
      <c r="N4356">
        <v>0</v>
      </c>
    </row>
    <row r="4357" spans="1:14" x14ac:dyDescent="0.15">
      <c r="A4357" t="str">
        <f t="shared" si="70"/>
        <v>202002_154_4562342690036</v>
      </c>
      <c r="B4357">
        <v>202002</v>
      </c>
      <c r="C4357">
        <v>154</v>
      </c>
      <c r="D4357" t="s">
        <v>57</v>
      </c>
      <c r="E4357" s="9">
        <v>4562342690036</v>
      </c>
      <c r="F4357">
        <v>0</v>
      </c>
      <c r="G4357">
        <v>0</v>
      </c>
      <c r="H4357" t="s">
        <v>20</v>
      </c>
      <c r="I4357" t="s">
        <v>19</v>
      </c>
      <c r="J4357" t="s">
        <v>329</v>
      </c>
      <c r="K4357">
        <v>4</v>
      </c>
      <c r="L4357">
        <v>0</v>
      </c>
      <c r="M4357">
        <v>0</v>
      </c>
      <c r="N4357">
        <v>0</v>
      </c>
    </row>
    <row r="4358" spans="1:14" x14ac:dyDescent="0.15">
      <c r="A4358" t="str">
        <f t="shared" si="70"/>
        <v>202002_154_4562342690050</v>
      </c>
      <c r="B4358">
        <v>202002</v>
      </c>
      <c r="C4358">
        <v>154</v>
      </c>
      <c r="D4358" t="s">
        <v>57</v>
      </c>
      <c r="E4358" s="9">
        <v>4562342690050</v>
      </c>
      <c r="F4358">
        <v>0</v>
      </c>
      <c r="G4358">
        <v>0</v>
      </c>
      <c r="H4358" t="s">
        <v>22</v>
      </c>
      <c r="I4358" t="s">
        <v>19</v>
      </c>
      <c r="J4358" t="s">
        <v>329</v>
      </c>
      <c r="K4358">
        <v>3</v>
      </c>
      <c r="L4358">
        <v>3</v>
      </c>
      <c r="M4358">
        <v>0</v>
      </c>
      <c r="N4358">
        <v>0</v>
      </c>
    </row>
    <row r="4359" spans="1:14" x14ac:dyDescent="0.15">
      <c r="A4359" t="str">
        <f t="shared" si="70"/>
        <v>202002_154_4562342690043</v>
      </c>
      <c r="B4359">
        <v>202002</v>
      </c>
      <c r="C4359">
        <v>154</v>
      </c>
      <c r="D4359" t="s">
        <v>57</v>
      </c>
      <c r="E4359" s="9">
        <v>4562342690043</v>
      </c>
      <c r="F4359">
        <v>0</v>
      </c>
      <c r="G4359">
        <v>0</v>
      </c>
      <c r="H4359" t="s">
        <v>21</v>
      </c>
      <c r="I4359" t="s">
        <v>19</v>
      </c>
      <c r="J4359" t="s">
        <v>329</v>
      </c>
      <c r="K4359">
        <v>6</v>
      </c>
      <c r="L4359">
        <v>4</v>
      </c>
      <c r="M4359">
        <v>0</v>
      </c>
      <c r="N4359">
        <v>0</v>
      </c>
    </row>
    <row r="4360" spans="1:14" x14ac:dyDescent="0.15">
      <c r="A4360" t="str">
        <f t="shared" si="70"/>
        <v>202002_154_4562342690067</v>
      </c>
      <c r="B4360">
        <v>202002</v>
      </c>
      <c r="C4360">
        <v>154</v>
      </c>
      <c r="D4360" t="s">
        <v>57</v>
      </c>
      <c r="E4360" s="9">
        <v>4562342690067</v>
      </c>
      <c r="F4360">
        <v>0</v>
      </c>
      <c r="G4360">
        <v>0</v>
      </c>
      <c r="H4360" t="s">
        <v>23</v>
      </c>
      <c r="I4360" t="s">
        <v>19</v>
      </c>
      <c r="J4360" t="s">
        <v>329</v>
      </c>
      <c r="K4360">
        <v>17</v>
      </c>
      <c r="L4360">
        <v>3</v>
      </c>
      <c r="M4360">
        <v>0</v>
      </c>
      <c r="N4360">
        <v>0</v>
      </c>
    </row>
    <row r="4361" spans="1:14" x14ac:dyDescent="0.15">
      <c r="A4361" t="str">
        <f t="shared" si="70"/>
        <v>202002_154_4562342690074</v>
      </c>
      <c r="B4361">
        <v>202002</v>
      </c>
      <c r="C4361">
        <v>154</v>
      </c>
      <c r="D4361" t="s">
        <v>57</v>
      </c>
      <c r="E4361" s="9">
        <v>4562342690074</v>
      </c>
      <c r="F4361">
        <v>0</v>
      </c>
      <c r="G4361">
        <v>0</v>
      </c>
      <c r="H4361" t="s">
        <v>24</v>
      </c>
      <c r="I4361" t="s">
        <v>19</v>
      </c>
      <c r="J4361" t="s">
        <v>329</v>
      </c>
      <c r="K4361">
        <v>8</v>
      </c>
      <c r="L4361">
        <v>4</v>
      </c>
      <c r="M4361">
        <v>0</v>
      </c>
      <c r="N4361">
        <v>0</v>
      </c>
    </row>
    <row r="4362" spans="1:14" x14ac:dyDescent="0.15">
      <c r="A4362" t="str">
        <f t="shared" si="70"/>
        <v>202002_154_4562342690081</v>
      </c>
      <c r="B4362">
        <v>202002</v>
      </c>
      <c r="C4362">
        <v>154</v>
      </c>
      <c r="D4362" t="s">
        <v>57</v>
      </c>
      <c r="E4362" s="9">
        <v>4562342690081</v>
      </c>
      <c r="F4362">
        <v>0</v>
      </c>
      <c r="G4362">
        <v>0</v>
      </c>
      <c r="H4362" t="s">
        <v>25</v>
      </c>
      <c r="I4362" t="s">
        <v>19</v>
      </c>
      <c r="J4362" t="s">
        <v>329</v>
      </c>
      <c r="K4362">
        <v>1</v>
      </c>
      <c r="L4362">
        <v>0</v>
      </c>
      <c r="M4362">
        <v>0</v>
      </c>
      <c r="N4362">
        <v>0</v>
      </c>
    </row>
    <row r="4363" spans="1:14" x14ac:dyDescent="0.15">
      <c r="A4363" t="str">
        <f t="shared" si="70"/>
        <v>202002_210_4562342690029</v>
      </c>
      <c r="B4363">
        <v>202002</v>
      </c>
      <c r="C4363">
        <v>210</v>
      </c>
      <c r="D4363" t="s">
        <v>64</v>
      </c>
      <c r="E4363" s="9">
        <v>4562342690029</v>
      </c>
      <c r="F4363">
        <v>0</v>
      </c>
      <c r="G4363">
        <v>0</v>
      </c>
      <c r="H4363" t="s">
        <v>18</v>
      </c>
      <c r="I4363" t="s">
        <v>19</v>
      </c>
      <c r="J4363" t="s">
        <v>329</v>
      </c>
      <c r="K4363">
        <v>15</v>
      </c>
      <c r="L4363">
        <v>10</v>
      </c>
      <c r="M4363">
        <v>0</v>
      </c>
      <c r="N4363">
        <v>0</v>
      </c>
    </row>
    <row r="4364" spans="1:14" x14ac:dyDescent="0.15">
      <c r="A4364" t="str">
        <f t="shared" si="70"/>
        <v>202002_210_4562342690036</v>
      </c>
      <c r="B4364">
        <v>202002</v>
      </c>
      <c r="C4364">
        <v>210</v>
      </c>
      <c r="D4364" t="s">
        <v>64</v>
      </c>
      <c r="E4364" s="9">
        <v>4562342690036</v>
      </c>
      <c r="F4364">
        <v>0</v>
      </c>
      <c r="G4364">
        <v>0</v>
      </c>
      <c r="H4364" t="s">
        <v>20</v>
      </c>
      <c r="I4364" t="s">
        <v>19</v>
      </c>
      <c r="J4364" t="s">
        <v>329</v>
      </c>
      <c r="K4364">
        <v>9</v>
      </c>
      <c r="L4364">
        <v>0</v>
      </c>
      <c r="M4364">
        <v>0</v>
      </c>
      <c r="N4364">
        <v>0</v>
      </c>
    </row>
    <row r="4365" spans="1:14" x14ac:dyDescent="0.15">
      <c r="A4365" t="str">
        <f t="shared" si="70"/>
        <v>202002_210_4562342690050</v>
      </c>
      <c r="B4365">
        <v>202002</v>
      </c>
      <c r="C4365">
        <v>210</v>
      </c>
      <c r="D4365" t="s">
        <v>64</v>
      </c>
      <c r="E4365" s="9">
        <v>4562342690050</v>
      </c>
      <c r="F4365">
        <v>0</v>
      </c>
      <c r="G4365">
        <v>0</v>
      </c>
      <c r="H4365" t="s">
        <v>22</v>
      </c>
      <c r="I4365" t="s">
        <v>19</v>
      </c>
      <c r="J4365" t="s">
        <v>329</v>
      </c>
      <c r="K4365">
        <v>9</v>
      </c>
      <c r="L4365">
        <v>0</v>
      </c>
      <c r="M4365">
        <v>0</v>
      </c>
      <c r="N4365">
        <v>0</v>
      </c>
    </row>
    <row r="4366" spans="1:14" x14ac:dyDescent="0.15">
      <c r="A4366" t="str">
        <f t="shared" si="70"/>
        <v>202002_210_4562342690043</v>
      </c>
      <c r="B4366">
        <v>202002</v>
      </c>
      <c r="C4366">
        <v>210</v>
      </c>
      <c r="D4366" t="s">
        <v>64</v>
      </c>
      <c r="E4366" s="9">
        <v>4562342690043</v>
      </c>
      <c r="F4366">
        <v>0</v>
      </c>
      <c r="G4366">
        <v>0</v>
      </c>
      <c r="H4366" t="s">
        <v>21</v>
      </c>
      <c r="I4366" t="s">
        <v>19</v>
      </c>
      <c r="J4366" t="s">
        <v>329</v>
      </c>
      <c r="K4366">
        <v>22</v>
      </c>
      <c r="L4366">
        <v>2</v>
      </c>
      <c r="M4366">
        <v>0</v>
      </c>
      <c r="N4366">
        <v>0</v>
      </c>
    </row>
    <row r="4367" spans="1:14" x14ac:dyDescent="0.15">
      <c r="A4367" t="str">
        <f t="shared" si="70"/>
        <v>202002_210_4562342690067</v>
      </c>
      <c r="B4367">
        <v>202002</v>
      </c>
      <c r="C4367">
        <v>210</v>
      </c>
      <c r="D4367" t="s">
        <v>64</v>
      </c>
      <c r="E4367" s="9">
        <v>4562342690067</v>
      </c>
      <c r="F4367">
        <v>0</v>
      </c>
      <c r="G4367">
        <v>0</v>
      </c>
      <c r="H4367" t="s">
        <v>23</v>
      </c>
      <c r="I4367" t="s">
        <v>19</v>
      </c>
      <c r="J4367" t="s">
        <v>329</v>
      </c>
      <c r="K4367">
        <v>24</v>
      </c>
      <c r="L4367">
        <v>0</v>
      </c>
      <c r="M4367">
        <v>0</v>
      </c>
      <c r="N4367">
        <v>0</v>
      </c>
    </row>
    <row r="4368" spans="1:14" x14ac:dyDescent="0.15">
      <c r="A4368" t="str">
        <f t="shared" si="70"/>
        <v>202002_210_4562342690074</v>
      </c>
      <c r="B4368">
        <v>202002</v>
      </c>
      <c r="C4368">
        <v>210</v>
      </c>
      <c r="D4368" t="s">
        <v>64</v>
      </c>
      <c r="E4368" s="9">
        <v>4562342690074</v>
      </c>
      <c r="F4368">
        <v>0</v>
      </c>
      <c r="G4368">
        <v>0</v>
      </c>
      <c r="H4368" t="s">
        <v>24</v>
      </c>
      <c r="I4368" t="s">
        <v>19</v>
      </c>
      <c r="J4368" t="s">
        <v>329</v>
      </c>
      <c r="K4368">
        <v>20</v>
      </c>
      <c r="L4368">
        <v>1</v>
      </c>
      <c r="M4368">
        <v>0</v>
      </c>
      <c r="N4368">
        <v>0</v>
      </c>
    </row>
    <row r="4369" spans="1:14" x14ac:dyDescent="0.15">
      <c r="A4369" t="str">
        <f t="shared" si="70"/>
        <v>202002_210_4562342690081</v>
      </c>
      <c r="B4369">
        <v>202002</v>
      </c>
      <c r="C4369">
        <v>210</v>
      </c>
      <c r="D4369" t="s">
        <v>64</v>
      </c>
      <c r="E4369" s="9">
        <v>4562342690081</v>
      </c>
      <c r="F4369">
        <v>0</v>
      </c>
      <c r="G4369">
        <v>0</v>
      </c>
      <c r="H4369" t="s">
        <v>25</v>
      </c>
      <c r="I4369" t="s">
        <v>19</v>
      </c>
      <c r="J4369" t="s">
        <v>329</v>
      </c>
      <c r="K4369">
        <v>5</v>
      </c>
      <c r="L4369">
        <v>0</v>
      </c>
      <c r="M4369">
        <v>0</v>
      </c>
      <c r="N4369">
        <v>0</v>
      </c>
    </row>
    <row r="4370" spans="1:14" x14ac:dyDescent="0.15">
      <c r="A4370" t="str">
        <f t="shared" si="70"/>
        <v>202002_269_4562342690029</v>
      </c>
      <c r="B4370">
        <v>202002</v>
      </c>
      <c r="C4370">
        <v>269</v>
      </c>
      <c r="D4370" t="s">
        <v>67</v>
      </c>
      <c r="E4370" s="9">
        <v>4562342690029</v>
      </c>
      <c r="F4370">
        <v>0</v>
      </c>
      <c r="G4370">
        <v>0</v>
      </c>
      <c r="H4370" t="s">
        <v>18</v>
      </c>
      <c r="I4370" t="s">
        <v>19</v>
      </c>
      <c r="J4370" t="s">
        <v>329</v>
      </c>
      <c r="K4370">
        <v>22</v>
      </c>
      <c r="L4370">
        <v>0</v>
      </c>
      <c r="M4370">
        <v>0</v>
      </c>
      <c r="N4370">
        <v>0</v>
      </c>
    </row>
    <row r="4371" spans="1:14" x14ac:dyDescent="0.15">
      <c r="A4371" t="str">
        <f t="shared" si="70"/>
        <v>202002_269_4562342690036</v>
      </c>
      <c r="B4371">
        <v>202002</v>
      </c>
      <c r="C4371">
        <v>269</v>
      </c>
      <c r="D4371" t="s">
        <v>67</v>
      </c>
      <c r="E4371" s="9">
        <v>4562342690036</v>
      </c>
      <c r="F4371">
        <v>0</v>
      </c>
      <c r="G4371">
        <v>0</v>
      </c>
      <c r="H4371" t="s">
        <v>20</v>
      </c>
      <c r="I4371" t="s">
        <v>19</v>
      </c>
      <c r="J4371" t="s">
        <v>329</v>
      </c>
      <c r="K4371">
        <v>5</v>
      </c>
      <c r="L4371">
        <v>1</v>
      </c>
      <c r="M4371">
        <v>0</v>
      </c>
      <c r="N4371">
        <v>0</v>
      </c>
    </row>
    <row r="4372" spans="1:14" x14ac:dyDescent="0.15">
      <c r="A4372" t="str">
        <f t="shared" si="70"/>
        <v>202002_269_4562342690050</v>
      </c>
      <c r="B4372">
        <v>202002</v>
      </c>
      <c r="C4372">
        <v>269</v>
      </c>
      <c r="D4372" t="s">
        <v>67</v>
      </c>
      <c r="E4372" s="9">
        <v>4562342690050</v>
      </c>
      <c r="F4372">
        <v>0</v>
      </c>
      <c r="G4372">
        <v>0</v>
      </c>
      <c r="H4372" t="s">
        <v>22</v>
      </c>
      <c r="I4372" t="s">
        <v>19</v>
      </c>
      <c r="J4372" t="s">
        <v>329</v>
      </c>
      <c r="K4372">
        <v>7</v>
      </c>
      <c r="L4372">
        <v>0</v>
      </c>
      <c r="M4372">
        <v>0</v>
      </c>
      <c r="N4372">
        <v>0</v>
      </c>
    </row>
    <row r="4373" spans="1:14" x14ac:dyDescent="0.15">
      <c r="A4373" t="str">
        <f t="shared" si="70"/>
        <v>202002_269_4562342690043</v>
      </c>
      <c r="B4373">
        <v>202002</v>
      </c>
      <c r="C4373">
        <v>269</v>
      </c>
      <c r="D4373" t="s">
        <v>67</v>
      </c>
      <c r="E4373" s="9">
        <v>4562342690043</v>
      </c>
      <c r="F4373">
        <v>0</v>
      </c>
      <c r="G4373">
        <v>0</v>
      </c>
      <c r="H4373" t="s">
        <v>21</v>
      </c>
      <c r="I4373" t="s">
        <v>19</v>
      </c>
      <c r="J4373" t="s">
        <v>329</v>
      </c>
      <c r="K4373">
        <v>6</v>
      </c>
      <c r="L4373">
        <v>4</v>
      </c>
      <c r="M4373">
        <v>0</v>
      </c>
      <c r="N4373">
        <v>0</v>
      </c>
    </row>
    <row r="4374" spans="1:14" x14ac:dyDescent="0.15">
      <c r="A4374" t="str">
        <f t="shared" si="70"/>
        <v>202002_269_4562342690067</v>
      </c>
      <c r="B4374">
        <v>202002</v>
      </c>
      <c r="C4374">
        <v>269</v>
      </c>
      <c r="D4374" t="s">
        <v>67</v>
      </c>
      <c r="E4374" s="9">
        <v>4562342690067</v>
      </c>
      <c r="F4374">
        <v>0</v>
      </c>
      <c r="G4374">
        <v>0</v>
      </c>
      <c r="H4374" t="s">
        <v>23</v>
      </c>
      <c r="I4374" t="s">
        <v>19</v>
      </c>
      <c r="J4374" t="s">
        <v>329</v>
      </c>
      <c r="K4374">
        <v>22</v>
      </c>
      <c r="L4374">
        <v>1</v>
      </c>
      <c r="M4374">
        <v>0</v>
      </c>
      <c r="N4374">
        <v>0</v>
      </c>
    </row>
    <row r="4375" spans="1:14" x14ac:dyDescent="0.15">
      <c r="A4375" t="str">
        <f t="shared" si="70"/>
        <v>202002_269_4562342690074</v>
      </c>
      <c r="B4375">
        <v>202002</v>
      </c>
      <c r="C4375">
        <v>269</v>
      </c>
      <c r="D4375" t="s">
        <v>67</v>
      </c>
      <c r="E4375" s="9">
        <v>4562342690074</v>
      </c>
      <c r="F4375">
        <v>0</v>
      </c>
      <c r="G4375">
        <v>0</v>
      </c>
      <c r="H4375" t="s">
        <v>24</v>
      </c>
      <c r="I4375" t="s">
        <v>19</v>
      </c>
      <c r="J4375" t="s">
        <v>329</v>
      </c>
      <c r="K4375">
        <v>8</v>
      </c>
      <c r="L4375">
        <v>3</v>
      </c>
      <c r="M4375">
        <v>0</v>
      </c>
      <c r="N4375">
        <v>0</v>
      </c>
    </row>
    <row r="4376" spans="1:14" x14ac:dyDescent="0.15">
      <c r="A4376" t="str">
        <f t="shared" si="70"/>
        <v>202002_269_4562342690081</v>
      </c>
      <c r="B4376">
        <v>202002</v>
      </c>
      <c r="C4376">
        <v>269</v>
      </c>
      <c r="D4376" t="s">
        <v>67</v>
      </c>
      <c r="E4376" s="9">
        <v>4562342690081</v>
      </c>
      <c r="F4376">
        <v>0</v>
      </c>
      <c r="G4376">
        <v>0</v>
      </c>
      <c r="H4376" t="s">
        <v>25</v>
      </c>
      <c r="I4376" t="s">
        <v>19</v>
      </c>
      <c r="J4376" t="s">
        <v>329</v>
      </c>
      <c r="K4376">
        <v>5</v>
      </c>
      <c r="L4376">
        <v>0</v>
      </c>
      <c r="M4376">
        <v>0</v>
      </c>
      <c r="N4376">
        <v>0</v>
      </c>
    </row>
    <row r="4377" spans="1:14" x14ac:dyDescent="0.15">
      <c r="A4377" t="str">
        <f t="shared" ref="A4377:A4440" si="71">B4377&amp;"_"&amp;C4377&amp;"_"&amp;E4377</f>
        <v>202002_282_4562342690029</v>
      </c>
      <c r="B4377">
        <v>202002</v>
      </c>
      <c r="C4377">
        <v>282</v>
      </c>
      <c r="D4377" t="s">
        <v>68</v>
      </c>
      <c r="E4377" s="9">
        <v>4562342690029</v>
      </c>
      <c r="F4377">
        <v>0</v>
      </c>
      <c r="G4377">
        <v>0</v>
      </c>
      <c r="H4377" t="s">
        <v>18</v>
      </c>
      <c r="I4377" t="s">
        <v>19</v>
      </c>
      <c r="J4377" t="s">
        <v>329</v>
      </c>
      <c r="K4377">
        <v>21</v>
      </c>
      <c r="L4377">
        <v>3</v>
      </c>
      <c r="M4377">
        <v>0</v>
      </c>
      <c r="N4377">
        <v>0</v>
      </c>
    </row>
    <row r="4378" spans="1:14" x14ac:dyDescent="0.15">
      <c r="A4378" t="str">
        <f t="shared" si="71"/>
        <v>202002_282_4562342690036</v>
      </c>
      <c r="B4378">
        <v>202002</v>
      </c>
      <c r="C4378">
        <v>282</v>
      </c>
      <c r="D4378" t="s">
        <v>68</v>
      </c>
      <c r="E4378" s="9">
        <v>4562342690036</v>
      </c>
      <c r="F4378">
        <v>0</v>
      </c>
      <c r="G4378">
        <v>0</v>
      </c>
      <c r="H4378" t="s">
        <v>20</v>
      </c>
      <c r="I4378" t="s">
        <v>19</v>
      </c>
      <c r="J4378" t="s">
        <v>329</v>
      </c>
      <c r="K4378">
        <v>7</v>
      </c>
      <c r="L4378">
        <v>0</v>
      </c>
      <c r="M4378">
        <v>0</v>
      </c>
      <c r="N4378">
        <v>0</v>
      </c>
    </row>
    <row r="4379" spans="1:14" x14ac:dyDescent="0.15">
      <c r="A4379" t="str">
        <f t="shared" si="71"/>
        <v>202002_282_4562342690050</v>
      </c>
      <c r="B4379">
        <v>202002</v>
      </c>
      <c r="C4379">
        <v>282</v>
      </c>
      <c r="D4379" t="s">
        <v>68</v>
      </c>
      <c r="E4379" s="9">
        <v>4562342690050</v>
      </c>
      <c r="F4379">
        <v>0</v>
      </c>
      <c r="G4379">
        <v>0</v>
      </c>
      <c r="H4379" t="s">
        <v>22</v>
      </c>
      <c r="I4379" t="s">
        <v>19</v>
      </c>
      <c r="J4379" t="s">
        <v>329</v>
      </c>
      <c r="K4379">
        <v>9</v>
      </c>
      <c r="L4379">
        <v>0</v>
      </c>
      <c r="M4379">
        <v>0</v>
      </c>
      <c r="N4379">
        <v>0</v>
      </c>
    </row>
    <row r="4380" spans="1:14" x14ac:dyDescent="0.15">
      <c r="A4380" t="str">
        <f t="shared" si="71"/>
        <v>202002_282_4562342690043</v>
      </c>
      <c r="B4380">
        <v>202002</v>
      </c>
      <c r="C4380">
        <v>282</v>
      </c>
      <c r="D4380" t="s">
        <v>68</v>
      </c>
      <c r="E4380" s="9">
        <v>4562342690043</v>
      </c>
      <c r="F4380">
        <v>0</v>
      </c>
      <c r="G4380">
        <v>0</v>
      </c>
      <c r="H4380" t="s">
        <v>21</v>
      </c>
      <c r="I4380" t="s">
        <v>19</v>
      </c>
      <c r="J4380" t="s">
        <v>329</v>
      </c>
      <c r="K4380">
        <v>15</v>
      </c>
      <c r="L4380">
        <v>1</v>
      </c>
      <c r="M4380">
        <v>0</v>
      </c>
      <c r="N4380">
        <v>0</v>
      </c>
    </row>
    <row r="4381" spans="1:14" x14ac:dyDescent="0.15">
      <c r="A4381" t="str">
        <f t="shared" si="71"/>
        <v>202002_282_4562342690067</v>
      </c>
      <c r="B4381">
        <v>202002</v>
      </c>
      <c r="C4381">
        <v>282</v>
      </c>
      <c r="D4381" t="s">
        <v>68</v>
      </c>
      <c r="E4381" s="9">
        <v>4562342690067</v>
      </c>
      <c r="F4381">
        <v>0</v>
      </c>
      <c r="G4381">
        <v>0</v>
      </c>
      <c r="H4381" t="s">
        <v>23</v>
      </c>
      <c r="I4381" t="s">
        <v>19</v>
      </c>
      <c r="J4381" t="s">
        <v>329</v>
      </c>
      <c r="K4381">
        <v>19</v>
      </c>
      <c r="L4381">
        <v>3</v>
      </c>
      <c r="M4381">
        <v>0</v>
      </c>
      <c r="N4381">
        <v>0</v>
      </c>
    </row>
    <row r="4382" spans="1:14" x14ac:dyDescent="0.15">
      <c r="A4382" t="str">
        <f t="shared" si="71"/>
        <v>202002_282_4562342690074</v>
      </c>
      <c r="B4382">
        <v>202002</v>
      </c>
      <c r="C4382">
        <v>282</v>
      </c>
      <c r="D4382" t="s">
        <v>68</v>
      </c>
      <c r="E4382" s="9">
        <v>4562342690074</v>
      </c>
      <c r="F4382">
        <v>0</v>
      </c>
      <c r="G4382">
        <v>0</v>
      </c>
      <c r="H4382" t="s">
        <v>24</v>
      </c>
      <c r="I4382" t="s">
        <v>19</v>
      </c>
      <c r="J4382" t="s">
        <v>329</v>
      </c>
      <c r="K4382">
        <v>18</v>
      </c>
      <c r="L4382">
        <v>3</v>
      </c>
      <c r="M4382">
        <v>0</v>
      </c>
      <c r="N4382">
        <v>0</v>
      </c>
    </row>
    <row r="4383" spans="1:14" x14ac:dyDescent="0.15">
      <c r="A4383" t="str">
        <f t="shared" si="71"/>
        <v>202002_282_4562342690081</v>
      </c>
      <c r="B4383">
        <v>202002</v>
      </c>
      <c r="C4383">
        <v>282</v>
      </c>
      <c r="D4383" t="s">
        <v>68</v>
      </c>
      <c r="E4383" s="9">
        <v>4562342690081</v>
      </c>
      <c r="F4383">
        <v>0</v>
      </c>
      <c r="G4383">
        <v>0</v>
      </c>
      <c r="H4383" t="s">
        <v>25</v>
      </c>
      <c r="I4383" t="s">
        <v>19</v>
      </c>
      <c r="J4383" t="s">
        <v>329</v>
      </c>
      <c r="K4383">
        <v>8</v>
      </c>
      <c r="L4383">
        <v>0</v>
      </c>
      <c r="M4383">
        <v>0</v>
      </c>
      <c r="N4383">
        <v>0</v>
      </c>
    </row>
    <row r="4384" spans="1:14" x14ac:dyDescent="0.15">
      <c r="A4384" t="str">
        <f t="shared" si="71"/>
        <v>202002_309_4562342690029</v>
      </c>
      <c r="B4384">
        <v>202002</v>
      </c>
      <c r="C4384">
        <v>309</v>
      </c>
      <c r="D4384" t="s">
        <v>74</v>
      </c>
      <c r="E4384" s="9">
        <v>4562342690029</v>
      </c>
      <c r="F4384">
        <v>0</v>
      </c>
      <c r="G4384">
        <v>0</v>
      </c>
      <c r="H4384" t="s">
        <v>18</v>
      </c>
      <c r="I4384" t="s">
        <v>19</v>
      </c>
      <c r="J4384" t="s">
        <v>329</v>
      </c>
      <c r="K4384">
        <v>5</v>
      </c>
      <c r="L4384">
        <v>1</v>
      </c>
      <c r="M4384">
        <v>0</v>
      </c>
      <c r="N4384">
        <v>0</v>
      </c>
    </row>
    <row r="4385" spans="1:14" x14ac:dyDescent="0.15">
      <c r="A4385" t="str">
        <f t="shared" si="71"/>
        <v>202002_309_4562342690036</v>
      </c>
      <c r="B4385">
        <v>202002</v>
      </c>
      <c r="C4385">
        <v>309</v>
      </c>
      <c r="D4385" t="s">
        <v>74</v>
      </c>
      <c r="E4385" s="9">
        <v>4562342690036</v>
      </c>
      <c r="F4385">
        <v>0</v>
      </c>
      <c r="G4385">
        <v>0</v>
      </c>
      <c r="H4385" t="s">
        <v>20</v>
      </c>
      <c r="I4385" t="s">
        <v>19</v>
      </c>
      <c r="J4385" t="s">
        <v>329</v>
      </c>
      <c r="K4385">
        <v>6</v>
      </c>
      <c r="L4385">
        <v>1</v>
      </c>
      <c r="M4385">
        <v>0</v>
      </c>
      <c r="N4385">
        <v>0</v>
      </c>
    </row>
    <row r="4386" spans="1:14" x14ac:dyDescent="0.15">
      <c r="A4386" t="str">
        <f t="shared" si="71"/>
        <v>202002_309_4562342690050</v>
      </c>
      <c r="B4386">
        <v>202002</v>
      </c>
      <c r="C4386">
        <v>309</v>
      </c>
      <c r="D4386" t="s">
        <v>74</v>
      </c>
      <c r="E4386" s="9">
        <v>4562342690050</v>
      </c>
      <c r="F4386">
        <v>0</v>
      </c>
      <c r="G4386">
        <v>0</v>
      </c>
      <c r="H4386" t="s">
        <v>22</v>
      </c>
      <c r="I4386" t="s">
        <v>19</v>
      </c>
      <c r="J4386" t="s">
        <v>329</v>
      </c>
      <c r="K4386">
        <v>8</v>
      </c>
      <c r="L4386">
        <v>0</v>
      </c>
      <c r="M4386">
        <v>0</v>
      </c>
      <c r="N4386">
        <v>0</v>
      </c>
    </row>
    <row r="4387" spans="1:14" x14ac:dyDescent="0.15">
      <c r="A4387" t="str">
        <f t="shared" si="71"/>
        <v>202002_309_4562342690043</v>
      </c>
      <c r="B4387">
        <v>202002</v>
      </c>
      <c r="C4387">
        <v>309</v>
      </c>
      <c r="D4387" t="s">
        <v>74</v>
      </c>
      <c r="E4387" s="9">
        <v>4562342690043</v>
      </c>
      <c r="F4387">
        <v>0</v>
      </c>
      <c r="G4387">
        <v>0</v>
      </c>
      <c r="H4387" t="s">
        <v>21</v>
      </c>
      <c r="I4387" t="s">
        <v>19</v>
      </c>
      <c r="J4387" t="s">
        <v>329</v>
      </c>
      <c r="K4387">
        <v>18</v>
      </c>
      <c r="L4387">
        <v>1</v>
      </c>
      <c r="M4387">
        <v>0</v>
      </c>
      <c r="N4387">
        <v>0</v>
      </c>
    </row>
    <row r="4388" spans="1:14" x14ac:dyDescent="0.15">
      <c r="A4388" t="str">
        <f t="shared" si="71"/>
        <v>202002_309_4562342690067</v>
      </c>
      <c r="B4388">
        <v>202002</v>
      </c>
      <c r="C4388">
        <v>309</v>
      </c>
      <c r="D4388" t="s">
        <v>74</v>
      </c>
      <c r="E4388" s="9">
        <v>4562342690067</v>
      </c>
      <c r="F4388">
        <v>0</v>
      </c>
      <c r="G4388">
        <v>0</v>
      </c>
      <c r="H4388" t="s">
        <v>23</v>
      </c>
      <c r="I4388" t="s">
        <v>19</v>
      </c>
      <c r="J4388" t="s">
        <v>329</v>
      </c>
      <c r="K4388">
        <v>20</v>
      </c>
      <c r="L4388">
        <v>1</v>
      </c>
      <c r="M4388">
        <v>0</v>
      </c>
      <c r="N4388">
        <v>0</v>
      </c>
    </row>
    <row r="4389" spans="1:14" x14ac:dyDescent="0.15">
      <c r="A4389" t="str">
        <f t="shared" si="71"/>
        <v>202002_309_4562342690074</v>
      </c>
      <c r="B4389">
        <v>202002</v>
      </c>
      <c r="C4389">
        <v>309</v>
      </c>
      <c r="D4389" t="s">
        <v>74</v>
      </c>
      <c r="E4389" s="9">
        <v>4562342690074</v>
      </c>
      <c r="F4389">
        <v>0</v>
      </c>
      <c r="G4389">
        <v>0</v>
      </c>
      <c r="H4389" t="s">
        <v>24</v>
      </c>
      <c r="I4389" t="s">
        <v>19</v>
      </c>
      <c r="J4389" t="s">
        <v>329</v>
      </c>
      <c r="K4389">
        <v>18</v>
      </c>
      <c r="L4389">
        <v>1</v>
      </c>
      <c r="M4389">
        <v>0</v>
      </c>
      <c r="N4389">
        <v>0</v>
      </c>
    </row>
    <row r="4390" spans="1:14" x14ac:dyDescent="0.15">
      <c r="A4390" t="str">
        <f t="shared" si="71"/>
        <v>202002_309_4562342690081</v>
      </c>
      <c r="B4390">
        <v>202002</v>
      </c>
      <c r="C4390">
        <v>309</v>
      </c>
      <c r="D4390" t="s">
        <v>74</v>
      </c>
      <c r="E4390" s="9">
        <v>4562342690081</v>
      </c>
      <c r="F4390">
        <v>0</v>
      </c>
      <c r="G4390">
        <v>0</v>
      </c>
      <c r="H4390" t="s">
        <v>25</v>
      </c>
      <c r="I4390" t="s">
        <v>19</v>
      </c>
      <c r="J4390" t="s">
        <v>329</v>
      </c>
      <c r="K4390">
        <v>7</v>
      </c>
      <c r="L4390">
        <v>0</v>
      </c>
      <c r="M4390">
        <v>0</v>
      </c>
      <c r="N4390">
        <v>0</v>
      </c>
    </row>
    <row r="4391" spans="1:14" x14ac:dyDescent="0.15">
      <c r="A4391" t="str">
        <f t="shared" si="71"/>
        <v>202002_310_4562342690029</v>
      </c>
      <c r="B4391">
        <v>202002</v>
      </c>
      <c r="C4391">
        <v>310</v>
      </c>
      <c r="D4391" t="s">
        <v>75</v>
      </c>
      <c r="E4391" s="9">
        <v>4562342690029</v>
      </c>
      <c r="F4391">
        <v>0</v>
      </c>
      <c r="G4391">
        <v>0</v>
      </c>
      <c r="H4391" t="s">
        <v>18</v>
      </c>
      <c r="I4391" t="s">
        <v>19</v>
      </c>
      <c r="J4391" t="s">
        <v>329</v>
      </c>
      <c r="K4391">
        <v>24</v>
      </c>
      <c r="L4391">
        <v>2</v>
      </c>
      <c r="M4391">
        <v>0</v>
      </c>
      <c r="N4391">
        <v>0</v>
      </c>
    </row>
    <row r="4392" spans="1:14" x14ac:dyDescent="0.15">
      <c r="A4392" t="str">
        <f t="shared" si="71"/>
        <v>202002_310_4562342690036</v>
      </c>
      <c r="B4392">
        <v>202002</v>
      </c>
      <c r="C4392">
        <v>310</v>
      </c>
      <c r="D4392" t="s">
        <v>75</v>
      </c>
      <c r="E4392" s="9">
        <v>4562342690036</v>
      </c>
      <c r="F4392">
        <v>0</v>
      </c>
      <c r="G4392">
        <v>0</v>
      </c>
      <c r="H4392" t="s">
        <v>20</v>
      </c>
      <c r="I4392" t="s">
        <v>19</v>
      </c>
      <c r="J4392" t="s">
        <v>329</v>
      </c>
      <c r="K4392">
        <v>7</v>
      </c>
      <c r="L4392">
        <v>1</v>
      </c>
      <c r="M4392">
        <v>0</v>
      </c>
      <c r="N4392">
        <v>0</v>
      </c>
    </row>
    <row r="4393" spans="1:14" x14ac:dyDescent="0.15">
      <c r="A4393" t="str">
        <f t="shared" si="71"/>
        <v>202002_310_4562342690050</v>
      </c>
      <c r="B4393">
        <v>202002</v>
      </c>
      <c r="C4393">
        <v>310</v>
      </c>
      <c r="D4393" t="s">
        <v>75</v>
      </c>
      <c r="E4393" s="9">
        <v>4562342690050</v>
      </c>
      <c r="F4393">
        <v>0</v>
      </c>
      <c r="G4393">
        <v>0</v>
      </c>
      <c r="H4393" t="s">
        <v>22</v>
      </c>
      <c r="I4393" t="s">
        <v>19</v>
      </c>
      <c r="J4393" t="s">
        <v>329</v>
      </c>
      <c r="K4393">
        <v>5</v>
      </c>
      <c r="L4393">
        <v>1</v>
      </c>
      <c r="M4393">
        <v>0</v>
      </c>
      <c r="N4393">
        <v>0</v>
      </c>
    </row>
    <row r="4394" spans="1:14" x14ac:dyDescent="0.15">
      <c r="A4394" t="str">
        <f t="shared" si="71"/>
        <v>202002_310_4562342690043</v>
      </c>
      <c r="B4394">
        <v>202002</v>
      </c>
      <c r="C4394">
        <v>310</v>
      </c>
      <c r="D4394" t="s">
        <v>75</v>
      </c>
      <c r="E4394" s="9">
        <v>4562342690043</v>
      </c>
      <c r="F4394">
        <v>0</v>
      </c>
      <c r="G4394">
        <v>0</v>
      </c>
      <c r="H4394" t="s">
        <v>21</v>
      </c>
      <c r="I4394" t="s">
        <v>19</v>
      </c>
      <c r="J4394" t="s">
        <v>329</v>
      </c>
      <c r="K4394">
        <v>22</v>
      </c>
      <c r="L4394">
        <v>3</v>
      </c>
      <c r="M4394">
        <v>0</v>
      </c>
      <c r="N4394">
        <v>0</v>
      </c>
    </row>
    <row r="4395" spans="1:14" x14ac:dyDescent="0.15">
      <c r="A4395" t="str">
        <f t="shared" si="71"/>
        <v>202002_310_4562342690067</v>
      </c>
      <c r="B4395">
        <v>202002</v>
      </c>
      <c r="C4395">
        <v>310</v>
      </c>
      <c r="D4395" t="s">
        <v>75</v>
      </c>
      <c r="E4395" s="9">
        <v>4562342690067</v>
      </c>
      <c r="F4395">
        <v>0</v>
      </c>
      <c r="G4395">
        <v>0</v>
      </c>
      <c r="H4395" t="s">
        <v>23</v>
      </c>
      <c r="I4395" t="s">
        <v>19</v>
      </c>
      <c r="J4395" t="s">
        <v>329</v>
      </c>
      <c r="K4395">
        <v>22</v>
      </c>
      <c r="L4395">
        <v>1</v>
      </c>
      <c r="M4395">
        <v>0</v>
      </c>
      <c r="N4395">
        <v>0</v>
      </c>
    </row>
    <row r="4396" spans="1:14" x14ac:dyDescent="0.15">
      <c r="A4396" t="str">
        <f t="shared" si="71"/>
        <v>202002_310_4562342690074</v>
      </c>
      <c r="B4396">
        <v>202002</v>
      </c>
      <c r="C4396">
        <v>310</v>
      </c>
      <c r="D4396" t="s">
        <v>75</v>
      </c>
      <c r="E4396" s="9">
        <v>4562342690074</v>
      </c>
      <c r="F4396">
        <v>0</v>
      </c>
      <c r="G4396">
        <v>0</v>
      </c>
      <c r="H4396" t="s">
        <v>24</v>
      </c>
      <c r="I4396" t="s">
        <v>19</v>
      </c>
      <c r="J4396" t="s">
        <v>329</v>
      </c>
      <c r="K4396">
        <v>20</v>
      </c>
      <c r="L4396">
        <v>0</v>
      </c>
      <c r="M4396">
        <v>0</v>
      </c>
      <c r="N4396">
        <v>0</v>
      </c>
    </row>
    <row r="4397" spans="1:14" x14ac:dyDescent="0.15">
      <c r="A4397" t="str">
        <f t="shared" si="71"/>
        <v>202002_310_4562342690081</v>
      </c>
      <c r="B4397">
        <v>202002</v>
      </c>
      <c r="C4397">
        <v>310</v>
      </c>
      <c r="D4397" t="s">
        <v>75</v>
      </c>
      <c r="E4397" s="9">
        <v>4562342690081</v>
      </c>
      <c r="F4397">
        <v>0</v>
      </c>
      <c r="G4397">
        <v>0</v>
      </c>
      <c r="H4397" t="s">
        <v>25</v>
      </c>
      <c r="I4397" t="s">
        <v>19</v>
      </c>
      <c r="J4397" t="s">
        <v>329</v>
      </c>
      <c r="K4397">
        <v>3</v>
      </c>
      <c r="L4397">
        <v>1</v>
      </c>
      <c r="M4397">
        <v>0</v>
      </c>
      <c r="N4397">
        <v>0</v>
      </c>
    </row>
    <row r="4398" spans="1:14" x14ac:dyDescent="0.15">
      <c r="A4398" t="str">
        <f t="shared" si="71"/>
        <v>202002_315_4562342690029</v>
      </c>
      <c r="B4398">
        <v>202002</v>
      </c>
      <c r="C4398">
        <v>315</v>
      </c>
      <c r="D4398" t="s">
        <v>78</v>
      </c>
      <c r="E4398" s="9">
        <v>4562342690029</v>
      </c>
      <c r="F4398">
        <v>0</v>
      </c>
      <c r="G4398">
        <v>0</v>
      </c>
      <c r="H4398" t="s">
        <v>18</v>
      </c>
      <c r="I4398" t="s">
        <v>19</v>
      </c>
      <c r="J4398" t="s">
        <v>329</v>
      </c>
      <c r="K4398">
        <v>9</v>
      </c>
      <c r="L4398">
        <v>0</v>
      </c>
      <c r="M4398">
        <v>0</v>
      </c>
      <c r="N4398">
        <v>0</v>
      </c>
    </row>
    <row r="4399" spans="1:14" x14ac:dyDescent="0.15">
      <c r="A4399" t="str">
        <f t="shared" si="71"/>
        <v>202002_315_4562342690036</v>
      </c>
      <c r="B4399">
        <v>202002</v>
      </c>
      <c r="C4399">
        <v>315</v>
      </c>
      <c r="D4399" t="s">
        <v>78</v>
      </c>
      <c r="E4399" s="9">
        <v>4562342690036</v>
      </c>
      <c r="F4399">
        <v>0</v>
      </c>
      <c r="G4399">
        <v>0</v>
      </c>
      <c r="H4399" t="s">
        <v>20</v>
      </c>
      <c r="I4399" t="s">
        <v>19</v>
      </c>
      <c r="J4399" t="s">
        <v>329</v>
      </c>
      <c r="K4399">
        <v>7</v>
      </c>
      <c r="L4399">
        <v>0</v>
      </c>
      <c r="M4399">
        <v>0</v>
      </c>
      <c r="N4399">
        <v>0</v>
      </c>
    </row>
    <row r="4400" spans="1:14" x14ac:dyDescent="0.15">
      <c r="A4400" t="str">
        <f t="shared" si="71"/>
        <v>202002_315_4562342690050</v>
      </c>
      <c r="B4400">
        <v>202002</v>
      </c>
      <c r="C4400">
        <v>315</v>
      </c>
      <c r="D4400" t="s">
        <v>78</v>
      </c>
      <c r="E4400" s="9">
        <v>4562342690050</v>
      </c>
      <c r="F4400">
        <v>0</v>
      </c>
      <c r="G4400">
        <v>0</v>
      </c>
      <c r="H4400" t="s">
        <v>22</v>
      </c>
      <c r="I4400" t="s">
        <v>19</v>
      </c>
      <c r="J4400" t="s">
        <v>329</v>
      </c>
      <c r="K4400">
        <v>4</v>
      </c>
      <c r="L4400">
        <v>0</v>
      </c>
      <c r="M4400">
        <v>0</v>
      </c>
      <c r="N4400">
        <v>0</v>
      </c>
    </row>
    <row r="4401" spans="1:14" x14ac:dyDescent="0.15">
      <c r="A4401" t="str">
        <f t="shared" si="71"/>
        <v>202002_315_4562342690043</v>
      </c>
      <c r="B4401">
        <v>202002</v>
      </c>
      <c r="C4401">
        <v>315</v>
      </c>
      <c r="D4401" t="s">
        <v>78</v>
      </c>
      <c r="E4401" s="9">
        <v>4562342690043</v>
      </c>
      <c r="F4401">
        <v>0</v>
      </c>
      <c r="G4401">
        <v>0</v>
      </c>
      <c r="H4401" t="s">
        <v>21</v>
      </c>
      <c r="I4401" t="s">
        <v>19</v>
      </c>
      <c r="J4401" t="s">
        <v>329</v>
      </c>
      <c r="K4401">
        <v>15</v>
      </c>
      <c r="L4401">
        <v>2</v>
      </c>
      <c r="M4401">
        <v>0</v>
      </c>
      <c r="N4401">
        <v>0</v>
      </c>
    </row>
    <row r="4402" spans="1:14" x14ac:dyDescent="0.15">
      <c r="A4402" t="str">
        <f t="shared" si="71"/>
        <v>202002_315_4562342690067</v>
      </c>
      <c r="B4402">
        <v>202002</v>
      </c>
      <c r="C4402">
        <v>315</v>
      </c>
      <c r="D4402" t="s">
        <v>78</v>
      </c>
      <c r="E4402" s="9">
        <v>4562342690067</v>
      </c>
      <c r="F4402">
        <v>0</v>
      </c>
      <c r="G4402">
        <v>0</v>
      </c>
      <c r="H4402" t="s">
        <v>23</v>
      </c>
      <c r="I4402" t="s">
        <v>19</v>
      </c>
      <c r="J4402" t="s">
        <v>329</v>
      </c>
      <c r="K4402">
        <v>21</v>
      </c>
      <c r="L4402">
        <v>2</v>
      </c>
      <c r="M4402">
        <v>0</v>
      </c>
      <c r="N4402">
        <v>0</v>
      </c>
    </row>
    <row r="4403" spans="1:14" x14ac:dyDescent="0.15">
      <c r="A4403" t="str">
        <f t="shared" si="71"/>
        <v>202002_315_4562342690074</v>
      </c>
      <c r="B4403">
        <v>202002</v>
      </c>
      <c r="C4403">
        <v>315</v>
      </c>
      <c r="D4403" t="s">
        <v>78</v>
      </c>
      <c r="E4403" s="9">
        <v>4562342690074</v>
      </c>
      <c r="F4403">
        <v>0</v>
      </c>
      <c r="G4403">
        <v>0</v>
      </c>
      <c r="H4403" t="s">
        <v>24</v>
      </c>
      <c r="I4403" t="s">
        <v>19</v>
      </c>
      <c r="J4403" t="s">
        <v>329</v>
      </c>
      <c r="K4403">
        <v>19</v>
      </c>
      <c r="L4403">
        <v>1</v>
      </c>
      <c r="M4403">
        <v>0</v>
      </c>
      <c r="N4403">
        <v>0</v>
      </c>
    </row>
    <row r="4404" spans="1:14" x14ac:dyDescent="0.15">
      <c r="A4404" t="str">
        <f t="shared" si="71"/>
        <v>202002_315_4562342690081</v>
      </c>
      <c r="B4404">
        <v>202002</v>
      </c>
      <c r="C4404">
        <v>315</v>
      </c>
      <c r="D4404" t="s">
        <v>78</v>
      </c>
      <c r="E4404" s="9">
        <v>4562342690081</v>
      </c>
      <c r="F4404">
        <v>0</v>
      </c>
      <c r="G4404">
        <v>0</v>
      </c>
      <c r="H4404" t="s">
        <v>25</v>
      </c>
      <c r="I4404" t="s">
        <v>19</v>
      </c>
      <c r="J4404" t="s">
        <v>329</v>
      </c>
      <c r="K4404">
        <v>2</v>
      </c>
      <c r="L4404">
        <v>2</v>
      </c>
      <c r="M4404">
        <v>0</v>
      </c>
      <c r="N4404">
        <v>0</v>
      </c>
    </row>
    <row r="4405" spans="1:14" x14ac:dyDescent="0.15">
      <c r="A4405" t="str">
        <f t="shared" si="71"/>
        <v>202002_383_4562342690029</v>
      </c>
      <c r="B4405">
        <v>202002</v>
      </c>
      <c r="C4405">
        <v>383</v>
      </c>
      <c r="D4405" t="s">
        <v>97</v>
      </c>
      <c r="E4405" s="9">
        <v>4562342690029</v>
      </c>
      <c r="F4405">
        <v>0</v>
      </c>
      <c r="G4405">
        <v>0</v>
      </c>
      <c r="H4405" t="s">
        <v>18</v>
      </c>
      <c r="I4405" t="s">
        <v>19</v>
      </c>
      <c r="J4405" t="s">
        <v>329</v>
      </c>
      <c r="K4405">
        <v>18</v>
      </c>
      <c r="L4405">
        <v>0</v>
      </c>
      <c r="M4405">
        <v>0</v>
      </c>
      <c r="N4405">
        <v>0</v>
      </c>
    </row>
    <row r="4406" spans="1:14" x14ac:dyDescent="0.15">
      <c r="A4406" t="str">
        <f t="shared" si="71"/>
        <v>202002_383_4562342690036</v>
      </c>
      <c r="B4406">
        <v>202002</v>
      </c>
      <c r="C4406">
        <v>383</v>
      </c>
      <c r="D4406" t="s">
        <v>97</v>
      </c>
      <c r="E4406" s="9">
        <v>4562342690036</v>
      </c>
      <c r="F4406">
        <v>0</v>
      </c>
      <c r="G4406">
        <v>0</v>
      </c>
      <c r="H4406" t="s">
        <v>20</v>
      </c>
      <c r="I4406" t="s">
        <v>19</v>
      </c>
      <c r="J4406" t="s">
        <v>329</v>
      </c>
      <c r="K4406">
        <v>6</v>
      </c>
      <c r="L4406">
        <v>0</v>
      </c>
      <c r="M4406">
        <v>0</v>
      </c>
      <c r="N4406">
        <v>0</v>
      </c>
    </row>
    <row r="4407" spans="1:14" x14ac:dyDescent="0.15">
      <c r="A4407" t="str">
        <f t="shared" si="71"/>
        <v>202002_383_4562342690050</v>
      </c>
      <c r="B4407">
        <v>202002</v>
      </c>
      <c r="C4407">
        <v>383</v>
      </c>
      <c r="D4407" t="s">
        <v>97</v>
      </c>
      <c r="E4407" s="9">
        <v>4562342690050</v>
      </c>
      <c r="F4407">
        <v>0</v>
      </c>
      <c r="G4407">
        <v>0</v>
      </c>
      <c r="H4407" t="s">
        <v>22</v>
      </c>
      <c r="I4407" t="s">
        <v>19</v>
      </c>
      <c r="J4407" t="s">
        <v>329</v>
      </c>
      <c r="K4407">
        <v>8</v>
      </c>
      <c r="L4407">
        <v>0</v>
      </c>
      <c r="M4407">
        <v>0</v>
      </c>
      <c r="N4407">
        <v>0</v>
      </c>
    </row>
    <row r="4408" spans="1:14" x14ac:dyDescent="0.15">
      <c r="A4408" t="str">
        <f t="shared" si="71"/>
        <v>202002_383_4562342690043</v>
      </c>
      <c r="B4408">
        <v>202002</v>
      </c>
      <c r="C4408">
        <v>383</v>
      </c>
      <c r="D4408" t="s">
        <v>97</v>
      </c>
      <c r="E4408" s="9">
        <v>4562342690043</v>
      </c>
      <c r="F4408">
        <v>0</v>
      </c>
      <c r="G4408">
        <v>0</v>
      </c>
      <c r="H4408" t="s">
        <v>21</v>
      </c>
      <c r="I4408" t="s">
        <v>19</v>
      </c>
      <c r="J4408" t="s">
        <v>329</v>
      </c>
      <c r="K4408">
        <v>16</v>
      </c>
      <c r="L4408">
        <v>2</v>
      </c>
      <c r="M4408">
        <v>0</v>
      </c>
      <c r="N4408">
        <v>0</v>
      </c>
    </row>
    <row r="4409" spans="1:14" x14ac:dyDescent="0.15">
      <c r="A4409" t="str">
        <f t="shared" si="71"/>
        <v>202002_383_4562342690067</v>
      </c>
      <c r="B4409">
        <v>202002</v>
      </c>
      <c r="C4409">
        <v>383</v>
      </c>
      <c r="D4409" t="s">
        <v>97</v>
      </c>
      <c r="E4409" s="9">
        <v>4562342690067</v>
      </c>
      <c r="F4409">
        <v>0</v>
      </c>
      <c r="G4409">
        <v>0</v>
      </c>
      <c r="H4409" t="s">
        <v>23</v>
      </c>
      <c r="I4409" t="s">
        <v>19</v>
      </c>
      <c r="J4409" t="s">
        <v>329</v>
      </c>
      <c r="K4409">
        <v>24</v>
      </c>
      <c r="L4409">
        <v>1</v>
      </c>
      <c r="M4409">
        <v>0</v>
      </c>
      <c r="N4409">
        <v>0</v>
      </c>
    </row>
    <row r="4410" spans="1:14" x14ac:dyDescent="0.15">
      <c r="A4410" t="str">
        <f t="shared" si="71"/>
        <v>202002_383_4562342690074</v>
      </c>
      <c r="B4410">
        <v>202002</v>
      </c>
      <c r="C4410">
        <v>383</v>
      </c>
      <c r="D4410" t="s">
        <v>97</v>
      </c>
      <c r="E4410" s="9">
        <v>4562342690074</v>
      </c>
      <c r="F4410">
        <v>0</v>
      </c>
      <c r="G4410">
        <v>0</v>
      </c>
      <c r="H4410" t="s">
        <v>24</v>
      </c>
      <c r="I4410" t="s">
        <v>19</v>
      </c>
      <c r="J4410" t="s">
        <v>329</v>
      </c>
      <c r="K4410">
        <v>12</v>
      </c>
      <c r="L4410">
        <v>1</v>
      </c>
      <c r="M4410">
        <v>0</v>
      </c>
      <c r="N4410">
        <v>0</v>
      </c>
    </row>
    <row r="4411" spans="1:14" x14ac:dyDescent="0.15">
      <c r="A4411" t="str">
        <f t="shared" si="71"/>
        <v>202002_383_4562342690081</v>
      </c>
      <c r="B4411">
        <v>202002</v>
      </c>
      <c r="C4411">
        <v>383</v>
      </c>
      <c r="D4411" t="s">
        <v>97</v>
      </c>
      <c r="E4411" s="9">
        <v>4562342690081</v>
      </c>
      <c r="F4411">
        <v>0</v>
      </c>
      <c r="G4411">
        <v>0</v>
      </c>
      <c r="H4411" t="s">
        <v>25</v>
      </c>
      <c r="I4411" t="s">
        <v>19</v>
      </c>
      <c r="J4411" t="s">
        <v>329</v>
      </c>
      <c r="K4411">
        <v>1</v>
      </c>
      <c r="L4411">
        <v>1</v>
      </c>
      <c r="M4411">
        <v>0</v>
      </c>
      <c r="N4411">
        <v>0</v>
      </c>
    </row>
    <row r="4412" spans="1:14" x14ac:dyDescent="0.15">
      <c r="A4412" t="str">
        <f t="shared" si="71"/>
        <v>202002_385_4562342690029</v>
      </c>
      <c r="B4412">
        <v>202002</v>
      </c>
      <c r="C4412">
        <v>385</v>
      </c>
      <c r="D4412" t="s">
        <v>98</v>
      </c>
      <c r="E4412" s="9">
        <v>4562342690029</v>
      </c>
      <c r="F4412">
        <v>0</v>
      </c>
      <c r="G4412">
        <v>0</v>
      </c>
      <c r="H4412" t="s">
        <v>18</v>
      </c>
      <c r="I4412" t="s">
        <v>19</v>
      </c>
      <c r="J4412" t="s">
        <v>329</v>
      </c>
      <c r="K4412">
        <v>21</v>
      </c>
      <c r="L4412">
        <v>0</v>
      </c>
      <c r="M4412">
        <v>0</v>
      </c>
      <c r="N4412">
        <v>0</v>
      </c>
    </row>
    <row r="4413" spans="1:14" x14ac:dyDescent="0.15">
      <c r="A4413" t="str">
        <f t="shared" si="71"/>
        <v>202002_385_4562342690036</v>
      </c>
      <c r="B4413">
        <v>202002</v>
      </c>
      <c r="C4413">
        <v>385</v>
      </c>
      <c r="D4413" t="s">
        <v>98</v>
      </c>
      <c r="E4413" s="9">
        <v>4562342690036</v>
      </c>
      <c r="F4413">
        <v>0</v>
      </c>
      <c r="G4413">
        <v>0</v>
      </c>
      <c r="H4413" t="s">
        <v>20</v>
      </c>
      <c r="I4413" t="s">
        <v>19</v>
      </c>
      <c r="J4413" t="s">
        <v>329</v>
      </c>
      <c r="K4413">
        <v>6</v>
      </c>
      <c r="L4413">
        <v>0</v>
      </c>
      <c r="M4413">
        <v>0</v>
      </c>
      <c r="N4413">
        <v>0</v>
      </c>
    </row>
    <row r="4414" spans="1:14" x14ac:dyDescent="0.15">
      <c r="A4414" t="str">
        <f t="shared" si="71"/>
        <v>202002_385_4562342690050</v>
      </c>
      <c r="B4414">
        <v>202002</v>
      </c>
      <c r="C4414">
        <v>385</v>
      </c>
      <c r="D4414" t="s">
        <v>98</v>
      </c>
      <c r="E4414" s="9">
        <v>4562342690050</v>
      </c>
      <c r="F4414">
        <v>0</v>
      </c>
      <c r="G4414">
        <v>0</v>
      </c>
      <c r="H4414" t="s">
        <v>22</v>
      </c>
      <c r="I4414" t="s">
        <v>19</v>
      </c>
      <c r="J4414" t="s">
        <v>329</v>
      </c>
      <c r="K4414">
        <v>8</v>
      </c>
      <c r="L4414">
        <v>0</v>
      </c>
      <c r="M4414">
        <v>0</v>
      </c>
      <c r="N4414">
        <v>0</v>
      </c>
    </row>
    <row r="4415" spans="1:14" x14ac:dyDescent="0.15">
      <c r="A4415" t="str">
        <f t="shared" si="71"/>
        <v>202002_385_4562342690043</v>
      </c>
      <c r="B4415">
        <v>202002</v>
      </c>
      <c r="C4415">
        <v>385</v>
      </c>
      <c r="D4415" t="s">
        <v>98</v>
      </c>
      <c r="E4415" s="9">
        <v>4562342690043</v>
      </c>
      <c r="F4415">
        <v>0</v>
      </c>
      <c r="G4415">
        <v>0</v>
      </c>
      <c r="H4415" t="s">
        <v>21</v>
      </c>
      <c r="I4415" t="s">
        <v>19</v>
      </c>
      <c r="J4415" t="s">
        <v>329</v>
      </c>
      <c r="K4415">
        <v>18</v>
      </c>
      <c r="L4415">
        <v>3</v>
      </c>
      <c r="M4415">
        <v>0</v>
      </c>
      <c r="N4415">
        <v>0</v>
      </c>
    </row>
    <row r="4416" spans="1:14" x14ac:dyDescent="0.15">
      <c r="A4416" t="str">
        <f t="shared" si="71"/>
        <v>202002_385_4562342690067</v>
      </c>
      <c r="B4416">
        <v>202002</v>
      </c>
      <c r="C4416">
        <v>385</v>
      </c>
      <c r="D4416" t="s">
        <v>98</v>
      </c>
      <c r="E4416" s="9">
        <v>4562342690067</v>
      </c>
      <c r="F4416">
        <v>0</v>
      </c>
      <c r="G4416">
        <v>0</v>
      </c>
      <c r="H4416" t="s">
        <v>23</v>
      </c>
      <c r="I4416" t="s">
        <v>19</v>
      </c>
      <c r="J4416" t="s">
        <v>329</v>
      </c>
      <c r="K4416">
        <v>18</v>
      </c>
      <c r="L4416">
        <v>0</v>
      </c>
      <c r="M4416">
        <v>0</v>
      </c>
      <c r="N4416">
        <v>0</v>
      </c>
    </row>
    <row r="4417" spans="1:14" x14ac:dyDescent="0.15">
      <c r="A4417" t="str">
        <f t="shared" si="71"/>
        <v>202002_385_4562342690074</v>
      </c>
      <c r="B4417">
        <v>202002</v>
      </c>
      <c r="C4417">
        <v>385</v>
      </c>
      <c r="D4417" t="s">
        <v>98</v>
      </c>
      <c r="E4417" s="9">
        <v>4562342690074</v>
      </c>
      <c r="F4417">
        <v>0</v>
      </c>
      <c r="G4417">
        <v>0</v>
      </c>
      <c r="H4417" t="s">
        <v>24</v>
      </c>
      <c r="I4417" t="s">
        <v>19</v>
      </c>
      <c r="J4417" t="s">
        <v>329</v>
      </c>
      <c r="K4417">
        <v>14</v>
      </c>
      <c r="L4417">
        <v>1</v>
      </c>
      <c r="M4417">
        <v>0</v>
      </c>
      <c r="N4417">
        <v>0</v>
      </c>
    </row>
    <row r="4418" spans="1:14" x14ac:dyDescent="0.15">
      <c r="A4418" t="str">
        <f t="shared" si="71"/>
        <v>202002_385_4562342690081</v>
      </c>
      <c r="B4418">
        <v>202002</v>
      </c>
      <c r="C4418">
        <v>385</v>
      </c>
      <c r="D4418" t="s">
        <v>98</v>
      </c>
      <c r="E4418" s="9">
        <v>4562342690081</v>
      </c>
      <c r="F4418">
        <v>0</v>
      </c>
      <c r="G4418">
        <v>0</v>
      </c>
      <c r="H4418" t="s">
        <v>25</v>
      </c>
      <c r="I4418" t="s">
        <v>19</v>
      </c>
      <c r="J4418" t="s">
        <v>329</v>
      </c>
      <c r="K4418">
        <v>6</v>
      </c>
      <c r="L4418">
        <v>0</v>
      </c>
      <c r="M4418">
        <v>0</v>
      </c>
      <c r="N4418">
        <v>0</v>
      </c>
    </row>
    <row r="4419" spans="1:14" x14ac:dyDescent="0.15">
      <c r="A4419" t="str">
        <f t="shared" si="71"/>
        <v>202002_388_4562342690029</v>
      </c>
      <c r="B4419">
        <v>202002</v>
      </c>
      <c r="C4419">
        <v>388</v>
      </c>
      <c r="D4419" t="s">
        <v>100</v>
      </c>
      <c r="E4419" s="9">
        <v>4562342690029</v>
      </c>
      <c r="F4419">
        <v>0</v>
      </c>
      <c r="G4419">
        <v>0</v>
      </c>
      <c r="H4419" t="s">
        <v>18</v>
      </c>
      <c r="I4419" t="s">
        <v>19</v>
      </c>
      <c r="J4419" t="s">
        <v>329</v>
      </c>
      <c r="K4419">
        <v>24</v>
      </c>
      <c r="L4419">
        <v>0</v>
      </c>
      <c r="M4419">
        <v>0</v>
      </c>
      <c r="N4419">
        <v>0</v>
      </c>
    </row>
    <row r="4420" spans="1:14" x14ac:dyDescent="0.15">
      <c r="A4420" t="str">
        <f t="shared" si="71"/>
        <v>202002_388_4562342690036</v>
      </c>
      <c r="B4420">
        <v>202002</v>
      </c>
      <c r="C4420">
        <v>388</v>
      </c>
      <c r="D4420" t="s">
        <v>100</v>
      </c>
      <c r="E4420" s="9">
        <v>4562342690036</v>
      </c>
      <c r="F4420">
        <v>0</v>
      </c>
      <c r="G4420">
        <v>0</v>
      </c>
      <c r="H4420" t="s">
        <v>20</v>
      </c>
      <c r="I4420" t="s">
        <v>19</v>
      </c>
      <c r="J4420" t="s">
        <v>329</v>
      </c>
      <c r="K4420">
        <v>6</v>
      </c>
      <c r="L4420">
        <v>0</v>
      </c>
      <c r="M4420">
        <v>0</v>
      </c>
      <c r="N4420">
        <v>0</v>
      </c>
    </row>
    <row r="4421" spans="1:14" x14ac:dyDescent="0.15">
      <c r="A4421" t="str">
        <f t="shared" si="71"/>
        <v>202002_388_4562342690050</v>
      </c>
      <c r="B4421">
        <v>202002</v>
      </c>
      <c r="C4421">
        <v>388</v>
      </c>
      <c r="D4421" t="s">
        <v>100</v>
      </c>
      <c r="E4421" s="9">
        <v>4562342690050</v>
      </c>
      <c r="F4421">
        <v>0</v>
      </c>
      <c r="G4421">
        <v>0</v>
      </c>
      <c r="H4421" t="s">
        <v>22</v>
      </c>
      <c r="I4421" t="s">
        <v>19</v>
      </c>
      <c r="J4421" t="s">
        <v>329</v>
      </c>
      <c r="K4421">
        <v>7</v>
      </c>
      <c r="L4421">
        <v>0</v>
      </c>
      <c r="M4421">
        <v>0</v>
      </c>
      <c r="N4421">
        <v>0</v>
      </c>
    </row>
    <row r="4422" spans="1:14" x14ac:dyDescent="0.15">
      <c r="A4422" t="str">
        <f t="shared" si="71"/>
        <v>202002_388_4562342690043</v>
      </c>
      <c r="B4422">
        <v>202002</v>
      </c>
      <c r="C4422">
        <v>388</v>
      </c>
      <c r="D4422" t="s">
        <v>100</v>
      </c>
      <c r="E4422" s="9">
        <v>4562342690043</v>
      </c>
      <c r="F4422">
        <v>0</v>
      </c>
      <c r="G4422">
        <v>0</v>
      </c>
      <c r="H4422" t="s">
        <v>21</v>
      </c>
      <c r="I4422" t="s">
        <v>19</v>
      </c>
      <c r="J4422" t="s">
        <v>329</v>
      </c>
      <c r="K4422">
        <v>23</v>
      </c>
      <c r="L4422">
        <v>2</v>
      </c>
      <c r="M4422">
        <v>0</v>
      </c>
      <c r="N4422">
        <v>0</v>
      </c>
    </row>
    <row r="4423" spans="1:14" x14ac:dyDescent="0.15">
      <c r="A4423" t="str">
        <f t="shared" si="71"/>
        <v>202002_388_4562342690067</v>
      </c>
      <c r="B4423">
        <v>202002</v>
      </c>
      <c r="C4423">
        <v>388</v>
      </c>
      <c r="D4423" t="s">
        <v>100</v>
      </c>
      <c r="E4423" s="9">
        <v>4562342690067</v>
      </c>
      <c r="F4423">
        <v>0</v>
      </c>
      <c r="G4423">
        <v>0</v>
      </c>
      <c r="H4423" t="s">
        <v>23</v>
      </c>
      <c r="I4423" t="s">
        <v>19</v>
      </c>
      <c r="J4423" t="s">
        <v>329</v>
      </c>
      <c r="K4423">
        <v>26</v>
      </c>
      <c r="L4423">
        <v>0</v>
      </c>
      <c r="M4423">
        <v>0</v>
      </c>
      <c r="N4423">
        <v>0</v>
      </c>
    </row>
    <row r="4424" spans="1:14" x14ac:dyDescent="0.15">
      <c r="A4424" t="str">
        <f t="shared" si="71"/>
        <v>202002_388_4562342690074</v>
      </c>
      <c r="B4424">
        <v>202002</v>
      </c>
      <c r="C4424">
        <v>388</v>
      </c>
      <c r="D4424" t="s">
        <v>100</v>
      </c>
      <c r="E4424" s="9">
        <v>4562342690074</v>
      </c>
      <c r="F4424">
        <v>0</v>
      </c>
      <c r="G4424">
        <v>0</v>
      </c>
      <c r="H4424" t="s">
        <v>24</v>
      </c>
      <c r="I4424" t="s">
        <v>19</v>
      </c>
      <c r="J4424" t="s">
        <v>329</v>
      </c>
      <c r="K4424">
        <v>13</v>
      </c>
      <c r="L4424">
        <v>1</v>
      </c>
      <c r="M4424">
        <v>0</v>
      </c>
      <c r="N4424">
        <v>0</v>
      </c>
    </row>
    <row r="4425" spans="1:14" x14ac:dyDescent="0.15">
      <c r="A4425" t="str">
        <f t="shared" si="71"/>
        <v>202002_388_4562342690081</v>
      </c>
      <c r="B4425">
        <v>202002</v>
      </c>
      <c r="C4425">
        <v>388</v>
      </c>
      <c r="D4425" t="s">
        <v>100</v>
      </c>
      <c r="E4425" s="9">
        <v>4562342690081</v>
      </c>
      <c r="F4425">
        <v>0</v>
      </c>
      <c r="G4425">
        <v>0</v>
      </c>
      <c r="H4425" t="s">
        <v>25</v>
      </c>
      <c r="I4425" t="s">
        <v>19</v>
      </c>
      <c r="J4425" t="s">
        <v>329</v>
      </c>
      <c r="K4425">
        <v>7</v>
      </c>
      <c r="L4425">
        <v>1</v>
      </c>
      <c r="M4425">
        <v>0</v>
      </c>
      <c r="N4425">
        <v>0</v>
      </c>
    </row>
    <row r="4426" spans="1:14" x14ac:dyDescent="0.15">
      <c r="A4426" t="str">
        <f t="shared" si="71"/>
        <v>202002_393_4562342690029</v>
      </c>
      <c r="B4426">
        <v>202002</v>
      </c>
      <c r="C4426">
        <v>393</v>
      </c>
      <c r="D4426" t="s">
        <v>101</v>
      </c>
      <c r="E4426" s="9">
        <v>4562342690029</v>
      </c>
      <c r="F4426">
        <v>0</v>
      </c>
      <c r="G4426">
        <v>0</v>
      </c>
      <c r="H4426" t="s">
        <v>18</v>
      </c>
      <c r="I4426" t="s">
        <v>19</v>
      </c>
      <c r="J4426" t="s">
        <v>329</v>
      </c>
      <c r="K4426">
        <v>26</v>
      </c>
      <c r="L4426">
        <v>0</v>
      </c>
      <c r="M4426">
        <v>0</v>
      </c>
      <c r="N4426">
        <v>0</v>
      </c>
    </row>
    <row r="4427" spans="1:14" x14ac:dyDescent="0.15">
      <c r="A4427" t="str">
        <f t="shared" si="71"/>
        <v>202002_393_4562342690036</v>
      </c>
      <c r="B4427">
        <v>202002</v>
      </c>
      <c r="C4427">
        <v>393</v>
      </c>
      <c r="D4427" t="s">
        <v>101</v>
      </c>
      <c r="E4427" s="9">
        <v>4562342690036</v>
      </c>
      <c r="F4427">
        <v>0</v>
      </c>
      <c r="G4427">
        <v>0</v>
      </c>
      <c r="H4427" t="s">
        <v>20</v>
      </c>
      <c r="I4427" t="s">
        <v>19</v>
      </c>
      <c r="J4427" t="s">
        <v>329</v>
      </c>
      <c r="K4427">
        <v>9</v>
      </c>
      <c r="L4427">
        <v>0</v>
      </c>
      <c r="M4427">
        <v>0</v>
      </c>
      <c r="N4427">
        <v>0</v>
      </c>
    </row>
    <row r="4428" spans="1:14" x14ac:dyDescent="0.15">
      <c r="A4428" t="str">
        <f t="shared" si="71"/>
        <v>202002_393_4562342690050</v>
      </c>
      <c r="B4428">
        <v>202002</v>
      </c>
      <c r="C4428">
        <v>393</v>
      </c>
      <c r="D4428" t="s">
        <v>101</v>
      </c>
      <c r="E4428" s="9">
        <v>4562342690050</v>
      </c>
      <c r="F4428">
        <v>0</v>
      </c>
      <c r="G4428">
        <v>0</v>
      </c>
      <c r="H4428" t="s">
        <v>22</v>
      </c>
      <c r="I4428" t="s">
        <v>19</v>
      </c>
      <c r="J4428" t="s">
        <v>329</v>
      </c>
      <c r="K4428">
        <v>9</v>
      </c>
      <c r="L4428">
        <v>1</v>
      </c>
      <c r="M4428">
        <v>0</v>
      </c>
      <c r="N4428">
        <v>0</v>
      </c>
    </row>
    <row r="4429" spans="1:14" x14ac:dyDescent="0.15">
      <c r="A4429" t="str">
        <f t="shared" si="71"/>
        <v>202002_393_4562342690043</v>
      </c>
      <c r="B4429">
        <v>202002</v>
      </c>
      <c r="C4429">
        <v>393</v>
      </c>
      <c r="D4429" t="s">
        <v>101</v>
      </c>
      <c r="E4429" s="9">
        <v>4562342690043</v>
      </c>
      <c r="F4429">
        <v>0</v>
      </c>
      <c r="G4429">
        <v>0</v>
      </c>
      <c r="H4429" t="s">
        <v>21</v>
      </c>
      <c r="I4429" t="s">
        <v>19</v>
      </c>
      <c r="J4429" t="s">
        <v>329</v>
      </c>
      <c r="K4429">
        <v>26</v>
      </c>
      <c r="L4429">
        <v>3</v>
      </c>
      <c r="M4429">
        <v>0</v>
      </c>
      <c r="N4429">
        <v>0</v>
      </c>
    </row>
    <row r="4430" spans="1:14" x14ac:dyDescent="0.15">
      <c r="A4430" t="str">
        <f t="shared" si="71"/>
        <v>202002_393_4562342690067</v>
      </c>
      <c r="B4430">
        <v>202002</v>
      </c>
      <c r="C4430">
        <v>393</v>
      </c>
      <c r="D4430" t="s">
        <v>101</v>
      </c>
      <c r="E4430" s="9">
        <v>4562342690067</v>
      </c>
      <c r="F4430">
        <v>0</v>
      </c>
      <c r="G4430">
        <v>0</v>
      </c>
      <c r="H4430" t="s">
        <v>23</v>
      </c>
      <c r="I4430" t="s">
        <v>19</v>
      </c>
      <c r="J4430" t="s">
        <v>329</v>
      </c>
      <c r="K4430">
        <v>30</v>
      </c>
      <c r="L4430">
        <v>0</v>
      </c>
      <c r="M4430">
        <v>0</v>
      </c>
      <c r="N4430">
        <v>0</v>
      </c>
    </row>
    <row r="4431" spans="1:14" x14ac:dyDescent="0.15">
      <c r="A4431" t="str">
        <f t="shared" si="71"/>
        <v>202002_393_4562342690074</v>
      </c>
      <c r="B4431">
        <v>202002</v>
      </c>
      <c r="C4431">
        <v>393</v>
      </c>
      <c r="D4431" t="s">
        <v>101</v>
      </c>
      <c r="E4431" s="9">
        <v>4562342690074</v>
      </c>
      <c r="F4431">
        <v>0</v>
      </c>
      <c r="G4431">
        <v>0</v>
      </c>
      <c r="H4431" t="s">
        <v>24</v>
      </c>
      <c r="I4431" t="s">
        <v>19</v>
      </c>
      <c r="J4431" t="s">
        <v>329</v>
      </c>
      <c r="K4431">
        <v>26</v>
      </c>
      <c r="L4431">
        <v>0</v>
      </c>
      <c r="M4431">
        <v>0</v>
      </c>
      <c r="N4431">
        <v>0</v>
      </c>
    </row>
    <row r="4432" spans="1:14" x14ac:dyDescent="0.15">
      <c r="A4432" t="str">
        <f t="shared" si="71"/>
        <v>202002_393_4562342690081</v>
      </c>
      <c r="B4432">
        <v>202002</v>
      </c>
      <c r="C4432">
        <v>393</v>
      </c>
      <c r="D4432" t="s">
        <v>101</v>
      </c>
      <c r="E4432" s="9">
        <v>4562342690081</v>
      </c>
      <c r="F4432">
        <v>0</v>
      </c>
      <c r="G4432">
        <v>0</v>
      </c>
      <c r="H4432" t="s">
        <v>25</v>
      </c>
      <c r="I4432" t="s">
        <v>19</v>
      </c>
      <c r="J4432" t="s">
        <v>329</v>
      </c>
      <c r="K4432">
        <v>5</v>
      </c>
      <c r="L4432">
        <v>1</v>
      </c>
      <c r="M4432">
        <v>0</v>
      </c>
      <c r="N4432">
        <v>0</v>
      </c>
    </row>
    <row r="4433" spans="1:14" x14ac:dyDescent="0.15">
      <c r="A4433" t="str">
        <f t="shared" si="71"/>
        <v>202002_394_4562342690029</v>
      </c>
      <c r="B4433">
        <v>202002</v>
      </c>
      <c r="C4433">
        <v>394</v>
      </c>
      <c r="D4433" t="s">
        <v>102</v>
      </c>
      <c r="E4433" s="9">
        <v>4562342690029</v>
      </c>
      <c r="F4433">
        <v>0</v>
      </c>
      <c r="G4433">
        <v>0</v>
      </c>
      <c r="H4433" t="s">
        <v>18</v>
      </c>
      <c r="I4433" t="s">
        <v>19</v>
      </c>
      <c r="J4433" t="s">
        <v>329</v>
      </c>
      <c r="K4433">
        <v>9</v>
      </c>
      <c r="L4433">
        <v>0</v>
      </c>
      <c r="M4433">
        <v>0</v>
      </c>
      <c r="N4433">
        <v>0</v>
      </c>
    </row>
    <row r="4434" spans="1:14" x14ac:dyDescent="0.15">
      <c r="A4434" t="str">
        <f t="shared" si="71"/>
        <v>202002_394_4562342690036</v>
      </c>
      <c r="B4434">
        <v>202002</v>
      </c>
      <c r="C4434">
        <v>394</v>
      </c>
      <c r="D4434" t="s">
        <v>102</v>
      </c>
      <c r="E4434" s="9">
        <v>4562342690036</v>
      </c>
      <c r="F4434">
        <v>0</v>
      </c>
      <c r="G4434">
        <v>0</v>
      </c>
      <c r="H4434" t="s">
        <v>20</v>
      </c>
      <c r="I4434" t="s">
        <v>19</v>
      </c>
      <c r="J4434" t="s">
        <v>329</v>
      </c>
      <c r="K4434">
        <v>2</v>
      </c>
      <c r="L4434">
        <v>0</v>
      </c>
      <c r="M4434">
        <v>0</v>
      </c>
      <c r="N4434">
        <v>0</v>
      </c>
    </row>
    <row r="4435" spans="1:14" x14ac:dyDescent="0.15">
      <c r="A4435" t="str">
        <f t="shared" si="71"/>
        <v>202002_394_4562342690050</v>
      </c>
      <c r="B4435">
        <v>202002</v>
      </c>
      <c r="C4435">
        <v>394</v>
      </c>
      <c r="D4435" t="s">
        <v>102</v>
      </c>
      <c r="E4435" s="9">
        <v>4562342690050</v>
      </c>
      <c r="F4435">
        <v>0</v>
      </c>
      <c r="G4435">
        <v>0</v>
      </c>
      <c r="H4435" t="s">
        <v>22</v>
      </c>
      <c r="I4435" t="s">
        <v>19</v>
      </c>
      <c r="J4435" t="s">
        <v>329</v>
      </c>
      <c r="K4435">
        <v>6</v>
      </c>
      <c r="L4435">
        <v>1</v>
      </c>
      <c r="M4435">
        <v>0</v>
      </c>
      <c r="N4435">
        <v>0</v>
      </c>
    </row>
    <row r="4436" spans="1:14" x14ac:dyDescent="0.15">
      <c r="A4436" t="str">
        <f t="shared" si="71"/>
        <v>202002_394_4562342690043</v>
      </c>
      <c r="B4436">
        <v>202002</v>
      </c>
      <c r="C4436">
        <v>394</v>
      </c>
      <c r="D4436" t="s">
        <v>102</v>
      </c>
      <c r="E4436" s="9">
        <v>4562342690043</v>
      </c>
      <c r="F4436">
        <v>0</v>
      </c>
      <c r="G4436">
        <v>0</v>
      </c>
      <c r="H4436" t="s">
        <v>21</v>
      </c>
      <c r="I4436" t="s">
        <v>19</v>
      </c>
      <c r="J4436" t="s">
        <v>329</v>
      </c>
      <c r="K4436">
        <v>4</v>
      </c>
      <c r="L4436">
        <v>3</v>
      </c>
      <c r="M4436">
        <v>0</v>
      </c>
      <c r="N4436">
        <v>0</v>
      </c>
    </row>
    <row r="4437" spans="1:14" x14ac:dyDescent="0.15">
      <c r="A4437" t="str">
        <f t="shared" si="71"/>
        <v>202002_394_4562342690067</v>
      </c>
      <c r="B4437">
        <v>202002</v>
      </c>
      <c r="C4437">
        <v>394</v>
      </c>
      <c r="D4437" t="s">
        <v>102</v>
      </c>
      <c r="E4437" s="9">
        <v>4562342690067</v>
      </c>
      <c r="F4437">
        <v>0</v>
      </c>
      <c r="G4437">
        <v>0</v>
      </c>
      <c r="H4437" t="s">
        <v>23</v>
      </c>
      <c r="I4437" t="s">
        <v>19</v>
      </c>
      <c r="J4437" t="s">
        <v>329</v>
      </c>
      <c r="K4437">
        <v>19</v>
      </c>
      <c r="L4437">
        <v>2</v>
      </c>
      <c r="M4437">
        <v>0</v>
      </c>
      <c r="N4437">
        <v>0</v>
      </c>
    </row>
    <row r="4438" spans="1:14" x14ac:dyDescent="0.15">
      <c r="A4438" t="str">
        <f t="shared" si="71"/>
        <v>202002_394_4562342690074</v>
      </c>
      <c r="B4438">
        <v>202002</v>
      </c>
      <c r="C4438">
        <v>394</v>
      </c>
      <c r="D4438" t="s">
        <v>102</v>
      </c>
      <c r="E4438" s="9">
        <v>4562342690074</v>
      </c>
      <c r="F4438">
        <v>0</v>
      </c>
      <c r="G4438">
        <v>0</v>
      </c>
      <c r="H4438" t="s">
        <v>24</v>
      </c>
      <c r="I4438" t="s">
        <v>19</v>
      </c>
      <c r="J4438" t="s">
        <v>329</v>
      </c>
      <c r="K4438">
        <v>7</v>
      </c>
      <c r="L4438">
        <v>2</v>
      </c>
      <c r="M4438">
        <v>0</v>
      </c>
      <c r="N4438">
        <v>0</v>
      </c>
    </row>
    <row r="4439" spans="1:14" x14ac:dyDescent="0.15">
      <c r="A4439" t="str">
        <f t="shared" si="71"/>
        <v>202002_394_4562342690081</v>
      </c>
      <c r="B4439">
        <v>202002</v>
      </c>
      <c r="C4439">
        <v>394</v>
      </c>
      <c r="D4439" t="s">
        <v>102</v>
      </c>
      <c r="E4439" s="9">
        <v>4562342690081</v>
      </c>
      <c r="F4439">
        <v>0</v>
      </c>
      <c r="G4439">
        <v>0</v>
      </c>
      <c r="H4439" t="s">
        <v>25</v>
      </c>
      <c r="I4439" t="s">
        <v>19</v>
      </c>
      <c r="J4439" t="s">
        <v>329</v>
      </c>
      <c r="K4439">
        <v>1</v>
      </c>
      <c r="L4439">
        <v>2</v>
      </c>
      <c r="M4439">
        <v>0</v>
      </c>
      <c r="N4439">
        <v>0</v>
      </c>
    </row>
    <row r="4440" spans="1:14" x14ac:dyDescent="0.15">
      <c r="A4440" t="str">
        <f t="shared" si="71"/>
        <v>202002_398_4562342690029</v>
      </c>
      <c r="B4440">
        <v>202002</v>
      </c>
      <c r="C4440">
        <v>398</v>
      </c>
      <c r="D4440" t="s">
        <v>105</v>
      </c>
      <c r="E4440" s="9">
        <v>4562342690029</v>
      </c>
      <c r="F4440">
        <v>0</v>
      </c>
      <c r="G4440">
        <v>0</v>
      </c>
      <c r="H4440" t="s">
        <v>18</v>
      </c>
      <c r="I4440" t="s">
        <v>19</v>
      </c>
      <c r="J4440" t="s">
        <v>329</v>
      </c>
      <c r="K4440">
        <v>2</v>
      </c>
      <c r="L4440">
        <v>4</v>
      </c>
      <c r="M4440">
        <v>0</v>
      </c>
      <c r="N4440">
        <v>0</v>
      </c>
    </row>
    <row r="4441" spans="1:14" x14ac:dyDescent="0.15">
      <c r="A4441" t="str">
        <f t="shared" ref="A4441:A4504" si="72">B4441&amp;"_"&amp;C4441&amp;"_"&amp;E4441</f>
        <v>202002_398_4562342690036</v>
      </c>
      <c r="B4441">
        <v>202002</v>
      </c>
      <c r="C4441">
        <v>398</v>
      </c>
      <c r="D4441" t="s">
        <v>105</v>
      </c>
      <c r="E4441" s="9">
        <v>4562342690036</v>
      </c>
      <c r="F4441">
        <v>0</v>
      </c>
      <c r="G4441">
        <v>0</v>
      </c>
      <c r="H4441" t="s">
        <v>20</v>
      </c>
      <c r="I4441" t="s">
        <v>19</v>
      </c>
      <c r="J4441" t="s">
        <v>329</v>
      </c>
      <c r="K4441">
        <v>6</v>
      </c>
      <c r="L4441">
        <v>0</v>
      </c>
      <c r="M4441">
        <v>0</v>
      </c>
      <c r="N4441">
        <v>0</v>
      </c>
    </row>
    <row r="4442" spans="1:14" x14ac:dyDescent="0.15">
      <c r="A4442" t="str">
        <f t="shared" si="72"/>
        <v>202002_398_4562342690050</v>
      </c>
      <c r="B4442">
        <v>202002</v>
      </c>
      <c r="C4442">
        <v>398</v>
      </c>
      <c r="D4442" t="s">
        <v>105</v>
      </c>
      <c r="E4442" s="9">
        <v>4562342690050</v>
      </c>
      <c r="F4442">
        <v>0</v>
      </c>
      <c r="G4442">
        <v>0</v>
      </c>
      <c r="H4442" t="s">
        <v>22</v>
      </c>
      <c r="I4442" t="s">
        <v>19</v>
      </c>
      <c r="J4442" t="s">
        <v>329</v>
      </c>
      <c r="K4442">
        <v>5</v>
      </c>
      <c r="L4442">
        <v>1</v>
      </c>
      <c r="M4442">
        <v>0</v>
      </c>
      <c r="N4442">
        <v>0</v>
      </c>
    </row>
    <row r="4443" spans="1:14" x14ac:dyDescent="0.15">
      <c r="A4443" t="str">
        <f t="shared" si="72"/>
        <v>202002_398_4562342690043</v>
      </c>
      <c r="B4443">
        <v>202002</v>
      </c>
      <c r="C4443">
        <v>398</v>
      </c>
      <c r="D4443" t="s">
        <v>105</v>
      </c>
      <c r="E4443" s="9">
        <v>4562342690043</v>
      </c>
      <c r="F4443">
        <v>0</v>
      </c>
      <c r="G4443">
        <v>0</v>
      </c>
      <c r="H4443" t="s">
        <v>21</v>
      </c>
      <c r="I4443" t="s">
        <v>19</v>
      </c>
      <c r="J4443" t="s">
        <v>329</v>
      </c>
      <c r="K4443">
        <v>26</v>
      </c>
      <c r="L4443">
        <v>1</v>
      </c>
      <c r="M4443">
        <v>0</v>
      </c>
      <c r="N4443">
        <v>0</v>
      </c>
    </row>
    <row r="4444" spans="1:14" x14ac:dyDescent="0.15">
      <c r="A4444" t="str">
        <f t="shared" si="72"/>
        <v>202002_398_4562342690067</v>
      </c>
      <c r="B4444">
        <v>202002</v>
      </c>
      <c r="C4444">
        <v>398</v>
      </c>
      <c r="D4444" t="s">
        <v>105</v>
      </c>
      <c r="E4444" s="9">
        <v>4562342690067</v>
      </c>
      <c r="F4444">
        <v>0</v>
      </c>
      <c r="G4444">
        <v>0</v>
      </c>
      <c r="H4444" t="s">
        <v>23</v>
      </c>
      <c r="I4444" t="s">
        <v>19</v>
      </c>
      <c r="J4444" t="s">
        <v>329</v>
      </c>
      <c r="K4444">
        <v>25</v>
      </c>
      <c r="L4444">
        <v>1</v>
      </c>
      <c r="M4444">
        <v>0</v>
      </c>
      <c r="N4444">
        <v>0</v>
      </c>
    </row>
    <row r="4445" spans="1:14" x14ac:dyDescent="0.15">
      <c r="A4445" t="str">
        <f t="shared" si="72"/>
        <v>202002_398_4562342690074</v>
      </c>
      <c r="B4445">
        <v>202002</v>
      </c>
      <c r="C4445">
        <v>398</v>
      </c>
      <c r="D4445" t="s">
        <v>105</v>
      </c>
      <c r="E4445" s="9">
        <v>4562342690074</v>
      </c>
      <c r="F4445">
        <v>0</v>
      </c>
      <c r="G4445">
        <v>0</v>
      </c>
      <c r="H4445" t="s">
        <v>24</v>
      </c>
      <c r="I4445" t="s">
        <v>19</v>
      </c>
      <c r="J4445" t="s">
        <v>329</v>
      </c>
      <c r="K4445">
        <v>22</v>
      </c>
      <c r="L4445">
        <v>0</v>
      </c>
      <c r="M4445">
        <v>0</v>
      </c>
      <c r="N4445">
        <v>0</v>
      </c>
    </row>
    <row r="4446" spans="1:14" x14ac:dyDescent="0.15">
      <c r="A4446" t="str">
        <f t="shared" si="72"/>
        <v>202002_398_4562342690081</v>
      </c>
      <c r="B4446">
        <v>202002</v>
      </c>
      <c r="C4446">
        <v>398</v>
      </c>
      <c r="D4446" t="s">
        <v>105</v>
      </c>
      <c r="E4446" s="9">
        <v>4562342690081</v>
      </c>
      <c r="F4446">
        <v>0</v>
      </c>
      <c r="G4446">
        <v>0</v>
      </c>
      <c r="H4446" t="s">
        <v>25</v>
      </c>
      <c r="I4446" t="s">
        <v>19</v>
      </c>
      <c r="J4446" t="s">
        <v>329</v>
      </c>
      <c r="K4446">
        <v>6</v>
      </c>
      <c r="L4446">
        <v>1</v>
      </c>
      <c r="M4446">
        <v>0</v>
      </c>
      <c r="N4446">
        <v>0</v>
      </c>
    </row>
    <row r="4447" spans="1:14" x14ac:dyDescent="0.15">
      <c r="A4447" t="str">
        <f t="shared" si="72"/>
        <v>202002_399_4562342690029</v>
      </c>
      <c r="B4447">
        <v>202002</v>
      </c>
      <c r="C4447">
        <v>399</v>
      </c>
      <c r="D4447" t="s">
        <v>106</v>
      </c>
      <c r="E4447" s="9">
        <v>4562342690029</v>
      </c>
      <c r="F4447">
        <v>0</v>
      </c>
      <c r="G4447">
        <v>0</v>
      </c>
      <c r="H4447" t="s">
        <v>18</v>
      </c>
      <c r="I4447" t="s">
        <v>19</v>
      </c>
      <c r="J4447" t="s">
        <v>329</v>
      </c>
      <c r="K4447">
        <v>18</v>
      </c>
      <c r="L4447">
        <v>0</v>
      </c>
      <c r="M4447">
        <v>0</v>
      </c>
      <c r="N4447">
        <v>0</v>
      </c>
    </row>
    <row r="4448" spans="1:14" x14ac:dyDescent="0.15">
      <c r="A4448" t="str">
        <f t="shared" si="72"/>
        <v>202002_399_4562342690036</v>
      </c>
      <c r="B4448">
        <v>202002</v>
      </c>
      <c r="C4448">
        <v>399</v>
      </c>
      <c r="D4448" t="s">
        <v>106</v>
      </c>
      <c r="E4448" s="9">
        <v>4562342690036</v>
      </c>
      <c r="F4448">
        <v>0</v>
      </c>
      <c r="G4448">
        <v>0</v>
      </c>
      <c r="H4448" t="s">
        <v>20</v>
      </c>
      <c r="I4448" t="s">
        <v>19</v>
      </c>
      <c r="J4448" t="s">
        <v>329</v>
      </c>
      <c r="K4448">
        <v>8</v>
      </c>
      <c r="L4448">
        <v>2</v>
      </c>
      <c r="M4448">
        <v>0</v>
      </c>
      <c r="N4448">
        <v>0</v>
      </c>
    </row>
    <row r="4449" spans="1:14" x14ac:dyDescent="0.15">
      <c r="A4449" t="str">
        <f t="shared" si="72"/>
        <v>202002_399_4562342690050</v>
      </c>
      <c r="B4449">
        <v>202002</v>
      </c>
      <c r="C4449">
        <v>399</v>
      </c>
      <c r="D4449" t="s">
        <v>106</v>
      </c>
      <c r="E4449" s="9">
        <v>4562342690050</v>
      </c>
      <c r="F4449">
        <v>0</v>
      </c>
      <c r="G4449">
        <v>0</v>
      </c>
      <c r="H4449" t="s">
        <v>22</v>
      </c>
      <c r="I4449" t="s">
        <v>19</v>
      </c>
      <c r="J4449" t="s">
        <v>329</v>
      </c>
      <c r="K4449">
        <v>7</v>
      </c>
      <c r="L4449">
        <v>0</v>
      </c>
      <c r="M4449">
        <v>0</v>
      </c>
      <c r="N4449">
        <v>0</v>
      </c>
    </row>
    <row r="4450" spans="1:14" x14ac:dyDescent="0.15">
      <c r="A4450" t="str">
        <f t="shared" si="72"/>
        <v>202002_399_4562342690043</v>
      </c>
      <c r="B4450">
        <v>202002</v>
      </c>
      <c r="C4450">
        <v>399</v>
      </c>
      <c r="D4450" t="s">
        <v>106</v>
      </c>
      <c r="E4450" s="9">
        <v>4562342690043</v>
      </c>
      <c r="F4450">
        <v>0</v>
      </c>
      <c r="G4450">
        <v>0</v>
      </c>
      <c r="H4450" t="s">
        <v>21</v>
      </c>
      <c r="I4450" t="s">
        <v>19</v>
      </c>
      <c r="J4450" t="s">
        <v>329</v>
      </c>
      <c r="K4450">
        <v>19</v>
      </c>
      <c r="L4450">
        <v>0</v>
      </c>
      <c r="M4450">
        <v>0</v>
      </c>
      <c r="N4450">
        <v>0</v>
      </c>
    </row>
    <row r="4451" spans="1:14" x14ac:dyDescent="0.15">
      <c r="A4451" t="str">
        <f t="shared" si="72"/>
        <v>202002_399_4562342690067</v>
      </c>
      <c r="B4451">
        <v>202002</v>
      </c>
      <c r="C4451">
        <v>399</v>
      </c>
      <c r="D4451" t="s">
        <v>106</v>
      </c>
      <c r="E4451" s="9">
        <v>4562342690067</v>
      </c>
      <c r="F4451">
        <v>0</v>
      </c>
      <c r="G4451">
        <v>0</v>
      </c>
      <c r="H4451" t="s">
        <v>23</v>
      </c>
      <c r="I4451" t="s">
        <v>19</v>
      </c>
      <c r="J4451" t="s">
        <v>329</v>
      </c>
      <c r="K4451">
        <v>20</v>
      </c>
      <c r="L4451">
        <v>0</v>
      </c>
      <c r="M4451">
        <v>0</v>
      </c>
      <c r="N4451">
        <v>0</v>
      </c>
    </row>
    <row r="4452" spans="1:14" x14ac:dyDescent="0.15">
      <c r="A4452" t="str">
        <f t="shared" si="72"/>
        <v>202002_399_4562342690074</v>
      </c>
      <c r="B4452">
        <v>202002</v>
      </c>
      <c r="C4452">
        <v>399</v>
      </c>
      <c r="D4452" t="s">
        <v>106</v>
      </c>
      <c r="E4452" s="9">
        <v>4562342690074</v>
      </c>
      <c r="F4452">
        <v>0</v>
      </c>
      <c r="G4452">
        <v>0</v>
      </c>
      <c r="H4452" t="s">
        <v>24</v>
      </c>
      <c r="I4452" t="s">
        <v>19</v>
      </c>
      <c r="J4452" t="s">
        <v>329</v>
      </c>
      <c r="K4452">
        <v>6</v>
      </c>
      <c r="L4452">
        <v>0</v>
      </c>
      <c r="M4452">
        <v>0</v>
      </c>
      <c r="N4452">
        <v>0</v>
      </c>
    </row>
    <row r="4453" spans="1:14" x14ac:dyDescent="0.15">
      <c r="A4453" t="str">
        <f t="shared" si="72"/>
        <v>202002_399_4562342690081</v>
      </c>
      <c r="B4453">
        <v>202002</v>
      </c>
      <c r="C4453">
        <v>399</v>
      </c>
      <c r="D4453" t="s">
        <v>106</v>
      </c>
      <c r="E4453" s="9">
        <v>4562342690081</v>
      </c>
      <c r="F4453">
        <v>0</v>
      </c>
      <c r="G4453">
        <v>0</v>
      </c>
      <c r="H4453" t="s">
        <v>25</v>
      </c>
      <c r="I4453" t="s">
        <v>19</v>
      </c>
      <c r="J4453" t="s">
        <v>329</v>
      </c>
      <c r="K4453">
        <v>3</v>
      </c>
      <c r="L4453">
        <v>0</v>
      </c>
      <c r="M4453">
        <v>0</v>
      </c>
      <c r="N4453">
        <v>0</v>
      </c>
    </row>
    <row r="4454" spans="1:14" x14ac:dyDescent="0.15">
      <c r="A4454" t="str">
        <f t="shared" si="72"/>
        <v>202002_403_4562342690029</v>
      </c>
      <c r="B4454">
        <v>202002</v>
      </c>
      <c r="C4454">
        <v>403</v>
      </c>
      <c r="D4454" t="s">
        <v>108</v>
      </c>
      <c r="E4454" s="9">
        <v>4562342690029</v>
      </c>
      <c r="F4454">
        <v>0</v>
      </c>
      <c r="G4454">
        <v>0</v>
      </c>
      <c r="H4454" t="s">
        <v>18</v>
      </c>
      <c r="I4454" t="s">
        <v>19</v>
      </c>
      <c r="J4454" t="s">
        <v>329</v>
      </c>
      <c r="K4454">
        <v>20</v>
      </c>
      <c r="L4454">
        <v>0</v>
      </c>
      <c r="M4454">
        <v>0</v>
      </c>
      <c r="N4454">
        <v>0</v>
      </c>
    </row>
    <row r="4455" spans="1:14" x14ac:dyDescent="0.15">
      <c r="A4455" t="str">
        <f t="shared" si="72"/>
        <v>202002_403_4562342690036</v>
      </c>
      <c r="B4455">
        <v>202002</v>
      </c>
      <c r="C4455">
        <v>403</v>
      </c>
      <c r="D4455" t="s">
        <v>108</v>
      </c>
      <c r="E4455" s="9">
        <v>4562342690036</v>
      </c>
      <c r="F4455">
        <v>0</v>
      </c>
      <c r="G4455">
        <v>0</v>
      </c>
      <c r="H4455" t="s">
        <v>20</v>
      </c>
      <c r="I4455" t="s">
        <v>19</v>
      </c>
      <c r="J4455" t="s">
        <v>329</v>
      </c>
      <c r="K4455">
        <v>9</v>
      </c>
      <c r="L4455">
        <v>0</v>
      </c>
      <c r="M4455">
        <v>0</v>
      </c>
      <c r="N4455">
        <v>0</v>
      </c>
    </row>
    <row r="4456" spans="1:14" x14ac:dyDescent="0.15">
      <c r="A4456" t="str">
        <f t="shared" si="72"/>
        <v>202002_403_4562342690050</v>
      </c>
      <c r="B4456">
        <v>202002</v>
      </c>
      <c r="C4456">
        <v>403</v>
      </c>
      <c r="D4456" t="s">
        <v>108</v>
      </c>
      <c r="E4456" s="9">
        <v>4562342690050</v>
      </c>
      <c r="F4456">
        <v>0</v>
      </c>
      <c r="G4456">
        <v>0</v>
      </c>
      <c r="H4456" t="s">
        <v>22</v>
      </c>
      <c r="I4456" t="s">
        <v>19</v>
      </c>
      <c r="J4456" t="s">
        <v>329</v>
      </c>
      <c r="K4456">
        <v>6</v>
      </c>
      <c r="L4456">
        <v>0</v>
      </c>
      <c r="M4456">
        <v>0</v>
      </c>
      <c r="N4456">
        <v>0</v>
      </c>
    </row>
    <row r="4457" spans="1:14" x14ac:dyDescent="0.15">
      <c r="A4457" t="str">
        <f t="shared" si="72"/>
        <v>202002_403_4562342690043</v>
      </c>
      <c r="B4457">
        <v>202002</v>
      </c>
      <c r="C4457">
        <v>403</v>
      </c>
      <c r="D4457" t="s">
        <v>108</v>
      </c>
      <c r="E4457" s="9">
        <v>4562342690043</v>
      </c>
      <c r="F4457">
        <v>0</v>
      </c>
      <c r="G4457">
        <v>0</v>
      </c>
      <c r="H4457" t="s">
        <v>21</v>
      </c>
      <c r="I4457" t="s">
        <v>19</v>
      </c>
      <c r="J4457" t="s">
        <v>329</v>
      </c>
      <c r="K4457">
        <v>22</v>
      </c>
      <c r="L4457">
        <v>0</v>
      </c>
      <c r="M4457">
        <v>0</v>
      </c>
      <c r="N4457">
        <v>0</v>
      </c>
    </row>
    <row r="4458" spans="1:14" x14ac:dyDescent="0.15">
      <c r="A4458" t="str">
        <f t="shared" si="72"/>
        <v>202002_403_4562342690067</v>
      </c>
      <c r="B4458">
        <v>202002</v>
      </c>
      <c r="C4458">
        <v>403</v>
      </c>
      <c r="D4458" t="s">
        <v>108</v>
      </c>
      <c r="E4458" s="9">
        <v>4562342690067</v>
      </c>
      <c r="F4458">
        <v>0</v>
      </c>
      <c r="G4458">
        <v>0</v>
      </c>
      <c r="H4458" t="s">
        <v>23</v>
      </c>
      <c r="I4458" t="s">
        <v>19</v>
      </c>
      <c r="J4458" t="s">
        <v>329</v>
      </c>
      <c r="K4458">
        <v>24</v>
      </c>
      <c r="L4458">
        <v>0</v>
      </c>
      <c r="M4458">
        <v>0</v>
      </c>
      <c r="N4458">
        <v>0</v>
      </c>
    </row>
    <row r="4459" spans="1:14" x14ac:dyDescent="0.15">
      <c r="A4459" t="str">
        <f t="shared" si="72"/>
        <v>202002_403_4562342690074</v>
      </c>
      <c r="B4459">
        <v>202002</v>
      </c>
      <c r="C4459">
        <v>403</v>
      </c>
      <c r="D4459" t="s">
        <v>108</v>
      </c>
      <c r="E4459" s="9">
        <v>4562342690074</v>
      </c>
      <c r="F4459">
        <v>0</v>
      </c>
      <c r="G4459">
        <v>0</v>
      </c>
      <c r="H4459" t="s">
        <v>24</v>
      </c>
      <c r="I4459" t="s">
        <v>19</v>
      </c>
      <c r="J4459" t="s">
        <v>329</v>
      </c>
      <c r="K4459">
        <v>17</v>
      </c>
      <c r="L4459">
        <v>1</v>
      </c>
      <c r="M4459">
        <v>0</v>
      </c>
      <c r="N4459">
        <v>0</v>
      </c>
    </row>
    <row r="4460" spans="1:14" x14ac:dyDescent="0.15">
      <c r="A4460" t="str">
        <f t="shared" si="72"/>
        <v>202002_403_4562342690081</v>
      </c>
      <c r="B4460">
        <v>202002</v>
      </c>
      <c r="C4460">
        <v>403</v>
      </c>
      <c r="D4460" t="s">
        <v>108</v>
      </c>
      <c r="E4460" s="9">
        <v>4562342690081</v>
      </c>
      <c r="F4460">
        <v>0</v>
      </c>
      <c r="G4460">
        <v>0</v>
      </c>
      <c r="H4460" t="s">
        <v>25</v>
      </c>
      <c r="I4460" t="s">
        <v>19</v>
      </c>
      <c r="J4460" t="s">
        <v>329</v>
      </c>
      <c r="K4460">
        <v>7</v>
      </c>
      <c r="L4460">
        <v>2</v>
      </c>
      <c r="M4460">
        <v>0</v>
      </c>
      <c r="N4460">
        <v>0</v>
      </c>
    </row>
    <row r="4461" spans="1:14" x14ac:dyDescent="0.15">
      <c r="A4461" t="str">
        <f t="shared" si="72"/>
        <v>202002_404_4562342690029</v>
      </c>
      <c r="B4461">
        <v>202002</v>
      </c>
      <c r="C4461">
        <v>404</v>
      </c>
      <c r="D4461" t="s">
        <v>109</v>
      </c>
      <c r="E4461" s="9">
        <v>4562342690029</v>
      </c>
      <c r="F4461">
        <v>0</v>
      </c>
      <c r="G4461">
        <v>0</v>
      </c>
      <c r="H4461" t="s">
        <v>18</v>
      </c>
      <c r="I4461" t="s">
        <v>19</v>
      </c>
      <c r="J4461" t="s">
        <v>329</v>
      </c>
      <c r="K4461">
        <v>16</v>
      </c>
      <c r="L4461">
        <v>1</v>
      </c>
      <c r="M4461">
        <v>0</v>
      </c>
      <c r="N4461">
        <v>0</v>
      </c>
    </row>
    <row r="4462" spans="1:14" x14ac:dyDescent="0.15">
      <c r="A4462" t="str">
        <f t="shared" si="72"/>
        <v>202002_404_4562342690036</v>
      </c>
      <c r="B4462">
        <v>202002</v>
      </c>
      <c r="C4462">
        <v>404</v>
      </c>
      <c r="D4462" t="s">
        <v>109</v>
      </c>
      <c r="E4462" s="9">
        <v>4562342690036</v>
      </c>
      <c r="F4462">
        <v>0</v>
      </c>
      <c r="G4462">
        <v>0</v>
      </c>
      <c r="H4462" t="s">
        <v>20</v>
      </c>
      <c r="I4462" t="s">
        <v>19</v>
      </c>
      <c r="J4462" t="s">
        <v>329</v>
      </c>
      <c r="K4462">
        <v>4</v>
      </c>
      <c r="L4462">
        <v>2</v>
      </c>
      <c r="M4462">
        <v>0</v>
      </c>
      <c r="N4462">
        <v>0</v>
      </c>
    </row>
    <row r="4463" spans="1:14" x14ac:dyDescent="0.15">
      <c r="A4463" t="str">
        <f t="shared" si="72"/>
        <v>202002_404_4562342690050</v>
      </c>
      <c r="B4463">
        <v>202002</v>
      </c>
      <c r="C4463">
        <v>404</v>
      </c>
      <c r="D4463" t="s">
        <v>109</v>
      </c>
      <c r="E4463" s="9">
        <v>4562342690050</v>
      </c>
      <c r="F4463">
        <v>0</v>
      </c>
      <c r="G4463">
        <v>0</v>
      </c>
      <c r="H4463" t="s">
        <v>22</v>
      </c>
      <c r="I4463" t="s">
        <v>19</v>
      </c>
      <c r="J4463" t="s">
        <v>329</v>
      </c>
      <c r="K4463">
        <v>4</v>
      </c>
      <c r="L4463">
        <v>0</v>
      </c>
      <c r="M4463">
        <v>0</v>
      </c>
      <c r="N4463">
        <v>0</v>
      </c>
    </row>
    <row r="4464" spans="1:14" x14ac:dyDescent="0.15">
      <c r="A4464" t="str">
        <f t="shared" si="72"/>
        <v>202002_404_4562342690043</v>
      </c>
      <c r="B4464">
        <v>202002</v>
      </c>
      <c r="C4464">
        <v>404</v>
      </c>
      <c r="D4464" t="s">
        <v>109</v>
      </c>
      <c r="E4464" s="9">
        <v>4562342690043</v>
      </c>
      <c r="F4464">
        <v>0</v>
      </c>
      <c r="G4464">
        <v>0</v>
      </c>
      <c r="H4464" t="s">
        <v>21</v>
      </c>
      <c r="I4464" t="s">
        <v>19</v>
      </c>
      <c r="J4464" t="s">
        <v>329</v>
      </c>
      <c r="K4464">
        <v>19</v>
      </c>
      <c r="L4464">
        <v>5</v>
      </c>
      <c r="M4464">
        <v>0</v>
      </c>
      <c r="N4464">
        <v>0</v>
      </c>
    </row>
    <row r="4465" spans="1:14" x14ac:dyDescent="0.15">
      <c r="A4465" t="str">
        <f t="shared" si="72"/>
        <v>202002_404_4562342690067</v>
      </c>
      <c r="B4465">
        <v>202002</v>
      </c>
      <c r="C4465">
        <v>404</v>
      </c>
      <c r="D4465" t="s">
        <v>109</v>
      </c>
      <c r="E4465" s="9">
        <v>4562342690067</v>
      </c>
      <c r="F4465">
        <v>0</v>
      </c>
      <c r="G4465">
        <v>0</v>
      </c>
      <c r="H4465" t="s">
        <v>23</v>
      </c>
      <c r="I4465" t="s">
        <v>19</v>
      </c>
      <c r="J4465" t="s">
        <v>329</v>
      </c>
      <c r="K4465">
        <v>19</v>
      </c>
      <c r="L4465">
        <v>1</v>
      </c>
      <c r="M4465">
        <v>0</v>
      </c>
      <c r="N4465">
        <v>0</v>
      </c>
    </row>
    <row r="4466" spans="1:14" x14ac:dyDescent="0.15">
      <c r="A4466" t="str">
        <f t="shared" si="72"/>
        <v>202002_404_4562342690074</v>
      </c>
      <c r="B4466">
        <v>202002</v>
      </c>
      <c r="C4466">
        <v>404</v>
      </c>
      <c r="D4466" t="s">
        <v>109</v>
      </c>
      <c r="E4466" s="9">
        <v>4562342690074</v>
      </c>
      <c r="F4466">
        <v>0</v>
      </c>
      <c r="G4466">
        <v>0</v>
      </c>
      <c r="H4466" t="s">
        <v>24</v>
      </c>
      <c r="I4466" t="s">
        <v>19</v>
      </c>
      <c r="J4466" t="s">
        <v>329</v>
      </c>
      <c r="K4466">
        <v>7</v>
      </c>
      <c r="L4466">
        <v>0</v>
      </c>
      <c r="M4466">
        <v>0</v>
      </c>
      <c r="N4466">
        <v>0</v>
      </c>
    </row>
    <row r="4467" spans="1:14" x14ac:dyDescent="0.15">
      <c r="A4467" t="str">
        <f t="shared" si="72"/>
        <v>202002_404_4562342690081</v>
      </c>
      <c r="B4467">
        <v>202002</v>
      </c>
      <c r="C4467">
        <v>404</v>
      </c>
      <c r="D4467" t="s">
        <v>109</v>
      </c>
      <c r="E4467" s="9">
        <v>4562342690081</v>
      </c>
      <c r="F4467">
        <v>0</v>
      </c>
      <c r="G4467">
        <v>0</v>
      </c>
      <c r="H4467" t="s">
        <v>25</v>
      </c>
      <c r="I4467" t="s">
        <v>19</v>
      </c>
      <c r="J4467" t="s">
        <v>329</v>
      </c>
      <c r="K4467">
        <v>4</v>
      </c>
      <c r="L4467">
        <v>0</v>
      </c>
      <c r="M4467">
        <v>0</v>
      </c>
      <c r="N4467">
        <v>0</v>
      </c>
    </row>
    <row r="4468" spans="1:14" x14ac:dyDescent="0.15">
      <c r="A4468" t="str">
        <f t="shared" si="72"/>
        <v>202002_405_4562342690029</v>
      </c>
      <c r="B4468">
        <v>202002</v>
      </c>
      <c r="C4468">
        <v>405</v>
      </c>
      <c r="D4468" t="s">
        <v>110</v>
      </c>
      <c r="E4468" s="9">
        <v>4562342690029</v>
      </c>
      <c r="F4468">
        <v>0</v>
      </c>
      <c r="G4468">
        <v>0</v>
      </c>
      <c r="H4468" t="s">
        <v>18</v>
      </c>
      <c r="I4468" t="s">
        <v>19</v>
      </c>
      <c r="J4468" t="s">
        <v>329</v>
      </c>
      <c r="K4468">
        <v>15</v>
      </c>
      <c r="L4468">
        <v>1</v>
      </c>
      <c r="M4468">
        <v>0</v>
      </c>
      <c r="N4468">
        <v>0</v>
      </c>
    </row>
    <row r="4469" spans="1:14" x14ac:dyDescent="0.15">
      <c r="A4469" t="str">
        <f t="shared" si="72"/>
        <v>202002_405_4562342690036</v>
      </c>
      <c r="B4469">
        <v>202002</v>
      </c>
      <c r="C4469">
        <v>405</v>
      </c>
      <c r="D4469" t="s">
        <v>110</v>
      </c>
      <c r="E4469" s="9">
        <v>4562342690036</v>
      </c>
      <c r="F4469">
        <v>0</v>
      </c>
      <c r="G4469">
        <v>0</v>
      </c>
      <c r="H4469" t="s">
        <v>20</v>
      </c>
      <c r="I4469" t="s">
        <v>19</v>
      </c>
      <c r="J4469" t="s">
        <v>329</v>
      </c>
      <c r="K4469">
        <v>5</v>
      </c>
      <c r="L4469">
        <v>0</v>
      </c>
      <c r="M4469">
        <v>0</v>
      </c>
      <c r="N4469">
        <v>0</v>
      </c>
    </row>
    <row r="4470" spans="1:14" x14ac:dyDescent="0.15">
      <c r="A4470" t="str">
        <f t="shared" si="72"/>
        <v>202002_405_4562342690050</v>
      </c>
      <c r="B4470">
        <v>202002</v>
      </c>
      <c r="C4470">
        <v>405</v>
      </c>
      <c r="D4470" t="s">
        <v>110</v>
      </c>
      <c r="E4470" s="9">
        <v>4562342690050</v>
      </c>
      <c r="F4470">
        <v>0</v>
      </c>
      <c r="G4470">
        <v>0</v>
      </c>
      <c r="H4470" t="s">
        <v>22</v>
      </c>
      <c r="I4470" t="s">
        <v>19</v>
      </c>
      <c r="J4470" t="s">
        <v>329</v>
      </c>
      <c r="K4470">
        <v>5</v>
      </c>
      <c r="L4470">
        <v>0</v>
      </c>
      <c r="M4470">
        <v>0</v>
      </c>
      <c r="N4470">
        <v>0</v>
      </c>
    </row>
    <row r="4471" spans="1:14" x14ac:dyDescent="0.15">
      <c r="A4471" t="str">
        <f t="shared" si="72"/>
        <v>202002_405_4562342690043</v>
      </c>
      <c r="B4471">
        <v>202002</v>
      </c>
      <c r="C4471">
        <v>405</v>
      </c>
      <c r="D4471" t="s">
        <v>110</v>
      </c>
      <c r="E4471" s="9">
        <v>4562342690043</v>
      </c>
      <c r="F4471">
        <v>0</v>
      </c>
      <c r="G4471">
        <v>0</v>
      </c>
      <c r="H4471" t="s">
        <v>21</v>
      </c>
      <c r="I4471" t="s">
        <v>19</v>
      </c>
      <c r="J4471" t="s">
        <v>329</v>
      </c>
      <c r="K4471">
        <v>11</v>
      </c>
      <c r="L4471">
        <v>1</v>
      </c>
      <c r="M4471">
        <v>0</v>
      </c>
      <c r="N4471">
        <v>0</v>
      </c>
    </row>
    <row r="4472" spans="1:14" x14ac:dyDescent="0.15">
      <c r="A4472" t="str">
        <f t="shared" si="72"/>
        <v>202002_405_4562342690067</v>
      </c>
      <c r="B4472">
        <v>202002</v>
      </c>
      <c r="C4472">
        <v>405</v>
      </c>
      <c r="D4472" t="s">
        <v>110</v>
      </c>
      <c r="E4472" s="9">
        <v>4562342690067</v>
      </c>
      <c r="F4472">
        <v>0</v>
      </c>
      <c r="G4472">
        <v>0</v>
      </c>
      <c r="H4472" t="s">
        <v>23</v>
      </c>
      <c r="I4472" t="s">
        <v>19</v>
      </c>
      <c r="J4472" t="s">
        <v>329</v>
      </c>
      <c r="K4472">
        <v>21</v>
      </c>
      <c r="L4472">
        <v>0</v>
      </c>
      <c r="M4472">
        <v>0</v>
      </c>
      <c r="N4472">
        <v>0</v>
      </c>
    </row>
    <row r="4473" spans="1:14" x14ac:dyDescent="0.15">
      <c r="A4473" t="str">
        <f t="shared" si="72"/>
        <v>202002_405_4562342690074</v>
      </c>
      <c r="B4473">
        <v>202002</v>
      </c>
      <c r="C4473">
        <v>405</v>
      </c>
      <c r="D4473" t="s">
        <v>110</v>
      </c>
      <c r="E4473" s="9">
        <v>4562342690074</v>
      </c>
      <c r="F4473">
        <v>0</v>
      </c>
      <c r="G4473">
        <v>0</v>
      </c>
      <c r="H4473" t="s">
        <v>24</v>
      </c>
      <c r="I4473" t="s">
        <v>19</v>
      </c>
      <c r="J4473" t="s">
        <v>329</v>
      </c>
      <c r="K4473">
        <v>6</v>
      </c>
      <c r="L4473">
        <v>1</v>
      </c>
      <c r="M4473">
        <v>0</v>
      </c>
      <c r="N4473">
        <v>0</v>
      </c>
    </row>
    <row r="4474" spans="1:14" x14ac:dyDescent="0.15">
      <c r="A4474" t="str">
        <f t="shared" si="72"/>
        <v>202002_405_4562342690081</v>
      </c>
      <c r="B4474">
        <v>202002</v>
      </c>
      <c r="C4474">
        <v>405</v>
      </c>
      <c r="D4474" t="s">
        <v>110</v>
      </c>
      <c r="E4474" s="9">
        <v>4562342690081</v>
      </c>
      <c r="F4474">
        <v>0</v>
      </c>
      <c r="G4474">
        <v>0</v>
      </c>
      <c r="H4474" t="s">
        <v>25</v>
      </c>
      <c r="I4474" t="s">
        <v>19</v>
      </c>
      <c r="J4474" t="s">
        <v>329</v>
      </c>
      <c r="K4474">
        <v>3</v>
      </c>
      <c r="L4474">
        <v>0</v>
      </c>
      <c r="M4474">
        <v>0</v>
      </c>
      <c r="N4474">
        <v>0</v>
      </c>
    </row>
    <row r="4475" spans="1:14" x14ac:dyDescent="0.15">
      <c r="A4475" t="str">
        <f t="shared" si="72"/>
        <v>202002_407_4562342690029</v>
      </c>
      <c r="B4475">
        <v>202002</v>
      </c>
      <c r="C4475">
        <v>407</v>
      </c>
      <c r="D4475" t="s">
        <v>111</v>
      </c>
      <c r="E4475" s="9">
        <v>4562342690029</v>
      </c>
      <c r="F4475">
        <v>0</v>
      </c>
      <c r="G4475">
        <v>0</v>
      </c>
      <c r="H4475" t="s">
        <v>18</v>
      </c>
      <c r="I4475" t="s">
        <v>19</v>
      </c>
      <c r="J4475" t="s">
        <v>329</v>
      </c>
      <c r="K4475">
        <v>27</v>
      </c>
      <c r="L4475">
        <v>1</v>
      </c>
      <c r="M4475">
        <v>0</v>
      </c>
      <c r="N4475">
        <v>0</v>
      </c>
    </row>
    <row r="4476" spans="1:14" x14ac:dyDescent="0.15">
      <c r="A4476" t="str">
        <f t="shared" si="72"/>
        <v>202002_407_4562342690036</v>
      </c>
      <c r="B4476">
        <v>202002</v>
      </c>
      <c r="C4476">
        <v>407</v>
      </c>
      <c r="D4476" t="s">
        <v>111</v>
      </c>
      <c r="E4476" s="9">
        <v>4562342690036</v>
      </c>
      <c r="F4476">
        <v>0</v>
      </c>
      <c r="G4476">
        <v>0</v>
      </c>
      <c r="H4476" t="s">
        <v>20</v>
      </c>
      <c r="I4476" t="s">
        <v>19</v>
      </c>
      <c r="J4476" t="s">
        <v>329</v>
      </c>
      <c r="K4476">
        <v>8</v>
      </c>
      <c r="L4476">
        <v>1</v>
      </c>
      <c r="M4476">
        <v>0</v>
      </c>
      <c r="N4476">
        <v>0</v>
      </c>
    </row>
    <row r="4477" spans="1:14" x14ac:dyDescent="0.15">
      <c r="A4477" t="str">
        <f t="shared" si="72"/>
        <v>202002_407_4562342690050</v>
      </c>
      <c r="B4477">
        <v>202002</v>
      </c>
      <c r="C4477">
        <v>407</v>
      </c>
      <c r="D4477" t="s">
        <v>111</v>
      </c>
      <c r="E4477" s="9">
        <v>4562342690050</v>
      </c>
      <c r="F4477">
        <v>0</v>
      </c>
      <c r="G4477">
        <v>0</v>
      </c>
      <c r="H4477" t="s">
        <v>22</v>
      </c>
      <c r="I4477" t="s">
        <v>19</v>
      </c>
      <c r="J4477" t="s">
        <v>329</v>
      </c>
      <c r="K4477">
        <v>8</v>
      </c>
      <c r="L4477">
        <v>1</v>
      </c>
      <c r="M4477">
        <v>0</v>
      </c>
      <c r="N4477">
        <v>0</v>
      </c>
    </row>
    <row r="4478" spans="1:14" x14ac:dyDescent="0.15">
      <c r="A4478" t="str">
        <f t="shared" si="72"/>
        <v>202002_407_4562342690043</v>
      </c>
      <c r="B4478">
        <v>202002</v>
      </c>
      <c r="C4478">
        <v>407</v>
      </c>
      <c r="D4478" t="s">
        <v>111</v>
      </c>
      <c r="E4478" s="9">
        <v>4562342690043</v>
      </c>
      <c r="F4478">
        <v>0</v>
      </c>
      <c r="G4478">
        <v>0</v>
      </c>
      <c r="H4478" t="s">
        <v>21</v>
      </c>
      <c r="I4478" t="s">
        <v>19</v>
      </c>
      <c r="J4478" t="s">
        <v>329</v>
      </c>
      <c r="K4478">
        <v>23</v>
      </c>
      <c r="L4478">
        <v>1</v>
      </c>
      <c r="M4478">
        <v>0</v>
      </c>
      <c r="N4478">
        <v>0</v>
      </c>
    </row>
    <row r="4479" spans="1:14" x14ac:dyDescent="0.15">
      <c r="A4479" t="str">
        <f t="shared" si="72"/>
        <v>202002_407_4562342690067</v>
      </c>
      <c r="B4479">
        <v>202002</v>
      </c>
      <c r="C4479">
        <v>407</v>
      </c>
      <c r="D4479" t="s">
        <v>111</v>
      </c>
      <c r="E4479" s="9">
        <v>4562342690067</v>
      </c>
      <c r="F4479">
        <v>0</v>
      </c>
      <c r="G4479">
        <v>0</v>
      </c>
      <c r="H4479" t="s">
        <v>23</v>
      </c>
      <c r="I4479" t="s">
        <v>19</v>
      </c>
      <c r="J4479" t="s">
        <v>329</v>
      </c>
      <c r="K4479">
        <v>22</v>
      </c>
      <c r="L4479">
        <v>2</v>
      </c>
      <c r="M4479">
        <v>0</v>
      </c>
      <c r="N4479">
        <v>0</v>
      </c>
    </row>
    <row r="4480" spans="1:14" x14ac:dyDescent="0.15">
      <c r="A4480" t="str">
        <f t="shared" si="72"/>
        <v>202002_407_4562342690074</v>
      </c>
      <c r="B4480">
        <v>202002</v>
      </c>
      <c r="C4480">
        <v>407</v>
      </c>
      <c r="D4480" t="s">
        <v>111</v>
      </c>
      <c r="E4480" s="9">
        <v>4562342690074</v>
      </c>
      <c r="F4480">
        <v>0</v>
      </c>
      <c r="G4480">
        <v>0</v>
      </c>
      <c r="H4480" t="s">
        <v>24</v>
      </c>
      <c r="I4480" t="s">
        <v>19</v>
      </c>
      <c r="J4480" t="s">
        <v>329</v>
      </c>
      <c r="K4480">
        <v>10</v>
      </c>
      <c r="L4480">
        <v>5</v>
      </c>
      <c r="M4480">
        <v>0</v>
      </c>
      <c r="N4480">
        <v>0</v>
      </c>
    </row>
    <row r="4481" spans="1:14" x14ac:dyDescent="0.15">
      <c r="A4481" t="str">
        <f t="shared" si="72"/>
        <v>202002_407_4562342690081</v>
      </c>
      <c r="B4481">
        <v>202002</v>
      </c>
      <c r="C4481">
        <v>407</v>
      </c>
      <c r="D4481" t="s">
        <v>111</v>
      </c>
      <c r="E4481" s="9">
        <v>4562342690081</v>
      </c>
      <c r="F4481">
        <v>0</v>
      </c>
      <c r="G4481">
        <v>0</v>
      </c>
      <c r="H4481" t="s">
        <v>25</v>
      </c>
      <c r="I4481" t="s">
        <v>19</v>
      </c>
      <c r="J4481" t="s">
        <v>329</v>
      </c>
      <c r="K4481">
        <v>7</v>
      </c>
      <c r="L4481">
        <v>1</v>
      </c>
      <c r="M4481">
        <v>0</v>
      </c>
      <c r="N4481">
        <v>0</v>
      </c>
    </row>
    <row r="4482" spans="1:14" x14ac:dyDescent="0.15">
      <c r="A4482" t="str">
        <f t="shared" si="72"/>
        <v>202002_416_4562342690029</v>
      </c>
      <c r="B4482">
        <v>202002</v>
      </c>
      <c r="C4482">
        <v>416</v>
      </c>
      <c r="D4482" t="s">
        <v>113</v>
      </c>
      <c r="E4482" s="9">
        <v>4562342690029</v>
      </c>
      <c r="F4482">
        <v>0</v>
      </c>
      <c r="G4482">
        <v>0</v>
      </c>
      <c r="H4482" t="s">
        <v>18</v>
      </c>
      <c r="I4482" t="s">
        <v>19</v>
      </c>
      <c r="J4482" t="s">
        <v>329</v>
      </c>
      <c r="K4482">
        <v>20</v>
      </c>
      <c r="L4482">
        <v>1</v>
      </c>
      <c r="M4482">
        <v>0</v>
      </c>
      <c r="N4482">
        <v>0</v>
      </c>
    </row>
    <row r="4483" spans="1:14" x14ac:dyDescent="0.15">
      <c r="A4483" t="str">
        <f t="shared" si="72"/>
        <v>202002_416_4562342690036</v>
      </c>
      <c r="B4483">
        <v>202002</v>
      </c>
      <c r="C4483">
        <v>416</v>
      </c>
      <c r="D4483" t="s">
        <v>113</v>
      </c>
      <c r="E4483" s="9">
        <v>4562342690036</v>
      </c>
      <c r="F4483">
        <v>0</v>
      </c>
      <c r="G4483">
        <v>0</v>
      </c>
      <c r="H4483" t="s">
        <v>20</v>
      </c>
      <c r="I4483" t="s">
        <v>19</v>
      </c>
      <c r="J4483" t="s">
        <v>329</v>
      </c>
      <c r="K4483">
        <v>3</v>
      </c>
      <c r="L4483">
        <v>2</v>
      </c>
      <c r="M4483">
        <v>0</v>
      </c>
      <c r="N4483">
        <v>0</v>
      </c>
    </row>
    <row r="4484" spans="1:14" x14ac:dyDescent="0.15">
      <c r="A4484" t="str">
        <f t="shared" si="72"/>
        <v>202002_416_4562342690050</v>
      </c>
      <c r="B4484">
        <v>202002</v>
      </c>
      <c r="C4484">
        <v>416</v>
      </c>
      <c r="D4484" t="s">
        <v>113</v>
      </c>
      <c r="E4484" s="9">
        <v>4562342690050</v>
      </c>
      <c r="F4484">
        <v>0</v>
      </c>
      <c r="G4484">
        <v>0</v>
      </c>
      <c r="H4484" t="s">
        <v>22</v>
      </c>
      <c r="I4484" t="s">
        <v>19</v>
      </c>
      <c r="J4484" t="s">
        <v>329</v>
      </c>
      <c r="K4484">
        <v>5</v>
      </c>
      <c r="L4484">
        <v>0</v>
      </c>
      <c r="M4484">
        <v>0</v>
      </c>
      <c r="N4484">
        <v>0</v>
      </c>
    </row>
    <row r="4485" spans="1:14" x14ac:dyDescent="0.15">
      <c r="A4485" t="str">
        <f t="shared" si="72"/>
        <v>202002_416_4562342690043</v>
      </c>
      <c r="B4485">
        <v>202002</v>
      </c>
      <c r="C4485">
        <v>416</v>
      </c>
      <c r="D4485" t="s">
        <v>113</v>
      </c>
      <c r="E4485" s="9">
        <v>4562342690043</v>
      </c>
      <c r="F4485">
        <v>0</v>
      </c>
      <c r="G4485">
        <v>0</v>
      </c>
      <c r="H4485" t="s">
        <v>21</v>
      </c>
      <c r="I4485" t="s">
        <v>19</v>
      </c>
      <c r="J4485" t="s">
        <v>329</v>
      </c>
      <c r="K4485">
        <v>14</v>
      </c>
      <c r="L4485">
        <v>3</v>
      </c>
      <c r="M4485">
        <v>0</v>
      </c>
      <c r="N4485">
        <v>0</v>
      </c>
    </row>
    <row r="4486" spans="1:14" x14ac:dyDescent="0.15">
      <c r="A4486" t="str">
        <f t="shared" si="72"/>
        <v>202002_416_4562342690067</v>
      </c>
      <c r="B4486">
        <v>202002</v>
      </c>
      <c r="C4486">
        <v>416</v>
      </c>
      <c r="D4486" t="s">
        <v>113</v>
      </c>
      <c r="E4486" s="9">
        <v>4562342690067</v>
      </c>
      <c r="F4486">
        <v>0</v>
      </c>
      <c r="G4486">
        <v>0</v>
      </c>
      <c r="H4486" t="s">
        <v>23</v>
      </c>
      <c r="I4486" t="s">
        <v>19</v>
      </c>
      <c r="J4486" t="s">
        <v>329</v>
      </c>
      <c r="K4486">
        <v>25</v>
      </c>
      <c r="L4486">
        <v>0</v>
      </c>
      <c r="M4486">
        <v>0</v>
      </c>
      <c r="N4486">
        <v>0</v>
      </c>
    </row>
    <row r="4487" spans="1:14" x14ac:dyDescent="0.15">
      <c r="A4487" t="str">
        <f t="shared" si="72"/>
        <v>202002_416_4562342690074</v>
      </c>
      <c r="B4487">
        <v>202002</v>
      </c>
      <c r="C4487">
        <v>416</v>
      </c>
      <c r="D4487" t="s">
        <v>113</v>
      </c>
      <c r="E4487" s="9">
        <v>4562342690074</v>
      </c>
      <c r="F4487">
        <v>0</v>
      </c>
      <c r="G4487">
        <v>0</v>
      </c>
      <c r="H4487" t="s">
        <v>24</v>
      </c>
      <c r="I4487" t="s">
        <v>19</v>
      </c>
      <c r="J4487" t="s">
        <v>329</v>
      </c>
      <c r="K4487">
        <v>11</v>
      </c>
      <c r="L4487">
        <v>7</v>
      </c>
      <c r="M4487">
        <v>0</v>
      </c>
      <c r="N4487">
        <v>0</v>
      </c>
    </row>
    <row r="4488" spans="1:14" x14ac:dyDescent="0.15">
      <c r="A4488" t="str">
        <f t="shared" si="72"/>
        <v>202002_416_4562342690081</v>
      </c>
      <c r="B4488">
        <v>202002</v>
      </c>
      <c r="C4488">
        <v>416</v>
      </c>
      <c r="D4488" t="s">
        <v>113</v>
      </c>
      <c r="E4488" s="9">
        <v>4562342690081</v>
      </c>
      <c r="F4488">
        <v>0</v>
      </c>
      <c r="G4488">
        <v>0</v>
      </c>
      <c r="H4488" t="s">
        <v>25</v>
      </c>
      <c r="I4488" t="s">
        <v>19</v>
      </c>
      <c r="J4488" t="s">
        <v>329</v>
      </c>
      <c r="K4488">
        <v>4</v>
      </c>
      <c r="L4488">
        <v>1</v>
      </c>
      <c r="M4488">
        <v>0</v>
      </c>
      <c r="N4488">
        <v>0</v>
      </c>
    </row>
    <row r="4489" spans="1:14" x14ac:dyDescent="0.15">
      <c r="A4489" t="str">
        <f t="shared" si="72"/>
        <v>202002_419_4562342690029</v>
      </c>
      <c r="B4489">
        <v>202002</v>
      </c>
      <c r="C4489">
        <v>419</v>
      </c>
      <c r="D4489" t="s">
        <v>114</v>
      </c>
      <c r="E4489" s="9">
        <v>4562342690029</v>
      </c>
      <c r="F4489">
        <v>0</v>
      </c>
      <c r="G4489">
        <v>0</v>
      </c>
      <c r="H4489" t="s">
        <v>18</v>
      </c>
      <c r="I4489" t="s">
        <v>19</v>
      </c>
      <c r="J4489" t="s">
        <v>329</v>
      </c>
      <c r="K4489">
        <v>15</v>
      </c>
      <c r="L4489">
        <v>6</v>
      </c>
      <c r="M4489">
        <v>0</v>
      </c>
      <c r="N4489">
        <v>0</v>
      </c>
    </row>
    <row r="4490" spans="1:14" x14ac:dyDescent="0.15">
      <c r="A4490" t="str">
        <f t="shared" si="72"/>
        <v>202002_419_4562342690036</v>
      </c>
      <c r="B4490">
        <v>202002</v>
      </c>
      <c r="C4490">
        <v>419</v>
      </c>
      <c r="D4490" t="s">
        <v>114</v>
      </c>
      <c r="E4490" s="9">
        <v>4562342690036</v>
      </c>
      <c r="F4490">
        <v>0</v>
      </c>
      <c r="G4490">
        <v>0</v>
      </c>
      <c r="H4490" t="s">
        <v>20</v>
      </c>
      <c r="I4490" t="s">
        <v>19</v>
      </c>
      <c r="J4490" t="s">
        <v>329</v>
      </c>
      <c r="K4490">
        <v>2</v>
      </c>
      <c r="L4490">
        <v>4</v>
      </c>
      <c r="M4490">
        <v>0</v>
      </c>
      <c r="N4490">
        <v>0</v>
      </c>
    </row>
    <row r="4491" spans="1:14" x14ac:dyDescent="0.15">
      <c r="A4491" t="str">
        <f t="shared" si="72"/>
        <v>202002_419_4562342690050</v>
      </c>
      <c r="B4491">
        <v>202002</v>
      </c>
      <c r="C4491">
        <v>419</v>
      </c>
      <c r="D4491" t="s">
        <v>114</v>
      </c>
      <c r="E4491" s="9">
        <v>4562342690050</v>
      </c>
      <c r="F4491">
        <v>0</v>
      </c>
      <c r="G4491">
        <v>0</v>
      </c>
      <c r="H4491" t="s">
        <v>22</v>
      </c>
      <c r="I4491" t="s">
        <v>19</v>
      </c>
      <c r="J4491" t="s">
        <v>329</v>
      </c>
      <c r="K4491">
        <v>4</v>
      </c>
      <c r="L4491">
        <v>2</v>
      </c>
      <c r="M4491">
        <v>0</v>
      </c>
      <c r="N4491">
        <v>0</v>
      </c>
    </row>
    <row r="4492" spans="1:14" x14ac:dyDescent="0.15">
      <c r="A4492" t="str">
        <f t="shared" si="72"/>
        <v>202002_419_4562342690043</v>
      </c>
      <c r="B4492">
        <v>202002</v>
      </c>
      <c r="C4492">
        <v>419</v>
      </c>
      <c r="D4492" t="s">
        <v>114</v>
      </c>
      <c r="E4492" s="9">
        <v>4562342690043</v>
      </c>
      <c r="F4492">
        <v>0</v>
      </c>
      <c r="G4492">
        <v>0</v>
      </c>
      <c r="H4492" t="s">
        <v>21</v>
      </c>
      <c r="I4492" t="s">
        <v>19</v>
      </c>
      <c r="J4492" t="s">
        <v>329</v>
      </c>
      <c r="K4492">
        <v>13</v>
      </c>
      <c r="L4492">
        <v>6</v>
      </c>
      <c r="M4492">
        <v>0</v>
      </c>
      <c r="N4492">
        <v>0</v>
      </c>
    </row>
    <row r="4493" spans="1:14" x14ac:dyDescent="0.15">
      <c r="A4493" t="str">
        <f t="shared" si="72"/>
        <v>202002_419_4562342690067</v>
      </c>
      <c r="B4493">
        <v>202002</v>
      </c>
      <c r="C4493">
        <v>419</v>
      </c>
      <c r="D4493" t="s">
        <v>114</v>
      </c>
      <c r="E4493" s="9">
        <v>4562342690067</v>
      </c>
      <c r="F4493">
        <v>0</v>
      </c>
      <c r="G4493">
        <v>0</v>
      </c>
      <c r="H4493" t="s">
        <v>23</v>
      </c>
      <c r="I4493" t="s">
        <v>19</v>
      </c>
      <c r="J4493" t="s">
        <v>329</v>
      </c>
      <c r="K4493">
        <v>15</v>
      </c>
      <c r="L4493">
        <v>1</v>
      </c>
      <c r="M4493">
        <v>0</v>
      </c>
      <c r="N4493">
        <v>0</v>
      </c>
    </row>
    <row r="4494" spans="1:14" x14ac:dyDescent="0.15">
      <c r="A4494" t="str">
        <f t="shared" si="72"/>
        <v>202002_419_4562342690074</v>
      </c>
      <c r="B4494">
        <v>202002</v>
      </c>
      <c r="C4494">
        <v>419</v>
      </c>
      <c r="D4494" t="s">
        <v>114</v>
      </c>
      <c r="E4494" s="9">
        <v>4562342690074</v>
      </c>
      <c r="F4494">
        <v>0</v>
      </c>
      <c r="G4494">
        <v>0</v>
      </c>
      <c r="H4494" t="s">
        <v>24</v>
      </c>
      <c r="I4494" t="s">
        <v>19</v>
      </c>
      <c r="J4494" t="s">
        <v>329</v>
      </c>
      <c r="K4494">
        <v>6</v>
      </c>
      <c r="L4494">
        <v>6</v>
      </c>
      <c r="M4494">
        <v>0</v>
      </c>
      <c r="N4494">
        <v>0</v>
      </c>
    </row>
    <row r="4495" spans="1:14" x14ac:dyDescent="0.15">
      <c r="A4495" t="str">
        <f t="shared" si="72"/>
        <v>202002_419_4562342690081</v>
      </c>
      <c r="B4495">
        <v>202002</v>
      </c>
      <c r="C4495">
        <v>419</v>
      </c>
      <c r="D4495" t="s">
        <v>114</v>
      </c>
      <c r="E4495" s="9">
        <v>4562342690081</v>
      </c>
      <c r="F4495">
        <v>0</v>
      </c>
      <c r="G4495">
        <v>0</v>
      </c>
      <c r="H4495" t="s">
        <v>25</v>
      </c>
      <c r="I4495" t="s">
        <v>19</v>
      </c>
      <c r="J4495" t="s">
        <v>329</v>
      </c>
      <c r="K4495">
        <v>2</v>
      </c>
      <c r="L4495">
        <v>4</v>
      </c>
      <c r="M4495">
        <v>0</v>
      </c>
      <c r="N4495">
        <v>0</v>
      </c>
    </row>
    <row r="4496" spans="1:14" x14ac:dyDescent="0.15">
      <c r="A4496" t="str">
        <f t="shared" si="72"/>
        <v>202002_428_4562342690029</v>
      </c>
      <c r="B4496">
        <v>202002</v>
      </c>
      <c r="C4496">
        <v>428</v>
      </c>
      <c r="D4496" t="s">
        <v>118</v>
      </c>
      <c r="E4496" s="9">
        <v>4562342690029</v>
      </c>
      <c r="F4496">
        <v>0</v>
      </c>
      <c r="G4496">
        <v>0</v>
      </c>
      <c r="H4496" t="s">
        <v>18</v>
      </c>
      <c r="I4496" t="s">
        <v>19</v>
      </c>
      <c r="J4496" t="s">
        <v>329</v>
      </c>
      <c r="K4496">
        <v>21</v>
      </c>
      <c r="L4496">
        <v>2</v>
      </c>
      <c r="M4496">
        <v>0</v>
      </c>
      <c r="N4496">
        <v>0</v>
      </c>
    </row>
    <row r="4497" spans="1:14" x14ac:dyDescent="0.15">
      <c r="A4497" t="str">
        <f t="shared" si="72"/>
        <v>202002_428_4562342690036</v>
      </c>
      <c r="B4497">
        <v>202002</v>
      </c>
      <c r="C4497">
        <v>428</v>
      </c>
      <c r="D4497" t="s">
        <v>118</v>
      </c>
      <c r="E4497" s="9">
        <v>4562342690036</v>
      </c>
      <c r="F4497">
        <v>0</v>
      </c>
      <c r="G4497">
        <v>0</v>
      </c>
      <c r="H4497" t="s">
        <v>20</v>
      </c>
      <c r="I4497" t="s">
        <v>19</v>
      </c>
      <c r="J4497" t="s">
        <v>329</v>
      </c>
      <c r="K4497">
        <v>7</v>
      </c>
      <c r="L4497">
        <v>2</v>
      </c>
      <c r="M4497">
        <v>0</v>
      </c>
      <c r="N4497">
        <v>0</v>
      </c>
    </row>
    <row r="4498" spans="1:14" x14ac:dyDescent="0.15">
      <c r="A4498" t="str">
        <f t="shared" si="72"/>
        <v>202002_428_4562342690050</v>
      </c>
      <c r="B4498">
        <v>202002</v>
      </c>
      <c r="C4498">
        <v>428</v>
      </c>
      <c r="D4498" t="s">
        <v>118</v>
      </c>
      <c r="E4498" s="9">
        <v>4562342690050</v>
      </c>
      <c r="F4498">
        <v>0</v>
      </c>
      <c r="G4498">
        <v>0</v>
      </c>
      <c r="H4498" t="s">
        <v>22</v>
      </c>
      <c r="I4498" t="s">
        <v>19</v>
      </c>
      <c r="J4498" t="s">
        <v>329</v>
      </c>
      <c r="K4498">
        <v>9</v>
      </c>
      <c r="L4498">
        <v>0</v>
      </c>
      <c r="M4498">
        <v>0</v>
      </c>
      <c r="N4498">
        <v>0</v>
      </c>
    </row>
    <row r="4499" spans="1:14" x14ac:dyDescent="0.15">
      <c r="A4499" t="str">
        <f t="shared" si="72"/>
        <v>202002_428_4562342690043</v>
      </c>
      <c r="B4499">
        <v>202002</v>
      </c>
      <c r="C4499">
        <v>428</v>
      </c>
      <c r="D4499" t="s">
        <v>118</v>
      </c>
      <c r="E4499" s="9">
        <v>4562342690043</v>
      </c>
      <c r="F4499">
        <v>0</v>
      </c>
      <c r="G4499">
        <v>0</v>
      </c>
      <c r="H4499" t="s">
        <v>21</v>
      </c>
      <c r="I4499" t="s">
        <v>19</v>
      </c>
      <c r="J4499" t="s">
        <v>329</v>
      </c>
      <c r="K4499">
        <v>22</v>
      </c>
      <c r="L4499">
        <v>3</v>
      </c>
      <c r="M4499">
        <v>0</v>
      </c>
      <c r="N4499">
        <v>0</v>
      </c>
    </row>
    <row r="4500" spans="1:14" x14ac:dyDescent="0.15">
      <c r="A4500" t="str">
        <f t="shared" si="72"/>
        <v>202002_428_4562342690067</v>
      </c>
      <c r="B4500">
        <v>202002</v>
      </c>
      <c r="C4500">
        <v>428</v>
      </c>
      <c r="D4500" t="s">
        <v>118</v>
      </c>
      <c r="E4500" s="9">
        <v>4562342690067</v>
      </c>
      <c r="F4500">
        <v>0</v>
      </c>
      <c r="G4500">
        <v>0</v>
      </c>
      <c r="H4500" t="s">
        <v>23</v>
      </c>
      <c r="I4500" t="s">
        <v>19</v>
      </c>
      <c r="J4500" t="s">
        <v>329</v>
      </c>
      <c r="K4500">
        <v>25</v>
      </c>
      <c r="L4500">
        <v>1</v>
      </c>
      <c r="M4500">
        <v>0</v>
      </c>
      <c r="N4500">
        <v>0</v>
      </c>
    </row>
    <row r="4501" spans="1:14" x14ac:dyDescent="0.15">
      <c r="A4501" t="str">
        <f t="shared" si="72"/>
        <v>202002_428_4562342690074</v>
      </c>
      <c r="B4501">
        <v>202002</v>
      </c>
      <c r="C4501">
        <v>428</v>
      </c>
      <c r="D4501" t="s">
        <v>118</v>
      </c>
      <c r="E4501" s="9">
        <v>4562342690074</v>
      </c>
      <c r="F4501">
        <v>0</v>
      </c>
      <c r="G4501">
        <v>0</v>
      </c>
      <c r="H4501" t="s">
        <v>24</v>
      </c>
      <c r="I4501" t="s">
        <v>19</v>
      </c>
      <c r="J4501" t="s">
        <v>329</v>
      </c>
      <c r="K4501">
        <v>15</v>
      </c>
      <c r="L4501">
        <v>2</v>
      </c>
      <c r="M4501">
        <v>0</v>
      </c>
      <c r="N4501">
        <v>0</v>
      </c>
    </row>
    <row r="4502" spans="1:14" x14ac:dyDescent="0.15">
      <c r="A4502" t="str">
        <f t="shared" si="72"/>
        <v>202002_428_4562342690081</v>
      </c>
      <c r="B4502">
        <v>202002</v>
      </c>
      <c r="C4502">
        <v>428</v>
      </c>
      <c r="D4502" t="s">
        <v>118</v>
      </c>
      <c r="E4502" s="9">
        <v>4562342690081</v>
      </c>
      <c r="F4502">
        <v>0</v>
      </c>
      <c r="G4502">
        <v>0</v>
      </c>
      <c r="H4502" t="s">
        <v>25</v>
      </c>
      <c r="I4502" t="s">
        <v>19</v>
      </c>
      <c r="J4502" t="s">
        <v>329</v>
      </c>
      <c r="K4502">
        <v>2</v>
      </c>
      <c r="L4502">
        <v>2</v>
      </c>
      <c r="M4502">
        <v>0</v>
      </c>
      <c r="N4502">
        <v>0</v>
      </c>
    </row>
    <row r="4503" spans="1:14" x14ac:dyDescent="0.15">
      <c r="A4503" t="str">
        <f t="shared" si="72"/>
        <v>202002_443_4562342690029</v>
      </c>
      <c r="B4503">
        <v>202002</v>
      </c>
      <c r="C4503">
        <v>443</v>
      </c>
      <c r="D4503" t="s">
        <v>119</v>
      </c>
      <c r="E4503" s="9">
        <v>4562342690029</v>
      </c>
      <c r="F4503">
        <v>0</v>
      </c>
      <c r="G4503">
        <v>0</v>
      </c>
      <c r="H4503" t="s">
        <v>18</v>
      </c>
      <c r="I4503" t="s">
        <v>19</v>
      </c>
      <c r="J4503" t="s">
        <v>329</v>
      </c>
      <c r="K4503">
        <v>20</v>
      </c>
      <c r="L4503">
        <v>0</v>
      </c>
      <c r="M4503">
        <v>0</v>
      </c>
      <c r="N4503">
        <v>0</v>
      </c>
    </row>
    <row r="4504" spans="1:14" x14ac:dyDescent="0.15">
      <c r="A4504" t="str">
        <f t="shared" si="72"/>
        <v>202002_443_4562342690036</v>
      </c>
      <c r="B4504">
        <v>202002</v>
      </c>
      <c r="C4504">
        <v>443</v>
      </c>
      <c r="D4504" t="s">
        <v>119</v>
      </c>
      <c r="E4504" s="9">
        <v>4562342690036</v>
      </c>
      <c r="F4504">
        <v>0</v>
      </c>
      <c r="G4504">
        <v>0</v>
      </c>
      <c r="H4504" t="s">
        <v>20</v>
      </c>
      <c r="I4504" t="s">
        <v>19</v>
      </c>
      <c r="J4504" t="s">
        <v>329</v>
      </c>
      <c r="K4504">
        <v>6</v>
      </c>
      <c r="L4504">
        <v>0</v>
      </c>
      <c r="M4504">
        <v>0</v>
      </c>
      <c r="N4504">
        <v>0</v>
      </c>
    </row>
    <row r="4505" spans="1:14" x14ac:dyDescent="0.15">
      <c r="A4505" t="str">
        <f t="shared" ref="A4505:A4568" si="73">B4505&amp;"_"&amp;C4505&amp;"_"&amp;E4505</f>
        <v>202002_443_4562342690050</v>
      </c>
      <c r="B4505">
        <v>202002</v>
      </c>
      <c r="C4505">
        <v>443</v>
      </c>
      <c r="D4505" t="s">
        <v>119</v>
      </c>
      <c r="E4505" s="9">
        <v>4562342690050</v>
      </c>
      <c r="F4505">
        <v>0</v>
      </c>
      <c r="G4505">
        <v>0</v>
      </c>
      <c r="H4505" t="s">
        <v>22</v>
      </c>
      <c r="I4505" t="s">
        <v>19</v>
      </c>
      <c r="J4505" t="s">
        <v>329</v>
      </c>
      <c r="K4505">
        <v>8</v>
      </c>
      <c r="L4505">
        <v>0</v>
      </c>
      <c r="M4505">
        <v>0</v>
      </c>
      <c r="N4505">
        <v>0</v>
      </c>
    </row>
    <row r="4506" spans="1:14" x14ac:dyDescent="0.15">
      <c r="A4506" t="str">
        <f t="shared" si="73"/>
        <v>202002_443_4562342690043</v>
      </c>
      <c r="B4506">
        <v>202002</v>
      </c>
      <c r="C4506">
        <v>443</v>
      </c>
      <c r="D4506" t="s">
        <v>119</v>
      </c>
      <c r="E4506" s="9">
        <v>4562342690043</v>
      </c>
      <c r="F4506">
        <v>0</v>
      </c>
      <c r="G4506">
        <v>0</v>
      </c>
      <c r="H4506" t="s">
        <v>21</v>
      </c>
      <c r="I4506" t="s">
        <v>19</v>
      </c>
      <c r="J4506" t="s">
        <v>329</v>
      </c>
      <c r="K4506">
        <v>17</v>
      </c>
      <c r="L4506">
        <v>2</v>
      </c>
      <c r="M4506">
        <v>0</v>
      </c>
      <c r="N4506">
        <v>0</v>
      </c>
    </row>
    <row r="4507" spans="1:14" x14ac:dyDescent="0.15">
      <c r="A4507" t="str">
        <f t="shared" si="73"/>
        <v>202002_443_4562342690067</v>
      </c>
      <c r="B4507">
        <v>202002</v>
      </c>
      <c r="C4507">
        <v>443</v>
      </c>
      <c r="D4507" t="s">
        <v>119</v>
      </c>
      <c r="E4507" s="9">
        <v>4562342690067</v>
      </c>
      <c r="F4507">
        <v>0</v>
      </c>
      <c r="G4507">
        <v>0</v>
      </c>
      <c r="H4507" t="s">
        <v>23</v>
      </c>
      <c r="I4507" t="s">
        <v>19</v>
      </c>
      <c r="J4507" t="s">
        <v>329</v>
      </c>
      <c r="K4507">
        <v>24</v>
      </c>
      <c r="L4507">
        <v>3</v>
      </c>
      <c r="M4507">
        <v>0</v>
      </c>
      <c r="N4507">
        <v>0</v>
      </c>
    </row>
    <row r="4508" spans="1:14" x14ac:dyDescent="0.15">
      <c r="A4508" t="str">
        <f t="shared" si="73"/>
        <v>202002_443_4562342690074</v>
      </c>
      <c r="B4508">
        <v>202002</v>
      </c>
      <c r="C4508">
        <v>443</v>
      </c>
      <c r="D4508" t="s">
        <v>119</v>
      </c>
      <c r="E4508" s="9">
        <v>4562342690074</v>
      </c>
      <c r="F4508">
        <v>0</v>
      </c>
      <c r="G4508">
        <v>0</v>
      </c>
      <c r="H4508" t="s">
        <v>24</v>
      </c>
      <c r="I4508" t="s">
        <v>19</v>
      </c>
      <c r="J4508" t="s">
        <v>329</v>
      </c>
      <c r="K4508">
        <v>16</v>
      </c>
      <c r="L4508">
        <v>0</v>
      </c>
      <c r="M4508">
        <v>0</v>
      </c>
      <c r="N4508">
        <v>0</v>
      </c>
    </row>
    <row r="4509" spans="1:14" x14ac:dyDescent="0.15">
      <c r="A4509" t="str">
        <f t="shared" si="73"/>
        <v>202002_443_4562342690081</v>
      </c>
      <c r="B4509">
        <v>202002</v>
      </c>
      <c r="C4509">
        <v>443</v>
      </c>
      <c r="D4509" t="s">
        <v>119</v>
      </c>
      <c r="E4509" s="9">
        <v>4562342690081</v>
      </c>
      <c r="F4509">
        <v>0</v>
      </c>
      <c r="G4509">
        <v>0</v>
      </c>
      <c r="H4509" t="s">
        <v>25</v>
      </c>
      <c r="I4509" t="s">
        <v>19</v>
      </c>
      <c r="J4509" t="s">
        <v>329</v>
      </c>
      <c r="K4509">
        <v>3</v>
      </c>
      <c r="L4509">
        <v>0</v>
      </c>
      <c r="M4509">
        <v>0</v>
      </c>
      <c r="N4509">
        <v>0</v>
      </c>
    </row>
    <row r="4510" spans="1:14" x14ac:dyDescent="0.15">
      <c r="A4510" t="str">
        <f t="shared" si="73"/>
        <v>202002_9_4562342690029</v>
      </c>
      <c r="B4510">
        <v>202002</v>
      </c>
      <c r="C4510">
        <v>9</v>
      </c>
      <c r="D4510" t="s">
        <v>37</v>
      </c>
      <c r="E4510" s="9">
        <v>4562342690029</v>
      </c>
      <c r="F4510">
        <v>0</v>
      </c>
      <c r="G4510">
        <v>0</v>
      </c>
      <c r="H4510" t="s">
        <v>18</v>
      </c>
      <c r="I4510" t="s">
        <v>19</v>
      </c>
      <c r="J4510" t="s">
        <v>329</v>
      </c>
      <c r="K4510">
        <v>28</v>
      </c>
      <c r="L4510">
        <v>2</v>
      </c>
      <c r="M4510">
        <v>0</v>
      </c>
      <c r="N4510">
        <v>0</v>
      </c>
    </row>
    <row r="4511" spans="1:14" x14ac:dyDescent="0.15">
      <c r="A4511" t="str">
        <f t="shared" si="73"/>
        <v>202002_9_4562342690036</v>
      </c>
      <c r="B4511">
        <v>202002</v>
      </c>
      <c r="C4511">
        <v>9</v>
      </c>
      <c r="D4511" t="s">
        <v>37</v>
      </c>
      <c r="E4511" s="9">
        <v>4562342690036</v>
      </c>
      <c r="F4511">
        <v>0</v>
      </c>
      <c r="G4511">
        <v>0</v>
      </c>
      <c r="H4511" t="s">
        <v>20</v>
      </c>
      <c r="I4511" t="s">
        <v>19</v>
      </c>
      <c r="J4511" t="s">
        <v>329</v>
      </c>
      <c r="K4511">
        <v>8</v>
      </c>
      <c r="L4511">
        <v>2</v>
      </c>
      <c r="M4511">
        <v>0</v>
      </c>
      <c r="N4511">
        <v>0</v>
      </c>
    </row>
    <row r="4512" spans="1:14" x14ac:dyDescent="0.15">
      <c r="A4512" t="str">
        <f t="shared" si="73"/>
        <v>202002_9_4562342690050</v>
      </c>
      <c r="B4512">
        <v>202002</v>
      </c>
      <c r="C4512">
        <v>9</v>
      </c>
      <c r="D4512" t="s">
        <v>37</v>
      </c>
      <c r="E4512" s="9">
        <v>4562342690050</v>
      </c>
      <c r="F4512">
        <v>0</v>
      </c>
      <c r="G4512">
        <v>0</v>
      </c>
      <c r="H4512" t="s">
        <v>22</v>
      </c>
      <c r="I4512" t="s">
        <v>19</v>
      </c>
      <c r="J4512" t="s">
        <v>329</v>
      </c>
      <c r="K4512">
        <v>9</v>
      </c>
      <c r="L4512">
        <v>0</v>
      </c>
      <c r="M4512">
        <v>0</v>
      </c>
      <c r="N4512">
        <v>0</v>
      </c>
    </row>
    <row r="4513" spans="1:14" x14ac:dyDescent="0.15">
      <c r="A4513" t="str">
        <f t="shared" si="73"/>
        <v>202002_9_4562342690043</v>
      </c>
      <c r="B4513">
        <v>202002</v>
      </c>
      <c r="C4513">
        <v>9</v>
      </c>
      <c r="D4513" t="s">
        <v>37</v>
      </c>
      <c r="E4513" s="9">
        <v>4562342690043</v>
      </c>
      <c r="F4513">
        <v>0</v>
      </c>
      <c r="G4513">
        <v>0</v>
      </c>
      <c r="H4513" t="s">
        <v>21</v>
      </c>
      <c r="I4513" t="s">
        <v>19</v>
      </c>
      <c r="J4513" t="s">
        <v>329</v>
      </c>
      <c r="K4513">
        <v>26</v>
      </c>
      <c r="L4513">
        <v>0</v>
      </c>
      <c r="M4513">
        <v>0</v>
      </c>
      <c r="N4513">
        <v>0</v>
      </c>
    </row>
    <row r="4514" spans="1:14" x14ac:dyDescent="0.15">
      <c r="A4514" t="str">
        <f t="shared" si="73"/>
        <v>202002_9_4562342690067</v>
      </c>
      <c r="B4514">
        <v>202002</v>
      </c>
      <c r="C4514">
        <v>9</v>
      </c>
      <c r="D4514" t="s">
        <v>37</v>
      </c>
      <c r="E4514" s="9">
        <v>4562342690067</v>
      </c>
      <c r="F4514">
        <v>0</v>
      </c>
      <c r="G4514">
        <v>0</v>
      </c>
      <c r="H4514" t="s">
        <v>23</v>
      </c>
      <c r="I4514" t="s">
        <v>19</v>
      </c>
      <c r="J4514" t="s">
        <v>329</v>
      </c>
      <c r="K4514">
        <v>26</v>
      </c>
      <c r="L4514">
        <v>1</v>
      </c>
      <c r="M4514">
        <v>0</v>
      </c>
      <c r="N4514">
        <v>0</v>
      </c>
    </row>
    <row r="4515" spans="1:14" x14ac:dyDescent="0.15">
      <c r="A4515" t="str">
        <f t="shared" si="73"/>
        <v>202002_9_4562342690074</v>
      </c>
      <c r="B4515">
        <v>202002</v>
      </c>
      <c r="C4515">
        <v>9</v>
      </c>
      <c r="D4515" t="s">
        <v>37</v>
      </c>
      <c r="E4515" s="9">
        <v>4562342690074</v>
      </c>
      <c r="F4515">
        <v>0</v>
      </c>
      <c r="G4515">
        <v>0</v>
      </c>
      <c r="H4515" t="s">
        <v>24</v>
      </c>
      <c r="I4515" t="s">
        <v>19</v>
      </c>
      <c r="J4515" t="s">
        <v>329</v>
      </c>
      <c r="K4515">
        <v>24</v>
      </c>
      <c r="L4515">
        <v>1</v>
      </c>
      <c r="M4515">
        <v>0</v>
      </c>
      <c r="N4515">
        <v>0</v>
      </c>
    </row>
    <row r="4516" spans="1:14" x14ac:dyDescent="0.15">
      <c r="A4516" t="str">
        <f t="shared" si="73"/>
        <v>202002_9_4562342690081</v>
      </c>
      <c r="B4516">
        <v>202002</v>
      </c>
      <c r="C4516">
        <v>9</v>
      </c>
      <c r="D4516" t="s">
        <v>37</v>
      </c>
      <c r="E4516" s="9">
        <v>4562342690081</v>
      </c>
      <c r="F4516">
        <v>0</v>
      </c>
      <c r="G4516">
        <v>0</v>
      </c>
      <c r="H4516" t="s">
        <v>25</v>
      </c>
      <c r="I4516" t="s">
        <v>19</v>
      </c>
      <c r="J4516" t="s">
        <v>329</v>
      </c>
      <c r="K4516">
        <v>7</v>
      </c>
      <c r="L4516">
        <v>1</v>
      </c>
      <c r="M4516">
        <v>0</v>
      </c>
      <c r="N4516">
        <v>0</v>
      </c>
    </row>
    <row r="4517" spans="1:14" x14ac:dyDescent="0.15">
      <c r="A4517" t="str">
        <f t="shared" si="73"/>
        <v>202002_50_4562342690029</v>
      </c>
      <c r="B4517">
        <v>202002</v>
      </c>
      <c r="C4517">
        <v>50</v>
      </c>
      <c r="D4517" t="s">
        <v>43</v>
      </c>
      <c r="E4517" s="9">
        <v>4562342690029</v>
      </c>
      <c r="F4517">
        <v>0</v>
      </c>
      <c r="G4517">
        <v>0</v>
      </c>
      <c r="H4517" t="s">
        <v>18</v>
      </c>
      <c r="I4517" t="s">
        <v>19</v>
      </c>
      <c r="J4517" t="s">
        <v>329</v>
      </c>
      <c r="K4517">
        <v>16</v>
      </c>
      <c r="L4517">
        <v>0</v>
      </c>
      <c r="M4517">
        <v>0</v>
      </c>
      <c r="N4517">
        <v>0</v>
      </c>
    </row>
    <row r="4518" spans="1:14" x14ac:dyDescent="0.15">
      <c r="A4518" t="str">
        <f t="shared" si="73"/>
        <v>202002_50_4562342690036</v>
      </c>
      <c r="B4518">
        <v>202002</v>
      </c>
      <c r="C4518">
        <v>50</v>
      </c>
      <c r="D4518" t="s">
        <v>43</v>
      </c>
      <c r="E4518" s="9">
        <v>4562342690036</v>
      </c>
      <c r="F4518">
        <v>0</v>
      </c>
      <c r="G4518">
        <v>0</v>
      </c>
      <c r="H4518" t="s">
        <v>20</v>
      </c>
      <c r="I4518" t="s">
        <v>19</v>
      </c>
      <c r="J4518" t="s">
        <v>329</v>
      </c>
      <c r="K4518">
        <v>5</v>
      </c>
      <c r="L4518">
        <v>2</v>
      </c>
      <c r="M4518">
        <v>0</v>
      </c>
      <c r="N4518">
        <v>0</v>
      </c>
    </row>
    <row r="4519" spans="1:14" x14ac:dyDescent="0.15">
      <c r="A4519" t="str">
        <f t="shared" si="73"/>
        <v>202002_50_4562342690050</v>
      </c>
      <c r="B4519">
        <v>202002</v>
      </c>
      <c r="C4519">
        <v>50</v>
      </c>
      <c r="D4519" t="s">
        <v>43</v>
      </c>
      <c r="E4519" s="9">
        <v>4562342690050</v>
      </c>
      <c r="F4519">
        <v>0</v>
      </c>
      <c r="G4519">
        <v>0</v>
      </c>
      <c r="H4519" t="s">
        <v>22</v>
      </c>
      <c r="I4519" t="s">
        <v>19</v>
      </c>
      <c r="J4519" t="s">
        <v>329</v>
      </c>
      <c r="K4519">
        <v>7</v>
      </c>
      <c r="L4519">
        <v>1</v>
      </c>
      <c r="M4519">
        <v>0</v>
      </c>
      <c r="N4519">
        <v>0</v>
      </c>
    </row>
    <row r="4520" spans="1:14" x14ac:dyDescent="0.15">
      <c r="A4520" t="str">
        <f t="shared" si="73"/>
        <v>202002_50_4562342690043</v>
      </c>
      <c r="B4520">
        <v>202002</v>
      </c>
      <c r="C4520">
        <v>50</v>
      </c>
      <c r="D4520" t="s">
        <v>43</v>
      </c>
      <c r="E4520" s="9">
        <v>4562342690043</v>
      </c>
      <c r="F4520">
        <v>0</v>
      </c>
      <c r="G4520">
        <v>0</v>
      </c>
      <c r="H4520" t="s">
        <v>21</v>
      </c>
      <c r="I4520" t="s">
        <v>19</v>
      </c>
      <c r="J4520" t="s">
        <v>329</v>
      </c>
      <c r="K4520">
        <v>15</v>
      </c>
      <c r="L4520">
        <v>1</v>
      </c>
      <c r="M4520">
        <v>0</v>
      </c>
      <c r="N4520">
        <v>0</v>
      </c>
    </row>
    <row r="4521" spans="1:14" x14ac:dyDescent="0.15">
      <c r="A4521" t="str">
        <f t="shared" si="73"/>
        <v>202002_50_4562342690067</v>
      </c>
      <c r="B4521">
        <v>202002</v>
      </c>
      <c r="C4521">
        <v>50</v>
      </c>
      <c r="D4521" t="s">
        <v>43</v>
      </c>
      <c r="E4521" s="9">
        <v>4562342690067</v>
      </c>
      <c r="F4521">
        <v>0</v>
      </c>
      <c r="G4521">
        <v>0</v>
      </c>
      <c r="H4521" t="s">
        <v>23</v>
      </c>
      <c r="I4521" t="s">
        <v>19</v>
      </c>
      <c r="J4521" t="s">
        <v>329</v>
      </c>
      <c r="K4521">
        <v>22</v>
      </c>
      <c r="L4521">
        <v>2</v>
      </c>
      <c r="M4521">
        <v>0</v>
      </c>
      <c r="N4521">
        <v>0</v>
      </c>
    </row>
    <row r="4522" spans="1:14" x14ac:dyDescent="0.15">
      <c r="A4522" t="str">
        <f t="shared" si="73"/>
        <v>202002_50_4562342690074</v>
      </c>
      <c r="B4522">
        <v>202002</v>
      </c>
      <c r="C4522">
        <v>50</v>
      </c>
      <c r="D4522" t="s">
        <v>43</v>
      </c>
      <c r="E4522" s="9">
        <v>4562342690074</v>
      </c>
      <c r="F4522">
        <v>0</v>
      </c>
      <c r="G4522">
        <v>0</v>
      </c>
      <c r="H4522" t="s">
        <v>24</v>
      </c>
      <c r="I4522" t="s">
        <v>19</v>
      </c>
      <c r="J4522" t="s">
        <v>329</v>
      </c>
      <c r="K4522">
        <v>9</v>
      </c>
      <c r="L4522">
        <v>3</v>
      </c>
      <c r="M4522">
        <v>0</v>
      </c>
      <c r="N4522">
        <v>0</v>
      </c>
    </row>
    <row r="4523" spans="1:14" x14ac:dyDescent="0.15">
      <c r="A4523" t="str">
        <f t="shared" si="73"/>
        <v>202002_50_4562342690081</v>
      </c>
      <c r="B4523">
        <v>202002</v>
      </c>
      <c r="C4523">
        <v>50</v>
      </c>
      <c r="D4523" t="s">
        <v>43</v>
      </c>
      <c r="E4523" s="9">
        <v>4562342690081</v>
      </c>
      <c r="F4523">
        <v>0</v>
      </c>
      <c r="G4523">
        <v>0</v>
      </c>
      <c r="H4523" t="s">
        <v>25</v>
      </c>
      <c r="I4523" t="s">
        <v>19</v>
      </c>
      <c r="J4523" t="s">
        <v>329</v>
      </c>
      <c r="K4523">
        <v>2</v>
      </c>
      <c r="L4523">
        <v>0</v>
      </c>
      <c r="M4523">
        <v>0</v>
      </c>
      <c r="N4523">
        <v>0</v>
      </c>
    </row>
    <row r="4524" spans="1:14" x14ac:dyDescent="0.15">
      <c r="A4524" t="str">
        <f t="shared" si="73"/>
        <v>202002_87_4562342690029</v>
      </c>
      <c r="B4524">
        <v>202002</v>
      </c>
      <c r="C4524">
        <v>87</v>
      </c>
      <c r="D4524" t="s">
        <v>47</v>
      </c>
      <c r="E4524" s="9">
        <v>4562342690029</v>
      </c>
      <c r="F4524">
        <v>0</v>
      </c>
      <c r="G4524">
        <v>0</v>
      </c>
      <c r="H4524" t="s">
        <v>18</v>
      </c>
      <c r="I4524" t="s">
        <v>19</v>
      </c>
      <c r="J4524" t="s">
        <v>329</v>
      </c>
      <c r="K4524">
        <v>23</v>
      </c>
      <c r="L4524">
        <v>1</v>
      </c>
      <c r="M4524">
        <v>0</v>
      </c>
      <c r="N4524">
        <v>0</v>
      </c>
    </row>
    <row r="4525" spans="1:14" x14ac:dyDescent="0.15">
      <c r="A4525" t="str">
        <f t="shared" si="73"/>
        <v>202002_87_4562342690036</v>
      </c>
      <c r="B4525">
        <v>202002</v>
      </c>
      <c r="C4525">
        <v>87</v>
      </c>
      <c r="D4525" t="s">
        <v>47</v>
      </c>
      <c r="E4525" s="9">
        <v>4562342690036</v>
      </c>
      <c r="F4525">
        <v>0</v>
      </c>
      <c r="G4525">
        <v>0</v>
      </c>
      <c r="H4525" t="s">
        <v>20</v>
      </c>
      <c r="I4525" t="s">
        <v>19</v>
      </c>
      <c r="J4525" t="s">
        <v>329</v>
      </c>
      <c r="K4525">
        <v>7</v>
      </c>
      <c r="L4525">
        <v>0</v>
      </c>
      <c r="M4525">
        <v>0</v>
      </c>
      <c r="N4525">
        <v>0</v>
      </c>
    </row>
    <row r="4526" spans="1:14" x14ac:dyDescent="0.15">
      <c r="A4526" t="str">
        <f t="shared" si="73"/>
        <v>202002_87_4562342690050</v>
      </c>
      <c r="B4526">
        <v>202002</v>
      </c>
      <c r="C4526">
        <v>87</v>
      </c>
      <c r="D4526" t="s">
        <v>47</v>
      </c>
      <c r="E4526" s="9">
        <v>4562342690050</v>
      </c>
      <c r="F4526">
        <v>0</v>
      </c>
      <c r="G4526">
        <v>0</v>
      </c>
      <c r="H4526" t="s">
        <v>22</v>
      </c>
      <c r="I4526" t="s">
        <v>19</v>
      </c>
      <c r="J4526" t="s">
        <v>329</v>
      </c>
      <c r="K4526">
        <v>7</v>
      </c>
      <c r="L4526">
        <v>1</v>
      </c>
      <c r="M4526">
        <v>0</v>
      </c>
      <c r="N4526">
        <v>0</v>
      </c>
    </row>
    <row r="4527" spans="1:14" x14ac:dyDescent="0.15">
      <c r="A4527" t="str">
        <f t="shared" si="73"/>
        <v>202002_87_4562342690043</v>
      </c>
      <c r="B4527">
        <v>202002</v>
      </c>
      <c r="C4527">
        <v>87</v>
      </c>
      <c r="D4527" t="s">
        <v>47</v>
      </c>
      <c r="E4527" s="9">
        <v>4562342690043</v>
      </c>
      <c r="F4527">
        <v>0</v>
      </c>
      <c r="G4527">
        <v>0</v>
      </c>
      <c r="H4527" t="s">
        <v>21</v>
      </c>
      <c r="I4527" t="s">
        <v>19</v>
      </c>
      <c r="J4527" t="s">
        <v>329</v>
      </c>
      <c r="K4527">
        <v>18</v>
      </c>
      <c r="L4527">
        <v>2</v>
      </c>
      <c r="M4527">
        <v>0</v>
      </c>
      <c r="N4527">
        <v>0</v>
      </c>
    </row>
    <row r="4528" spans="1:14" x14ac:dyDescent="0.15">
      <c r="A4528" t="str">
        <f t="shared" si="73"/>
        <v>202002_87_4562342690067</v>
      </c>
      <c r="B4528">
        <v>202002</v>
      </c>
      <c r="C4528">
        <v>87</v>
      </c>
      <c r="D4528" t="s">
        <v>47</v>
      </c>
      <c r="E4528" s="9">
        <v>4562342690067</v>
      </c>
      <c r="F4528">
        <v>0</v>
      </c>
      <c r="G4528">
        <v>0</v>
      </c>
      <c r="H4528" t="s">
        <v>23</v>
      </c>
      <c r="I4528" t="s">
        <v>19</v>
      </c>
      <c r="J4528" t="s">
        <v>329</v>
      </c>
      <c r="K4528">
        <v>23</v>
      </c>
      <c r="L4528">
        <v>1</v>
      </c>
      <c r="M4528">
        <v>0</v>
      </c>
      <c r="N4528">
        <v>0</v>
      </c>
    </row>
    <row r="4529" spans="1:14" x14ac:dyDescent="0.15">
      <c r="A4529" t="str">
        <f t="shared" si="73"/>
        <v>202002_87_4562342690074</v>
      </c>
      <c r="B4529">
        <v>202002</v>
      </c>
      <c r="C4529">
        <v>87</v>
      </c>
      <c r="D4529" t="s">
        <v>47</v>
      </c>
      <c r="E4529" s="9">
        <v>4562342690074</v>
      </c>
      <c r="F4529">
        <v>0</v>
      </c>
      <c r="G4529">
        <v>0</v>
      </c>
      <c r="H4529" t="s">
        <v>24</v>
      </c>
      <c r="I4529" t="s">
        <v>19</v>
      </c>
      <c r="J4529" t="s">
        <v>329</v>
      </c>
      <c r="K4529">
        <v>15</v>
      </c>
      <c r="L4529">
        <v>3</v>
      </c>
      <c r="M4529">
        <v>0</v>
      </c>
      <c r="N4529">
        <v>0</v>
      </c>
    </row>
    <row r="4530" spans="1:14" x14ac:dyDescent="0.15">
      <c r="A4530" t="str">
        <f t="shared" si="73"/>
        <v>202002_87_4562342690081</v>
      </c>
      <c r="B4530">
        <v>202002</v>
      </c>
      <c r="C4530">
        <v>87</v>
      </c>
      <c r="D4530" t="s">
        <v>47</v>
      </c>
      <c r="E4530" s="9">
        <v>4562342690081</v>
      </c>
      <c r="F4530">
        <v>0</v>
      </c>
      <c r="G4530">
        <v>0</v>
      </c>
      <c r="H4530" t="s">
        <v>25</v>
      </c>
      <c r="I4530" t="s">
        <v>19</v>
      </c>
      <c r="J4530" t="s">
        <v>329</v>
      </c>
      <c r="K4530">
        <v>3</v>
      </c>
      <c r="L4530">
        <v>1</v>
      </c>
      <c r="M4530">
        <v>0</v>
      </c>
      <c r="N4530">
        <v>0</v>
      </c>
    </row>
    <row r="4531" spans="1:14" x14ac:dyDescent="0.15">
      <c r="A4531" t="str">
        <f t="shared" si="73"/>
        <v>202002_101_4562342690029</v>
      </c>
      <c r="B4531">
        <v>202002</v>
      </c>
      <c r="C4531">
        <v>101</v>
      </c>
      <c r="D4531" t="s">
        <v>50</v>
      </c>
      <c r="E4531" s="9">
        <v>4562342690029</v>
      </c>
      <c r="F4531">
        <v>0</v>
      </c>
      <c r="G4531">
        <v>0</v>
      </c>
      <c r="H4531" t="s">
        <v>18</v>
      </c>
      <c r="I4531" t="s">
        <v>19</v>
      </c>
      <c r="J4531" t="s">
        <v>329</v>
      </c>
      <c r="K4531">
        <v>21</v>
      </c>
      <c r="L4531">
        <v>1</v>
      </c>
      <c r="M4531">
        <v>0</v>
      </c>
      <c r="N4531">
        <v>0</v>
      </c>
    </row>
    <row r="4532" spans="1:14" x14ac:dyDescent="0.15">
      <c r="A4532" t="str">
        <f t="shared" si="73"/>
        <v>202002_101_4562342690036</v>
      </c>
      <c r="B4532">
        <v>202002</v>
      </c>
      <c r="C4532">
        <v>101</v>
      </c>
      <c r="D4532" t="s">
        <v>50</v>
      </c>
      <c r="E4532" s="9">
        <v>4562342690036</v>
      </c>
      <c r="F4532">
        <v>0</v>
      </c>
      <c r="G4532">
        <v>0</v>
      </c>
      <c r="H4532" t="s">
        <v>20</v>
      </c>
      <c r="I4532" t="s">
        <v>19</v>
      </c>
      <c r="J4532" t="s">
        <v>329</v>
      </c>
      <c r="K4532">
        <v>6</v>
      </c>
      <c r="L4532">
        <v>2</v>
      </c>
      <c r="M4532">
        <v>0</v>
      </c>
      <c r="N4532">
        <v>0</v>
      </c>
    </row>
    <row r="4533" spans="1:14" x14ac:dyDescent="0.15">
      <c r="A4533" t="str">
        <f t="shared" si="73"/>
        <v>202002_101_4562342690050</v>
      </c>
      <c r="B4533">
        <v>202002</v>
      </c>
      <c r="C4533">
        <v>101</v>
      </c>
      <c r="D4533" t="s">
        <v>50</v>
      </c>
      <c r="E4533" s="9">
        <v>4562342690050</v>
      </c>
      <c r="F4533">
        <v>0</v>
      </c>
      <c r="G4533">
        <v>0</v>
      </c>
      <c r="H4533" t="s">
        <v>22</v>
      </c>
      <c r="I4533" t="s">
        <v>19</v>
      </c>
      <c r="J4533" t="s">
        <v>329</v>
      </c>
      <c r="K4533">
        <v>8</v>
      </c>
      <c r="L4533">
        <v>1</v>
      </c>
      <c r="M4533">
        <v>0</v>
      </c>
      <c r="N4533">
        <v>0</v>
      </c>
    </row>
    <row r="4534" spans="1:14" x14ac:dyDescent="0.15">
      <c r="A4534" t="str">
        <f t="shared" si="73"/>
        <v>202002_101_4562342690043</v>
      </c>
      <c r="B4534">
        <v>202002</v>
      </c>
      <c r="C4534">
        <v>101</v>
      </c>
      <c r="D4534" t="s">
        <v>50</v>
      </c>
      <c r="E4534" s="9">
        <v>4562342690043</v>
      </c>
      <c r="F4534">
        <v>0</v>
      </c>
      <c r="G4534">
        <v>0</v>
      </c>
      <c r="H4534" t="s">
        <v>21</v>
      </c>
      <c r="I4534" t="s">
        <v>19</v>
      </c>
      <c r="J4534" t="s">
        <v>329</v>
      </c>
      <c r="K4534">
        <v>13</v>
      </c>
      <c r="L4534">
        <v>3</v>
      </c>
      <c r="M4534">
        <v>0</v>
      </c>
      <c r="N4534">
        <v>0</v>
      </c>
    </row>
    <row r="4535" spans="1:14" x14ac:dyDescent="0.15">
      <c r="A4535" t="str">
        <f t="shared" si="73"/>
        <v>202002_101_4562342690067</v>
      </c>
      <c r="B4535">
        <v>202002</v>
      </c>
      <c r="C4535">
        <v>101</v>
      </c>
      <c r="D4535" t="s">
        <v>50</v>
      </c>
      <c r="E4535" s="9">
        <v>4562342690067</v>
      </c>
      <c r="F4535">
        <v>0</v>
      </c>
      <c r="G4535">
        <v>0</v>
      </c>
      <c r="H4535" t="s">
        <v>23</v>
      </c>
      <c r="I4535" t="s">
        <v>19</v>
      </c>
      <c r="J4535" t="s">
        <v>329</v>
      </c>
      <c r="K4535">
        <v>23</v>
      </c>
      <c r="L4535">
        <v>3</v>
      </c>
      <c r="M4535">
        <v>0</v>
      </c>
      <c r="N4535">
        <v>0</v>
      </c>
    </row>
    <row r="4536" spans="1:14" x14ac:dyDescent="0.15">
      <c r="A4536" t="str">
        <f t="shared" si="73"/>
        <v>202002_101_4562342690074</v>
      </c>
      <c r="B4536">
        <v>202002</v>
      </c>
      <c r="C4536">
        <v>101</v>
      </c>
      <c r="D4536" t="s">
        <v>50</v>
      </c>
      <c r="E4536" s="9">
        <v>4562342690074</v>
      </c>
      <c r="F4536">
        <v>0</v>
      </c>
      <c r="G4536">
        <v>0</v>
      </c>
      <c r="H4536" t="s">
        <v>24</v>
      </c>
      <c r="I4536" t="s">
        <v>19</v>
      </c>
      <c r="J4536" t="s">
        <v>329</v>
      </c>
      <c r="K4536">
        <v>9</v>
      </c>
      <c r="L4536">
        <v>4</v>
      </c>
      <c r="M4536">
        <v>0</v>
      </c>
      <c r="N4536">
        <v>0</v>
      </c>
    </row>
    <row r="4537" spans="1:14" x14ac:dyDescent="0.15">
      <c r="A4537" t="str">
        <f t="shared" si="73"/>
        <v>202002_101_4562342690081</v>
      </c>
      <c r="B4537">
        <v>202002</v>
      </c>
      <c r="C4537">
        <v>101</v>
      </c>
      <c r="D4537" t="s">
        <v>50</v>
      </c>
      <c r="E4537" s="9">
        <v>4562342690081</v>
      </c>
      <c r="F4537">
        <v>0</v>
      </c>
      <c r="G4537">
        <v>0</v>
      </c>
      <c r="H4537" t="s">
        <v>25</v>
      </c>
      <c r="I4537" t="s">
        <v>19</v>
      </c>
      <c r="J4537" t="s">
        <v>329</v>
      </c>
      <c r="K4537">
        <v>3</v>
      </c>
      <c r="L4537">
        <v>1</v>
      </c>
      <c r="M4537">
        <v>0</v>
      </c>
      <c r="N4537">
        <v>0</v>
      </c>
    </row>
    <row r="4538" spans="1:14" x14ac:dyDescent="0.15">
      <c r="A4538" t="str">
        <f t="shared" si="73"/>
        <v>202002_130_4562342690029</v>
      </c>
      <c r="B4538">
        <v>202002</v>
      </c>
      <c r="C4538">
        <v>130</v>
      </c>
      <c r="D4538" t="s">
        <v>54</v>
      </c>
      <c r="E4538" s="9">
        <v>4562342690029</v>
      </c>
      <c r="F4538">
        <v>0</v>
      </c>
      <c r="G4538">
        <v>0</v>
      </c>
      <c r="H4538" t="s">
        <v>18</v>
      </c>
      <c r="I4538" t="s">
        <v>19</v>
      </c>
      <c r="J4538" t="s">
        <v>329</v>
      </c>
      <c r="K4538">
        <v>21</v>
      </c>
      <c r="L4538">
        <v>4</v>
      </c>
      <c r="M4538">
        <v>0</v>
      </c>
      <c r="N4538">
        <v>0</v>
      </c>
    </row>
    <row r="4539" spans="1:14" x14ac:dyDescent="0.15">
      <c r="A4539" t="str">
        <f t="shared" si="73"/>
        <v>202002_130_4562342690036</v>
      </c>
      <c r="B4539">
        <v>202002</v>
      </c>
      <c r="C4539">
        <v>130</v>
      </c>
      <c r="D4539" t="s">
        <v>54</v>
      </c>
      <c r="E4539" s="9">
        <v>4562342690036</v>
      </c>
      <c r="F4539">
        <v>0</v>
      </c>
      <c r="G4539">
        <v>0</v>
      </c>
      <c r="H4539" t="s">
        <v>20</v>
      </c>
      <c r="I4539" t="s">
        <v>19</v>
      </c>
      <c r="J4539" t="s">
        <v>329</v>
      </c>
      <c r="K4539">
        <v>4</v>
      </c>
      <c r="L4539">
        <v>1</v>
      </c>
      <c r="M4539">
        <v>0</v>
      </c>
      <c r="N4539">
        <v>0</v>
      </c>
    </row>
    <row r="4540" spans="1:14" x14ac:dyDescent="0.15">
      <c r="A4540" t="str">
        <f t="shared" si="73"/>
        <v>202002_130_4562342690050</v>
      </c>
      <c r="B4540">
        <v>202002</v>
      </c>
      <c r="C4540">
        <v>130</v>
      </c>
      <c r="D4540" t="s">
        <v>54</v>
      </c>
      <c r="E4540" s="9">
        <v>4562342690050</v>
      </c>
      <c r="F4540">
        <v>0</v>
      </c>
      <c r="G4540">
        <v>0</v>
      </c>
      <c r="H4540" t="s">
        <v>22</v>
      </c>
      <c r="I4540" t="s">
        <v>19</v>
      </c>
      <c r="J4540" t="s">
        <v>329</v>
      </c>
      <c r="K4540">
        <v>4</v>
      </c>
      <c r="L4540">
        <v>4</v>
      </c>
      <c r="M4540">
        <v>0</v>
      </c>
      <c r="N4540">
        <v>0</v>
      </c>
    </row>
    <row r="4541" spans="1:14" x14ac:dyDescent="0.15">
      <c r="A4541" t="str">
        <f t="shared" si="73"/>
        <v>202002_130_4562342690043</v>
      </c>
      <c r="B4541">
        <v>202002</v>
      </c>
      <c r="C4541">
        <v>130</v>
      </c>
      <c r="D4541" t="s">
        <v>54</v>
      </c>
      <c r="E4541" s="9">
        <v>4562342690043</v>
      </c>
      <c r="F4541">
        <v>0</v>
      </c>
      <c r="G4541">
        <v>0</v>
      </c>
      <c r="H4541" t="s">
        <v>21</v>
      </c>
      <c r="I4541" t="s">
        <v>19</v>
      </c>
      <c r="J4541" t="s">
        <v>329</v>
      </c>
      <c r="K4541">
        <v>12</v>
      </c>
      <c r="L4541">
        <v>1</v>
      </c>
      <c r="M4541">
        <v>0</v>
      </c>
      <c r="N4541">
        <v>0</v>
      </c>
    </row>
    <row r="4542" spans="1:14" x14ac:dyDescent="0.15">
      <c r="A4542" t="str">
        <f t="shared" si="73"/>
        <v>202002_130_4562342690067</v>
      </c>
      <c r="B4542">
        <v>202002</v>
      </c>
      <c r="C4542">
        <v>130</v>
      </c>
      <c r="D4542" t="s">
        <v>54</v>
      </c>
      <c r="E4542" s="9">
        <v>4562342690067</v>
      </c>
      <c r="F4542">
        <v>0</v>
      </c>
      <c r="G4542">
        <v>0</v>
      </c>
      <c r="H4542" t="s">
        <v>23</v>
      </c>
      <c r="I4542" t="s">
        <v>19</v>
      </c>
      <c r="J4542" t="s">
        <v>329</v>
      </c>
      <c r="K4542">
        <v>25</v>
      </c>
      <c r="L4542">
        <v>1</v>
      </c>
      <c r="M4542">
        <v>0</v>
      </c>
      <c r="N4542">
        <v>0</v>
      </c>
    </row>
    <row r="4543" spans="1:14" x14ac:dyDescent="0.15">
      <c r="A4543" t="str">
        <f t="shared" si="73"/>
        <v>202002_130_4562342690074</v>
      </c>
      <c r="B4543">
        <v>202002</v>
      </c>
      <c r="C4543">
        <v>130</v>
      </c>
      <c r="D4543" t="s">
        <v>54</v>
      </c>
      <c r="E4543" s="9">
        <v>4562342690074</v>
      </c>
      <c r="F4543">
        <v>0</v>
      </c>
      <c r="G4543">
        <v>0</v>
      </c>
      <c r="H4543" t="s">
        <v>24</v>
      </c>
      <c r="I4543" t="s">
        <v>19</v>
      </c>
      <c r="J4543" t="s">
        <v>329</v>
      </c>
      <c r="K4543">
        <v>10</v>
      </c>
      <c r="L4543">
        <v>2</v>
      </c>
      <c r="M4543">
        <v>0</v>
      </c>
      <c r="N4543">
        <v>0</v>
      </c>
    </row>
    <row r="4544" spans="1:14" x14ac:dyDescent="0.15">
      <c r="A4544" t="str">
        <f t="shared" si="73"/>
        <v>202002_130_4562342690081</v>
      </c>
      <c r="B4544">
        <v>202002</v>
      </c>
      <c r="C4544">
        <v>130</v>
      </c>
      <c r="D4544" t="s">
        <v>54</v>
      </c>
      <c r="E4544" s="9">
        <v>4562342690081</v>
      </c>
      <c r="F4544">
        <v>0</v>
      </c>
      <c r="G4544">
        <v>0</v>
      </c>
      <c r="H4544" t="s">
        <v>25</v>
      </c>
      <c r="I4544" t="s">
        <v>19</v>
      </c>
      <c r="J4544" t="s">
        <v>329</v>
      </c>
      <c r="K4544">
        <v>7</v>
      </c>
      <c r="L4544">
        <v>0</v>
      </c>
      <c r="M4544">
        <v>0</v>
      </c>
      <c r="N4544">
        <v>0</v>
      </c>
    </row>
    <row r="4545" spans="1:14" x14ac:dyDescent="0.15">
      <c r="A4545" t="str">
        <f t="shared" si="73"/>
        <v>202002_158_4562342690029</v>
      </c>
      <c r="B4545">
        <v>202002</v>
      </c>
      <c r="C4545">
        <v>158</v>
      </c>
      <c r="D4545" t="s">
        <v>58</v>
      </c>
      <c r="E4545" s="9">
        <v>4562342690029</v>
      </c>
      <c r="F4545">
        <v>0</v>
      </c>
      <c r="G4545">
        <v>0</v>
      </c>
      <c r="H4545" t="s">
        <v>18</v>
      </c>
      <c r="I4545" t="s">
        <v>19</v>
      </c>
      <c r="J4545" t="s">
        <v>329</v>
      </c>
      <c r="K4545">
        <v>21</v>
      </c>
      <c r="L4545">
        <v>2</v>
      </c>
      <c r="M4545">
        <v>0</v>
      </c>
      <c r="N4545">
        <v>0</v>
      </c>
    </row>
    <row r="4546" spans="1:14" x14ac:dyDescent="0.15">
      <c r="A4546" t="str">
        <f t="shared" si="73"/>
        <v>202002_158_4562342690036</v>
      </c>
      <c r="B4546">
        <v>202002</v>
      </c>
      <c r="C4546">
        <v>158</v>
      </c>
      <c r="D4546" t="s">
        <v>58</v>
      </c>
      <c r="E4546" s="9">
        <v>4562342690036</v>
      </c>
      <c r="F4546">
        <v>0</v>
      </c>
      <c r="G4546">
        <v>0</v>
      </c>
      <c r="H4546" t="s">
        <v>20</v>
      </c>
      <c r="I4546" t="s">
        <v>19</v>
      </c>
      <c r="J4546" t="s">
        <v>329</v>
      </c>
      <c r="K4546">
        <v>2</v>
      </c>
      <c r="L4546">
        <v>0</v>
      </c>
      <c r="M4546">
        <v>0</v>
      </c>
      <c r="N4546">
        <v>0</v>
      </c>
    </row>
    <row r="4547" spans="1:14" x14ac:dyDescent="0.15">
      <c r="A4547" t="str">
        <f t="shared" si="73"/>
        <v>202002_158_4562342690050</v>
      </c>
      <c r="B4547">
        <v>202002</v>
      </c>
      <c r="C4547">
        <v>158</v>
      </c>
      <c r="D4547" t="s">
        <v>58</v>
      </c>
      <c r="E4547" s="9">
        <v>4562342690050</v>
      </c>
      <c r="F4547">
        <v>0</v>
      </c>
      <c r="G4547">
        <v>0</v>
      </c>
      <c r="H4547" t="s">
        <v>22</v>
      </c>
      <c r="I4547" t="s">
        <v>19</v>
      </c>
      <c r="J4547" t="s">
        <v>329</v>
      </c>
      <c r="K4547">
        <v>6</v>
      </c>
      <c r="L4547">
        <v>0</v>
      </c>
      <c r="M4547">
        <v>0</v>
      </c>
      <c r="N4547">
        <v>0</v>
      </c>
    </row>
    <row r="4548" spans="1:14" x14ac:dyDescent="0.15">
      <c r="A4548" t="str">
        <f t="shared" si="73"/>
        <v>202002_158_4562342690043</v>
      </c>
      <c r="B4548">
        <v>202002</v>
      </c>
      <c r="C4548">
        <v>158</v>
      </c>
      <c r="D4548" t="s">
        <v>58</v>
      </c>
      <c r="E4548" s="9">
        <v>4562342690043</v>
      </c>
      <c r="F4548">
        <v>0</v>
      </c>
      <c r="G4548">
        <v>0</v>
      </c>
      <c r="H4548" t="s">
        <v>21</v>
      </c>
      <c r="I4548" t="s">
        <v>19</v>
      </c>
      <c r="J4548" t="s">
        <v>329</v>
      </c>
      <c r="K4548">
        <v>15</v>
      </c>
      <c r="L4548">
        <v>0</v>
      </c>
      <c r="M4548">
        <v>0</v>
      </c>
      <c r="N4548">
        <v>0</v>
      </c>
    </row>
    <row r="4549" spans="1:14" x14ac:dyDescent="0.15">
      <c r="A4549" t="str">
        <f t="shared" si="73"/>
        <v>202002_158_4562342690067</v>
      </c>
      <c r="B4549">
        <v>202002</v>
      </c>
      <c r="C4549">
        <v>158</v>
      </c>
      <c r="D4549" t="s">
        <v>58</v>
      </c>
      <c r="E4549" s="9">
        <v>4562342690067</v>
      </c>
      <c r="F4549">
        <v>0</v>
      </c>
      <c r="G4549">
        <v>0</v>
      </c>
      <c r="H4549" t="s">
        <v>23</v>
      </c>
      <c r="I4549" t="s">
        <v>19</v>
      </c>
      <c r="J4549" t="s">
        <v>329</v>
      </c>
      <c r="K4549">
        <v>21</v>
      </c>
      <c r="L4549">
        <v>2</v>
      </c>
      <c r="M4549">
        <v>0</v>
      </c>
      <c r="N4549">
        <v>0</v>
      </c>
    </row>
    <row r="4550" spans="1:14" x14ac:dyDescent="0.15">
      <c r="A4550" t="str">
        <f t="shared" si="73"/>
        <v>202002_158_4562342690074</v>
      </c>
      <c r="B4550">
        <v>202002</v>
      </c>
      <c r="C4550">
        <v>158</v>
      </c>
      <c r="D4550" t="s">
        <v>58</v>
      </c>
      <c r="E4550" s="9">
        <v>4562342690074</v>
      </c>
      <c r="F4550">
        <v>0</v>
      </c>
      <c r="G4550">
        <v>0</v>
      </c>
      <c r="H4550" t="s">
        <v>24</v>
      </c>
      <c r="I4550" t="s">
        <v>19</v>
      </c>
      <c r="J4550" t="s">
        <v>329</v>
      </c>
      <c r="K4550">
        <v>13</v>
      </c>
      <c r="L4550">
        <v>0</v>
      </c>
      <c r="M4550">
        <v>0</v>
      </c>
      <c r="N4550">
        <v>0</v>
      </c>
    </row>
    <row r="4551" spans="1:14" x14ac:dyDescent="0.15">
      <c r="A4551" t="str">
        <f t="shared" si="73"/>
        <v>202002_158_4562342690081</v>
      </c>
      <c r="B4551">
        <v>202002</v>
      </c>
      <c r="C4551">
        <v>158</v>
      </c>
      <c r="D4551" t="s">
        <v>58</v>
      </c>
      <c r="E4551" s="9">
        <v>4562342690081</v>
      </c>
      <c r="F4551">
        <v>0</v>
      </c>
      <c r="G4551">
        <v>0</v>
      </c>
      <c r="H4551" t="s">
        <v>25</v>
      </c>
      <c r="I4551" t="s">
        <v>19</v>
      </c>
      <c r="J4551" t="s">
        <v>329</v>
      </c>
      <c r="K4551">
        <v>4</v>
      </c>
      <c r="L4551">
        <v>0</v>
      </c>
      <c r="M4551">
        <v>0</v>
      </c>
      <c r="N4551">
        <v>0</v>
      </c>
    </row>
    <row r="4552" spans="1:14" x14ac:dyDescent="0.15">
      <c r="A4552" t="str">
        <f t="shared" si="73"/>
        <v>202002_362_4562342690029</v>
      </c>
      <c r="B4552">
        <v>202002</v>
      </c>
      <c r="C4552">
        <v>362</v>
      </c>
      <c r="D4552" t="s">
        <v>91</v>
      </c>
      <c r="E4552" s="9">
        <v>4562342690029</v>
      </c>
      <c r="F4552">
        <v>0</v>
      </c>
      <c r="G4552">
        <v>0</v>
      </c>
      <c r="H4552" t="s">
        <v>18</v>
      </c>
      <c r="I4552" t="s">
        <v>19</v>
      </c>
      <c r="J4552" t="s">
        <v>329</v>
      </c>
      <c r="K4552">
        <v>16</v>
      </c>
      <c r="L4552">
        <v>1</v>
      </c>
      <c r="M4552">
        <v>0</v>
      </c>
      <c r="N4552">
        <v>0</v>
      </c>
    </row>
    <row r="4553" spans="1:14" x14ac:dyDescent="0.15">
      <c r="A4553" t="str">
        <f t="shared" si="73"/>
        <v>202002_362_4562342690036</v>
      </c>
      <c r="B4553">
        <v>202002</v>
      </c>
      <c r="C4553">
        <v>362</v>
      </c>
      <c r="D4553" t="s">
        <v>91</v>
      </c>
      <c r="E4553" s="9">
        <v>4562342690036</v>
      </c>
      <c r="F4553">
        <v>0</v>
      </c>
      <c r="G4553">
        <v>0</v>
      </c>
      <c r="H4553" t="s">
        <v>20</v>
      </c>
      <c r="I4553" t="s">
        <v>19</v>
      </c>
      <c r="J4553" t="s">
        <v>329</v>
      </c>
      <c r="K4553">
        <v>4</v>
      </c>
      <c r="L4553">
        <v>1</v>
      </c>
      <c r="M4553">
        <v>0</v>
      </c>
      <c r="N4553">
        <v>0</v>
      </c>
    </row>
    <row r="4554" spans="1:14" x14ac:dyDescent="0.15">
      <c r="A4554" t="str">
        <f t="shared" si="73"/>
        <v>202002_362_4562342690050</v>
      </c>
      <c r="B4554">
        <v>202002</v>
      </c>
      <c r="C4554">
        <v>362</v>
      </c>
      <c r="D4554" t="s">
        <v>91</v>
      </c>
      <c r="E4554" s="9">
        <v>4562342690050</v>
      </c>
      <c r="F4554">
        <v>0</v>
      </c>
      <c r="G4554">
        <v>0</v>
      </c>
      <c r="H4554" t="s">
        <v>22</v>
      </c>
      <c r="I4554" t="s">
        <v>19</v>
      </c>
      <c r="J4554" t="s">
        <v>329</v>
      </c>
      <c r="K4554">
        <v>5</v>
      </c>
      <c r="L4554">
        <v>1</v>
      </c>
      <c r="M4554">
        <v>0</v>
      </c>
      <c r="N4554">
        <v>0</v>
      </c>
    </row>
    <row r="4555" spans="1:14" x14ac:dyDescent="0.15">
      <c r="A4555" t="str">
        <f t="shared" si="73"/>
        <v>202002_362_4562342690043</v>
      </c>
      <c r="B4555">
        <v>202002</v>
      </c>
      <c r="C4555">
        <v>362</v>
      </c>
      <c r="D4555" t="s">
        <v>91</v>
      </c>
      <c r="E4555" s="9">
        <v>4562342690043</v>
      </c>
      <c r="F4555">
        <v>0</v>
      </c>
      <c r="G4555">
        <v>0</v>
      </c>
      <c r="H4555" t="s">
        <v>21</v>
      </c>
      <c r="I4555" t="s">
        <v>19</v>
      </c>
      <c r="J4555" t="s">
        <v>329</v>
      </c>
      <c r="K4555">
        <v>25</v>
      </c>
      <c r="L4555">
        <v>3</v>
      </c>
      <c r="M4555">
        <v>0</v>
      </c>
      <c r="N4555">
        <v>0</v>
      </c>
    </row>
    <row r="4556" spans="1:14" x14ac:dyDescent="0.15">
      <c r="A4556" t="str">
        <f t="shared" si="73"/>
        <v>202002_362_4562342690067</v>
      </c>
      <c r="B4556">
        <v>202002</v>
      </c>
      <c r="C4556">
        <v>362</v>
      </c>
      <c r="D4556" t="s">
        <v>91</v>
      </c>
      <c r="E4556" s="9">
        <v>4562342690067</v>
      </c>
      <c r="F4556">
        <v>0</v>
      </c>
      <c r="G4556">
        <v>0</v>
      </c>
      <c r="H4556" t="s">
        <v>23</v>
      </c>
      <c r="I4556" t="s">
        <v>19</v>
      </c>
      <c r="J4556" t="s">
        <v>329</v>
      </c>
      <c r="K4556">
        <v>23</v>
      </c>
      <c r="L4556">
        <v>0</v>
      </c>
      <c r="M4556">
        <v>0</v>
      </c>
      <c r="N4556">
        <v>0</v>
      </c>
    </row>
    <row r="4557" spans="1:14" x14ac:dyDescent="0.15">
      <c r="A4557" t="str">
        <f t="shared" si="73"/>
        <v>202002_362_4562342690074</v>
      </c>
      <c r="B4557">
        <v>202002</v>
      </c>
      <c r="C4557">
        <v>362</v>
      </c>
      <c r="D4557" t="s">
        <v>91</v>
      </c>
      <c r="E4557" s="9">
        <v>4562342690074</v>
      </c>
      <c r="F4557">
        <v>0</v>
      </c>
      <c r="G4557">
        <v>0</v>
      </c>
      <c r="H4557" t="s">
        <v>24</v>
      </c>
      <c r="I4557" t="s">
        <v>19</v>
      </c>
      <c r="J4557" t="s">
        <v>329</v>
      </c>
      <c r="K4557">
        <v>17</v>
      </c>
      <c r="L4557">
        <v>3</v>
      </c>
      <c r="M4557">
        <v>0</v>
      </c>
      <c r="N4557">
        <v>0</v>
      </c>
    </row>
    <row r="4558" spans="1:14" x14ac:dyDescent="0.15">
      <c r="A4558" t="str">
        <f t="shared" si="73"/>
        <v>202002_362_4562342690081</v>
      </c>
      <c r="B4558">
        <v>202002</v>
      </c>
      <c r="C4558">
        <v>362</v>
      </c>
      <c r="D4558" t="s">
        <v>91</v>
      </c>
      <c r="E4558" s="9">
        <v>4562342690081</v>
      </c>
      <c r="F4558">
        <v>0</v>
      </c>
      <c r="G4558">
        <v>0</v>
      </c>
      <c r="H4558" t="s">
        <v>25</v>
      </c>
      <c r="I4558" t="s">
        <v>19</v>
      </c>
      <c r="J4558" t="s">
        <v>329</v>
      </c>
      <c r="K4558">
        <v>0</v>
      </c>
      <c r="L4558">
        <v>0</v>
      </c>
      <c r="M4558">
        <v>0</v>
      </c>
      <c r="N4558">
        <v>0</v>
      </c>
    </row>
    <row r="4559" spans="1:14" x14ac:dyDescent="0.15">
      <c r="A4559" t="str">
        <f t="shared" si="73"/>
        <v>202002_37_4562342690029</v>
      </c>
      <c r="B4559">
        <v>202002</v>
      </c>
      <c r="C4559">
        <v>37</v>
      </c>
      <c r="D4559" t="s">
        <v>39</v>
      </c>
      <c r="E4559" s="9">
        <v>4562342690029</v>
      </c>
      <c r="F4559">
        <v>0</v>
      </c>
      <c r="G4559">
        <v>0</v>
      </c>
      <c r="H4559" t="s">
        <v>18</v>
      </c>
      <c r="I4559" t="s">
        <v>19</v>
      </c>
      <c r="J4559" t="s">
        <v>329</v>
      </c>
      <c r="K4559">
        <v>18</v>
      </c>
      <c r="L4559">
        <v>0</v>
      </c>
      <c r="M4559">
        <v>0</v>
      </c>
      <c r="N4559">
        <v>0</v>
      </c>
    </row>
    <row r="4560" spans="1:14" x14ac:dyDescent="0.15">
      <c r="A4560" t="str">
        <f t="shared" si="73"/>
        <v>202002_37_4562342690036</v>
      </c>
      <c r="B4560">
        <v>202002</v>
      </c>
      <c r="C4560">
        <v>37</v>
      </c>
      <c r="D4560" t="s">
        <v>39</v>
      </c>
      <c r="E4560" s="9">
        <v>4562342690036</v>
      </c>
      <c r="F4560">
        <v>0</v>
      </c>
      <c r="G4560">
        <v>0</v>
      </c>
      <c r="H4560" t="s">
        <v>20</v>
      </c>
      <c r="I4560" t="s">
        <v>19</v>
      </c>
      <c r="J4560" t="s">
        <v>329</v>
      </c>
      <c r="K4560">
        <v>5</v>
      </c>
      <c r="L4560">
        <v>1</v>
      </c>
      <c r="M4560">
        <v>0</v>
      </c>
      <c r="N4560">
        <v>0</v>
      </c>
    </row>
    <row r="4561" spans="1:14" x14ac:dyDescent="0.15">
      <c r="A4561" t="str">
        <f t="shared" si="73"/>
        <v>202002_37_4562342690050</v>
      </c>
      <c r="B4561">
        <v>202002</v>
      </c>
      <c r="C4561">
        <v>37</v>
      </c>
      <c r="D4561" t="s">
        <v>39</v>
      </c>
      <c r="E4561" s="9">
        <v>4562342690050</v>
      </c>
      <c r="F4561">
        <v>0</v>
      </c>
      <c r="G4561">
        <v>0</v>
      </c>
      <c r="H4561" t="s">
        <v>22</v>
      </c>
      <c r="I4561" t="s">
        <v>19</v>
      </c>
      <c r="J4561" t="s">
        <v>329</v>
      </c>
      <c r="K4561">
        <v>4</v>
      </c>
      <c r="L4561">
        <v>1</v>
      </c>
      <c r="M4561">
        <v>0</v>
      </c>
      <c r="N4561">
        <v>0</v>
      </c>
    </row>
    <row r="4562" spans="1:14" x14ac:dyDescent="0.15">
      <c r="A4562" t="str">
        <f t="shared" si="73"/>
        <v>202002_37_4562342690043</v>
      </c>
      <c r="B4562">
        <v>202002</v>
      </c>
      <c r="C4562">
        <v>37</v>
      </c>
      <c r="D4562" t="s">
        <v>39</v>
      </c>
      <c r="E4562" s="9">
        <v>4562342690043</v>
      </c>
      <c r="F4562">
        <v>0</v>
      </c>
      <c r="G4562">
        <v>0</v>
      </c>
      <c r="H4562" t="s">
        <v>21</v>
      </c>
      <c r="I4562" t="s">
        <v>19</v>
      </c>
      <c r="J4562" t="s">
        <v>329</v>
      </c>
      <c r="K4562">
        <v>14</v>
      </c>
      <c r="L4562">
        <v>5</v>
      </c>
      <c r="M4562">
        <v>0</v>
      </c>
      <c r="N4562">
        <v>0</v>
      </c>
    </row>
    <row r="4563" spans="1:14" x14ac:dyDescent="0.15">
      <c r="A4563" t="str">
        <f t="shared" si="73"/>
        <v>202002_37_4562342690067</v>
      </c>
      <c r="B4563">
        <v>202002</v>
      </c>
      <c r="C4563">
        <v>37</v>
      </c>
      <c r="D4563" t="s">
        <v>39</v>
      </c>
      <c r="E4563" s="9">
        <v>4562342690067</v>
      </c>
      <c r="F4563">
        <v>0</v>
      </c>
      <c r="G4563">
        <v>0</v>
      </c>
      <c r="H4563" t="s">
        <v>23</v>
      </c>
      <c r="I4563" t="s">
        <v>19</v>
      </c>
      <c r="J4563" t="s">
        <v>329</v>
      </c>
      <c r="K4563">
        <v>20</v>
      </c>
      <c r="L4563">
        <v>0</v>
      </c>
      <c r="M4563">
        <v>0</v>
      </c>
      <c r="N4563">
        <v>0</v>
      </c>
    </row>
    <row r="4564" spans="1:14" x14ac:dyDescent="0.15">
      <c r="A4564" t="str">
        <f t="shared" si="73"/>
        <v>202002_37_4562342690074</v>
      </c>
      <c r="B4564">
        <v>202002</v>
      </c>
      <c r="C4564">
        <v>37</v>
      </c>
      <c r="D4564" t="s">
        <v>39</v>
      </c>
      <c r="E4564" s="9">
        <v>4562342690074</v>
      </c>
      <c r="F4564">
        <v>0</v>
      </c>
      <c r="G4564">
        <v>0</v>
      </c>
      <c r="H4564" t="s">
        <v>24</v>
      </c>
      <c r="I4564" t="s">
        <v>19</v>
      </c>
      <c r="J4564" t="s">
        <v>329</v>
      </c>
      <c r="K4564">
        <v>15</v>
      </c>
      <c r="L4564">
        <v>0</v>
      </c>
      <c r="M4564">
        <v>0</v>
      </c>
      <c r="N4564">
        <v>0</v>
      </c>
    </row>
    <row r="4565" spans="1:14" x14ac:dyDescent="0.15">
      <c r="A4565" t="str">
        <f t="shared" si="73"/>
        <v>202002_37_4562342690081</v>
      </c>
      <c r="B4565">
        <v>202002</v>
      </c>
      <c r="C4565">
        <v>37</v>
      </c>
      <c r="D4565" t="s">
        <v>39</v>
      </c>
      <c r="E4565" s="9">
        <v>4562342690081</v>
      </c>
      <c r="F4565">
        <v>0</v>
      </c>
      <c r="G4565">
        <v>0</v>
      </c>
      <c r="H4565" t="s">
        <v>25</v>
      </c>
      <c r="I4565" t="s">
        <v>19</v>
      </c>
      <c r="J4565" t="s">
        <v>329</v>
      </c>
      <c r="K4565">
        <v>4</v>
      </c>
      <c r="L4565">
        <v>0</v>
      </c>
      <c r="M4565">
        <v>0</v>
      </c>
      <c r="N4565">
        <v>0</v>
      </c>
    </row>
    <row r="4566" spans="1:14" x14ac:dyDescent="0.15">
      <c r="A4566" t="str">
        <f t="shared" si="73"/>
        <v>202002_41_4562342690029</v>
      </c>
      <c r="B4566">
        <v>202002</v>
      </c>
      <c r="C4566">
        <v>41</v>
      </c>
      <c r="D4566" t="s">
        <v>41</v>
      </c>
      <c r="E4566" s="9">
        <v>4562342690029</v>
      </c>
      <c r="F4566">
        <v>0</v>
      </c>
      <c r="G4566">
        <v>0</v>
      </c>
      <c r="H4566" t="s">
        <v>18</v>
      </c>
      <c r="I4566" t="s">
        <v>19</v>
      </c>
      <c r="J4566" t="s">
        <v>329</v>
      </c>
      <c r="K4566">
        <v>16</v>
      </c>
      <c r="L4566">
        <v>1</v>
      </c>
      <c r="M4566">
        <v>0</v>
      </c>
      <c r="N4566">
        <v>0</v>
      </c>
    </row>
    <row r="4567" spans="1:14" x14ac:dyDescent="0.15">
      <c r="A4567" t="str">
        <f t="shared" si="73"/>
        <v>202002_41_4562342690036</v>
      </c>
      <c r="B4567">
        <v>202002</v>
      </c>
      <c r="C4567">
        <v>41</v>
      </c>
      <c r="D4567" t="s">
        <v>41</v>
      </c>
      <c r="E4567" s="9">
        <v>4562342690036</v>
      </c>
      <c r="F4567">
        <v>0</v>
      </c>
      <c r="G4567">
        <v>0</v>
      </c>
      <c r="H4567" t="s">
        <v>20</v>
      </c>
      <c r="I4567" t="s">
        <v>19</v>
      </c>
      <c r="J4567" t="s">
        <v>329</v>
      </c>
      <c r="K4567">
        <v>6</v>
      </c>
      <c r="L4567">
        <v>1</v>
      </c>
      <c r="M4567">
        <v>0</v>
      </c>
      <c r="N4567">
        <v>0</v>
      </c>
    </row>
    <row r="4568" spans="1:14" x14ac:dyDescent="0.15">
      <c r="A4568" t="str">
        <f t="shared" si="73"/>
        <v>202002_41_4562342690050</v>
      </c>
      <c r="B4568">
        <v>202002</v>
      </c>
      <c r="C4568">
        <v>41</v>
      </c>
      <c r="D4568" t="s">
        <v>41</v>
      </c>
      <c r="E4568" s="9">
        <v>4562342690050</v>
      </c>
      <c r="F4568">
        <v>0</v>
      </c>
      <c r="G4568">
        <v>0</v>
      </c>
      <c r="H4568" t="s">
        <v>22</v>
      </c>
      <c r="I4568" t="s">
        <v>19</v>
      </c>
      <c r="J4568" t="s">
        <v>329</v>
      </c>
      <c r="K4568">
        <v>10</v>
      </c>
      <c r="L4568">
        <v>0</v>
      </c>
      <c r="M4568">
        <v>0</v>
      </c>
      <c r="N4568">
        <v>0</v>
      </c>
    </row>
    <row r="4569" spans="1:14" x14ac:dyDescent="0.15">
      <c r="A4569" t="str">
        <f t="shared" ref="A4569:A4632" si="74">B4569&amp;"_"&amp;C4569&amp;"_"&amp;E4569</f>
        <v>202002_41_4562342690043</v>
      </c>
      <c r="B4569">
        <v>202002</v>
      </c>
      <c r="C4569">
        <v>41</v>
      </c>
      <c r="D4569" t="s">
        <v>41</v>
      </c>
      <c r="E4569" s="9">
        <v>4562342690043</v>
      </c>
      <c r="F4569">
        <v>0</v>
      </c>
      <c r="G4569">
        <v>0</v>
      </c>
      <c r="H4569" t="s">
        <v>21</v>
      </c>
      <c r="I4569" t="s">
        <v>19</v>
      </c>
      <c r="J4569" t="s">
        <v>329</v>
      </c>
      <c r="K4569">
        <v>8</v>
      </c>
      <c r="L4569">
        <v>3</v>
      </c>
      <c r="M4569">
        <v>0</v>
      </c>
      <c r="N4569">
        <v>0</v>
      </c>
    </row>
    <row r="4570" spans="1:14" x14ac:dyDescent="0.15">
      <c r="A4570" t="str">
        <f t="shared" si="74"/>
        <v>202002_41_4562342690067</v>
      </c>
      <c r="B4570">
        <v>202002</v>
      </c>
      <c r="C4570">
        <v>41</v>
      </c>
      <c r="D4570" t="s">
        <v>41</v>
      </c>
      <c r="E4570" s="9">
        <v>4562342690067</v>
      </c>
      <c r="F4570">
        <v>0</v>
      </c>
      <c r="G4570">
        <v>0</v>
      </c>
      <c r="H4570" t="s">
        <v>23</v>
      </c>
      <c r="I4570" t="s">
        <v>19</v>
      </c>
      <c r="J4570" t="s">
        <v>329</v>
      </c>
      <c r="K4570">
        <v>18</v>
      </c>
      <c r="L4570">
        <v>5</v>
      </c>
      <c r="M4570">
        <v>0</v>
      </c>
      <c r="N4570">
        <v>0</v>
      </c>
    </row>
    <row r="4571" spans="1:14" x14ac:dyDescent="0.15">
      <c r="A4571" t="str">
        <f t="shared" si="74"/>
        <v>202002_41_4562342690074</v>
      </c>
      <c r="B4571">
        <v>202002</v>
      </c>
      <c r="C4571">
        <v>41</v>
      </c>
      <c r="D4571" t="s">
        <v>41</v>
      </c>
      <c r="E4571" s="9">
        <v>4562342690074</v>
      </c>
      <c r="F4571">
        <v>0</v>
      </c>
      <c r="G4571">
        <v>0</v>
      </c>
      <c r="H4571" t="s">
        <v>24</v>
      </c>
      <c r="I4571" t="s">
        <v>19</v>
      </c>
      <c r="J4571" t="s">
        <v>329</v>
      </c>
      <c r="K4571">
        <v>13</v>
      </c>
      <c r="L4571">
        <v>4</v>
      </c>
      <c r="M4571">
        <v>0</v>
      </c>
      <c r="N4571">
        <v>0</v>
      </c>
    </row>
    <row r="4572" spans="1:14" x14ac:dyDescent="0.15">
      <c r="A4572" t="str">
        <f t="shared" si="74"/>
        <v>202002_41_4562342690081</v>
      </c>
      <c r="B4572">
        <v>202002</v>
      </c>
      <c r="C4572">
        <v>41</v>
      </c>
      <c r="D4572" t="s">
        <v>41</v>
      </c>
      <c r="E4572" s="9">
        <v>4562342690081</v>
      </c>
      <c r="F4572">
        <v>0</v>
      </c>
      <c r="G4572">
        <v>0</v>
      </c>
      <c r="H4572" t="s">
        <v>25</v>
      </c>
      <c r="I4572" t="s">
        <v>19</v>
      </c>
      <c r="J4572" t="s">
        <v>329</v>
      </c>
      <c r="K4572">
        <v>6</v>
      </c>
      <c r="L4572">
        <v>1</v>
      </c>
      <c r="M4572">
        <v>0</v>
      </c>
      <c r="N4572">
        <v>0</v>
      </c>
    </row>
    <row r="4573" spans="1:14" x14ac:dyDescent="0.15">
      <c r="A4573" t="str">
        <f t="shared" si="74"/>
        <v>202002_227_4562342690029</v>
      </c>
      <c r="B4573">
        <v>202002</v>
      </c>
      <c r="C4573">
        <v>227</v>
      </c>
      <c r="D4573" t="s">
        <v>66</v>
      </c>
      <c r="E4573" s="9">
        <v>4562342690029</v>
      </c>
      <c r="F4573">
        <v>0</v>
      </c>
      <c r="G4573">
        <v>0</v>
      </c>
      <c r="H4573" t="s">
        <v>18</v>
      </c>
      <c r="I4573" t="s">
        <v>19</v>
      </c>
      <c r="J4573" t="s">
        <v>329</v>
      </c>
      <c r="K4573">
        <v>14</v>
      </c>
      <c r="L4573">
        <v>1</v>
      </c>
      <c r="M4573">
        <v>0</v>
      </c>
      <c r="N4573">
        <v>0</v>
      </c>
    </row>
    <row r="4574" spans="1:14" x14ac:dyDescent="0.15">
      <c r="A4574" t="str">
        <f t="shared" si="74"/>
        <v>202002_227_4562342690036</v>
      </c>
      <c r="B4574">
        <v>202002</v>
      </c>
      <c r="C4574">
        <v>227</v>
      </c>
      <c r="D4574" t="s">
        <v>66</v>
      </c>
      <c r="E4574" s="9">
        <v>4562342690036</v>
      </c>
      <c r="F4574">
        <v>0</v>
      </c>
      <c r="G4574">
        <v>0</v>
      </c>
      <c r="H4574" t="s">
        <v>20</v>
      </c>
      <c r="I4574" t="s">
        <v>19</v>
      </c>
      <c r="J4574" t="s">
        <v>329</v>
      </c>
      <c r="K4574">
        <v>2</v>
      </c>
      <c r="L4574">
        <v>0</v>
      </c>
      <c r="M4574">
        <v>0</v>
      </c>
      <c r="N4574">
        <v>0</v>
      </c>
    </row>
    <row r="4575" spans="1:14" x14ac:dyDescent="0.15">
      <c r="A4575" t="str">
        <f t="shared" si="74"/>
        <v>202002_227_4562342690050</v>
      </c>
      <c r="B4575">
        <v>202002</v>
      </c>
      <c r="C4575">
        <v>227</v>
      </c>
      <c r="D4575" t="s">
        <v>66</v>
      </c>
      <c r="E4575" s="9">
        <v>4562342690050</v>
      </c>
      <c r="F4575">
        <v>0</v>
      </c>
      <c r="G4575">
        <v>0</v>
      </c>
      <c r="H4575" t="s">
        <v>22</v>
      </c>
      <c r="I4575" t="s">
        <v>19</v>
      </c>
      <c r="J4575" t="s">
        <v>329</v>
      </c>
      <c r="K4575">
        <v>3</v>
      </c>
      <c r="L4575">
        <v>0</v>
      </c>
      <c r="M4575">
        <v>0</v>
      </c>
      <c r="N4575">
        <v>0</v>
      </c>
    </row>
    <row r="4576" spans="1:14" x14ac:dyDescent="0.15">
      <c r="A4576" t="str">
        <f t="shared" si="74"/>
        <v>202002_227_4562342690043</v>
      </c>
      <c r="B4576">
        <v>202002</v>
      </c>
      <c r="C4576">
        <v>227</v>
      </c>
      <c r="D4576" t="s">
        <v>66</v>
      </c>
      <c r="E4576" s="9">
        <v>4562342690043</v>
      </c>
      <c r="F4576">
        <v>0</v>
      </c>
      <c r="G4576">
        <v>0</v>
      </c>
      <c r="H4576" t="s">
        <v>21</v>
      </c>
      <c r="I4576" t="s">
        <v>19</v>
      </c>
      <c r="J4576" t="s">
        <v>329</v>
      </c>
      <c r="K4576">
        <v>17</v>
      </c>
      <c r="L4576">
        <v>1</v>
      </c>
      <c r="M4576">
        <v>0</v>
      </c>
      <c r="N4576">
        <v>0</v>
      </c>
    </row>
    <row r="4577" spans="1:14" x14ac:dyDescent="0.15">
      <c r="A4577" t="str">
        <f t="shared" si="74"/>
        <v>202002_227_4562342690067</v>
      </c>
      <c r="B4577">
        <v>202002</v>
      </c>
      <c r="C4577">
        <v>227</v>
      </c>
      <c r="D4577" t="s">
        <v>66</v>
      </c>
      <c r="E4577" s="9">
        <v>4562342690067</v>
      </c>
      <c r="F4577">
        <v>0</v>
      </c>
      <c r="G4577">
        <v>0</v>
      </c>
      <c r="H4577" t="s">
        <v>23</v>
      </c>
      <c r="I4577" t="s">
        <v>19</v>
      </c>
      <c r="J4577" t="s">
        <v>329</v>
      </c>
      <c r="K4577">
        <v>18</v>
      </c>
      <c r="L4577">
        <v>0</v>
      </c>
      <c r="M4577">
        <v>0</v>
      </c>
      <c r="N4577">
        <v>0</v>
      </c>
    </row>
    <row r="4578" spans="1:14" x14ac:dyDescent="0.15">
      <c r="A4578" t="str">
        <f t="shared" si="74"/>
        <v>202002_227_4562342690074</v>
      </c>
      <c r="B4578">
        <v>202002</v>
      </c>
      <c r="C4578">
        <v>227</v>
      </c>
      <c r="D4578" t="s">
        <v>66</v>
      </c>
      <c r="E4578" s="9">
        <v>4562342690074</v>
      </c>
      <c r="F4578">
        <v>0</v>
      </c>
      <c r="G4578">
        <v>0</v>
      </c>
      <c r="H4578" t="s">
        <v>24</v>
      </c>
      <c r="I4578" t="s">
        <v>19</v>
      </c>
      <c r="J4578" t="s">
        <v>329</v>
      </c>
      <c r="K4578">
        <v>4</v>
      </c>
      <c r="L4578">
        <v>2</v>
      </c>
      <c r="M4578">
        <v>0</v>
      </c>
      <c r="N4578">
        <v>0</v>
      </c>
    </row>
    <row r="4579" spans="1:14" x14ac:dyDescent="0.15">
      <c r="A4579" t="str">
        <f t="shared" si="74"/>
        <v>202002_227_4562342690081</v>
      </c>
      <c r="B4579">
        <v>202002</v>
      </c>
      <c r="C4579">
        <v>227</v>
      </c>
      <c r="D4579" t="s">
        <v>66</v>
      </c>
      <c r="E4579" s="9">
        <v>4562342690081</v>
      </c>
      <c r="F4579">
        <v>0</v>
      </c>
      <c r="G4579">
        <v>0</v>
      </c>
      <c r="H4579" t="s">
        <v>25</v>
      </c>
      <c r="I4579" t="s">
        <v>19</v>
      </c>
      <c r="J4579" t="s">
        <v>329</v>
      </c>
      <c r="K4579">
        <v>4</v>
      </c>
      <c r="L4579">
        <v>1</v>
      </c>
      <c r="M4579">
        <v>0</v>
      </c>
      <c r="N4579">
        <v>0</v>
      </c>
    </row>
    <row r="4580" spans="1:14" x14ac:dyDescent="0.15">
      <c r="A4580" t="str">
        <f t="shared" si="74"/>
        <v>202002_123_4562342690029</v>
      </c>
      <c r="B4580">
        <v>202002</v>
      </c>
      <c r="C4580">
        <v>123</v>
      </c>
      <c r="D4580" t="s">
        <v>53</v>
      </c>
      <c r="E4580" s="9">
        <v>4562342690029</v>
      </c>
      <c r="F4580">
        <v>0</v>
      </c>
      <c r="G4580">
        <v>0</v>
      </c>
      <c r="H4580" t="s">
        <v>18</v>
      </c>
      <c r="I4580" t="s">
        <v>19</v>
      </c>
      <c r="J4580" t="s">
        <v>329</v>
      </c>
      <c r="K4580">
        <v>20</v>
      </c>
      <c r="L4580">
        <v>0</v>
      </c>
      <c r="M4580">
        <v>0</v>
      </c>
      <c r="N4580">
        <v>0</v>
      </c>
    </row>
    <row r="4581" spans="1:14" x14ac:dyDescent="0.15">
      <c r="A4581" t="str">
        <f t="shared" si="74"/>
        <v>202002_123_4562342690036</v>
      </c>
      <c r="B4581">
        <v>202002</v>
      </c>
      <c r="C4581">
        <v>123</v>
      </c>
      <c r="D4581" t="s">
        <v>53</v>
      </c>
      <c r="E4581" s="9">
        <v>4562342690036</v>
      </c>
      <c r="F4581">
        <v>0</v>
      </c>
      <c r="G4581">
        <v>0</v>
      </c>
      <c r="H4581" t="s">
        <v>20</v>
      </c>
      <c r="I4581" t="s">
        <v>19</v>
      </c>
      <c r="J4581" t="s">
        <v>329</v>
      </c>
      <c r="K4581">
        <v>5</v>
      </c>
      <c r="L4581">
        <v>1</v>
      </c>
      <c r="M4581">
        <v>0</v>
      </c>
      <c r="N4581">
        <v>0</v>
      </c>
    </row>
    <row r="4582" spans="1:14" x14ac:dyDescent="0.15">
      <c r="A4582" t="str">
        <f t="shared" si="74"/>
        <v>202002_123_4562342690050</v>
      </c>
      <c r="B4582">
        <v>202002</v>
      </c>
      <c r="C4582">
        <v>123</v>
      </c>
      <c r="D4582" t="s">
        <v>53</v>
      </c>
      <c r="E4582" s="9">
        <v>4562342690050</v>
      </c>
      <c r="F4582">
        <v>0</v>
      </c>
      <c r="G4582">
        <v>0</v>
      </c>
      <c r="H4582" t="s">
        <v>22</v>
      </c>
      <c r="I4582" t="s">
        <v>19</v>
      </c>
      <c r="J4582" t="s">
        <v>329</v>
      </c>
      <c r="K4582">
        <v>4</v>
      </c>
      <c r="L4582">
        <v>0</v>
      </c>
      <c r="M4582">
        <v>0</v>
      </c>
      <c r="N4582">
        <v>0</v>
      </c>
    </row>
    <row r="4583" spans="1:14" x14ac:dyDescent="0.15">
      <c r="A4583" t="str">
        <f t="shared" si="74"/>
        <v>202002_123_4562342690043</v>
      </c>
      <c r="B4583">
        <v>202002</v>
      </c>
      <c r="C4583">
        <v>123</v>
      </c>
      <c r="D4583" t="s">
        <v>53</v>
      </c>
      <c r="E4583" s="9">
        <v>4562342690043</v>
      </c>
      <c r="F4583">
        <v>0</v>
      </c>
      <c r="G4583">
        <v>0</v>
      </c>
      <c r="H4583" t="s">
        <v>21</v>
      </c>
      <c r="I4583" t="s">
        <v>19</v>
      </c>
      <c r="J4583" t="s">
        <v>329</v>
      </c>
      <c r="K4583">
        <v>12</v>
      </c>
      <c r="L4583">
        <v>0</v>
      </c>
      <c r="M4583">
        <v>0</v>
      </c>
      <c r="N4583">
        <v>0</v>
      </c>
    </row>
    <row r="4584" spans="1:14" x14ac:dyDescent="0.15">
      <c r="A4584" t="str">
        <f t="shared" si="74"/>
        <v>202002_123_4562342690067</v>
      </c>
      <c r="B4584">
        <v>202002</v>
      </c>
      <c r="C4584">
        <v>123</v>
      </c>
      <c r="D4584" t="s">
        <v>53</v>
      </c>
      <c r="E4584" s="9">
        <v>4562342690067</v>
      </c>
      <c r="F4584">
        <v>0</v>
      </c>
      <c r="G4584">
        <v>0</v>
      </c>
      <c r="H4584" t="s">
        <v>23</v>
      </c>
      <c r="I4584" t="s">
        <v>19</v>
      </c>
      <c r="J4584" t="s">
        <v>329</v>
      </c>
      <c r="K4584">
        <v>11</v>
      </c>
      <c r="L4584">
        <v>0</v>
      </c>
      <c r="M4584">
        <v>0</v>
      </c>
      <c r="N4584">
        <v>0</v>
      </c>
    </row>
    <row r="4585" spans="1:14" x14ac:dyDescent="0.15">
      <c r="A4585" t="str">
        <f t="shared" si="74"/>
        <v>202002_123_4562342690074</v>
      </c>
      <c r="B4585">
        <v>202002</v>
      </c>
      <c r="C4585">
        <v>123</v>
      </c>
      <c r="D4585" t="s">
        <v>53</v>
      </c>
      <c r="E4585" s="9">
        <v>4562342690074</v>
      </c>
      <c r="F4585">
        <v>0</v>
      </c>
      <c r="G4585">
        <v>0</v>
      </c>
      <c r="H4585" t="s">
        <v>24</v>
      </c>
      <c r="I4585" t="s">
        <v>19</v>
      </c>
      <c r="J4585" t="s">
        <v>329</v>
      </c>
      <c r="K4585">
        <v>6</v>
      </c>
      <c r="L4585">
        <v>1</v>
      </c>
      <c r="M4585">
        <v>0</v>
      </c>
      <c r="N4585">
        <v>0</v>
      </c>
    </row>
    <row r="4586" spans="1:14" x14ac:dyDescent="0.15">
      <c r="A4586" t="str">
        <f t="shared" si="74"/>
        <v>202002_123_4562342690081</v>
      </c>
      <c r="B4586">
        <v>202002</v>
      </c>
      <c r="C4586">
        <v>123</v>
      </c>
      <c r="D4586" t="s">
        <v>53</v>
      </c>
      <c r="E4586" s="9">
        <v>4562342690081</v>
      </c>
      <c r="F4586">
        <v>0</v>
      </c>
      <c r="G4586">
        <v>0</v>
      </c>
      <c r="H4586" t="s">
        <v>25</v>
      </c>
      <c r="I4586" t="s">
        <v>19</v>
      </c>
      <c r="J4586" t="s">
        <v>329</v>
      </c>
      <c r="K4586">
        <v>1</v>
      </c>
      <c r="L4586">
        <v>1</v>
      </c>
      <c r="M4586">
        <v>0</v>
      </c>
      <c r="N4586">
        <v>0</v>
      </c>
    </row>
    <row r="4587" spans="1:14" x14ac:dyDescent="0.15">
      <c r="A4587" t="str">
        <f t="shared" si="74"/>
        <v>202002_306_4562342690029</v>
      </c>
      <c r="B4587">
        <v>202002</v>
      </c>
      <c r="C4587">
        <v>306</v>
      </c>
      <c r="D4587" t="s">
        <v>73</v>
      </c>
      <c r="E4587" s="9">
        <v>4562342690029</v>
      </c>
      <c r="F4587">
        <v>0</v>
      </c>
      <c r="G4587">
        <v>0</v>
      </c>
      <c r="H4587" t="s">
        <v>18</v>
      </c>
      <c r="I4587" t="s">
        <v>19</v>
      </c>
      <c r="J4587" t="s">
        <v>329</v>
      </c>
      <c r="K4587">
        <v>20</v>
      </c>
      <c r="L4587">
        <v>0</v>
      </c>
      <c r="M4587">
        <v>0</v>
      </c>
      <c r="N4587">
        <v>0</v>
      </c>
    </row>
    <row r="4588" spans="1:14" x14ac:dyDescent="0.15">
      <c r="A4588" t="str">
        <f t="shared" si="74"/>
        <v>202002_306_4562342690036</v>
      </c>
      <c r="B4588">
        <v>202002</v>
      </c>
      <c r="C4588">
        <v>306</v>
      </c>
      <c r="D4588" t="s">
        <v>73</v>
      </c>
      <c r="E4588" s="9">
        <v>4562342690036</v>
      </c>
      <c r="F4588">
        <v>0</v>
      </c>
      <c r="G4588">
        <v>0</v>
      </c>
      <c r="H4588" t="s">
        <v>20</v>
      </c>
      <c r="I4588" t="s">
        <v>19</v>
      </c>
      <c r="J4588" t="s">
        <v>329</v>
      </c>
      <c r="K4588">
        <v>6</v>
      </c>
      <c r="L4588">
        <v>0</v>
      </c>
      <c r="M4588">
        <v>0</v>
      </c>
      <c r="N4588">
        <v>0</v>
      </c>
    </row>
    <row r="4589" spans="1:14" x14ac:dyDescent="0.15">
      <c r="A4589" t="str">
        <f t="shared" si="74"/>
        <v>202002_306_4562342690050</v>
      </c>
      <c r="B4589">
        <v>202002</v>
      </c>
      <c r="C4589">
        <v>306</v>
      </c>
      <c r="D4589" t="s">
        <v>73</v>
      </c>
      <c r="E4589" s="9">
        <v>4562342690050</v>
      </c>
      <c r="F4589">
        <v>0</v>
      </c>
      <c r="G4589">
        <v>0</v>
      </c>
      <c r="H4589" t="s">
        <v>22</v>
      </c>
      <c r="I4589" t="s">
        <v>19</v>
      </c>
      <c r="J4589" t="s">
        <v>329</v>
      </c>
      <c r="K4589">
        <v>5</v>
      </c>
      <c r="L4589">
        <v>0</v>
      </c>
      <c r="M4589">
        <v>0</v>
      </c>
      <c r="N4589">
        <v>0</v>
      </c>
    </row>
    <row r="4590" spans="1:14" x14ac:dyDescent="0.15">
      <c r="A4590" t="str">
        <f t="shared" si="74"/>
        <v>202002_306_4562342690043</v>
      </c>
      <c r="B4590">
        <v>202002</v>
      </c>
      <c r="C4590">
        <v>306</v>
      </c>
      <c r="D4590" t="s">
        <v>73</v>
      </c>
      <c r="E4590" s="9">
        <v>4562342690043</v>
      </c>
      <c r="F4590">
        <v>0</v>
      </c>
      <c r="G4590">
        <v>0</v>
      </c>
      <c r="H4590" t="s">
        <v>21</v>
      </c>
      <c r="I4590" t="s">
        <v>19</v>
      </c>
      <c r="J4590" t="s">
        <v>329</v>
      </c>
      <c r="K4590">
        <v>17</v>
      </c>
      <c r="L4590">
        <v>1</v>
      </c>
      <c r="M4590">
        <v>0</v>
      </c>
      <c r="N4590">
        <v>0</v>
      </c>
    </row>
    <row r="4591" spans="1:14" x14ac:dyDescent="0.15">
      <c r="A4591" t="str">
        <f t="shared" si="74"/>
        <v>202002_306_4562342690067</v>
      </c>
      <c r="B4591">
        <v>202002</v>
      </c>
      <c r="C4591">
        <v>306</v>
      </c>
      <c r="D4591" t="s">
        <v>73</v>
      </c>
      <c r="E4591" s="9">
        <v>4562342690067</v>
      </c>
      <c r="F4591">
        <v>0</v>
      </c>
      <c r="G4591">
        <v>0</v>
      </c>
      <c r="H4591" t="s">
        <v>23</v>
      </c>
      <c r="I4591" t="s">
        <v>19</v>
      </c>
      <c r="J4591" t="s">
        <v>329</v>
      </c>
      <c r="K4591">
        <v>22</v>
      </c>
      <c r="L4591">
        <v>1</v>
      </c>
      <c r="M4591">
        <v>0</v>
      </c>
      <c r="N4591">
        <v>0</v>
      </c>
    </row>
    <row r="4592" spans="1:14" x14ac:dyDescent="0.15">
      <c r="A4592" t="str">
        <f t="shared" si="74"/>
        <v>202002_306_4562342690074</v>
      </c>
      <c r="B4592">
        <v>202002</v>
      </c>
      <c r="C4592">
        <v>306</v>
      </c>
      <c r="D4592" t="s">
        <v>73</v>
      </c>
      <c r="E4592" s="9">
        <v>4562342690074</v>
      </c>
      <c r="F4592">
        <v>0</v>
      </c>
      <c r="G4592">
        <v>0</v>
      </c>
      <c r="H4592" t="s">
        <v>24</v>
      </c>
      <c r="I4592" t="s">
        <v>19</v>
      </c>
      <c r="J4592" t="s">
        <v>329</v>
      </c>
      <c r="K4592">
        <v>13</v>
      </c>
      <c r="L4592">
        <v>0</v>
      </c>
      <c r="M4592">
        <v>0</v>
      </c>
      <c r="N4592">
        <v>0</v>
      </c>
    </row>
    <row r="4593" spans="1:14" x14ac:dyDescent="0.15">
      <c r="A4593" t="str">
        <f t="shared" si="74"/>
        <v>202002_306_4562342690081</v>
      </c>
      <c r="B4593">
        <v>202002</v>
      </c>
      <c r="C4593">
        <v>306</v>
      </c>
      <c r="D4593" t="s">
        <v>73</v>
      </c>
      <c r="E4593" s="9">
        <v>4562342690081</v>
      </c>
      <c r="F4593">
        <v>0</v>
      </c>
      <c r="G4593">
        <v>0</v>
      </c>
      <c r="H4593" t="s">
        <v>25</v>
      </c>
      <c r="I4593" t="s">
        <v>19</v>
      </c>
      <c r="J4593" t="s">
        <v>329</v>
      </c>
      <c r="K4593">
        <v>4</v>
      </c>
      <c r="L4593">
        <v>0</v>
      </c>
      <c r="M4593">
        <v>0</v>
      </c>
      <c r="N4593">
        <v>0</v>
      </c>
    </row>
    <row r="4594" spans="1:14" x14ac:dyDescent="0.15">
      <c r="A4594" t="str">
        <f t="shared" si="74"/>
        <v>202002_334_4562342690029</v>
      </c>
      <c r="B4594">
        <v>202002</v>
      </c>
      <c r="C4594">
        <v>334</v>
      </c>
      <c r="D4594" t="s">
        <v>87</v>
      </c>
      <c r="E4594" s="9">
        <v>4562342690029</v>
      </c>
      <c r="F4594">
        <v>0</v>
      </c>
      <c r="G4594">
        <v>0</v>
      </c>
      <c r="H4594" t="s">
        <v>18</v>
      </c>
      <c r="I4594" t="s">
        <v>19</v>
      </c>
      <c r="J4594" t="s">
        <v>329</v>
      </c>
      <c r="K4594">
        <v>23</v>
      </c>
      <c r="L4594">
        <v>0</v>
      </c>
      <c r="M4594">
        <v>0</v>
      </c>
      <c r="N4594">
        <v>0</v>
      </c>
    </row>
    <row r="4595" spans="1:14" x14ac:dyDescent="0.15">
      <c r="A4595" t="str">
        <f t="shared" si="74"/>
        <v>202002_334_4562342690036</v>
      </c>
      <c r="B4595">
        <v>202002</v>
      </c>
      <c r="C4595">
        <v>334</v>
      </c>
      <c r="D4595" t="s">
        <v>87</v>
      </c>
      <c r="E4595" s="9">
        <v>4562342690036</v>
      </c>
      <c r="F4595">
        <v>0</v>
      </c>
      <c r="G4595">
        <v>0</v>
      </c>
      <c r="H4595" t="s">
        <v>20</v>
      </c>
      <c r="I4595" t="s">
        <v>19</v>
      </c>
      <c r="J4595" t="s">
        <v>329</v>
      </c>
      <c r="K4595">
        <v>6</v>
      </c>
      <c r="L4595">
        <v>0</v>
      </c>
      <c r="M4595">
        <v>0</v>
      </c>
      <c r="N4595">
        <v>0</v>
      </c>
    </row>
    <row r="4596" spans="1:14" x14ac:dyDescent="0.15">
      <c r="A4596" t="str">
        <f t="shared" si="74"/>
        <v>202002_334_4562342690050</v>
      </c>
      <c r="B4596">
        <v>202002</v>
      </c>
      <c r="C4596">
        <v>334</v>
      </c>
      <c r="D4596" t="s">
        <v>87</v>
      </c>
      <c r="E4596" s="9">
        <v>4562342690050</v>
      </c>
      <c r="F4596">
        <v>0</v>
      </c>
      <c r="G4596">
        <v>0</v>
      </c>
      <c r="H4596" t="s">
        <v>22</v>
      </c>
      <c r="I4596" t="s">
        <v>19</v>
      </c>
      <c r="J4596" t="s">
        <v>329</v>
      </c>
      <c r="K4596">
        <v>7</v>
      </c>
      <c r="L4596">
        <v>1</v>
      </c>
      <c r="M4596">
        <v>0</v>
      </c>
      <c r="N4596">
        <v>0</v>
      </c>
    </row>
    <row r="4597" spans="1:14" x14ac:dyDescent="0.15">
      <c r="A4597" t="str">
        <f t="shared" si="74"/>
        <v>202002_334_4562342690043</v>
      </c>
      <c r="B4597">
        <v>202002</v>
      </c>
      <c r="C4597">
        <v>334</v>
      </c>
      <c r="D4597" t="s">
        <v>87</v>
      </c>
      <c r="E4597" s="9">
        <v>4562342690043</v>
      </c>
      <c r="F4597">
        <v>0</v>
      </c>
      <c r="G4597">
        <v>0</v>
      </c>
      <c r="H4597" t="s">
        <v>21</v>
      </c>
      <c r="I4597" t="s">
        <v>19</v>
      </c>
      <c r="J4597" t="s">
        <v>329</v>
      </c>
      <c r="K4597">
        <v>16</v>
      </c>
      <c r="L4597">
        <v>0</v>
      </c>
      <c r="M4597">
        <v>0</v>
      </c>
      <c r="N4597">
        <v>0</v>
      </c>
    </row>
    <row r="4598" spans="1:14" x14ac:dyDescent="0.15">
      <c r="A4598" t="str">
        <f t="shared" si="74"/>
        <v>202002_334_4562342690067</v>
      </c>
      <c r="B4598">
        <v>202002</v>
      </c>
      <c r="C4598">
        <v>334</v>
      </c>
      <c r="D4598" t="s">
        <v>87</v>
      </c>
      <c r="E4598" s="9">
        <v>4562342690067</v>
      </c>
      <c r="F4598">
        <v>0</v>
      </c>
      <c r="G4598">
        <v>0</v>
      </c>
      <c r="H4598" t="s">
        <v>23</v>
      </c>
      <c r="I4598" t="s">
        <v>19</v>
      </c>
      <c r="J4598" t="s">
        <v>329</v>
      </c>
      <c r="K4598">
        <v>25</v>
      </c>
      <c r="L4598">
        <v>0</v>
      </c>
      <c r="M4598">
        <v>0</v>
      </c>
      <c r="N4598">
        <v>0</v>
      </c>
    </row>
    <row r="4599" spans="1:14" x14ac:dyDescent="0.15">
      <c r="A4599" t="str">
        <f t="shared" si="74"/>
        <v>202002_334_4562342690074</v>
      </c>
      <c r="B4599">
        <v>202002</v>
      </c>
      <c r="C4599">
        <v>334</v>
      </c>
      <c r="D4599" t="s">
        <v>87</v>
      </c>
      <c r="E4599" s="9">
        <v>4562342690074</v>
      </c>
      <c r="F4599">
        <v>0</v>
      </c>
      <c r="G4599">
        <v>0</v>
      </c>
      <c r="H4599" t="s">
        <v>24</v>
      </c>
      <c r="I4599" t="s">
        <v>19</v>
      </c>
      <c r="J4599" t="s">
        <v>329</v>
      </c>
      <c r="K4599">
        <v>18</v>
      </c>
      <c r="L4599">
        <v>0</v>
      </c>
      <c r="M4599">
        <v>0</v>
      </c>
      <c r="N4599">
        <v>0</v>
      </c>
    </row>
    <row r="4600" spans="1:14" x14ac:dyDescent="0.15">
      <c r="A4600" t="str">
        <f t="shared" si="74"/>
        <v>202002_334_4562342690081</v>
      </c>
      <c r="B4600">
        <v>202002</v>
      </c>
      <c r="C4600">
        <v>334</v>
      </c>
      <c r="D4600" t="s">
        <v>87</v>
      </c>
      <c r="E4600" s="9">
        <v>4562342690081</v>
      </c>
      <c r="F4600">
        <v>0</v>
      </c>
      <c r="G4600">
        <v>0</v>
      </c>
      <c r="H4600" t="s">
        <v>25</v>
      </c>
      <c r="I4600" t="s">
        <v>19</v>
      </c>
      <c r="J4600" t="s">
        <v>329</v>
      </c>
      <c r="K4600">
        <v>7</v>
      </c>
      <c r="L4600">
        <v>0</v>
      </c>
      <c r="M4600">
        <v>0</v>
      </c>
      <c r="N4600">
        <v>0</v>
      </c>
    </row>
    <row r="4601" spans="1:14" x14ac:dyDescent="0.15">
      <c r="A4601" t="str">
        <f t="shared" si="74"/>
        <v>202002_349_4562342690029</v>
      </c>
      <c r="B4601">
        <v>202002</v>
      </c>
      <c r="C4601">
        <v>349</v>
      </c>
      <c r="D4601" t="s">
        <v>90</v>
      </c>
      <c r="E4601" s="9">
        <v>4562342690029</v>
      </c>
      <c r="F4601">
        <v>0</v>
      </c>
      <c r="G4601">
        <v>0</v>
      </c>
      <c r="H4601" t="s">
        <v>18</v>
      </c>
      <c r="I4601" t="s">
        <v>19</v>
      </c>
      <c r="J4601" t="s">
        <v>329</v>
      </c>
      <c r="K4601">
        <v>11</v>
      </c>
      <c r="L4601">
        <v>10</v>
      </c>
      <c r="M4601">
        <v>0</v>
      </c>
      <c r="N4601">
        <v>0</v>
      </c>
    </row>
    <row r="4602" spans="1:14" x14ac:dyDescent="0.15">
      <c r="A4602" t="str">
        <f t="shared" si="74"/>
        <v>202002_349_4562342690036</v>
      </c>
      <c r="B4602">
        <v>202002</v>
      </c>
      <c r="C4602">
        <v>349</v>
      </c>
      <c r="D4602" t="s">
        <v>90</v>
      </c>
      <c r="E4602" s="9">
        <v>4562342690036</v>
      </c>
      <c r="F4602">
        <v>0</v>
      </c>
      <c r="G4602">
        <v>0</v>
      </c>
      <c r="H4602" t="s">
        <v>20</v>
      </c>
      <c r="I4602" t="s">
        <v>19</v>
      </c>
      <c r="J4602" t="s">
        <v>329</v>
      </c>
      <c r="K4602">
        <v>3</v>
      </c>
      <c r="L4602">
        <v>2</v>
      </c>
      <c r="M4602">
        <v>0</v>
      </c>
      <c r="N4602">
        <v>0</v>
      </c>
    </row>
    <row r="4603" spans="1:14" x14ac:dyDescent="0.15">
      <c r="A4603" t="str">
        <f t="shared" si="74"/>
        <v>202002_349_4562342690050</v>
      </c>
      <c r="B4603">
        <v>202002</v>
      </c>
      <c r="C4603">
        <v>349</v>
      </c>
      <c r="D4603" t="s">
        <v>90</v>
      </c>
      <c r="E4603" s="9">
        <v>4562342690050</v>
      </c>
      <c r="F4603">
        <v>0</v>
      </c>
      <c r="G4603">
        <v>0</v>
      </c>
      <c r="H4603" t="s">
        <v>22</v>
      </c>
      <c r="I4603" t="s">
        <v>19</v>
      </c>
      <c r="J4603" t="s">
        <v>329</v>
      </c>
      <c r="K4603">
        <v>1</v>
      </c>
      <c r="L4603">
        <v>1</v>
      </c>
      <c r="M4603">
        <v>0</v>
      </c>
      <c r="N4603">
        <v>0</v>
      </c>
    </row>
    <row r="4604" spans="1:14" x14ac:dyDescent="0.15">
      <c r="A4604" t="str">
        <f t="shared" si="74"/>
        <v>202002_349_4562342690043</v>
      </c>
      <c r="B4604">
        <v>202002</v>
      </c>
      <c r="C4604">
        <v>349</v>
      </c>
      <c r="D4604" t="s">
        <v>90</v>
      </c>
      <c r="E4604" s="9">
        <v>4562342690043</v>
      </c>
      <c r="F4604">
        <v>0</v>
      </c>
      <c r="G4604">
        <v>0</v>
      </c>
      <c r="H4604" t="s">
        <v>21</v>
      </c>
      <c r="I4604" t="s">
        <v>19</v>
      </c>
      <c r="J4604" t="s">
        <v>329</v>
      </c>
      <c r="K4604">
        <v>7</v>
      </c>
      <c r="L4604">
        <v>7</v>
      </c>
      <c r="M4604">
        <v>0</v>
      </c>
      <c r="N4604">
        <v>0</v>
      </c>
    </row>
    <row r="4605" spans="1:14" x14ac:dyDescent="0.15">
      <c r="A4605" t="str">
        <f t="shared" si="74"/>
        <v>202002_349_4562342690067</v>
      </c>
      <c r="B4605">
        <v>202002</v>
      </c>
      <c r="C4605">
        <v>349</v>
      </c>
      <c r="D4605" t="s">
        <v>90</v>
      </c>
      <c r="E4605" s="9">
        <v>4562342690067</v>
      </c>
      <c r="F4605">
        <v>0</v>
      </c>
      <c r="G4605">
        <v>0</v>
      </c>
      <c r="H4605" t="s">
        <v>23</v>
      </c>
      <c r="I4605" t="s">
        <v>19</v>
      </c>
      <c r="J4605" t="s">
        <v>329</v>
      </c>
      <c r="K4605">
        <v>18</v>
      </c>
      <c r="L4605">
        <v>4</v>
      </c>
      <c r="M4605">
        <v>0</v>
      </c>
      <c r="N4605">
        <v>0</v>
      </c>
    </row>
    <row r="4606" spans="1:14" x14ac:dyDescent="0.15">
      <c r="A4606" t="str">
        <f t="shared" si="74"/>
        <v>202002_349_4562342690074</v>
      </c>
      <c r="B4606">
        <v>202002</v>
      </c>
      <c r="C4606">
        <v>349</v>
      </c>
      <c r="D4606" t="s">
        <v>90</v>
      </c>
      <c r="E4606" s="9">
        <v>4562342690074</v>
      </c>
      <c r="F4606">
        <v>0</v>
      </c>
      <c r="G4606">
        <v>0</v>
      </c>
      <c r="H4606" t="s">
        <v>24</v>
      </c>
      <c r="I4606" t="s">
        <v>19</v>
      </c>
      <c r="J4606" t="s">
        <v>329</v>
      </c>
      <c r="K4606">
        <v>5</v>
      </c>
      <c r="L4606">
        <v>2</v>
      </c>
      <c r="M4606">
        <v>0</v>
      </c>
      <c r="N4606">
        <v>0</v>
      </c>
    </row>
    <row r="4607" spans="1:14" x14ac:dyDescent="0.15">
      <c r="A4607" t="str">
        <f t="shared" si="74"/>
        <v>202002_349_4562342690081</v>
      </c>
      <c r="B4607">
        <v>202002</v>
      </c>
      <c r="C4607">
        <v>349</v>
      </c>
      <c r="D4607" t="s">
        <v>90</v>
      </c>
      <c r="E4607" s="9">
        <v>4562342690081</v>
      </c>
      <c r="F4607">
        <v>0</v>
      </c>
      <c r="G4607">
        <v>0</v>
      </c>
      <c r="H4607" t="s">
        <v>25</v>
      </c>
      <c r="I4607" t="s">
        <v>19</v>
      </c>
      <c r="J4607" t="s">
        <v>329</v>
      </c>
      <c r="K4607">
        <v>2</v>
      </c>
      <c r="L4607">
        <v>1</v>
      </c>
      <c r="M4607">
        <v>0</v>
      </c>
      <c r="N4607">
        <v>0</v>
      </c>
    </row>
    <row r="4608" spans="1:14" x14ac:dyDescent="0.15">
      <c r="A4608" t="str">
        <f t="shared" si="74"/>
        <v>202002_401_4562342690029</v>
      </c>
      <c r="B4608">
        <v>202002</v>
      </c>
      <c r="C4608">
        <v>401</v>
      </c>
      <c r="D4608" t="s">
        <v>107</v>
      </c>
      <c r="E4608" s="9">
        <v>4562342690029</v>
      </c>
      <c r="F4608">
        <v>0</v>
      </c>
      <c r="G4608">
        <v>0</v>
      </c>
      <c r="H4608" t="s">
        <v>18</v>
      </c>
      <c r="I4608" t="s">
        <v>19</v>
      </c>
      <c r="J4608" t="s">
        <v>329</v>
      </c>
      <c r="K4608">
        <v>13</v>
      </c>
      <c r="L4608">
        <v>0</v>
      </c>
      <c r="M4608">
        <v>0</v>
      </c>
      <c r="N4608">
        <v>0</v>
      </c>
    </row>
    <row r="4609" spans="1:14" x14ac:dyDescent="0.15">
      <c r="A4609" t="str">
        <f t="shared" si="74"/>
        <v>202002_401_4562342690036</v>
      </c>
      <c r="B4609">
        <v>202002</v>
      </c>
      <c r="C4609">
        <v>401</v>
      </c>
      <c r="D4609" t="s">
        <v>107</v>
      </c>
      <c r="E4609" s="9">
        <v>4562342690036</v>
      </c>
      <c r="F4609">
        <v>0</v>
      </c>
      <c r="G4609">
        <v>0</v>
      </c>
      <c r="H4609" t="s">
        <v>20</v>
      </c>
      <c r="I4609" t="s">
        <v>19</v>
      </c>
      <c r="J4609" t="s">
        <v>329</v>
      </c>
      <c r="K4609">
        <v>1</v>
      </c>
      <c r="L4609">
        <v>1</v>
      </c>
      <c r="M4609">
        <v>0</v>
      </c>
      <c r="N4609">
        <v>0</v>
      </c>
    </row>
    <row r="4610" spans="1:14" x14ac:dyDescent="0.15">
      <c r="A4610" t="str">
        <f t="shared" si="74"/>
        <v>202002_401_4562342690050</v>
      </c>
      <c r="B4610">
        <v>202002</v>
      </c>
      <c r="C4610">
        <v>401</v>
      </c>
      <c r="D4610" t="s">
        <v>107</v>
      </c>
      <c r="E4610" s="9">
        <v>4562342690050</v>
      </c>
      <c r="F4610">
        <v>0</v>
      </c>
      <c r="G4610">
        <v>0</v>
      </c>
      <c r="H4610" t="s">
        <v>22</v>
      </c>
      <c r="I4610" t="s">
        <v>19</v>
      </c>
      <c r="J4610" t="s">
        <v>329</v>
      </c>
      <c r="K4610">
        <v>3</v>
      </c>
      <c r="L4610">
        <v>0</v>
      </c>
      <c r="M4610">
        <v>0</v>
      </c>
      <c r="N4610">
        <v>0</v>
      </c>
    </row>
    <row r="4611" spans="1:14" x14ac:dyDescent="0.15">
      <c r="A4611" t="str">
        <f t="shared" si="74"/>
        <v>202002_401_4562342690043</v>
      </c>
      <c r="B4611">
        <v>202002</v>
      </c>
      <c r="C4611">
        <v>401</v>
      </c>
      <c r="D4611" t="s">
        <v>107</v>
      </c>
      <c r="E4611" s="9">
        <v>4562342690043</v>
      </c>
      <c r="F4611">
        <v>0</v>
      </c>
      <c r="G4611">
        <v>0</v>
      </c>
      <c r="H4611" t="s">
        <v>21</v>
      </c>
      <c r="I4611" t="s">
        <v>19</v>
      </c>
      <c r="J4611" t="s">
        <v>329</v>
      </c>
      <c r="K4611">
        <v>10</v>
      </c>
      <c r="L4611">
        <v>0</v>
      </c>
      <c r="M4611">
        <v>0</v>
      </c>
      <c r="N4611">
        <v>0</v>
      </c>
    </row>
    <row r="4612" spans="1:14" x14ac:dyDescent="0.15">
      <c r="A4612" t="str">
        <f t="shared" si="74"/>
        <v>202002_401_4562342690067</v>
      </c>
      <c r="B4612">
        <v>202002</v>
      </c>
      <c r="C4612">
        <v>401</v>
      </c>
      <c r="D4612" t="s">
        <v>107</v>
      </c>
      <c r="E4612" s="9">
        <v>4562342690067</v>
      </c>
      <c r="F4612">
        <v>0</v>
      </c>
      <c r="G4612">
        <v>0</v>
      </c>
      <c r="H4612" t="s">
        <v>23</v>
      </c>
      <c r="I4612" t="s">
        <v>19</v>
      </c>
      <c r="J4612" t="s">
        <v>329</v>
      </c>
      <c r="K4612">
        <v>16</v>
      </c>
      <c r="L4612">
        <v>3</v>
      </c>
      <c r="M4612">
        <v>0</v>
      </c>
      <c r="N4612">
        <v>0</v>
      </c>
    </row>
    <row r="4613" spans="1:14" x14ac:dyDescent="0.15">
      <c r="A4613" t="str">
        <f t="shared" si="74"/>
        <v>202002_401_4562342690074</v>
      </c>
      <c r="B4613">
        <v>202002</v>
      </c>
      <c r="C4613">
        <v>401</v>
      </c>
      <c r="D4613" t="s">
        <v>107</v>
      </c>
      <c r="E4613" s="9">
        <v>4562342690074</v>
      </c>
      <c r="F4613">
        <v>0</v>
      </c>
      <c r="G4613">
        <v>0</v>
      </c>
      <c r="H4613" t="s">
        <v>24</v>
      </c>
      <c r="I4613" t="s">
        <v>19</v>
      </c>
      <c r="J4613" t="s">
        <v>329</v>
      </c>
      <c r="K4613">
        <v>9</v>
      </c>
      <c r="L4613">
        <v>0</v>
      </c>
      <c r="M4613">
        <v>0</v>
      </c>
      <c r="N4613">
        <v>0</v>
      </c>
    </row>
    <row r="4614" spans="1:14" x14ac:dyDescent="0.15">
      <c r="A4614" t="str">
        <f t="shared" si="74"/>
        <v>202002_401_4562342690081</v>
      </c>
      <c r="B4614">
        <v>202002</v>
      </c>
      <c r="C4614">
        <v>401</v>
      </c>
      <c r="D4614" t="s">
        <v>107</v>
      </c>
      <c r="E4614" s="9">
        <v>4562342690081</v>
      </c>
      <c r="F4614">
        <v>0</v>
      </c>
      <c r="G4614">
        <v>0</v>
      </c>
      <c r="H4614" t="s">
        <v>25</v>
      </c>
      <c r="I4614" t="s">
        <v>19</v>
      </c>
      <c r="J4614" t="s">
        <v>329</v>
      </c>
      <c r="K4614">
        <v>2</v>
      </c>
      <c r="L4614">
        <v>0</v>
      </c>
      <c r="M4614">
        <v>0</v>
      </c>
      <c r="N4614">
        <v>0</v>
      </c>
    </row>
    <row r="4615" spans="1:14" x14ac:dyDescent="0.15">
      <c r="A4615" t="str">
        <f t="shared" si="74"/>
        <v>202002_91_4562342690029</v>
      </c>
      <c r="B4615">
        <v>202002</v>
      </c>
      <c r="C4615">
        <v>91</v>
      </c>
      <c r="D4615" t="s">
        <v>49</v>
      </c>
      <c r="E4615" s="9">
        <v>4562342690029</v>
      </c>
      <c r="F4615">
        <v>0</v>
      </c>
      <c r="G4615">
        <v>0</v>
      </c>
      <c r="H4615" t="s">
        <v>18</v>
      </c>
      <c r="I4615" t="s">
        <v>19</v>
      </c>
      <c r="J4615" t="s">
        <v>329</v>
      </c>
      <c r="K4615">
        <v>24</v>
      </c>
      <c r="L4615">
        <v>1</v>
      </c>
      <c r="M4615">
        <v>0</v>
      </c>
      <c r="N4615">
        <v>0</v>
      </c>
    </row>
    <row r="4616" spans="1:14" x14ac:dyDescent="0.15">
      <c r="A4616" t="str">
        <f t="shared" si="74"/>
        <v>202002_91_4562342690036</v>
      </c>
      <c r="B4616">
        <v>202002</v>
      </c>
      <c r="C4616">
        <v>91</v>
      </c>
      <c r="D4616" t="s">
        <v>49</v>
      </c>
      <c r="E4616" s="9">
        <v>4562342690036</v>
      </c>
      <c r="F4616">
        <v>0</v>
      </c>
      <c r="G4616">
        <v>0</v>
      </c>
      <c r="H4616" t="s">
        <v>20</v>
      </c>
      <c r="I4616" t="s">
        <v>19</v>
      </c>
      <c r="J4616" t="s">
        <v>329</v>
      </c>
      <c r="K4616">
        <v>10</v>
      </c>
      <c r="L4616">
        <v>0</v>
      </c>
      <c r="M4616">
        <v>0</v>
      </c>
      <c r="N4616">
        <v>0</v>
      </c>
    </row>
    <row r="4617" spans="1:14" x14ac:dyDescent="0.15">
      <c r="A4617" t="str">
        <f t="shared" si="74"/>
        <v>202002_91_4562342690050</v>
      </c>
      <c r="B4617">
        <v>202002</v>
      </c>
      <c r="C4617">
        <v>91</v>
      </c>
      <c r="D4617" t="s">
        <v>49</v>
      </c>
      <c r="E4617" s="9">
        <v>4562342690050</v>
      </c>
      <c r="F4617">
        <v>0</v>
      </c>
      <c r="G4617">
        <v>0</v>
      </c>
      <c r="H4617" t="s">
        <v>22</v>
      </c>
      <c r="I4617" t="s">
        <v>19</v>
      </c>
      <c r="J4617" t="s">
        <v>329</v>
      </c>
      <c r="K4617">
        <v>6</v>
      </c>
      <c r="L4617">
        <v>0</v>
      </c>
      <c r="M4617">
        <v>0</v>
      </c>
      <c r="N4617">
        <v>0</v>
      </c>
    </row>
    <row r="4618" spans="1:14" x14ac:dyDescent="0.15">
      <c r="A4618" t="str">
        <f t="shared" si="74"/>
        <v>202002_91_4562342690043</v>
      </c>
      <c r="B4618">
        <v>202002</v>
      </c>
      <c r="C4618">
        <v>91</v>
      </c>
      <c r="D4618" t="s">
        <v>49</v>
      </c>
      <c r="E4618" s="9">
        <v>4562342690043</v>
      </c>
      <c r="F4618">
        <v>0</v>
      </c>
      <c r="G4618">
        <v>0</v>
      </c>
      <c r="H4618" t="s">
        <v>21</v>
      </c>
      <c r="I4618" t="s">
        <v>19</v>
      </c>
      <c r="J4618" t="s">
        <v>329</v>
      </c>
      <c r="K4618">
        <v>20</v>
      </c>
      <c r="L4618">
        <v>0</v>
      </c>
      <c r="M4618">
        <v>0</v>
      </c>
      <c r="N4618">
        <v>0</v>
      </c>
    </row>
    <row r="4619" spans="1:14" x14ac:dyDescent="0.15">
      <c r="A4619" t="str">
        <f t="shared" si="74"/>
        <v>202002_91_4562342690067</v>
      </c>
      <c r="B4619">
        <v>202002</v>
      </c>
      <c r="C4619">
        <v>91</v>
      </c>
      <c r="D4619" t="s">
        <v>49</v>
      </c>
      <c r="E4619" s="9">
        <v>4562342690067</v>
      </c>
      <c r="F4619">
        <v>0</v>
      </c>
      <c r="G4619">
        <v>0</v>
      </c>
      <c r="H4619" t="s">
        <v>23</v>
      </c>
      <c r="I4619" t="s">
        <v>19</v>
      </c>
      <c r="J4619" t="s">
        <v>329</v>
      </c>
      <c r="K4619">
        <v>26</v>
      </c>
      <c r="L4619">
        <v>1</v>
      </c>
      <c r="M4619">
        <v>0</v>
      </c>
      <c r="N4619">
        <v>0</v>
      </c>
    </row>
    <row r="4620" spans="1:14" x14ac:dyDescent="0.15">
      <c r="A4620" t="str">
        <f t="shared" si="74"/>
        <v>202002_91_4562342690074</v>
      </c>
      <c r="B4620">
        <v>202002</v>
      </c>
      <c r="C4620">
        <v>91</v>
      </c>
      <c r="D4620" t="s">
        <v>49</v>
      </c>
      <c r="E4620" s="9">
        <v>4562342690074</v>
      </c>
      <c r="F4620">
        <v>0</v>
      </c>
      <c r="G4620">
        <v>0</v>
      </c>
      <c r="H4620" t="s">
        <v>24</v>
      </c>
      <c r="I4620" t="s">
        <v>19</v>
      </c>
      <c r="J4620" t="s">
        <v>329</v>
      </c>
      <c r="K4620">
        <v>19</v>
      </c>
      <c r="L4620">
        <v>3</v>
      </c>
      <c r="M4620">
        <v>0</v>
      </c>
      <c r="N4620">
        <v>0</v>
      </c>
    </row>
    <row r="4621" spans="1:14" x14ac:dyDescent="0.15">
      <c r="A4621" t="str">
        <f t="shared" si="74"/>
        <v>202002_91_4562342690081</v>
      </c>
      <c r="B4621">
        <v>202002</v>
      </c>
      <c r="C4621">
        <v>91</v>
      </c>
      <c r="D4621" t="s">
        <v>49</v>
      </c>
      <c r="E4621" s="9">
        <v>4562342690081</v>
      </c>
      <c r="F4621">
        <v>0</v>
      </c>
      <c r="G4621">
        <v>0</v>
      </c>
      <c r="H4621" t="s">
        <v>25</v>
      </c>
      <c r="I4621" t="s">
        <v>19</v>
      </c>
      <c r="J4621" t="s">
        <v>329</v>
      </c>
      <c r="K4621">
        <v>6</v>
      </c>
      <c r="L4621">
        <v>0</v>
      </c>
      <c r="M4621">
        <v>0</v>
      </c>
      <c r="N4621">
        <v>0</v>
      </c>
    </row>
    <row r="4622" spans="1:14" x14ac:dyDescent="0.15">
      <c r="A4622" t="str">
        <f t="shared" si="74"/>
        <v>202002_164_4562342690029</v>
      </c>
      <c r="B4622">
        <v>202002</v>
      </c>
      <c r="C4622">
        <v>164</v>
      </c>
      <c r="D4622" t="s">
        <v>61</v>
      </c>
      <c r="E4622" s="9">
        <v>4562342690029</v>
      </c>
      <c r="F4622">
        <v>0</v>
      </c>
      <c r="G4622">
        <v>0</v>
      </c>
      <c r="H4622" t="s">
        <v>18</v>
      </c>
      <c r="I4622" t="s">
        <v>19</v>
      </c>
      <c r="J4622" t="s">
        <v>329</v>
      </c>
      <c r="K4622">
        <v>22</v>
      </c>
      <c r="L4622">
        <v>0</v>
      </c>
      <c r="M4622">
        <v>0</v>
      </c>
      <c r="N4622">
        <v>0</v>
      </c>
    </row>
    <row r="4623" spans="1:14" x14ac:dyDescent="0.15">
      <c r="A4623" t="str">
        <f t="shared" si="74"/>
        <v>202002_164_4562342690036</v>
      </c>
      <c r="B4623">
        <v>202002</v>
      </c>
      <c r="C4623">
        <v>164</v>
      </c>
      <c r="D4623" t="s">
        <v>61</v>
      </c>
      <c r="E4623" s="9">
        <v>4562342690036</v>
      </c>
      <c r="F4623">
        <v>0</v>
      </c>
      <c r="G4623">
        <v>0</v>
      </c>
      <c r="H4623" t="s">
        <v>20</v>
      </c>
      <c r="I4623" t="s">
        <v>19</v>
      </c>
      <c r="J4623" t="s">
        <v>329</v>
      </c>
      <c r="K4623">
        <v>3</v>
      </c>
      <c r="L4623">
        <v>1</v>
      </c>
      <c r="M4623">
        <v>0</v>
      </c>
      <c r="N4623">
        <v>0</v>
      </c>
    </row>
    <row r="4624" spans="1:14" x14ac:dyDescent="0.15">
      <c r="A4624" t="str">
        <f t="shared" si="74"/>
        <v>202002_164_4562342690050</v>
      </c>
      <c r="B4624">
        <v>202002</v>
      </c>
      <c r="C4624">
        <v>164</v>
      </c>
      <c r="D4624" t="s">
        <v>61</v>
      </c>
      <c r="E4624" s="9">
        <v>4562342690050</v>
      </c>
      <c r="F4624">
        <v>0</v>
      </c>
      <c r="G4624">
        <v>0</v>
      </c>
      <c r="H4624" t="s">
        <v>22</v>
      </c>
      <c r="I4624" t="s">
        <v>19</v>
      </c>
      <c r="J4624" t="s">
        <v>329</v>
      </c>
      <c r="K4624">
        <v>4</v>
      </c>
      <c r="L4624">
        <v>0</v>
      </c>
      <c r="M4624">
        <v>0</v>
      </c>
      <c r="N4624">
        <v>0</v>
      </c>
    </row>
    <row r="4625" spans="1:14" x14ac:dyDescent="0.15">
      <c r="A4625" t="str">
        <f t="shared" si="74"/>
        <v>202002_164_4562342690043</v>
      </c>
      <c r="B4625">
        <v>202002</v>
      </c>
      <c r="C4625">
        <v>164</v>
      </c>
      <c r="D4625" t="s">
        <v>61</v>
      </c>
      <c r="E4625" s="9">
        <v>4562342690043</v>
      </c>
      <c r="F4625">
        <v>0</v>
      </c>
      <c r="G4625">
        <v>0</v>
      </c>
      <c r="H4625" t="s">
        <v>21</v>
      </c>
      <c r="I4625" t="s">
        <v>19</v>
      </c>
      <c r="J4625" t="s">
        <v>329</v>
      </c>
      <c r="K4625">
        <v>18</v>
      </c>
      <c r="L4625">
        <v>0</v>
      </c>
      <c r="M4625">
        <v>0</v>
      </c>
      <c r="N4625">
        <v>0</v>
      </c>
    </row>
    <row r="4626" spans="1:14" x14ac:dyDescent="0.15">
      <c r="A4626" t="str">
        <f t="shared" si="74"/>
        <v>202002_164_4562342690067</v>
      </c>
      <c r="B4626">
        <v>202002</v>
      </c>
      <c r="C4626">
        <v>164</v>
      </c>
      <c r="D4626" t="s">
        <v>61</v>
      </c>
      <c r="E4626" s="9">
        <v>4562342690067</v>
      </c>
      <c r="F4626">
        <v>0</v>
      </c>
      <c r="G4626">
        <v>0</v>
      </c>
      <c r="H4626" t="s">
        <v>23</v>
      </c>
      <c r="I4626" t="s">
        <v>19</v>
      </c>
      <c r="J4626" t="s">
        <v>329</v>
      </c>
      <c r="K4626">
        <v>24</v>
      </c>
      <c r="L4626">
        <v>0</v>
      </c>
      <c r="M4626">
        <v>0</v>
      </c>
      <c r="N4626">
        <v>0</v>
      </c>
    </row>
    <row r="4627" spans="1:14" x14ac:dyDescent="0.15">
      <c r="A4627" t="str">
        <f t="shared" si="74"/>
        <v>202002_164_4562342690074</v>
      </c>
      <c r="B4627">
        <v>202002</v>
      </c>
      <c r="C4627">
        <v>164</v>
      </c>
      <c r="D4627" t="s">
        <v>61</v>
      </c>
      <c r="E4627" s="9">
        <v>4562342690074</v>
      </c>
      <c r="F4627">
        <v>0</v>
      </c>
      <c r="G4627">
        <v>0</v>
      </c>
      <c r="H4627" t="s">
        <v>24</v>
      </c>
      <c r="I4627" t="s">
        <v>19</v>
      </c>
      <c r="J4627" t="s">
        <v>329</v>
      </c>
      <c r="K4627">
        <v>20</v>
      </c>
      <c r="L4627">
        <v>1</v>
      </c>
      <c r="M4627">
        <v>0</v>
      </c>
      <c r="N4627">
        <v>0</v>
      </c>
    </row>
    <row r="4628" spans="1:14" x14ac:dyDescent="0.15">
      <c r="A4628" t="str">
        <f t="shared" si="74"/>
        <v>202002_164_4562342690081</v>
      </c>
      <c r="B4628">
        <v>202002</v>
      </c>
      <c r="C4628">
        <v>164</v>
      </c>
      <c r="D4628" t="s">
        <v>61</v>
      </c>
      <c r="E4628" s="9">
        <v>4562342690081</v>
      </c>
      <c r="F4628">
        <v>0</v>
      </c>
      <c r="G4628">
        <v>0</v>
      </c>
      <c r="H4628" t="s">
        <v>25</v>
      </c>
      <c r="I4628" t="s">
        <v>19</v>
      </c>
      <c r="J4628" t="s">
        <v>329</v>
      </c>
      <c r="K4628">
        <v>4</v>
      </c>
      <c r="L4628">
        <v>0</v>
      </c>
      <c r="M4628">
        <v>0</v>
      </c>
      <c r="N4628">
        <v>0</v>
      </c>
    </row>
    <row r="4629" spans="1:14" x14ac:dyDescent="0.15">
      <c r="A4629" t="str">
        <f t="shared" si="74"/>
        <v>202002_90_4562342690029</v>
      </c>
      <c r="B4629">
        <v>202002</v>
      </c>
      <c r="C4629">
        <v>90</v>
      </c>
      <c r="D4629" t="s">
        <v>48</v>
      </c>
      <c r="E4629" s="9">
        <v>4562342690029</v>
      </c>
      <c r="F4629">
        <v>0</v>
      </c>
      <c r="G4629">
        <v>0</v>
      </c>
      <c r="H4629" t="s">
        <v>18</v>
      </c>
      <c r="I4629" t="s">
        <v>19</v>
      </c>
      <c r="J4629" t="s">
        <v>329</v>
      </c>
      <c r="K4629">
        <v>15</v>
      </c>
      <c r="L4629">
        <v>0</v>
      </c>
      <c r="M4629">
        <v>0</v>
      </c>
      <c r="N4629">
        <v>0</v>
      </c>
    </row>
    <row r="4630" spans="1:14" x14ac:dyDescent="0.15">
      <c r="A4630" t="str">
        <f t="shared" si="74"/>
        <v>202002_90_4562342690036</v>
      </c>
      <c r="B4630">
        <v>202002</v>
      </c>
      <c r="C4630">
        <v>90</v>
      </c>
      <c r="D4630" t="s">
        <v>48</v>
      </c>
      <c r="E4630" s="9">
        <v>4562342690036</v>
      </c>
      <c r="F4630">
        <v>0</v>
      </c>
      <c r="G4630">
        <v>0</v>
      </c>
      <c r="H4630" t="s">
        <v>20</v>
      </c>
      <c r="I4630" t="s">
        <v>19</v>
      </c>
      <c r="J4630" t="s">
        <v>329</v>
      </c>
      <c r="K4630">
        <v>5</v>
      </c>
      <c r="L4630">
        <v>1</v>
      </c>
      <c r="M4630">
        <v>0</v>
      </c>
      <c r="N4630">
        <v>0</v>
      </c>
    </row>
    <row r="4631" spans="1:14" x14ac:dyDescent="0.15">
      <c r="A4631" t="str">
        <f t="shared" si="74"/>
        <v>202002_90_4562342690050</v>
      </c>
      <c r="B4631">
        <v>202002</v>
      </c>
      <c r="C4631">
        <v>90</v>
      </c>
      <c r="D4631" t="s">
        <v>48</v>
      </c>
      <c r="E4631" s="9">
        <v>4562342690050</v>
      </c>
      <c r="F4631">
        <v>0</v>
      </c>
      <c r="G4631">
        <v>0</v>
      </c>
      <c r="H4631" t="s">
        <v>22</v>
      </c>
      <c r="I4631" t="s">
        <v>19</v>
      </c>
      <c r="J4631" t="s">
        <v>329</v>
      </c>
      <c r="K4631">
        <v>4</v>
      </c>
      <c r="L4631">
        <v>1</v>
      </c>
      <c r="M4631">
        <v>0</v>
      </c>
      <c r="N4631">
        <v>0</v>
      </c>
    </row>
    <row r="4632" spans="1:14" x14ac:dyDescent="0.15">
      <c r="A4632" t="str">
        <f t="shared" si="74"/>
        <v>202002_90_4562342690043</v>
      </c>
      <c r="B4632">
        <v>202002</v>
      </c>
      <c r="C4632">
        <v>90</v>
      </c>
      <c r="D4632" t="s">
        <v>48</v>
      </c>
      <c r="E4632" s="9">
        <v>4562342690043</v>
      </c>
      <c r="F4632">
        <v>0</v>
      </c>
      <c r="G4632">
        <v>0</v>
      </c>
      <c r="H4632" t="s">
        <v>21</v>
      </c>
      <c r="I4632" t="s">
        <v>19</v>
      </c>
      <c r="J4632" t="s">
        <v>329</v>
      </c>
      <c r="K4632">
        <v>11</v>
      </c>
      <c r="L4632">
        <v>4</v>
      </c>
      <c r="M4632">
        <v>0</v>
      </c>
      <c r="N4632">
        <v>0</v>
      </c>
    </row>
    <row r="4633" spans="1:14" x14ac:dyDescent="0.15">
      <c r="A4633" t="str">
        <f t="shared" ref="A4633:A4696" si="75">B4633&amp;"_"&amp;C4633&amp;"_"&amp;E4633</f>
        <v>202002_90_4562342690067</v>
      </c>
      <c r="B4633">
        <v>202002</v>
      </c>
      <c r="C4633">
        <v>90</v>
      </c>
      <c r="D4633" t="s">
        <v>48</v>
      </c>
      <c r="E4633" s="9">
        <v>4562342690067</v>
      </c>
      <c r="F4633">
        <v>0</v>
      </c>
      <c r="G4633">
        <v>0</v>
      </c>
      <c r="H4633" t="s">
        <v>23</v>
      </c>
      <c r="I4633" t="s">
        <v>19</v>
      </c>
      <c r="J4633" t="s">
        <v>329</v>
      </c>
      <c r="K4633">
        <v>20</v>
      </c>
      <c r="L4633">
        <v>0</v>
      </c>
      <c r="M4633">
        <v>0</v>
      </c>
      <c r="N4633">
        <v>0</v>
      </c>
    </row>
    <row r="4634" spans="1:14" x14ac:dyDescent="0.15">
      <c r="A4634" t="str">
        <f t="shared" si="75"/>
        <v>202002_90_4562342690074</v>
      </c>
      <c r="B4634">
        <v>202002</v>
      </c>
      <c r="C4634">
        <v>90</v>
      </c>
      <c r="D4634" t="s">
        <v>48</v>
      </c>
      <c r="E4634" s="9">
        <v>4562342690074</v>
      </c>
      <c r="F4634">
        <v>0</v>
      </c>
      <c r="G4634">
        <v>0</v>
      </c>
      <c r="H4634" t="s">
        <v>24</v>
      </c>
      <c r="I4634" t="s">
        <v>19</v>
      </c>
      <c r="J4634" t="s">
        <v>329</v>
      </c>
      <c r="K4634">
        <v>26</v>
      </c>
      <c r="L4634">
        <v>4</v>
      </c>
      <c r="M4634">
        <v>0</v>
      </c>
      <c r="N4634">
        <v>0</v>
      </c>
    </row>
    <row r="4635" spans="1:14" x14ac:dyDescent="0.15">
      <c r="A4635" t="str">
        <f t="shared" si="75"/>
        <v>202002_90_4562342690081</v>
      </c>
      <c r="B4635">
        <v>202002</v>
      </c>
      <c r="C4635">
        <v>90</v>
      </c>
      <c r="D4635" t="s">
        <v>48</v>
      </c>
      <c r="E4635" s="9">
        <v>4562342690081</v>
      </c>
      <c r="F4635">
        <v>0</v>
      </c>
      <c r="G4635">
        <v>0</v>
      </c>
      <c r="H4635" t="s">
        <v>25</v>
      </c>
      <c r="I4635" t="s">
        <v>19</v>
      </c>
      <c r="J4635" t="s">
        <v>329</v>
      </c>
      <c r="K4635">
        <v>11</v>
      </c>
      <c r="L4635">
        <v>0</v>
      </c>
      <c r="M4635">
        <v>0</v>
      </c>
      <c r="N4635">
        <v>0</v>
      </c>
    </row>
    <row r="4636" spans="1:14" x14ac:dyDescent="0.15">
      <c r="A4636" t="str">
        <f t="shared" si="75"/>
        <v>202002_302_4562342690029</v>
      </c>
      <c r="B4636">
        <v>202002</v>
      </c>
      <c r="C4636">
        <v>302</v>
      </c>
      <c r="D4636" t="s">
        <v>72</v>
      </c>
      <c r="E4636" s="9">
        <v>4562342690029</v>
      </c>
      <c r="F4636">
        <v>0</v>
      </c>
      <c r="G4636">
        <v>0</v>
      </c>
      <c r="H4636" t="s">
        <v>18</v>
      </c>
      <c r="I4636" t="s">
        <v>19</v>
      </c>
      <c r="J4636" t="s">
        <v>329</v>
      </c>
      <c r="K4636">
        <v>20</v>
      </c>
      <c r="L4636">
        <v>0</v>
      </c>
      <c r="M4636">
        <v>0</v>
      </c>
      <c r="N4636">
        <v>0</v>
      </c>
    </row>
    <row r="4637" spans="1:14" x14ac:dyDescent="0.15">
      <c r="A4637" t="str">
        <f t="shared" si="75"/>
        <v>202002_302_4562342690036</v>
      </c>
      <c r="B4637">
        <v>202002</v>
      </c>
      <c r="C4637">
        <v>302</v>
      </c>
      <c r="D4637" t="s">
        <v>72</v>
      </c>
      <c r="E4637" s="9">
        <v>4562342690036</v>
      </c>
      <c r="F4637">
        <v>0</v>
      </c>
      <c r="G4637">
        <v>0</v>
      </c>
      <c r="H4637" t="s">
        <v>20</v>
      </c>
      <c r="I4637" t="s">
        <v>19</v>
      </c>
      <c r="J4637" t="s">
        <v>329</v>
      </c>
      <c r="K4637">
        <v>6</v>
      </c>
      <c r="L4637">
        <v>0</v>
      </c>
      <c r="M4637">
        <v>0</v>
      </c>
      <c r="N4637">
        <v>0</v>
      </c>
    </row>
    <row r="4638" spans="1:14" x14ac:dyDescent="0.15">
      <c r="A4638" t="str">
        <f t="shared" si="75"/>
        <v>202002_302_4562342690050</v>
      </c>
      <c r="B4638">
        <v>202002</v>
      </c>
      <c r="C4638">
        <v>302</v>
      </c>
      <c r="D4638" t="s">
        <v>72</v>
      </c>
      <c r="E4638" s="9">
        <v>4562342690050</v>
      </c>
      <c r="F4638">
        <v>0</v>
      </c>
      <c r="G4638">
        <v>0</v>
      </c>
      <c r="H4638" t="s">
        <v>22</v>
      </c>
      <c r="I4638" t="s">
        <v>19</v>
      </c>
      <c r="J4638" t="s">
        <v>329</v>
      </c>
      <c r="K4638">
        <v>7</v>
      </c>
      <c r="L4638">
        <v>0</v>
      </c>
      <c r="M4638">
        <v>0</v>
      </c>
      <c r="N4638">
        <v>0</v>
      </c>
    </row>
    <row r="4639" spans="1:14" x14ac:dyDescent="0.15">
      <c r="A4639" t="str">
        <f t="shared" si="75"/>
        <v>202002_302_4562342690043</v>
      </c>
      <c r="B4639">
        <v>202002</v>
      </c>
      <c r="C4639">
        <v>302</v>
      </c>
      <c r="D4639" t="s">
        <v>72</v>
      </c>
      <c r="E4639" s="9">
        <v>4562342690043</v>
      </c>
      <c r="F4639">
        <v>0</v>
      </c>
      <c r="G4639">
        <v>0</v>
      </c>
      <c r="H4639" t="s">
        <v>21</v>
      </c>
      <c r="I4639" t="s">
        <v>19</v>
      </c>
      <c r="J4639" t="s">
        <v>329</v>
      </c>
      <c r="K4639">
        <v>13</v>
      </c>
      <c r="L4639">
        <v>1</v>
      </c>
      <c r="M4639">
        <v>0</v>
      </c>
      <c r="N4639">
        <v>0</v>
      </c>
    </row>
    <row r="4640" spans="1:14" x14ac:dyDescent="0.15">
      <c r="A4640" t="str">
        <f t="shared" si="75"/>
        <v>202002_302_4562342690067</v>
      </c>
      <c r="B4640">
        <v>202002</v>
      </c>
      <c r="C4640">
        <v>302</v>
      </c>
      <c r="D4640" t="s">
        <v>72</v>
      </c>
      <c r="E4640" s="9">
        <v>4562342690067</v>
      </c>
      <c r="F4640">
        <v>0</v>
      </c>
      <c r="G4640">
        <v>0</v>
      </c>
      <c r="H4640" t="s">
        <v>23</v>
      </c>
      <c r="I4640" t="s">
        <v>19</v>
      </c>
      <c r="J4640" t="s">
        <v>329</v>
      </c>
      <c r="K4640">
        <v>21</v>
      </c>
      <c r="L4640">
        <v>0</v>
      </c>
      <c r="M4640">
        <v>0</v>
      </c>
      <c r="N4640">
        <v>0</v>
      </c>
    </row>
    <row r="4641" spans="1:14" x14ac:dyDescent="0.15">
      <c r="A4641" t="str">
        <f t="shared" si="75"/>
        <v>202002_302_4562342690074</v>
      </c>
      <c r="B4641">
        <v>202002</v>
      </c>
      <c r="C4641">
        <v>302</v>
      </c>
      <c r="D4641" t="s">
        <v>72</v>
      </c>
      <c r="E4641" s="9">
        <v>4562342690074</v>
      </c>
      <c r="F4641">
        <v>0</v>
      </c>
      <c r="G4641">
        <v>0</v>
      </c>
      <c r="H4641" t="s">
        <v>24</v>
      </c>
      <c r="I4641" t="s">
        <v>19</v>
      </c>
      <c r="J4641" t="s">
        <v>329</v>
      </c>
      <c r="K4641">
        <v>18</v>
      </c>
      <c r="L4641">
        <v>1</v>
      </c>
      <c r="M4641">
        <v>0</v>
      </c>
      <c r="N4641">
        <v>0</v>
      </c>
    </row>
    <row r="4642" spans="1:14" x14ac:dyDescent="0.15">
      <c r="A4642" t="str">
        <f t="shared" si="75"/>
        <v>202002_302_4562342690081</v>
      </c>
      <c r="B4642">
        <v>202002</v>
      </c>
      <c r="C4642">
        <v>302</v>
      </c>
      <c r="D4642" t="s">
        <v>72</v>
      </c>
      <c r="E4642" s="9">
        <v>4562342690081</v>
      </c>
      <c r="F4642">
        <v>0</v>
      </c>
      <c r="G4642">
        <v>0</v>
      </c>
      <c r="H4642" t="s">
        <v>25</v>
      </c>
      <c r="I4642" t="s">
        <v>19</v>
      </c>
      <c r="J4642" t="s">
        <v>329</v>
      </c>
      <c r="K4642">
        <v>3</v>
      </c>
      <c r="L4642">
        <v>0</v>
      </c>
      <c r="M4642">
        <v>0</v>
      </c>
      <c r="N4642">
        <v>0</v>
      </c>
    </row>
    <row r="4643" spans="1:14" x14ac:dyDescent="0.15">
      <c r="A4643" t="str">
        <f t="shared" si="75"/>
        <v>202002_328_4562342690029</v>
      </c>
      <c r="B4643">
        <v>202002</v>
      </c>
      <c r="C4643">
        <v>328</v>
      </c>
      <c r="D4643" t="s">
        <v>86</v>
      </c>
      <c r="E4643" s="9">
        <v>4562342690029</v>
      </c>
      <c r="F4643">
        <v>0</v>
      </c>
      <c r="G4643">
        <v>0</v>
      </c>
      <c r="H4643" t="s">
        <v>18</v>
      </c>
      <c r="I4643" t="s">
        <v>19</v>
      </c>
      <c r="J4643" t="s">
        <v>329</v>
      </c>
      <c r="K4643">
        <v>20</v>
      </c>
      <c r="L4643">
        <v>0</v>
      </c>
      <c r="M4643">
        <v>0</v>
      </c>
      <c r="N4643">
        <v>0</v>
      </c>
    </row>
    <row r="4644" spans="1:14" x14ac:dyDescent="0.15">
      <c r="A4644" t="str">
        <f t="shared" si="75"/>
        <v>202002_328_4562342690036</v>
      </c>
      <c r="B4644">
        <v>202002</v>
      </c>
      <c r="C4644">
        <v>328</v>
      </c>
      <c r="D4644" t="s">
        <v>86</v>
      </c>
      <c r="E4644" s="9">
        <v>4562342690036</v>
      </c>
      <c r="F4644">
        <v>0</v>
      </c>
      <c r="G4644">
        <v>0</v>
      </c>
      <c r="H4644" t="s">
        <v>20</v>
      </c>
      <c r="I4644" t="s">
        <v>19</v>
      </c>
      <c r="J4644" t="s">
        <v>329</v>
      </c>
      <c r="K4644">
        <v>6</v>
      </c>
      <c r="L4644">
        <v>0</v>
      </c>
      <c r="M4644">
        <v>0</v>
      </c>
      <c r="N4644">
        <v>0</v>
      </c>
    </row>
    <row r="4645" spans="1:14" x14ac:dyDescent="0.15">
      <c r="A4645" t="str">
        <f t="shared" si="75"/>
        <v>202002_328_4562342690050</v>
      </c>
      <c r="B4645">
        <v>202002</v>
      </c>
      <c r="C4645">
        <v>328</v>
      </c>
      <c r="D4645" t="s">
        <v>86</v>
      </c>
      <c r="E4645" s="9">
        <v>4562342690050</v>
      </c>
      <c r="F4645">
        <v>0</v>
      </c>
      <c r="G4645">
        <v>0</v>
      </c>
      <c r="H4645" t="s">
        <v>22</v>
      </c>
      <c r="I4645" t="s">
        <v>19</v>
      </c>
      <c r="J4645" t="s">
        <v>329</v>
      </c>
      <c r="K4645">
        <v>7</v>
      </c>
      <c r="L4645">
        <v>1</v>
      </c>
      <c r="M4645">
        <v>0</v>
      </c>
      <c r="N4645">
        <v>0</v>
      </c>
    </row>
    <row r="4646" spans="1:14" x14ac:dyDescent="0.15">
      <c r="A4646" t="str">
        <f t="shared" si="75"/>
        <v>202002_328_4562342690043</v>
      </c>
      <c r="B4646">
        <v>202002</v>
      </c>
      <c r="C4646">
        <v>328</v>
      </c>
      <c r="D4646" t="s">
        <v>86</v>
      </c>
      <c r="E4646" s="9">
        <v>4562342690043</v>
      </c>
      <c r="F4646">
        <v>0</v>
      </c>
      <c r="G4646">
        <v>0</v>
      </c>
      <c r="H4646" t="s">
        <v>21</v>
      </c>
      <c r="I4646" t="s">
        <v>19</v>
      </c>
      <c r="J4646" t="s">
        <v>329</v>
      </c>
      <c r="K4646">
        <v>21</v>
      </c>
      <c r="L4646">
        <v>3</v>
      </c>
      <c r="M4646">
        <v>0</v>
      </c>
      <c r="N4646">
        <v>0</v>
      </c>
    </row>
    <row r="4647" spans="1:14" x14ac:dyDescent="0.15">
      <c r="A4647" t="str">
        <f t="shared" si="75"/>
        <v>202002_328_4562342690067</v>
      </c>
      <c r="B4647">
        <v>202002</v>
      </c>
      <c r="C4647">
        <v>328</v>
      </c>
      <c r="D4647" t="s">
        <v>86</v>
      </c>
      <c r="E4647" s="9">
        <v>4562342690067</v>
      </c>
      <c r="F4647">
        <v>0</v>
      </c>
      <c r="G4647">
        <v>0</v>
      </c>
      <c r="H4647" t="s">
        <v>23</v>
      </c>
      <c r="I4647" t="s">
        <v>19</v>
      </c>
      <c r="J4647" t="s">
        <v>329</v>
      </c>
      <c r="K4647">
        <v>24</v>
      </c>
      <c r="L4647">
        <v>0</v>
      </c>
      <c r="M4647">
        <v>0</v>
      </c>
      <c r="N4647">
        <v>0</v>
      </c>
    </row>
    <row r="4648" spans="1:14" x14ac:dyDescent="0.15">
      <c r="A4648" t="str">
        <f t="shared" si="75"/>
        <v>202002_328_4562342690074</v>
      </c>
      <c r="B4648">
        <v>202002</v>
      </c>
      <c r="C4648">
        <v>328</v>
      </c>
      <c r="D4648" t="s">
        <v>86</v>
      </c>
      <c r="E4648" s="9">
        <v>4562342690074</v>
      </c>
      <c r="F4648">
        <v>0</v>
      </c>
      <c r="G4648">
        <v>0</v>
      </c>
      <c r="H4648" t="s">
        <v>24</v>
      </c>
      <c r="I4648" t="s">
        <v>19</v>
      </c>
      <c r="J4648" t="s">
        <v>329</v>
      </c>
      <c r="K4648">
        <v>13</v>
      </c>
      <c r="L4648">
        <v>5</v>
      </c>
      <c r="M4648">
        <v>0</v>
      </c>
      <c r="N4648">
        <v>0</v>
      </c>
    </row>
    <row r="4649" spans="1:14" x14ac:dyDescent="0.15">
      <c r="A4649" t="str">
        <f t="shared" si="75"/>
        <v>202002_328_4562342690081</v>
      </c>
      <c r="B4649">
        <v>202002</v>
      </c>
      <c r="C4649">
        <v>328</v>
      </c>
      <c r="D4649" t="s">
        <v>86</v>
      </c>
      <c r="E4649" s="9">
        <v>4562342690081</v>
      </c>
      <c r="F4649">
        <v>0</v>
      </c>
      <c r="G4649">
        <v>0</v>
      </c>
      <c r="H4649" t="s">
        <v>25</v>
      </c>
      <c r="I4649" t="s">
        <v>19</v>
      </c>
      <c r="J4649" t="s">
        <v>329</v>
      </c>
      <c r="K4649">
        <v>4</v>
      </c>
      <c r="L4649">
        <v>1</v>
      </c>
      <c r="M4649">
        <v>0</v>
      </c>
      <c r="N4649">
        <v>0</v>
      </c>
    </row>
    <row r="4650" spans="1:14" x14ac:dyDescent="0.15">
      <c r="A4650" t="str">
        <f t="shared" si="75"/>
        <v>202002_387_4562342690029</v>
      </c>
      <c r="B4650">
        <v>202002</v>
      </c>
      <c r="C4650">
        <v>387</v>
      </c>
      <c r="D4650" t="s">
        <v>99</v>
      </c>
      <c r="E4650" s="9">
        <v>4562342690029</v>
      </c>
      <c r="F4650">
        <v>0</v>
      </c>
      <c r="G4650">
        <v>0</v>
      </c>
      <c r="H4650" t="s">
        <v>18</v>
      </c>
      <c r="I4650" t="s">
        <v>19</v>
      </c>
      <c r="J4650" t="s">
        <v>329</v>
      </c>
      <c r="K4650">
        <v>0</v>
      </c>
      <c r="L4650">
        <v>1</v>
      </c>
      <c r="M4650">
        <v>0</v>
      </c>
      <c r="N4650">
        <v>0</v>
      </c>
    </row>
    <row r="4651" spans="1:14" x14ac:dyDescent="0.15">
      <c r="A4651" t="str">
        <f t="shared" si="75"/>
        <v>202002_387_4562342690036</v>
      </c>
      <c r="B4651">
        <v>202002</v>
      </c>
      <c r="C4651">
        <v>387</v>
      </c>
      <c r="D4651" t="s">
        <v>99</v>
      </c>
      <c r="E4651" s="9">
        <v>4562342690036</v>
      </c>
      <c r="F4651">
        <v>0</v>
      </c>
      <c r="G4651">
        <v>0</v>
      </c>
      <c r="H4651" t="s">
        <v>20</v>
      </c>
      <c r="I4651" t="s">
        <v>19</v>
      </c>
      <c r="J4651" t="s">
        <v>329</v>
      </c>
      <c r="K4651">
        <v>0</v>
      </c>
      <c r="L4651">
        <v>0</v>
      </c>
      <c r="M4651">
        <v>0</v>
      </c>
      <c r="N4651">
        <v>0</v>
      </c>
    </row>
    <row r="4652" spans="1:14" x14ac:dyDescent="0.15">
      <c r="A4652" t="str">
        <f t="shared" si="75"/>
        <v>202002_387_4562342690050</v>
      </c>
      <c r="B4652">
        <v>202002</v>
      </c>
      <c r="C4652">
        <v>387</v>
      </c>
      <c r="D4652" t="s">
        <v>99</v>
      </c>
      <c r="E4652" s="9">
        <v>4562342690050</v>
      </c>
      <c r="F4652">
        <v>0</v>
      </c>
      <c r="G4652">
        <v>0</v>
      </c>
      <c r="H4652" t="s">
        <v>22</v>
      </c>
      <c r="I4652" t="s">
        <v>19</v>
      </c>
      <c r="J4652" t="s">
        <v>329</v>
      </c>
      <c r="K4652">
        <v>0</v>
      </c>
      <c r="L4652">
        <v>1</v>
      </c>
      <c r="M4652">
        <v>0</v>
      </c>
      <c r="N4652">
        <v>0</v>
      </c>
    </row>
    <row r="4653" spans="1:14" x14ac:dyDescent="0.15">
      <c r="A4653" t="str">
        <f t="shared" si="75"/>
        <v>202002_387_4562342690043</v>
      </c>
      <c r="B4653">
        <v>202002</v>
      </c>
      <c r="C4653">
        <v>387</v>
      </c>
      <c r="D4653" t="s">
        <v>99</v>
      </c>
      <c r="E4653" s="9">
        <v>4562342690043</v>
      </c>
      <c r="F4653">
        <v>0</v>
      </c>
      <c r="G4653">
        <v>0</v>
      </c>
      <c r="H4653" t="s">
        <v>21</v>
      </c>
      <c r="I4653" t="s">
        <v>19</v>
      </c>
      <c r="J4653" t="s">
        <v>329</v>
      </c>
      <c r="K4653">
        <v>0</v>
      </c>
      <c r="L4653">
        <v>0</v>
      </c>
      <c r="M4653">
        <v>0</v>
      </c>
      <c r="N4653">
        <v>0</v>
      </c>
    </row>
    <row r="4654" spans="1:14" x14ac:dyDescent="0.15">
      <c r="A4654" t="str">
        <f t="shared" si="75"/>
        <v>202002_387_4562342690067</v>
      </c>
      <c r="B4654">
        <v>202002</v>
      </c>
      <c r="C4654">
        <v>387</v>
      </c>
      <c r="D4654" t="s">
        <v>99</v>
      </c>
      <c r="E4654" s="9">
        <v>4562342690067</v>
      </c>
      <c r="F4654">
        <v>0</v>
      </c>
      <c r="G4654">
        <v>0</v>
      </c>
      <c r="H4654" t="s">
        <v>23</v>
      </c>
      <c r="I4654" t="s">
        <v>19</v>
      </c>
      <c r="J4654" t="s">
        <v>329</v>
      </c>
      <c r="K4654">
        <v>0</v>
      </c>
      <c r="L4654">
        <v>0</v>
      </c>
      <c r="M4654">
        <v>0</v>
      </c>
      <c r="N4654">
        <v>0</v>
      </c>
    </row>
    <row r="4655" spans="1:14" x14ac:dyDescent="0.15">
      <c r="A4655" t="str">
        <f t="shared" si="75"/>
        <v>202002_387_4562342690074</v>
      </c>
      <c r="B4655">
        <v>202002</v>
      </c>
      <c r="C4655">
        <v>387</v>
      </c>
      <c r="D4655" t="s">
        <v>99</v>
      </c>
      <c r="E4655" s="9">
        <v>4562342690074</v>
      </c>
      <c r="F4655">
        <v>0</v>
      </c>
      <c r="G4655">
        <v>0</v>
      </c>
      <c r="H4655" t="s">
        <v>24</v>
      </c>
      <c r="I4655" t="s">
        <v>19</v>
      </c>
      <c r="J4655" t="s">
        <v>329</v>
      </c>
      <c r="K4655">
        <v>0</v>
      </c>
      <c r="L4655">
        <v>2</v>
      </c>
      <c r="M4655">
        <v>0</v>
      </c>
      <c r="N4655">
        <v>0</v>
      </c>
    </row>
    <row r="4656" spans="1:14" x14ac:dyDescent="0.15">
      <c r="A4656" t="str">
        <f t="shared" si="75"/>
        <v>202002_387_4562342690081</v>
      </c>
      <c r="B4656">
        <v>202002</v>
      </c>
      <c r="C4656">
        <v>387</v>
      </c>
      <c r="D4656" t="s">
        <v>99</v>
      </c>
      <c r="E4656" s="9">
        <v>4562342690081</v>
      </c>
      <c r="F4656">
        <v>0</v>
      </c>
      <c r="G4656">
        <v>0</v>
      </c>
      <c r="H4656" t="s">
        <v>25</v>
      </c>
      <c r="I4656" t="s">
        <v>19</v>
      </c>
      <c r="J4656" t="s">
        <v>329</v>
      </c>
      <c r="K4656">
        <v>0</v>
      </c>
      <c r="L4656">
        <v>0</v>
      </c>
      <c r="M4656">
        <v>0</v>
      </c>
      <c r="N4656">
        <v>0</v>
      </c>
    </row>
    <row r="4657" spans="1:14" x14ac:dyDescent="0.15">
      <c r="A4657" t="str">
        <f t="shared" si="75"/>
        <v>202002_395_4562342690029</v>
      </c>
      <c r="B4657">
        <v>202002</v>
      </c>
      <c r="C4657">
        <v>395</v>
      </c>
      <c r="D4657" t="s">
        <v>103</v>
      </c>
      <c r="E4657" s="9">
        <v>4562342690029</v>
      </c>
      <c r="F4657">
        <v>0</v>
      </c>
      <c r="G4657">
        <v>0</v>
      </c>
      <c r="H4657" t="s">
        <v>18</v>
      </c>
      <c r="I4657" t="s">
        <v>19</v>
      </c>
      <c r="J4657" t="s">
        <v>329</v>
      </c>
      <c r="K4657">
        <v>22</v>
      </c>
      <c r="L4657">
        <v>1</v>
      </c>
      <c r="M4657">
        <v>0</v>
      </c>
      <c r="N4657">
        <v>0</v>
      </c>
    </row>
    <row r="4658" spans="1:14" x14ac:dyDescent="0.15">
      <c r="A4658" t="str">
        <f t="shared" si="75"/>
        <v>202002_395_4562342690036</v>
      </c>
      <c r="B4658">
        <v>202002</v>
      </c>
      <c r="C4658">
        <v>395</v>
      </c>
      <c r="D4658" t="s">
        <v>103</v>
      </c>
      <c r="E4658" s="9">
        <v>4562342690036</v>
      </c>
      <c r="F4658">
        <v>0</v>
      </c>
      <c r="G4658">
        <v>0</v>
      </c>
      <c r="H4658" t="s">
        <v>20</v>
      </c>
      <c r="I4658" t="s">
        <v>19</v>
      </c>
      <c r="J4658" t="s">
        <v>329</v>
      </c>
      <c r="K4658">
        <v>8</v>
      </c>
      <c r="L4658">
        <v>1</v>
      </c>
      <c r="M4658">
        <v>0</v>
      </c>
      <c r="N4658">
        <v>0</v>
      </c>
    </row>
    <row r="4659" spans="1:14" x14ac:dyDescent="0.15">
      <c r="A4659" t="str">
        <f t="shared" si="75"/>
        <v>202002_395_4562342690050</v>
      </c>
      <c r="B4659">
        <v>202002</v>
      </c>
      <c r="C4659">
        <v>395</v>
      </c>
      <c r="D4659" t="s">
        <v>103</v>
      </c>
      <c r="E4659" s="9">
        <v>4562342690050</v>
      </c>
      <c r="F4659">
        <v>0</v>
      </c>
      <c r="G4659">
        <v>0</v>
      </c>
      <c r="H4659" t="s">
        <v>22</v>
      </c>
      <c r="I4659" t="s">
        <v>19</v>
      </c>
      <c r="J4659" t="s">
        <v>329</v>
      </c>
      <c r="K4659">
        <v>5</v>
      </c>
      <c r="L4659">
        <v>0</v>
      </c>
      <c r="M4659">
        <v>0</v>
      </c>
      <c r="N4659">
        <v>0</v>
      </c>
    </row>
    <row r="4660" spans="1:14" x14ac:dyDescent="0.15">
      <c r="A4660" t="str">
        <f t="shared" si="75"/>
        <v>202002_395_4562342690043</v>
      </c>
      <c r="B4660">
        <v>202002</v>
      </c>
      <c r="C4660">
        <v>395</v>
      </c>
      <c r="D4660" t="s">
        <v>103</v>
      </c>
      <c r="E4660" s="9">
        <v>4562342690043</v>
      </c>
      <c r="F4660">
        <v>0</v>
      </c>
      <c r="G4660">
        <v>0</v>
      </c>
      <c r="H4660" t="s">
        <v>21</v>
      </c>
      <c r="I4660" t="s">
        <v>19</v>
      </c>
      <c r="J4660" t="s">
        <v>329</v>
      </c>
      <c r="K4660">
        <v>16</v>
      </c>
      <c r="L4660">
        <v>3</v>
      </c>
      <c r="M4660">
        <v>0</v>
      </c>
      <c r="N4660">
        <v>0</v>
      </c>
    </row>
    <row r="4661" spans="1:14" x14ac:dyDescent="0.15">
      <c r="A4661" t="str">
        <f t="shared" si="75"/>
        <v>202002_395_4562342690067</v>
      </c>
      <c r="B4661">
        <v>202002</v>
      </c>
      <c r="C4661">
        <v>395</v>
      </c>
      <c r="D4661" t="s">
        <v>103</v>
      </c>
      <c r="E4661" s="9">
        <v>4562342690067</v>
      </c>
      <c r="F4661">
        <v>0</v>
      </c>
      <c r="G4661">
        <v>0</v>
      </c>
      <c r="H4661" t="s">
        <v>23</v>
      </c>
      <c r="I4661" t="s">
        <v>19</v>
      </c>
      <c r="J4661" t="s">
        <v>329</v>
      </c>
      <c r="K4661">
        <v>23</v>
      </c>
      <c r="L4661">
        <v>1</v>
      </c>
      <c r="M4661">
        <v>0</v>
      </c>
      <c r="N4661">
        <v>0</v>
      </c>
    </row>
    <row r="4662" spans="1:14" x14ac:dyDescent="0.15">
      <c r="A4662" t="str">
        <f t="shared" si="75"/>
        <v>202002_395_4562342690074</v>
      </c>
      <c r="B4662">
        <v>202002</v>
      </c>
      <c r="C4662">
        <v>395</v>
      </c>
      <c r="D4662" t="s">
        <v>103</v>
      </c>
      <c r="E4662" s="9">
        <v>4562342690074</v>
      </c>
      <c r="F4662">
        <v>0</v>
      </c>
      <c r="G4662">
        <v>0</v>
      </c>
      <c r="H4662" t="s">
        <v>24</v>
      </c>
      <c r="I4662" t="s">
        <v>19</v>
      </c>
      <c r="J4662" t="s">
        <v>329</v>
      </c>
      <c r="K4662">
        <v>17</v>
      </c>
      <c r="L4662">
        <v>0</v>
      </c>
      <c r="M4662">
        <v>0</v>
      </c>
      <c r="N4662">
        <v>0</v>
      </c>
    </row>
    <row r="4663" spans="1:14" x14ac:dyDescent="0.15">
      <c r="A4663" t="str">
        <f t="shared" si="75"/>
        <v>202002_395_4562342690081</v>
      </c>
      <c r="B4663">
        <v>202002</v>
      </c>
      <c r="C4663">
        <v>395</v>
      </c>
      <c r="D4663" t="s">
        <v>103</v>
      </c>
      <c r="E4663" s="9">
        <v>4562342690081</v>
      </c>
      <c r="F4663">
        <v>0</v>
      </c>
      <c r="G4663">
        <v>0</v>
      </c>
      <c r="H4663" t="s">
        <v>25</v>
      </c>
      <c r="I4663" t="s">
        <v>19</v>
      </c>
      <c r="J4663" t="s">
        <v>329</v>
      </c>
      <c r="K4663">
        <v>2</v>
      </c>
      <c r="L4663">
        <v>0</v>
      </c>
      <c r="M4663">
        <v>0</v>
      </c>
      <c r="N4663">
        <v>0</v>
      </c>
    </row>
    <row r="4664" spans="1:14" x14ac:dyDescent="0.15">
      <c r="A4664" t="str">
        <f t="shared" si="75"/>
        <v>202002_422_4562342690029</v>
      </c>
      <c r="B4664">
        <v>202002</v>
      </c>
      <c r="C4664">
        <v>422</v>
      </c>
      <c r="D4664" t="s">
        <v>116</v>
      </c>
      <c r="E4664" s="9">
        <v>4562342690029</v>
      </c>
      <c r="F4664">
        <v>0</v>
      </c>
      <c r="G4664">
        <v>0</v>
      </c>
      <c r="H4664" t="s">
        <v>18</v>
      </c>
      <c r="I4664" t="s">
        <v>19</v>
      </c>
      <c r="J4664" t="s">
        <v>329</v>
      </c>
      <c r="K4664">
        <v>14</v>
      </c>
      <c r="L4664">
        <v>0</v>
      </c>
      <c r="M4664">
        <v>0</v>
      </c>
      <c r="N4664">
        <v>0</v>
      </c>
    </row>
    <row r="4665" spans="1:14" x14ac:dyDescent="0.15">
      <c r="A4665" t="str">
        <f t="shared" si="75"/>
        <v>202002_422_4562342690036</v>
      </c>
      <c r="B4665">
        <v>202002</v>
      </c>
      <c r="C4665">
        <v>422</v>
      </c>
      <c r="D4665" t="s">
        <v>116</v>
      </c>
      <c r="E4665" s="9">
        <v>4562342690036</v>
      </c>
      <c r="F4665">
        <v>0</v>
      </c>
      <c r="G4665">
        <v>0</v>
      </c>
      <c r="H4665" t="s">
        <v>20</v>
      </c>
      <c r="I4665" t="s">
        <v>19</v>
      </c>
      <c r="J4665" t="s">
        <v>329</v>
      </c>
      <c r="K4665">
        <v>4</v>
      </c>
      <c r="L4665">
        <v>0</v>
      </c>
      <c r="M4665">
        <v>0</v>
      </c>
      <c r="N4665">
        <v>0</v>
      </c>
    </row>
    <row r="4666" spans="1:14" x14ac:dyDescent="0.15">
      <c r="A4666" t="str">
        <f t="shared" si="75"/>
        <v>202002_422_4562342690050</v>
      </c>
      <c r="B4666">
        <v>202002</v>
      </c>
      <c r="C4666">
        <v>422</v>
      </c>
      <c r="D4666" t="s">
        <v>116</v>
      </c>
      <c r="E4666" s="9">
        <v>4562342690050</v>
      </c>
      <c r="F4666">
        <v>0</v>
      </c>
      <c r="G4666">
        <v>0</v>
      </c>
      <c r="H4666" t="s">
        <v>22</v>
      </c>
      <c r="I4666" t="s">
        <v>19</v>
      </c>
      <c r="J4666" t="s">
        <v>329</v>
      </c>
      <c r="K4666">
        <v>6</v>
      </c>
      <c r="L4666">
        <v>0</v>
      </c>
      <c r="M4666">
        <v>0</v>
      </c>
      <c r="N4666">
        <v>0</v>
      </c>
    </row>
    <row r="4667" spans="1:14" x14ac:dyDescent="0.15">
      <c r="A4667" t="str">
        <f t="shared" si="75"/>
        <v>202002_422_4562342690043</v>
      </c>
      <c r="B4667">
        <v>202002</v>
      </c>
      <c r="C4667">
        <v>422</v>
      </c>
      <c r="D4667" t="s">
        <v>116</v>
      </c>
      <c r="E4667" s="9">
        <v>4562342690043</v>
      </c>
      <c r="F4667">
        <v>0</v>
      </c>
      <c r="G4667">
        <v>0</v>
      </c>
      <c r="H4667" t="s">
        <v>21</v>
      </c>
      <c r="I4667" t="s">
        <v>19</v>
      </c>
      <c r="J4667" t="s">
        <v>329</v>
      </c>
      <c r="K4667">
        <v>8</v>
      </c>
      <c r="L4667">
        <v>0</v>
      </c>
      <c r="M4667">
        <v>0</v>
      </c>
      <c r="N4667">
        <v>0</v>
      </c>
    </row>
    <row r="4668" spans="1:14" x14ac:dyDescent="0.15">
      <c r="A4668" t="str">
        <f t="shared" si="75"/>
        <v>202002_422_4562342690067</v>
      </c>
      <c r="B4668">
        <v>202002</v>
      </c>
      <c r="C4668">
        <v>422</v>
      </c>
      <c r="D4668" t="s">
        <v>116</v>
      </c>
      <c r="E4668" s="9">
        <v>4562342690067</v>
      </c>
      <c r="F4668">
        <v>0</v>
      </c>
      <c r="G4668">
        <v>0</v>
      </c>
      <c r="H4668" t="s">
        <v>23</v>
      </c>
      <c r="I4668" t="s">
        <v>19</v>
      </c>
      <c r="J4668" t="s">
        <v>329</v>
      </c>
      <c r="K4668">
        <v>12</v>
      </c>
      <c r="L4668">
        <v>1</v>
      </c>
      <c r="M4668">
        <v>0</v>
      </c>
      <c r="N4668">
        <v>0</v>
      </c>
    </row>
    <row r="4669" spans="1:14" x14ac:dyDescent="0.15">
      <c r="A4669" t="str">
        <f t="shared" si="75"/>
        <v>202002_422_4562342690074</v>
      </c>
      <c r="B4669">
        <v>202002</v>
      </c>
      <c r="C4669">
        <v>422</v>
      </c>
      <c r="D4669" t="s">
        <v>116</v>
      </c>
      <c r="E4669" s="9">
        <v>4562342690074</v>
      </c>
      <c r="F4669">
        <v>0</v>
      </c>
      <c r="G4669">
        <v>0</v>
      </c>
      <c r="H4669" t="s">
        <v>24</v>
      </c>
      <c r="I4669" t="s">
        <v>19</v>
      </c>
      <c r="J4669" t="s">
        <v>329</v>
      </c>
      <c r="K4669">
        <v>10</v>
      </c>
      <c r="L4669">
        <v>0</v>
      </c>
      <c r="M4669">
        <v>0</v>
      </c>
      <c r="N4669">
        <v>0</v>
      </c>
    </row>
    <row r="4670" spans="1:14" x14ac:dyDescent="0.15">
      <c r="A4670" t="str">
        <f t="shared" si="75"/>
        <v>202002_422_4562342690081</v>
      </c>
      <c r="B4670">
        <v>202002</v>
      </c>
      <c r="C4670">
        <v>422</v>
      </c>
      <c r="D4670" t="s">
        <v>116</v>
      </c>
      <c r="E4670" s="9">
        <v>4562342690081</v>
      </c>
      <c r="F4670">
        <v>0</v>
      </c>
      <c r="G4670">
        <v>0</v>
      </c>
      <c r="H4670" t="s">
        <v>25</v>
      </c>
      <c r="I4670" t="s">
        <v>19</v>
      </c>
      <c r="J4670" t="s">
        <v>329</v>
      </c>
      <c r="K4670">
        <v>4</v>
      </c>
      <c r="L4670">
        <v>0</v>
      </c>
      <c r="M4670">
        <v>0</v>
      </c>
      <c r="N4670">
        <v>0</v>
      </c>
    </row>
    <row r="4671" spans="1:14" x14ac:dyDescent="0.15">
      <c r="A4671" t="str">
        <f t="shared" si="75"/>
        <v>202002_423_4562342690029</v>
      </c>
      <c r="B4671">
        <v>202002</v>
      </c>
      <c r="C4671">
        <v>423</v>
      </c>
      <c r="D4671" t="s">
        <v>117</v>
      </c>
      <c r="E4671" s="9">
        <v>4562342690029</v>
      </c>
      <c r="F4671">
        <v>0</v>
      </c>
      <c r="G4671">
        <v>0</v>
      </c>
      <c r="H4671" t="s">
        <v>18</v>
      </c>
      <c r="I4671" t="s">
        <v>19</v>
      </c>
      <c r="J4671" t="s">
        <v>329</v>
      </c>
      <c r="K4671">
        <v>21</v>
      </c>
      <c r="L4671">
        <v>0</v>
      </c>
      <c r="M4671">
        <v>0</v>
      </c>
      <c r="N4671">
        <v>0</v>
      </c>
    </row>
    <row r="4672" spans="1:14" x14ac:dyDescent="0.15">
      <c r="A4672" t="str">
        <f t="shared" si="75"/>
        <v>202002_423_4562342690036</v>
      </c>
      <c r="B4672">
        <v>202002</v>
      </c>
      <c r="C4672">
        <v>423</v>
      </c>
      <c r="D4672" t="s">
        <v>117</v>
      </c>
      <c r="E4672" s="9">
        <v>4562342690036</v>
      </c>
      <c r="F4672">
        <v>0</v>
      </c>
      <c r="G4672">
        <v>0</v>
      </c>
      <c r="H4672" t="s">
        <v>20</v>
      </c>
      <c r="I4672" t="s">
        <v>19</v>
      </c>
      <c r="J4672" t="s">
        <v>329</v>
      </c>
      <c r="K4672">
        <v>5</v>
      </c>
      <c r="L4672">
        <v>0</v>
      </c>
      <c r="M4672">
        <v>0</v>
      </c>
      <c r="N4672">
        <v>0</v>
      </c>
    </row>
    <row r="4673" spans="1:14" x14ac:dyDescent="0.15">
      <c r="A4673" t="str">
        <f t="shared" si="75"/>
        <v>202002_423_4562342690050</v>
      </c>
      <c r="B4673">
        <v>202002</v>
      </c>
      <c r="C4673">
        <v>423</v>
      </c>
      <c r="D4673" t="s">
        <v>117</v>
      </c>
      <c r="E4673" s="9">
        <v>4562342690050</v>
      </c>
      <c r="F4673">
        <v>0</v>
      </c>
      <c r="G4673">
        <v>0</v>
      </c>
      <c r="H4673" t="s">
        <v>22</v>
      </c>
      <c r="I4673" t="s">
        <v>19</v>
      </c>
      <c r="J4673" t="s">
        <v>329</v>
      </c>
      <c r="K4673">
        <v>3</v>
      </c>
      <c r="L4673">
        <v>2</v>
      </c>
      <c r="M4673">
        <v>0</v>
      </c>
      <c r="N4673">
        <v>0</v>
      </c>
    </row>
    <row r="4674" spans="1:14" x14ac:dyDescent="0.15">
      <c r="A4674" t="str">
        <f t="shared" si="75"/>
        <v>202002_423_4562342690043</v>
      </c>
      <c r="B4674">
        <v>202002</v>
      </c>
      <c r="C4674">
        <v>423</v>
      </c>
      <c r="D4674" t="s">
        <v>117</v>
      </c>
      <c r="E4674" s="9">
        <v>4562342690043</v>
      </c>
      <c r="F4674">
        <v>0</v>
      </c>
      <c r="G4674">
        <v>0</v>
      </c>
      <c r="H4674" t="s">
        <v>21</v>
      </c>
      <c r="I4674" t="s">
        <v>19</v>
      </c>
      <c r="J4674" t="s">
        <v>329</v>
      </c>
      <c r="K4674">
        <v>16</v>
      </c>
      <c r="L4674">
        <v>0</v>
      </c>
      <c r="M4674">
        <v>0</v>
      </c>
      <c r="N4674">
        <v>0</v>
      </c>
    </row>
    <row r="4675" spans="1:14" x14ac:dyDescent="0.15">
      <c r="A4675" t="str">
        <f t="shared" si="75"/>
        <v>202002_423_4562342690067</v>
      </c>
      <c r="B4675">
        <v>202002</v>
      </c>
      <c r="C4675">
        <v>423</v>
      </c>
      <c r="D4675" t="s">
        <v>117</v>
      </c>
      <c r="E4675" s="9">
        <v>4562342690067</v>
      </c>
      <c r="F4675">
        <v>0</v>
      </c>
      <c r="G4675">
        <v>0</v>
      </c>
      <c r="H4675" t="s">
        <v>23</v>
      </c>
      <c r="I4675" t="s">
        <v>19</v>
      </c>
      <c r="J4675" t="s">
        <v>329</v>
      </c>
      <c r="K4675">
        <v>25</v>
      </c>
      <c r="L4675">
        <v>0</v>
      </c>
      <c r="M4675">
        <v>0</v>
      </c>
      <c r="N4675">
        <v>0</v>
      </c>
    </row>
    <row r="4676" spans="1:14" x14ac:dyDescent="0.15">
      <c r="A4676" t="str">
        <f t="shared" si="75"/>
        <v>202002_423_4562342690074</v>
      </c>
      <c r="B4676">
        <v>202002</v>
      </c>
      <c r="C4676">
        <v>423</v>
      </c>
      <c r="D4676" t="s">
        <v>117</v>
      </c>
      <c r="E4676" s="9">
        <v>4562342690074</v>
      </c>
      <c r="F4676">
        <v>0</v>
      </c>
      <c r="G4676">
        <v>0</v>
      </c>
      <c r="H4676" t="s">
        <v>24</v>
      </c>
      <c r="I4676" t="s">
        <v>19</v>
      </c>
      <c r="J4676" t="s">
        <v>329</v>
      </c>
      <c r="K4676">
        <v>22</v>
      </c>
      <c r="L4676">
        <v>0</v>
      </c>
      <c r="M4676">
        <v>0</v>
      </c>
      <c r="N4676">
        <v>0</v>
      </c>
    </row>
    <row r="4677" spans="1:14" x14ac:dyDescent="0.15">
      <c r="A4677" t="str">
        <f t="shared" si="75"/>
        <v>202002_423_4562342690081</v>
      </c>
      <c r="B4677">
        <v>202002</v>
      </c>
      <c r="C4677">
        <v>423</v>
      </c>
      <c r="D4677" t="s">
        <v>117</v>
      </c>
      <c r="E4677" s="9">
        <v>4562342690081</v>
      </c>
      <c r="F4677">
        <v>0</v>
      </c>
      <c r="G4677">
        <v>0</v>
      </c>
      <c r="H4677" t="s">
        <v>25</v>
      </c>
      <c r="I4677" t="s">
        <v>19</v>
      </c>
      <c r="J4677" t="s">
        <v>329</v>
      </c>
      <c r="K4677">
        <v>3</v>
      </c>
      <c r="L4677">
        <v>0</v>
      </c>
      <c r="M4677">
        <v>0</v>
      </c>
      <c r="N4677">
        <v>0</v>
      </c>
    </row>
    <row r="4678" spans="1:14" x14ac:dyDescent="0.15">
      <c r="A4678" t="str">
        <f t="shared" si="75"/>
        <v>202002_311_4562342690029</v>
      </c>
      <c r="B4678">
        <v>202002</v>
      </c>
      <c r="C4678">
        <v>311</v>
      </c>
      <c r="D4678" t="s">
        <v>76</v>
      </c>
      <c r="E4678" s="9">
        <v>4562342690029</v>
      </c>
      <c r="F4678">
        <v>0</v>
      </c>
      <c r="G4678">
        <v>0</v>
      </c>
      <c r="H4678" t="s">
        <v>18</v>
      </c>
      <c r="I4678" t="s">
        <v>19</v>
      </c>
      <c r="J4678" t="s">
        <v>329</v>
      </c>
      <c r="K4678">
        <v>34</v>
      </c>
      <c r="L4678">
        <v>0</v>
      </c>
      <c r="M4678">
        <v>0</v>
      </c>
      <c r="N4678">
        <v>0</v>
      </c>
    </row>
    <row r="4679" spans="1:14" x14ac:dyDescent="0.15">
      <c r="A4679" t="str">
        <f t="shared" si="75"/>
        <v>202002_311_4562342690036</v>
      </c>
      <c r="B4679">
        <v>202002</v>
      </c>
      <c r="C4679">
        <v>311</v>
      </c>
      <c r="D4679" t="s">
        <v>76</v>
      </c>
      <c r="E4679" s="9">
        <v>4562342690036</v>
      </c>
      <c r="F4679">
        <v>0</v>
      </c>
      <c r="G4679">
        <v>0</v>
      </c>
      <c r="H4679" t="s">
        <v>20</v>
      </c>
      <c r="I4679" t="s">
        <v>19</v>
      </c>
      <c r="J4679" t="s">
        <v>329</v>
      </c>
      <c r="K4679">
        <v>11</v>
      </c>
      <c r="L4679">
        <v>0</v>
      </c>
      <c r="M4679">
        <v>0</v>
      </c>
      <c r="N4679">
        <v>0</v>
      </c>
    </row>
    <row r="4680" spans="1:14" x14ac:dyDescent="0.15">
      <c r="A4680" t="str">
        <f t="shared" si="75"/>
        <v>202002_311_4562342690050</v>
      </c>
      <c r="B4680">
        <v>202002</v>
      </c>
      <c r="C4680">
        <v>311</v>
      </c>
      <c r="D4680" t="s">
        <v>76</v>
      </c>
      <c r="E4680" s="9">
        <v>4562342690050</v>
      </c>
      <c r="F4680">
        <v>0</v>
      </c>
      <c r="G4680">
        <v>0</v>
      </c>
      <c r="H4680" t="s">
        <v>22</v>
      </c>
      <c r="I4680" t="s">
        <v>19</v>
      </c>
      <c r="J4680" t="s">
        <v>329</v>
      </c>
      <c r="K4680">
        <v>9</v>
      </c>
      <c r="L4680">
        <v>1</v>
      </c>
      <c r="M4680">
        <v>0</v>
      </c>
      <c r="N4680">
        <v>0</v>
      </c>
    </row>
    <row r="4681" spans="1:14" x14ac:dyDescent="0.15">
      <c r="A4681" t="str">
        <f t="shared" si="75"/>
        <v>202002_311_4562342690043</v>
      </c>
      <c r="B4681">
        <v>202002</v>
      </c>
      <c r="C4681">
        <v>311</v>
      </c>
      <c r="D4681" t="s">
        <v>76</v>
      </c>
      <c r="E4681" s="9">
        <v>4562342690043</v>
      </c>
      <c r="F4681">
        <v>0</v>
      </c>
      <c r="G4681">
        <v>0</v>
      </c>
      <c r="H4681" t="s">
        <v>21</v>
      </c>
      <c r="I4681" t="s">
        <v>19</v>
      </c>
      <c r="J4681" t="s">
        <v>329</v>
      </c>
      <c r="K4681">
        <v>20</v>
      </c>
      <c r="L4681">
        <v>1</v>
      </c>
      <c r="M4681">
        <v>0</v>
      </c>
      <c r="N4681">
        <v>0</v>
      </c>
    </row>
    <row r="4682" spans="1:14" x14ac:dyDescent="0.15">
      <c r="A4682" t="str">
        <f t="shared" si="75"/>
        <v>202002_311_4562342690067</v>
      </c>
      <c r="B4682">
        <v>202002</v>
      </c>
      <c r="C4682">
        <v>311</v>
      </c>
      <c r="D4682" t="s">
        <v>76</v>
      </c>
      <c r="E4682" s="9">
        <v>4562342690067</v>
      </c>
      <c r="F4682">
        <v>0</v>
      </c>
      <c r="G4682">
        <v>0</v>
      </c>
      <c r="H4682" t="s">
        <v>23</v>
      </c>
      <c r="I4682" t="s">
        <v>19</v>
      </c>
      <c r="J4682" t="s">
        <v>329</v>
      </c>
      <c r="K4682">
        <v>39</v>
      </c>
      <c r="L4682">
        <v>1</v>
      </c>
      <c r="M4682">
        <v>0</v>
      </c>
      <c r="N4682">
        <v>0</v>
      </c>
    </row>
    <row r="4683" spans="1:14" x14ac:dyDescent="0.15">
      <c r="A4683" t="str">
        <f t="shared" si="75"/>
        <v>202002_311_4562342690074</v>
      </c>
      <c r="B4683">
        <v>202002</v>
      </c>
      <c r="C4683">
        <v>311</v>
      </c>
      <c r="D4683" t="s">
        <v>76</v>
      </c>
      <c r="E4683" s="9">
        <v>4562342690074</v>
      </c>
      <c r="F4683">
        <v>0</v>
      </c>
      <c r="G4683">
        <v>0</v>
      </c>
      <c r="H4683" t="s">
        <v>24</v>
      </c>
      <c r="I4683" t="s">
        <v>19</v>
      </c>
      <c r="J4683" t="s">
        <v>329</v>
      </c>
      <c r="K4683">
        <v>24</v>
      </c>
      <c r="L4683">
        <v>4</v>
      </c>
      <c r="M4683">
        <v>0</v>
      </c>
      <c r="N4683">
        <v>0</v>
      </c>
    </row>
    <row r="4684" spans="1:14" x14ac:dyDescent="0.15">
      <c r="A4684" t="str">
        <f t="shared" si="75"/>
        <v>202002_311_4562342690081</v>
      </c>
      <c r="B4684">
        <v>202002</v>
      </c>
      <c r="C4684">
        <v>311</v>
      </c>
      <c r="D4684" t="s">
        <v>76</v>
      </c>
      <c r="E4684" s="9">
        <v>4562342690081</v>
      </c>
      <c r="F4684">
        <v>0</v>
      </c>
      <c r="G4684">
        <v>0</v>
      </c>
      <c r="H4684" t="s">
        <v>25</v>
      </c>
      <c r="I4684" t="s">
        <v>19</v>
      </c>
      <c r="J4684" t="s">
        <v>329</v>
      </c>
      <c r="K4684">
        <v>7</v>
      </c>
      <c r="L4684">
        <v>1</v>
      </c>
      <c r="M4684">
        <v>0</v>
      </c>
      <c r="N4684">
        <v>0</v>
      </c>
    </row>
    <row r="4685" spans="1:14" x14ac:dyDescent="0.15">
      <c r="A4685" t="str">
        <f t="shared" si="75"/>
        <v>202002_376_4562342690029</v>
      </c>
      <c r="B4685">
        <v>202002</v>
      </c>
      <c r="C4685">
        <v>376</v>
      </c>
      <c r="D4685" t="s">
        <v>96</v>
      </c>
      <c r="E4685" s="9">
        <v>4562342690029</v>
      </c>
      <c r="F4685">
        <v>0</v>
      </c>
      <c r="G4685">
        <v>0</v>
      </c>
      <c r="H4685" t="s">
        <v>18</v>
      </c>
      <c r="I4685" t="s">
        <v>19</v>
      </c>
      <c r="J4685" t="s">
        <v>329</v>
      </c>
      <c r="K4685">
        <v>27</v>
      </c>
      <c r="L4685">
        <v>1</v>
      </c>
      <c r="M4685">
        <v>0</v>
      </c>
      <c r="N4685">
        <v>0</v>
      </c>
    </row>
    <row r="4686" spans="1:14" x14ac:dyDescent="0.15">
      <c r="A4686" t="str">
        <f t="shared" si="75"/>
        <v>202002_376_4562342690036</v>
      </c>
      <c r="B4686">
        <v>202002</v>
      </c>
      <c r="C4686">
        <v>376</v>
      </c>
      <c r="D4686" t="s">
        <v>96</v>
      </c>
      <c r="E4686" s="9">
        <v>4562342690036</v>
      </c>
      <c r="F4686">
        <v>0</v>
      </c>
      <c r="G4686">
        <v>0</v>
      </c>
      <c r="H4686" t="s">
        <v>20</v>
      </c>
      <c r="I4686" t="s">
        <v>19</v>
      </c>
      <c r="J4686" t="s">
        <v>329</v>
      </c>
      <c r="K4686">
        <v>9</v>
      </c>
      <c r="L4686">
        <v>0</v>
      </c>
      <c r="M4686">
        <v>0</v>
      </c>
      <c r="N4686">
        <v>0</v>
      </c>
    </row>
    <row r="4687" spans="1:14" x14ac:dyDescent="0.15">
      <c r="A4687" t="str">
        <f t="shared" si="75"/>
        <v>202002_376_4562342690050</v>
      </c>
      <c r="B4687">
        <v>202002</v>
      </c>
      <c r="C4687">
        <v>376</v>
      </c>
      <c r="D4687" t="s">
        <v>96</v>
      </c>
      <c r="E4687" s="9">
        <v>4562342690050</v>
      </c>
      <c r="F4687">
        <v>0</v>
      </c>
      <c r="G4687">
        <v>0</v>
      </c>
      <c r="H4687" t="s">
        <v>22</v>
      </c>
      <c r="I4687" t="s">
        <v>19</v>
      </c>
      <c r="J4687" t="s">
        <v>329</v>
      </c>
      <c r="K4687">
        <v>7</v>
      </c>
      <c r="L4687">
        <v>0</v>
      </c>
      <c r="M4687">
        <v>0</v>
      </c>
      <c r="N4687">
        <v>0</v>
      </c>
    </row>
    <row r="4688" spans="1:14" x14ac:dyDescent="0.15">
      <c r="A4688" t="str">
        <f t="shared" si="75"/>
        <v>202002_376_4562342690043</v>
      </c>
      <c r="B4688">
        <v>202002</v>
      </c>
      <c r="C4688">
        <v>376</v>
      </c>
      <c r="D4688" t="s">
        <v>96</v>
      </c>
      <c r="E4688" s="9">
        <v>4562342690043</v>
      </c>
      <c r="F4688">
        <v>0</v>
      </c>
      <c r="G4688">
        <v>0</v>
      </c>
      <c r="H4688" t="s">
        <v>21</v>
      </c>
      <c r="I4688" t="s">
        <v>19</v>
      </c>
      <c r="J4688" t="s">
        <v>329</v>
      </c>
      <c r="K4688">
        <v>24</v>
      </c>
      <c r="L4688">
        <v>0</v>
      </c>
      <c r="M4688">
        <v>0</v>
      </c>
      <c r="N4688">
        <v>0</v>
      </c>
    </row>
    <row r="4689" spans="1:14" x14ac:dyDescent="0.15">
      <c r="A4689" t="str">
        <f t="shared" si="75"/>
        <v>202002_376_4562342690067</v>
      </c>
      <c r="B4689">
        <v>202002</v>
      </c>
      <c r="C4689">
        <v>376</v>
      </c>
      <c r="D4689" t="s">
        <v>96</v>
      </c>
      <c r="E4689" s="9">
        <v>4562342690067</v>
      </c>
      <c r="F4689">
        <v>0</v>
      </c>
      <c r="G4689">
        <v>0</v>
      </c>
      <c r="H4689" t="s">
        <v>23</v>
      </c>
      <c r="I4689" t="s">
        <v>19</v>
      </c>
      <c r="J4689" t="s">
        <v>329</v>
      </c>
      <c r="K4689">
        <v>24</v>
      </c>
      <c r="L4689">
        <v>0</v>
      </c>
      <c r="M4689">
        <v>0</v>
      </c>
      <c r="N4689">
        <v>0</v>
      </c>
    </row>
    <row r="4690" spans="1:14" x14ac:dyDescent="0.15">
      <c r="A4690" t="str">
        <f t="shared" si="75"/>
        <v>202002_376_4562342690074</v>
      </c>
      <c r="B4690">
        <v>202002</v>
      </c>
      <c r="C4690">
        <v>376</v>
      </c>
      <c r="D4690" t="s">
        <v>96</v>
      </c>
      <c r="E4690" s="9">
        <v>4562342690074</v>
      </c>
      <c r="F4690">
        <v>0</v>
      </c>
      <c r="G4690">
        <v>0</v>
      </c>
      <c r="H4690" t="s">
        <v>24</v>
      </c>
      <c r="I4690" t="s">
        <v>19</v>
      </c>
      <c r="J4690" t="s">
        <v>329</v>
      </c>
      <c r="K4690">
        <v>24</v>
      </c>
      <c r="L4690">
        <v>0</v>
      </c>
      <c r="M4690">
        <v>0</v>
      </c>
      <c r="N4690">
        <v>0</v>
      </c>
    </row>
    <row r="4691" spans="1:14" x14ac:dyDescent="0.15">
      <c r="A4691" t="str">
        <f t="shared" si="75"/>
        <v>202002_376_4562342690081</v>
      </c>
      <c r="B4691">
        <v>202002</v>
      </c>
      <c r="C4691">
        <v>376</v>
      </c>
      <c r="D4691" t="s">
        <v>96</v>
      </c>
      <c r="E4691" s="9">
        <v>4562342690081</v>
      </c>
      <c r="F4691">
        <v>0</v>
      </c>
      <c r="G4691">
        <v>0</v>
      </c>
      <c r="H4691" t="s">
        <v>25</v>
      </c>
      <c r="I4691" t="s">
        <v>19</v>
      </c>
      <c r="J4691" t="s">
        <v>329</v>
      </c>
      <c r="K4691">
        <v>8</v>
      </c>
      <c r="L4691">
        <v>1</v>
      </c>
      <c r="M4691">
        <v>0</v>
      </c>
      <c r="N4691">
        <v>0</v>
      </c>
    </row>
    <row r="4692" spans="1:14" x14ac:dyDescent="0.15">
      <c r="A4692" t="str">
        <f t="shared" si="75"/>
        <v>202002_367_4562342690029</v>
      </c>
      <c r="B4692">
        <v>202002</v>
      </c>
      <c r="C4692">
        <v>367</v>
      </c>
      <c r="D4692" t="s">
        <v>93</v>
      </c>
      <c r="E4692" s="9">
        <v>4562342690029</v>
      </c>
      <c r="F4692">
        <v>0</v>
      </c>
      <c r="G4692">
        <v>0</v>
      </c>
      <c r="H4692" t="s">
        <v>18</v>
      </c>
      <c r="I4692" t="s">
        <v>19</v>
      </c>
      <c r="J4692" t="s">
        <v>329</v>
      </c>
      <c r="K4692">
        <v>25</v>
      </c>
      <c r="L4692">
        <v>0</v>
      </c>
      <c r="M4692">
        <v>0</v>
      </c>
      <c r="N4692">
        <v>0</v>
      </c>
    </row>
    <row r="4693" spans="1:14" x14ac:dyDescent="0.15">
      <c r="A4693" t="str">
        <f t="shared" si="75"/>
        <v>202002_367_4562342690036</v>
      </c>
      <c r="B4693">
        <v>202002</v>
      </c>
      <c r="C4693">
        <v>367</v>
      </c>
      <c r="D4693" t="s">
        <v>93</v>
      </c>
      <c r="E4693" s="9">
        <v>4562342690036</v>
      </c>
      <c r="F4693">
        <v>0</v>
      </c>
      <c r="G4693">
        <v>0</v>
      </c>
      <c r="H4693" t="s">
        <v>20</v>
      </c>
      <c r="I4693" t="s">
        <v>19</v>
      </c>
      <c r="J4693" t="s">
        <v>329</v>
      </c>
      <c r="K4693">
        <v>10</v>
      </c>
      <c r="L4693">
        <v>0</v>
      </c>
      <c r="M4693">
        <v>0</v>
      </c>
      <c r="N4693">
        <v>0</v>
      </c>
    </row>
    <row r="4694" spans="1:14" x14ac:dyDescent="0.15">
      <c r="A4694" t="str">
        <f t="shared" si="75"/>
        <v>202002_367_4562342690050</v>
      </c>
      <c r="B4694">
        <v>202002</v>
      </c>
      <c r="C4694">
        <v>367</v>
      </c>
      <c r="D4694" t="s">
        <v>93</v>
      </c>
      <c r="E4694" s="9">
        <v>4562342690050</v>
      </c>
      <c r="F4694">
        <v>0</v>
      </c>
      <c r="G4694">
        <v>0</v>
      </c>
      <c r="H4694" t="s">
        <v>22</v>
      </c>
      <c r="I4694" t="s">
        <v>19</v>
      </c>
      <c r="J4694" t="s">
        <v>329</v>
      </c>
      <c r="K4694">
        <v>6</v>
      </c>
      <c r="L4694">
        <v>0</v>
      </c>
      <c r="M4694">
        <v>0</v>
      </c>
      <c r="N4694">
        <v>0</v>
      </c>
    </row>
    <row r="4695" spans="1:14" x14ac:dyDescent="0.15">
      <c r="A4695" t="str">
        <f t="shared" si="75"/>
        <v>202002_367_4562342690043</v>
      </c>
      <c r="B4695">
        <v>202002</v>
      </c>
      <c r="C4695">
        <v>367</v>
      </c>
      <c r="D4695" t="s">
        <v>93</v>
      </c>
      <c r="E4695" s="9">
        <v>4562342690043</v>
      </c>
      <c r="F4695">
        <v>0</v>
      </c>
      <c r="G4695">
        <v>0</v>
      </c>
      <c r="H4695" t="s">
        <v>21</v>
      </c>
      <c r="I4695" t="s">
        <v>19</v>
      </c>
      <c r="J4695" t="s">
        <v>329</v>
      </c>
      <c r="K4695">
        <v>22</v>
      </c>
      <c r="L4695">
        <v>1</v>
      </c>
      <c r="M4695">
        <v>0</v>
      </c>
      <c r="N4695">
        <v>0</v>
      </c>
    </row>
    <row r="4696" spans="1:14" x14ac:dyDescent="0.15">
      <c r="A4696" t="str">
        <f t="shared" si="75"/>
        <v>202002_367_4562342690067</v>
      </c>
      <c r="B4696">
        <v>202002</v>
      </c>
      <c r="C4696">
        <v>367</v>
      </c>
      <c r="D4696" t="s">
        <v>93</v>
      </c>
      <c r="E4696" s="9">
        <v>4562342690067</v>
      </c>
      <c r="F4696">
        <v>0</v>
      </c>
      <c r="G4696">
        <v>0</v>
      </c>
      <c r="H4696" t="s">
        <v>23</v>
      </c>
      <c r="I4696" t="s">
        <v>19</v>
      </c>
      <c r="J4696" t="s">
        <v>329</v>
      </c>
      <c r="K4696">
        <v>25</v>
      </c>
      <c r="L4696">
        <v>0</v>
      </c>
      <c r="M4696">
        <v>0</v>
      </c>
      <c r="N4696">
        <v>0</v>
      </c>
    </row>
    <row r="4697" spans="1:14" x14ac:dyDescent="0.15">
      <c r="A4697" t="str">
        <f t="shared" ref="A4697:A4760" si="76">B4697&amp;"_"&amp;C4697&amp;"_"&amp;E4697</f>
        <v>202002_367_4562342690074</v>
      </c>
      <c r="B4697">
        <v>202002</v>
      </c>
      <c r="C4697">
        <v>367</v>
      </c>
      <c r="D4697" t="s">
        <v>93</v>
      </c>
      <c r="E4697" s="9">
        <v>4562342690074</v>
      </c>
      <c r="F4697">
        <v>0</v>
      </c>
      <c r="G4697">
        <v>0</v>
      </c>
      <c r="H4697" t="s">
        <v>24</v>
      </c>
      <c r="I4697" t="s">
        <v>19</v>
      </c>
      <c r="J4697" t="s">
        <v>329</v>
      </c>
      <c r="K4697">
        <v>0</v>
      </c>
      <c r="L4697">
        <v>0</v>
      </c>
      <c r="M4697">
        <v>0</v>
      </c>
      <c r="N4697">
        <v>0</v>
      </c>
    </row>
    <row r="4698" spans="1:14" x14ac:dyDescent="0.15">
      <c r="A4698" t="str">
        <f t="shared" si="76"/>
        <v>202002_367_4562342690081</v>
      </c>
      <c r="B4698">
        <v>202002</v>
      </c>
      <c r="C4698">
        <v>367</v>
      </c>
      <c r="D4698" t="s">
        <v>93</v>
      </c>
      <c r="E4698" s="9">
        <v>4562342690081</v>
      </c>
      <c r="F4698">
        <v>0</v>
      </c>
      <c r="G4698">
        <v>0</v>
      </c>
      <c r="H4698" t="s">
        <v>25</v>
      </c>
      <c r="I4698" t="s">
        <v>19</v>
      </c>
      <c r="J4698" t="s">
        <v>329</v>
      </c>
      <c r="K4698">
        <v>0</v>
      </c>
      <c r="L4698">
        <v>0</v>
      </c>
      <c r="M4698">
        <v>0</v>
      </c>
      <c r="N4698">
        <v>0</v>
      </c>
    </row>
    <row r="4699" spans="1:14" x14ac:dyDescent="0.15">
      <c r="A4699" t="str">
        <f t="shared" si="76"/>
        <v>202002_60_4562342690029</v>
      </c>
      <c r="B4699">
        <v>202002</v>
      </c>
      <c r="C4699">
        <v>60</v>
      </c>
      <c r="D4699" t="s">
        <v>44</v>
      </c>
      <c r="E4699" s="9">
        <v>4562342690029</v>
      </c>
      <c r="F4699">
        <v>0</v>
      </c>
      <c r="G4699">
        <v>0</v>
      </c>
      <c r="H4699" t="s">
        <v>18</v>
      </c>
      <c r="I4699" t="s">
        <v>19</v>
      </c>
      <c r="J4699" t="s">
        <v>329</v>
      </c>
      <c r="K4699">
        <v>15</v>
      </c>
      <c r="L4699">
        <v>0</v>
      </c>
      <c r="M4699">
        <v>0</v>
      </c>
      <c r="N4699">
        <v>0</v>
      </c>
    </row>
    <row r="4700" spans="1:14" x14ac:dyDescent="0.15">
      <c r="A4700" t="str">
        <f t="shared" si="76"/>
        <v>202002_60_4562342690036</v>
      </c>
      <c r="B4700">
        <v>202002</v>
      </c>
      <c r="C4700">
        <v>60</v>
      </c>
      <c r="D4700" t="s">
        <v>44</v>
      </c>
      <c r="E4700" s="9">
        <v>4562342690036</v>
      </c>
      <c r="F4700">
        <v>0</v>
      </c>
      <c r="G4700">
        <v>0</v>
      </c>
      <c r="H4700" t="s">
        <v>20</v>
      </c>
      <c r="I4700" t="s">
        <v>19</v>
      </c>
      <c r="J4700" t="s">
        <v>329</v>
      </c>
      <c r="K4700">
        <v>6</v>
      </c>
      <c r="L4700">
        <v>0</v>
      </c>
      <c r="M4700">
        <v>0</v>
      </c>
      <c r="N4700">
        <v>0</v>
      </c>
    </row>
    <row r="4701" spans="1:14" x14ac:dyDescent="0.15">
      <c r="A4701" t="str">
        <f t="shared" si="76"/>
        <v>202002_60_4562342690050</v>
      </c>
      <c r="B4701">
        <v>202002</v>
      </c>
      <c r="C4701">
        <v>60</v>
      </c>
      <c r="D4701" t="s">
        <v>44</v>
      </c>
      <c r="E4701" s="9">
        <v>4562342690050</v>
      </c>
      <c r="F4701">
        <v>0</v>
      </c>
      <c r="G4701">
        <v>0</v>
      </c>
      <c r="H4701" t="s">
        <v>22</v>
      </c>
      <c r="I4701" t="s">
        <v>19</v>
      </c>
      <c r="J4701" t="s">
        <v>329</v>
      </c>
      <c r="K4701">
        <v>6</v>
      </c>
      <c r="L4701">
        <v>1</v>
      </c>
      <c r="M4701">
        <v>0</v>
      </c>
      <c r="N4701">
        <v>0</v>
      </c>
    </row>
    <row r="4702" spans="1:14" x14ac:dyDescent="0.15">
      <c r="A4702" t="str">
        <f t="shared" si="76"/>
        <v>202002_60_4562342690043</v>
      </c>
      <c r="B4702">
        <v>202002</v>
      </c>
      <c r="C4702">
        <v>60</v>
      </c>
      <c r="D4702" t="s">
        <v>44</v>
      </c>
      <c r="E4702" s="9">
        <v>4562342690043</v>
      </c>
      <c r="F4702">
        <v>0</v>
      </c>
      <c r="G4702">
        <v>0</v>
      </c>
      <c r="H4702" t="s">
        <v>21</v>
      </c>
      <c r="I4702" t="s">
        <v>19</v>
      </c>
      <c r="J4702" t="s">
        <v>329</v>
      </c>
      <c r="K4702">
        <v>18</v>
      </c>
      <c r="L4702">
        <v>1</v>
      </c>
      <c r="M4702">
        <v>0</v>
      </c>
      <c r="N4702">
        <v>0</v>
      </c>
    </row>
    <row r="4703" spans="1:14" x14ac:dyDescent="0.15">
      <c r="A4703" t="str">
        <f t="shared" si="76"/>
        <v>202002_60_4562342690067</v>
      </c>
      <c r="B4703">
        <v>202002</v>
      </c>
      <c r="C4703">
        <v>60</v>
      </c>
      <c r="D4703" t="s">
        <v>44</v>
      </c>
      <c r="E4703" s="9">
        <v>4562342690067</v>
      </c>
      <c r="F4703">
        <v>0</v>
      </c>
      <c r="G4703">
        <v>0</v>
      </c>
      <c r="H4703" t="s">
        <v>23</v>
      </c>
      <c r="I4703" t="s">
        <v>19</v>
      </c>
      <c r="J4703" t="s">
        <v>329</v>
      </c>
      <c r="K4703">
        <v>24</v>
      </c>
      <c r="L4703">
        <v>1</v>
      </c>
      <c r="M4703">
        <v>0</v>
      </c>
      <c r="N4703">
        <v>0</v>
      </c>
    </row>
    <row r="4704" spans="1:14" x14ac:dyDescent="0.15">
      <c r="A4704" t="str">
        <f t="shared" si="76"/>
        <v>202002_60_4562342690074</v>
      </c>
      <c r="B4704">
        <v>202002</v>
      </c>
      <c r="C4704">
        <v>60</v>
      </c>
      <c r="D4704" t="s">
        <v>44</v>
      </c>
      <c r="E4704" s="9">
        <v>4562342690074</v>
      </c>
      <c r="F4704">
        <v>0</v>
      </c>
      <c r="G4704">
        <v>0</v>
      </c>
      <c r="H4704" t="s">
        <v>24</v>
      </c>
      <c r="I4704" t="s">
        <v>19</v>
      </c>
      <c r="J4704" t="s">
        <v>329</v>
      </c>
      <c r="K4704">
        <v>16</v>
      </c>
      <c r="L4704">
        <v>1</v>
      </c>
      <c r="M4704">
        <v>0</v>
      </c>
      <c r="N4704">
        <v>0</v>
      </c>
    </row>
    <row r="4705" spans="1:14" x14ac:dyDescent="0.15">
      <c r="A4705" t="str">
        <f t="shared" si="76"/>
        <v>202002_60_4562342690081</v>
      </c>
      <c r="B4705">
        <v>202002</v>
      </c>
      <c r="C4705">
        <v>60</v>
      </c>
      <c r="D4705" t="s">
        <v>44</v>
      </c>
      <c r="E4705" s="9">
        <v>4562342690081</v>
      </c>
      <c r="F4705">
        <v>0</v>
      </c>
      <c r="G4705">
        <v>0</v>
      </c>
      <c r="H4705" t="s">
        <v>25</v>
      </c>
      <c r="I4705" t="s">
        <v>19</v>
      </c>
      <c r="J4705" t="s">
        <v>329</v>
      </c>
      <c r="K4705">
        <v>1</v>
      </c>
      <c r="L4705">
        <v>0</v>
      </c>
      <c r="M4705">
        <v>0</v>
      </c>
      <c r="N4705">
        <v>0</v>
      </c>
    </row>
    <row r="4706" spans="1:14" x14ac:dyDescent="0.15">
      <c r="A4706" t="str">
        <f t="shared" si="76"/>
        <v>202002_162_4562342690029</v>
      </c>
      <c r="B4706">
        <v>202002</v>
      </c>
      <c r="C4706">
        <v>162</v>
      </c>
      <c r="D4706" t="s">
        <v>60</v>
      </c>
      <c r="E4706" s="9">
        <v>4562342690029</v>
      </c>
      <c r="F4706">
        <v>0</v>
      </c>
      <c r="G4706">
        <v>0</v>
      </c>
      <c r="H4706" t="s">
        <v>18</v>
      </c>
      <c r="I4706" t="s">
        <v>19</v>
      </c>
      <c r="J4706" t="s">
        <v>329</v>
      </c>
      <c r="K4706">
        <v>18</v>
      </c>
      <c r="L4706">
        <v>0</v>
      </c>
      <c r="M4706">
        <v>0</v>
      </c>
      <c r="N4706">
        <v>0</v>
      </c>
    </row>
    <row r="4707" spans="1:14" x14ac:dyDescent="0.15">
      <c r="A4707" t="str">
        <f t="shared" si="76"/>
        <v>202002_162_4562342690036</v>
      </c>
      <c r="B4707">
        <v>202002</v>
      </c>
      <c r="C4707">
        <v>162</v>
      </c>
      <c r="D4707" t="s">
        <v>60</v>
      </c>
      <c r="E4707" s="9">
        <v>4562342690036</v>
      </c>
      <c r="F4707">
        <v>0</v>
      </c>
      <c r="G4707">
        <v>0</v>
      </c>
      <c r="H4707" t="s">
        <v>20</v>
      </c>
      <c r="I4707" t="s">
        <v>19</v>
      </c>
      <c r="J4707" t="s">
        <v>329</v>
      </c>
      <c r="K4707">
        <v>6</v>
      </c>
      <c r="L4707">
        <v>0</v>
      </c>
      <c r="M4707">
        <v>0</v>
      </c>
      <c r="N4707">
        <v>0</v>
      </c>
    </row>
    <row r="4708" spans="1:14" x14ac:dyDescent="0.15">
      <c r="A4708" t="str">
        <f t="shared" si="76"/>
        <v>202002_162_4562342690050</v>
      </c>
      <c r="B4708">
        <v>202002</v>
      </c>
      <c r="C4708">
        <v>162</v>
      </c>
      <c r="D4708" t="s">
        <v>60</v>
      </c>
      <c r="E4708" s="9">
        <v>4562342690050</v>
      </c>
      <c r="F4708">
        <v>0</v>
      </c>
      <c r="G4708">
        <v>0</v>
      </c>
      <c r="H4708" t="s">
        <v>22</v>
      </c>
      <c r="I4708" t="s">
        <v>19</v>
      </c>
      <c r="J4708" t="s">
        <v>329</v>
      </c>
      <c r="K4708">
        <v>4</v>
      </c>
      <c r="L4708">
        <v>1</v>
      </c>
      <c r="M4708">
        <v>0</v>
      </c>
      <c r="N4708">
        <v>0</v>
      </c>
    </row>
    <row r="4709" spans="1:14" x14ac:dyDescent="0.15">
      <c r="A4709" t="str">
        <f t="shared" si="76"/>
        <v>202002_162_4562342690043</v>
      </c>
      <c r="B4709">
        <v>202002</v>
      </c>
      <c r="C4709">
        <v>162</v>
      </c>
      <c r="D4709" t="s">
        <v>60</v>
      </c>
      <c r="E4709" s="9">
        <v>4562342690043</v>
      </c>
      <c r="F4709">
        <v>0</v>
      </c>
      <c r="G4709">
        <v>0</v>
      </c>
      <c r="H4709" t="s">
        <v>21</v>
      </c>
      <c r="I4709" t="s">
        <v>19</v>
      </c>
      <c r="J4709" t="s">
        <v>329</v>
      </c>
      <c r="K4709">
        <v>17</v>
      </c>
      <c r="L4709">
        <v>0</v>
      </c>
      <c r="M4709">
        <v>0</v>
      </c>
      <c r="N4709">
        <v>0</v>
      </c>
    </row>
    <row r="4710" spans="1:14" x14ac:dyDescent="0.15">
      <c r="A4710" t="str">
        <f t="shared" si="76"/>
        <v>202002_162_4562342690067</v>
      </c>
      <c r="B4710">
        <v>202002</v>
      </c>
      <c r="C4710">
        <v>162</v>
      </c>
      <c r="D4710" t="s">
        <v>60</v>
      </c>
      <c r="E4710" s="9">
        <v>4562342690067</v>
      </c>
      <c r="F4710">
        <v>0</v>
      </c>
      <c r="G4710">
        <v>0</v>
      </c>
      <c r="H4710" t="s">
        <v>23</v>
      </c>
      <c r="I4710" t="s">
        <v>19</v>
      </c>
      <c r="J4710" t="s">
        <v>329</v>
      </c>
      <c r="K4710">
        <v>21</v>
      </c>
      <c r="L4710">
        <v>1</v>
      </c>
      <c r="M4710">
        <v>0</v>
      </c>
      <c r="N4710">
        <v>0</v>
      </c>
    </row>
    <row r="4711" spans="1:14" x14ac:dyDescent="0.15">
      <c r="A4711" t="str">
        <f t="shared" si="76"/>
        <v>202002_162_4562342690074</v>
      </c>
      <c r="B4711">
        <v>202002</v>
      </c>
      <c r="C4711">
        <v>162</v>
      </c>
      <c r="D4711" t="s">
        <v>60</v>
      </c>
      <c r="E4711" s="9">
        <v>4562342690074</v>
      </c>
      <c r="F4711">
        <v>0</v>
      </c>
      <c r="G4711">
        <v>0</v>
      </c>
      <c r="H4711" t="s">
        <v>24</v>
      </c>
      <c r="I4711" t="s">
        <v>19</v>
      </c>
      <c r="J4711" t="s">
        <v>329</v>
      </c>
      <c r="K4711">
        <v>16</v>
      </c>
      <c r="L4711">
        <v>0</v>
      </c>
      <c r="M4711">
        <v>0</v>
      </c>
      <c r="N4711">
        <v>0</v>
      </c>
    </row>
    <row r="4712" spans="1:14" x14ac:dyDescent="0.15">
      <c r="A4712" t="str">
        <f t="shared" si="76"/>
        <v>202002_162_4562342690081</v>
      </c>
      <c r="B4712">
        <v>202002</v>
      </c>
      <c r="C4712">
        <v>162</v>
      </c>
      <c r="D4712" t="s">
        <v>60</v>
      </c>
      <c r="E4712" s="9">
        <v>4562342690081</v>
      </c>
      <c r="F4712">
        <v>0</v>
      </c>
      <c r="G4712">
        <v>0</v>
      </c>
      <c r="H4712" t="s">
        <v>25</v>
      </c>
      <c r="I4712" t="s">
        <v>19</v>
      </c>
      <c r="J4712" t="s">
        <v>329</v>
      </c>
      <c r="K4712">
        <v>5</v>
      </c>
      <c r="L4712">
        <v>0</v>
      </c>
      <c r="M4712">
        <v>0</v>
      </c>
      <c r="N4712">
        <v>0</v>
      </c>
    </row>
    <row r="4713" spans="1:14" x14ac:dyDescent="0.15">
      <c r="A4713" t="str">
        <f t="shared" si="76"/>
        <v>202002_160_4562342690029</v>
      </c>
      <c r="B4713">
        <v>202002</v>
      </c>
      <c r="C4713">
        <v>160</v>
      </c>
      <c r="D4713" t="s">
        <v>59</v>
      </c>
      <c r="E4713" s="9">
        <v>4562342690029</v>
      </c>
      <c r="F4713">
        <v>0</v>
      </c>
      <c r="G4713">
        <v>0</v>
      </c>
      <c r="H4713" t="s">
        <v>18</v>
      </c>
      <c r="I4713" t="s">
        <v>19</v>
      </c>
      <c r="J4713" t="s">
        <v>329</v>
      </c>
      <c r="K4713">
        <v>19</v>
      </c>
      <c r="L4713">
        <v>2</v>
      </c>
      <c r="M4713">
        <v>0</v>
      </c>
      <c r="N4713">
        <v>0</v>
      </c>
    </row>
    <row r="4714" spans="1:14" x14ac:dyDescent="0.15">
      <c r="A4714" t="str">
        <f t="shared" si="76"/>
        <v>202002_160_4562342690036</v>
      </c>
      <c r="B4714">
        <v>202002</v>
      </c>
      <c r="C4714">
        <v>160</v>
      </c>
      <c r="D4714" t="s">
        <v>59</v>
      </c>
      <c r="E4714" s="9">
        <v>4562342690036</v>
      </c>
      <c r="F4714">
        <v>0</v>
      </c>
      <c r="G4714">
        <v>0</v>
      </c>
      <c r="H4714" t="s">
        <v>20</v>
      </c>
      <c r="I4714" t="s">
        <v>19</v>
      </c>
      <c r="J4714" t="s">
        <v>329</v>
      </c>
      <c r="K4714">
        <v>8</v>
      </c>
      <c r="L4714">
        <v>0</v>
      </c>
      <c r="M4714">
        <v>0</v>
      </c>
      <c r="N4714">
        <v>0</v>
      </c>
    </row>
    <row r="4715" spans="1:14" x14ac:dyDescent="0.15">
      <c r="A4715" t="str">
        <f t="shared" si="76"/>
        <v>202002_160_4562342690050</v>
      </c>
      <c r="B4715">
        <v>202002</v>
      </c>
      <c r="C4715">
        <v>160</v>
      </c>
      <c r="D4715" t="s">
        <v>59</v>
      </c>
      <c r="E4715" s="9">
        <v>4562342690050</v>
      </c>
      <c r="F4715">
        <v>0</v>
      </c>
      <c r="G4715">
        <v>0</v>
      </c>
      <c r="H4715" t="s">
        <v>22</v>
      </c>
      <c r="I4715" t="s">
        <v>19</v>
      </c>
      <c r="J4715" t="s">
        <v>329</v>
      </c>
      <c r="K4715">
        <v>8</v>
      </c>
      <c r="L4715">
        <v>0</v>
      </c>
      <c r="M4715">
        <v>0</v>
      </c>
      <c r="N4715">
        <v>0</v>
      </c>
    </row>
    <row r="4716" spans="1:14" x14ac:dyDescent="0.15">
      <c r="A4716" t="str">
        <f t="shared" si="76"/>
        <v>202002_160_4562342690043</v>
      </c>
      <c r="B4716">
        <v>202002</v>
      </c>
      <c r="C4716">
        <v>160</v>
      </c>
      <c r="D4716" t="s">
        <v>59</v>
      </c>
      <c r="E4716" s="9">
        <v>4562342690043</v>
      </c>
      <c r="F4716">
        <v>0</v>
      </c>
      <c r="G4716">
        <v>0</v>
      </c>
      <c r="H4716" t="s">
        <v>21</v>
      </c>
      <c r="I4716" t="s">
        <v>19</v>
      </c>
      <c r="J4716" t="s">
        <v>329</v>
      </c>
      <c r="K4716">
        <v>13</v>
      </c>
      <c r="L4716">
        <v>1</v>
      </c>
      <c r="M4716">
        <v>0</v>
      </c>
      <c r="N4716">
        <v>0</v>
      </c>
    </row>
    <row r="4717" spans="1:14" x14ac:dyDescent="0.15">
      <c r="A4717" t="str">
        <f t="shared" si="76"/>
        <v>202002_160_4562342690067</v>
      </c>
      <c r="B4717">
        <v>202002</v>
      </c>
      <c r="C4717">
        <v>160</v>
      </c>
      <c r="D4717" t="s">
        <v>59</v>
      </c>
      <c r="E4717" s="9">
        <v>4562342690067</v>
      </c>
      <c r="F4717">
        <v>0</v>
      </c>
      <c r="G4717">
        <v>0</v>
      </c>
      <c r="H4717" t="s">
        <v>23</v>
      </c>
      <c r="I4717" t="s">
        <v>19</v>
      </c>
      <c r="J4717" t="s">
        <v>329</v>
      </c>
      <c r="K4717">
        <v>23</v>
      </c>
      <c r="L4717">
        <v>1</v>
      </c>
      <c r="M4717">
        <v>0</v>
      </c>
      <c r="N4717">
        <v>0</v>
      </c>
    </row>
    <row r="4718" spans="1:14" x14ac:dyDescent="0.15">
      <c r="A4718" t="str">
        <f t="shared" si="76"/>
        <v>202002_160_4562342690074</v>
      </c>
      <c r="B4718">
        <v>202002</v>
      </c>
      <c r="C4718">
        <v>160</v>
      </c>
      <c r="D4718" t="s">
        <v>59</v>
      </c>
      <c r="E4718" s="9">
        <v>4562342690074</v>
      </c>
      <c r="F4718">
        <v>0</v>
      </c>
      <c r="G4718">
        <v>0</v>
      </c>
      <c r="H4718" t="s">
        <v>24</v>
      </c>
      <c r="I4718" t="s">
        <v>19</v>
      </c>
      <c r="J4718" t="s">
        <v>329</v>
      </c>
      <c r="K4718">
        <v>20</v>
      </c>
      <c r="L4718">
        <v>1</v>
      </c>
      <c r="M4718">
        <v>0</v>
      </c>
      <c r="N4718">
        <v>0</v>
      </c>
    </row>
    <row r="4719" spans="1:14" x14ac:dyDescent="0.15">
      <c r="A4719" t="str">
        <f t="shared" si="76"/>
        <v>202002_160_4562342690081</v>
      </c>
      <c r="B4719">
        <v>202002</v>
      </c>
      <c r="C4719">
        <v>160</v>
      </c>
      <c r="D4719" t="s">
        <v>59</v>
      </c>
      <c r="E4719" s="9">
        <v>4562342690081</v>
      </c>
      <c r="F4719">
        <v>0</v>
      </c>
      <c r="G4719">
        <v>0</v>
      </c>
      <c r="H4719" t="s">
        <v>25</v>
      </c>
      <c r="I4719" t="s">
        <v>19</v>
      </c>
      <c r="J4719" t="s">
        <v>329</v>
      </c>
      <c r="K4719">
        <v>5</v>
      </c>
      <c r="L4719">
        <v>0</v>
      </c>
      <c r="M4719">
        <v>0</v>
      </c>
      <c r="N4719">
        <v>0</v>
      </c>
    </row>
    <row r="4720" spans="1:14" x14ac:dyDescent="0.15">
      <c r="A4720" t="str">
        <f t="shared" si="76"/>
        <v>202002_326_4562342690029</v>
      </c>
      <c r="B4720">
        <v>202002</v>
      </c>
      <c r="C4720">
        <v>326</v>
      </c>
      <c r="D4720" t="s">
        <v>84</v>
      </c>
      <c r="E4720" s="9">
        <v>4562342690029</v>
      </c>
      <c r="F4720">
        <v>0</v>
      </c>
      <c r="G4720">
        <v>0</v>
      </c>
      <c r="H4720" t="s">
        <v>18</v>
      </c>
      <c r="I4720" t="s">
        <v>19</v>
      </c>
      <c r="J4720" t="s">
        <v>329</v>
      </c>
      <c r="K4720">
        <v>22</v>
      </c>
      <c r="L4720">
        <v>0</v>
      </c>
      <c r="M4720">
        <v>0</v>
      </c>
      <c r="N4720">
        <v>0</v>
      </c>
    </row>
    <row r="4721" spans="1:14" x14ac:dyDescent="0.15">
      <c r="A4721" t="str">
        <f t="shared" si="76"/>
        <v>202002_326_4562342690036</v>
      </c>
      <c r="B4721">
        <v>202002</v>
      </c>
      <c r="C4721">
        <v>326</v>
      </c>
      <c r="D4721" t="s">
        <v>84</v>
      </c>
      <c r="E4721" s="9">
        <v>4562342690036</v>
      </c>
      <c r="F4721">
        <v>0</v>
      </c>
      <c r="G4721">
        <v>0</v>
      </c>
      <c r="H4721" t="s">
        <v>20</v>
      </c>
      <c r="I4721" t="s">
        <v>19</v>
      </c>
      <c r="J4721" t="s">
        <v>329</v>
      </c>
      <c r="K4721">
        <v>7</v>
      </c>
      <c r="L4721">
        <v>0</v>
      </c>
      <c r="M4721">
        <v>0</v>
      </c>
      <c r="N4721">
        <v>0</v>
      </c>
    </row>
    <row r="4722" spans="1:14" x14ac:dyDescent="0.15">
      <c r="A4722" t="str">
        <f t="shared" si="76"/>
        <v>202002_326_4562342690050</v>
      </c>
      <c r="B4722">
        <v>202002</v>
      </c>
      <c r="C4722">
        <v>326</v>
      </c>
      <c r="D4722" t="s">
        <v>84</v>
      </c>
      <c r="E4722" s="9">
        <v>4562342690050</v>
      </c>
      <c r="F4722">
        <v>0</v>
      </c>
      <c r="G4722">
        <v>0</v>
      </c>
      <c r="H4722" t="s">
        <v>22</v>
      </c>
      <c r="I4722" t="s">
        <v>19</v>
      </c>
      <c r="J4722" t="s">
        <v>329</v>
      </c>
      <c r="K4722">
        <v>7</v>
      </c>
      <c r="L4722">
        <v>0</v>
      </c>
      <c r="M4722">
        <v>0</v>
      </c>
      <c r="N4722">
        <v>0</v>
      </c>
    </row>
    <row r="4723" spans="1:14" x14ac:dyDescent="0.15">
      <c r="A4723" t="str">
        <f t="shared" si="76"/>
        <v>202002_326_4562342690043</v>
      </c>
      <c r="B4723">
        <v>202002</v>
      </c>
      <c r="C4723">
        <v>326</v>
      </c>
      <c r="D4723" t="s">
        <v>84</v>
      </c>
      <c r="E4723" s="9">
        <v>4562342690043</v>
      </c>
      <c r="F4723">
        <v>0</v>
      </c>
      <c r="G4723">
        <v>0</v>
      </c>
      <c r="H4723" t="s">
        <v>21</v>
      </c>
      <c r="I4723" t="s">
        <v>19</v>
      </c>
      <c r="J4723" t="s">
        <v>329</v>
      </c>
      <c r="K4723">
        <v>23</v>
      </c>
      <c r="L4723">
        <v>0</v>
      </c>
      <c r="M4723">
        <v>0</v>
      </c>
      <c r="N4723">
        <v>0</v>
      </c>
    </row>
    <row r="4724" spans="1:14" x14ac:dyDescent="0.15">
      <c r="A4724" t="str">
        <f t="shared" si="76"/>
        <v>202002_326_4562342690067</v>
      </c>
      <c r="B4724">
        <v>202002</v>
      </c>
      <c r="C4724">
        <v>326</v>
      </c>
      <c r="D4724" t="s">
        <v>84</v>
      </c>
      <c r="E4724" s="9">
        <v>4562342690067</v>
      </c>
      <c r="F4724">
        <v>0</v>
      </c>
      <c r="G4724">
        <v>0</v>
      </c>
      <c r="H4724" t="s">
        <v>23</v>
      </c>
      <c r="I4724" t="s">
        <v>19</v>
      </c>
      <c r="J4724" t="s">
        <v>329</v>
      </c>
      <c r="K4724">
        <v>26</v>
      </c>
      <c r="L4724">
        <v>0</v>
      </c>
      <c r="M4724">
        <v>0</v>
      </c>
      <c r="N4724">
        <v>0</v>
      </c>
    </row>
    <row r="4725" spans="1:14" x14ac:dyDescent="0.15">
      <c r="A4725" t="str">
        <f t="shared" si="76"/>
        <v>202002_326_4562342690074</v>
      </c>
      <c r="B4725">
        <v>202002</v>
      </c>
      <c r="C4725">
        <v>326</v>
      </c>
      <c r="D4725" t="s">
        <v>84</v>
      </c>
      <c r="E4725" s="9">
        <v>4562342690074</v>
      </c>
      <c r="F4725">
        <v>0</v>
      </c>
      <c r="G4725">
        <v>0</v>
      </c>
      <c r="H4725" t="s">
        <v>24</v>
      </c>
      <c r="I4725" t="s">
        <v>19</v>
      </c>
      <c r="J4725" t="s">
        <v>329</v>
      </c>
      <c r="K4725">
        <v>21</v>
      </c>
      <c r="L4725">
        <v>0</v>
      </c>
      <c r="M4725">
        <v>0</v>
      </c>
      <c r="N4725">
        <v>0</v>
      </c>
    </row>
    <row r="4726" spans="1:14" x14ac:dyDescent="0.15">
      <c r="A4726" t="str">
        <f t="shared" si="76"/>
        <v>202002_326_4562342690081</v>
      </c>
      <c r="B4726">
        <v>202002</v>
      </c>
      <c r="C4726">
        <v>326</v>
      </c>
      <c r="D4726" t="s">
        <v>84</v>
      </c>
      <c r="E4726" s="9">
        <v>4562342690081</v>
      </c>
      <c r="F4726">
        <v>0</v>
      </c>
      <c r="G4726">
        <v>0</v>
      </c>
      <c r="H4726" t="s">
        <v>25</v>
      </c>
      <c r="I4726" t="s">
        <v>19</v>
      </c>
      <c r="J4726" t="s">
        <v>329</v>
      </c>
      <c r="K4726">
        <v>5</v>
      </c>
      <c r="L4726">
        <v>0</v>
      </c>
      <c r="M4726">
        <v>0</v>
      </c>
      <c r="N4726">
        <v>0</v>
      </c>
    </row>
    <row r="4727" spans="1:14" x14ac:dyDescent="0.15">
      <c r="A4727" t="str">
        <f t="shared" si="76"/>
        <v>202002_343_4562342690029</v>
      </c>
      <c r="B4727">
        <v>202002</v>
      </c>
      <c r="C4727">
        <v>343</v>
      </c>
      <c r="D4727" t="s">
        <v>88</v>
      </c>
      <c r="E4727" s="9">
        <v>4562342690029</v>
      </c>
      <c r="F4727">
        <v>0</v>
      </c>
      <c r="G4727">
        <v>0</v>
      </c>
      <c r="H4727" t="s">
        <v>18</v>
      </c>
      <c r="I4727" t="s">
        <v>19</v>
      </c>
      <c r="J4727" t="s">
        <v>329</v>
      </c>
      <c r="K4727">
        <v>16</v>
      </c>
      <c r="L4727">
        <v>0</v>
      </c>
      <c r="M4727">
        <v>0</v>
      </c>
      <c r="N4727">
        <v>0</v>
      </c>
    </row>
    <row r="4728" spans="1:14" x14ac:dyDescent="0.15">
      <c r="A4728" t="str">
        <f t="shared" si="76"/>
        <v>202002_343_4562342690036</v>
      </c>
      <c r="B4728">
        <v>202002</v>
      </c>
      <c r="C4728">
        <v>343</v>
      </c>
      <c r="D4728" t="s">
        <v>88</v>
      </c>
      <c r="E4728" s="9">
        <v>4562342690036</v>
      </c>
      <c r="F4728">
        <v>0</v>
      </c>
      <c r="G4728">
        <v>0</v>
      </c>
      <c r="H4728" t="s">
        <v>20</v>
      </c>
      <c r="I4728" t="s">
        <v>19</v>
      </c>
      <c r="J4728" t="s">
        <v>329</v>
      </c>
      <c r="K4728">
        <v>3</v>
      </c>
      <c r="L4728">
        <v>0</v>
      </c>
      <c r="M4728">
        <v>0</v>
      </c>
      <c r="N4728">
        <v>0</v>
      </c>
    </row>
    <row r="4729" spans="1:14" x14ac:dyDescent="0.15">
      <c r="A4729" t="str">
        <f t="shared" si="76"/>
        <v>202002_343_4562342690050</v>
      </c>
      <c r="B4729">
        <v>202002</v>
      </c>
      <c r="C4729">
        <v>343</v>
      </c>
      <c r="D4729" t="s">
        <v>88</v>
      </c>
      <c r="E4729" s="9">
        <v>4562342690050</v>
      </c>
      <c r="F4729">
        <v>0</v>
      </c>
      <c r="G4729">
        <v>0</v>
      </c>
      <c r="H4729" t="s">
        <v>22</v>
      </c>
      <c r="I4729" t="s">
        <v>19</v>
      </c>
      <c r="J4729" t="s">
        <v>329</v>
      </c>
      <c r="K4729">
        <v>4</v>
      </c>
      <c r="L4729">
        <v>1</v>
      </c>
      <c r="M4729">
        <v>0</v>
      </c>
      <c r="N4729">
        <v>0</v>
      </c>
    </row>
    <row r="4730" spans="1:14" x14ac:dyDescent="0.15">
      <c r="A4730" t="str">
        <f t="shared" si="76"/>
        <v>202002_343_4562342690043</v>
      </c>
      <c r="B4730">
        <v>202002</v>
      </c>
      <c r="C4730">
        <v>343</v>
      </c>
      <c r="D4730" t="s">
        <v>88</v>
      </c>
      <c r="E4730" s="9">
        <v>4562342690043</v>
      </c>
      <c r="F4730">
        <v>0</v>
      </c>
      <c r="G4730">
        <v>0</v>
      </c>
      <c r="H4730" t="s">
        <v>21</v>
      </c>
      <c r="I4730" t="s">
        <v>19</v>
      </c>
      <c r="J4730" t="s">
        <v>329</v>
      </c>
      <c r="K4730">
        <v>12</v>
      </c>
      <c r="L4730">
        <v>1</v>
      </c>
      <c r="M4730">
        <v>0</v>
      </c>
      <c r="N4730">
        <v>0</v>
      </c>
    </row>
    <row r="4731" spans="1:14" x14ac:dyDescent="0.15">
      <c r="A4731" t="str">
        <f t="shared" si="76"/>
        <v>202002_343_4562342690067</v>
      </c>
      <c r="B4731">
        <v>202002</v>
      </c>
      <c r="C4731">
        <v>343</v>
      </c>
      <c r="D4731" t="s">
        <v>88</v>
      </c>
      <c r="E4731" s="9">
        <v>4562342690067</v>
      </c>
      <c r="F4731">
        <v>0</v>
      </c>
      <c r="G4731">
        <v>0</v>
      </c>
      <c r="H4731" t="s">
        <v>23</v>
      </c>
      <c r="I4731" t="s">
        <v>19</v>
      </c>
      <c r="J4731" t="s">
        <v>329</v>
      </c>
      <c r="K4731">
        <v>20</v>
      </c>
      <c r="L4731">
        <v>1</v>
      </c>
      <c r="M4731">
        <v>0</v>
      </c>
      <c r="N4731">
        <v>0</v>
      </c>
    </row>
    <row r="4732" spans="1:14" x14ac:dyDescent="0.15">
      <c r="A4732" t="str">
        <f t="shared" si="76"/>
        <v>202002_343_4562342690074</v>
      </c>
      <c r="B4732">
        <v>202002</v>
      </c>
      <c r="C4732">
        <v>343</v>
      </c>
      <c r="D4732" t="s">
        <v>88</v>
      </c>
      <c r="E4732" s="9">
        <v>4562342690074</v>
      </c>
      <c r="F4732">
        <v>0</v>
      </c>
      <c r="G4732">
        <v>0</v>
      </c>
      <c r="H4732" t="s">
        <v>24</v>
      </c>
      <c r="I4732" t="s">
        <v>19</v>
      </c>
      <c r="J4732" t="s">
        <v>329</v>
      </c>
      <c r="K4732">
        <v>15</v>
      </c>
      <c r="L4732">
        <v>1</v>
      </c>
      <c r="M4732">
        <v>0</v>
      </c>
      <c r="N4732">
        <v>0</v>
      </c>
    </row>
    <row r="4733" spans="1:14" x14ac:dyDescent="0.15">
      <c r="A4733" t="str">
        <f t="shared" si="76"/>
        <v>202002_343_4562342690081</v>
      </c>
      <c r="B4733">
        <v>202002</v>
      </c>
      <c r="C4733">
        <v>343</v>
      </c>
      <c r="D4733" t="s">
        <v>88</v>
      </c>
      <c r="E4733" s="9">
        <v>4562342690081</v>
      </c>
      <c r="F4733">
        <v>0</v>
      </c>
      <c r="G4733">
        <v>0</v>
      </c>
      <c r="H4733" t="s">
        <v>25</v>
      </c>
      <c r="I4733" t="s">
        <v>19</v>
      </c>
      <c r="J4733" t="s">
        <v>329</v>
      </c>
      <c r="K4733">
        <v>4</v>
      </c>
      <c r="L4733">
        <v>1</v>
      </c>
      <c r="M4733">
        <v>0</v>
      </c>
      <c r="N4733">
        <v>0</v>
      </c>
    </row>
    <row r="4734" spans="1:14" x14ac:dyDescent="0.15">
      <c r="A4734" t="str">
        <f t="shared" si="76"/>
        <v>202002_348_4562342690029</v>
      </c>
      <c r="B4734">
        <v>202002</v>
      </c>
      <c r="C4734">
        <v>348</v>
      </c>
      <c r="D4734" t="s">
        <v>89</v>
      </c>
      <c r="E4734" s="9">
        <v>4562342690029</v>
      </c>
      <c r="F4734">
        <v>0</v>
      </c>
      <c r="G4734">
        <v>0</v>
      </c>
      <c r="H4734" t="s">
        <v>18</v>
      </c>
      <c r="I4734" t="s">
        <v>19</v>
      </c>
      <c r="J4734" t="s">
        <v>329</v>
      </c>
      <c r="K4734">
        <v>20</v>
      </c>
      <c r="L4734">
        <v>3</v>
      </c>
      <c r="M4734">
        <v>0</v>
      </c>
      <c r="N4734">
        <v>0</v>
      </c>
    </row>
    <row r="4735" spans="1:14" x14ac:dyDescent="0.15">
      <c r="A4735" t="str">
        <f t="shared" si="76"/>
        <v>202002_348_4562342690036</v>
      </c>
      <c r="B4735">
        <v>202002</v>
      </c>
      <c r="C4735">
        <v>348</v>
      </c>
      <c r="D4735" t="s">
        <v>89</v>
      </c>
      <c r="E4735" s="9">
        <v>4562342690036</v>
      </c>
      <c r="F4735">
        <v>0</v>
      </c>
      <c r="G4735">
        <v>0</v>
      </c>
      <c r="H4735" t="s">
        <v>20</v>
      </c>
      <c r="I4735" t="s">
        <v>19</v>
      </c>
      <c r="J4735" t="s">
        <v>329</v>
      </c>
      <c r="K4735">
        <v>8</v>
      </c>
      <c r="L4735">
        <v>0</v>
      </c>
      <c r="M4735">
        <v>0</v>
      </c>
      <c r="N4735">
        <v>0</v>
      </c>
    </row>
    <row r="4736" spans="1:14" x14ac:dyDescent="0.15">
      <c r="A4736" t="str">
        <f t="shared" si="76"/>
        <v>202002_348_4562342690050</v>
      </c>
      <c r="B4736">
        <v>202002</v>
      </c>
      <c r="C4736">
        <v>348</v>
      </c>
      <c r="D4736" t="s">
        <v>89</v>
      </c>
      <c r="E4736" s="9">
        <v>4562342690050</v>
      </c>
      <c r="F4736">
        <v>0</v>
      </c>
      <c r="G4736">
        <v>0</v>
      </c>
      <c r="H4736" t="s">
        <v>22</v>
      </c>
      <c r="I4736" t="s">
        <v>19</v>
      </c>
      <c r="J4736" t="s">
        <v>329</v>
      </c>
      <c r="K4736">
        <v>6</v>
      </c>
      <c r="L4736">
        <v>2</v>
      </c>
      <c r="M4736">
        <v>0</v>
      </c>
      <c r="N4736">
        <v>0</v>
      </c>
    </row>
    <row r="4737" spans="1:14" x14ac:dyDescent="0.15">
      <c r="A4737" t="str">
        <f t="shared" si="76"/>
        <v>202002_348_4562342690043</v>
      </c>
      <c r="B4737">
        <v>202002</v>
      </c>
      <c r="C4737">
        <v>348</v>
      </c>
      <c r="D4737" t="s">
        <v>89</v>
      </c>
      <c r="E4737" s="9">
        <v>4562342690043</v>
      </c>
      <c r="F4737">
        <v>0</v>
      </c>
      <c r="G4737">
        <v>0</v>
      </c>
      <c r="H4737" t="s">
        <v>21</v>
      </c>
      <c r="I4737" t="s">
        <v>19</v>
      </c>
      <c r="J4737" t="s">
        <v>329</v>
      </c>
      <c r="K4737">
        <v>12</v>
      </c>
      <c r="L4737">
        <v>1</v>
      </c>
      <c r="M4737">
        <v>0</v>
      </c>
      <c r="N4737">
        <v>0</v>
      </c>
    </row>
    <row r="4738" spans="1:14" x14ac:dyDescent="0.15">
      <c r="A4738" t="str">
        <f t="shared" si="76"/>
        <v>202002_348_4562342690067</v>
      </c>
      <c r="B4738">
        <v>202002</v>
      </c>
      <c r="C4738">
        <v>348</v>
      </c>
      <c r="D4738" t="s">
        <v>89</v>
      </c>
      <c r="E4738" s="9">
        <v>4562342690067</v>
      </c>
      <c r="F4738">
        <v>0</v>
      </c>
      <c r="G4738">
        <v>0</v>
      </c>
      <c r="H4738" t="s">
        <v>23</v>
      </c>
      <c r="I4738" t="s">
        <v>19</v>
      </c>
      <c r="J4738" t="s">
        <v>329</v>
      </c>
      <c r="K4738">
        <v>24</v>
      </c>
      <c r="L4738">
        <v>1</v>
      </c>
      <c r="M4738">
        <v>0</v>
      </c>
      <c r="N4738">
        <v>0</v>
      </c>
    </row>
    <row r="4739" spans="1:14" x14ac:dyDescent="0.15">
      <c r="A4739" t="str">
        <f t="shared" si="76"/>
        <v>202002_348_4562342690074</v>
      </c>
      <c r="B4739">
        <v>202002</v>
      </c>
      <c r="C4739">
        <v>348</v>
      </c>
      <c r="D4739" t="s">
        <v>89</v>
      </c>
      <c r="E4739" s="9">
        <v>4562342690074</v>
      </c>
      <c r="F4739">
        <v>0</v>
      </c>
      <c r="G4739">
        <v>0</v>
      </c>
      <c r="H4739" t="s">
        <v>24</v>
      </c>
      <c r="I4739" t="s">
        <v>19</v>
      </c>
      <c r="J4739" t="s">
        <v>329</v>
      </c>
      <c r="K4739">
        <v>21</v>
      </c>
      <c r="L4739">
        <v>0</v>
      </c>
      <c r="M4739">
        <v>0</v>
      </c>
      <c r="N4739">
        <v>0</v>
      </c>
    </row>
    <row r="4740" spans="1:14" x14ac:dyDescent="0.15">
      <c r="A4740" t="str">
        <f t="shared" si="76"/>
        <v>202002_348_4562342690081</v>
      </c>
      <c r="B4740">
        <v>202002</v>
      </c>
      <c r="C4740">
        <v>348</v>
      </c>
      <c r="D4740" t="s">
        <v>89</v>
      </c>
      <c r="E4740" s="9">
        <v>4562342690081</v>
      </c>
      <c r="F4740">
        <v>0</v>
      </c>
      <c r="G4740">
        <v>0</v>
      </c>
      <c r="H4740" t="s">
        <v>25</v>
      </c>
      <c r="I4740" t="s">
        <v>19</v>
      </c>
      <c r="J4740" t="s">
        <v>329</v>
      </c>
      <c r="K4740">
        <v>4</v>
      </c>
      <c r="L4740">
        <v>0</v>
      </c>
      <c r="M4740">
        <v>0</v>
      </c>
      <c r="N4740">
        <v>0</v>
      </c>
    </row>
    <row r="4741" spans="1:14" x14ac:dyDescent="0.15">
      <c r="A4741" t="str">
        <f t="shared" si="76"/>
        <v>202002_364_4562342690029</v>
      </c>
      <c r="B4741">
        <v>202002</v>
      </c>
      <c r="C4741">
        <v>364</v>
      </c>
      <c r="D4741" t="s">
        <v>92</v>
      </c>
      <c r="E4741" s="9">
        <v>4562342690029</v>
      </c>
      <c r="F4741">
        <v>0</v>
      </c>
      <c r="G4741">
        <v>0</v>
      </c>
      <c r="H4741" t="s">
        <v>18</v>
      </c>
      <c r="I4741" t="s">
        <v>19</v>
      </c>
      <c r="J4741" t="s">
        <v>329</v>
      </c>
      <c r="K4741">
        <v>16</v>
      </c>
      <c r="L4741">
        <v>2</v>
      </c>
      <c r="M4741">
        <v>0</v>
      </c>
      <c r="N4741">
        <v>0</v>
      </c>
    </row>
    <row r="4742" spans="1:14" x14ac:dyDescent="0.15">
      <c r="A4742" t="str">
        <f t="shared" si="76"/>
        <v>202002_364_4562342690036</v>
      </c>
      <c r="B4742">
        <v>202002</v>
      </c>
      <c r="C4742">
        <v>364</v>
      </c>
      <c r="D4742" t="s">
        <v>92</v>
      </c>
      <c r="E4742" s="9">
        <v>4562342690036</v>
      </c>
      <c r="F4742">
        <v>0</v>
      </c>
      <c r="G4742">
        <v>0</v>
      </c>
      <c r="H4742" t="s">
        <v>20</v>
      </c>
      <c r="I4742" t="s">
        <v>19</v>
      </c>
      <c r="J4742" t="s">
        <v>329</v>
      </c>
      <c r="K4742">
        <v>4</v>
      </c>
      <c r="L4742">
        <v>1</v>
      </c>
      <c r="M4742">
        <v>0</v>
      </c>
      <c r="N4742">
        <v>0</v>
      </c>
    </row>
    <row r="4743" spans="1:14" x14ac:dyDescent="0.15">
      <c r="A4743" t="str">
        <f t="shared" si="76"/>
        <v>202002_364_4562342690050</v>
      </c>
      <c r="B4743">
        <v>202002</v>
      </c>
      <c r="C4743">
        <v>364</v>
      </c>
      <c r="D4743" t="s">
        <v>92</v>
      </c>
      <c r="E4743" s="9">
        <v>4562342690050</v>
      </c>
      <c r="F4743">
        <v>0</v>
      </c>
      <c r="G4743">
        <v>0</v>
      </c>
      <c r="H4743" t="s">
        <v>22</v>
      </c>
      <c r="I4743" t="s">
        <v>19</v>
      </c>
      <c r="J4743" t="s">
        <v>329</v>
      </c>
      <c r="K4743">
        <v>3</v>
      </c>
      <c r="L4743">
        <v>0</v>
      </c>
      <c r="M4743">
        <v>0</v>
      </c>
      <c r="N4743">
        <v>0</v>
      </c>
    </row>
    <row r="4744" spans="1:14" x14ac:dyDescent="0.15">
      <c r="A4744" t="str">
        <f t="shared" si="76"/>
        <v>202002_364_4562342690043</v>
      </c>
      <c r="B4744">
        <v>202002</v>
      </c>
      <c r="C4744">
        <v>364</v>
      </c>
      <c r="D4744" t="s">
        <v>92</v>
      </c>
      <c r="E4744" s="9">
        <v>4562342690043</v>
      </c>
      <c r="F4744">
        <v>0</v>
      </c>
      <c r="G4744">
        <v>0</v>
      </c>
      <c r="H4744" t="s">
        <v>21</v>
      </c>
      <c r="I4744" t="s">
        <v>19</v>
      </c>
      <c r="J4744" t="s">
        <v>329</v>
      </c>
      <c r="K4744">
        <v>12</v>
      </c>
      <c r="L4744">
        <v>3</v>
      </c>
      <c r="M4744">
        <v>0</v>
      </c>
      <c r="N4744">
        <v>0</v>
      </c>
    </row>
    <row r="4745" spans="1:14" x14ac:dyDescent="0.15">
      <c r="A4745" t="str">
        <f t="shared" si="76"/>
        <v>202002_364_4562342690067</v>
      </c>
      <c r="B4745">
        <v>202002</v>
      </c>
      <c r="C4745">
        <v>364</v>
      </c>
      <c r="D4745" t="s">
        <v>92</v>
      </c>
      <c r="E4745" s="9">
        <v>4562342690067</v>
      </c>
      <c r="F4745">
        <v>0</v>
      </c>
      <c r="G4745">
        <v>0</v>
      </c>
      <c r="H4745" t="s">
        <v>23</v>
      </c>
      <c r="I4745" t="s">
        <v>19</v>
      </c>
      <c r="J4745" t="s">
        <v>329</v>
      </c>
      <c r="K4745">
        <v>16</v>
      </c>
      <c r="L4745">
        <v>1</v>
      </c>
      <c r="M4745">
        <v>0</v>
      </c>
      <c r="N4745">
        <v>0</v>
      </c>
    </row>
    <row r="4746" spans="1:14" x14ac:dyDescent="0.15">
      <c r="A4746" t="str">
        <f t="shared" si="76"/>
        <v>202002_364_4562342690074</v>
      </c>
      <c r="B4746">
        <v>202002</v>
      </c>
      <c r="C4746">
        <v>364</v>
      </c>
      <c r="D4746" t="s">
        <v>92</v>
      </c>
      <c r="E4746" s="9">
        <v>4562342690074</v>
      </c>
      <c r="F4746">
        <v>0</v>
      </c>
      <c r="G4746">
        <v>0</v>
      </c>
      <c r="H4746" t="s">
        <v>24</v>
      </c>
      <c r="I4746" t="s">
        <v>19</v>
      </c>
      <c r="J4746" t="s">
        <v>329</v>
      </c>
      <c r="K4746">
        <v>16</v>
      </c>
      <c r="L4746">
        <v>1</v>
      </c>
      <c r="M4746">
        <v>0</v>
      </c>
      <c r="N4746">
        <v>0</v>
      </c>
    </row>
    <row r="4747" spans="1:14" x14ac:dyDescent="0.15">
      <c r="A4747" t="str">
        <f t="shared" si="76"/>
        <v>202002_364_4562342690081</v>
      </c>
      <c r="B4747">
        <v>202002</v>
      </c>
      <c r="C4747">
        <v>364</v>
      </c>
      <c r="D4747" t="s">
        <v>92</v>
      </c>
      <c r="E4747" s="9">
        <v>4562342690081</v>
      </c>
      <c r="F4747">
        <v>0</v>
      </c>
      <c r="G4747">
        <v>0</v>
      </c>
      <c r="H4747" t="s">
        <v>25</v>
      </c>
      <c r="I4747" t="s">
        <v>19</v>
      </c>
      <c r="J4747" t="s">
        <v>329</v>
      </c>
      <c r="K4747">
        <v>4</v>
      </c>
      <c r="L4747">
        <v>0</v>
      </c>
      <c r="M4747">
        <v>0</v>
      </c>
      <c r="N4747">
        <v>0</v>
      </c>
    </row>
    <row r="4748" spans="1:14" x14ac:dyDescent="0.15">
      <c r="A4748" t="str">
        <f t="shared" si="76"/>
        <v>202002_397_4562342690029</v>
      </c>
      <c r="B4748">
        <v>202002</v>
      </c>
      <c r="C4748">
        <v>397</v>
      </c>
      <c r="D4748" t="s">
        <v>104</v>
      </c>
      <c r="E4748" s="9">
        <v>4562342690029</v>
      </c>
      <c r="F4748">
        <v>0</v>
      </c>
      <c r="G4748">
        <v>0</v>
      </c>
      <c r="H4748" t="s">
        <v>18</v>
      </c>
      <c r="I4748" t="s">
        <v>19</v>
      </c>
      <c r="J4748" t="s">
        <v>329</v>
      </c>
      <c r="K4748">
        <v>13</v>
      </c>
      <c r="L4748">
        <v>1</v>
      </c>
      <c r="M4748">
        <v>0</v>
      </c>
      <c r="N4748">
        <v>0</v>
      </c>
    </row>
    <row r="4749" spans="1:14" x14ac:dyDescent="0.15">
      <c r="A4749" t="str">
        <f t="shared" si="76"/>
        <v>202002_397_4562342690036</v>
      </c>
      <c r="B4749">
        <v>202002</v>
      </c>
      <c r="C4749">
        <v>397</v>
      </c>
      <c r="D4749" t="s">
        <v>104</v>
      </c>
      <c r="E4749" s="9">
        <v>4562342690036</v>
      </c>
      <c r="F4749">
        <v>0</v>
      </c>
      <c r="G4749">
        <v>0</v>
      </c>
      <c r="H4749" t="s">
        <v>20</v>
      </c>
      <c r="I4749" t="s">
        <v>19</v>
      </c>
      <c r="J4749" t="s">
        <v>329</v>
      </c>
      <c r="K4749">
        <v>7</v>
      </c>
      <c r="L4749">
        <v>0</v>
      </c>
      <c r="M4749">
        <v>0</v>
      </c>
      <c r="N4749">
        <v>0</v>
      </c>
    </row>
    <row r="4750" spans="1:14" x14ac:dyDescent="0.15">
      <c r="A4750" t="str">
        <f t="shared" si="76"/>
        <v>202002_397_4562342690050</v>
      </c>
      <c r="B4750">
        <v>202002</v>
      </c>
      <c r="C4750">
        <v>397</v>
      </c>
      <c r="D4750" t="s">
        <v>104</v>
      </c>
      <c r="E4750" s="9">
        <v>4562342690050</v>
      </c>
      <c r="F4750">
        <v>0</v>
      </c>
      <c r="G4750">
        <v>0</v>
      </c>
      <c r="H4750" t="s">
        <v>22</v>
      </c>
      <c r="I4750" t="s">
        <v>19</v>
      </c>
      <c r="J4750" t="s">
        <v>329</v>
      </c>
      <c r="K4750">
        <v>4</v>
      </c>
      <c r="L4750">
        <v>0</v>
      </c>
      <c r="M4750">
        <v>0</v>
      </c>
      <c r="N4750">
        <v>0</v>
      </c>
    </row>
    <row r="4751" spans="1:14" x14ac:dyDescent="0.15">
      <c r="A4751" t="str">
        <f t="shared" si="76"/>
        <v>202002_397_4562342690043</v>
      </c>
      <c r="B4751">
        <v>202002</v>
      </c>
      <c r="C4751">
        <v>397</v>
      </c>
      <c r="D4751" t="s">
        <v>104</v>
      </c>
      <c r="E4751" s="9">
        <v>4562342690043</v>
      </c>
      <c r="F4751">
        <v>0</v>
      </c>
      <c r="G4751">
        <v>0</v>
      </c>
      <c r="H4751" t="s">
        <v>21</v>
      </c>
      <c r="I4751" t="s">
        <v>19</v>
      </c>
      <c r="J4751" t="s">
        <v>329</v>
      </c>
      <c r="K4751">
        <v>9</v>
      </c>
      <c r="L4751">
        <v>1</v>
      </c>
      <c r="M4751">
        <v>0</v>
      </c>
      <c r="N4751">
        <v>0</v>
      </c>
    </row>
    <row r="4752" spans="1:14" x14ac:dyDescent="0.15">
      <c r="A4752" t="str">
        <f t="shared" si="76"/>
        <v>202002_397_4562342690067</v>
      </c>
      <c r="B4752">
        <v>202002</v>
      </c>
      <c r="C4752">
        <v>397</v>
      </c>
      <c r="D4752" t="s">
        <v>104</v>
      </c>
      <c r="E4752" s="9">
        <v>4562342690067</v>
      </c>
      <c r="F4752">
        <v>0</v>
      </c>
      <c r="G4752">
        <v>0</v>
      </c>
      <c r="H4752" t="s">
        <v>23</v>
      </c>
      <c r="I4752" t="s">
        <v>19</v>
      </c>
      <c r="J4752" t="s">
        <v>329</v>
      </c>
      <c r="K4752">
        <v>19</v>
      </c>
      <c r="L4752">
        <v>2</v>
      </c>
      <c r="M4752">
        <v>0</v>
      </c>
      <c r="N4752">
        <v>0</v>
      </c>
    </row>
    <row r="4753" spans="1:14" x14ac:dyDescent="0.15">
      <c r="A4753" t="str">
        <f t="shared" si="76"/>
        <v>202002_397_4562342690074</v>
      </c>
      <c r="B4753">
        <v>202002</v>
      </c>
      <c r="C4753">
        <v>397</v>
      </c>
      <c r="D4753" t="s">
        <v>104</v>
      </c>
      <c r="E4753" s="9">
        <v>4562342690074</v>
      </c>
      <c r="F4753">
        <v>0</v>
      </c>
      <c r="G4753">
        <v>0</v>
      </c>
      <c r="H4753" t="s">
        <v>24</v>
      </c>
      <c r="I4753" t="s">
        <v>19</v>
      </c>
      <c r="J4753" t="s">
        <v>329</v>
      </c>
      <c r="K4753">
        <v>14</v>
      </c>
      <c r="L4753">
        <v>3</v>
      </c>
      <c r="M4753">
        <v>0</v>
      </c>
      <c r="N4753">
        <v>0</v>
      </c>
    </row>
    <row r="4754" spans="1:14" x14ac:dyDescent="0.15">
      <c r="A4754" t="str">
        <f t="shared" si="76"/>
        <v>202002_397_4562342690081</v>
      </c>
      <c r="B4754">
        <v>202002</v>
      </c>
      <c r="C4754">
        <v>397</v>
      </c>
      <c r="D4754" t="s">
        <v>104</v>
      </c>
      <c r="E4754" s="9">
        <v>4562342690081</v>
      </c>
      <c r="F4754">
        <v>0</v>
      </c>
      <c r="G4754">
        <v>0</v>
      </c>
      <c r="H4754" t="s">
        <v>25</v>
      </c>
      <c r="I4754" t="s">
        <v>19</v>
      </c>
      <c r="J4754" t="s">
        <v>329</v>
      </c>
      <c r="K4754">
        <v>3</v>
      </c>
      <c r="L4754">
        <v>1</v>
      </c>
      <c r="M4754">
        <v>0</v>
      </c>
      <c r="N4754">
        <v>0</v>
      </c>
    </row>
    <row r="4755" spans="1:14" x14ac:dyDescent="0.15">
      <c r="A4755" t="str">
        <f t="shared" si="76"/>
        <v>202002_415_4562342690029</v>
      </c>
      <c r="B4755">
        <v>202002</v>
      </c>
      <c r="C4755">
        <v>415</v>
      </c>
      <c r="D4755" t="s">
        <v>112</v>
      </c>
      <c r="E4755" s="9">
        <v>4562342690029</v>
      </c>
      <c r="F4755">
        <v>0</v>
      </c>
      <c r="G4755">
        <v>0</v>
      </c>
      <c r="H4755" t="s">
        <v>18</v>
      </c>
      <c r="I4755" t="s">
        <v>19</v>
      </c>
      <c r="J4755" t="s">
        <v>329</v>
      </c>
      <c r="K4755">
        <v>16</v>
      </c>
      <c r="L4755">
        <v>2</v>
      </c>
      <c r="M4755">
        <v>0</v>
      </c>
      <c r="N4755">
        <v>0</v>
      </c>
    </row>
    <row r="4756" spans="1:14" x14ac:dyDescent="0.15">
      <c r="A4756" t="str">
        <f t="shared" si="76"/>
        <v>202002_415_4562342690036</v>
      </c>
      <c r="B4756">
        <v>202002</v>
      </c>
      <c r="C4756">
        <v>415</v>
      </c>
      <c r="D4756" t="s">
        <v>112</v>
      </c>
      <c r="E4756" s="9">
        <v>4562342690036</v>
      </c>
      <c r="F4756">
        <v>0</v>
      </c>
      <c r="G4756">
        <v>0</v>
      </c>
      <c r="H4756" t="s">
        <v>20</v>
      </c>
      <c r="I4756" t="s">
        <v>19</v>
      </c>
      <c r="J4756" t="s">
        <v>329</v>
      </c>
      <c r="K4756">
        <v>8</v>
      </c>
      <c r="L4756">
        <v>0</v>
      </c>
      <c r="M4756">
        <v>0</v>
      </c>
      <c r="N4756">
        <v>0</v>
      </c>
    </row>
    <row r="4757" spans="1:14" x14ac:dyDescent="0.15">
      <c r="A4757" t="str">
        <f t="shared" si="76"/>
        <v>202002_415_4562342690050</v>
      </c>
      <c r="B4757">
        <v>202002</v>
      </c>
      <c r="C4757">
        <v>415</v>
      </c>
      <c r="D4757" t="s">
        <v>112</v>
      </c>
      <c r="E4757" s="9">
        <v>4562342690050</v>
      </c>
      <c r="F4757">
        <v>0</v>
      </c>
      <c r="G4757">
        <v>0</v>
      </c>
      <c r="H4757" t="s">
        <v>22</v>
      </c>
      <c r="I4757" t="s">
        <v>19</v>
      </c>
      <c r="J4757" t="s">
        <v>329</v>
      </c>
      <c r="K4757">
        <v>3</v>
      </c>
      <c r="L4757">
        <v>0</v>
      </c>
      <c r="M4757">
        <v>0</v>
      </c>
      <c r="N4757">
        <v>0</v>
      </c>
    </row>
    <row r="4758" spans="1:14" x14ac:dyDescent="0.15">
      <c r="A4758" t="str">
        <f t="shared" si="76"/>
        <v>202002_415_4562342690043</v>
      </c>
      <c r="B4758">
        <v>202002</v>
      </c>
      <c r="C4758">
        <v>415</v>
      </c>
      <c r="D4758" t="s">
        <v>112</v>
      </c>
      <c r="E4758" s="9">
        <v>4562342690043</v>
      </c>
      <c r="F4758">
        <v>0</v>
      </c>
      <c r="G4758">
        <v>0</v>
      </c>
      <c r="H4758" t="s">
        <v>21</v>
      </c>
      <c r="I4758" t="s">
        <v>19</v>
      </c>
      <c r="J4758" t="s">
        <v>329</v>
      </c>
      <c r="K4758">
        <v>11</v>
      </c>
      <c r="L4758">
        <v>0</v>
      </c>
      <c r="M4758">
        <v>0</v>
      </c>
      <c r="N4758">
        <v>0</v>
      </c>
    </row>
    <row r="4759" spans="1:14" x14ac:dyDescent="0.15">
      <c r="A4759" t="str">
        <f t="shared" si="76"/>
        <v>202002_415_4562342690067</v>
      </c>
      <c r="B4759">
        <v>202002</v>
      </c>
      <c r="C4759">
        <v>415</v>
      </c>
      <c r="D4759" t="s">
        <v>112</v>
      </c>
      <c r="E4759" s="9">
        <v>4562342690067</v>
      </c>
      <c r="F4759">
        <v>0</v>
      </c>
      <c r="G4759">
        <v>0</v>
      </c>
      <c r="H4759" t="s">
        <v>23</v>
      </c>
      <c r="I4759" t="s">
        <v>19</v>
      </c>
      <c r="J4759" t="s">
        <v>329</v>
      </c>
      <c r="K4759">
        <v>17</v>
      </c>
      <c r="L4759">
        <v>0</v>
      </c>
      <c r="M4759">
        <v>0</v>
      </c>
      <c r="N4759">
        <v>0</v>
      </c>
    </row>
    <row r="4760" spans="1:14" x14ac:dyDescent="0.15">
      <c r="A4760" t="str">
        <f t="shared" si="76"/>
        <v>202002_415_4562342690074</v>
      </c>
      <c r="B4760">
        <v>202002</v>
      </c>
      <c r="C4760">
        <v>415</v>
      </c>
      <c r="D4760" t="s">
        <v>112</v>
      </c>
      <c r="E4760" s="9">
        <v>4562342690074</v>
      </c>
      <c r="F4760">
        <v>0</v>
      </c>
      <c r="G4760">
        <v>0</v>
      </c>
      <c r="H4760" t="s">
        <v>24</v>
      </c>
      <c r="I4760" t="s">
        <v>19</v>
      </c>
      <c r="J4760" t="s">
        <v>329</v>
      </c>
      <c r="K4760">
        <v>16</v>
      </c>
      <c r="L4760">
        <v>1</v>
      </c>
      <c r="M4760">
        <v>0</v>
      </c>
      <c r="N4760">
        <v>0</v>
      </c>
    </row>
    <row r="4761" spans="1:14" x14ac:dyDescent="0.15">
      <c r="A4761" t="str">
        <f t="shared" ref="A4761:A4824" si="77">B4761&amp;"_"&amp;C4761&amp;"_"&amp;E4761</f>
        <v>202002_415_4562342690081</v>
      </c>
      <c r="B4761">
        <v>202002</v>
      </c>
      <c r="C4761">
        <v>415</v>
      </c>
      <c r="D4761" t="s">
        <v>112</v>
      </c>
      <c r="E4761" s="9">
        <v>4562342690081</v>
      </c>
      <c r="F4761">
        <v>0</v>
      </c>
      <c r="G4761">
        <v>0</v>
      </c>
      <c r="H4761" t="s">
        <v>25</v>
      </c>
      <c r="I4761" t="s">
        <v>19</v>
      </c>
      <c r="J4761" t="s">
        <v>329</v>
      </c>
      <c r="K4761">
        <v>2</v>
      </c>
      <c r="L4761">
        <v>1</v>
      </c>
      <c r="M4761">
        <v>0</v>
      </c>
      <c r="N4761">
        <v>0</v>
      </c>
    </row>
    <row r="4762" spans="1:14" x14ac:dyDescent="0.15">
      <c r="A4762" t="str">
        <f t="shared" si="77"/>
        <v>202002_446_4562342690029</v>
      </c>
      <c r="B4762">
        <v>202002</v>
      </c>
      <c r="C4762">
        <v>446</v>
      </c>
      <c r="D4762" t="s">
        <v>121</v>
      </c>
      <c r="E4762" s="9">
        <v>4562342690029</v>
      </c>
      <c r="F4762">
        <v>0</v>
      </c>
      <c r="G4762">
        <v>0</v>
      </c>
      <c r="H4762" t="s">
        <v>18</v>
      </c>
      <c r="I4762" t="s">
        <v>19</v>
      </c>
      <c r="J4762" t="s">
        <v>329</v>
      </c>
      <c r="K4762">
        <v>19</v>
      </c>
      <c r="L4762">
        <v>1</v>
      </c>
      <c r="M4762">
        <v>0</v>
      </c>
      <c r="N4762">
        <v>0</v>
      </c>
    </row>
    <row r="4763" spans="1:14" x14ac:dyDescent="0.15">
      <c r="A4763" t="str">
        <f t="shared" si="77"/>
        <v>202002_446_4562342690036</v>
      </c>
      <c r="B4763">
        <v>202002</v>
      </c>
      <c r="C4763">
        <v>446</v>
      </c>
      <c r="D4763" t="s">
        <v>121</v>
      </c>
      <c r="E4763" s="9">
        <v>4562342690036</v>
      </c>
      <c r="F4763">
        <v>0</v>
      </c>
      <c r="G4763">
        <v>0</v>
      </c>
      <c r="H4763" t="s">
        <v>20</v>
      </c>
      <c r="I4763" t="s">
        <v>19</v>
      </c>
      <c r="J4763" t="s">
        <v>329</v>
      </c>
      <c r="K4763">
        <v>5</v>
      </c>
      <c r="L4763">
        <v>0</v>
      </c>
      <c r="M4763">
        <v>0</v>
      </c>
      <c r="N4763">
        <v>0</v>
      </c>
    </row>
    <row r="4764" spans="1:14" x14ac:dyDescent="0.15">
      <c r="A4764" t="str">
        <f t="shared" si="77"/>
        <v>202002_446_4562342690050</v>
      </c>
      <c r="B4764">
        <v>202002</v>
      </c>
      <c r="C4764">
        <v>446</v>
      </c>
      <c r="D4764" t="s">
        <v>121</v>
      </c>
      <c r="E4764" s="9">
        <v>4562342690050</v>
      </c>
      <c r="F4764">
        <v>0</v>
      </c>
      <c r="G4764">
        <v>0</v>
      </c>
      <c r="H4764" t="s">
        <v>22</v>
      </c>
      <c r="I4764" t="s">
        <v>19</v>
      </c>
      <c r="J4764" t="s">
        <v>329</v>
      </c>
      <c r="K4764">
        <v>6</v>
      </c>
      <c r="L4764">
        <v>0</v>
      </c>
      <c r="M4764">
        <v>0</v>
      </c>
      <c r="N4764">
        <v>0</v>
      </c>
    </row>
    <row r="4765" spans="1:14" x14ac:dyDescent="0.15">
      <c r="A4765" t="str">
        <f t="shared" si="77"/>
        <v>202002_446_4562342690043</v>
      </c>
      <c r="B4765">
        <v>202002</v>
      </c>
      <c r="C4765">
        <v>446</v>
      </c>
      <c r="D4765" t="s">
        <v>121</v>
      </c>
      <c r="E4765" s="9">
        <v>4562342690043</v>
      </c>
      <c r="F4765">
        <v>0</v>
      </c>
      <c r="G4765">
        <v>0</v>
      </c>
      <c r="H4765" t="s">
        <v>21</v>
      </c>
      <c r="I4765" t="s">
        <v>19</v>
      </c>
      <c r="J4765" t="s">
        <v>329</v>
      </c>
      <c r="K4765">
        <v>13</v>
      </c>
      <c r="L4765">
        <v>0</v>
      </c>
      <c r="M4765">
        <v>0</v>
      </c>
      <c r="N4765">
        <v>0</v>
      </c>
    </row>
    <row r="4766" spans="1:14" x14ac:dyDescent="0.15">
      <c r="A4766" t="str">
        <f t="shared" si="77"/>
        <v>202002_446_4562342690067</v>
      </c>
      <c r="B4766">
        <v>202002</v>
      </c>
      <c r="C4766">
        <v>446</v>
      </c>
      <c r="D4766" t="s">
        <v>121</v>
      </c>
      <c r="E4766" s="9">
        <v>4562342690067</v>
      </c>
      <c r="F4766">
        <v>0</v>
      </c>
      <c r="G4766">
        <v>0</v>
      </c>
      <c r="H4766" t="s">
        <v>23</v>
      </c>
      <c r="I4766" t="s">
        <v>19</v>
      </c>
      <c r="J4766" t="s">
        <v>329</v>
      </c>
      <c r="K4766">
        <v>25</v>
      </c>
      <c r="L4766">
        <v>0</v>
      </c>
      <c r="M4766">
        <v>0</v>
      </c>
      <c r="N4766">
        <v>0</v>
      </c>
    </row>
    <row r="4767" spans="1:14" x14ac:dyDescent="0.15">
      <c r="A4767" t="str">
        <f t="shared" si="77"/>
        <v>202002_446_4562342690074</v>
      </c>
      <c r="B4767">
        <v>202002</v>
      </c>
      <c r="C4767">
        <v>446</v>
      </c>
      <c r="D4767" t="s">
        <v>121</v>
      </c>
      <c r="E4767" s="9">
        <v>4562342690074</v>
      </c>
      <c r="F4767">
        <v>0</v>
      </c>
      <c r="G4767">
        <v>0</v>
      </c>
      <c r="H4767" t="s">
        <v>24</v>
      </c>
      <c r="I4767" t="s">
        <v>19</v>
      </c>
      <c r="J4767" t="s">
        <v>329</v>
      </c>
      <c r="K4767">
        <v>18</v>
      </c>
      <c r="L4767">
        <v>0</v>
      </c>
      <c r="M4767">
        <v>0</v>
      </c>
      <c r="N4767">
        <v>0</v>
      </c>
    </row>
    <row r="4768" spans="1:14" x14ac:dyDescent="0.15">
      <c r="A4768" t="str">
        <f t="shared" si="77"/>
        <v>202002_446_4562342690081</v>
      </c>
      <c r="B4768">
        <v>202002</v>
      </c>
      <c r="C4768">
        <v>446</v>
      </c>
      <c r="D4768" t="s">
        <v>121</v>
      </c>
      <c r="E4768" s="9">
        <v>4562342690081</v>
      </c>
      <c r="F4768">
        <v>0</v>
      </c>
      <c r="G4768">
        <v>0</v>
      </c>
      <c r="H4768" t="s">
        <v>25</v>
      </c>
      <c r="I4768" t="s">
        <v>19</v>
      </c>
      <c r="J4768" t="s">
        <v>329</v>
      </c>
      <c r="K4768">
        <v>4</v>
      </c>
      <c r="L4768">
        <v>0</v>
      </c>
      <c r="M4768">
        <v>0</v>
      </c>
      <c r="N4768">
        <v>0</v>
      </c>
    </row>
    <row r="4769" spans="1:14" x14ac:dyDescent="0.15">
      <c r="A4769" t="str">
        <f t="shared" si="77"/>
        <v>202002_296_4562342690029</v>
      </c>
      <c r="B4769">
        <v>202002</v>
      </c>
      <c r="C4769">
        <v>296</v>
      </c>
      <c r="D4769" t="s">
        <v>69</v>
      </c>
      <c r="E4769" s="9">
        <v>4562342690029</v>
      </c>
      <c r="F4769">
        <v>0</v>
      </c>
      <c r="G4769">
        <v>0</v>
      </c>
      <c r="H4769" t="s">
        <v>18</v>
      </c>
      <c r="I4769" t="s">
        <v>19</v>
      </c>
      <c r="J4769" t="s">
        <v>329</v>
      </c>
      <c r="K4769">
        <v>17</v>
      </c>
      <c r="L4769">
        <v>0</v>
      </c>
      <c r="M4769">
        <v>0</v>
      </c>
      <c r="N4769">
        <v>0</v>
      </c>
    </row>
    <row r="4770" spans="1:14" x14ac:dyDescent="0.15">
      <c r="A4770" t="str">
        <f t="shared" si="77"/>
        <v>202002_296_4562342690036</v>
      </c>
      <c r="B4770">
        <v>202002</v>
      </c>
      <c r="C4770">
        <v>296</v>
      </c>
      <c r="D4770" t="s">
        <v>69</v>
      </c>
      <c r="E4770" s="9">
        <v>4562342690036</v>
      </c>
      <c r="F4770">
        <v>0</v>
      </c>
      <c r="G4770">
        <v>0</v>
      </c>
      <c r="H4770" t="s">
        <v>20</v>
      </c>
      <c r="I4770" t="s">
        <v>19</v>
      </c>
      <c r="J4770" t="s">
        <v>329</v>
      </c>
      <c r="K4770">
        <v>3</v>
      </c>
      <c r="L4770">
        <v>0</v>
      </c>
      <c r="M4770">
        <v>0</v>
      </c>
      <c r="N4770">
        <v>0</v>
      </c>
    </row>
    <row r="4771" spans="1:14" x14ac:dyDescent="0.15">
      <c r="A4771" t="str">
        <f t="shared" si="77"/>
        <v>202002_296_4562342690050</v>
      </c>
      <c r="B4771">
        <v>202002</v>
      </c>
      <c r="C4771">
        <v>296</v>
      </c>
      <c r="D4771" t="s">
        <v>69</v>
      </c>
      <c r="E4771" s="9">
        <v>4562342690050</v>
      </c>
      <c r="F4771">
        <v>0</v>
      </c>
      <c r="G4771">
        <v>0</v>
      </c>
      <c r="H4771" t="s">
        <v>22</v>
      </c>
      <c r="I4771" t="s">
        <v>19</v>
      </c>
      <c r="J4771" t="s">
        <v>329</v>
      </c>
      <c r="K4771">
        <v>4</v>
      </c>
      <c r="L4771">
        <v>0</v>
      </c>
      <c r="M4771">
        <v>0</v>
      </c>
      <c r="N4771">
        <v>0</v>
      </c>
    </row>
    <row r="4772" spans="1:14" x14ac:dyDescent="0.15">
      <c r="A4772" t="str">
        <f t="shared" si="77"/>
        <v>202002_296_4562342690043</v>
      </c>
      <c r="B4772">
        <v>202002</v>
      </c>
      <c r="C4772">
        <v>296</v>
      </c>
      <c r="D4772" t="s">
        <v>69</v>
      </c>
      <c r="E4772" s="9">
        <v>4562342690043</v>
      </c>
      <c r="F4772">
        <v>0</v>
      </c>
      <c r="G4772">
        <v>0</v>
      </c>
      <c r="H4772" t="s">
        <v>21</v>
      </c>
      <c r="I4772" t="s">
        <v>19</v>
      </c>
      <c r="J4772" t="s">
        <v>329</v>
      </c>
      <c r="K4772">
        <v>17</v>
      </c>
      <c r="L4772">
        <v>0</v>
      </c>
      <c r="M4772">
        <v>0</v>
      </c>
      <c r="N4772">
        <v>0</v>
      </c>
    </row>
    <row r="4773" spans="1:14" x14ac:dyDescent="0.15">
      <c r="A4773" t="str">
        <f t="shared" si="77"/>
        <v>202002_296_4562342690067</v>
      </c>
      <c r="B4773">
        <v>202002</v>
      </c>
      <c r="C4773">
        <v>296</v>
      </c>
      <c r="D4773" t="s">
        <v>69</v>
      </c>
      <c r="E4773" s="9">
        <v>4562342690067</v>
      </c>
      <c r="F4773">
        <v>0</v>
      </c>
      <c r="G4773">
        <v>0</v>
      </c>
      <c r="H4773" t="s">
        <v>23</v>
      </c>
      <c r="I4773" t="s">
        <v>19</v>
      </c>
      <c r="J4773" t="s">
        <v>329</v>
      </c>
      <c r="K4773">
        <v>24</v>
      </c>
      <c r="L4773">
        <v>0</v>
      </c>
      <c r="M4773">
        <v>0</v>
      </c>
      <c r="N4773">
        <v>0</v>
      </c>
    </row>
    <row r="4774" spans="1:14" x14ac:dyDescent="0.15">
      <c r="A4774" t="str">
        <f t="shared" si="77"/>
        <v>202002_296_4562342690074</v>
      </c>
      <c r="B4774">
        <v>202002</v>
      </c>
      <c r="C4774">
        <v>296</v>
      </c>
      <c r="D4774" t="s">
        <v>69</v>
      </c>
      <c r="E4774" s="9">
        <v>4562342690074</v>
      </c>
      <c r="F4774">
        <v>0</v>
      </c>
      <c r="G4774">
        <v>0</v>
      </c>
      <c r="H4774" t="s">
        <v>24</v>
      </c>
      <c r="I4774" t="s">
        <v>19</v>
      </c>
      <c r="J4774" t="s">
        <v>329</v>
      </c>
      <c r="K4774">
        <v>12</v>
      </c>
      <c r="L4774">
        <v>0</v>
      </c>
      <c r="M4774">
        <v>0</v>
      </c>
      <c r="N4774">
        <v>0</v>
      </c>
    </row>
    <row r="4775" spans="1:14" x14ac:dyDescent="0.15">
      <c r="A4775" t="str">
        <f t="shared" si="77"/>
        <v>202002_296_4562342690081</v>
      </c>
      <c r="B4775">
        <v>202002</v>
      </c>
      <c r="C4775">
        <v>296</v>
      </c>
      <c r="D4775" t="s">
        <v>69</v>
      </c>
      <c r="E4775" s="9">
        <v>4562342690081</v>
      </c>
      <c r="F4775">
        <v>0</v>
      </c>
      <c r="G4775">
        <v>0</v>
      </c>
      <c r="H4775" t="s">
        <v>25</v>
      </c>
      <c r="I4775" t="s">
        <v>19</v>
      </c>
      <c r="J4775" t="s">
        <v>329</v>
      </c>
      <c r="K4775">
        <v>5</v>
      </c>
      <c r="L4775">
        <v>2</v>
      </c>
      <c r="M4775">
        <v>0</v>
      </c>
      <c r="N4775">
        <v>0</v>
      </c>
    </row>
    <row r="4776" spans="1:14" x14ac:dyDescent="0.15">
      <c r="A4776" t="str">
        <f t="shared" si="77"/>
        <v>202002_312_4562342690029</v>
      </c>
      <c r="B4776">
        <v>202002</v>
      </c>
      <c r="C4776">
        <v>312</v>
      </c>
      <c r="D4776" t="s">
        <v>77</v>
      </c>
      <c r="E4776" s="9">
        <v>4562342690029</v>
      </c>
      <c r="F4776">
        <v>0</v>
      </c>
      <c r="G4776">
        <v>0</v>
      </c>
      <c r="H4776" t="s">
        <v>18</v>
      </c>
      <c r="I4776" t="s">
        <v>19</v>
      </c>
      <c r="J4776" t="s">
        <v>329</v>
      </c>
      <c r="K4776">
        <v>21</v>
      </c>
      <c r="L4776">
        <v>0</v>
      </c>
      <c r="M4776">
        <v>0</v>
      </c>
      <c r="N4776">
        <v>0</v>
      </c>
    </row>
    <row r="4777" spans="1:14" x14ac:dyDescent="0.15">
      <c r="A4777" t="str">
        <f t="shared" si="77"/>
        <v>202002_312_4562342690036</v>
      </c>
      <c r="B4777">
        <v>202002</v>
      </c>
      <c r="C4777">
        <v>312</v>
      </c>
      <c r="D4777" t="s">
        <v>77</v>
      </c>
      <c r="E4777" s="9">
        <v>4562342690036</v>
      </c>
      <c r="F4777">
        <v>0</v>
      </c>
      <c r="G4777">
        <v>0</v>
      </c>
      <c r="H4777" t="s">
        <v>20</v>
      </c>
      <c r="I4777" t="s">
        <v>19</v>
      </c>
      <c r="J4777" t="s">
        <v>329</v>
      </c>
      <c r="K4777">
        <v>8</v>
      </c>
      <c r="L4777">
        <v>0</v>
      </c>
      <c r="M4777">
        <v>0</v>
      </c>
      <c r="N4777">
        <v>0</v>
      </c>
    </row>
    <row r="4778" spans="1:14" x14ac:dyDescent="0.15">
      <c r="A4778" t="str">
        <f t="shared" si="77"/>
        <v>202002_312_4562342690050</v>
      </c>
      <c r="B4778">
        <v>202002</v>
      </c>
      <c r="C4778">
        <v>312</v>
      </c>
      <c r="D4778" t="s">
        <v>77</v>
      </c>
      <c r="E4778" s="9">
        <v>4562342690050</v>
      </c>
      <c r="F4778">
        <v>0</v>
      </c>
      <c r="G4778">
        <v>0</v>
      </c>
      <c r="H4778" t="s">
        <v>22</v>
      </c>
      <c r="I4778" t="s">
        <v>19</v>
      </c>
      <c r="J4778" t="s">
        <v>329</v>
      </c>
      <c r="K4778">
        <v>6</v>
      </c>
      <c r="L4778">
        <v>0</v>
      </c>
      <c r="M4778">
        <v>0</v>
      </c>
      <c r="N4778">
        <v>0</v>
      </c>
    </row>
    <row r="4779" spans="1:14" x14ac:dyDescent="0.15">
      <c r="A4779" t="str">
        <f t="shared" si="77"/>
        <v>202002_312_4562342690043</v>
      </c>
      <c r="B4779">
        <v>202002</v>
      </c>
      <c r="C4779">
        <v>312</v>
      </c>
      <c r="D4779" t="s">
        <v>77</v>
      </c>
      <c r="E4779" s="9">
        <v>4562342690043</v>
      </c>
      <c r="F4779">
        <v>0</v>
      </c>
      <c r="G4779">
        <v>0</v>
      </c>
      <c r="H4779" t="s">
        <v>21</v>
      </c>
      <c r="I4779" t="s">
        <v>19</v>
      </c>
      <c r="J4779" t="s">
        <v>329</v>
      </c>
      <c r="K4779">
        <v>14</v>
      </c>
      <c r="L4779">
        <v>0</v>
      </c>
      <c r="M4779">
        <v>0</v>
      </c>
      <c r="N4779">
        <v>0</v>
      </c>
    </row>
    <row r="4780" spans="1:14" x14ac:dyDescent="0.15">
      <c r="A4780" t="str">
        <f t="shared" si="77"/>
        <v>202002_312_4562342690067</v>
      </c>
      <c r="B4780">
        <v>202002</v>
      </c>
      <c r="C4780">
        <v>312</v>
      </c>
      <c r="D4780" t="s">
        <v>77</v>
      </c>
      <c r="E4780" s="9">
        <v>4562342690067</v>
      </c>
      <c r="F4780">
        <v>0</v>
      </c>
      <c r="G4780">
        <v>0</v>
      </c>
      <c r="H4780" t="s">
        <v>23</v>
      </c>
      <c r="I4780" t="s">
        <v>19</v>
      </c>
      <c r="J4780" t="s">
        <v>329</v>
      </c>
      <c r="K4780">
        <v>20</v>
      </c>
      <c r="L4780">
        <v>0</v>
      </c>
      <c r="M4780">
        <v>0</v>
      </c>
      <c r="N4780">
        <v>0</v>
      </c>
    </row>
    <row r="4781" spans="1:14" x14ac:dyDescent="0.15">
      <c r="A4781" t="str">
        <f t="shared" si="77"/>
        <v>202002_312_4562342690074</v>
      </c>
      <c r="B4781">
        <v>202002</v>
      </c>
      <c r="C4781">
        <v>312</v>
      </c>
      <c r="D4781" t="s">
        <v>77</v>
      </c>
      <c r="E4781" s="9">
        <v>4562342690074</v>
      </c>
      <c r="F4781">
        <v>0</v>
      </c>
      <c r="G4781">
        <v>0</v>
      </c>
      <c r="H4781" t="s">
        <v>24</v>
      </c>
      <c r="I4781" t="s">
        <v>19</v>
      </c>
      <c r="J4781" t="s">
        <v>329</v>
      </c>
      <c r="K4781">
        <v>16</v>
      </c>
      <c r="L4781">
        <v>1</v>
      </c>
      <c r="M4781">
        <v>0</v>
      </c>
      <c r="N4781">
        <v>0</v>
      </c>
    </row>
    <row r="4782" spans="1:14" x14ac:dyDescent="0.15">
      <c r="A4782" t="str">
        <f t="shared" si="77"/>
        <v>202002_312_4562342690081</v>
      </c>
      <c r="B4782">
        <v>202002</v>
      </c>
      <c r="C4782">
        <v>312</v>
      </c>
      <c r="D4782" t="s">
        <v>77</v>
      </c>
      <c r="E4782" s="9">
        <v>4562342690081</v>
      </c>
      <c r="F4782">
        <v>0</v>
      </c>
      <c r="G4782">
        <v>0</v>
      </c>
      <c r="H4782" t="s">
        <v>25</v>
      </c>
      <c r="I4782" t="s">
        <v>19</v>
      </c>
      <c r="J4782" t="s">
        <v>329</v>
      </c>
      <c r="K4782">
        <v>0</v>
      </c>
      <c r="L4782">
        <v>0</v>
      </c>
      <c r="M4782">
        <v>0</v>
      </c>
      <c r="N4782">
        <v>0</v>
      </c>
    </row>
    <row r="4783" spans="1:14" x14ac:dyDescent="0.15">
      <c r="A4783" t="str">
        <f t="shared" si="77"/>
        <v>202002_297_4562342690029</v>
      </c>
      <c r="B4783">
        <v>202002</v>
      </c>
      <c r="C4783">
        <v>297</v>
      </c>
      <c r="D4783" t="s">
        <v>70</v>
      </c>
      <c r="E4783" s="9">
        <v>4562342690029</v>
      </c>
      <c r="F4783">
        <v>0</v>
      </c>
      <c r="G4783">
        <v>0</v>
      </c>
      <c r="H4783" t="s">
        <v>18</v>
      </c>
      <c r="I4783" t="s">
        <v>19</v>
      </c>
      <c r="J4783" t="s">
        <v>329</v>
      </c>
      <c r="K4783">
        <v>23</v>
      </c>
      <c r="L4783">
        <v>0</v>
      </c>
      <c r="M4783">
        <v>0</v>
      </c>
      <c r="N4783">
        <v>0</v>
      </c>
    </row>
    <row r="4784" spans="1:14" x14ac:dyDescent="0.15">
      <c r="A4784" t="str">
        <f t="shared" si="77"/>
        <v>202002_297_4562342690036</v>
      </c>
      <c r="B4784">
        <v>202002</v>
      </c>
      <c r="C4784">
        <v>297</v>
      </c>
      <c r="D4784" t="s">
        <v>70</v>
      </c>
      <c r="E4784" s="9">
        <v>4562342690036</v>
      </c>
      <c r="F4784">
        <v>0</v>
      </c>
      <c r="G4784">
        <v>0</v>
      </c>
      <c r="H4784" t="s">
        <v>20</v>
      </c>
      <c r="I4784" t="s">
        <v>19</v>
      </c>
      <c r="J4784" t="s">
        <v>329</v>
      </c>
      <c r="K4784">
        <v>8</v>
      </c>
      <c r="L4784">
        <v>0</v>
      </c>
      <c r="M4784">
        <v>0</v>
      </c>
      <c r="N4784">
        <v>0</v>
      </c>
    </row>
    <row r="4785" spans="1:14" x14ac:dyDescent="0.15">
      <c r="A4785" t="str">
        <f t="shared" si="77"/>
        <v>202002_297_4562342690050</v>
      </c>
      <c r="B4785">
        <v>202002</v>
      </c>
      <c r="C4785">
        <v>297</v>
      </c>
      <c r="D4785" t="s">
        <v>70</v>
      </c>
      <c r="E4785" s="9">
        <v>4562342690050</v>
      </c>
      <c r="F4785">
        <v>0</v>
      </c>
      <c r="G4785">
        <v>0</v>
      </c>
      <c r="H4785" t="s">
        <v>22</v>
      </c>
      <c r="I4785" t="s">
        <v>19</v>
      </c>
      <c r="J4785" t="s">
        <v>329</v>
      </c>
      <c r="K4785">
        <v>6</v>
      </c>
      <c r="L4785">
        <v>1</v>
      </c>
      <c r="M4785">
        <v>0</v>
      </c>
      <c r="N4785">
        <v>0</v>
      </c>
    </row>
    <row r="4786" spans="1:14" x14ac:dyDescent="0.15">
      <c r="A4786" t="str">
        <f t="shared" si="77"/>
        <v>202002_297_4562342690043</v>
      </c>
      <c r="B4786">
        <v>202002</v>
      </c>
      <c r="C4786">
        <v>297</v>
      </c>
      <c r="D4786" t="s">
        <v>70</v>
      </c>
      <c r="E4786" s="9">
        <v>4562342690043</v>
      </c>
      <c r="F4786">
        <v>0</v>
      </c>
      <c r="G4786">
        <v>0</v>
      </c>
      <c r="H4786" t="s">
        <v>21</v>
      </c>
      <c r="I4786" t="s">
        <v>19</v>
      </c>
      <c r="J4786" t="s">
        <v>329</v>
      </c>
      <c r="K4786">
        <v>23</v>
      </c>
      <c r="L4786">
        <v>3</v>
      </c>
      <c r="M4786">
        <v>0</v>
      </c>
      <c r="N4786">
        <v>0</v>
      </c>
    </row>
    <row r="4787" spans="1:14" x14ac:dyDescent="0.15">
      <c r="A4787" t="str">
        <f t="shared" si="77"/>
        <v>202002_297_4562342690067</v>
      </c>
      <c r="B4787">
        <v>202002</v>
      </c>
      <c r="C4787">
        <v>297</v>
      </c>
      <c r="D4787" t="s">
        <v>70</v>
      </c>
      <c r="E4787" s="9">
        <v>4562342690067</v>
      </c>
      <c r="F4787">
        <v>0</v>
      </c>
      <c r="G4787">
        <v>0</v>
      </c>
      <c r="H4787" t="s">
        <v>23</v>
      </c>
      <c r="I4787" t="s">
        <v>19</v>
      </c>
      <c r="J4787" t="s">
        <v>329</v>
      </c>
      <c r="K4787">
        <v>24</v>
      </c>
      <c r="L4787">
        <v>0</v>
      </c>
      <c r="M4787">
        <v>0</v>
      </c>
      <c r="N4787">
        <v>0</v>
      </c>
    </row>
    <row r="4788" spans="1:14" x14ac:dyDescent="0.15">
      <c r="A4788" t="str">
        <f t="shared" si="77"/>
        <v>202002_297_4562342690074</v>
      </c>
      <c r="B4788">
        <v>202002</v>
      </c>
      <c r="C4788">
        <v>297</v>
      </c>
      <c r="D4788" t="s">
        <v>70</v>
      </c>
      <c r="E4788" s="9">
        <v>4562342690074</v>
      </c>
      <c r="F4788">
        <v>0</v>
      </c>
      <c r="G4788">
        <v>0</v>
      </c>
      <c r="H4788" t="s">
        <v>24</v>
      </c>
      <c r="I4788" t="s">
        <v>19</v>
      </c>
      <c r="J4788" t="s">
        <v>329</v>
      </c>
      <c r="K4788">
        <v>21</v>
      </c>
      <c r="L4788">
        <v>3</v>
      </c>
      <c r="M4788">
        <v>0</v>
      </c>
      <c r="N4788">
        <v>0</v>
      </c>
    </row>
    <row r="4789" spans="1:14" x14ac:dyDescent="0.15">
      <c r="A4789" t="str">
        <f t="shared" si="77"/>
        <v>202002_297_4562342690081</v>
      </c>
      <c r="B4789">
        <v>202002</v>
      </c>
      <c r="C4789">
        <v>297</v>
      </c>
      <c r="D4789" t="s">
        <v>70</v>
      </c>
      <c r="E4789" s="9">
        <v>4562342690081</v>
      </c>
      <c r="F4789">
        <v>0</v>
      </c>
      <c r="G4789">
        <v>0</v>
      </c>
      <c r="H4789" t="s">
        <v>25</v>
      </c>
      <c r="I4789" t="s">
        <v>19</v>
      </c>
      <c r="J4789" t="s">
        <v>329</v>
      </c>
      <c r="K4789">
        <v>3</v>
      </c>
      <c r="L4789">
        <v>1</v>
      </c>
      <c r="M4789">
        <v>0</v>
      </c>
      <c r="N4789">
        <v>0</v>
      </c>
    </row>
    <row r="4790" spans="1:14" x14ac:dyDescent="0.15">
      <c r="A4790" t="str">
        <f t="shared" si="77"/>
        <v>202002_368_4562342690029</v>
      </c>
      <c r="B4790">
        <v>202002</v>
      </c>
      <c r="C4790">
        <v>368</v>
      </c>
      <c r="D4790" t="s">
        <v>94</v>
      </c>
      <c r="E4790" s="9">
        <v>4562342690029</v>
      </c>
      <c r="F4790">
        <v>0</v>
      </c>
      <c r="G4790">
        <v>0</v>
      </c>
      <c r="H4790" t="s">
        <v>18</v>
      </c>
      <c r="I4790" t="s">
        <v>19</v>
      </c>
      <c r="J4790" t="s">
        <v>329</v>
      </c>
      <c r="K4790">
        <v>12</v>
      </c>
      <c r="L4790">
        <v>2</v>
      </c>
      <c r="M4790">
        <v>0</v>
      </c>
      <c r="N4790">
        <v>0</v>
      </c>
    </row>
    <row r="4791" spans="1:14" x14ac:dyDescent="0.15">
      <c r="A4791" t="str">
        <f t="shared" si="77"/>
        <v>202002_368_4562342690036</v>
      </c>
      <c r="B4791">
        <v>202002</v>
      </c>
      <c r="C4791">
        <v>368</v>
      </c>
      <c r="D4791" t="s">
        <v>94</v>
      </c>
      <c r="E4791" s="9">
        <v>4562342690036</v>
      </c>
      <c r="F4791">
        <v>0</v>
      </c>
      <c r="G4791">
        <v>0</v>
      </c>
      <c r="H4791" t="s">
        <v>20</v>
      </c>
      <c r="I4791" t="s">
        <v>19</v>
      </c>
      <c r="J4791" t="s">
        <v>329</v>
      </c>
      <c r="K4791">
        <v>0</v>
      </c>
      <c r="L4791">
        <v>2</v>
      </c>
      <c r="M4791">
        <v>0</v>
      </c>
      <c r="N4791">
        <v>0</v>
      </c>
    </row>
    <row r="4792" spans="1:14" x14ac:dyDescent="0.15">
      <c r="A4792" t="str">
        <f t="shared" si="77"/>
        <v>202002_368_4562342690050</v>
      </c>
      <c r="B4792">
        <v>202002</v>
      </c>
      <c r="C4792">
        <v>368</v>
      </c>
      <c r="D4792" t="s">
        <v>94</v>
      </c>
      <c r="E4792" s="9">
        <v>4562342690050</v>
      </c>
      <c r="F4792">
        <v>0</v>
      </c>
      <c r="G4792">
        <v>0</v>
      </c>
      <c r="H4792" t="s">
        <v>22</v>
      </c>
      <c r="I4792" t="s">
        <v>19</v>
      </c>
      <c r="J4792" t="s">
        <v>329</v>
      </c>
      <c r="K4792">
        <v>0</v>
      </c>
      <c r="L4792">
        <v>3</v>
      </c>
      <c r="M4792">
        <v>0</v>
      </c>
      <c r="N4792">
        <v>0</v>
      </c>
    </row>
    <row r="4793" spans="1:14" x14ac:dyDescent="0.15">
      <c r="A4793" t="str">
        <f t="shared" si="77"/>
        <v>202002_368_4562342690043</v>
      </c>
      <c r="B4793">
        <v>202002</v>
      </c>
      <c r="C4793">
        <v>368</v>
      </c>
      <c r="D4793" t="s">
        <v>94</v>
      </c>
      <c r="E4793" s="9">
        <v>4562342690043</v>
      </c>
      <c r="F4793">
        <v>0</v>
      </c>
      <c r="G4793">
        <v>0</v>
      </c>
      <c r="H4793" t="s">
        <v>21</v>
      </c>
      <c r="I4793" t="s">
        <v>19</v>
      </c>
      <c r="J4793" t="s">
        <v>329</v>
      </c>
      <c r="K4793">
        <v>7</v>
      </c>
      <c r="L4793">
        <v>5</v>
      </c>
      <c r="M4793">
        <v>0</v>
      </c>
      <c r="N4793">
        <v>0</v>
      </c>
    </row>
    <row r="4794" spans="1:14" x14ac:dyDescent="0.15">
      <c r="A4794" t="str">
        <f t="shared" si="77"/>
        <v>202002_368_4562342690067</v>
      </c>
      <c r="B4794">
        <v>202002</v>
      </c>
      <c r="C4794">
        <v>368</v>
      </c>
      <c r="D4794" t="s">
        <v>94</v>
      </c>
      <c r="E4794" s="9">
        <v>4562342690067</v>
      </c>
      <c r="F4794">
        <v>0</v>
      </c>
      <c r="G4794">
        <v>0</v>
      </c>
      <c r="H4794" t="s">
        <v>23</v>
      </c>
      <c r="I4794" t="s">
        <v>19</v>
      </c>
      <c r="J4794" t="s">
        <v>329</v>
      </c>
      <c r="K4794">
        <v>15</v>
      </c>
      <c r="L4794">
        <v>1</v>
      </c>
      <c r="M4794">
        <v>0</v>
      </c>
      <c r="N4794">
        <v>0</v>
      </c>
    </row>
    <row r="4795" spans="1:14" x14ac:dyDescent="0.15">
      <c r="A4795" t="str">
        <f t="shared" si="77"/>
        <v>202002_368_4562342690074</v>
      </c>
      <c r="B4795">
        <v>202002</v>
      </c>
      <c r="C4795">
        <v>368</v>
      </c>
      <c r="D4795" t="s">
        <v>94</v>
      </c>
      <c r="E4795" s="9">
        <v>4562342690074</v>
      </c>
      <c r="F4795">
        <v>0</v>
      </c>
      <c r="G4795">
        <v>0</v>
      </c>
      <c r="H4795" t="s">
        <v>24</v>
      </c>
      <c r="I4795" t="s">
        <v>19</v>
      </c>
      <c r="J4795" t="s">
        <v>329</v>
      </c>
      <c r="K4795">
        <v>6</v>
      </c>
      <c r="L4795">
        <v>1</v>
      </c>
      <c r="M4795">
        <v>0</v>
      </c>
      <c r="N4795">
        <v>0</v>
      </c>
    </row>
    <row r="4796" spans="1:14" x14ac:dyDescent="0.15">
      <c r="A4796" t="str">
        <f t="shared" si="77"/>
        <v>202002_368_4562342690081</v>
      </c>
      <c r="B4796">
        <v>202002</v>
      </c>
      <c r="C4796">
        <v>368</v>
      </c>
      <c r="D4796" t="s">
        <v>94</v>
      </c>
      <c r="E4796" s="9">
        <v>4562342690081</v>
      </c>
      <c r="F4796">
        <v>0</v>
      </c>
      <c r="G4796">
        <v>0</v>
      </c>
      <c r="H4796" t="s">
        <v>25</v>
      </c>
      <c r="I4796" t="s">
        <v>19</v>
      </c>
      <c r="J4796" t="s">
        <v>329</v>
      </c>
      <c r="K4796">
        <v>2</v>
      </c>
      <c r="L4796">
        <v>0</v>
      </c>
      <c r="M4796">
        <v>0</v>
      </c>
      <c r="N4796">
        <v>0</v>
      </c>
    </row>
    <row r="4797" spans="1:14" x14ac:dyDescent="0.15">
      <c r="A4797" t="str">
        <f t="shared" si="77"/>
        <v>202002_145_4562342690029</v>
      </c>
      <c r="B4797">
        <v>202002</v>
      </c>
      <c r="C4797">
        <v>145</v>
      </c>
      <c r="D4797" t="s">
        <v>56</v>
      </c>
      <c r="E4797" s="9">
        <v>4562342690029</v>
      </c>
      <c r="F4797">
        <v>0</v>
      </c>
      <c r="G4797">
        <v>0</v>
      </c>
      <c r="H4797" t="s">
        <v>18</v>
      </c>
      <c r="I4797" t="s">
        <v>19</v>
      </c>
      <c r="J4797" t="s">
        <v>329</v>
      </c>
      <c r="K4797">
        <v>25</v>
      </c>
      <c r="L4797">
        <v>3</v>
      </c>
      <c r="M4797">
        <v>0</v>
      </c>
      <c r="N4797">
        <v>0</v>
      </c>
    </row>
    <row r="4798" spans="1:14" x14ac:dyDescent="0.15">
      <c r="A4798" t="str">
        <f t="shared" si="77"/>
        <v>202002_145_4562342690036</v>
      </c>
      <c r="B4798">
        <v>202002</v>
      </c>
      <c r="C4798">
        <v>145</v>
      </c>
      <c r="D4798" t="s">
        <v>56</v>
      </c>
      <c r="E4798" s="9">
        <v>4562342690036</v>
      </c>
      <c r="F4798">
        <v>0</v>
      </c>
      <c r="G4798">
        <v>0</v>
      </c>
      <c r="H4798" t="s">
        <v>20</v>
      </c>
      <c r="I4798" t="s">
        <v>19</v>
      </c>
      <c r="J4798" t="s">
        <v>329</v>
      </c>
      <c r="K4798">
        <v>-7</v>
      </c>
      <c r="L4798">
        <v>1</v>
      </c>
      <c r="M4798">
        <v>0</v>
      </c>
      <c r="N4798">
        <v>0</v>
      </c>
    </row>
    <row r="4799" spans="1:14" x14ac:dyDescent="0.15">
      <c r="A4799" t="str">
        <f t="shared" si="77"/>
        <v>202002_145_4562342690050</v>
      </c>
      <c r="B4799">
        <v>202002</v>
      </c>
      <c r="C4799">
        <v>145</v>
      </c>
      <c r="D4799" t="s">
        <v>56</v>
      </c>
      <c r="E4799" s="9">
        <v>4562342690050</v>
      </c>
      <c r="F4799">
        <v>0</v>
      </c>
      <c r="G4799">
        <v>0</v>
      </c>
      <c r="H4799" t="s">
        <v>22</v>
      </c>
      <c r="I4799" t="s">
        <v>19</v>
      </c>
      <c r="J4799" t="s">
        <v>329</v>
      </c>
      <c r="K4799">
        <v>18</v>
      </c>
      <c r="L4799">
        <v>2</v>
      </c>
      <c r="M4799">
        <v>0</v>
      </c>
      <c r="N4799">
        <v>0</v>
      </c>
    </row>
    <row r="4800" spans="1:14" x14ac:dyDescent="0.15">
      <c r="A4800" t="str">
        <f t="shared" si="77"/>
        <v>202002_145_4562342690043</v>
      </c>
      <c r="B4800">
        <v>202002</v>
      </c>
      <c r="C4800">
        <v>145</v>
      </c>
      <c r="D4800" t="s">
        <v>56</v>
      </c>
      <c r="E4800" s="9">
        <v>4562342690043</v>
      </c>
      <c r="F4800">
        <v>0</v>
      </c>
      <c r="G4800">
        <v>0</v>
      </c>
      <c r="H4800" t="s">
        <v>21</v>
      </c>
      <c r="I4800" t="s">
        <v>19</v>
      </c>
      <c r="J4800" t="s">
        <v>329</v>
      </c>
      <c r="K4800">
        <v>19</v>
      </c>
      <c r="L4800">
        <v>3</v>
      </c>
      <c r="M4800">
        <v>0</v>
      </c>
      <c r="N4800">
        <v>0</v>
      </c>
    </row>
    <row r="4801" spans="1:14" x14ac:dyDescent="0.15">
      <c r="A4801" t="str">
        <f t="shared" si="77"/>
        <v>202002_145_4562342690067</v>
      </c>
      <c r="B4801">
        <v>202002</v>
      </c>
      <c r="C4801">
        <v>145</v>
      </c>
      <c r="D4801" t="s">
        <v>56</v>
      </c>
      <c r="E4801" s="9">
        <v>4562342690067</v>
      </c>
      <c r="F4801">
        <v>0</v>
      </c>
      <c r="G4801">
        <v>0</v>
      </c>
      <c r="H4801" t="s">
        <v>23</v>
      </c>
      <c r="I4801" t="s">
        <v>19</v>
      </c>
      <c r="J4801" t="s">
        <v>329</v>
      </c>
      <c r="K4801">
        <v>23</v>
      </c>
      <c r="L4801">
        <v>4</v>
      </c>
      <c r="M4801">
        <v>0</v>
      </c>
      <c r="N4801">
        <v>0</v>
      </c>
    </row>
    <row r="4802" spans="1:14" x14ac:dyDescent="0.15">
      <c r="A4802" t="str">
        <f t="shared" si="77"/>
        <v>202002_145_4562342690074</v>
      </c>
      <c r="B4802">
        <v>202002</v>
      </c>
      <c r="C4802">
        <v>145</v>
      </c>
      <c r="D4802" t="s">
        <v>56</v>
      </c>
      <c r="E4802" s="9">
        <v>4562342690074</v>
      </c>
      <c r="F4802">
        <v>0</v>
      </c>
      <c r="G4802">
        <v>0</v>
      </c>
      <c r="H4802" t="s">
        <v>24</v>
      </c>
      <c r="I4802" t="s">
        <v>19</v>
      </c>
      <c r="J4802" t="s">
        <v>329</v>
      </c>
      <c r="K4802">
        <v>21</v>
      </c>
      <c r="L4802">
        <v>0</v>
      </c>
      <c r="M4802">
        <v>0</v>
      </c>
      <c r="N4802">
        <v>0</v>
      </c>
    </row>
    <row r="4803" spans="1:14" x14ac:dyDescent="0.15">
      <c r="A4803" t="str">
        <f t="shared" si="77"/>
        <v>202002_145_4562342690081</v>
      </c>
      <c r="B4803">
        <v>202002</v>
      </c>
      <c r="C4803">
        <v>145</v>
      </c>
      <c r="D4803" t="s">
        <v>56</v>
      </c>
      <c r="E4803" s="9">
        <v>4562342690081</v>
      </c>
      <c r="F4803">
        <v>0</v>
      </c>
      <c r="G4803">
        <v>0</v>
      </c>
      <c r="H4803" t="s">
        <v>25</v>
      </c>
      <c r="I4803" t="s">
        <v>19</v>
      </c>
      <c r="J4803" t="s">
        <v>329</v>
      </c>
      <c r="K4803">
        <v>-4</v>
      </c>
      <c r="L4803">
        <v>1</v>
      </c>
      <c r="M4803">
        <v>0</v>
      </c>
      <c r="N4803">
        <v>0</v>
      </c>
    </row>
    <row r="4804" spans="1:14" x14ac:dyDescent="0.15">
      <c r="A4804" t="str">
        <f t="shared" si="77"/>
        <v>202002_318_4562342690029</v>
      </c>
      <c r="B4804">
        <v>202002</v>
      </c>
      <c r="C4804">
        <v>318</v>
      </c>
      <c r="D4804" t="s">
        <v>81</v>
      </c>
      <c r="E4804" s="9">
        <v>4562342690029</v>
      </c>
      <c r="F4804">
        <v>0</v>
      </c>
      <c r="G4804">
        <v>0</v>
      </c>
      <c r="H4804" t="s">
        <v>18</v>
      </c>
      <c r="I4804" t="s">
        <v>19</v>
      </c>
      <c r="J4804" t="s">
        <v>329</v>
      </c>
      <c r="K4804">
        <v>13</v>
      </c>
      <c r="L4804">
        <v>3</v>
      </c>
      <c r="M4804">
        <v>0</v>
      </c>
      <c r="N4804">
        <v>0</v>
      </c>
    </row>
    <row r="4805" spans="1:14" x14ac:dyDescent="0.15">
      <c r="A4805" t="str">
        <f t="shared" si="77"/>
        <v>202002_318_4562342690036</v>
      </c>
      <c r="B4805">
        <v>202002</v>
      </c>
      <c r="C4805">
        <v>318</v>
      </c>
      <c r="D4805" t="s">
        <v>81</v>
      </c>
      <c r="E4805" s="9">
        <v>4562342690036</v>
      </c>
      <c r="F4805">
        <v>0</v>
      </c>
      <c r="G4805">
        <v>0</v>
      </c>
      <c r="H4805" t="s">
        <v>20</v>
      </c>
      <c r="I4805" t="s">
        <v>19</v>
      </c>
      <c r="J4805" t="s">
        <v>329</v>
      </c>
      <c r="K4805">
        <v>6</v>
      </c>
      <c r="L4805">
        <v>0</v>
      </c>
      <c r="M4805">
        <v>0</v>
      </c>
      <c r="N4805">
        <v>0</v>
      </c>
    </row>
    <row r="4806" spans="1:14" x14ac:dyDescent="0.15">
      <c r="A4806" t="str">
        <f t="shared" si="77"/>
        <v>202002_318_4562342690050</v>
      </c>
      <c r="B4806">
        <v>202002</v>
      </c>
      <c r="C4806">
        <v>318</v>
      </c>
      <c r="D4806" t="s">
        <v>81</v>
      </c>
      <c r="E4806" s="9">
        <v>4562342690050</v>
      </c>
      <c r="F4806">
        <v>0</v>
      </c>
      <c r="G4806">
        <v>0</v>
      </c>
      <c r="H4806" t="s">
        <v>22</v>
      </c>
      <c r="I4806" t="s">
        <v>19</v>
      </c>
      <c r="J4806" t="s">
        <v>329</v>
      </c>
      <c r="K4806">
        <v>8</v>
      </c>
      <c r="L4806">
        <v>2</v>
      </c>
      <c r="M4806">
        <v>0</v>
      </c>
      <c r="N4806">
        <v>0</v>
      </c>
    </row>
    <row r="4807" spans="1:14" x14ac:dyDescent="0.15">
      <c r="A4807" t="str">
        <f t="shared" si="77"/>
        <v>202002_318_4562342690043</v>
      </c>
      <c r="B4807">
        <v>202002</v>
      </c>
      <c r="C4807">
        <v>318</v>
      </c>
      <c r="D4807" t="s">
        <v>81</v>
      </c>
      <c r="E4807" s="9">
        <v>4562342690043</v>
      </c>
      <c r="F4807">
        <v>0</v>
      </c>
      <c r="G4807">
        <v>0</v>
      </c>
      <c r="H4807" t="s">
        <v>21</v>
      </c>
      <c r="I4807" t="s">
        <v>19</v>
      </c>
      <c r="J4807" t="s">
        <v>329</v>
      </c>
      <c r="K4807">
        <v>15</v>
      </c>
      <c r="L4807">
        <v>3</v>
      </c>
      <c r="M4807">
        <v>0</v>
      </c>
      <c r="N4807">
        <v>0</v>
      </c>
    </row>
    <row r="4808" spans="1:14" x14ac:dyDescent="0.15">
      <c r="A4808" t="str">
        <f t="shared" si="77"/>
        <v>202002_318_4562342690067</v>
      </c>
      <c r="B4808">
        <v>202002</v>
      </c>
      <c r="C4808">
        <v>318</v>
      </c>
      <c r="D4808" t="s">
        <v>81</v>
      </c>
      <c r="E4808" s="9">
        <v>4562342690067</v>
      </c>
      <c r="F4808">
        <v>0</v>
      </c>
      <c r="G4808">
        <v>0</v>
      </c>
      <c r="H4808" t="s">
        <v>23</v>
      </c>
      <c r="I4808" t="s">
        <v>19</v>
      </c>
      <c r="J4808" t="s">
        <v>329</v>
      </c>
      <c r="K4808">
        <v>24</v>
      </c>
      <c r="L4808">
        <v>3</v>
      </c>
      <c r="M4808">
        <v>0</v>
      </c>
      <c r="N4808">
        <v>0</v>
      </c>
    </row>
    <row r="4809" spans="1:14" x14ac:dyDescent="0.15">
      <c r="A4809" t="str">
        <f t="shared" si="77"/>
        <v>202002_318_4562342690074</v>
      </c>
      <c r="B4809">
        <v>202002</v>
      </c>
      <c r="C4809">
        <v>318</v>
      </c>
      <c r="D4809" t="s">
        <v>81</v>
      </c>
      <c r="E4809" s="9">
        <v>4562342690074</v>
      </c>
      <c r="F4809">
        <v>0</v>
      </c>
      <c r="G4809">
        <v>0</v>
      </c>
      <c r="H4809" t="s">
        <v>24</v>
      </c>
      <c r="I4809" t="s">
        <v>19</v>
      </c>
      <c r="J4809" t="s">
        <v>329</v>
      </c>
      <c r="K4809">
        <v>15</v>
      </c>
      <c r="L4809">
        <v>2</v>
      </c>
      <c r="M4809">
        <v>0</v>
      </c>
      <c r="N4809">
        <v>0</v>
      </c>
    </row>
    <row r="4810" spans="1:14" x14ac:dyDescent="0.15">
      <c r="A4810" t="str">
        <f t="shared" si="77"/>
        <v>202002_318_4562342690081</v>
      </c>
      <c r="B4810">
        <v>202002</v>
      </c>
      <c r="C4810">
        <v>318</v>
      </c>
      <c r="D4810" t="s">
        <v>81</v>
      </c>
      <c r="E4810" s="9">
        <v>4562342690081</v>
      </c>
      <c r="F4810">
        <v>0</v>
      </c>
      <c r="G4810">
        <v>0</v>
      </c>
      <c r="H4810" t="s">
        <v>25</v>
      </c>
      <c r="I4810" t="s">
        <v>19</v>
      </c>
      <c r="J4810" t="s">
        <v>329</v>
      </c>
      <c r="K4810">
        <v>7</v>
      </c>
      <c r="L4810">
        <v>2</v>
      </c>
      <c r="M4810">
        <v>0</v>
      </c>
      <c r="N4810">
        <v>0</v>
      </c>
    </row>
    <row r="4811" spans="1:14" x14ac:dyDescent="0.15">
      <c r="A4811" t="str">
        <f t="shared" si="77"/>
        <v>202002_327_4562342690029</v>
      </c>
      <c r="B4811">
        <v>202002</v>
      </c>
      <c r="C4811">
        <v>327</v>
      </c>
      <c r="D4811" t="s">
        <v>85</v>
      </c>
      <c r="E4811" s="9">
        <v>4562342690029</v>
      </c>
      <c r="F4811">
        <v>0</v>
      </c>
      <c r="G4811">
        <v>0</v>
      </c>
      <c r="H4811" t="s">
        <v>18</v>
      </c>
      <c r="I4811" t="s">
        <v>19</v>
      </c>
      <c r="J4811" t="s">
        <v>329</v>
      </c>
      <c r="K4811">
        <v>14</v>
      </c>
      <c r="L4811">
        <v>4</v>
      </c>
      <c r="M4811">
        <v>0</v>
      </c>
      <c r="N4811">
        <v>0</v>
      </c>
    </row>
    <row r="4812" spans="1:14" x14ac:dyDescent="0.15">
      <c r="A4812" t="str">
        <f t="shared" si="77"/>
        <v>202002_327_4562342690036</v>
      </c>
      <c r="B4812">
        <v>202002</v>
      </c>
      <c r="C4812">
        <v>327</v>
      </c>
      <c r="D4812" t="s">
        <v>85</v>
      </c>
      <c r="E4812" s="9">
        <v>4562342690036</v>
      </c>
      <c r="F4812">
        <v>0</v>
      </c>
      <c r="G4812">
        <v>0</v>
      </c>
      <c r="H4812" t="s">
        <v>20</v>
      </c>
      <c r="I4812" t="s">
        <v>19</v>
      </c>
      <c r="J4812" t="s">
        <v>329</v>
      </c>
      <c r="K4812">
        <v>3</v>
      </c>
      <c r="L4812">
        <v>2</v>
      </c>
      <c r="M4812">
        <v>0</v>
      </c>
      <c r="N4812">
        <v>0</v>
      </c>
    </row>
    <row r="4813" spans="1:14" x14ac:dyDescent="0.15">
      <c r="A4813" t="str">
        <f t="shared" si="77"/>
        <v>202002_327_4562342690050</v>
      </c>
      <c r="B4813">
        <v>202002</v>
      </c>
      <c r="C4813">
        <v>327</v>
      </c>
      <c r="D4813" t="s">
        <v>85</v>
      </c>
      <c r="E4813" s="9">
        <v>4562342690050</v>
      </c>
      <c r="F4813">
        <v>0</v>
      </c>
      <c r="G4813">
        <v>0</v>
      </c>
      <c r="H4813" t="s">
        <v>22</v>
      </c>
      <c r="I4813" t="s">
        <v>19</v>
      </c>
      <c r="J4813" t="s">
        <v>329</v>
      </c>
      <c r="K4813">
        <v>4</v>
      </c>
      <c r="L4813">
        <v>0</v>
      </c>
      <c r="M4813">
        <v>0</v>
      </c>
      <c r="N4813">
        <v>0</v>
      </c>
    </row>
    <row r="4814" spans="1:14" x14ac:dyDescent="0.15">
      <c r="A4814" t="str">
        <f t="shared" si="77"/>
        <v>202002_327_4562342690043</v>
      </c>
      <c r="B4814">
        <v>202002</v>
      </c>
      <c r="C4814">
        <v>327</v>
      </c>
      <c r="D4814" t="s">
        <v>85</v>
      </c>
      <c r="E4814" s="9">
        <v>4562342690043</v>
      </c>
      <c r="F4814">
        <v>0</v>
      </c>
      <c r="G4814">
        <v>0</v>
      </c>
      <c r="H4814" t="s">
        <v>21</v>
      </c>
      <c r="I4814" t="s">
        <v>19</v>
      </c>
      <c r="J4814" t="s">
        <v>329</v>
      </c>
      <c r="K4814">
        <v>14</v>
      </c>
      <c r="L4814">
        <v>2</v>
      </c>
      <c r="M4814">
        <v>0</v>
      </c>
      <c r="N4814">
        <v>0</v>
      </c>
    </row>
    <row r="4815" spans="1:14" x14ac:dyDescent="0.15">
      <c r="A4815" t="str">
        <f t="shared" si="77"/>
        <v>202002_327_4562342690067</v>
      </c>
      <c r="B4815">
        <v>202002</v>
      </c>
      <c r="C4815">
        <v>327</v>
      </c>
      <c r="D4815" t="s">
        <v>85</v>
      </c>
      <c r="E4815" s="9">
        <v>4562342690067</v>
      </c>
      <c r="F4815">
        <v>0</v>
      </c>
      <c r="G4815">
        <v>0</v>
      </c>
      <c r="H4815" t="s">
        <v>23</v>
      </c>
      <c r="I4815" t="s">
        <v>19</v>
      </c>
      <c r="J4815" t="s">
        <v>329</v>
      </c>
      <c r="K4815">
        <v>21</v>
      </c>
      <c r="L4815">
        <v>0</v>
      </c>
      <c r="M4815">
        <v>0</v>
      </c>
      <c r="N4815">
        <v>0</v>
      </c>
    </row>
    <row r="4816" spans="1:14" x14ac:dyDescent="0.15">
      <c r="A4816" t="str">
        <f t="shared" si="77"/>
        <v>202002_327_4562342690074</v>
      </c>
      <c r="B4816">
        <v>202002</v>
      </c>
      <c r="C4816">
        <v>327</v>
      </c>
      <c r="D4816" t="s">
        <v>85</v>
      </c>
      <c r="E4816" s="9">
        <v>4562342690074</v>
      </c>
      <c r="F4816">
        <v>0</v>
      </c>
      <c r="G4816">
        <v>0</v>
      </c>
      <c r="H4816" t="s">
        <v>24</v>
      </c>
      <c r="I4816" t="s">
        <v>19</v>
      </c>
      <c r="J4816" t="s">
        <v>329</v>
      </c>
      <c r="K4816">
        <v>21</v>
      </c>
      <c r="L4816">
        <v>4</v>
      </c>
      <c r="M4816">
        <v>0</v>
      </c>
      <c r="N4816">
        <v>0</v>
      </c>
    </row>
    <row r="4817" spans="1:14" x14ac:dyDescent="0.15">
      <c r="A4817" t="str">
        <f t="shared" si="77"/>
        <v>202002_327_4562342690081</v>
      </c>
      <c r="B4817">
        <v>202002</v>
      </c>
      <c r="C4817">
        <v>327</v>
      </c>
      <c r="D4817" t="s">
        <v>85</v>
      </c>
      <c r="E4817" s="9">
        <v>4562342690081</v>
      </c>
      <c r="F4817">
        <v>0</v>
      </c>
      <c r="G4817">
        <v>0</v>
      </c>
      <c r="H4817" t="s">
        <v>25</v>
      </c>
      <c r="I4817" t="s">
        <v>19</v>
      </c>
      <c r="J4817" t="s">
        <v>329</v>
      </c>
      <c r="K4817">
        <v>16</v>
      </c>
      <c r="L4817">
        <v>1</v>
      </c>
      <c r="M4817">
        <v>0</v>
      </c>
      <c r="N4817">
        <v>0</v>
      </c>
    </row>
    <row r="4818" spans="1:14" x14ac:dyDescent="0.15">
      <c r="A4818" t="str">
        <f t="shared" si="77"/>
        <v>202002_199_4562342690029</v>
      </c>
      <c r="B4818">
        <v>202002</v>
      </c>
      <c r="C4818">
        <v>199</v>
      </c>
      <c r="D4818" t="s">
        <v>63</v>
      </c>
      <c r="E4818" s="9">
        <v>4562342690029</v>
      </c>
      <c r="F4818">
        <v>0</v>
      </c>
      <c r="G4818">
        <v>0</v>
      </c>
      <c r="H4818" t="s">
        <v>18</v>
      </c>
      <c r="I4818" t="s">
        <v>19</v>
      </c>
      <c r="J4818" t="s">
        <v>329</v>
      </c>
      <c r="K4818">
        <v>20</v>
      </c>
      <c r="L4818">
        <v>1</v>
      </c>
      <c r="M4818">
        <v>0</v>
      </c>
      <c r="N4818">
        <v>0</v>
      </c>
    </row>
    <row r="4819" spans="1:14" x14ac:dyDescent="0.15">
      <c r="A4819" t="str">
        <f t="shared" si="77"/>
        <v>202002_199_4562342690036</v>
      </c>
      <c r="B4819">
        <v>202002</v>
      </c>
      <c r="C4819">
        <v>199</v>
      </c>
      <c r="D4819" t="s">
        <v>63</v>
      </c>
      <c r="E4819" s="9">
        <v>4562342690036</v>
      </c>
      <c r="F4819">
        <v>0</v>
      </c>
      <c r="G4819">
        <v>0</v>
      </c>
      <c r="H4819" t="s">
        <v>20</v>
      </c>
      <c r="I4819" t="s">
        <v>19</v>
      </c>
      <c r="J4819" t="s">
        <v>329</v>
      </c>
      <c r="K4819">
        <v>1</v>
      </c>
      <c r="L4819">
        <v>1</v>
      </c>
      <c r="M4819">
        <v>0</v>
      </c>
      <c r="N4819">
        <v>0</v>
      </c>
    </row>
    <row r="4820" spans="1:14" x14ac:dyDescent="0.15">
      <c r="A4820" t="str">
        <f t="shared" si="77"/>
        <v>202002_199_4562342690050</v>
      </c>
      <c r="B4820">
        <v>202002</v>
      </c>
      <c r="C4820">
        <v>199</v>
      </c>
      <c r="D4820" t="s">
        <v>63</v>
      </c>
      <c r="E4820" s="9">
        <v>4562342690050</v>
      </c>
      <c r="F4820">
        <v>0</v>
      </c>
      <c r="G4820">
        <v>0</v>
      </c>
      <c r="H4820" t="s">
        <v>22</v>
      </c>
      <c r="I4820" t="s">
        <v>19</v>
      </c>
      <c r="J4820" t="s">
        <v>329</v>
      </c>
      <c r="K4820">
        <v>5</v>
      </c>
      <c r="L4820">
        <v>0</v>
      </c>
      <c r="M4820">
        <v>0</v>
      </c>
      <c r="N4820">
        <v>0</v>
      </c>
    </row>
    <row r="4821" spans="1:14" x14ac:dyDescent="0.15">
      <c r="A4821" t="str">
        <f t="shared" si="77"/>
        <v>202002_199_4562342690043</v>
      </c>
      <c r="B4821">
        <v>202002</v>
      </c>
      <c r="C4821">
        <v>199</v>
      </c>
      <c r="D4821" t="s">
        <v>63</v>
      </c>
      <c r="E4821" s="9">
        <v>4562342690043</v>
      </c>
      <c r="F4821">
        <v>0</v>
      </c>
      <c r="G4821">
        <v>0</v>
      </c>
      <c r="H4821" t="s">
        <v>21</v>
      </c>
      <c r="I4821" t="s">
        <v>19</v>
      </c>
      <c r="J4821" t="s">
        <v>329</v>
      </c>
      <c r="K4821">
        <v>12</v>
      </c>
      <c r="L4821">
        <v>0</v>
      </c>
      <c r="M4821">
        <v>0</v>
      </c>
      <c r="N4821">
        <v>0</v>
      </c>
    </row>
    <row r="4822" spans="1:14" x14ac:dyDescent="0.15">
      <c r="A4822" t="str">
        <f t="shared" si="77"/>
        <v>202002_199_4562342690067</v>
      </c>
      <c r="B4822">
        <v>202002</v>
      </c>
      <c r="C4822">
        <v>199</v>
      </c>
      <c r="D4822" t="s">
        <v>63</v>
      </c>
      <c r="E4822" s="9">
        <v>4562342690067</v>
      </c>
      <c r="F4822">
        <v>0</v>
      </c>
      <c r="G4822">
        <v>0</v>
      </c>
      <c r="H4822" t="s">
        <v>23</v>
      </c>
      <c r="I4822" t="s">
        <v>19</v>
      </c>
      <c r="J4822" t="s">
        <v>329</v>
      </c>
      <c r="K4822">
        <v>25</v>
      </c>
      <c r="L4822">
        <v>1</v>
      </c>
      <c r="M4822">
        <v>0</v>
      </c>
      <c r="N4822">
        <v>0</v>
      </c>
    </row>
    <row r="4823" spans="1:14" x14ac:dyDescent="0.15">
      <c r="A4823" t="str">
        <f t="shared" si="77"/>
        <v>202002_199_4562342690074</v>
      </c>
      <c r="B4823">
        <v>202002</v>
      </c>
      <c r="C4823">
        <v>199</v>
      </c>
      <c r="D4823" t="s">
        <v>63</v>
      </c>
      <c r="E4823" s="9">
        <v>4562342690074</v>
      </c>
      <c r="F4823">
        <v>0</v>
      </c>
      <c r="G4823">
        <v>0</v>
      </c>
      <c r="H4823" t="s">
        <v>24</v>
      </c>
      <c r="I4823" t="s">
        <v>19</v>
      </c>
      <c r="J4823" t="s">
        <v>329</v>
      </c>
      <c r="K4823">
        <v>14</v>
      </c>
      <c r="L4823">
        <v>0</v>
      </c>
      <c r="M4823">
        <v>0</v>
      </c>
      <c r="N4823">
        <v>0</v>
      </c>
    </row>
    <row r="4824" spans="1:14" x14ac:dyDescent="0.15">
      <c r="A4824" t="str">
        <f t="shared" si="77"/>
        <v>202002_199_4562342690081</v>
      </c>
      <c r="B4824">
        <v>202002</v>
      </c>
      <c r="C4824">
        <v>199</v>
      </c>
      <c r="D4824" t="s">
        <v>63</v>
      </c>
      <c r="E4824" s="9">
        <v>4562342690081</v>
      </c>
      <c r="F4824">
        <v>0</v>
      </c>
      <c r="G4824">
        <v>0</v>
      </c>
      <c r="H4824" t="s">
        <v>25</v>
      </c>
      <c r="I4824" t="s">
        <v>19</v>
      </c>
      <c r="J4824" t="s">
        <v>329</v>
      </c>
      <c r="K4824">
        <v>3</v>
      </c>
      <c r="L4824">
        <v>0</v>
      </c>
      <c r="M4824">
        <v>0</v>
      </c>
      <c r="N4824">
        <v>0</v>
      </c>
    </row>
    <row r="4825" spans="1:14" x14ac:dyDescent="0.15">
      <c r="A4825" t="str">
        <f t="shared" ref="A4825:A4888" si="78">B4825&amp;"_"&amp;C4825&amp;"_"&amp;E4825</f>
        <v>202002_316_4562342690029</v>
      </c>
      <c r="B4825">
        <v>202002</v>
      </c>
      <c r="C4825">
        <v>316</v>
      </c>
      <c r="D4825" t="s">
        <v>79</v>
      </c>
      <c r="E4825" s="9">
        <v>4562342690029</v>
      </c>
      <c r="F4825">
        <v>0</v>
      </c>
      <c r="G4825">
        <v>0</v>
      </c>
      <c r="H4825" t="s">
        <v>18</v>
      </c>
      <c r="I4825" t="s">
        <v>19</v>
      </c>
      <c r="J4825" t="s">
        <v>329</v>
      </c>
      <c r="K4825">
        <v>19</v>
      </c>
      <c r="L4825">
        <v>4</v>
      </c>
      <c r="M4825">
        <v>0</v>
      </c>
      <c r="N4825">
        <v>0</v>
      </c>
    </row>
    <row r="4826" spans="1:14" x14ac:dyDescent="0.15">
      <c r="A4826" t="str">
        <f t="shared" si="78"/>
        <v>202002_316_4562342690036</v>
      </c>
      <c r="B4826">
        <v>202002</v>
      </c>
      <c r="C4826">
        <v>316</v>
      </c>
      <c r="D4826" t="s">
        <v>79</v>
      </c>
      <c r="E4826" s="9">
        <v>4562342690036</v>
      </c>
      <c r="F4826">
        <v>0</v>
      </c>
      <c r="G4826">
        <v>0</v>
      </c>
      <c r="H4826" t="s">
        <v>20</v>
      </c>
      <c r="I4826" t="s">
        <v>19</v>
      </c>
      <c r="J4826" t="s">
        <v>329</v>
      </c>
      <c r="K4826">
        <v>5</v>
      </c>
      <c r="L4826">
        <v>1</v>
      </c>
      <c r="M4826">
        <v>0</v>
      </c>
      <c r="N4826">
        <v>0</v>
      </c>
    </row>
    <row r="4827" spans="1:14" x14ac:dyDescent="0.15">
      <c r="A4827" t="str">
        <f t="shared" si="78"/>
        <v>202002_316_4562342690050</v>
      </c>
      <c r="B4827">
        <v>202002</v>
      </c>
      <c r="C4827">
        <v>316</v>
      </c>
      <c r="D4827" t="s">
        <v>79</v>
      </c>
      <c r="E4827" s="9">
        <v>4562342690050</v>
      </c>
      <c r="F4827">
        <v>0</v>
      </c>
      <c r="G4827">
        <v>0</v>
      </c>
      <c r="H4827" t="s">
        <v>22</v>
      </c>
      <c r="I4827" t="s">
        <v>19</v>
      </c>
      <c r="J4827" t="s">
        <v>329</v>
      </c>
      <c r="K4827">
        <v>7</v>
      </c>
      <c r="L4827">
        <v>0</v>
      </c>
      <c r="M4827">
        <v>0</v>
      </c>
      <c r="N4827">
        <v>0</v>
      </c>
    </row>
    <row r="4828" spans="1:14" x14ac:dyDescent="0.15">
      <c r="A4828" t="str">
        <f t="shared" si="78"/>
        <v>202002_316_4562342690043</v>
      </c>
      <c r="B4828">
        <v>202002</v>
      </c>
      <c r="C4828">
        <v>316</v>
      </c>
      <c r="D4828" t="s">
        <v>79</v>
      </c>
      <c r="E4828" s="9">
        <v>4562342690043</v>
      </c>
      <c r="F4828">
        <v>0</v>
      </c>
      <c r="G4828">
        <v>0</v>
      </c>
      <c r="H4828" t="s">
        <v>21</v>
      </c>
      <c r="I4828" t="s">
        <v>19</v>
      </c>
      <c r="J4828" t="s">
        <v>329</v>
      </c>
      <c r="K4828">
        <v>16</v>
      </c>
      <c r="L4828">
        <v>4</v>
      </c>
      <c r="M4828">
        <v>0</v>
      </c>
      <c r="N4828">
        <v>0</v>
      </c>
    </row>
    <row r="4829" spans="1:14" x14ac:dyDescent="0.15">
      <c r="A4829" t="str">
        <f t="shared" si="78"/>
        <v>202002_316_4562342690067</v>
      </c>
      <c r="B4829">
        <v>202002</v>
      </c>
      <c r="C4829">
        <v>316</v>
      </c>
      <c r="D4829" t="s">
        <v>79</v>
      </c>
      <c r="E4829" s="9">
        <v>4562342690067</v>
      </c>
      <c r="F4829">
        <v>0</v>
      </c>
      <c r="G4829">
        <v>0</v>
      </c>
      <c r="H4829" t="s">
        <v>23</v>
      </c>
      <c r="I4829" t="s">
        <v>19</v>
      </c>
      <c r="J4829" t="s">
        <v>329</v>
      </c>
      <c r="K4829">
        <v>23</v>
      </c>
      <c r="L4829">
        <v>3</v>
      </c>
      <c r="M4829">
        <v>0</v>
      </c>
      <c r="N4829">
        <v>0</v>
      </c>
    </row>
    <row r="4830" spans="1:14" x14ac:dyDescent="0.15">
      <c r="A4830" t="str">
        <f t="shared" si="78"/>
        <v>202002_316_4562342690074</v>
      </c>
      <c r="B4830">
        <v>202002</v>
      </c>
      <c r="C4830">
        <v>316</v>
      </c>
      <c r="D4830" t="s">
        <v>79</v>
      </c>
      <c r="E4830" s="9">
        <v>4562342690074</v>
      </c>
      <c r="F4830">
        <v>0</v>
      </c>
      <c r="G4830">
        <v>0</v>
      </c>
      <c r="H4830" t="s">
        <v>24</v>
      </c>
      <c r="I4830" t="s">
        <v>19</v>
      </c>
      <c r="J4830" t="s">
        <v>329</v>
      </c>
      <c r="K4830">
        <v>19</v>
      </c>
      <c r="L4830">
        <v>2</v>
      </c>
      <c r="M4830">
        <v>0</v>
      </c>
      <c r="N4830">
        <v>0</v>
      </c>
    </row>
    <row r="4831" spans="1:14" x14ac:dyDescent="0.15">
      <c r="A4831" t="str">
        <f t="shared" si="78"/>
        <v>202002_316_4562342690081</v>
      </c>
      <c r="B4831">
        <v>202002</v>
      </c>
      <c r="C4831">
        <v>316</v>
      </c>
      <c r="D4831" t="s">
        <v>79</v>
      </c>
      <c r="E4831" s="9">
        <v>4562342690081</v>
      </c>
      <c r="F4831">
        <v>0</v>
      </c>
      <c r="G4831">
        <v>0</v>
      </c>
      <c r="H4831" t="s">
        <v>25</v>
      </c>
      <c r="I4831" t="s">
        <v>19</v>
      </c>
      <c r="J4831" t="s">
        <v>329</v>
      </c>
      <c r="K4831">
        <v>6</v>
      </c>
      <c r="L4831">
        <v>1</v>
      </c>
      <c r="M4831">
        <v>0</v>
      </c>
      <c r="N4831">
        <v>0</v>
      </c>
    </row>
    <row r="4832" spans="1:14" x14ac:dyDescent="0.15">
      <c r="A4832" t="str">
        <f t="shared" si="78"/>
        <v>202002_317_4562342690029</v>
      </c>
      <c r="B4832">
        <v>202002</v>
      </c>
      <c r="C4832">
        <v>317</v>
      </c>
      <c r="D4832" t="s">
        <v>80</v>
      </c>
      <c r="E4832" s="9">
        <v>4562342690029</v>
      </c>
      <c r="F4832">
        <v>0</v>
      </c>
      <c r="G4832">
        <v>0</v>
      </c>
      <c r="H4832" t="s">
        <v>18</v>
      </c>
      <c r="I4832" t="s">
        <v>19</v>
      </c>
      <c r="J4832" t="s">
        <v>329</v>
      </c>
      <c r="K4832">
        <v>19</v>
      </c>
      <c r="L4832">
        <v>0</v>
      </c>
      <c r="M4832">
        <v>0</v>
      </c>
      <c r="N4832">
        <v>0</v>
      </c>
    </row>
    <row r="4833" spans="1:14" x14ac:dyDescent="0.15">
      <c r="A4833" t="str">
        <f t="shared" si="78"/>
        <v>202002_317_4562342690036</v>
      </c>
      <c r="B4833">
        <v>202002</v>
      </c>
      <c r="C4833">
        <v>317</v>
      </c>
      <c r="D4833" t="s">
        <v>80</v>
      </c>
      <c r="E4833" s="9">
        <v>4562342690036</v>
      </c>
      <c r="F4833">
        <v>0</v>
      </c>
      <c r="G4833">
        <v>0</v>
      </c>
      <c r="H4833" t="s">
        <v>20</v>
      </c>
      <c r="I4833" t="s">
        <v>19</v>
      </c>
      <c r="J4833" t="s">
        <v>329</v>
      </c>
      <c r="K4833">
        <v>4</v>
      </c>
      <c r="L4833">
        <v>0</v>
      </c>
      <c r="M4833">
        <v>0</v>
      </c>
      <c r="N4833">
        <v>0</v>
      </c>
    </row>
    <row r="4834" spans="1:14" x14ac:dyDescent="0.15">
      <c r="A4834" t="str">
        <f t="shared" si="78"/>
        <v>202002_317_4562342690050</v>
      </c>
      <c r="B4834">
        <v>202002</v>
      </c>
      <c r="C4834">
        <v>317</v>
      </c>
      <c r="D4834" t="s">
        <v>80</v>
      </c>
      <c r="E4834" s="9">
        <v>4562342690050</v>
      </c>
      <c r="F4834">
        <v>0</v>
      </c>
      <c r="G4834">
        <v>0</v>
      </c>
      <c r="H4834" t="s">
        <v>22</v>
      </c>
      <c r="I4834" t="s">
        <v>19</v>
      </c>
      <c r="J4834" t="s">
        <v>329</v>
      </c>
      <c r="K4834">
        <v>3</v>
      </c>
      <c r="L4834">
        <v>0</v>
      </c>
      <c r="M4834">
        <v>0</v>
      </c>
      <c r="N4834">
        <v>0</v>
      </c>
    </row>
    <row r="4835" spans="1:14" x14ac:dyDescent="0.15">
      <c r="A4835" t="str">
        <f t="shared" si="78"/>
        <v>202002_317_4562342690043</v>
      </c>
      <c r="B4835">
        <v>202002</v>
      </c>
      <c r="C4835">
        <v>317</v>
      </c>
      <c r="D4835" t="s">
        <v>80</v>
      </c>
      <c r="E4835" s="9">
        <v>4562342690043</v>
      </c>
      <c r="F4835">
        <v>0</v>
      </c>
      <c r="G4835">
        <v>0</v>
      </c>
      <c r="H4835" t="s">
        <v>21</v>
      </c>
      <c r="I4835" t="s">
        <v>19</v>
      </c>
      <c r="J4835" t="s">
        <v>329</v>
      </c>
      <c r="K4835">
        <v>17</v>
      </c>
      <c r="L4835">
        <v>0</v>
      </c>
      <c r="M4835">
        <v>0</v>
      </c>
      <c r="N4835">
        <v>0</v>
      </c>
    </row>
    <row r="4836" spans="1:14" x14ac:dyDescent="0.15">
      <c r="A4836" t="str">
        <f t="shared" si="78"/>
        <v>202002_317_4562342690067</v>
      </c>
      <c r="B4836">
        <v>202002</v>
      </c>
      <c r="C4836">
        <v>317</v>
      </c>
      <c r="D4836" t="s">
        <v>80</v>
      </c>
      <c r="E4836" s="9">
        <v>4562342690067</v>
      </c>
      <c r="F4836">
        <v>0</v>
      </c>
      <c r="G4836">
        <v>0</v>
      </c>
      <c r="H4836" t="s">
        <v>23</v>
      </c>
      <c r="I4836" t="s">
        <v>19</v>
      </c>
      <c r="J4836" t="s">
        <v>329</v>
      </c>
      <c r="K4836">
        <v>15</v>
      </c>
      <c r="L4836">
        <v>0</v>
      </c>
      <c r="M4836">
        <v>0</v>
      </c>
      <c r="N4836">
        <v>0</v>
      </c>
    </row>
    <row r="4837" spans="1:14" x14ac:dyDescent="0.15">
      <c r="A4837" t="str">
        <f t="shared" si="78"/>
        <v>202002_317_4562342690074</v>
      </c>
      <c r="B4837">
        <v>202002</v>
      </c>
      <c r="C4837">
        <v>317</v>
      </c>
      <c r="D4837" t="s">
        <v>80</v>
      </c>
      <c r="E4837" s="9">
        <v>4562342690074</v>
      </c>
      <c r="F4837">
        <v>0</v>
      </c>
      <c r="G4837">
        <v>0</v>
      </c>
      <c r="H4837" t="s">
        <v>24</v>
      </c>
      <c r="I4837" t="s">
        <v>19</v>
      </c>
      <c r="J4837" t="s">
        <v>329</v>
      </c>
      <c r="K4837">
        <v>11</v>
      </c>
      <c r="L4837">
        <v>0</v>
      </c>
      <c r="M4837">
        <v>0</v>
      </c>
      <c r="N4837">
        <v>0</v>
      </c>
    </row>
    <row r="4838" spans="1:14" x14ac:dyDescent="0.15">
      <c r="A4838" t="str">
        <f t="shared" si="78"/>
        <v>202002_317_4562342690081</v>
      </c>
      <c r="B4838">
        <v>202002</v>
      </c>
      <c r="C4838">
        <v>317</v>
      </c>
      <c r="D4838" t="s">
        <v>80</v>
      </c>
      <c r="E4838" s="9">
        <v>4562342690081</v>
      </c>
      <c r="F4838">
        <v>0</v>
      </c>
      <c r="G4838">
        <v>0</v>
      </c>
      <c r="H4838" t="s">
        <v>25</v>
      </c>
      <c r="I4838" t="s">
        <v>19</v>
      </c>
      <c r="J4838" t="s">
        <v>329</v>
      </c>
      <c r="K4838">
        <v>2</v>
      </c>
      <c r="L4838">
        <v>0</v>
      </c>
      <c r="M4838">
        <v>0</v>
      </c>
      <c r="N4838">
        <v>0</v>
      </c>
    </row>
    <row r="4839" spans="1:14" x14ac:dyDescent="0.15">
      <c r="A4839" t="str">
        <f t="shared" si="78"/>
        <v>202002_322_4562342690029</v>
      </c>
      <c r="B4839">
        <v>202002</v>
      </c>
      <c r="C4839">
        <v>322</v>
      </c>
      <c r="D4839" t="s">
        <v>83</v>
      </c>
      <c r="E4839" s="9">
        <v>4562342690029</v>
      </c>
      <c r="F4839">
        <v>0</v>
      </c>
      <c r="G4839">
        <v>0</v>
      </c>
      <c r="H4839" t="s">
        <v>18</v>
      </c>
      <c r="I4839" t="s">
        <v>19</v>
      </c>
      <c r="J4839" t="s">
        <v>329</v>
      </c>
      <c r="K4839">
        <v>17</v>
      </c>
      <c r="L4839">
        <v>3</v>
      </c>
      <c r="M4839">
        <v>0</v>
      </c>
      <c r="N4839">
        <v>0</v>
      </c>
    </row>
    <row r="4840" spans="1:14" x14ac:dyDescent="0.15">
      <c r="A4840" t="str">
        <f t="shared" si="78"/>
        <v>202002_322_4562342690036</v>
      </c>
      <c r="B4840">
        <v>202002</v>
      </c>
      <c r="C4840">
        <v>322</v>
      </c>
      <c r="D4840" t="s">
        <v>83</v>
      </c>
      <c r="E4840" s="9">
        <v>4562342690036</v>
      </c>
      <c r="F4840">
        <v>0</v>
      </c>
      <c r="G4840">
        <v>0</v>
      </c>
      <c r="H4840" t="s">
        <v>20</v>
      </c>
      <c r="I4840" t="s">
        <v>19</v>
      </c>
      <c r="J4840" t="s">
        <v>329</v>
      </c>
      <c r="K4840">
        <v>7</v>
      </c>
      <c r="L4840">
        <v>0</v>
      </c>
      <c r="M4840">
        <v>0</v>
      </c>
      <c r="N4840">
        <v>0</v>
      </c>
    </row>
    <row r="4841" spans="1:14" x14ac:dyDescent="0.15">
      <c r="A4841" t="str">
        <f t="shared" si="78"/>
        <v>202002_322_4562342690050</v>
      </c>
      <c r="B4841">
        <v>202002</v>
      </c>
      <c r="C4841">
        <v>322</v>
      </c>
      <c r="D4841" t="s">
        <v>83</v>
      </c>
      <c r="E4841" s="9">
        <v>4562342690050</v>
      </c>
      <c r="F4841">
        <v>0</v>
      </c>
      <c r="G4841">
        <v>0</v>
      </c>
      <c r="H4841" t="s">
        <v>22</v>
      </c>
      <c r="I4841" t="s">
        <v>19</v>
      </c>
      <c r="J4841" t="s">
        <v>329</v>
      </c>
      <c r="K4841">
        <v>10</v>
      </c>
      <c r="L4841">
        <v>0</v>
      </c>
      <c r="M4841">
        <v>0</v>
      </c>
      <c r="N4841">
        <v>0</v>
      </c>
    </row>
    <row r="4842" spans="1:14" x14ac:dyDescent="0.15">
      <c r="A4842" t="str">
        <f t="shared" si="78"/>
        <v>202002_322_4562342690043</v>
      </c>
      <c r="B4842">
        <v>202002</v>
      </c>
      <c r="C4842">
        <v>322</v>
      </c>
      <c r="D4842" t="s">
        <v>83</v>
      </c>
      <c r="E4842" s="9">
        <v>4562342690043</v>
      </c>
      <c r="F4842">
        <v>0</v>
      </c>
      <c r="G4842">
        <v>0</v>
      </c>
      <c r="H4842" t="s">
        <v>21</v>
      </c>
      <c r="I4842" t="s">
        <v>19</v>
      </c>
      <c r="J4842" t="s">
        <v>329</v>
      </c>
      <c r="K4842">
        <v>24</v>
      </c>
      <c r="L4842">
        <v>0</v>
      </c>
      <c r="M4842">
        <v>0</v>
      </c>
      <c r="N4842">
        <v>0</v>
      </c>
    </row>
    <row r="4843" spans="1:14" x14ac:dyDescent="0.15">
      <c r="A4843" t="str">
        <f t="shared" si="78"/>
        <v>202002_322_4562342690067</v>
      </c>
      <c r="B4843">
        <v>202002</v>
      </c>
      <c r="C4843">
        <v>322</v>
      </c>
      <c r="D4843" t="s">
        <v>83</v>
      </c>
      <c r="E4843" s="9">
        <v>4562342690067</v>
      </c>
      <c r="F4843">
        <v>0</v>
      </c>
      <c r="G4843">
        <v>0</v>
      </c>
      <c r="H4843" t="s">
        <v>23</v>
      </c>
      <c r="I4843" t="s">
        <v>19</v>
      </c>
      <c r="J4843" t="s">
        <v>329</v>
      </c>
      <c r="K4843">
        <v>27</v>
      </c>
      <c r="L4843">
        <v>0</v>
      </c>
      <c r="M4843">
        <v>0</v>
      </c>
      <c r="N4843">
        <v>0</v>
      </c>
    </row>
    <row r="4844" spans="1:14" x14ac:dyDescent="0.15">
      <c r="A4844" t="str">
        <f t="shared" si="78"/>
        <v>202002_322_4562342690074</v>
      </c>
      <c r="B4844">
        <v>202002</v>
      </c>
      <c r="C4844">
        <v>322</v>
      </c>
      <c r="D4844" t="s">
        <v>83</v>
      </c>
      <c r="E4844" s="9">
        <v>4562342690074</v>
      </c>
      <c r="F4844">
        <v>0</v>
      </c>
      <c r="G4844">
        <v>0</v>
      </c>
      <c r="H4844" t="s">
        <v>24</v>
      </c>
      <c r="I4844" t="s">
        <v>19</v>
      </c>
      <c r="J4844" t="s">
        <v>329</v>
      </c>
      <c r="K4844">
        <v>21</v>
      </c>
      <c r="L4844">
        <v>0</v>
      </c>
      <c r="M4844">
        <v>0</v>
      </c>
      <c r="N4844">
        <v>0</v>
      </c>
    </row>
    <row r="4845" spans="1:14" x14ac:dyDescent="0.15">
      <c r="A4845" t="str">
        <f t="shared" si="78"/>
        <v>202002_322_4562342690081</v>
      </c>
      <c r="B4845">
        <v>202002</v>
      </c>
      <c r="C4845">
        <v>322</v>
      </c>
      <c r="D4845" t="s">
        <v>83</v>
      </c>
      <c r="E4845" s="9">
        <v>4562342690081</v>
      </c>
      <c r="F4845">
        <v>0</v>
      </c>
      <c r="G4845">
        <v>0</v>
      </c>
      <c r="H4845" t="s">
        <v>25</v>
      </c>
      <c r="I4845" t="s">
        <v>19</v>
      </c>
      <c r="J4845" t="s">
        <v>329</v>
      </c>
      <c r="K4845">
        <v>4</v>
      </c>
      <c r="L4845">
        <v>2</v>
      </c>
      <c r="M4845">
        <v>0</v>
      </c>
      <c r="N4845">
        <v>0</v>
      </c>
    </row>
    <row r="4846" spans="1:14" x14ac:dyDescent="0.15">
      <c r="A4846" t="str">
        <f t="shared" si="78"/>
        <v>202002_421_4562342690029</v>
      </c>
      <c r="B4846">
        <v>202002</v>
      </c>
      <c r="C4846">
        <v>421</v>
      </c>
      <c r="D4846" t="s">
        <v>115</v>
      </c>
      <c r="E4846" s="9">
        <v>4562342690029</v>
      </c>
      <c r="F4846">
        <v>0</v>
      </c>
      <c r="G4846">
        <v>0</v>
      </c>
      <c r="H4846" t="s">
        <v>18</v>
      </c>
      <c r="I4846" t="s">
        <v>19</v>
      </c>
      <c r="J4846" t="s">
        <v>329</v>
      </c>
      <c r="K4846">
        <v>21</v>
      </c>
      <c r="L4846">
        <v>0</v>
      </c>
      <c r="M4846">
        <v>0</v>
      </c>
      <c r="N4846">
        <v>0</v>
      </c>
    </row>
    <row r="4847" spans="1:14" x14ac:dyDescent="0.15">
      <c r="A4847" t="str">
        <f t="shared" si="78"/>
        <v>202002_421_4562342690036</v>
      </c>
      <c r="B4847">
        <v>202002</v>
      </c>
      <c r="C4847">
        <v>421</v>
      </c>
      <c r="D4847" t="s">
        <v>115</v>
      </c>
      <c r="E4847" s="9">
        <v>4562342690036</v>
      </c>
      <c r="F4847">
        <v>0</v>
      </c>
      <c r="G4847">
        <v>0</v>
      </c>
      <c r="H4847" t="s">
        <v>20</v>
      </c>
      <c r="I4847" t="s">
        <v>19</v>
      </c>
      <c r="J4847" t="s">
        <v>329</v>
      </c>
      <c r="K4847">
        <v>2</v>
      </c>
      <c r="L4847">
        <v>0</v>
      </c>
      <c r="M4847">
        <v>0</v>
      </c>
      <c r="N4847">
        <v>0</v>
      </c>
    </row>
    <row r="4848" spans="1:14" x14ac:dyDescent="0.15">
      <c r="A4848" t="str">
        <f t="shared" si="78"/>
        <v>202002_421_4562342690050</v>
      </c>
      <c r="B4848">
        <v>202002</v>
      </c>
      <c r="C4848">
        <v>421</v>
      </c>
      <c r="D4848" t="s">
        <v>115</v>
      </c>
      <c r="E4848" s="9">
        <v>4562342690050</v>
      </c>
      <c r="F4848">
        <v>0</v>
      </c>
      <c r="G4848">
        <v>0</v>
      </c>
      <c r="H4848" t="s">
        <v>22</v>
      </c>
      <c r="I4848" t="s">
        <v>19</v>
      </c>
      <c r="J4848" t="s">
        <v>329</v>
      </c>
      <c r="K4848">
        <v>5</v>
      </c>
      <c r="L4848">
        <v>0</v>
      </c>
      <c r="M4848">
        <v>0</v>
      </c>
      <c r="N4848">
        <v>0</v>
      </c>
    </row>
    <row r="4849" spans="1:14" x14ac:dyDescent="0.15">
      <c r="A4849" t="str">
        <f t="shared" si="78"/>
        <v>202002_421_4562342690043</v>
      </c>
      <c r="B4849">
        <v>202002</v>
      </c>
      <c r="C4849">
        <v>421</v>
      </c>
      <c r="D4849" t="s">
        <v>115</v>
      </c>
      <c r="E4849" s="9">
        <v>4562342690043</v>
      </c>
      <c r="F4849">
        <v>0</v>
      </c>
      <c r="G4849">
        <v>0</v>
      </c>
      <c r="H4849" t="s">
        <v>21</v>
      </c>
      <c r="I4849" t="s">
        <v>19</v>
      </c>
      <c r="J4849" t="s">
        <v>329</v>
      </c>
      <c r="K4849">
        <v>20</v>
      </c>
      <c r="L4849">
        <v>3</v>
      </c>
      <c r="M4849">
        <v>0</v>
      </c>
      <c r="N4849">
        <v>0</v>
      </c>
    </row>
    <row r="4850" spans="1:14" x14ac:dyDescent="0.15">
      <c r="A4850" t="str">
        <f t="shared" si="78"/>
        <v>202002_421_4562342690067</v>
      </c>
      <c r="B4850">
        <v>202002</v>
      </c>
      <c r="C4850">
        <v>421</v>
      </c>
      <c r="D4850" t="s">
        <v>115</v>
      </c>
      <c r="E4850" s="9">
        <v>4562342690067</v>
      </c>
      <c r="F4850">
        <v>0</v>
      </c>
      <c r="G4850">
        <v>0</v>
      </c>
      <c r="H4850" t="s">
        <v>23</v>
      </c>
      <c r="I4850" t="s">
        <v>19</v>
      </c>
      <c r="J4850" t="s">
        <v>329</v>
      </c>
      <c r="K4850">
        <v>19</v>
      </c>
      <c r="L4850">
        <v>0</v>
      </c>
      <c r="M4850">
        <v>0</v>
      </c>
      <c r="N4850">
        <v>0</v>
      </c>
    </row>
    <row r="4851" spans="1:14" x14ac:dyDescent="0.15">
      <c r="A4851" t="str">
        <f t="shared" si="78"/>
        <v>202002_421_4562342690074</v>
      </c>
      <c r="B4851">
        <v>202002</v>
      </c>
      <c r="C4851">
        <v>421</v>
      </c>
      <c r="D4851" t="s">
        <v>115</v>
      </c>
      <c r="E4851" s="9">
        <v>4562342690074</v>
      </c>
      <c r="F4851">
        <v>0</v>
      </c>
      <c r="G4851">
        <v>0</v>
      </c>
      <c r="H4851" t="s">
        <v>24</v>
      </c>
      <c r="I4851" t="s">
        <v>19</v>
      </c>
      <c r="J4851" t="s">
        <v>329</v>
      </c>
      <c r="K4851">
        <v>5</v>
      </c>
      <c r="L4851">
        <v>1</v>
      </c>
      <c r="M4851">
        <v>0</v>
      </c>
      <c r="N4851">
        <v>0</v>
      </c>
    </row>
    <row r="4852" spans="1:14" x14ac:dyDescent="0.15">
      <c r="A4852" t="str">
        <f t="shared" si="78"/>
        <v>202002_421_4562342690081</v>
      </c>
      <c r="B4852">
        <v>202002</v>
      </c>
      <c r="C4852">
        <v>421</v>
      </c>
      <c r="D4852" t="s">
        <v>115</v>
      </c>
      <c r="E4852" s="9">
        <v>4562342690081</v>
      </c>
      <c r="F4852">
        <v>0</v>
      </c>
      <c r="G4852">
        <v>0</v>
      </c>
      <c r="H4852" t="s">
        <v>25</v>
      </c>
      <c r="I4852" t="s">
        <v>19</v>
      </c>
      <c r="J4852" t="s">
        <v>329</v>
      </c>
      <c r="K4852">
        <v>6</v>
      </c>
      <c r="L4852">
        <v>0</v>
      </c>
      <c r="M4852">
        <v>0</v>
      </c>
      <c r="N4852">
        <v>0</v>
      </c>
    </row>
    <row r="4853" spans="1:14" x14ac:dyDescent="0.15">
      <c r="A4853" t="str">
        <f t="shared" si="78"/>
        <v>202002_121_4562342690029</v>
      </c>
      <c r="B4853">
        <v>202002</v>
      </c>
      <c r="C4853">
        <v>121</v>
      </c>
      <c r="D4853" t="s">
        <v>52</v>
      </c>
      <c r="E4853" s="9">
        <v>4562342690029</v>
      </c>
      <c r="F4853">
        <v>0</v>
      </c>
      <c r="G4853">
        <v>0</v>
      </c>
      <c r="H4853" t="s">
        <v>18</v>
      </c>
      <c r="I4853" t="s">
        <v>19</v>
      </c>
      <c r="J4853" t="s">
        <v>329</v>
      </c>
      <c r="K4853">
        <v>15</v>
      </c>
      <c r="L4853">
        <v>2</v>
      </c>
      <c r="M4853">
        <v>0</v>
      </c>
      <c r="N4853">
        <v>0</v>
      </c>
    </row>
    <row r="4854" spans="1:14" x14ac:dyDescent="0.15">
      <c r="A4854" t="str">
        <f t="shared" si="78"/>
        <v>202002_121_4562342690036</v>
      </c>
      <c r="B4854">
        <v>202002</v>
      </c>
      <c r="C4854">
        <v>121</v>
      </c>
      <c r="D4854" t="s">
        <v>52</v>
      </c>
      <c r="E4854" s="9">
        <v>4562342690036</v>
      </c>
      <c r="F4854">
        <v>0</v>
      </c>
      <c r="G4854">
        <v>0</v>
      </c>
      <c r="H4854" t="s">
        <v>20</v>
      </c>
      <c r="I4854" t="s">
        <v>19</v>
      </c>
      <c r="J4854" t="s">
        <v>329</v>
      </c>
      <c r="K4854">
        <v>4</v>
      </c>
      <c r="L4854">
        <v>0</v>
      </c>
      <c r="M4854">
        <v>0</v>
      </c>
      <c r="N4854">
        <v>0</v>
      </c>
    </row>
    <row r="4855" spans="1:14" x14ac:dyDescent="0.15">
      <c r="A4855" t="str">
        <f t="shared" si="78"/>
        <v>202002_121_4562342690050</v>
      </c>
      <c r="B4855">
        <v>202002</v>
      </c>
      <c r="C4855">
        <v>121</v>
      </c>
      <c r="D4855" t="s">
        <v>52</v>
      </c>
      <c r="E4855" s="9">
        <v>4562342690050</v>
      </c>
      <c r="F4855">
        <v>0</v>
      </c>
      <c r="G4855">
        <v>0</v>
      </c>
      <c r="H4855" t="s">
        <v>22</v>
      </c>
      <c r="I4855" t="s">
        <v>19</v>
      </c>
      <c r="J4855" t="s">
        <v>329</v>
      </c>
      <c r="K4855">
        <v>10</v>
      </c>
      <c r="L4855">
        <v>0</v>
      </c>
      <c r="M4855">
        <v>0</v>
      </c>
      <c r="N4855">
        <v>0</v>
      </c>
    </row>
    <row r="4856" spans="1:14" x14ac:dyDescent="0.15">
      <c r="A4856" t="str">
        <f t="shared" si="78"/>
        <v>202002_121_4562342690043</v>
      </c>
      <c r="B4856">
        <v>202002</v>
      </c>
      <c r="C4856">
        <v>121</v>
      </c>
      <c r="D4856" t="s">
        <v>52</v>
      </c>
      <c r="E4856" s="9">
        <v>4562342690043</v>
      </c>
      <c r="F4856">
        <v>0</v>
      </c>
      <c r="G4856">
        <v>0</v>
      </c>
      <c r="H4856" t="s">
        <v>21</v>
      </c>
      <c r="I4856" t="s">
        <v>19</v>
      </c>
      <c r="J4856" t="s">
        <v>329</v>
      </c>
      <c r="K4856">
        <v>25</v>
      </c>
      <c r="L4856">
        <v>0</v>
      </c>
      <c r="M4856">
        <v>0</v>
      </c>
      <c r="N4856">
        <v>0</v>
      </c>
    </row>
    <row r="4857" spans="1:14" x14ac:dyDescent="0.15">
      <c r="A4857" t="str">
        <f t="shared" si="78"/>
        <v>202002_121_4562342690067</v>
      </c>
      <c r="B4857">
        <v>202002</v>
      </c>
      <c r="C4857">
        <v>121</v>
      </c>
      <c r="D4857" t="s">
        <v>52</v>
      </c>
      <c r="E4857" s="9">
        <v>4562342690067</v>
      </c>
      <c r="F4857">
        <v>0</v>
      </c>
      <c r="G4857">
        <v>0</v>
      </c>
      <c r="H4857" t="s">
        <v>23</v>
      </c>
      <c r="I4857" t="s">
        <v>19</v>
      </c>
      <c r="J4857" t="s">
        <v>329</v>
      </c>
      <c r="K4857">
        <v>25</v>
      </c>
      <c r="L4857">
        <v>1</v>
      </c>
      <c r="M4857">
        <v>0</v>
      </c>
      <c r="N4857">
        <v>0</v>
      </c>
    </row>
    <row r="4858" spans="1:14" x14ac:dyDescent="0.15">
      <c r="A4858" t="str">
        <f t="shared" si="78"/>
        <v>202002_121_4562342690074</v>
      </c>
      <c r="B4858">
        <v>202002</v>
      </c>
      <c r="C4858">
        <v>121</v>
      </c>
      <c r="D4858" t="s">
        <v>52</v>
      </c>
      <c r="E4858" s="9">
        <v>4562342690074</v>
      </c>
      <c r="F4858">
        <v>0</v>
      </c>
      <c r="G4858">
        <v>0</v>
      </c>
      <c r="H4858" t="s">
        <v>24</v>
      </c>
      <c r="I4858" t="s">
        <v>19</v>
      </c>
      <c r="J4858" t="s">
        <v>329</v>
      </c>
      <c r="K4858">
        <v>24</v>
      </c>
      <c r="L4858">
        <v>3</v>
      </c>
      <c r="M4858">
        <v>0</v>
      </c>
      <c r="N4858">
        <v>0</v>
      </c>
    </row>
    <row r="4859" spans="1:14" x14ac:dyDescent="0.15">
      <c r="A4859" t="str">
        <f t="shared" si="78"/>
        <v>202002_121_4562342690081</v>
      </c>
      <c r="B4859">
        <v>202002</v>
      </c>
      <c r="C4859">
        <v>121</v>
      </c>
      <c r="D4859" t="s">
        <v>52</v>
      </c>
      <c r="E4859" s="9">
        <v>4562342690081</v>
      </c>
      <c r="F4859">
        <v>0</v>
      </c>
      <c r="G4859">
        <v>0</v>
      </c>
      <c r="H4859" t="s">
        <v>25</v>
      </c>
      <c r="I4859" t="s">
        <v>19</v>
      </c>
      <c r="J4859" t="s">
        <v>329</v>
      </c>
      <c r="K4859">
        <v>7</v>
      </c>
      <c r="L4859">
        <v>2</v>
      </c>
      <c r="M4859">
        <v>0</v>
      </c>
      <c r="N4859">
        <v>0</v>
      </c>
    </row>
    <row r="4860" spans="1:14" x14ac:dyDescent="0.15">
      <c r="A4860" t="str">
        <f t="shared" si="78"/>
        <v>202002_211_4562342690029</v>
      </c>
      <c r="B4860">
        <v>202002</v>
      </c>
      <c r="C4860">
        <v>211</v>
      </c>
      <c r="D4860" t="s">
        <v>65</v>
      </c>
      <c r="E4860" s="9">
        <v>4562342690029</v>
      </c>
      <c r="F4860">
        <v>0</v>
      </c>
      <c r="G4860">
        <v>0</v>
      </c>
      <c r="H4860" t="s">
        <v>18</v>
      </c>
      <c r="I4860" t="s">
        <v>19</v>
      </c>
      <c r="J4860" t="s">
        <v>329</v>
      </c>
      <c r="K4860">
        <v>29</v>
      </c>
      <c r="L4860">
        <v>0</v>
      </c>
      <c r="M4860">
        <v>0</v>
      </c>
      <c r="N4860">
        <v>0</v>
      </c>
    </row>
    <row r="4861" spans="1:14" x14ac:dyDescent="0.15">
      <c r="A4861" t="str">
        <f t="shared" si="78"/>
        <v>202002_211_4562342690036</v>
      </c>
      <c r="B4861">
        <v>202002</v>
      </c>
      <c r="C4861">
        <v>211</v>
      </c>
      <c r="D4861" t="s">
        <v>65</v>
      </c>
      <c r="E4861" s="9">
        <v>4562342690036</v>
      </c>
      <c r="F4861">
        <v>0</v>
      </c>
      <c r="G4861">
        <v>0</v>
      </c>
      <c r="H4861" t="s">
        <v>20</v>
      </c>
      <c r="I4861" t="s">
        <v>19</v>
      </c>
      <c r="J4861" t="s">
        <v>329</v>
      </c>
      <c r="K4861">
        <v>9</v>
      </c>
      <c r="L4861">
        <v>0</v>
      </c>
      <c r="M4861">
        <v>0</v>
      </c>
      <c r="N4861">
        <v>0</v>
      </c>
    </row>
    <row r="4862" spans="1:14" x14ac:dyDescent="0.15">
      <c r="A4862" t="str">
        <f t="shared" si="78"/>
        <v>202002_211_4562342690050</v>
      </c>
      <c r="B4862">
        <v>202002</v>
      </c>
      <c r="C4862">
        <v>211</v>
      </c>
      <c r="D4862" t="s">
        <v>65</v>
      </c>
      <c r="E4862" s="9">
        <v>4562342690050</v>
      </c>
      <c r="F4862">
        <v>0</v>
      </c>
      <c r="G4862">
        <v>0</v>
      </c>
      <c r="H4862" t="s">
        <v>22</v>
      </c>
      <c r="I4862" t="s">
        <v>19</v>
      </c>
      <c r="J4862" t="s">
        <v>329</v>
      </c>
      <c r="K4862">
        <v>3</v>
      </c>
      <c r="L4862">
        <v>2</v>
      </c>
      <c r="M4862">
        <v>0</v>
      </c>
      <c r="N4862">
        <v>0</v>
      </c>
    </row>
    <row r="4863" spans="1:14" x14ac:dyDescent="0.15">
      <c r="A4863" t="str">
        <f t="shared" si="78"/>
        <v>202002_211_4562342690043</v>
      </c>
      <c r="B4863">
        <v>202002</v>
      </c>
      <c r="C4863">
        <v>211</v>
      </c>
      <c r="D4863" t="s">
        <v>65</v>
      </c>
      <c r="E4863" s="9">
        <v>4562342690043</v>
      </c>
      <c r="F4863">
        <v>0</v>
      </c>
      <c r="G4863">
        <v>0</v>
      </c>
      <c r="H4863" t="s">
        <v>21</v>
      </c>
      <c r="I4863" t="s">
        <v>19</v>
      </c>
      <c r="J4863" t="s">
        <v>329</v>
      </c>
      <c r="K4863">
        <v>25</v>
      </c>
      <c r="L4863">
        <v>0</v>
      </c>
      <c r="M4863">
        <v>0</v>
      </c>
      <c r="N4863">
        <v>0</v>
      </c>
    </row>
    <row r="4864" spans="1:14" x14ac:dyDescent="0.15">
      <c r="A4864" t="str">
        <f t="shared" si="78"/>
        <v>202002_211_4562342690067</v>
      </c>
      <c r="B4864">
        <v>202002</v>
      </c>
      <c r="C4864">
        <v>211</v>
      </c>
      <c r="D4864" t="s">
        <v>65</v>
      </c>
      <c r="E4864" s="9">
        <v>4562342690067</v>
      </c>
      <c r="F4864">
        <v>0</v>
      </c>
      <c r="G4864">
        <v>0</v>
      </c>
      <c r="H4864" t="s">
        <v>23</v>
      </c>
      <c r="I4864" t="s">
        <v>19</v>
      </c>
      <c r="J4864" t="s">
        <v>329</v>
      </c>
      <c r="K4864">
        <v>26</v>
      </c>
      <c r="L4864">
        <v>0</v>
      </c>
      <c r="M4864">
        <v>0</v>
      </c>
      <c r="N4864">
        <v>0</v>
      </c>
    </row>
    <row r="4865" spans="1:14" x14ac:dyDescent="0.15">
      <c r="A4865" t="str">
        <f t="shared" si="78"/>
        <v>202002_211_4562342690074</v>
      </c>
      <c r="B4865">
        <v>202002</v>
      </c>
      <c r="C4865">
        <v>211</v>
      </c>
      <c r="D4865" t="s">
        <v>65</v>
      </c>
      <c r="E4865" s="9">
        <v>4562342690074</v>
      </c>
      <c r="F4865">
        <v>0</v>
      </c>
      <c r="G4865">
        <v>0</v>
      </c>
      <c r="H4865" t="s">
        <v>24</v>
      </c>
      <c r="I4865" t="s">
        <v>19</v>
      </c>
      <c r="J4865" t="s">
        <v>329</v>
      </c>
      <c r="K4865">
        <v>20</v>
      </c>
      <c r="L4865">
        <v>2</v>
      </c>
      <c r="M4865">
        <v>0</v>
      </c>
      <c r="N4865">
        <v>0</v>
      </c>
    </row>
    <row r="4866" spans="1:14" x14ac:dyDescent="0.15">
      <c r="A4866" t="str">
        <f t="shared" si="78"/>
        <v>202002_211_4562342690081</v>
      </c>
      <c r="B4866">
        <v>202002</v>
      </c>
      <c r="C4866">
        <v>211</v>
      </c>
      <c r="D4866" t="s">
        <v>65</v>
      </c>
      <c r="E4866" s="9">
        <v>4562342690081</v>
      </c>
      <c r="F4866">
        <v>0</v>
      </c>
      <c r="G4866">
        <v>0</v>
      </c>
      <c r="H4866" t="s">
        <v>25</v>
      </c>
      <c r="I4866" t="s">
        <v>19</v>
      </c>
      <c r="J4866" t="s">
        <v>329</v>
      </c>
      <c r="K4866">
        <v>8</v>
      </c>
      <c r="L4866">
        <v>0</v>
      </c>
      <c r="M4866">
        <v>0</v>
      </c>
      <c r="N4866">
        <v>0</v>
      </c>
    </row>
    <row r="4867" spans="1:14" x14ac:dyDescent="0.15">
      <c r="A4867" t="str">
        <f t="shared" si="78"/>
        <v>202002_13_4562342690029</v>
      </c>
      <c r="B4867">
        <v>202002</v>
      </c>
      <c r="C4867">
        <v>13</v>
      </c>
      <c r="D4867" t="s">
        <v>38</v>
      </c>
      <c r="E4867" s="9">
        <v>4562342690029</v>
      </c>
      <c r="F4867">
        <v>0</v>
      </c>
      <c r="G4867">
        <v>0</v>
      </c>
      <c r="H4867" t="s">
        <v>18</v>
      </c>
      <c r="I4867" t="s">
        <v>19</v>
      </c>
      <c r="J4867" t="s">
        <v>329</v>
      </c>
      <c r="K4867">
        <v>17</v>
      </c>
      <c r="L4867">
        <v>0</v>
      </c>
      <c r="M4867">
        <v>0</v>
      </c>
      <c r="N4867">
        <v>0</v>
      </c>
    </row>
    <row r="4868" spans="1:14" x14ac:dyDescent="0.15">
      <c r="A4868" t="str">
        <f t="shared" si="78"/>
        <v>202002_13_4562342690036</v>
      </c>
      <c r="B4868">
        <v>202002</v>
      </c>
      <c r="C4868">
        <v>13</v>
      </c>
      <c r="D4868" t="s">
        <v>38</v>
      </c>
      <c r="E4868" s="9">
        <v>4562342690036</v>
      </c>
      <c r="F4868">
        <v>0</v>
      </c>
      <c r="G4868">
        <v>0</v>
      </c>
      <c r="H4868" t="s">
        <v>20</v>
      </c>
      <c r="I4868" t="s">
        <v>19</v>
      </c>
      <c r="J4868" t="s">
        <v>329</v>
      </c>
      <c r="K4868">
        <v>6</v>
      </c>
      <c r="L4868">
        <v>1</v>
      </c>
      <c r="M4868">
        <v>0</v>
      </c>
      <c r="N4868">
        <v>0</v>
      </c>
    </row>
    <row r="4869" spans="1:14" x14ac:dyDescent="0.15">
      <c r="A4869" t="str">
        <f t="shared" si="78"/>
        <v>202002_13_4562342690050</v>
      </c>
      <c r="B4869">
        <v>202002</v>
      </c>
      <c r="C4869">
        <v>13</v>
      </c>
      <c r="D4869" t="s">
        <v>38</v>
      </c>
      <c r="E4869" s="9">
        <v>4562342690050</v>
      </c>
      <c r="F4869">
        <v>0</v>
      </c>
      <c r="G4869">
        <v>0</v>
      </c>
      <c r="H4869" t="s">
        <v>22</v>
      </c>
      <c r="I4869" t="s">
        <v>19</v>
      </c>
      <c r="J4869" t="s">
        <v>329</v>
      </c>
      <c r="K4869">
        <v>2</v>
      </c>
      <c r="L4869">
        <v>0</v>
      </c>
      <c r="M4869">
        <v>0</v>
      </c>
      <c r="N4869">
        <v>0</v>
      </c>
    </row>
    <row r="4870" spans="1:14" x14ac:dyDescent="0.15">
      <c r="A4870" t="str">
        <f t="shared" si="78"/>
        <v>202002_13_4562342690043</v>
      </c>
      <c r="B4870">
        <v>202002</v>
      </c>
      <c r="C4870">
        <v>13</v>
      </c>
      <c r="D4870" t="s">
        <v>38</v>
      </c>
      <c r="E4870" s="9">
        <v>4562342690043</v>
      </c>
      <c r="F4870">
        <v>0</v>
      </c>
      <c r="G4870">
        <v>0</v>
      </c>
      <c r="H4870" t="s">
        <v>21</v>
      </c>
      <c r="I4870" t="s">
        <v>19</v>
      </c>
      <c r="J4870" t="s">
        <v>329</v>
      </c>
      <c r="K4870">
        <v>9</v>
      </c>
      <c r="L4870">
        <v>2</v>
      </c>
      <c r="M4870">
        <v>0</v>
      </c>
      <c r="N4870">
        <v>0</v>
      </c>
    </row>
    <row r="4871" spans="1:14" x14ac:dyDescent="0.15">
      <c r="A4871" t="str">
        <f t="shared" si="78"/>
        <v>202002_13_4562342690067</v>
      </c>
      <c r="B4871">
        <v>202002</v>
      </c>
      <c r="C4871">
        <v>13</v>
      </c>
      <c r="D4871" t="s">
        <v>38</v>
      </c>
      <c r="E4871" s="9">
        <v>4562342690067</v>
      </c>
      <c r="F4871">
        <v>0</v>
      </c>
      <c r="G4871">
        <v>0</v>
      </c>
      <c r="H4871" t="s">
        <v>23</v>
      </c>
      <c r="I4871" t="s">
        <v>19</v>
      </c>
      <c r="J4871" t="s">
        <v>329</v>
      </c>
      <c r="K4871">
        <v>17</v>
      </c>
      <c r="L4871">
        <v>2</v>
      </c>
      <c r="M4871">
        <v>0</v>
      </c>
      <c r="N4871">
        <v>0</v>
      </c>
    </row>
    <row r="4872" spans="1:14" x14ac:dyDescent="0.15">
      <c r="A4872" t="str">
        <f t="shared" si="78"/>
        <v>202002_13_4562342690074</v>
      </c>
      <c r="B4872">
        <v>202002</v>
      </c>
      <c r="C4872">
        <v>13</v>
      </c>
      <c r="D4872" t="s">
        <v>38</v>
      </c>
      <c r="E4872" s="9">
        <v>4562342690074</v>
      </c>
      <c r="F4872">
        <v>0</v>
      </c>
      <c r="G4872">
        <v>0</v>
      </c>
      <c r="H4872" t="s">
        <v>24</v>
      </c>
      <c r="I4872" t="s">
        <v>19</v>
      </c>
      <c r="J4872" t="s">
        <v>329</v>
      </c>
      <c r="K4872">
        <v>13</v>
      </c>
      <c r="L4872">
        <v>1</v>
      </c>
      <c r="M4872">
        <v>0</v>
      </c>
      <c r="N4872">
        <v>0</v>
      </c>
    </row>
    <row r="4873" spans="1:14" x14ac:dyDescent="0.15">
      <c r="A4873" t="str">
        <f t="shared" si="78"/>
        <v>202002_13_4562342690081</v>
      </c>
      <c r="B4873">
        <v>202002</v>
      </c>
      <c r="C4873">
        <v>13</v>
      </c>
      <c r="D4873" t="s">
        <v>38</v>
      </c>
      <c r="E4873" s="9">
        <v>4562342690081</v>
      </c>
      <c r="F4873">
        <v>0</v>
      </c>
      <c r="G4873">
        <v>0</v>
      </c>
      <c r="H4873" t="s">
        <v>25</v>
      </c>
      <c r="I4873" t="s">
        <v>19</v>
      </c>
      <c r="J4873" t="s">
        <v>329</v>
      </c>
      <c r="K4873">
        <v>3</v>
      </c>
      <c r="L4873">
        <v>1</v>
      </c>
      <c r="M4873">
        <v>0</v>
      </c>
      <c r="N4873">
        <v>0</v>
      </c>
    </row>
    <row r="4874" spans="1:14" x14ac:dyDescent="0.15">
      <c r="A4874" t="str">
        <f t="shared" si="78"/>
        <v>202003_6_4562342690029</v>
      </c>
      <c r="B4874" s="10">
        <v>202003</v>
      </c>
      <c r="C4874" s="10">
        <v>6</v>
      </c>
      <c r="D4874" s="10" t="s">
        <v>35</v>
      </c>
      <c r="E4874" s="11">
        <v>4562342690029</v>
      </c>
      <c r="F4874" s="10">
        <v>0</v>
      </c>
      <c r="G4874" s="10">
        <v>0</v>
      </c>
      <c r="H4874" s="10" t="s">
        <v>18</v>
      </c>
      <c r="I4874" s="10" t="s">
        <v>19</v>
      </c>
      <c r="J4874" s="10" t="s">
        <v>329</v>
      </c>
      <c r="K4874" s="10">
        <v>7</v>
      </c>
      <c r="L4874" s="10">
        <v>0</v>
      </c>
      <c r="M4874" s="10">
        <v>0</v>
      </c>
      <c r="N4874" s="10">
        <v>0</v>
      </c>
    </row>
    <row r="4875" spans="1:14" x14ac:dyDescent="0.15">
      <c r="A4875" t="str">
        <f t="shared" si="78"/>
        <v>202003_6_4562342690036</v>
      </c>
      <c r="B4875" s="10">
        <v>202003</v>
      </c>
      <c r="C4875" s="10">
        <v>6</v>
      </c>
      <c r="D4875" s="10" t="s">
        <v>35</v>
      </c>
      <c r="E4875" s="11">
        <v>4562342690036</v>
      </c>
      <c r="F4875" s="10">
        <v>0</v>
      </c>
      <c r="G4875" s="10">
        <v>0</v>
      </c>
      <c r="H4875" s="10" t="s">
        <v>20</v>
      </c>
      <c r="I4875" s="10" t="s">
        <v>19</v>
      </c>
      <c r="J4875" s="10" t="s">
        <v>329</v>
      </c>
      <c r="K4875" s="10">
        <v>4</v>
      </c>
      <c r="L4875" s="10">
        <v>0</v>
      </c>
      <c r="M4875" s="10">
        <v>0</v>
      </c>
      <c r="N4875" s="10">
        <v>0</v>
      </c>
    </row>
    <row r="4876" spans="1:14" x14ac:dyDescent="0.15">
      <c r="A4876" t="str">
        <f t="shared" si="78"/>
        <v>202003_6_4562342690050</v>
      </c>
      <c r="B4876" s="10">
        <v>202003</v>
      </c>
      <c r="C4876" s="10">
        <v>6</v>
      </c>
      <c r="D4876" s="10" t="s">
        <v>35</v>
      </c>
      <c r="E4876" s="11">
        <v>4562342690050</v>
      </c>
      <c r="F4876" s="10">
        <v>0</v>
      </c>
      <c r="G4876" s="10">
        <v>0</v>
      </c>
      <c r="H4876" s="10" t="s">
        <v>22</v>
      </c>
      <c r="I4876" s="10" t="s">
        <v>19</v>
      </c>
      <c r="J4876" s="10" t="s">
        <v>329</v>
      </c>
      <c r="K4876" s="10">
        <v>8</v>
      </c>
      <c r="L4876" s="10">
        <v>0</v>
      </c>
      <c r="M4876" s="10">
        <v>0</v>
      </c>
      <c r="N4876" s="10">
        <v>0</v>
      </c>
    </row>
    <row r="4877" spans="1:14" x14ac:dyDescent="0.15">
      <c r="A4877" t="str">
        <f t="shared" si="78"/>
        <v>202003_6_4562342690043</v>
      </c>
      <c r="B4877" s="10">
        <v>202003</v>
      </c>
      <c r="C4877" s="10">
        <v>6</v>
      </c>
      <c r="D4877" s="10" t="s">
        <v>35</v>
      </c>
      <c r="E4877" s="11">
        <v>4562342690043</v>
      </c>
      <c r="F4877" s="10">
        <v>0</v>
      </c>
      <c r="G4877" s="10">
        <v>0</v>
      </c>
      <c r="H4877" s="10" t="s">
        <v>21</v>
      </c>
      <c r="I4877" s="10" t="s">
        <v>19</v>
      </c>
      <c r="J4877" s="10" t="s">
        <v>329</v>
      </c>
      <c r="K4877" s="10">
        <v>15</v>
      </c>
      <c r="L4877" s="10">
        <v>0</v>
      </c>
      <c r="M4877" s="10">
        <v>0</v>
      </c>
      <c r="N4877" s="10">
        <v>0</v>
      </c>
    </row>
    <row r="4878" spans="1:14" x14ac:dyDescent="0.15">
      <c r="A4878" t="str">
        <f t="shared" si="78"/>
        <v>202003_6_4562342690067</v>
      </c>
      <c r="B4878" s="10">
        <v>202003</v>
      </c>
      <c r="C4878" s="10">
        <v>6</v>
      </c>
      <c r="D4878" s="10" t="s">
        <v>35</v>
      </c>
      <c r="E4878" s="11">
        <v>4562342690067</v>
      </c>
      <c r="F4878" s="10">
        <v>0</v>
      </c>
      <c r="G4878" s="10">
        <v>0</v>
      </c>
      <c r="H4878" s="10" t="s">
        <v>23</v>
      </c>
      <c r="I4878" s="10" t="s">
        <v>19</v>
      </c>
      <c r="J4878" s="10" t="s">
        <v>329</v>
      </c>
      <c r="K4878" s="10">
        <v>19</v>
      </c>
      <c r="L4878" s="10">
        <v>0</v>
      </c>
      <c r="M4878" s="10">
        <v>0</v>
      </c>
      <c r="N4878" s="10">
        <v>0</v>
      </c>
    </row>
    <row r="4879" spans="1:14" x14ac:dyDescent="0.15">
      <c r="A4879" t="str">
        <f t="shared" si="78"/>
        <v>202003_6_4562342690074</v>
      </c>
      <c r="B4879" s="10">
        <v>202003</v>
      </c>
      <c r="C4879" s="10">
        <v>6</v>
      </c>
      <c r="D4879" s="10" t="s">
        <v>35</v>
      </c>
      <c r="E4879" s="11">
        <v>4562342690074</v>
      </c>
      <c r="F4879" s="10">
        <v>0</v>
      </c>
      <c r="G4879" s="10">
        <v>0</v>
      </c>
      <c r="H4879" s="10" t="s">
        <v>24</v>
      </c>
      <c r="I4879" s="10" t="s">
        <v>19</v>
      </c>
      <c r="J4879" s="10" t="s">
        <v>329</v>
      </c>
      <c r="K4879" s="10">
        <v>3</v>
      </c>
      <c r="L4879" s="10">
        <v>0</v>
      </c>
      <c r="M4879" s="10">
        <v>0</v>
      </c>
      <c r="N4879" s="10">
        <v>0</v>
      </c>
    </row>
    <row r="4880" spans="1:14" x14ac:dyDescent="0.15">
      <c r="A4880" t="str">
        <f t="shared" si="78"/>
        <v>202003_6_4562342690081</v>
      </c>
      <c r="B4880" s="10">
        <v>202003</v>
      </c>
      <c r="C4880" s="10">
        <v>6</v>
      </c>
      <c r="D4880" s="10" t="s">
        <v>35</v>
      </c>
      <c r="E4880" s="11">
        <v>4562342690081</v>
      </c>
      <c r="F4880" s="10">
        <v>0</v>
      </c>
      <c r="G4880" s="10">
        <v>0</v>
      </c>
      <c r="H4880" s="10" t="s">
        <v>25</v>
      </c>
      <c r="I4880" s="10" t="s">
        <v>19</v>
      </c>
      <c r="J4880" s="10" t="s">
        <v>329</v>
      </c>
      <c r="K4880" s="10">
        <v>3</v>
      </c>
      <c r="L4880" s="10">
        <v>1</v>
      </c>
      <c r="M4880" s="10">
        <v>0</v>
      </c>
      <c r="N4880" s="10">
        <v>0</v>
      </c>
    </row>
    <row r="4881" spans="1:14" x14ac:dyDescent="0.15">
      <c r="A4881" t="str">
        <f t="shared" si="78"/>
        <v>202003_83_4562342690029</v>
      </c>
      <c r="B4881" s="10">
        <v>202003</v>
      </c>
      <c r="C4881" s="10">
        <v>83</v>
      </c>
      <c r="D4881" s="10" t="s">
        <v>46</v>
      </c>
      <c r="E4881" s="11">
        <v>4562342690029</v>
      </c>
      <c r="F4881" s="10">
        <v>0</v>
      </c>
      <c r="G4881" s="10">
        <v>0</v>
      </c>
      <c r="H4881" s="10" t="s">
        <v>18</v>
      </c>
      <c r="I4881" s="10" t="s">
        <v>19</v>
      </c>
      <c r="J4881" s="10" t="s">
        <v>329</v>
      </c>
      <c r="K4881" s="10">
        <v>22</v>
      </c>
      <c r="L4881" s="10">
        <v>1</v>
      </c>
      <c r="M4881" s="10">
        <v>0</v>
      </c>
      <c r="N4881" s="10">
        <v>0</v>
      </c>
    </row>
    <row r="4882" spans="1:14" x14ac:dyDescent="0.15">
      <c r="A4882" t="str">
        <f t="shared" si="78"/>
        <v>202003_83_4562342690036</v>
      </c>
      <c r="B4882" s="10">
        <v>202003</v>
      </c>
      <c r="C4882" s="10">
        <v>83</v>
      </c>
      <c r="D4882" s="10" t="s">
        <v>46</v>
      </c>
      <c r="E4882" s="11">
        <v>4562342690036</v>
      </c>
      <c r="F4882" s="10">
        <v>0</v>
      </c>
      <c r="G4882" s="10">
        <v>0</v>
      </c>
      <c r="H4882" s="10" t="s">
        <v>20</v>
      </c>
      <c r="I4882" s="10" t="s">
        <v>19</v>
      </c>
      <c r="J4882" s="10" t="s">
        <v>329</v>
      </c>
      <c r="K4882" s="10">
        <v>6</v>
      </c>
      <c r="L4882" s="10">
        <v>0</v>
      </c>
      <c r="M4882" s="10">
        <v>0</v>
      </c>
      <c r="N4882" s="10">
        <v>0</v>
      </c>
    </row>
    <row r="4883" spans="1:14" x14ac:dyDescent="0.15">
      <c r="A4883" t="str">
        <f t="shared" si="78"/>
        <v>202003_83_4562342690050</v>
      </c>
      <c r="B4883" s="10">
        <v>202003</v>
      </c>
      <c r="C4883" s="10">
        <v>83</v>
      </c>
      <c r="D4883" s="10" t="s">
        <v>46</v>
      </c>
      <c r="E4883" s="11">
        <v>4562342690050</v>
      </c>
      <c r="F4883" s="10">
        <v>0</v>
      </c>
      <c r="G4883" s="10">
        <v>0</v>
      </c>
      <c r="H4883" s="10" t="s">
        <v>22</v>
      </c>
      <c r="I4883" s="10" t="s">
        <v>19</v>
      </c>
      <c r="J4883" s="10" t="s">
        <v>329</v>
      </c>
      <c r="K4883" s="10">
        <v>5</v>
      </c>
      <c r="L4883" s="10">
        <v>0</v>
      </c>
      <c r="M4883" s="10">
        <v>0</v>
      </c>
      <c r="N4883" s="10">
        <v>0</v>
      </c>
    </row>
    <row r="4884" spans="1:14" x14ac:dyDescent="0.15">
      <c r="A4884" t="str">
        <f t="shared" si="78"/>
        <v>202003_83_4562342690043</v>
      </c>
      <c r="B4884" s="10">
        <v>202003</v>
      </c>
      <c r="C4884" s="10">
        <v>83</v>
      </c>
      <c r="D4884" s="10" t="s">
        <v>46</v>
      </c>
      <c r="E4884" s="11">
        <v>4562342690043</v>
      </c>
      <c r="F4884" s="10">
        <v>0</v>
      </c>
      <c r="G4884" s="10">
        <v>0</v>
      </c>
      <c r="H4884" s="10" t="s">
        <v>21</v>
      </c>
      <c r="I4884" s="10" t="s">
        <v>19</v>
      </c>
      <c r="J4884" s="10" t="s">
        <v>329</v>
      </c>
      <c r="K4884" s="10">
        <v>15</v>
      </c>
      <c r="L4884" s="10">
        <v>2</v>
      </c>
      <c r="M4884" s="10">
        <v>0</v>
      </c>
      <c r="N4884" s="10">
        <v>0</v>
      </c>
    </row>
    <row r="4885" spans="1:14" x14ac:dyDescent="0.15">
      <c r="A4885" t="str">
        <f t="shared" si="78"/>
        <v>202003_83_4562342690067</v>
      </c>
      <c r="B4885" s="10">
        <v>202003</v>
      </c>
      <c r="C4885" s="10">
        <v>83</v>
      </c>
      <c r="D4885" s="10" t="s">
        <v>46</v>
      </c>
      <c r="E4885" s="11">
        <v>4562342690067</v>
      </c>
      <c r="F4885" s="10">
        <v>0</v>
      </c>
      <c r="G4885" s="10">
        <v>0</v>
      </c>
      <c r="H4885" s="10" t="s">
        <v>23</v>
      </c>
      <c r="I4885" s="10" t="s">
        <v>19</v>
      </c>
      <c r="J4885" s="10" t="s">
        <v>329</v>
      </c>
      <c r="K4885" s="10">
        <v>20</v>
      </c>
      <c r="L4885" s="10">
        <v>0</v>
      </c>
      <c r="M4885" s="10">
        <v>0</v>
      </c>
      <c r="N4885" s="10">
        <v>0</v>
      </c>
    </row>
    <row r="4886" spans="1:14" x14ac:dyDescent="0.15">
      <c r="A4886" t="str">
        <f t="shared" si="78"/>
        <v>202003_83_4562342690074</v>
      </c>
      <c r="B4886" s="10">
        <v>202003</v>
      </c>
      <c r="C4886" s="10">
        <v>83</v>
      </c>
      <c r="D4886" s="10" t="s">
        <v>46</v>
      </c>
      <c r="E4886" s="11">
        <v>4562342690074</v>
      </c>
      <c r="F4886" s="10">
        <v>0</v>
      </c>
      <c r="G4886" s="10">
        <v>0</v>
      </c>
      <c r="H4886" s="10" t="s">
        <v>24</v>
      </c>
      <c r="I4886" s="10" t="s">
        <v>19</v>
      </c>
      <c r="J4886" s="10" t="s">
        <v>329</v>
      </c>
      <c r="K4886" s="10">
        <v>11</v>
      </c>
      <c r="L4886" s="10">
        <v>1</v>
      </c>
      <c r="M4886" s="10">
        <v>0</v>
      </c>
      <c r="N4886" s="10">
        <v>0</v>
      </c>
    </row>
    <row r="4887" spans="1:14" x14ac:dyDescent="0.15">
      <c r="A4887" t="str">
        <f t="shared" si="78"/>
        <v>202003_83_4562342690081</v>
      </c>
      <c r="B4887" s="10">
        <v>202003</v>
      </c>
      <c r="C4887" s="10">
        <v>83</v>
      </c>
      <c r="D4887" s="10" t="s">
        <v>46</v>
      </c>
      <c r="E4887" s="11">
        <v>4562342690081</v>
      </c>
      <c r="F4887" s="10">
        <v>0</v>
      </c>
      <c r="G4887" s="10">
        <v>0</v>
      </c>
      <c r="H4887" s="10" t="s">
        <v>25</v>
      </c>
      <c r="I4887" s="10" t="s">
        <v>19</v>
      </c>
      <c r="J4887" s="10" t="s">
        <v>329</v>
      </c>
      <c r="K4887" s="10">
        <v>4</v>
      </c>
      <c r="L4887" s="10">
        <v>0</v>
      </c>
      <c r="M4887" s="10">
        <v>0</v>
      </c>
      <c r="N4887" s="10">
        <v>0</v>
      </c>
    </row>
    <row r="4888" spans="1:14" x14ac:dyDescent="0.15">
      <c r="A4888" t="str">
        <f t="shared" si="78"/>
        <v>202003_178_4562342690029</v>
      </c>
      <c r="B4888" s="10">
        <v>202003</v>
      </c>
      <c r="C4888" s="10">
        <v>178</v>
      </c>
      <c r="D4888" s="10" t="s">
        <v>62</v>
      </c>
      <c r="E4888" s="11">
        <v>4562342690029</v>
      </c>
      <c r="F4888" s="10">
        <v>0</v>
      </c>
      <c r="G4888" s="10">
        <v>0</v>
      </c>
      <c r="H4888" s="10" t="s">
        <v>18</v>
      </c>
      <c r="I4888" s="10" t="s">
        <v>19</v>
      </c>
      <c r="J4888" s="10" t="s">
        <v>329</v>
      </c>
      <c r="K4888" s="10">
        <v>20</v>
      </c>
      <c r="L4888" s="10">
        <v>0</v>
      </c>
      <c r="M4888" s="10">
        <v>0</v>
      </c>
      <c r="N4888" s="10">
        <v>0</v>
      </c>
    </row>
    <row r="4889" spans="1:14" x14ac:dyDescent="0.15">
      <c r="A4889" t="str">
        <f t="shared" ref="A4889:A4952" si="79">B4889&amp;"_"&amp;C4889&amp;"_"&amp;E4889</f>
        <v>202003_178_4562342690036</v>
      </c>
      <c r="B4889" s="10">
        <v>202003</v>
      </c>
      <c r="C4889" s="10">
        <v>178</v>
      </c>
      <c r="D4889" s="10" t="s">
        <v>62</v>
      </c>
      <c r="E4889" s="11">
        <v>4562342690036</v>
      </c>
      <c r="F4889" s="10">
        <v>0</v>
      </c>
      <c r="G4889" s="10">
        <v>0</v>
      </c>
      <c r="H4889" s="10" t="s">
        <v>20</v>
      </c>
      <c r="I4889" s="10" t="s">
        <v>19</v>
      </c>
      <c r="J4889" s="10" t="s">
        <v>329</v>
      </c>
      <c r="K4889" s="10">
        <v>5</v>
      </c>
      <c r="L4889" s="10">
        <v>0</v>
      </c>
      <c r="M4889" s="10">
        <v>0</v>
      </c>
      <c r="N4889" s="10">
        <v>0</v>
      </c>
    </row>
    <row r="4890" spans="1:14" x14ac:dyDescent="0.15">
      <c r="A4890" t="str">
        <f t="shared" si="79"/>
        <v>202003_178_4562342690050</v>
      </c>
      <c r="B4890" s="10">
        <v>202003</v>
      </c>
      <c r="C4890" s="10">
        <v>178</v>
      </c>
      <c r="D4890" s="10" t="s">
        <v>62</v>
      </c>
      <c r="E4890" s="11">
        <v>4562342690050</v>
      </c>
      <c r="F4890" s="10">
        <v>0</v>
      </c>
      <c r="G4890" s="10">
        <v>0</v>
      </c>
      <c r="H4890" s="10" t="s">
        <v>22</v>
      </c>
      <c r="I4890" s="10" t="s">
        <v>19</v>
      </c>
      <c r="J4890" s="10" t="s">
        <v>329</v>
      </c>
      <c r="K4890" s="10">
        <v>3</v>
      </c>
      <c r="L4890" s="10">
        <v>0</v>
      </c>
      <c r="M4890" s="10">
        <v>0</v>
      </c>
      <c r="N4890" s="10">
        <v>0</v>
      </c>
    </row>
    <row r="4891" spans="1:14" x14ac:dyDescent="0.15">
      <c r="A4891" t="str">
        <f t="shared" si="79"/>
        <v>202003_178_4562342690043</v>
      </c>
      <c r="B4891" s="10">
        <v>202003</v>
      </c>
      <c r="C4891" s="10">
        <v>178</v>
      </c>
      <c r="D4891" s="10" t="s">
        <v>62</v>
      </c>
      <c r="E4891" s="11">
        <v>4562342690043</v>
      </c>
      <c r="F4891" s="10">
        <v>0</v>
      </c>
      <c r="G4891" s="10">
        <v>0</v>
      </c>
      <c r="H4891" s="10" t="s">
        <v>21</v>
      </c>
      <c r="I4891" s="10" t="s">
        <v>19</v>
      </c>
      <c r="J4891" s="10" t="s">
        <v>329</v>
      </c>
      <c r="K4891" s="10">
        <v>14</v>
      </c>
      <c r="L4891" s="10">
        <v>1</v>
      </c>
      <c r="M4891" s="10">
        <v>0</v>
      </c>
      <c r="N4891" s="10">
        <v>0</v>
      </c>
    </row>
    <row r="4892" spans="1:14" x14ac:dyDescent="0.15">
      <c r="A4892" t="str">
        <f t="shared" si="79"/>
        <v>202003_178_4562342690067</v>
      </c>
      <c r="B4892" s="10">
        <v>202003</v>
      </c>
      <c r="C4892" s="10">
        <v>178</v>
      </c>
      <c r="D4892" s="10" t="s">
        <v>62</v>
      </c>
      <c r="E4892" s="11">
        <v>4562342690067</v>
      </c>
      <c r="F4892" s="10">
        <v>0</v>
      </c>
      <c r="G4892" s="10">
        <v>0</v>
      </c>
      <c r="H4892" s="10" t="s">
        <v>23</v>
      </c>
      <c r="I4892" s="10" t="s">
        <v>19</v>
      </c>
      <c r="J4892" s="10" t="s">
        <v>329</v>
      </c>
      <c r="K4892" s="10">
        <v>21</v>
      </c>
      <c r="L4892" s="10">
        <v>2</v>
      </c>
      <c r="M4892" s="10">
        <v>0</v>
      </c>
      <c r="N4892" s="10">
        <v>0</v>
      </c>
    </row>
    <row r="4893" spans="1:14" x14ac:dyDescent="0.15">
      <c r="A4893" t="str">
        <f t="shared" si="79"/>
        <v>202003_178_4562342690074</v>
      </c>
      <c r="B4893" s="10">
        <v>202003</v>
      </c>
      <c r="C4893" s="10">
        <v>178</v>
      </c>
      <c r="D4893" s="10" t="s">
        <v>62</v>
      </c>
      <c r="E4893" s="11">
        <v>4562342690074</v>
      </c>
      <c r="F4893" s="10">
        <v>0</v>
      </c>
      <c r="G4893" s="10">
        <v>0</v>
      </c>
      <c r="H4893" s="10" t="s">
        <v>24</v>
      </c>
      <c r="I4893" s="10" t="s">
        <v>19</v>
      </c>
      <c r="J4893" s="10" t="s">
        <v>329</v>
      </c>
      <c r="K4893" s="10">
        <v>21</v>
      </c>
      <c r="L4893" s="10">
        <v>0</v>
      </c>
      <c r="M4893" s="10">
        <v>0</v>
      </c>
      <c r="N4893" s="10">
        <v>0</v>
      </c>
    </row>
    <row r="4894" spans="1:14" x14ac:dyDescent="0.15">
      <c r="A4894" t="str">
        <f t="shared" si="79"/>
        <v>202003_178_4562342690081</v>
      </c>
      <c r="B4894" s="10">
        <v>202003</v>
      </c>
      <c r="C4894" s="10">
        <v>178</v>
      </c>
      <c r="D4894" s="10" t="s">
        <v>62</v>
      </c>
      <c r="E4894" s="11">
        <v>4562342690081</v>
      </c>
      <c r="F4894" s="10">
        <v>0</v>
      </c>
      <c r="G4894" s="10">
        <v>0</v>
      </c>
      <c r="H4894" s="10" t="s">
        <v>25</v>
      </c>
      <c r="I4894" s="10" t="s">
        <v>19</v>
      </c>
      <c r="J4894" s="10" t="s">
        <v>329</v>
      </c>
      <c r="K4894" s="10">
        <v>6</v>
      </c>
      <c r="L4894" s="10">
        <v>0</v>
      </c>
      <c r="M4894" s="10">
        <v>0</v>
      </c>
      <c r="N4894" s="10">
        <v>0</v>
      </c>
    </row>
    <row r="4895" spans="1:14" x14ac:dyDescent="0.15">
      <c r="A4895" t="str">
        <f t="shared" si="79"/>
        <v>202003_369_4562342690029</v>
      </c>
      <c r="B4895" s="10">
        <v>202003</v>
      </c>
      <c r="C4895" s="10">
        <v>369</v>
      </c>
      <c r="D4895" s="10" t="s">
        <v>95</v>
      </c>
      <c r="E4895" s="11">
        <v>4562342690029</v>
      </c>
      <c r="F4895" s="10">
        <v>0</v>
      </c>
      <c r="G4895" s="10">
        <v>0</v>
      </c>
      <c r="H4895" s="10" t="s">
        <v>18</v>
      </c>
      <c r="I4895" s="10" t="s">
        <v>19</v>
      </c>
      <c r="J4895" s="10" t="s">
        <v>329</v>
      </c>
      <c r="K4895" s="10">
        <v>16</v>
      </c>
      <c r="L4895" s="10">
        <v>0</v>
      </c>
      <c r="M4895" s="10">
        <v>0</v>
      </c>
      <c r="N4895" s="10">
        <v>0</v>
      </c>
    </row>
    <row r="4896" spans="1:14" x14ac:dyDescent="0.15">
      <c r="A4896" t="str">
        <f t="shared" si="79"/>
        <v>202003_369_4562342690036</v>
      </c>
      <c r="B4896" s="10">
        <v>202003</v>
      </c>
      <c r="C4896" s="10">
        <v>369</v>
      </c>
      <c r="D4896" s="10" t="s">
        <v>95</v>
      </c>
      <c r="E4896" s="11">
        <v>4562342690036</v>
      </c>
      <c r="F4896" s="10">
        <v>0</v>
      </c>
      <c r="G4896" s="10">
        <v>0</v>
      </c>
      <c r="H4896" s="10" t="s">
        <v>20</v>
      </c>
      <c r="I4896" s="10" t="s">
        <v>19</v>
      </c>
      <c r="J4896" s="10" t="s">
        <v>329</v>
      </c>
      <c r="K4896" s="10">
        <v>5</v>
      </c>
      <c r="L4896" s="10">
        <v>0</v>
      </c>
      <c r="M4896" s="10">
        <v>0</v>
      </c>
      <c r="N4896" s="10">
        <v>0</v>
      </c>
    </row>
    <row r="4897" spans="1:14" x14ac:dyDescent="0.15">
      <c r="A4897" t="str">
        <f t="shared" si="79"/>
        <v>202003_369_4562342690050</v>
      </c>
      <c r="B4897" s="10">
        <v>202003</v>
      </c>
      <c r="C4897" s="10">
        <v>369</v>
      </c>
      <c r="D4897" s="10" t="s">
        <v>95</v>
      </c>
      <c r="E4897" s="11">
        <v>4562342690050</v>
      </c>
      <c r="F4897" s="10">
        <v>0</v>
      </c>
      <c r="G4897" s="10">
        <v>0</v>
      </c>
      <c r="H4897" s="10" t="s">
        <v>22</v>
      </c>
      <c r="I4897" s="10" t="s">
        <v>19</v>
      </c>
      <c r="J4897" s="10" t="s">
        <v>329</v>
      </c>
      <c r="K4897" s="10">
        <v>4</v>
      </c>
      <c r="L4897" s="10">
        <v>0</v>
      </c>
      <c r="M4897" s="10">
        <v>0</v>
      </c>
      <c r="N4897" s="10">
        <v>0</v>
      </c>
    </row>
    <row r="4898" spans="1:14" x14ac:dyDescent="0.15">
      <c r="A4898" t="str">
        <f t="shared" si="79"/>
        <v>202003_369_4562342690043</v>
      </c>
      <c r="B4898" s="10">
        <v>202003</v>
      </c>
      <c r="C4898" s="10">
        <v>369</v>
      </c>
      <c r="D4898" s="10" t="s">
        <v>95</v>
      </c>
      <c r="E4898" s="11">
        <v>4562342690043</v>
      </c>
      <c r="F4898" s="10">
        <v>0</v>
      </c>
      <c r="G4898" s="10">
        <v>0</v>
      </c>
      <c r="H4898" s="10" t="s">
        <v>21</v>
      </c>
      <c r="I4898" s="10" t="s">
        <v>19</v>
      </c>
      <c r="J4898" s="10" t="s">
        <v>329</v>
      </c>
      <c r="K4898" s="10">
        <v>11</v>
      </c>
      <c r="L4898" s="10">
        <v>0</v>
      </c>
      <c r="M4898" s="10">
        <v>0</v>
      </c>
      <c r="N4898" s="10">
        <v>0</v>
      </c>
    </row>
    <row r="4899" spans="1:14" x14ac:dyDescent="0.15">
      <c r="A4899" t="str">
        <f t="shared" si="79"/>
        <v>202003_369_4562342690067</v>
      </c>
      <c r="B4899" s="10">
        <v>202003</v>
      </c>
      <c r="C4899" s="10">
        <v>369</v>
      </c>
      <c r="D4899" s="10" t="s">
        <v>95</v>
      </c>
      <c r="E4899" s="11">
        <v>4562342690067</v>
      </c>
      <c r="F4899" s="10">
        <v>0</v>
      </c>
      <c r="G4899" s="10">
        <v>0</v>
      </c>
      <c r="H4899" s="10" t="s">
        <v>23</v>
      </c>
      <c r="I4899" s="10" t="s">
        <v>19</v>
      </c>
      <c r="J4899" s="10" t="s">
        <v>329</v>
      </c>
      <c r="K4899" s="10">
        <v>21</v>
      </c>
      <c r="L4899" s="10">
        <v>0</v>
      </c>
      <c r="M4899" s="10">
        <v>0</v>
      </c>
      <c r="N4899" s="10">
        <v>0</v>
      </c>
    </row>
    <row r="4900" spans="1:14" x14ac:dyDescent="0.15">
      <c r="A4900" t="str">
        <f t="shared" si="79"/>
        <v>202003_369_4562342690074</v>
      </c>
      <c r="B4900" s="10">
        <v>202003</v>
      </c>
      <c r="C4900" s="10">
        <v>369</v>
      </c>
      <c r="D4900" s="10" t="s">
        <v>95</v>
      </c>
      <c r="E4900" s="11">
        <v>4562342690074</v>
      </c>
      <c r="F4900" s="10">
        <v>0</v>
      </c>
      <c r="G4900" s="10">
        <v>0</v>
      </c>
      <c r="H4900" s="10" t="s">
        <v>24</v>
      </c>
      <c r="I4900" s="10" t="s">
        <v>19</v>
      </c>
      <c r="J4900" s="10" t="s">
        <v>329</v>
      </c>
      <c r="K4900" s="10">
        <v>9</v>
      </c>
      <c r="L4900" s="10">
        <v>1</v>
      </c>
      <c r="M4900" s="10">
        <v>0</v>
      </c>
      <c r="N4900" s="10">
        <v>0</v>
      </c>
    </row>
    <row r="4901" spans="1:14" x14ac:dyDescent="0.15">
      <c r="A4901" t="str">
        <f t="shared" si="79"/>
        <v>202003_369_4562342690081</v>
      </c>
      <c r="B4901" s="10">
        <v>202003</v>
      </c>
      <c r="C4901" s="10">
        <v>369</v>
      </c>
      <c r="D4901" s="10" t="s">
        <v>95</v>
      </c>
      <c r="E4901" s="11">
        <v>4562342690081</v>
      </c>
      <c r="F4901" s="10">
        <v>0</v>
      </c>
      <c r="G4901" s="10">
        <v>0</v>
      </c>
      <c r="H4901" s="10" t="s">
        <v>25</v>
      </c>
      <c r="I4901" s="10" t="s">
        <v>19</v>
      </c>
      <c r="J4901" s="10" t="s">
        <v>329</v>
      </c>
      <c r="K4901" s="10">
        <v>7</v>
      </c>
      <c r="L4901" s="10">
        <v>0</v>
      </c>
      <c r="M4901" s="10">
        <v>0</v>
      </c>
      <c r="N4901" s="10">
        <v>0</v>
      </c>
    </row>
    <row r="4902" spans="1:14" x14ac:dyDescent="0.15">
      <c r="A4902" t="str">
        <f t="shared" si="79"/>
        <v>202003_445_4562342690029</v>
      </c>
      <c r="B4902" s="10">
        <v>202003</v>
      </c>
      <c r="C4902" s="10">
        <v>445</v>
      </c>
      <c r="D4902" s="10" t="s">
        <v>120</v>
      </c>
      <c r="E4902" s="11">
        <v>4562342690029</v>
      </c>
      <c r="F4902" s="10">
        <v>0</v>
      </c>
      <c r="G4902" s="10">
        <v>0</v>
      </c>
      <c r="H4902" s="10" t="s">
        <v>18</v>
      </c>
      <c r="I4902" s="10" t="s">
        <v>19</v>
      </c>
      <c r="J4902" s="10" t="s">
        <v>329</v>
      </c>
      <c r="K4902" s="10">
        <v>20</v>
      </c>
      <c r="L4902" s="10">
        <v>1</v>
      </c>
      <c r="M4902" s="10">
        <v>0</v>
      </c>
      <c r="N4902" s="10">
        <v>0</v>
      </c>
    </row>
    <row r="4903" spans="1:14" x14ac:dyDescent="0.15">
      <c r="A4903" t="str">
        <f t="shared" si="79"/>
        <v>202003_445_4562342690036</v>
      </c>
      <c r="B4903" s="10">
        <v>202003</v>
      </c>
      <c r="C4903" s="10">
        <v>445</v>
      </c>
      <c r="D4903" s="10" t="s">
        <v>120</v>
      </c>
      <c r="E4903" s="11">
        <v>4562342690036</v>
      </c>
      <c r="F4903" s="10">
        <v>0</v>
      </c>
      <c r="G4903" s="10">
        <v>0</v>
      </c>
      <c r="H4903" s="10" t="s">
        <v>20</v>
      </c>
      <c r="I4903" s="10" t="s">
        <v>19</v>
      </c>
      <c r="J4903" s="10" t="s">
        <v>329</v>
      </c>
      <c r="K4903" s="10">
        <v>6</v>
      </c>
      <c r="L4903" s="10">
        <v>0</v>
      </c>
      <c r="M4903" s="10">
        <v>0</v>
      </c>
      <c r="N4903" s="10">
        <v>0</v>
      </c>
    </row>
    <row r="4904" spans="1:14" x14ac:dyDescent="0.15">
      <c r="A4904" t="str">
        <f t="shared" si="79"/>
        <v>202003_445_4562342690050</v>
      </c>
      <c r="B4904" s="10">
        <v>202003</v>
      </c>
      <c r="C4904" s="10">
        <v>445</v>
      </c>
      <c r="D4904" s="10" t="s">
        <v>120</v>
      </c>
      <c r="E4904" s="11">
        <v>4562342690050</v>
      </c>
      <c r="F4904" s="10">
        <v>0</v>
      </c>
      <c r="G4904" s="10">
        <v>0</v>
      </c>
      <c r="H4904" s="10" t="s">
        <v>22</v>
      </c>
      <c r="I4904" s="10" t="s">
        <v>19</v>
      </c>
      <c r="J4904" s="10" t="s">
        <v>329</v>
      </c>
      <c r="K4904" s="10">
        <v>6</v>
      </c>
      <c r="L4904" s="10">
        <v>1</v>
      </c>
      <c r="M4904" s="10">
        <v>0</v>
      </c>
      <c r="N4904" s="10">
        <v>0</v>
      </c>
    </row>
    <row r="4905" spans="1:14" x14ac:dyDescent="0.15">
      <c r="A4905" t="str">
        <f t="shared" si="79"/>
        <v>202003_445_4562342690043</v>
      </c>
      <c r="B4905" s="10">
        <v>202003</v>
      </c>
      <c r="C4905" s="10">
        <v>445</v>
      </c>
      <c r="D4905" s="10" t="s">
        <v>120</v>
      </c>
      <c r="E4905" s="11">
        <v>4562342690043</v>
      </c>
      <c r="F4905" s="10">
        <v>0</v>
      </c>
      <c r="G4905" s="10">
        <v>0</v>
      </c>
      <c r="H4905" s="10" t="s">
        <v>21</v>
      </c>
      <c r="I4905" s="10" t="s">
        <v>19</v>
      </c>
      <c r="J4905" s="10" t="s">
        <v>329</v>
      </c>
      <c r="K4905" s="10">
        <v>6</v>
      </c>
      <c r="L4905" s="10">
        <v>1</v>
      </c>
      <c r="M4905" s="10">
        <v>0</v>
      </c>
      <c r="N4905" s="10">
        <v>0</v>
      </c>
    </row>
    <row r="4906" spans="1:14" x14ac:dyDescent="0.15">
      <c r="A4906" t="str">
        <f t="shared" si="79"/>
        <v>202003_445_4562342690067</v>
      </c>
      <c r="B4906" s="10">
        <v>202003</v>
      </c>
      <c r="C4906" s="10">
        <v>445</v>
      </c>
      <c r="D4906" s="10" t="s">
        <v>120</v>
      </c>
      <c r="E4906" s="11">
        <v>4562342690067</v>
      </c>
      <c r="F4906" s="10">
        <v>0</v>
      </c>
      <c r="G4906" s="10">
        <v>0</v>
      </c>
      <c r="H4906" s="10" t="s">
        <v>23</v>
      </c>
      <c r="I4906" s="10" t="s">
        <v>19</v>
      </c>
      <c r="J4906" s="10" t="s">
        <v>329</v>
      </c>
      <c r="K4906" s="10">
        <v>19</v>
      </c>
      <c r="L4906" s="10">
        <v>0</v>
      </c>
      <c r="M4906" s="10">
        <v>0</v>
      </c>
      <c r="N4906" s="10">
        <v>0</v>
      </c>
    </row>
    <row r="4907" spans="1:14" x14ac:dyDescent="0.15">
      <c r="A4907" t="str">
        <f t="shared" si="79"/>
        <v>202003_445_4562342690074</v>
      </c>
      <c r="B4907" s="10">
        <v>202003</v>
      </c>
      <c r="C4907" s="10">
        <v>445</v>
      </c>
      <c r="D4907" s="10" t="s">
        <v>120</v>
      </c>
      <c r="E4907" s="11">
        <v>4562342690074</v>
      </c>
      <c r="F4907" s="10">
        <v>0</v>
      </c>
      <c r="G4907" s="10">
        <v>0</v>
      </c>
      <c r="H4907" s="10" t="s">
        <v>24</v>
      </c>
      <c r="I4907" s="10" t="s">
        <v>19</v>
      </c>
      <c r="J4907" s="10" t="s">
        <v>329</v>
      </c>
      <c r="K4907" s="10">
        <v>6</v>
      </c>
      <c r="L4907" s="10">
        <v>2</v>
      </c>
      <c r="M4907" s="10">
        <v>0</v>
      </c>
      <c r="N4907" s="10">
        <v>0</v>
      </c>
    </row>
    <row r="4908" spans="1:14" x14ac:dyDescent="0.15">
      <c r="A4908" t="str">
        <f t="shared" si="79"/>
        <v>202003_445_4562342690081</v>
      </c>
      <c r="B4908" s="10">
        <v>202003</v>
      </c>
      <c r="C4908" s="10">
        <v>445</v>
      </c>
      <c r="D4908" s="10" t="s">
        <v>120</v>
      </c>
      <c r="E4908" s="11">
        <v>4562342690081</v>
      </c>
      <c r="F4908" s="10">
        <v>0</v>
      </c>
      <c r="G4908" s="10">
        <v>0</v>
      </c>
      <c r="H4908" s="10" t="s">
        <v>25</v>
      </c>
      <c r="I4908" s="10" t="s">
        <v>19</v>
      </c>
      <c r="J4908" s="10" t="s">
        <v>329</v>
      </c>
      <c r="K4908" s="10">
        <v>2</v>
      </c>
      <c r="L4908" s="10">
        <v>0</v>
      </c>
      <c r="M4908" s="10">
        <v>0</v>
      </c>
      <c r="N4908" s="10">
        <v>0</v>
      </c>
    </row>
    <row r="4909" spans="1:14" x14ac:dyDescent="0.15">
      <c r="A4909" t="str">
        <f t="shared" si="79"/>
        <v>202003_116_4562342690029</v>
      </c>
      <c r="B4909" s="10">
        <v>202003</v>
      </c>
      <c r="C4909" s="10">
        <v>116</v>
      </c>
      <c r="D4909" s="10" t="s">
        <v>51</v>
      </c>
      <c r="E4909" s="11">
        <v>4562342690029</v>
      </c>
      <c r="F4909" s="10">
        <v>0</v>
      </c>
      <c r="G4909" s="10">
        <v>0</v>
      </c>
      <c r="H4909" s="10" t="s">
        <v>18</v>
      </c>
      <c r="I4909" s="10" t="s">
        <v>19</v>
      </c>
      <c r="J4909" s="10" t="s">
        <v>329</v>
      </c>
      <c r="K4909" s="10">
        <v>17</v>
      </c>
      <c r="L4909" s="10">
        <v>0</v>
      </c>
      <c r="M4909" s="10">
        <v>0</v>
      </c>
      <c r="N4909" s="10">
        <v>0</v>
      </c>
    </row>
    <row r="4910" spans="1:14" x14ac:dyDescent="0.15">
      <c r="A4910" t="str">
        <f t="shared" si="79"/>
        <v>202003_116_4562342690036</v>
      </c>
      <c r="B4910" s="10">
        <v>202003</v>
      </c>
      <c r="C4910" s="10">
        <v>116</v>
      </c>
      <c r="D4910" s="10" t="s">
        <v>51</v>
      </c>
      <c r="E4910" s="11">
        <v>4562342690036</v>
      </c>
      <c r="F4910" s="10">
        <v>0</v>
      </c>
      <c r="G4910" s="10">
        <v>0</v>
      </c>
      <c r="H4910" s="10" t="s">
        <v>20</v>
      </c>
      <c r="I4910" s="10" t="s">
        <v>19</v>
      </c>
      <c r="J4910" s="10" t="s">
        <v>329</v>
      </c>
      <c r="K4910" s="10">
        <v>1</v>
      </c>
      <c r="L4910" s="10">
        <v>0</v>
      </c>
      <c r="M4910" s="10">
        <v>0</v>
      </c>
      <c r="N4910" s="10">
        <v>0</v>
      </c>
    </row>
    <row r="4911" spans="1:14" x14ac:dyDescent="0.15">
      <c r="A4911" t="str">
        <f t="shared" si="79"/>
        <v>202003_116_4562342690050</v>
      </c>
      <c r="B4911" s="10">
        <v>202003</v>
      </c>
      <c r="C4911" s="10">
        <v>116</v>
      </c>
      <c r="D4911" s="10" t="s">
        <v>51</v>
      </c>
      <c r="E4911" s="11">
        <v>4562342690050</v>
      </c>
      <c r="F4911" s="10">
        <v>0</v>
      </c>
      <c r="G4911" s="10">
        <v>0</v>
      </c>
      <c r="H4911" s="10" t="s">
        <v>22</v>
      </c>
      <c r="I4911" s="10" t="s">
        <v>19</v>
      </c>
      <c r="J4911" s="10" t="s">
        <v>329</v>
      </c>
      <c r="K4911" s="10">
        <v>2</v>
      </c>
      <c r="L4911" s="10">
        <v>0</v>
      </c>
      <c r="M4911" s="10">
        <v>0</v>
      </c>
      <c r="N4911" s="10">
        <v>0</v>
      </c>
    </row>
    <row r="4912" spans="1:14" x14ac:dyDescent="0.15">
      <c r="A4912" t="str">
        <f t="shared" si="79"/>
        <v>202003_116_4562342690043</v>
      </c>
      <c r="B4912" s="10">
        <v>202003</v>
      </c>
      <c r="C4912" s="10">
        <v>116</v>
      </c>
      <c r="D4912" s="10" t="s">
        <v>51</v>
      </c>
      <c r="E4912" s="11">
        <v>4562342690043</v>
      </c>
      <c r="F4912" s="10">
        <v>0</v>
      </c>
      <c r="G4912" s="10">
        <v>0</v>
      </c>
      <c r="H4912" s="10" t="s">
        <v>21</v>
      </c>
      <c r="I4912" s="10" t="s">
        <v>19</v>
      </c>
      <c r="J4912" s="10" t="s">
        <v>329</v>
      </c>
      <c r="K4912" s="10">
        <v>20</v>
      </c>
      <c r="L4912" s="10">
        <v>0</v>
      </c>
      <c r="M4912" s="10">
        <v>0</v>
      </c>
      <c r="N4912" s="10">
        <v>0</v>
      </c>
    </row>
    <row r="4913" spans="1:14" x14ac:dyDescent="0.15">
      <c r="A4913" t="str">
        <f t="shared" si="79"/>
        <v>202003_116_4562342690067</v>
      </c>
      <c r="B4913" s="10">
        <v>202003</v>
      </c>
      <c r="C4913" s="10">
        <v>116</v>
      </c>
      <c r="D4913" s="10" t="s">
        <v>51</v>
      </c>
      <c r="E4913" s="11">
        <v>4562342690067</v>
      </c>
      <c r="F4913" s="10">
        <v>0</v>
      </c>
      <c r="G4913" s="10">
        <v>0</v>
      </c>
      <c r="H4913" s="10" t="s">
        <v>23</v>
      </c>
      <c r="I4913" s="10" t="s">
        <v>19</v>
      </c>
      <c r="J4913" s="10" t="s">
        <v>329</v>
      </c>
      <c r="K4913" s="10">
        <v>15</v>
      </c>
      <c r="L4913" s="10">
        <v>1</v>
      </c>
      <c r="M4913" s="10">
        <v>0</v>
      </c>
      <c r="N4913" s="10">
        <v>0</v>
      </c>
    </row>
    <row r="4914" spans="1:14" x14ac:dyDescent="0.15">
      <c r="A4914" t="str">
        <f t="shared" si="79"/>
        <v>202003_116_4562342690074</v>
      </c>
      <c r="B4914" s="10">
        <v>202003</v>
      </c>
      <c r="C4914" s="10">
        <v>116</v>
      </c>
      <c r="D4914" s="10" t="s">
        <v>51</v>
      </c>
      <c r="E4914" s="11">
        <v>4562342690074</v>
      </c>
      <c r="F4914" s="10">
        <v>0</v>
      </c>
      <c r="G4914" s="10">
        <v>0</v>
      </c>
      <c r="H4914" s="10" t="s">
        <v>24</v>
      </c>
      <c r="I4914" s="10" t="s">
        <v>19</v>
      </c>
      <c r="J4914" s="10" t="s">
        <v>329</v>
      </c>
      <c r="K4914" s="10">
        <v>6</v>
      </c>
      <c r="L4914" s="10">
        <v>3</v>
      </c>
      <c r="M4914" s="10">
        <v>0</v>
      </c>
      <c r="N4914" s="10">
        <v>0</v>
      </c>
    </row>
    <row r="4915" spans="1:14" x14ac:dyDescent="0.15">
      <c r="A4915" t="str">
        <f t="shared" si="79"/>
        <v>202003_116_4562342690081</v>
      </c>
      <c r="B4915" s="10">
        <v>202003</v>
      </c>
      <c r="C4915" s="10">
        <v>116</v>
      </c>
      <c r="D4915" s="10" t="s">
        <v>51</v>
      </c>
      <c r="E4915" s="11">
        <v>4562342690081</v>
      </c>
      <c r="F4915" s="10">
        <v>0</v>
      </c>
      <c r="G4915" s="10">
        <v>0</v>
      </c>
      <c r="H4915" s="10" t="s">
        <v>25</v>
      </c>
      <c r="I4915" s="10" t="s">
        <v>19</v>
      </c>
      <c r="J4915" s="10" t="s">
        <v>329</v>
      </c>
      <c r="K4915" s="10">
        <v>2</v>
      </c>
      <c r="L4915" s="10">
        <v>0</v>
      </c>
      <c r="M4915" s="10">
        <v>0</v>
      </c>
      <c r="N4915" s="10">
        <v>0</v>
      </c>
    </row>
    <row r="4916" spans="1:14" x14ac:dyDescent="0.15">
      <c r="A4916" t="str">
        <f t="shared" si="79"/>
        <v>202003_300_4562342690029</v>
      </c>
      <c r="B4916" s="10">
        <v>202003</v>
      </c>
      <c r="C4916" s="10">
        <v>300</v>
      </c>
      <c r="D4916" s="10" t="s">
        <v>71</v>
      </c>
      <c r="E4916" s="11">
        <v>4562342690029</v>
      </c>
      <c r="F4916" s="10">
        <v>0</v>
      </c>
      <c r="G4916" s="10">
        <v>0</v>
      </c>
      <c r="H4916" s="10" t="s">
        <v>18</v>
      </c>
      <c r="I4916" s="10" t="s">
        <v>19</v>
      </c>
      <c r="J4916" s="10" t="s">
        <v>329</v>
      </c>
      <c r="K4916" s="10">
        <v>10</v>
      </c>
      <c r="L4916" s="10">
        <v>0</v>
      </c>
      <c r="M4916" s="10">
        <v>0</v>
      </c>
      <c r="N4916" s="10">
        <v>0</v>
      </c>
    </row>
    <row r="4917" spans="1:14" x14ac:dyDescent="0.15">
      <c r="A4917" t="str">
        <f t="shared" si="79"/>
        <v>202003_300_4562342690036</v>
      </c>
      <c r="B4917" s="10">
        <v>202003</v>
      </c>
      <c r="C4917" s="10">
        <v>300</v>
      </c>
      <c r="D4917" s="10" t="s">
        <v>71</v>
      </c>
      <c r="E4917" s="11">
        <v>4562342690036</v>
      </c>
      <c r="F4917" s="10">
        <v>0</v>
      </c>
      <c r="G4917" s="10">
        <v>0</v>
      </c>
      <c r="H4917" s="10" t="s">
        <v>20</v>
      </c>
      <c r="I4917" s="10" t="s">
        <v>19</v>
      </c>
      <c r="J4917" s="10" t="s">
        <v>329</v>
      </c>
      <c r="K4917" s="10">
        <v>3</v>
      </c>
      <c r="L4917" s="10">
        <v>0</v>
      </c>
      <c r="M4917" s="10">
        <v>0</v>
      </c>
      <c r="N4917" s="10">
        <v>0</v>
      </c>
    </row>
    <row r="4918" spans="1:14" x14ac:dyDescent="0.15">
      <c r="A4918" t="str">
        <f t="shared" si="79"/>
        <v>202003_300_4562342690050</v>
      </c>
      <c r="B4918" s="10">
        <v>202003</v>
      </c>
      <c r="C4918" s="10">
        <v>300</v>
      </c>
      <c r="D4918" s="10" t="s">
        <v>71</v>
      </c>
      <c r="E4918" s="11">
        <v>4562342690050</v>
      </c>
      <c r="F4918" s="10">
        <v>0</v>
      </c>
      <c r="G4918" s="10">
        <v>0</v>
      </c>
      <c r="H4918" s="10" t="s">
        <v>22</v>
      </c>
      <c r="I4918" s="10" t="s">
        <v>19</v>
      </c>
      <c r="J4918" s="10" t="s">
        <v>329</v>
      </c>
      <c r="K4918" s="10">
        <v>0</v>
      </c>
      <c r="L4918" s="10">
        <v>0</v>
      </c>
      <c r="M4918" s="10">
        <v>0</v>
      </c>
      <c r="N4918" s="10">
        <v>0</v>
      </c>
    </row>
    <row r="4919" spans="1:14" x14ac:dyDescent="0.15">
      <c r="A4919" t="str">
        <f t="shared" si="79"/>
        <v>202003_300_4562342690043</v>
      </c>
      <c r="B4919" s="10">
        <v>202003</v>
      </c>
      <c r="C4919" s="10">
        <v>300</v>
      </c>
      <c r="D4919" s="10" t="s">
        <v>71</v>
      </c>
      <c r="E4919" s="11">
        <v>4562342690043</v>
      </c>
      <c r="F4919" s="10">
        <v>0</v>
      </c>
      <c r="G4919" s="10">
        <v>0</v>
      </c>
      <c r="H4919" s="10" t="s">
        <v>21</v>
      </c>
      <c r="I4919" s="10" t="s">
        <v>19</v>
      </c>
      <c r="J4919" s="10" t="s">
        <v>329</v>
      </c>
      <c r="K4919" s="10">
        <v>18</v>
      </c>
      <c r="L4919" s="10">
        <v>1</v>
      </c>
      <c r="M4919" s="10">
        <v>0</v>
      </c>
      <c r="N4919" s="10">
        <v>0</v>
      </c>
    </row>
    <row r="4920" spans="1:14" x14ac:dyDescent="0.15">
      <c r="A4920" t="str">
        <f t="shared" si="79"/>
        <v>202003_300_4562342690067</v>
      </c>
      <c r="B4920" s="10">
        <v>202003</v>
      </c>
      <c r="C4920" s="10">
        <v>300</v>
      </c>
      <c r="D4920" s="10" t="s">
        <v>71</v>
      </c>
      <c r="E4920" s="11">
        <v>4562342690067</v>
      </c>
      <c r="F4920" s="10">
        <v>0</v>
      </c>
      <c r="G4920" s="10">
        <v>0</v>
      </c>
      <c r="H4920" s="10" t="s">
        <v>23</v>
      </c>
      <c r="I4920" s="10" t="s">
        <v>19</v>
      </c>
      <c r="J4920" s="10" t="s">
        <v>329</v>
      </c>
      <c r="K4920" s="10">
        <v>21</v>
      </c>
      <c r="L4920" s="10">
        <v>1</v>
      </c>
      <c r="M4920" s="10">
        <v>0</v>
      </c>
      <c r="N4920" s="10">
        <v>0</v>
      </c>
    </row>
    <row r="4921" spans="1:14" x14ac:dyDescent="0.15">
      <c r="A4921" t="str">
        <f t="shared" si="79"/>
        <v>202003_300_4562342690074</v>
      </c>
      <c r="B4921" s="10">
        <v>202003</v>
      </c>
      <c r="C4921" s="10">
        <v>300</v>
      </c>
      <c r="D4921" s="10" t="s">
        <v>71</v>
      </c>
      <c r="E4921" s="11">
        <v>4562342690074</v>
      </c>
      <c r="F4921" s="10">
        <v>0</v>
      </c>
      <c r="G4921" s="10">
        <v>0</v>
      </c>
      <c r="H4921" s="10" t="s">
        <v>24</v>
      </c>
      <c r="I4921" s="10" t="s">
        <v>19</v>
      </c>
      <c r="J4921" s="10" t="s">
        <v>329</v>
      </c>
      <c r="K4921" s="10">
        <v>5</v>
      </c>
      <c r="L4921" s="10">
        <v>0</v>
      </c>
      <c r="M4921" s="10">
        <v>0</v>
      </c>
      <c r="N4921" s="10">
        <v>0</v>
      </c>
    </row>
    <row r="4922" spans="1:14" x14ac:dyDescent="0.15">
      <c r="A4922" t="str">
        <f t="shared" si="79"/>
        <v>202003_300_4562342690081</v>
      </c>
      <c r="B4922" s="10">
        <v>202003</v>
      </c>
      <c r="C4922" s="10">
        <v>300</v>
      </c>
      <c r="D4922" s="10" t="s">
        <v>71</v>
      </c>
      <c r="E4922" s="11">
        <v>4562342690081</v>
      </c>
      <c r="F4922" s="10">
        <v>0</v>
      </c>
      <c r="G4922" s="10">
        <v>0</v>
      </c>
      <c r="H4922" s="10" t="s">
        <v>25</v>
      </c>
      <c r="I4922" s="10" t="s">
        <v>19</v>
      </c>
      <c r="J4922" s="10" t="s">
        <v>329</v>
      </c>
      <c r="K4922" s="10">
        <v>0</v>
      </c>
      <c r="L4922" s="10">
        <v>0</v>
      </c>
      <c r="M4922" s="10">
        <v>0</v>
      </c>
      <c r="N4922" s="10">
        <v>0</v>
      </c>
    </row>
    <row r="4923" spans="1:14" x14ac:dyDescent="0.15">
      <c r="A4923" t="str">
        <f t="shared" si="79"/>
        <v>202003_320_4562342690029</v>
      </c>
      <c r="B4923" s="10">
        <v>202003</v>
      </c>
      <c r="C4923" s="10">
        <v>320</v>
      </c>
      <c r="D4923" s="10" t="s">
        <v>82</v>
      </c>
      <c r="E4923" s="11">
        <v>4562342690029</v>
      </c>
      <c r="F4923" s="10">
        <v>0</v>
      </c>
      <c r="G4923" s="10">
        <v>0</v>
      </c>
      <c r="H4923" s="10" t="s">
        <v>18</v>
      </c>
      <c r="I4923" s="10" t="s">
        <v>19</v>
      </c>
      <c r="J4923" s="10" t="s">
        <v>329</v>
      </c>
      <c r="K4923" s="10">
        <v>18</v>
      </c>
      <c r="L4923" s="10">
        <v>0</v>
      </c>
      <c r="M4923" s="10">
        <v>0</v>
      </c>
      <c r="N4923" s="10">
        <v>0</v>
      </c>
    </row>
    <row r="4924" spans="1:14" x14ac:dyDescent="0.15">
      <c r="A4924" t="str">
        <f t="shared" si="79"/>
        <v>202003_320_4562342690036</v>
      </c>
      <c r="B4924" s="10">
        <v>202003</v>
      </c>
      <c r="C4924" s="10">
        <v>320</v>
      </c>
      <c r="D4924" s="10" t="s">
        <v>82</v>
      </c>
      <c r="E4924" s="11">
        <v>4562342690036</v>
      </c>
      <c r="F4924" s="10">
        <v>0</v>
      </c>
      <c r="G4924" s="10">
        <v>0</v>
      </c>
      <c r="H4924" s="10" t="s">
        <v>20</v>
      </c>
      <c r="I4924" s="10" t="s">
        <v>19</v>
      </c>
      <c r="J4924" s="10" t="s">
        <v>329</v>
      </c>
      <c r="K4924" s="10">
        <v>7</v>
      </c>
      <c r="L4924" s="10">
        <v>1</v>
      </c>
      <c r="M4924" s="10">
        <v>0</v>
      </c>
      <c r="N4924" s="10">
        <v>0</v>
      </c>
    </row>
    <row r="4925" spans="1:14" x14ac:dyDescent="0.15">
      <c r="A4925" t="str">
        <f t="shared" si="79"/>
        <v>202003_320_4562342690050</v>
      </c>
      <c r="B4925" s="10">
        <v>202003</v>
      </c>
      <c r="C4925" s="10">
        <v>320</v>
      </c>
      <c r="D4925" s="10" t="s">
        <v>82</v>
      </c>
      <c r="E4925" s="11">
        <v>4562342690050</v>
      </c>
      <c r="F4925" s="10">
        <v>0</v>
      </c>
      <c r="G4925" s="10">
        <v>0</v>
      </c>
      <c r="H4925" s="10" t="s">
        <v>22</v>
      </c>
      <c r="I4925" s="10" t="s">
        <v>19</v>
      </c>
      <c r="J4925" s="10" t="s">
        <v>329</v>
      </c>
      <c r="K4925" s="10">
        <v>7</v>
      </c>
      <c r="L4925" s="10">
        <v>1</v>
      </c>
      <c r="M4925" s="10">
        <v>0</v>
      </c>
      <c r="N4925" s="10">
        <v>0</v>
      </c>
    </row>
    <row r="4926" spans="1:14" x14ac:dyDescent="0.15">
      <c r="A4926" t="str">
        <f t="shared" si="79"/>
        <v>202003_320_4562342690043</v>
      </c>
      <c r="B4926" s="10">
        <v>202003</v>
      </c>
      <c r="C4926" s="10">
        <v>320</v>
      </c>
      <c r="D4926" s="10" t="s">
        <v>82</v>
      </c>
      <c r="E4926" s="11">
        <v>4562342690043</v>
      </c>
      <c r="F4926" s="10">
        <v>0</v>
      </c>
      <c r="G4926" s="10">
        <v>0</v>
      </c>
      <c r="H4926" s="10" t="s">
        <v>21</v>
      </c>
      <c r="I4926" s="10" t="s">
        <v>19</v>
      </c>
      <c r="J4926" s="10" t="s">
        <v>329</v>
      </c>
      <c r="K4926" s="10">
        <v>18</v>
      </c>
      <c r="L4926" s="10">
        <v>1</v>
      </c>
      <c r="M4926" s="10">
        <v>0</v>
      </c>
      <c r="N4926" s="10">
        <v>0</v>
      </c>
    </row>
    <row r="4927" spans="1:14" x14ac:dyDescent="0.15">
      <c r="A4927" t="str">
        <f t="shared" si="79"/>
        <v>202003_320_4562342690067</v>
      </c>
      <c r="B4927" s="10">
        <v>202003</v>
      </c>
      <c r="C4927" s="10">
        <v>320</v>
      </c>
      <c r="D4927" s="10" t="s">
        <v>82</v>
      </c>
      <c r="E4927" s="11">
        <v>4562342690067</v>
      </c>
      <c r="F4927" s="10">
        <v>0</v>
      </c>
      <c r="G4927" s="10">
        <v>0</v>
      </c>
      <c r="H4927" s="10" t="s">
        <v>23</v>
      </c>
      <c r="I4927" s="10" t="s">
        <v>19</v>
      </c>
      <c r="J4927" s="10" t="s">
        <v>329</v>
      </c>
      <c r="K4927" s="10">
        <v>23</v>
      </c>
      <c r="L4927" s="10">
        <v>0</v>
      </c>
      <c r="M4927" s="10">
        <v>0</v>
      </c>
      <c r="N4927" s="10">
        <v>0</v>
      </c>
    </row>
    <row r="4928" spans="1:14" x14ac:dyDescent="0.15">
      <c r="A4928" t="str">
        <f t="shared" si="79"/>
        <v>202003_320_4562342690074</v>
      </c>
      <c r="B4928" s="10">
        <v>202003</v>
      </c>
      <c r="C4928" s="10">
        <v>320</v>
      </c>
      <c r="D4928" s="10" t="s">
        <v>82</v>
      </c>
      <c r="E4928" s="11">
        <v>4562342690074</v>
      </c>
      <c r="F4928" s="10">
        <v>0</v>
      </c>
      <c r="G4928" s="10">
        <v>0</v>
      </c>
      <c r="H4928" s="10" t="s">
        <v>24</v>
      </c>
      <c r="I4928" s="10" t="s">
        <v>19</v>
      </c>
      <c r="J4928" s="10" t="s">
        <v>329</v>
      </c>
      <c r="K4928" s="10">
        <v>18</v>
      </c>
      <c r="L4928" s="10">
        <v>0</v>
      </c>
      <c r="M4928" s="10">
        <v>0</v>
      </c>
      <c r="N4928" s="10">
        <v>0</v>
      </c>
    </row>
    <row r="4929" spans="1:14" x14ac:dyDescent="0.15">
      <c r="A4929" t="str">
        <f t="shared" si="79"/>
        <v>202003_320_4562342690081</v>
      </c>
      <c r="B4929" s="10">
        <v>202003</v>
      </c>
      <c r="C4929" s="10">
        <v>320</v>
      </c>
      <c r="D4929" s="10" t="s">
        <v>82</v>
      </c>
      <c r="E4929" s="11">
        <v>4562342690081</v>
      </c>
      <c r="F4929" s="10">
        <v>0</v>
      </c>
      <c r="G4929" s="10">
        <v>0</v>
      </c>
      <c r="H4929" s="10" t="s">
        <v>25</v>
      </c>
      <c r="I4929" s="10" t="s">
        <v>19</v>
      </c>
      <c r="J4929" s="10" t="s">
        <v>329</v>
      </c>
      <c r="K4929" s="10">
        <v>4</v>
      </c>
      <c r="L4929" s="10">
        <v>0</v>
      </c>
      <c r="M4929" s="10">
        <v>0</v>
      </c>
      <c r="N4929" s="10">
        <v>0</v>
      </c>
    </row>
    <row r="4930" spans="1:14" x14ac:dyDescent="0.15">
      <c r="A4930" t="str">
        <f t="shared" si="79"/>
        <v>202003_8_4562342690029</v>
      </c>
      <c r="B4930" s="10">
        <v>202003</v>
      </c>
      <c r="C4930" s="10">
        <v>8</v>
      </c>
      <c r="D4930" s="10" t="s">
        <v>36</v>
      </c>
      <c r="E4930" s="11">
        <v>4562342690029</v>
      </c>
      <c r="F4930" s="10">
        <v>0</v>
      </c>
      <c r="G4930" s="10">
        <v>0</v>
      </c>
      <c r="H4930" s="10" t="s">
        <v>18</v>
      </c>
      <c r="I4930" s="10" t="s">
        <v>19</v>
      </c>
      <c r="J4930" s="10" t="s">
        <v>329</v>
      </c>
      <c r="K4930" s="10">
        <v>13</v>
      </c>
      <c r="L4930" s="10">
        <v>0</v>
      </c>
      <c r="M4930" s="10">
        <v>0</v>
      </c>
      <c r="N4930" s="10">
        <v>0</v>
      </c>
    </row>
    <row r="4931" spans="1:14" x14ac:dyDescent="0.15">
      <c r="A4931" t="str">
        <f t="shared" si="79"/>
        <v>202003_8_4562342690036</v>
      </c>
      <c r="B4931" s="10">
        <v>202003</v>
      </c>
      <c r="C4931" s="10">
        <v>8</v>
      </c>
      <c r="D4931" s="10" t="s">
        <v>36</v>
      </c>
      <c r="E4931" s="11">
        <v>4562342690036</v>
      </c>
      <c r="F4931" s="10">
        <v>0</v>
      </c>
      <c r="G4931" s="10">
        <v>0</v>
      </c>
      <c r="H4931" s="10" t="s">
        <v>20</v>
      </c>
      <c r="I4931" s="10" t="s">
        <v>19</v>
      </c>
      <c r="J4931" s="10" t="s">
        <v>329</v>
      </c>
      <c r="K4931" s="10">
        <v>7</v>
      </c>
      <c r="L4931" s="10">
        <v>0</v>
      </c>
      <c r="M4931" s="10">
        <v>0</v>
      </c>
      <c r="N4931" s="10">
        <v>0</v>
      </c>
    </row>
    <row r="4932" spans="1:14" x14ac:dyDescent="0.15">
      <c r="A4932" t="str">
        <f t="shared" si="79"/>
        <v>202003_8_4562342690050</v>
      </c>
      <c r="B4932" s="10">
        <v>202003</v>
      </c>
      <c r="C4932" s="10">
        <v>8</v>
      </c>
      <c r="D4932" s="10" t="s">
        <v>36</v>
      </c>
      <c r="E4932" s="11">
        <v>4562342690050</v>
      </c>
      <c r="F4932" s="10">
        <v>0</v>
      </c>
      <c r="G4932" s="10">
        <v>0</v>
      </c>
      <c r="H4932" s="10" t="s">
        <v>22</v>
      </c>
      <c r="I4932" s="10" t="s">
        <v>19</v>
      </c>
      <c r="J4932" s="10" t="s">
        <v>329</v>
      </c>
      <c r="K4932" s="10">
        <v>5</v>
      </c>
      <c r="L4932" s="10">
        <v>0</v>
      </c>
      <c r="M4932" s="10">
        <v>0</v>
      </c>
      <c r="N4932" s="10">
        <v>0</v>
      </c>
    </row>
    <row r="4933" spans="1:14" x14ac:dyDescent="0.15">
      <c r="A4933" t="str">
        <f t="shared" si="79"/>
        <v>202003_8_4562342690043</v>
      </c>
      <c r="B4933" s="10">
        <v>202003</v>
      </c>
      <c r="C4933" s="10">
        <v>8</v>
      </c>
      <c r="D4933" s="10" t="s">
        <v>36</v>
      </c>
      <c r="E4933" s="11">
        <v>4562342690043</v>
      </c>
      <c r="F4933" s="10">
        <v>0</v>
      </c>
      <c r="G4933" s="10">
        <v>0</v>
      </c>
      <c r="H4933" s="10" t="s">
        <v>21</v>
      </c>
      <c r="I4933" s="10" t="s">
        <v>19</v>
      </c>
      <c r="J4933" s="10" t="s">
        <v>329</v>
      </c>
      <c r="K4933" s="10">
        <v>13</v>
      </c>
      <c r="L4933" s="10">
        <v>1</v>
      </c>
      <c r="M4933" s="10">
        <v>0</v>
      </c>
      <c r="N4933" s="10">
        <v>0</v>
      </c>
    </row>
    <row r="4934" spans="1:14" x14ac:dyDescent="0.15">
      <c r="A4934" t="str">
        <f t="shared" si="79"/>
        <v>202003_8_4562342690067</v>
      </c>
      <c r="B4934" s="10">
        <v>202003</v>
      </c>
      <c r="C4934" s="10">
        <v>8</v>
      </c>
      <c r="D4934" s="10" t="s">
        <v>36</v>
      </c>
      <c r="E4934" s="11">
        <v>4562342690067</v>
      </c>
      <c r="F4934" s="10">
        <v>0</v>
      </c>
      <c r="G4934" s="10">
        <v>0</v>
      </c>
      <c r="H4934" s="10" t="s">
        <v>23</v>
      </c>
      <c r="I4934" s="10" t="s">
        <v>19</v>
      </c>
      <c r="J4934" s="10" t="s">
        <v>329</v>
      </c>
      <c r="K4934" s="10">
        <v>20</v>
      </c>
      <c r="L4934" s="10">
        <v>0</v>
      </c>
      <c r="M4934" s="10">
        <v>0</v>
      </c>
      <c r="N4934" s="10">
        <v>0</v>
      </c>
    </row>
    <row r="4935" spans="1:14" x14ac:dyDescent="0.15">
      <c r="A4935" t="str">
        <f t="shared" si="79"/>
        <v>202003_8_4562342690074</v>
      </c>
      <c r="B4935" s="10">
        <v>202003</v>
      </c>
      <c r="C4935" s="10">
        <v>8</v>
      </c>
      <c r="D4935" s="10" t="s">
        <v>36</v>
      </c>
      <c r="E4935" s="11">
        <v>4562342690074</v>
      </c>
      <c r="F4935" s="10">
        <v>0</v>
      </c>
      <c r="G4935" s="10">
        <v>0</v>
      </c>
      <c r="H4935" s="10" t="s">
        <v>24</v>
      </c>
      <c r="I4935" s="10" t="s">
        <v>19</v>
      </c>
      <c r="J4935" s="10" t="s">
        <v>329</v>
      </c>
      <c r="K4935" s="10">
        <v>14</v>
      </c>
      <c r="L4935" s="10">
        <v>1</v>
      </c>
      <c r="M4935" s="10">
        <v>0</v>
      </c>
      <c r="N4935" s="10">
        <v>0</v>
      </c>
    </row>
    <row r="4936" spans="1:14" x14ac:dyDescent="0.15">
      <c r="A4936" t="str">
        <f t="shared" si="79"/>
        <v>202003_8_4562342690081</v>
      </c>
      <c r="B4936" s="10">
        <v>202003</v>
      </c>
      <c r="C4936" s="10">
        <v>8</v>
      </c>
      <c r="D4936" s="10" t="s">
        <v>36</v>
      </c>
      <c r="E4936" s="11">
        <v>4562342690081</v>
      </c>
      <c r="F4936" s="10">
        <v>0</v>
      </c>
      <c r="G4936" s="10">
        <v>0</v>
      </c>
      <c r="H4936" s="10" t="s">
        <v>25</v>
      </c>
      <c r="I4936" s="10" t="s">
        <v>19</v>
      </c>
      <c r="J4936" s="10" t="s">
        <v>329</v>
      </c>
      <c r="K4936" s="10">
        <v>3</v>
      </c>
      <c r="L4936" s="10">
        <v>0</v>
      </c>
      <c r="M4936" s="10">
        <v>0</v>
      </c>
      <c r="N4936" s="10">
        <v>0</v>
      </c>
    </row>
    <row r="4937" spans="1:14" x14ac:dyDescent="0.15">
      <c r="A4937" t="str">
        <f t="shared" si="79"/>
        <v>202003_39_4562342690029</v>
      </c>
      <c r="B4937" s="10">
        <v>202003</v>
      </c>
      <c r="C4937" s="10">
        <v>39</v>
      </c>
      <c r="D4937" s="10" t="s">
        <v>40</v>
      </c>
      <c r="E4937" s="11">
        <v>4562342690029</v>
      </c>
      <c r="F4937" s="10">
        <v>0</v>
      </c>
      <c r="G4937" s="10">
        <v>0</v>
      </c>
      <c r="H4937" s="10" t="s">
        <v>18</v>
      </c>
      <c r="I4937" s="10" t="s">
        <v>19</v>
      </c>
      <c r="J4937" s="10" t="s">
        <v>329</v>
      </c>
      <c r="K4937" s="10">
        <v>17</v>
      </c>
      <c r="L4937" s="10">
        <v>0</v>
      </c>
      <c r="M4937" s="10">
        <v>0</v>
      </c>
      <c r="N4937" s="10">
        <v>0</v>
      </c>
    </row>
    <row r="4938" spans="1:14" x14ac:dyDescent="0.15">
      <c r="A4938" t="str">
        <f t="shared" si="79"/>
        <v>202003_39_4562342690036</v>
      </c>
      <c r="B4938" s="10">
        <v>202003</v>
      </c>
      <c r="C4938" s="10">
        <v>39</v>
      </c>
      <c r="D4938" s="10" t="s">
        <v>40</v>
      </c>
      <c r="E4938" s="11">
        <v>4562342690036</v>
      </c>
      <c r="F4938" s="10">
        <v>0</v>
      </c>
      <c r="G4938" s="10">
        <v>0</v>
      </c>
      <c r="H4938" s="10" t="s">
        <v>20</v>
      </c>
      <c r="I4938" s="10" t="s">
        <v>19</v>
      </c>
      <c r="J4938" s="10" t="s">
        <v>329</v>
      </c>
      <c r="K4938" s="10">
        <v>3</v>
      </c>
      <c r="L4938" s="10">
        <v>0</v>
      </c>
      <c r="M4938" s="10">
        <v>0</v>
      </c>
      <c r="N4938" s="10">
        <v>0</v>
      </c>
    </row>
    <row r="4939" spans="1:14" x14ac:dyDescent="0.15">
      <c r="A4939" t="str">
        <f t="shared" si="79"/>
        <v>202003_39_4562342690050</v>
      </c>
      <c r="B4939" s="10">
        <v>202003</v>
      </c>
      <c r="C4939" s="10">
        <v>39</v>
      </c>
      <c r="D4939" s="10" t="s">
        <v>40</v>
      </c>
      <c r="E4939" s="11">
        <v>4562342690050</v>
      </c>
      <c r="F4939" s="10">
        <v>0</v>
      </c>
      <c r="G4939" s="10">
        <v>0</v>
      </c>
      <c r="H4939" s="10" t="s">
        <v>22</v>
      </c>
      <c r="I4939" s="10" t="s">
        <v>19</v>
      </c>
      <c r="J4939" s="10" t="s">
        <v>329</v>
      </c>
      <c r="K4939" s="10">
        <v>1</v>
      </c>
      <c r="L4939" s="10">
        <v>1</v>
      </c>
      <c r="M4939" s="10">
        <v>0</v>
      </c>
      <c r="N4939" s="10">
        <v>0</v>
      </c>
    </row>
    <row r="4940" spans="1:14" x14ac:dyDescent="0.15">
      <c r="A4940" t="str">
        <f t="shared" si="79"/>
        <v>202003_39_4562342690043</v>
      </c>
      <c r="B4940" s="10">
        <v>202003</v>
      </c>
      <c r="C4940" s="10">
        <v>39</v>
      </c>
      <c r="D4940" s="10" t="s">
        <v>40</v>
      </c>
      <c r="E4940" s="11">
        <v>4562342690043</v>
      </c>
      <c r="F4940" s="10">
        <v>0</v>
      </c>
      <c r="G4940" s="10">
        <v>0</v>
      </c>
      <c r="H4940" s="10" t="s">
        <v>21</v>
      </c>
      <c r="I4940" s="10" t="s">
        <v>19</v>
      </c>
      <c r="J4940" s="10" t="s">
        <v>329</v>
      </c>
      <c r="K4940" s="10">
        <v>9</v>
      </c>
      <c r="L4940" s="10">
        <v>0</v>
      </c>
      <c r="M4940" s="10">
        <v>0</v>
      </c>
      <c r="N4940" s="10">
        <v>0</v>
      </c>
    </row>
    <row r="4941" spans="1:14" x14ac:dyDescent="0.15">
      <c r="A4941" t="str">
        <f t="shared" si="79"/>
        <v>202003_39_4562342690067</v>
      </c>
      <c r="B4941" s="10">
        <v>202003</v>
      </c>
      <c r="C4941" s="10">
        <v>39</v>
      </c>
      <c r="D4941" s="10" t="s">
        <v>40</v>
      </c>
      <c r="E4941" s="11">
        <v>4562342690067</v>
      </c>
      <c r="F4941" s="10">
        <v>0</v>
      </c>
      <c r="G4941" s="10">
        <v>0</v>
      </c>
      <c r="H4941" s="10" t="s">
        <v>23</v>
      </c>
      <c r="I4941" s="10" t="s">
        <v>19</v>
      </c>
      <c r="J4941" s="10" t="s">
        <v>329</v>
      </c>
      <c r="K4941" s="10">
        <v>13</v>
      </c>
      <c r="L4941" s="10">
        <v>2</v>
      </c>
      <c r="M4941" s="10">
        <v>0</v>
      </c>
      <c r="N4941" s="10">
        <v>0</v>
      </c>
    </row>
    <row r="4942" spans="1:14" x14ac:dyDescent="0.15">
      <c r="A4942" t="str">
        <f t="shared" si="79"/>
        <v>202003_39_4562342690074</v>
      </c>
      <c r="B4942" s="10">
        <v>202003</v>
      </c>
      <c r="C4942" s="10">
        <v>39</v>
      </c>
      <c r="D4942" s="10" t="s">
        <v>40</v>
      </c>
      <c r="E4942" s="11">
        <v>4562342690074</v>
      </c>
      <c r="F4942" s="10">
        <v>0</v>
      </c>
      <c r="G4942" s="10">
        <v>0</v>
      </c>
      <c r="H4942" s="10" t="s">
        <v>24</v>
      </c>
      <c r="I4942" s="10" t="s">
        <v>19</v>
      </c>
      <c r="J4942" s="10" t="s">
        <v>329</v>
      </c>
      <c r="K4942" s="10">
        <v>16</v>
      </c>
      <c r="L4942" s="10">
        <v>0</v>
      </c>
      <c r="M4942" s="10">
        <v>0</v>
      </c>
      <c r="N4942" s="10">
        <v>0</v>
      </c>
    </row>
    <row r="4943" spans="1:14" x14ac:dyDescent="0.15">
      <c r="A4943" t="str">
        <f t="shared" si="79"/>
        <v>202003_39_4562342690081</v>
      </c>
      <c r="B4943" s="10">
        <v>202003</v>
      </c>
      <c r="C4943" s="10">
        <v>39</v>
      </c>
      <c r="D4943" s="10" t="s">
        <v>40</v>
      </c>
      <c r="E4943" s="11">
        <v>4562342690081</v>
      </c>
      <c r="F4943" s="10">
        <v>0</v>
      </c>
      <c r="G4943" s="10">
        <v>0</v>
      </c>
      <c r="H4943" s="10" t="s">
        <v>25</v>
      </c>
      <c r="I4943" s="10" t="s">
        <v>19</v>
      </c>
      <c r="J4943" s="10" t="s">
        <v>329</v>
      </c>
      <c r="K4943" s="10">
        <v>4</v>
      </c>
      <c r="L4943" s="10">
        <v>0</v>
      </c>
      <c r="M4943" s="10">
        <v>0</v>
      </c>
      <c r="N4943" s="10">
        <v>0</v>
      </c>
    </row>
    <row r="4944" spans="1:14" x14ac:dyDescent="0.15">
      <c r="A4944" t="str">
        <f t="shared" si="79"/>
        <v>202003_44_4562342690029</v>
      </c>
      <c r="B4944" s="10">
        <v>202003</v>
      </c>
      <c r="C4944" s="10">
        <v>44</v>
      </c>
      <c r="D4944" s="10" t="s">
        <v>42</v>
      </c>
      <c r="E4944" s="11">
        <v>4562342690029</v>
      </c>
      <c r="F4944" s="10">
        <v>0</v>
      </c>
      <c r="G4944" s="10">
        <v>0</v>
      </c>
      <c r="H4944" s="10" t="s">
        <v>18</v>
      </c>
      <c r="I4944" s="10" t="s">
        <v>19</v>
      </c>
      <c r="J4944" s="10" t="s">
        <v>329</v>
      </c>
      <c r="K4944" s="10">
        <v>5</v>
      </c>
      <c r="L4944" s="10">
        <v>1</v>
      </c>
      <c r="M4944" s="10">
        <v>0</v>
      </c>
      <c r="N4944" s="10">
        <v>0</v>
      </c>
    </row>
    <row r="4945" spans="1:14" x14ac:dyDescent="0.15">
      <c r="A4945" t="str">
        <f t="shared" si="79"/>
        <v>202003_44_4562342690036</v>
      </c>
      <c r="B4945" s="10">
        <v>202003</v>
      </c>
      <c r="C4945" s="10">
        <v>44</v>
      </c>
      <c r="D4945" s="10" t="s">
        <v>42</v>
      </c>
      <c r="E4945" s="11">
        <v>4562342690036</v>
      </c>
      <c r="F4945" s="10">
        <v>0</v>
      </c>
      <c r="G4945" s="10">
        <v>0</v>
      </c>
      <c r="H4945" s="10" t="s">
        <v>20</v>
      </c>
      <c r="I4945" s="10" t="s">
        <v>19</v>
      </c>
      <c r="J4945" s="10" t="s">
        <v>329</v>
      </c>
      <c r="K4945" s="10">
        <v>5</v>
      </c>
      <c r="L4945" s="10">
        <v>0</v>
      </c>
      <c r="M4945" s="10">
        <v>0</v>
      </c>
      <c r="N4945" s="10">
        <v>0</v>
      </c>
    </row>
    <row r="4946" spans="1:14" x14ac:dyDescent="0.15">
      <c r="A4946" t="str">
        <f t="shared" si="79"/>
        <v>202003_44_4562342690050</v>
      </c>
      <c r="B4946" s="10">
        <v>202003</v>
      </c>
      <c r="C4946" s="10">
        <v>44</v>
      </c>
      <c r="D4946" s="10" t="s">
        <v>42</v>
      </c>
      <c r="E4946" s="11">
        <v>4562342690050</v>
      </c>
      <c r="F4946" s="10">
        <v>0</v>
      </c>
      <c r="G4946" s="10">
        <v>0</v>
      </c>
      <c r="H4946" s="10" t="s">
        <v>22</v>
      </c>
      <c r="I4946" s="10" t="s">
        <v>19</v>
      </c>
      <c r="J4946" s="10" t="s">
        <v>329</v>
      </c>
      <c r="K4946" s="10">
        <v>6</v>
      </c>
      <c r="L4946" s="10">
        <v>0</v>
      </c>
      <c r="M4946" s="10">
        <v>0</v>
      </c>
      <c r="N4946" s="10">
        <v>0</v>
      </c>
    </row>
    <row r="4947" spans="1:14" x14ac:dyDescent="0.15">
      <c r="A4947" t="str">
        <f t="shared" si="79"/>
        <v>202003_44_4562342690043</v>
      </c>
      <c r="B4947" s="10">
        <v>202003</v>
      </c>
      <c r="C4947" s="10">
        <v>44</v>
      </c>
      <c r="D4947" s="10" t="s">
        <v>42</v>
      </c>
      <c r="E4947" s="11">
        <v>4562342690043</v>
      </c>
      <c r="F4947" s="10">
        <v>0</v>
      </c>
      <c r="G4947" s="10">
        <v>0</v>
      </c>
      <c r="H4947" s="10" t="s">
        <v>21</v>
      </c>
      <c r="I4947" s="10" t="s">
        <v>19</v>
      </c>
      <c r="J4947" s="10" t="s">
        <v>329</v>
      </c>
      <c r="K4947" s="10">
        <v>13</v>
      </c>
      <c r="L4947" s="10">
        <v>2</v>
      </c>
      <c r="M4947" s="10">
        <v>0</v>
      </c>
      <c r="N4947" s="10">
        <v>0</v>
      </c>
    </row>
    <row r="4948" spans="1:14" x14ac:dyDescent="0.15">
      <c r="A4948" t="str">
        <f t="shared" si="79"/>
        <v>202003_44_4562342690067</v>
      </c>
      <c r="B4948" s="10">
        <v>202003</v>
      </c>
      <c r="C4948" s="10">
        <v>44</v>
      </c>
      <c r="D4948" s="10" t="s">
        <v>42</v>
      </c>
      <c r="E4948" s="11">
        <v>4562342690067</v>
      </c>
      <c r="F4948" s="10">
        <v>0</v>
      </c>
      <c r="G4948" s="10">
        <v>0</v>
      </c>
      <c r="H4948" s="10" t="s">
        <v>23</v>
      </c>
      <c r="I4948" s="10" t="s">
        <v>19</v>
      </c>
      <c r="J4948" s="10" t="s">
        <v>329</v>
      </c>
      <c r="K4948" s="10">
        <v>19</v>
      </c>
      <c r="L4948" s="10">
        <v>1</v>
      </c>
      <c r="M4948" s="10">
        <v>0</v>
      </c>
      <c r="N4948" s="10">
        <v>0</v>
      </c>
    </row>
    <row r="4949" spans="1:14" x14ac:dyDescent="0.15">
      <c r="A4949" t="str">
        <f t="shared" si="79"/>
        <v>202003_44_4562342690074</v>
      </c>
      <c r="B4949" s="10">
        <v>202003</v>
      </c>
      <c r="C4949" s="10">
        <v>44</v>
      </c>
      <c r="D4949" s="10" t="s">
        <v>42</v>
      </c>
      <c r="E4949" s="11">
        <v>4562342690074</v>
      </c>
      <c r="F4949" s="10">
        <v>0</v>
      </c>
      <c r="G4949" s="10">
        <v>0</v>
      </c>
      <c r="H4949" s="10" t="s">
        <v>24</v>
      </c>
      <c r="I4949" s="10" t="s">
        <v>19</v>
      </c>
      <c r="J4949" s="10" t="s">
        <v>329</v>
      </c>
      <c r="K4949" s="10">
        <v>20</v>
      </c>
      <c r="L4949" s="10">
        <v>2</v>
      </c>
      <c r="M4949" s="10">
        <v>0</v>
      </c>
      <c r="N4949" s="10">
        <v>0</v>
      </c>
    </row>
    <row r="4950" spans="1:14" x14ac:dyDescent="0.15">
      <c r="A4950" t="str">
        <f t="shared" si="79"/>
        <v>202003_44_4562342690081</v>
      </c>
      <c r="B4950" s="10">
        <v>202003</v>
      </c>
      <c r="C4950" s="10">
        <v>44</v>
      </c>
      <c r="D4950" s="10" t="s">
        <v>42</v>
      </c>
      <c r="E4950" s="11">
        <v>4562342690081</v>
      </c>
      <c r="F4950" s="10">
        <v>0</v>
      </c>
      <c r="G4950" s="10">
        <v>0</v>
      </c>
      <c r="H4950" s="10" t="s">
        <v>25</v>
      </c>
      <c r="I4950" s="10" t="s">
        <v>19</v>
      </c>
      <c r="J4950" s="10" t="s">
        <v>329</v>
      </c>
      <c r="K4950" s="10">
        <v>7</v>
      </c>
      <c r="L4950" s="10">
        <v>0</v>
      </c>
      <c r="M4950" s="10">
        <v>0</v>
      </c>
      <c r="N4950" s="10">
        <v>0</v>
      </c>
    </row>
    <row r="4951" spans="1:14" x14ac:dyDescent="0.15">
      <c r="A4951" t="str">
        <f t="shared" si="79"/>
        <v>202003_78_4562342690029</v>
      </c>
      <c r="B4951" s="10">
        <v>202003</v>
      </c>
      <c r="C4951" s="10">
        <v>78</v>
      </c>
      <c r="D4951" s="10" t="s">
        <v>45</v>
      </c>
      <c r="E4951" s="11">
        <v>4562342690029</v>
      </c>
      <c r="F4951" s="10">
        <v>0</v>
      </c>
      <c r="G4951" s="10">
        <v>0</v>
      </c>
      <c r="H4951" s="10" t="s">
        <v>18</v>
      </c>
      <c r="I4951" s="10" t="s">
        <v>19</v>
      </c>
      <c r="J4951" s="10" t="s">
        <v>329</v>
      </c>
      <c r="K4951" s="10">
        <v>6</v>
      </c>
      <c r="L4951" s="10">
        <v>0</v>
      </c>
      <c r="M4951" s="10">
        <v>0</v>
      </c>
      <c r="N4951" s="10">
        <v>0</v>
      </c>
    </row>
    <row r="4952" spans="1:14" x14ac:dyDescent="0.15">
      <c r="A4952" t="str">
        <f t="shared" si="79"/>
        <v>202003_78_4562342690036</v>
      </c>
      <c r="B4952" s="10">
        <v>202003</v>
      </c>
      <c r="C4952" s="10">
        <v>78</v>
      </c>
      <c r="D4952" s="10" t="s">
        <v>45</v>
      </c>
      <c r="E4952" s="11">
        <v>4562342690036</v>
      </c>
      <c r="F4952" s="10">
        <v>0</v>
      </c>
      <c r="G4952" s="10">
        <v>0</v>
      </c>
      <c r="H4952" s="10" t="s">
        <v>20</v>
      </c>
      <c r="I4952" s="10" t="s">
        <v>19</v>
      </c>
      <c r="J4952" s="10" t="s">
        <v>329</v>
      </c>
      <c r="K4952" s="10">
        <v>5</v>
      </c>
      <c r="L4952" s="10">
        <v>0</v>
      </c>
      <c r="M4952" s="10">
        <v>0</v>
      </c>
      <c r="N4952" s="10">
        <v>0</v>
      </c>
    </row>
    <row r="4953" spans="1:14" x14ac:dyDescent="0.15">
      <c r="A4953" t="str">
        <f t="shared" ref="A4953:A5016" si="80">B4953&amp;"_"&amp;C4953&amp;"_"&amp;E4953</f>
        <v>202003_78_4562342690050</v>
      </c>
      <c r="B4953" s="10">
        <v>202003</v>
      </c>
      <c r="C4953" s="10">
        <v>78</v>
      </c>
      <c r="D4953" s="10" t="s">
        <v>45</v>
      </c>
      <c r="E4953" s="11">
        <v>4562342690050</v>
      </c>
      <c r="F4953" s="10">
        <v>0</v>
      </c>
      <c r="G4953" s="10">
        <v>0</v>
      </c>
      <c r="H4953" s="10" t="s">
        <v>22</v>
      </c>
      <c r="I4953" s="10" t="s">
        <v>19</v>
      </c>
      <c r="J4953" s="10" t="s">
        <v>329</v>
      </c>
      <c r="K4953" s="10">
        <v>8</v>
      </c>
      <c r="L4953" s="10">
        <v>0</v>
      </c>
      <c r="M4953" s="10">
        <v>0</v>
      </c>
      <c r="N4953" s="10">
        <v>0</v>
      </c>
    </row>
    <row r="4954" spans="1:14" x14ac:dyDescent="0.15">
      <c r="A4954" t="str">
        <f t="shared" si="80"/>
        <v>202003_78_4562342690043</v>
      </c>
      <c r="B4954" s="10">
        <v>202003</v>
      </c>
      <c r="C4954" s="10">
        <v>78</v>
      </c>
      <c r="D4954" s="10" t="s">
        <v>45</v>
      </c>
      <c r="E4954" s="11">
        <v>4562342690043</v>
      </c>
      <c r="F4954" s="10">
        <v>0</v>
      </c>
      <c r="G4954" s="10">
        <v>0</v>
      </c>
      <c r="H4954" s="10" t="s">
        <v>21</v>
      </c>
      <c r="I4954" s="10" t="s">
        <v>19</v>
      </c>
      <c r="J4954" s="10" t="s">
        <v>329</v>
      </c>
      <c r="K4954" s="10">
        <v>9</v>
      </c>
      <c r="L4954" s="10">
        <v>2</v>
      </c>
      <c r="M4954" s="10">
        <v>0</v>
      </c>
      <c r="N4954" s="10">
        <v>0</v>
      </c>
    </row>
    <row r="4955" spans="1:14" x14ac:dyDescent="0.15">
      <c r="A4955" t="str">
        <f t="shared" si="80"/>
        <v>202003_78_4562342690067</v>
      </c>
      <c r="B4955" s="10">
        <v>202003</v>
      </c>
      <c r="C4955" s="10">
        <v>78</v>
      </c>
      <c r="D4955" s="10" t="s">
        <v>45</v>
      </c>
      <c r="E4955" s="11">
        <v>4562342690067</v>
      </c>
      <c r="F4955" s="10">
        <v>0</v>
      </c>
      <c r="G4955" s="10">
        <v>0</v>
      </c>
      <c r="H4955" s="10" t="s">
        <v>23</v>
      </c>
      <c r="I4955" s="10" t="s">
        <v>19</v>
      </c>
      <c r="J4955" s="10" t="s">
        <v>329</v>
      </c>
      <c r="K4955" s="10">
        <v>15</v>
      </c>
      <c r="L4955" s="10">
        <v>2</v>
      </c>
      <c r="M4955" s="10">
        <v>0</v>
      </c>
      <c r="N4955" s="10">
        <v>0</v>
      </c>
    </row>
    <row r="4956" spans="1:14" x14ac:dyDescent="0.15">
      <c r="A4956" t="str">
        <f t="shared" si="80"/>
        <v>202003_78_4562342690074</v>
      </c>
      <c r="B4956" s="10">
        <v>202003</v>
      </c>
      <c r="C4956" s="10">
        <v>78</v>
      </c>
      <c r="D4956" s="10" t="s">
        <v>45</v>
      </c>
      <c r="E4956" s="11">
        <v>4562342690074</v>
      </c>
      <c r="F4956" s="10">
        <v>0</v>
      </c>
      <c r="G4956" s="10">
        <v>0</v>
      </c>
      <c r="H4956" s="10" t="s">
        <v>24</v>
      </c>
      <c r="I4956" s="10" t="s">
        <v>19</v>
      </c>
      <c r="J4956" s="10" t="s">
        <v>329</v>
      </c>
      <c r="K4956" s="10">
        <v>9</v>
      </c>
      <c r="L4956" s="10">
        <v>1</v>
      </c>
      <c r="M4956" s="10">
        <v>0</v>
      </c>
      <c r="N4956" s="10">
        <v>0</v>
      </c>
    </row>
    <row r="4957" spans="1:14" x14ac:dyDescent="0.15">
      <c r="A4957" t="str">
        <f t="shared" si="80"/>
        <v>202003_78_4562342690081</v>
      </c>
      <c r="B4957" s="10">
        <v>202003</v>
      </c>
      <c r="C4957" s="10">
        <v>78</v>
      </c>
      <c r="D4957" s="10" t="s">
        <v>45</v>
      </c>
      <c r="E4957" s="11">
        <v>4562342690081</v>
      </c>
      <c r="F4957" s="10">
        <v>0</v>
      </c>
      <c r="G4957" s="10">
        <v>0</v>
      </c>
      <c r="H4957" s="10" t="s">
        <v>25</v>
      </c>
      <c r="I4957" s="10" t="s">
        <v>19</v>
      </c>
      <c r="J4957" s="10" t="s">
        <v>329</v>
      </c>
      <c r="K4957" s="10">
        <v>3</v>
      </c>
      <c r="L4957" s="10">
        <v>2</v>
      </c>
      <c r="M4957" s="10">
        <v>0</v>
      </c>
      <c r="N4957" s="10">
        <v>0</v>
      </c>
    </row>
    <row r="4958" spans="1:14" x14ac:dyDescent="0.15">
      <c r="A4958" t="str">
        <f t="shared" si="80"/>
        <v>202003_135_4562342690029</v>
      </c>
      <c r="B4958" s="10">
        <v>202003</v>
      </c>
      <c r="C4958" s="10">
        <v>135</v>
      </c>
      <c r="D4958" s="10" t="s">
        <v>55</v>
      </c>
      <c r="E4958" s="11">
        <v>4562342690029</v>
      </c>
      <c r="F4958" s="10">
        <v>0</v>
      </c>
      <c r="G4958" s="10">
        <v>0</v>
      </c>
      <c r="H4958" s="10" t="s">
        <v>18</v>
      </c>
      <c r="I4958" s="10" t="s">
        <v>19</v>
      </c>
      <c r="J4958" s="10" t="s">
        <v>329</v>
      </c>
      <c r="K4958" s="10">
        <v>20</v>
      </c>
      <c r="L4958" s="10">
        <v>2</v>
      </c>
      <c r="M4958" s="10">
        <v>0</v>
      </c>
      <c r="N4958" s="10">
        <v>0</v>
      </c>
    </row>
    <row r="4959" spans="1:14" x14ac:dyDescent="0.15">
      <c r="A4959" t="str">
        <f t="shared" si="80"/>
        <v>202003_135_4562342690036</v>
      </c>
      <c r="B4959" s="10">
        <v>202003</v>
      </c>
      <c r="C4959" s="10">
        <v>135</v>
      </c>
      <c r="D4959" s="10" t="s">
        <v>55</v>
      </c>
      <c r="E4959" s="11">
        <v>4562342690036</v>
      </c>
      <c r="F4959" s="10">
        <v>0</v>
      </c>
      <c r="G4959" s="10">
        <v>0</v>
      </c>
      <c r="H4959" s="10" t="s">
        <v>20</v>
      </c>
      <c r="I4959" s="10" t="s">
        <v>19</v>
      </c>
      <c r="J4959" s="10" t="s">
        <v>329</v>
      </c>
      <c r="K4959" s="10">
        <v>4</v>
      </c>
      <c r="L4959" s="10">
        <v>0</v>
      </c>
      <c r="M4959" s="10">
        <v>0</v>
      </c>
      <c r="N4959" s="10">
        <v>0</v>
      </c>
    </row>
    <row r="4960" spans="1:14" x14ac:dyDescent="0.15">
      <c r="A4960" t="str">
        <f t="shared" si="80"/>
        <v>202003_135_4562342690050</v>
      </c>
      <c r="B4960" s="10">
        <v>202003</v>
      </c>
      <c r="C4960" s="10">
        <v>135</v>
      </c>
      <c r="D4960" s="10" t="s">
        <v>55</v>
      </c>
      <c r="E4960" s="11">
        <v>4562342690050</v>
      </c>
      <c r="F4960" s="10">
        <v>0</v>
      </c>
      <c r="G4960" s="10">
        <v>0</v>
      </c>
      <c r="H4960" s="10" t="s">
        <v>22</v>
      </c>
      <c r="I4960" s="10" t="s">
        <v>19</v>
      </c>
      <c r="J4960" s="10" t="s">
        <v>329</v>
      </c>
      <c r="K4960" s="10">
        <v>5</v>
      </c>
      <c r="L4960" s="10">
        <v>1</v>
      </c>
      <c r="M4960" s="10">
        <v>0</v>
      </c>
      <c r="N4960" s="10">
        <v>0</v>
      </c>
    </row>
    <row r="4961" spans="1:14" x14ac:dyDescent="0.15">
      <c r="A4961" t="str">
        <f t="shared" si="80"/>
        <v>202003_135_4562342690043</v>
      </c>
      <c r="B4961" s="10">
        <v>202003</v>
      </c>
      <c r="C4961" s="10">
        <v>135</v>
      </c>
      <c r="D4961" s="10" t="s">
        <v>55</v>
      </c>
      <c r="E4961" s="11">
        <v>4562342690043</v>
      </c>
      <c r="F4961" s="10">
        <v>0</v>
      </c>
      <c r="G4961" s="10">
        <v>0</v>
      </c>
      <c r="H4961" s="10" t="s">
        <v>21</v>
      </c>
      <c r="I4961" s="10" t="s">
        <v>19</v>
      </c>
      <c r="J4961" s="10" t="s">
        <v>329</v>
      </c>
      <c r="K4961" s="10">
        <v>17</v>
      </c>
      <c r="L4961" s="10">
        <v>1</v>
      </c>
      <c r="M4961" s="10">
        <v>0</v>
      </c>
      <c r="N4961" s="10">
        <v>0</v>
      </c>
    </row>
    <row r="4962" spans="1:14" x14ac:dyDescent="0.15">
      <c r="A4962" t="str">
        <f t="shared" si="80"/>
        <v>202003_135_4562342690067</v>
      </c>
      <c r="B4962" s="10">
        <v>202003</v>
      </c>
      <c r="C4962" s="10">
        <v>135</v>
      </c>
      <c r="D4962" s="10" t="s">
        <v>55</v>
      </c>
      <c r="E4962" s="11">
        <v>4562342690067</v>
      </c>
      <c r="F4962" s="10">
        <v>0</v>
      </c>
      <c r="G4962" s="10">
        <v>0</v>
      </c>
      <c r="H4962" s="10" t="s">
        <v>23</v>
      </c>
      <c r="I4962" s="10" t="s">
        <v>19</v>
      </c>
      <c r="J4962" s="10" t="s">
        <v>329</v>
      </c>
      <c r="K4962" s="10">
        <v>23</v>
      </c>
      <c r="L4962" s="10">
        <v>1</v>
      </c>
      <c r="M4962" s="10">
        <v>0</v>
      </c>
      <c r="N4962" s="10">
        <v>0</v>
      </c>
    </row>
    <row r="4963" spans="1:14" x14ac:dyDescent="0.15">
      <c r="A4963" t="str">
        <f t="shared" si="80"/>
        <v>202003_135_4562342690074</v>
      </c>
      <c r="B4963" s="10">
        <v>202003</v>
      </c>
      <c r="C4963" s="10">
        <v>135</v>
      </c>
      <c r="D4963" s="10" t="s">
        <v>55</v>
      </c>
      <c r="E4963" s="11">
        <v>4562342690074</v>
      </c>
      <c r="F4963" s="10">
        <v>0</v>
      </c>
      <c r="G4963" s="10">
        <v>0</v>
      </c>
      <c r="H4963" s="10" t="s">
        <v>24</v>
      </c>
      <c r="I4963" s="10" t="s">
        <v>19</v>
      </c>
      <c r="J4963" s="10" t="s">
        <v>329</v>
      </c>
      <c r="K4963" s="10">
        <v>16</v>
      </c>
      <c r="L4963" s="10">
        <v>0</v>
      </c>
      <c r="M4963" s="10">
        <v>0</v>
      </c>
      <c r="N4963" s="10">
        <v>0</v>
      </c>
    </row>
    <row r="4964" spans="1:14" x14ac:dyDescent="0.15">
      <c r="A4964" t="str">
        <f t="shared" si="80"/>
        <v>202003_135_4562342690081</v>
      </c>
      <c r="B4964" s="10">
        <v>202003</v>
      </c>
      <c r="C4964" s="10">
        <v>135</v>
      </c>
      <c r="D4964" s="10" t="s">
        <v>55</v>
      </c>
      <c r="E4964" s="11">
        <v>4562342690081</v>
      </c>
      <c r="F4964" s="10">
        <v>0</v>
      </c>
      <c r="G4964" s="10">
        <v>0</v>
      </c>
      <c r="H4964" s="10" t="s">
        <v>25</v>
      </c>
      <c r="I4964" s="10" t="s">
        <v>19</v>
      </c>
      <c r="J4964" s="10" t="s">
        <v>329</v>
      </c>
      <c r="K4964" s="10">
        <v>2</v>
      </c>
      <c r="L4964" s="10">
        <v>0</v>
      </c>
      <c r="M4964" s="10">
        <v>0</v>
      </c>
      <c r="N4964" s="10">
        <v>0</v>
      </c>
    </row>
    <row r="4965" spans="1:14" x14ac:dyDescent="0.15">
      <c r="A4965" t="str">
        <f t="shared" si="80"/>
        <v>202003_154_4562342690029</v>
      </c>
      <c r="B4965" s="10">
        <v>202003</v>
      </c>
      <c r="C4965" s="10">
        <v>154</v>
      </c>
      <c r="D4965" s="10" t="s">
        <v>57</v>
      </c>
      <c r="E4965" s="11">
        <v>4562342690029</v>
      </c>
      <c r="F4965" s="10">
        <v>0</v>
      </c>
      <c r="G4965" s="10">
        <v>0</v>
      </c>
      <c r="H4965" s="10" t="s">
        <v>18</v>
      </c>
      <c r="I4965" s="10" t="s">
        <v>19</v>
      </c>
      <c r="J4965" s="10" t="s">
        <v>329</v>
      </c>
      <c r="K4965" s="10">
        <v>16</v>
      </c>
      <c r="L4965" s="10">
        <v>0</v>
      </c>
      <c r="M4965" s="10">
        <v>0</v>
      </c>
      <c r="N4965" s="10">
        <v>0</v>
      </c>
    </row>
    <row r="4966" spans="1:14" x14ac:dyDescent="0.15">
      <c r="A4966" t="str">
        <f t="shared" si="80"/>
        <v>202003_154_4562342690036</v>
      </c>
      <c r="B4966" s="10">
        <v>202003</v>
      </c>
      <c r="C4966" s="10">
        <v>154</v>
      </c>
      <c r="D4966" s="10" t="s">
        <v>57</v>
      </c>
      <c r="E4966" s="11">
        <v>4562342690036</v>
      </c>
      <c r="F4966" s="10">
        <v>0</v>
      </c>
      <c r="G4966" s="10">
        <v>0</v>
      </c>
      <c r="H4966" s="10" t="s">
        <v>20</v>
      </c>
      <c r="I4966" s="10" t="s">
        <v>19</v>
      </c>
      <c r="J4966" s="10" t="s">
        <v>329</v>
      </c>
      <c r="K4966" s="10">
        <v>4</v>
      </c>
      <c r="L4966" s="10">
        <v>0</v>
      </c>
      <c r="M4966" s="10">
        <v>0</v>
      </c>
      <c r="N4966" s="10">
        <v>0</v>
      </c>
    </row>
    <row r="4967" spans="1:14" x14ac:dyDescent="0.15">
      <c r="A4967" t="str">
        <f t="shared" si="80"/>
        <v>202003_154_4562342690050</v>
      </c>
      <c r="B4967" s="10">
        <v>202003</v>
      </c>
      <c r="C4967" s="10">
        <v>154</v>
      </c>
      <c r="D4967" s="10" t="s">
        <v>57</v>
      </c>
      <c r="E4967" s="11">
        <v>4562342690050</v>
      </c>
      <c r="F4967" s="10">
        <v>0</v>
      </c>
      <c r="G4967" s="10">
        <v>0</v>
      </c>
      <c r="H4967" s="10" t="s">
        <v>22</v>
      </c>
      <c r="I4967" s="10" t="s">
        <v>19</v>
      </c>
      <c r="J4967" s="10" t="s">
        <v>329</v>
      </c>
      <c r="K4967" s="10">
        <v>3</v>
      </c>
      <c r="L4967" s="10">
        <v>0</v>
      </c>
      <c r="M4967" s="10">
        <v>0</v>
      </c>
      <c r="N4967" s="10">
        <v>0</v>
      </c>
    </row>
    <row r="4968" spans="1:14" x14ac:dyDescent="0.15">
      <c r="A4968" t="str">
        <f t="shared" si="80"/>
        <v>202003_154_4562342690043</v>
      </c>
      <c r="B4968" s="10">
        <v>202003</v>
      </c>
      <c r="C4968" s="10">
        <v>154</v>
      </c>
      <c r="D4968" s="10" t="s">
        <v>57</v>
      </c>
      <c r="E4968" s="11">
        <v>4562342690043</v>
      </c>
      <c r="F4968" s="10">
        <v>0</v>
      </c>
      <c r="G4968" s="10">
        <v>0</v>
      </c>
      <c r="H4968" s="10" t="s">
        <v>21</v>
      </c>
      <c r="I4968" s="10" t="s">
        <v>19</v>
      </c>
      <c r="J4968" s="10" t="s">
        <v>329</v>
      </c>
      <c r="K4968" s="10">
        <v>6</v>
      </c>
      <c r="L4968" s="10">
        <v>0</v>
      </c>
      <c r="M4968" s="10">
        <v>0</v>
      </c>
      <c r="N4968" s="10">
        <v>0</v>
      </c>
    </row>
    <row r="4969" spans="1:14" x14ac:dyDescent="0.15">
      <c r="A4969" t="str">
        <f t="shared" si="80"/>
        <v>202003_154_4562342690067</v>
      </c>
      <c r="B4969" s="10">
        <v>202003</v>
      </c>
      <c r="C4969" s="10">
        <v>154</v>
      </c>
      <c r="D4969" s="10" t="s">
        <v>57</v>
      </c>
      <c r="E4969" s="11">
        <v>4562342690067</v>
      </c>
      <c r="F4969" s="10">
        <v>0</v>
      </c>
      <c r="G4969" s="10">
        <v>0</v>
      </c>
      <c r="H4969" s="10" t="s">
        <v>23</v>
      </c>
      <c r="I4969" s="10" t="s">
        <v>19</v>
      </c>
      <c r="J4969" s="10" t="s">
        <v>329</v>
      </c>
      <c r="K4969" s="10">
        <v>16</v>
      </c>
      <c r="L4969" s="10">
        <v>1</v>
      </c>
      <c r="M4969" s="10">
        <v>0</v>
      </c>
      <c r="N4969" s="10">
        <v>0</v>
      </c>
    </row>
    <row r="4970" spans="1:14" x14ac:dyDescent="0.15">
      <c r="A4970" t="str">
        <f t="shared" si="80"/>
        <v>202003_154_4562342690074</v>
      </c>
      <c r="B4970" s="10">
        <v>202003</v>
      </c>
      <c r="C4970" s="10">
        <v>154</v>
      </c>
      <c r="D4970" s="10" t="s">
        <v>57</v>
      </c>
      <c r="E4970" s="11">
        <v>4562342690074</v>
      </c>
      <c r="F4970" s="10">
        <v>0</v>
      </c>
      <c r="G4970" s="10">
        <v>0</v>
      </c>
      <c r="H4970" s="10" t="s">
        <v>24</v>
      </c>
      <c r="I4970" s="10" t="s">
        <v>19</v>
      </c>
      <c r="J4970" s="10" t="s">
        <v>329</v>
      </c>
      <c r="K4970" s="10">
        <v>8</v>
      </c>
      <c r="L4970" s="10">
        <v>0</v>
      </c>
      <c r="M4970" s="10">
        <v>0</v>
      </c>
      <c r="N4970" s="10">
        <v>0</v>
      </c>
    </row>
    <row r="4971" spans="1:14" x14ac:dyDescent="0.15">
      <c r="A4971" t="str">
        <f t="shared" si="80"/>
        <v>202003_154_4562342690081</v>
      </c>
      <c r="B4971" s="10">
        <v>202003</v>
      </c>
      <c r="C4971" s="10">
        <v>154</v>
      </c>
      <c r="D4971" s="10" t="s">
        <v>57</v>
      </c>
      <c r="E4971" s="11">
        <v>4562342690081</v>
      </c>
      <c r="F4971" s="10">
        <v>0</v>
      </c>
      <c r="G4971" s="10">
        <v>0</v>
      </c>
      <c r="H4971" s="10" t="s">
        <v>25</v>
      </c>
      <c r="I4971" s="10" t="s">
        <v>19</v>
      </c>
      <c r="J4971" s="10" t="s">
        <v>329</v>
      </c>
      <c r="K4971" s="10">
        <v>1</v>
      </c>
      <c r="L4971" s="10">
        <v>0</v>
      </c>
      <c r="M4971" s="10">
        <v>0</v>
      </c>
      <c r="N4971" s="10">
        <v>0</v>
      </c>
    </row>
    <row r="4972" spans="1:14" x14ac:dyDescent="0.15">
      <c r="A4972" t="str">
        <f t="shared" si="80"/>
        <v>202003_210_4562342690029</v>
      </c>
      <c r="B4972" s="10">
        <v>202003</v>
      </c>
      <c r="C4972" s="10">
        <v>210</v>
      </c>
      <c r="D4972" s="10" t="s">
        <v>64</v>
      </c>
      <c r="E4972" s="11">
        <v>4562342690029</v>
      </c>
      <c r="F4972" s="10">
        <v>0</v>
      </c>
      <c r="G4972" s="10">
        <v>0</v>
      </c>
      <c r="H4972" s="10" t="s">
        <v>18</v>
      </c>
      <c r="I4972" s="10" t="s">
        <v>19</v>
      </c>
      <c r="J4972" s="10" t="s">
        <v>329</v>
      </c>
      <c r="K4972" s="10">
        <v>14</v>
      </c>
      <c r="L4972" s="10">
        <v>1</v>
      </c>
      <c r="M4972" s="10">
        <v>0</v>
      </c>
      <c r="N4972" s="10">
        <v>0</v>
      </c>
    </row>
    <row r="4973" spans="1:14" x14ac:dyDescent="0.15">
      <c r="A4973" t="str">
        <f t="shared" si="80"/>
        <v>202003_210_4562342690036</v>
      </c>
      <c r="B4973" s="10">
        <v>202003</v>
      </c>
      <c r="C4973" s="10">
        <v>210</v>
      </c>
      <c r="D4973" s="10" t="s">
        <v>64</v>
      </c>
      <c r="E4973" s="11">
        <v>4562342690036</v>
      </c>
      <c r="F4973" s="10">
        <v>0</v>
      </c>
      <c r="G4973" s="10">
        <v>0</v>
      </c>
      <c r="H4973" s="10" t="s">
        <v>20</v>
      </c>
      <c r="I4973" s="10" t="s">
        <v>19</v>
      </c>
      <c r="J4973" s="10" t="s">
        <v>329</v>
      </c>
      <c r="K4973" s="10">
        <v>7</v>
      </c>
      <c r="L4973" s="10">
        <v>2</v>
      </c>
      <c r="M4973" s="10">
        <v>0</v>
      </c>
      <c r="N4973" s="10">
        <v>0</v>
      </c>
    </row>
    <row r="4974" spans="1:14" x14ac:dyDescent="0.15">
      <c r="A4974" t="str">
        <f t="shared" si="80"/>
        <v>202003_210_4562342690050</v>
      </c>
      <c r="B4974" s="10">
        <v>202003</v>
      </c>
      <c r="C4974" s="10">
        <v>210</v>
      </c>
      <c r="D4974" s="10" t="s">
        <v>64</v>
      </c>
      <c r="E4974" s="11">
        <v>4562342690050</v>
      </c>
      <c r="F4974" s="10">
        <v>0</v>
      </c>
      <c r="G4974" s="10">
        <v>0</v>
      </c>
      <c r="H4974" s="10" t="s">
        <v>22</v>
      </c>
      <c r="I4974" s="10" t="s">
        <v>19</v>
      </c>
      <c r="J4974" s="10" t="s">
        <v>329</v>
      </c>
      <c r="K4974" s="10">
        <v>8</v>
      </c>
      <c r="L4974" s="10">
        <v>1</v>
      </c>
      <c r="M4974" s="10">
        <v>0</v>
      </c>
      <c r="N4974" s="10">
        <v>0</v>
      </c>
    </row>
    <row r="4975" spans="1:14" x14ac:dyDescent="0.15">
      <c r="A4975" t="str">
        <f t="shared" si="80"/>
        <v>202003_210_4562342690043</v>
      </c>
      <c r="B4975" s="10">
        <v>202003</v>
      </c>
      <c r="C4975" s="10">
        <v>210</v>
      </c>
      <c r="D4975" s="10" t="s">
        <v>64</v>
      </c>
      <c r="E4975" s="11">
        <v>4562342690043</v>
      </c>
      <c r="F4975" s="10">
        <v>0</v>
      </c>
      <c r="G4975" s="10">
        <v>0</v>
      </c>
      <c r="H4975" s="10" t="s">
        <v>21</v>
      </c>
      <c r="I4975" s="10" t="s">
        <v>19</v>
      </c>
      <c r="J4975" s="10" t="s">
        <v>329</v>
      </c>
      <c r="K4975" s="10">
        <v>20</v>
      </c>
      <c r="L4975" s="10">
        <v>2</v>
      </c>
      <c r="M4975" s="10">
        <v>0</v>
      </c>
      <c r="N4975" s="10">
        <v>0</v>
      </c>
    </row>
    <row r="4976" spans="1:14" x14ac:dyDescent="0.15">
      <c r="A4976" t="str">
        <f t="shared" si="80"/>
        <v>202003_210_4562342690067</v>
      </c>
      <c r="B4976" s="10">
        <v>202003</v>
      </c>
      <c r="C4976" s="10">
        <v>210</v>
      </c>
      <c r="D4976" s="10" t="s">
        <v>64</v>
      </c>
      <c r="E4976" s="11">
        <v>4562342690067</v>
      </c>
      <c r="F4976" s="10">
        <v>0</v>
      </c>
      <c r="G4976" s="10">
        <v>0</v>
      </c>
      <c r="H4976" s="10" t="s">
        <v>23</v>
      </c>
      <c r="I4976" s="10" t="s">
        <v>19</v>
      </c>
      <c r="J4976" s="10" t="s">
        <v>329</v>
      </c>
      <c r="K4976" s="10">
        <v>24</v>
      </c>
      <c r="L4976" s="10">
        <v>0</v>
      </c>
      <c r="M4976" s="10">
        <v>0</v>
      </c>
      <c r="N4976" s="10">
        <v>0</v>
      </c>
    </row>
    <row r="4977" spans="1:14" x14ac:dyDescent="0.15">
      <c r="A4977" t="str">
        <f t="shared" si="80"/>
        <v>202003_210_4562342690074</v>
      </c>
      <c r="B4977" s="10">
        <v>202003</v>
      </c>
      <c r="C4977" s="10">
        <v>210</v>
      </c>
      <c r="D4977" s="10" t="s">
        <v>64</v>
      </c>
      <c r="E4977" s="11">
        <v>4562342690074</v>
      </c>
      <c r="F4977" s="10">
        <v>0</v>
      </c>
      <c r="G4977" s="10">
        <v>0</v>
      </c>
      <c r="H4977" s="10" t="s">
        <v>24</v>
      </c>
      <c r="I4977" s="10" t="s">
        <v>19</v>
      </c>
      <c r="J4977" s="10" t="s">
        <v>329</v>
      </c>
      <c r="K4977" s="10">
        <v>20</v>
      </c>
      <c r="L4977" s="10">
        <v>0</v>
      </c>
      <c r="M4977" s="10">
        <v>0</v>
      </c>
      <c r="N4977" s="10">
        <v>0</v>
      </c>
    </row>
    <row r="4978" spans="1:14" x14ac:dyDescent="0.15">
      <c r="A4978" t="str">
        <f t="shared" si="80"/>
        <v>202003_210_4562342690081</v>
      </c>
      <c r="B4978" s="10">
        <v>202003</v>
      </c>
      <c r="C4978" s="10">
        <v>210</v>
      </c>
      <c r="D4978" s="10" t="s">
        <v>64</v>
      </c>
      <c r="E4978" s="11">
        <v>4562342690081</v>
      </c>
      <c r="F4978" s="10">
        <v>0</v>
      </c>
      <c r="G4978" s="10">
        <v>0</v>
      </c>
      <c r="H4978" s="10" t="s">
        <v>25</v>
      </c>
      <c r="I4978" s="10" t="s">
        <v>19</v>
      </c>
      <c r="J4978" s="10" t="s">
        <v>329</v>
      </c>
      <c r="K4978" s="10">
        <v>5</v>
      </c>
      <c r="L4978" s="10">
        <v>0</v>
      </c>
      <c r="M4978" s="10">
        <v>0</v>
      </c>
      <c r="N4978" s="10">
        <v>0</v>
      </c>
    </row>
    <row r="4979" spans="1:14" x14ac:dyDescent="0.15">
      <c r="A4979" t="str">
        <f t="shared" si="80"/>
        <v>202003_269_4562342690029</v>
      </c>
      <c r="B4979" s="10">
        <v>202003</v>
      </c>
      <c r="C4979" s="10">
        <v>269</v>
      </c>
      <c r="D4979" s="10" t="s">
        <v>67</v>
      </c>
      <c r="E4979" s="11">
        <v>4562342690029</v>
      </c>
      <c r="F4979" s="10">
        <v>0</v>
      </c>
      <c r="G4979" s="10">
        <v>0</v>
      </c>
      <c r="H4979" s="10" t="s">
        <v>18</v>
      </c>
      <c r="I4979" s="10" t="s">
        <v>19</v>
      </c>
      <c r="J4979" s="10" t="s">
        <v>329</v>
      </c>
      <c r="K4979" s="10">
        <v>21</v>
      </c>
      <c r="L4979" s="10">
        <v>1</v>
      </c>
      <c r="M4979" s="10">
        <v>0</v>
      </c>
      <c r="N4979" s="10">
        <v>0</v>
      </c>
    </row>
    <row r="4980" spans="1:14" x14ac:dyDescent="0.15">
      <c r="A4980" t="str">
        <f t="shared" si="80"/>
        <v>202003_269_4562342690036</v>
      </c>
      <c r="B4980" s="10">
        <v>202003</v>
      </c>
      <c r="C4980" s="10">
        <v>269</v>
      </c>
      <c r="D4980" s="10" t="s">
        <v>67</v>
      </c>
      <c r="E4980" s="11">
        <v>4562342690036</v>
      </c>
      <c r="F4980" s="10">
        <v>0</v>
      </c>
      <c r="G4980" s="10">
        <v>0</v>
      </c>
      <c r="H4980" s="10" t="s">
        <v>20</v>
      </c>
      <c r="I4980" s="10" t="s">
        <v>19</v>
      </c>
      <c r="J4980" s="10" t="s">
        <v>329</v>
      </c>
      <c r="K4980" s="10">
        <v>5</v>
      </c>
      <c r="L4980" s="10">
        <v>0</v>
      </c>
      <c r="M4980" s="10">
        <v>0</v>
      </c>
      <c r="N4980" s="10">
        <v>0</v>
      </c>
    </row>
    <row r="4981" spans="1:14" x14ac:dyDescent="0.15">
      <c r="A4981" t="str">
        <f t="shared" si="80"/>
        <v>202003_269_4562342690050</v>
      </c>
      <c r="B4981" s="10">
        <v>202003</v>
      </c>
      <c r="C4981" s="10">
        <v>269</v>
      </c>
      <c r="D4981" s="10" t="s">
        <v>67</v>
      </c>
      <c r="E4981" s="11">
        <v>4562342690050</v>
      </c>
      <c r="F4981" s="10">
        <v>0</v>
      </c>
      <c r="G4981" s="10">
        <v>0</v>
      </c>
      <c r="H4981" s="10" t="s">
        <v>22</v>
      </c>
      <c r="I4981" s="10" t="s">
        <v>19</v>
      </c>
      <c r="J4981" s="10" t="s">
        <v>329</v>
      </c>
      <c r="K4981" s="10">
        <v>5</v>
      </c>
      <c r="L4981" s="10">
        <v>2</v>
      </c>
      <c r="M4981" s="10">
        <v>0</v>
      </c>
      <c r="N4981" s="10">
        <v>0</v>
      </c>
    </row>
    <row r="4982" spans="1:14" x14ac:dyDescent="0.15">
      <c r="A4982" t="str">
        <f t="shared" si="80"/>
        <v>202003_269_4562342690043</v>
      </c>
      <c r="B4982" s="10">
        <v>202003</v>
      </c>
      <c r="C4982" s="10">
        <v>269</v>
      </c>
      <c r="D4982" s="10" t="s">
        <v>67</v>
      </c>
      <c r="E4982" s="11">
        <v>4562342690043</v>
      </c>
      <c r="F4982" s="10">
        <v>0</v>
      </c>
      <c r="G4982" s="10">
        <v>0</v>
      </c>
      <c r="H4982" s="10" t="s">
        <v>21</v>
      </c>
      <c r="I4982" s="10" t="s">
        <v>19</v>
      </c>
      <c r="J4982" s="10" t="s">
        <v>329</v>
      </c>
      <c r="K4982" s="10">
        <v>5</v>
      </c>
      <c r="L4982" s="10">
        <v>1</v>
      </c>
      <c r="M4982" s="10">
        <v>0</v>
      </c>
      <c r="N4982" s="10">
        <v>0</v>
      </c>
    </row>
    <row r="4983" spans="1:14" x14ac:dyDescent="0.15">
      <c r="A4983" t="str">
        <f t="shared" si="80"/>
        <v>202003_269_4562342690067</v>
      </c>
      <c r="B4983" s="10">
        <v>202003</v>
      </c>
      <c r="C4983" s="10">
        <v>269</v>
      </c>
      <c r="D4983" s="10" t="s">
        <v>67</v>
      </c>
      <c r="E4983" s="11">
        <v>4562342690067</v>
      </c>
      <c r="F4983" s="10">
        <v>0</v>
      </c>
      <c r="G4983" s="10">
        <v>0</v>
      </c>
      <c r="H4983" s="10" t="s">
        <v>23</v>
      </c>
      <c r="I4983" s="10" t="s">
        <v>19</v>
      </c>
      <c r="J4983" s="10" t="s">
        <v>329</v>
      </c>
      <c r="K4983" s="10">
        <v>21</v>
      </c>
      <c r="L4983" s="10">
        <v>1</v>
      </c>
      <c r="M4983" s="10">
        <v>0</v>
      </c>
      <c r="N4983" s="10">
        <v>0</v>
      </c>
    </row>
    <row r="4984" spans="1:14" x14ac:dyDescent="0.15">
      <c r="A4984" t="str">
        <f t="shared" si="80"/>
        <v>202003_269_4562342690074</v>
      </c>
      <c r="B4984" s="10">
        <v>202003</v>
      </c>
      <c r="C4984" s="10">
        <v>269</v>
      </c>
      <c r="D4984" s="10" t="s">
        <v>67</v>
      </c>
      <c r="E4984" s="11">
        <v>4562342690074</v>
      </c>
      <c r="F4984" s="10">
        <v>0</v>
      </c>
      <c r="G4984" s="10">
        <v>0</v>
      </c>
      <c r="H4984" s="10" t="s">
        <v>24</v>
      </c>
      <c r="I4984" s="10" t="s">
        <v>19</v>
      </c>
      <c r="J4984" s="10" t="s">
        <v>329</v>
      </c>
      <c r="K4984" s="10">
        <v>7</v>
      </c>
      <c r="L4984" s="10">
        <v>1</v>
      </c>
      <c r="M4984" s="10">
        <v>0</v>
      </c>
      <c r="N4984" s="10">
        <v>0</v>
      </c>
    </row>
    <row r="4985" spans="1:14" x14ac:dyDescent="0.15">
      <c r="A4985" t="str">
        <f t="shared" si="80"/>
        <v>202003_269_4562342690081</v>
      </c>
      <c r="B4985" s="10">
        <v>202003</v>
      </c>
      <c r="C4985" s="10">
        <v>269</v>
      </c>
      <c r="D4985" s="10" t="s">
        <v>67</v>
      </c>
      <c r="E4985" s="11">
        <v>4562342690081</v>
      </c>
      <c r="F4985" s="10">
        <v>0</v>
      </c>
      <c r="G4985" s="10">
        <v>0</v>
      </c>
      <c r="H4985" s="10" t="s">
        <v>25</v>
      </c>
      <c r="I4985" s="10" t="s">
        <v>19</v>
      </c>
      <c r="J4985" s="10" t="s">
        <v>329</v>
      </c>
      <c r="K4985" s="10">
        <v>3</v>
      </c>
      <c r="L4985" s="10">
        <v>2</v>
      </c>
      <c r="M4985" s="10">
        <v>0</v>
      </c>
      <c r="N4985" s="10">
        <v>0</v>
      </c>
    </row>
    <row r="4986" spans="1:14" x14ac:dyDescent="0.15">
      <c r="A4986" t="str">
        <f t="shared" si="80"/>
        <v>202003_282_4562342690029</v>
      </c>
      <c r="B4986" s="10">
        <v>202003</v>
      </c>
      <c r="C4986" s="10">
        <v>282</v>
      </c>
      <c r="D4986" s="10" t="s">
        <v>68</v>
      </c>
      <c r="E4986" s="11">
        <v>4562342690029</v>
      </c>
      <c r="F4986" s="10">
        <v>0</v>
      </c>
      <c r="G4986" s="10">
        <v>0</v>
      </c>
      <c r="H4986" s="10" t="s">
        <v>18</v>
      </c>
      <c r="I4986" s="10" t="s">
        <v>19</v>
      </c>
      <c r="J4986" s="10" t="s">
        <v>329</v>
      </c>
      <c r="K4986" s="10">
        <v>20</v>
      </c>
      <c r="L4986" s="10">
        <v>1</v>
      </c>
      <c r="M4986" s="10">
        <v>0</v>
      </c>
      <c r="N4986" s="10">
        <v>0</v>
      </c>
    </row>
    <row r="4987" spans="1:14" x14ac:dyDescent="0.15">
      <c r="A4987" t="str">
        <f t="shared" si="80"/>
        <v>202003_282_4562342690036</v>
      </c>
      <c r="B4987" s="10">
        <v>202003</v>
      </c>
      <c r="C4987" s="10">
        <v>282</v>
      </c>
      <c r="D4987" s="10" t="s">
        <v>68</v>
      </c>
      <c r="E4987" s="11">
        <v>4562342690036</v>
      </c>
      <c r="F4987" s="10">
        <v>0</v>
      </c>
      <c r="G4987" s="10">
        <v>0</v>
      </c>
      <c r="H4987" s="10" t="s">
        <v>20</v>
      </c>
      <c r="I4987" s="10" t="s">
        <v>19</v>
      </c>
      <c r="J4987" s="10" t="s">
        <v>329</v>
      </c>
      <c r="K4987" s="10">
        <v>7</v>
      </c>
      <c r="L4987" s="10">
        <v>0</v>
      </c>
      <c r="M4987" s="10">
        <v>0</v>
      </c>
      <c r="N4987" s="10">
        <v>0</v>
      </c>
    </row>
    <row r="4988" spans="1:14" x14ac:dyDescent="0.15">
      <c r="A4988" t="str">
        <f t="shared" si="80"/>
        <v>202003_282_4562342690050</v>
      </c>
      <c r="B4988" s="10">
        <v>202003</v>
      </c>
      <c r="C4988" s="10">
        <v>282</v>
      </c>
      <c r="D4988" s="10" t="s">
        <v>68</v>
      </c>
      <c r="E4988" s="11">
        <v>4562342690050</v>
      </c>
      <c r="F4988" s="10">
        <v>0</v>
      </c>
      <c r="G4988" s="10">
        <v>0</v>
      </c>
      <c r="H4988" s="10" t="s">
        <v>22</v>
      </c>
      <c r="I4988" s="10" t="s">
        <v>19</v>
      </c>
      <c r="J4988" s="10" t="s">
        <v>329</v>
      </c>
      <c r="K4988" s="10">
        <v>9</v>
      </c>
      <c r="L4988" s="10">
        <v>0</v>
      </c>
      <c r="M4988" s="10">
        <v>0</v>
      </c>
      <c r="N4988" s="10">
        <v>0</v>
      </c>
    </row>
    <row r="4989" spans="1:14" x14ac:dyDescent="0.15">
      <c r="A4989" t="str">
        <f t="shared" si="80"/>
        <v>202003_282_4562342690043</v>
      </c>
      <c r="B4989" s="10">
        <v>202003</v>
      </c>
      <c r="C4989" s="10">
        <v>282</v>
      </c>
      <c r="D4989" s="10" t="s">
        <v>68</v>
      </c>
      <c r="E4989" s="11">
        <v>4562342690043</v>
      </c>
      <c r="F4989" s="10">
        <v>0</v>
      </c>
      <c r="G4989" s="10">
        <v>0</v>
      </c>
      <c r="H4989" s="10" t="s">
        <v>21</v>
      </c>
      <c r="I4989" s="10" t="s">
        <v>19</v>
      </c>
      <c r="J4989" s="10" t="s">
        <v>329</v>
      </c>
      <c r="K4989" s="10">
        <v>14</v>
      </c>
      <c r="L4989" s="10">
        <v>1</v>
      </c>
      <c r="M4989" s="10">
        <v>0</v>
      </c>
      <c r="N4989" s="10">
        <v>0</v>
      </c>
    </row>
    <row r="4990" spans="1:14" x14ac:dyDescent="0.15">
      <c r="A4990" t="str">
        <f t="shared" si="80"/>
        <v>202003_282_4562342690067</v>
      </c>
      <c r="B4990" s="10">
        <v>202003</v>
      </c>
      <c r="C4990" s="10">
        <v>282</v>
      </c>
      <c r="D4990" s="10" t="s">
        <v>68</v>
      </c>
      <c r="E4990" s="11">
        <v>4562342690067</v>
      </c>
      <c r="F4990" s="10">
        <v>0</v>
      </c>
      <c r="G4990" s="10">
        <v>0</v>
      </c>
      <c r="H4990" s="10" t="s">
        <v>23</v>
      </c>
      <c r="I4990" s="10" t="s">
        <v>19</v>
      </c>
      <c r="J4990" s="10" t="s">
        <v>329</v>
      </c>
      <c r="K4990" s="10">
        <v>18</v>
      </c>
      <c r="L4990" s="10">
        <v>1</v>
      </c>
      <c r="M4990" s="10">
        <v>0</v>
      </c>
      <c r="N4990" s="10">
        <v>0</v>
      </c>
    </row>
    <row r="4991" spans="1:14" x14ac:dyDescent="0.15">
      <c r="A4991" t="str">
        <f t="shared" si="80"/>
        <v>202003_282_4562342690074</v>
      </c>
      <c r="B4991" s="10">
        <v>202003</v>
      </c>
      <c r="C4991" s="10">
        <v>282</v>
      </c>
      <c r="D4991" s="10" t="s">
        <v>68</v>
      </c>
      <c r="E4991" s="11">
        <v>4562342690074</v>
      </c>
      <c r="F4991" s="10">
        <v>0</v>
      </c>
      <c r="G4991" s="10">
        <v>0</v>
      </c>
      <c r="H4991" s="10" t="s">
        <v>24</v>
      </c>
      <c r="I4991" s="10" t="s">
        <v>19</v>
      </c>
      <c r="J4991" s="10" t="s">
        <v>329</v>
      </c>
      <c r="K4991" s="10">
        <v>17</v>
      </c>
      <c r="L4991" s="10">
        <v>1</v>
      </c>
      <c r="M4991" s="10">
        <v>0</v>
      </c>
      <c r="N4991" s="10">
        <v>0</v>
      </c>
    </row>
    <row r="4992" spans="1:14" x14ac:dyDescent="0.15">
      <c r="A4992" t="str">
        <f t="shared" si="80"/>
        <v>202003_282_4562342690081</v>
      </c>
      <c r="B4992" s="10">
        <v>202003</v>
      </c>
      <c r="C4992" s="10">
        <v>282</v>
      </c>
      <c r="D4992" s="10" t="s">
        <v>68</v>
      </c>
      <c r="E4992" s="11">
        <v>4562342690081</v>
      </c>
      <c r="F4992" s="10">
        <v>0</v>
      </c>
      <c r="G4992" s="10">
        <v>0</v>
      </c>
      <c r="H4992" s="10" t="s">
        <v>25</v>
      </c>
      <c r="I4992" s="10" t="s">
        <v>19</v>
      </c>
      <c r="J4992" s="10" t="s">
        <v>329</v>
      </c>
      <c r="K4992" s="10">
        <v>8</v>
      </c>
      <c r="L4992" s="10">
        <v>0</v>
      </c>
      <c r="M4992" s="10">
        <v>0</v>
      </c>
      <c r="N4992" s="10">
        <v>0</v>
      </c>
    </row>
    <row r="4993" spans="1:14" x14ac:dyDescent="0.15">
      <c r="A4993" t="str">
        <f t="shared" si="80"/>
        <v>202003_309_4562342690029</v>
      </c>
      <c r="B4993" s="10">
        <v>202003</v>
      </c>
      <c r="C4993" s="10">
        <v>309</v>
      </c>
      <c r="D4993" s="10" t="s">
        <v>74</v>
      </c>
      <c r="E4993" s="11">
        <v>4562342690029</v>
      </c>
      <c r="F4993" s="10">
        <v>0</v>
      </c>
      <c r="G4993" s="10">
        <v>0</v>
      </c>
      <c r="H4993" s="10" t="s">
        <v>18</v>
      </c>
      <c r="I4993" s="10" t="s">
        <v>19</v>
      </c>
      <c r="J4993" s="10" t="s">
        <v>329</v>
      </c>
      <c r="K4993" s="10">
        <v>3</v>
      </c>
      <c r="L4993" s="10">
        <v>2</v>
      </c>
      <c r="M4993" s="10">
        <v>0</v>
      </c>
      <c r="N4993" s="10">
        <v>0</v>
      </c>
    </row>
    <row r="4994" spans="1:14" x14ac:dyDescent="0.15">
      <c r="A4994" t="str">
        <f t="shared" si="80"/>
        <v>202003_309_4562342690036</v>
      </c>
      <c r="B4994" s="10">
        <v>202003</v>
      </c>
      <c r="C4994" s="10">
        <v>309</v>
      </c>
      <c r="D4994" s="10" t="s">
        <v>74</v>
      </c>
      <c r="E4994" s="11">
        <v>4562342690036</v>
      </c>
      <c r="F4994" s="10">
        <v>0</v>
      </c>
      <c r="G4994" s="10">
        <v>0</v>
      </c>
      <c r="H4994" s="10" t="s">
        <v>20</v>
      </c>
      <c r="I4994" s="10" t="s">
        <v>19</v>
      </c>
      <c r="J4994" s="10" t="s">
        <v>329</v>
      </c>
      <c r="K4994" s="10">
        <v>6</v>
      </c>
      <c r="L4994" s="10">
        <v>0</v>
      </c>
      <c r="M4994" s="10">
        <v>0</v>
      </c>
      <c r="N4994" s="10">
        <v>0</v>
      </c>
    </row>
    <row r="4995" spans="1:14" x14ac:dyDescent="0.15">
      <c r="A4995" t="str">
        <f t="shared" si="80"/>
        <v>202003_309_4562342690050</v>
      </c>
      <c r="B4995" s="10">
        <v>202003</v>
      </c>
      <c r="C4995" s="10">
        <v>309</v>
      </c>
      <c r="D4995" s="10" t="s">
        <v>74</v>
      </c>
      <c r="E4995" s="11">
        <v>4562342690050</v>
      </c>
      <c r="F4995" s="10">
        <v>0</v>
      </c>
      <c r="G4995" s="10">
        <v>0</v>
      </c>
      <c r="H4995" s="10" t="s">
        <v>22</v>
      </c>
      <c r="I4995" s="10" t="s">
        <v>19</v>
      </c>
      <c r="J4995" s="10" t="s">
        <v>329</v>
      </c>
      <c r="K4995" s="10">
        <v>8</v>
      </c>
      <c r="L4995" s="10">
        <v>0</v>
      </c>
      <c r="M4995" s="10">
        <v>0</v>
      </c>
      <c r="N4995" s="10">
        <v>0</v>
      </c>
    </row>
    <row r="4996" spans="1:14" x14ac:dyDescent="0.15">
      <c r="A4996" t="str">
        <f t="shared" si="80"/>
        <v>202003_309_4562342690043</v>
      </c>
      <c r="B4996" s="10">
        <v>202003</v>
      </c>
      <c r="C4996" s="10">
        <v>309</v>
      </c>
      <c r="D4996" s="10" t="s">
        <v>74</v>
      </c>
      <c r="E4996" s="11">
        <v>4562342690043</v>
      </c>
      <c r="F4996" s="10">
        <v>0</v>
      </c>
      <c r="G4996" s="10">
        <v>0</v>
      </c>
      <c r="H4996" s="10" t="s">
        <v>21</v>
      </c>
      <c r="I4996" s="10" t="s">
        <v>19</v>
      </c>
      <c r="J4996" s="10" t="s">
        <v>329</v>
      </c>
      <c r="K4996" s="10">
        <v>16</v>
      </c>
      <c r="L4996" s="10">
        <v>2</v>
      </c>
      <c r="M4996" s="10">
        <v>0</v>
      </c>
      <c r="N4996" s="10">
        <v>0</v>
      </c>
    </row>
    <row r="4997" spans="1:14" x14ac:dyDescent="0.15">
      <c r="A4997" t="str">
        <f t="shared" si="80"/>
        <v>202003_309_4562342690067</v>
      </c>
      <c r="B4997" s="10">
        <v>202003</v>
      </c>
      <c r="C4997" s="10">
        <v>309</v>
      </c>
      <c r="D4997" s="10" t="s">
        <v>74</v>
      </c>
      <c r="E4997" s="11">
        <v>4562342690067</v>
      </c>
      <c r="F4997" s="10">
        <v>0</v>
      </c>
      <c r="G4997" s="10">
        <v>0</v>
      </c>
      <c r="H4997" s="10" t="s">
        <v>23</v>
      </c>
      <c r="I4997" s="10" t="s">
        <v>19</v>
      </c>
      <c r="J4997" s="10" t="s">
        <v>329</v>
      </c>
      <c r="K4997" s="10">
        <v>20</v>
      </c>
      <c r="L4997" s="10">
        <v>0</v>
      </c>
      <c r="M4997" s="10">
        <v>0</v>
      </c>
      <c r="N4997" s="10">
        <v>0</v>
      </c>
    </row>
    <row r="4998" spans="1:14" x14ac:dyDescent="0.15">
      <c r="A4998" t="str">
        <f t="shared" si="80"/>
        <v>202003_309_4562342690074</v>
      </c>
      <c r="B4998" s="10">
        <v>202003</v>
      </c>
      <c r="C4998" s="10">
        <v>309</v>
      </c>
      <c r="D4998" s="10" t="s">
        <v>74</v>
      </c>
      <c r="E4998" s="11">
        <v>4562342690074</v>
      </c>
      <c r="F4998" s="10">
        <v>0</v>
      </c>
      <c r="G4998" s="10">
        <v>0</v>
      </c>
      <c r="H4998" s="10" t="s">
        <v>24</v>
      </c>
      <c r="I4998" s="10" t="s">
        <v>19</v>
      </c>
      <c r="J4998" s="10" t="s">
        <v>329</v>
      </c>
      <c r="K4998" s="10">
        <v>17</v>
      </c>
      <c r="L4998" s="10">
        <v>1</v>
      </c>
      <c r="M4998" s="10">
        <v>0</v>
      </c>
      <c r="N4998" s="10">
        <v>0</v>
      </c>
    </row>
    <row r="4999" spans="1:14" x14ac:dyDescent="0.15">
      <c r="A4999" t="str">
        <f t="shared" si="80"/>
        <v>202003_309_4562342690081</v>
      </c>
      <c r="B4999" s="10">
        <v>202003</v>
      </c>
      <c r="C4999" s="10">
        <v>309</v>
      </c>
      <c r="D4999" s="10" t="s">
        <v>74</v>
      </c>
      <c r="E4999" s="11">
        <v>4562342690081</v>
      </c>
      <c r="F4999" s="10">
        <v>0</v>
      </c>
      <c r="G4999" s="10">
        <v>0</v>
      </c>
      <c r="H4999" s="10" t="s">
        <v>25</v>
      </c>
      <c r="I4999" s="10" t="s">
        <v>19</v>
      </c>
      <c r="J4999" s="10" t="s">
        <v>329</v>
      </c>
      <c r="K4999" s="10">
        <v>6</v>
      </c>
      <c r="L4999" s="10">
        <v>1</v>
      </c>
      <c r="M4999" s="10">
        <v>0</v>
      </c>
      <c r="N4999" s="10">
        <v>0</v>
      </c>
    </row>
    <row r="5000" spans="1:14" x14ac:dyDescent="0.15">
      <c r="A5000" t="str">
        <f t="shared" si="80"/>
        <v>202003_310_4562342690029</v>
      </c>
      <c r="B5000" s="10">
        <v>202003</v>
      </c>
      <c r="C5000" s="10">
        <v>310</v>
      </c>
      <c r="D5000" s="10" t="s">
        <v>75</v>
      </c>
      <c r="E5000" s="11">
        <v>4562342690029</v>
      </c>
      <c r="F5000" s="10">
        <v>0</v>
      </c>
      <c r="G5000" s="10">
        <v>0</v>
      </c>
      <c r="H5000" s="10" t="s">
        <v>18</v>
      </c>
      <c r="I5000" s="10" t="s">
        <v>19</v>
      </c>
      <c r="J5000" s="10" t="s">
        <v>329</v>
      </c>
      <c r="K5000" s="10">
        <v>21</v>
      </c>
      <c r="L5000" s="10">
        <v>3</v>
      </c>
      <c r="M5000" s="10">
        <v>0</v>
      </c>
      <c r="N5000" s="10">
        <v>0</v>
      </c>
    </row>
    <row r="5001" spans="1:14" x14ac:dyDescent="0.15">
      <c r="A5001" t="str">
        <f t="shared" si="80"/>
        <v>202003_310_4562342690036</v>
      </c>
      <c r="B5001" s="10">
        <v>202003</v>
      </c>
      <c r="C5001" s="10">
        <v>310</v>
      </c>
      <c r="D5001" s="10" t="s">
        <v>75</v>
      </c>
      <c r="E5001" s="11">
        <v>4562342690036</v>
      </c>
      <c r="F5001" s="10">
        <v>0</v>
      </c>
      <c r="G5001" s="10">
        <v>0</v>
      </c>
      <c r="H5001" s="10" t="s">
        <v>20</v>
      </c>
      <c r="I5001" s="10" t="s">
        <v>19</v>
      </c>
      <c r="J5001" s="10" t="s">
        <v>329</v>
      </c>
      <c r="K5001" s="10">
        <v>7</v>
      </c>
      <c r="L5001" s="10">
        <v>0</v>
      </c>
      <c r="M5001" s="10">
        <v>0</v>
      </c>
      <c r="N5001" s="10">
        <v>0</v>
      </c>
    </row>
    <row r="5002" spans="1:14" x14ac:dyDescent="0.15">
      <c r="A5002" t="str">
        <f t="shared" si="80"/>
        <v>202003_310_4562342690050</v>
      </c>
      <c r="B5002" s="10">
        <v>202003</v>
      </c>
      <c r="C5002" s="10">
        <v>310</v>
      </c>
      <c r="D5002" s="10" t="s">
        <v>75</v>
      </c>
      <c r="E5002" s="11">
        <v>4562342690050</v>
      </c>
      <c r="F5002" s="10">
        <v>0</v>
      </c>
      <c r="G5002" s="10">
        <v>0</v>
      </c>
      <c r="H5002" s="10" t="s">
        <v>22</v>
      </c>
      <c r="I5002" s="10" t="s">
        <v>19</v>
      </c>
      <c r="J5002" s="10" t="s">
        <v>329</v>
      </c>
      <c r="K5002" s="10">
        <v>5</v>
      </c>
      <c r="L5002" s="10">
        <v>0</v>
      </c>
      <c r="M5002" s="10">
        <v>0</v>
      </c>
      <c r="N5002" s="10">
        <v>0</v>
      </c>
    </row>
    <row r="5003" spans="1:14" x14ac:dyDescent="0.15">
      <c r="A5003" t="str">
        <f t="shared" si="80"/>
        <v>202003_310_4562342690043</v>
      </c>
      <c r="B5003" s="10">
        <v>202003</v>
      </c>
      <c r="C5003" s="10">
        <v>310</v>
      </c>
      <c r="D5003" s="10" t="s">
        <v>75</v>
      </c>
      <c r="E5003" s="11">
        <v>4562342690043</v>
      </c>
      <c r="F5003" s="10">
        <v>0</v>
      </c>
      <c r="G5003" s="10">
        <v>0</v>
      </c>
      <c r="H5003" s="10" t="s">
        <v>21</v>
      </c>
      <c r="I5003" s="10" t="s">
        <v>19</v>
      </c>
      <c r="J5003" s="10" t="s">
        <v>329</v>
      </c>
      <c r="K5003" s="10">
        <v>22</v>
      </c>
      <c r="L5003" s="10">
        <v>0</v>
      </c>
      <c r="M5003" s="10">
        <v>0</v>
      </c>
      <c r="N5003" s="10">
        <v>0</v>
      </c>
    </row>
    <row r="5004" spans="1:14" x14ac:dyDescent="0.15">
      <c r="A5004" t="str">
        <f t="shared" si="80"/>
        <v>202003_310_4562342690067</v>
      </c>
      <c r="B5004" s="10">
        <v>202003</v>
      </c>
      <c r="C5004" s="10">
        <v>310</v>
      </c>
      <c r="D5004" s="10" t="s">
        <v>75</v>
      </c>
      <c r="E5004" s="11">
        <v>4562342690067</v>
      </c>
      <c r="F5004" s="10">
        <v>0</v>
      </c>
      <c r="G5004" s="10">
        <v>0</v>
      </c>
      <c r="H5004" s="10" t="s">
        <v>23</v>
      </c>
      <c r="I5004" s="10" t="s">
        <v>19</v>
      </c>
      <c r="J5004" s="10" t="s">
        <v>329</v>
      </c>
      <c r="K5004" s="10">
        <v>21</v>
      </c>
      <c r="L5004" s="10">
        <v>1</v>
      </c>
      <c r="M5004" s="10">
        <v>0</v>
      </c>
      <c r="N5004" s="10">
        <v>0</v>
      </c>
    </row>
    <row r="5005" spans="1:14" x14ac:dyDescent="0.15">
      <c r="A5005" t="str">
        <f t="shared" si="80"/>
        <v>202003_310_4562342690074</v>
      </c>
      <c r="B5005" s="10">
        <v>202003</v>
      </c>
      <c r="C5005" s="10">
        <v>310</v>
      </c>
      <c r="D5005" s="10" t="s">
        <v>75</v>
      </c>
      <c r="E5005" s="11">
        <v>4562342690074</v>
      </c>
      <c r="F5005" s="10">
        <v>0</v>
      </c>
      <c r="G5005" s="10">
        <v>0</v>
      </c>
      <c r="H5005" s="10" t="s">
        <v>24</v>
      </c>
      <c r="I5005" s="10" t="s">
        <v>19</v>
      </c>
      <c r="J5005" s="10" t="s">
        <v>329</v>
      </c>
      <c r="K5005" s="10">
        <v>19</v>
      </c>
      <c r="L5005" s="10">
        <v>1</v>
      </c>
      <c r="M5005" s="10">
        <v>0</v>
      </c>
      <c r="N5005" s="10">
        <v>0</v>
      </c>
    </row>
    <row r="5006" spans="1:14" x14ac:dyDescent="0.15">
      <c r="A5006" t="str">
        <f t="shared" si="80"/>
        <v>202003_310_4562342690081</v>
      </c>
      <c r="B5006" s="10">
        <v>202003</v>
      </c>
      <c r="C5006" s="10">
        <v>310</v>
      </c>
      <c r="D5006" s="10" t="s">
        <v>75</v>
      </c>
      <c r="E5006" s="11">
        <v>4562342690081</v>
      </c>
      <c r="F5006" s="10">
        <v>0</v>
      </c>
      <c r="G5006" s="10">
        <v>0</v>
      </c>
      <c r="H5006" s="10" t="s">
        <v>25</v>
      </c>
      <c r="I5006" s="10" t="s">
        <v>19</v>
      </c>
      <c r="J5006" s="10" t="s">
        <v>329</v>
      </c>
      <c r="K5006" s="10">
        <v>3</v>
      </c>
      <c r="L5006" s="10">
        <v>0</v>
      </c>
      <c r="M5006" s="10">
        <v>0</v>
      </c>
      <c r="N5006" s="10">
        <v>0</v>
      </c>
    </row>
    <row r="5007" spans="1:14" x14ac:dyDescent="0.15">
      <c r="A5007" t="str">
        <f t="shared" si="80"/>
        <v>202003_315_4562342690029</v>
      </c>
      <c r="B5007" s="10">
        <v>202003</v>
      </c>
      <c r="C5007" s="10">
        <v>315</v>
      </c>
      <c r="D5007" s="10" t="s">
        <v>78</v>
      </c>
      <c r="E5007" s="11">
        <v>4562342690029</v>
      </c>
      <c r="F5007" s="10">
        <v>0</v>
      </c>
      <c r="G5007" s="10">
        <v>0</v>
      </c>
      <c r="H5007" s="10" t="s">
        <v>18</v>
      </c>
      <c r="I5007" s="10" t="s">
        <v>19</v>
      </c>
      <c r="J5007" s="10" t="s">
        <v>329</v>
      </c>
      <c r="K5007" s="10">
        <v>6</v>
      </c>
      <c r="L5007" s="10">
        <v>3</v>
      </c>
      <c r="M5007" s="10">
        <v>0</v>
      </c>
      <c r="N5007" s="10">
        <v>0</v>
      </c>
    </row>
    <row r="5008" spans="1:14" x14ac:dyDescent="0.15">
      <c r="A5008" t="str">
        <f t="shared" si="80"/>
        <v>202003_315_4562342690036</v>
      </c>
      <c r="B5008" s="10">
        <v>202003</v>
      </c>
      <c r="C5008" s="10">
        <v>315</v>
      </c>
      <c r="D5008" s="10" t="s">
        <v>78</v>
      </c>
      <c r="E5008" s="11">
        <v>4562342690036</v>
      </c>
      <c r="F5008" s="10">
        <v>0</v>
      </c>
      <c r="G5008" s="10">
        <v>0</v>
      </c>
      <c r="H5008" s="10" t="s">
        <v>20</v>
      </c>
      <c r="I5008" s="10" t="s">
        <v>19</v>
      </c>
      <c r="J5008" s="10" t="s">
        <v>329</v>
      </c>
      <c r="K5008" s="10">
        <v>7</v>
      </c>
      <c r="L5008" s="10">
        <v>0</v>
      </c>
      <c r="M5008" s="10">
        <v>0</v>
      </c>
      <c r="N5008" s="10">
        <v>0</v>
      </c>
    </row>
    <row r="5009" spans="1:14" x14ac:dyDescent="0.15">
      <c r="A5009" t="str">
        <f t="shared" si="80"/>
        <v>202003_315_4562342690050</v>
      </c>
      <c r="B5009" s="10">
        <v>202003</v>
      </c>
      <c r="C5009" s="10">
        <v>315</v>
      </c>
      <c r="D5009" s="10" t="s">
        <v>78</v>
      </c>
      <c r="E5009" s="11">
        <v>4562342690050</v>
      </c>
      <c r="F5009" s="10">
        <v>0</v>
      </c>
      <c r="G5009" s="10">
        <v>0</v>
      </c>
      <c r="H5009" s="10" t="s">
        <v>22</v>
      </c>
      <c r="I5009" s="10" t="s">
        <v>19</v>
      </c>
      <c r="J5009" s="10" t="s">
        <v>329</v>
      </c>
      <c r="K5009" s="10">
        <v>4</v>
      </c>
      <c r="L5009" s="10">
        <v>0</v>
      </c>
      <c r="M5009" s="10">
        <v>0</v>
      </c>
      <c r="N5009" s="10">
        <v>0</v>
      </c>
    </row>
    <row r="5010" spans="1:14" x14ac:dyDescent="0.15">
      <c r="A5010" t="str">
        <f t="shared" si="80"/>
        <v>202003_315_4562342690043</v>
      </c>
      <c r="B5010" s="10">
        <v>202003</v>
      </c>
      <c r="C5010" s="10">
        <v>315</v>
      </c>
      <c r="D5010" s="10" t="s">
        <v>78</v>
      </c>
      <c r="E5010" s="11">
        <v>4562342690043</v>
      </c>
      <c r="F5010" s="10">
        <v>0</v>
      </c>
      <c r="G5010" s="10">
        <v>0</v>
      </c>
      <c r="H5010" s="10" t="s">
        <v>21</v>
      </c>
      <c r="I5010" s="10" t="s">
        <v>19</v>
      </c>
      <c r="J5010" s="10" t="s">
        <v>329</v>
      </c>
      <c r="K5010" s="10">
        <v>13</v>
      </c>
      <c r="L5010" s="10">
        <v>2</v>
      </c>
      <c r="M5010" s="10">
        <v>0</v>
      </c>
      <c r="N5010" s="10">
        <v>0</v>
      </c>
    </row>
    <row r="5011" spans="1:14" x14ac:dyDescent="0.15">
      <c r="A5011" t="str">
        <f t="shared" si="80"/>
        <v>202003_315_4562342690067</v>
      </c>
      <c r="B5011" s="10">
        <v>202003</v>
      </c>
      <c r="C5011" s="10">
        <v>315</v>
      </c>
      <c r="D5011" s="10" t="s">
        <v>78</v>
      </c>
      <c r="E5011" s="11">
        <v>4562342690067</v>
      </c>
      <c r="F5011" s="10">
        <v>0</v>
      </c>
      <c r="G5011" s="10">
        <v>0</v>
      </c>
      <c r="H5011" s="10" t="s">
        <v>23</v>
      </c>
      <c r="I5011" s="10" t="s">
        <v>19</v>
      </c>
      <c r="J5011" s="10" t="s">
        <v>329</v>
      </c>
      <c r="K5011" s="10">
        <v>21</v>
      </c>
      <c r="L5011" s="10">
        <v>0</v>
      </c>
      <c r="M5011" s="10">
        <v>0</v>
      </c>
      <c r="N5011" s="10">
        <v>0</v>
      </c>
    </row>
    <row r="5012" spans="1:14" x14ac:dyDescent="0.15">
      <c r="A5012" t="str">
        <f t="shared" si="80"/>
        <v>202003_315_4562342690074</v>
      </c>
      <c r="B5012" s="10">
        <v>202003</v>
      </c>
      <c r="C5012" s="10">
        <v>315</v>
      </c>
      <c r="D5012" s="10" t="s">
        <v>78</v>
      </c>
      <c r="E5012" s="11">
        <v>4562342690074</v>
      </c>
      <c r="F5012" s="10">
        <v>0</v>
      </c>
      <c r="G5012" s="10">
        <v>0</v>
      </c>
      <c r="H5012" s="10" t="s">
        <v>24</v>
      </c>
      <c r="I5012" s="10" t="s">
        <v>19</v>
      </c>
      <c r="J5012" s="10" t="s">
        <v>329</v>
      </c>
      <c r="K5012" s="10">
        <v>19</v>
      </c>
      <c r="L5012" s="10">
        <v>0</v>
      </c>
      <c r="M5012" s="10">
        <v>0</v>
      </c>
      <c r="N5012" s="10">
        <v>0</v>
      </c>
    </row>
    <row r="5013" spans="1:14" x14ac:dyDescent="0.15">
      <c r="A5013" t="str">
        <f t="shared" si="80"/>
        <v>202003_315_4562342690081</v>
      </c>
      <c r="B5013" s="10">
        <v>202003</v>
      </c>
      <c r="C5013" s="10">
        <v>315</v>
      </c>
      <c r="D5013" s="10" t="s">
        <v>78</v>
      </c>
      <c r="E5013" s="11">
        <v>4562342690081</v>
      </c>
      <c r="F5013" s="10">
        <v>0</v>
      </c>
      <c r="G5013" s="10">
        <v>0</v>
      </c>
      <c r="H5013" s="10" t="s">
        <v>25</v>
      </c>
      <c r="I5013" s="10" t="s">
        <v>19</v>
      </c>
      <c r="J5013" s="10" t="s">
        <v>329</v>
      </c>
      <c r="K5013" s="10">
        <v>2</v>
      </c>
      <c r="L5013" s="10">
        <v>0</v>
      </c>
      <c r="M5013" s="10">
        <v>0</v>
      </c>
      <c r="N5013" s="10">
        <v>0</v>
      </c>
    </row>
    <row r="5014" spans="1:14" x14ac:dyDescent="0.15">
      <c r="A5014" t="str">
        <f t="shared" si="80"/>
        <v>202003_383_4562342690029</v>
      </c>
      <c r="B5014" s="10">
        <v>202003</v>
      </c>
      <c r="C5014" s="10">
        <v>383</v>
      </c>
      <c r="D5014" s="10" t="s">
        <v>97</v>
      </c>
      <c r="E5014" s="11">
        <v>4562342690029</v>
      </c>
      <c r="F5014" s="10">
        <v>0</v>
      </c>
      <c r="G5014" s="10">
        <v>0</v>
      </c>
      <c r="H5014" s="10" t="s">
        <v>18</v>
      </c>
      <c r="I5014" s="10" t="s">
        <v>19</v>
      </c>
      <c r="J5014" s="10" t="s">
        <v>329</v>
      </c>
      <c r="K5014" s="10">
        <v>17</v>
      </c>
      <c r="L5014" s="10">
        <v>1</v>
      </c>
      <c r="M5014" s="10">
        <v>0</v>
      </c>
      <c r="N5014" s="10">
        <v>0</v>
      </c>
    </row>
    <row r="5015" spans="1:14" x14ac:dyDescent="0.15">
      <c r="A5015" t="str">
        <f t="shared" si="80"/>
        <v>202003_383_4562342690036</v>
      </c>
      <c r="B5015" s="10">
        <v>202003</v>
      </c>
      <c r="C5015" s="10">
        <v>383</v>
      </c>
      <c r="D5015" s="10" t="s">
        <v>97</v>
      </c>
      <c r="E5015" s="11">
        <v>4562342690036</v>
      </c>
      <c r="F5015" s="10">
        <v>0</v>
      </c>
      <c r="G5015" s="10">
        <v>0</v>
      </c>
      <c r="H5015" s="10" t="s">
        <v>20</v>
      </c>
      <c r="I5015" s="10" t="s">
        <v>19</v>
      </c>
      <c r="J5015" s="10" t="s">
        <v>329</v>
      </c>
      <c r="K5015" s="10">
        <v>6</v>
      </c>
      <c r="L5015" s="10">
        <v>0</v>
      </c>
      <c r="M5015" s="10">
        <v>0</v>
      </c>
      <c r="N5015" s="10">
        <v>0</v>
      </c>
    </row>
    <row r="5016" spans="1:14" x14ac:dyDescent="0.15">
      <c r="A5016" t="str">
        <f t="shared" si="80"/>
        <v>202003_383_4562342690050</v>
      </c>
      <c r="B5016" s="10">
        <v>202003</v>
      </c>
      <c r="C5016" s="10">
        <v>383</v>
      </c>
      <c r="D5016" s="10" t="s">
        <v>97</v>
      </c>
      <c r="E5016" s="11">
        <v>4562342690050</v>
      </c>
      <c r="F5016" s="10">
        <v>0</v>
      </c>
      <c r="G5016" s="10">
        <v>0</v>
      </c>
      <c r="H5016" s="10" t="s">
        <v>22</v>
      </c>
      <c r="I5016" s="10" t="s">
        <v>19</v>
      </c>
      <c r="J5016" s="10" t="s">
        <v>329</v>
      </c>
      <c r="K5016" s="10">
        <v>7</v>
      </c>
      <c r="L5016" s="10">
        <v>1</v>
      </c>
      <c r="M5016" s="10">
        <v>0</v>
      </c>
      <c r="N5016" s="10">
        <v>0</v>
      </c>
    </row>
    <row r="5017" spans="1:14" x14ac:dyDescent="0.15">
      <c r="A5017" t="str">
        <f t="shared" ref="A5017:A5080" si="81">B5017&amp;"_"&amp;C5017&amp;"_"&amp;E5017</f>
        <v>202003_383_4562342690043</v>
      </c>
      <c r="B5017" s="10">
        <v>202003</v>
      </c>
      <c r="C5017" s="10">
        <v>383</v>
      </c>
      <c r="D5017" s="10" t="s">
        <v>97</v>
      </c>
      <c r="E5017" s="11">
        <v>4562342690043</v>
      </c>
      <c r="F5017" s="10">
        <v>0</v>
      </c>
      <c r="G5017" s="10">
        <v>0</v>
      </c>
      <c r="H5017" s="10" t="s">
        <v>21</v>
      </c>
      <c r="I5017" s="10" t="s">
        <v>19</v>
      </c>
      <c r="J5017" s="10" t="s">
        <v>329</v>
      </c>
      <c r="K5017" s="10">
        <v>16</v>
      </c>
      <c r="L5017" s="10">
        <v>0</v>
      </c>
      <c r="M5017" s="10">
        <v>0</v>
      </c>
      <c r="N5017" s="10">
        <v>0</v>
      </c>
    </row>
    <row r="5018" spans="1:14" x14ac:dyDescent="0.15">
      <c r="A5018" t="str">
        <f t="shared" si="81"/>
        <v>202003_383_4562342690067</v>
      </c>
      <c r="B5018" s="10">
        <v>202003</v>
      </c>
      <c r="C5018" s="10">
        <v>383</v>
      </c>
      <c r="D5018" s="10" t="s">
        <v>97</v>
      </c>
      <c r="E5018" s="11">
        <v>4562342690067</v>
      </c>
      <c r="F5018" s="10">
        <v>0</v>
      </c>
      <c r="G5018" s="10">
        <v>0</v>
      </c>
      <c r="H5018" s="10" t="s">
        <v>23</v>
      </c>
      <c r="I5018" s="10" t="s">
        <v>19</v>
      </c>
      <c r="J5018" s="10" t="s">
        <v>329</v>
      </c>
      <c r="K5018" s="10">
        <v>24</v>
      </c>
      <c r="L5018" s="10">
        <v>0</v>
      </c>
      <c r="M5018" s="10">
        <v>0</v>
      </c>
      <c r="N5018" s="10">
        <v>0</v>
      </c>
    </row>
    <row r="5019" spans="1:14" x14ac:dyDescent="0.15">
      <c r="A5019" t="str">
        <f t="shared" si="81"/>
        <v>202003_383_4562342690074</v>
      </c>
      <c r="B5019" s="10">
        <v>202003</v>
      </c>
      <c r="C5019" s="10">
        <v>383</v>
      </c>
      <c r="D5019" s="10" t="s">
        <v>97</v>
      </c>
      <c r="E5019" s="11">
        <v>4562342690074</v>
      </c>
      <c r="F5019" s="10">
        <v>0</v>
      </c>
      <c r="G5019" s="10">
        <v>0</v>
      </c>
      <c r="H5019" s="10" t="s">
        <v>24</v>
      </c>
      <c r="I5019" s="10" t="s">
        <v>19</v>
      </c>
      <c r="J5019" s="10" t="s">
        <v>329</v>
      </c>
      <c r="K5019" s="10">
        <v>12</v>
      </c>
      <c r="L5019" s="10">
        <v>0</v>
      </c>
      <c r="M5019" s="10">
        <v>0</v>
      </c>
      <c r="N5019" s="10">
        <v>0</v>
      </c>
    </row>
    <row r="5020" spans="1:14" x14ac:dyDescent="0.15">
      <c r="A5020" t="str">
        <f t="shared" si="81"/>
        <v>202003_383_4562342690081</v>
      </c>
      <c r="B5020" s="10">
        <v>202003</v>
      </c>
      <c r="C5020" s="10">
        <v>383</v>
      </c>
      <c r="D5020" s="10" t="s">
        <v>97</v>
      </c>
      <c r="E5020" s="11">
        <v>4562342690081</v>
      </c>
      <c r="F5020" s="10">
        <v>0</v>
      </c>
      <c r="G5020" s="10">
        <v>0</v>
      </c>
      <c r="H5020" s="10" t="s">
        <v>25</v>
      </c>
      <c r="I5020" s="10" t="s">
        <v>19</v>
      </c>
      <c r="J5020" s="10" t="s">
        <v>329</v>
      </c>
      <c r="K5020" s="10">
        <v>0</v>
      </c>
      <c r="L5020" s="10">
        <v>1</v>
      </c>
      <c r="M5020" s="10">
        <v>0</v>
      </c>
      <c r="N5020" s="10">
        <v>0</v>
      </c>
    </row>
    <row r="5021" spans="1:14" x14ac:dyDescent="0.15">
      <c r="A5021" t="str">
        <f t="shared" si="81"/>
        <v>202003_385_4562342690029</v>
      </c>
      <c r="B5021" s="10">
        <v>202003</v>
      </c>
      <c r="C5021" s="10">
        <v>385</v>
      </c>
      <c r="D5021" s="10" t="s">
        <v>98</v>
      </c>
      <c r="E5021" s="11">
        <v>4562342690029</v>
      </c>
      <c r="F5021" s="10">
        <v>0</v>
      </c>
      <c r="G5021" s="10">
        <v>0</v>
      </c>
      <c r="H5021" s="10" t="s">
        <v>18</v>
      </c>
      <c r="I5021" s="10" t="s">
        <v>19</v>
      </c>
      <c r="J5021" s="10" t="s">
        <v>329</v>
      </c>
      <c r="K5021" s="10">
        <v>21</v>
      </c>
      <c r="L5021" s="10">
        <v>0</v>
      </c>
      <c r="M5021" s="10">
        <v>0</v>
      </c>
      <c r="N5021" s="10">
        <v>0</v>
      </c>
    </row>
    <row r="5022" spans="1:14" x14ac:dyDescent="0.15">
      <c r="A5022" t="str">
        <f t="shared" si="81"/>
        <v>202003_385_4562342690036</v>
      </c>
      <c r="B5022" s="10">
        <v>202003</v>
      </c>
      <c r="C5022" s="10">
        <v>385</v>
      </c>
      <c r="D5022" s="10" t="s">
        <v>98</v>
      </c>
      <c r="E5022" s="11">
        <v>4562342690036</v>
      </c>
      <c r="F5022" s="10">
        <v>0</v>
      </c>
      <c r="G5022" s="10">
        <v>0</v>
      </c>
      <c r="H5022" s="10" t="s">
        <v>20</v>
      </c>
      <c r="I5022" s="10" t="s">
        <v>19</v>
      </c>
      <c r="J5022" s="10" t="s">
        <v>329</v>
      </c>
      <c r="K5022" s="10">
        <v>6</v>
      </c>
      <c r="L5022" s="10">
        <v>0</v>
      </c>
      <c r="M5022" s="10">
        <v>0</v>
      </c>
      <c r="N5022" s="10">
        <v>0</v>
      </c>
    </row>
    <row r="5023" spans="1:14" x14ac:dyDescent="0.15">
      <c r="A5023" t="str">
        <f t="shared" si="81"/>
        <v>202003_385_4562342690050</v>
      </c>
      <c r="B5023" s="10">
        <v>202003</v>
      </c>
      <c r="C5023" s="10">
        <v>385</v>
      </c>
      <c r="D5023" s="10" t="s">
        <v>98</v>
      </c>
      <c r="E5023" s="11">
        <v>4562342690050</v>
      </c>
      <c r="F5023" s="10">
        <v>0</v>
      </c>
      <c r="G5023" s="10">
        <v>0</v>
      </c>
      <c r="H5023" s="10" t="s">
        <v>22</v>
      </c>
      <c r="I5023" s="10" t="s">
        <v>19</v>
      </c>
      <c r="J5023" s="10" t="s">
        <v>329</v>
      </c>
      <c r="K5023" s="10">
        <v>8</v>
      </c>
      <c r="L5023" s="10">
        <v>0</v>
      </c>
      <c r="M5023" s="10">
        <v>0</v>
      </c>
      <c r="N5023" s="10">
        <v>0</v>
      </c>
    </row>
    <row r="5024" spans="1:14" x14ac:dyDescent="0.15">
      <c r="A5024" t="str">
        <f t="shared" si="81"/>
        <v>202003_385_4562342690043</v>
      </c>
      <c r="B5024" s="10">
        <v>202003</v>
      </c>
      <c r="C5024" s="10">
        <v>385</v>
      </c>
      <c r="D5024" s="10" t="s">
        <v>98</v>
      </c>
      <c r="E5024" s="11">
        <v>4562342690043</v>
      </c>
      <c r="F5024" s="10">
        <v>0</v>
      </c>
      <c r="G5024" s="10">
        <v>0</v>
      </c>
      <c r="H5024" s="10" t="s">
        <v>21</v>
      </c>
      <c r="I5024" s="10" t="s">
        <v>19</v>
      </c>
      <c r="J5024" s="10" t="s">
        <v>329</v>
      </c>
      <c r="K5024" s="10">
        <v>18</v>
      </c>
      <c r="L5024" s="10">
        <v>0</v>
      </c>
      <c r="M5024" s="10">
        <v>0</v>
      </c>
      <c r="N5024" s="10">
        <v>0</v>
      </c>
    </row>
    <row r="5025" spans="1:14" x14ac:dyDescent="0.15">
      <c r="A5025" t="str">
        <f t="shared" si="81"/>
        <v>202003_385_4562342690067</v>
      </c>
      <c r="B5025" s="10">
        <v>202003</v>
      </c>
      <c r="C5025" s="10">
        <v>385</v>
      </c>
      <c r="D5025" s="10" t="s">
        <v>98</v>
      </c>
      <c r="E5025" s="11">
        <v>4562342690067</v>
      </c>
      <c r="F5025" s="10">
        <v>0</v>
      </c>
      <c r="G5025" s="10">
        <v>0</v>
      </c>
      <c r="H5025" s="10" t="s">
        <v>23</v>
      </c>
      <c r="I5025" s="10" t="s">
        <v>19</v>
      </c>
      <c r="J5025" s="10" t="s">
        <v>329</v>
      </c>
      <c r="K5025" s="10">
        <v>18</v>
      </c>
      <c r="L5025" s="10">
        <v>0</v>
      </c>
      <c r="M5025" s="10">
        <v>0</v>
      </c>
      <c r="N5025" s="10">
        <v>0</v>
      </c>
    </row>
    <row r="5026" spans="1:14" x14ac:dyDescent="0.15">
      <c r="A5026" t="str">
        <f t="shared" si="81"/>
        <v>202003_385_4562342690074</v>
      </c>
      <c r="B5026" s="10">
        <v>202003</v>
      </c>
      <c r="C5026" s="10">
        <v>385</v>
      </c>
      <c r="D5026" s="10" t="s">
        <v>98</v>
      </c>
      <c r="E5026" s="11">
        <v>4562342690074</v>
      </c>
      <c r="F5026" s="10">
        <v>0</v>
      </c>
      <c r="G5026" s="10">
        <v>0</v>
      </c>
      <c r="H5026" s="10" t="s">
        <v>24</v>
      </c>
      <c r="I5026" s="10" t="s">
        <v>19</v>
      </c>
      <c r="J5026" s="10" t="s">
        <v>329</v>
      </c>
      <c r="K5026" s="10">
        <v>14</v>
      </c>
      <c r="L5026" s="10">
        <v>0</v>
      </c>
      <c r="M5026" s="10">
        <v>0</v>
      </c>
      <c r="N5026" s="10">
        <v>0</v>
      </c>
    </row>
    <row r="5027" spans="1:14" x14ac:dyDescent="0.15">
      <c r="A5027" t="str">
        <f t="shared" si="81"/>
        <v>202003_385_4562342690081</v>
      </c>
      <c r="B5027" s="10">
        <v>202003</v>
      </c>
      <c r="C5027" s="10">
        <v>385</v>
      </c>
      <c r="D5027" s="10" t="s">
        <v>98</v>
      </c>
      <c r="E5027" s="11">
        <v>4562342690081</v>
      </c>
      <c r="F5027" s="10">
        <v>0</v>
      </c>
      <c r="G5027" s="10">
        <v>0</v>
      </c>
      <c r="H5027" s="10" t="s">
        <v>25</v>
      </c>
      <c r="I5027" s="10" t="s">
        <v>19</v>
      </c>
      <c r="J5027" s="10" t="s">
        <v>329</v>
      </c>
      <c r="K5027" s="10">
        <v>6</v>
      </c>
      <c r="L5027" s="10">
        <v>0</v>
      </c>
      <c r="M5027" s="10">
        <v>0</v>
      </c>
      <c r="N5027" s="10">
        <v>0</v>
      </c>
    </row>
    <row r="5028" spans="1:14" x14ac:dyDescent="0.15">
      <c r="A5028" t="str">
        <f t="shared" si="81"/>
        <v>202003_388_4562342690029</v>
      </c>
      <c r="B5028" s="10">
        <v>202003</v>
      </c>
      <c r="C5028" s="10">
        <v>388</v>
      </c>
      <c r="D5028" s="10" t="s">
        <v>100</v>
      </c>
      <c r="E5028" s="11">
        <v>4562342690029</v>
      </c>
      <c r="F5028" s="10">
        <v>0</v>
      </c>
      <c r="G5028" s="10">
        <v>0</v>
      </c>
      <c r="H5028" s="10" t="s">
        <v>18</v>
      </c>
      <c r="I5028" s="10" t="s">
        <v>19</v>
      </c>
      <c r="J5028" s="10" t="s">
        <v>329</v>
      </c>
      <c r="K5028" s="10">
        <v>24</v>
      </c>
      <c r="L5028" s="10">
        <v>0</v>
      </c>
      <c r="M5028" s="10">
        <v>0</v>
      </c>
      <c r="N5028" s="10">
        <v>0</v>
      </c>
    </row>
    <row r="5029" spans="1:14" x14ac:dyDescent="0.15">
      <c r="A5029" t="str">
        <f t="shared" si="81"/>
        <v>202003_388_4562342690036</v>
      </c>
      <c r="B5029" s="10">
        <v>202003</v>
      </c>
      <c r="C5029" s="10">
        <v>388</v>
      </c>
      <c r="D5029" s="10" t="s">
        <v>100</v>
      </c>
      <c r="E5029" s="11">
        <v>4562342690036</v>
      </c>
      <c r="F5029" s="10">
        <v>0</v>
      </c>
      <c r="G5029" s="10">
        <v>0</v>
      </c>
      <c r="H5029" s="10" t="s">
        <v>20</v>
      </c>
      <c r="I5029" s="10" t="s">
        <v>19</v>
      </c>
      <c r="J5029" s="10" t="s">
        <v>329</v>
      </c>
      <c r="K5029" s="10">
        <v>6</v>
      </c>
      <c r="L5029" s="10">
        <v>0</v>
      </c>
      <c r="M5029" s="10">
        <v>0</v>
      </c>
      <c r="N5029" s="10">
        <v>0</v>
      </c>
    </row>
    <row r="5030" spans="1:14" x14ac:dyDescent="0.15">
      <c r="A5030" t="str">
        <f t="shared" si="81"/>
        <v>202003_388_4562342690050</v>
      </c>
      <c r="B5030" s="10">
        <v>202003</v>
      </c>
      <c r="C5030" s="10">
        <v>388</v>
      </c>
      <c r="D5030" s="10" t="s">
        <v>100</v>
      </c>
      <c r="E5030" s="11">
        <v>4562342690050</v>
      </c>
      <c r="F5030" s="10">
        <v>0</v>
      </c>
      <c r="G5030" s="10">
        <v>0</v>
      </c>
      <c r="H5030" s="10" t="s">
        <v>22</v>
      </c>
      <c r="I5030" s="10" t="s">
        <v>19</v>
      </c>
      <c r="J5030" s="10" t="s">
        <v>329</v>
      </c>
      <c r="K5030" s="10">
        <v>6</v>
      </c>
      <c r="L5030" s="10">
        <v>1</v>
      </c>
      <c r="M5030" s="10">
        <v>0</v>
      </c>
      <c r="N5030" s="10">
        <v>0</v>
      </c>
    </row>
    <row r="5031" spans="1:14" x14ac:dyDescent="0.15">
      <c r="A5031" t="str">
        <f t="shared" si="81"/>
        <v>202003_388_4562342690043</v>
      </c>
      <c r="B5031" s="10">
        <v>202003</v>
      </c>
      <c r="C5031" s="10">
        <v>388</v>
      </c>
      <c r="D5031" s="10" t="s">
        <v>100</v>
      </c>
      <c r="E5031" s="11">
        <v>4562342690043</v>
      </c>
      <c r="F5031" s="10">
        <v>0</v>
      </c>
      <c r="G5031" s="10">
        <v>0</v>
      </c>
      <c r="H5031" s="10" t="s">
        <v>21</v>
      </c>
      <c r="I5031" s="10" t="s">
        <v>19</v>
      </c>
      <c r="J5031" s="10" t="s">
        <v>329</v>
      </c>
      <c r="K5031" s="10">
        <v>23</v>
      </c>
      <c r="L5031" s="10">
        <v>0</v>
      </c>
      <c r="M5031" s="10">
        <v>0</v>
      </c>
      <c r="N5031" s="10">
        <v>0</v>
      </c>
    </row>
    <row r="5032" spans="1:14" x14ac:dyDescent="0.15">
      <c r="A5032" t="str">
        <f t="shared" si="81"/>
        <v>202003_388_4562342690067</v>
      </c>
      <c r="B5032" s="10">
        <v>202003</v>
      </c>
      <c r="C5032" s="10">
        <v>388</v>
      </c>
      <c r="D5032" s="10" t="s">
        <v>100</v>
      </c>
      <c r="E5032" s="11">
        <v>4562342690067</v>
      </c>
      <c r="F5032" s="10">
        <v>0</v>
      </c>
      <c r="G5032" s="10">
        <v>0</v>
      </c>
      <c r="H5032" s="10" t="s">
        <v>23</v>
      </c>
      <c r="I5032" s="10" t="s">
        <v>19</v>
      </c>
      <c r="J5032" s="10" t="s">
        <v>329</v>
      </c>
      <c r="K5032" s="10">
        <v>25</v>
      </c>
      <c r="L5032" s="10">
        <v>1</v>
      </c>
      <c r="M5032" s="10">
        <v>0</v>
      </c>
      <c r="N5032" s="10">
        <v>0</v>
      </c>
    </row>
    <row r="5033" spans="1:14" x14ac:dyDescent="0.15">
      <c r="A5033" t="str">
        <f t="shared" si="81"/>
        <v>202003_388_4562342690074</v>
      </c>
      <c r="B5033" s="10">
        <v>202003</v>
      </c>
      <c r="C5033" s="10">
        <v>388</v>
      </c>
      <c r="D5033" s="10" t="s">
        <v>100</v>
      </c>
      <c r="E5033" s="11">
        <v>4562342690074</v>
      </c>
      <c r="F5033" s="10">
        <v>0</v>
      </c>
      <c r="G5033" s="10">
        <v>0</v>
      </c>
      <c r="H5033" s="10" t="s">
        <v>24</v>
      </c>
      <c r="I5033" s="10" t="s">
        <v>19</v>
      </c>
      <c r="J5033" s="10" t="s">
        <v>329</v>
      </c>
      <c r="K5033" s="10">
        <v>13</v>
      </c>
      <c r="L5033" s="10">
        <v>0</v>
      </c>
      <c r="M5033" s="10">
        <v>0</v>
      </c>
      <c r="N5033" s="10">
        <v>0</v>
      </c>
    </row>
    <row r="5034" spans="1:14" x14ac:dyDescent="0.15">
      <c r="A5034" t="str">
        <f t="shared" si="81"/>
        <v>202003_388_4562342690081</v>
      </c>
      <c r="B5034" s="10">
        <v>202003</v>
      </c>
      <c r="C5034" s="10">
        <v>388</v>
      </c>
      <c r="D5034" s="10" t="s">
        <v>100</v>
      </c>
      <c r="E5034" s="11">
        <v>4562342690081</v>
      </c>
      <c r="F5034" s="10">
        <v>0</v>
      </c>
      <c r="G5034" s="10">
        <v>0</v>
      </c>
      <c r="H5034" s="10" t="s">
        <v>25</v>
      </c>
      <c r="I5034" s="10" t="s">
        <v>19</v>
      </c>
      <c r="J5034" s="10" t="s">
        <v>329</v>
      </c>
      <c r="K5034" s="10">
        <v>7</v>
      </c>
      <c r="L5034" s="10">
        <v>0</v>
      </c>
      <c r="M5034" s="10">
        <v>0</v>
      </c>
      <c r="N5034" s="10">
        <v>0</v>
      </c>
    </row>
    <row r="5035" spans="1:14" x14ac:dyDescent="0.15">
      <c r="A5035" t="str">
        <f t="shared" si="81"/>
        <v>202003_393_4562342690029</v>
      </c>
      <c r="B5035" s="10">
        <v>202003</v>
      </c>
      <c r="C5035" s="10">
        <v>393</v>
      </c>
      <c r="D5035" s="10" t="s">
        <v>101</v>
      </c>
      <c r="E5035" s="11">
        <v>4562342690029</v>
      </c>
      <c r="F5035" s="10">
        <v>0</v>
      </c>
      <c r="G5035" s="10">
        <v>0</v>
      </c>
      <c r="H5035" s="10" t="s">
        <v>18</v>
      </c>
      <c r="I5035" s="10" t="s">
        <v>19</v>
      </c>
      <c r="J5035" s="10" t="s">
        <v>329</v>
      </c>
      <c r="K5035" s="10">
        <v>25</v>
      </c>
      <c r="L5035" s="10">
        <v>1</v>
      </c>
      <c r="M5035" s="10">
        <v>0</v>
      </c>
      <c r="N5035" s="10">
        <v>0</v>
      </c>
    </row>
    <row r="5036" spans="1:14" x14ac:dyDescent="0.15">
      <c r="A5036" t="str">
        <f t="shared" si="81"/>
        <v>202003_393_4562342690036</v>
      </c>
      <c r="B5036" s="10">
        <v>202003</v>
      </c>
      <c r="C5036" s="10">
        <v>393</v>
      </c>
      <c r="D5036" s="10" t="s">
        <v>101</v>
      </c>
      <c r="E5036" s="11">
        <v>4562342690036</v>
      </c>
      <c r="F5036" s="10">
        <v>0</v>
      </c>
      <c r="G5036" s="10">
        <v>0</v>
      </c>
      <c r="H5036" s="10" t="s">
        <v>20</v>
      </c>
      <c r="I5036" s="10" t="s">
        <v>19</v>
      </c>
      <c r="J5036" s="10" t="s">
        <v>329</v>
      </c>
      <c r="K5036" s="10">
        <v>9</v>
      </c>
      <c r="L5036" s="10">
        <v>0</v>
      </c>
      <c r="M5036" s="10">
        <v>0</v>
      </c>
      <c r="N5036" s="10">
        <v>0</v>
      </c>
    </row>
    <row r="5037" spans="1:14" x14ac:dyDescent="0.15">
      <c r="A5037" t="str">
        <f t="shared" si="81"/>
        <v>202003_393_4562342690050</v>
      </c>
      <c r="B5037" s="10">
        <v>202003</v>
      </c>
      <c r="C5037" s="10">
        <v>393</v>
      </c>
      <c r="D5037" s="10" t="s">
        <v>101</v>
      </c>
      <c r="E5037" s="11">
        <v>4562342690050</v>
      </c>
      <c r="F5037" s="10">
        <v>0</v>
      </c>
      <c r="G5037" s="10">
        <v>0</v>
      </c>
      <c r="H5037" s="10" t="s">
        <v>22</v>
      </c>
      <c r="I5037" s="10" t="s">
        <v>19</v>
      </c>
      <c r="J5037" s="10" t="s">
        <v>329</v>
      </c>
      <c r="K5037" s="10">
        <v>9</v>
      </c>
      <c r="L5037" s="10">
        <v>0</v>
      </c>
      <c r="M5037" s="10">
        <v>0</v>
      </c>
      <c r="N5037" s="10">
        <v>0</v>
      </c>
    </row>
    <row r="5038" spans="1:14" x14ac:dyDescent="0.15">
      <c r="A5038" t="str">
        <f t="shared" si="81"/>
        <v>202003_393_4562342690043</v>
      </c>
      <c r="B5038" s="10">
        <v>202003</v>
      </c>
      <c r="C5038" s="10">
        <v>393</v>
      </c>
      <c r="D5038" s="10" t="s">
        <v>101</v>
      </c>
      <c r="E5038" s="11">
        <v>4562342690043</v>
      </c>
      <c r="F5038" s="10">
        <v>0</v>
      </c>
      <c r="G5038" s="10">
        <v>0</v>
      </c>
      <c r="H5038" s="10" t="s">
        <v>21</v>
      </c>
      <c r="I5038" s="10" t="s">
        <v>19</v>
      </c>
      <c r="J5038" s="10" t="s">
        <v>329</v>
      </c>
      <c r="K5038" s="10">
        <v>25</v>
      </c>
      <c r="L5038" s="10">
        <v>1</v>
      </c>
      <c r="M5038" s="10">
        <v>0</v>
      </c>
      <c r="N5038" s="10">
        <v>0</v>
      </c>
    </row>
    <row r="5039" spans="1:14" x14ac:dyDescent="0.15">
      <c r="A5039" t="str">
        <f t="shared" si="81"/>
        <v>202003_393_4562342690067</v>
      </c>
      <c r="B5039" s="10">
        <v>202003</v>
      </c>
      <c r="C5039" s="10">
        <v>393</v>
      </c>
      <c r="D5039" s="10" t="s">
        <v>101</v>
      </c>
      <c r="E5039" s="11">
        <v>4562342690067</v>
      </c>
      <c r="F5039" s="10">
        <v>0</v>
      </c>
      <c r="G5039" s="10">
        <v>0</v>
      </c>
      <c r="H5039" s="10" t="s">
        <v>23</v>
      </c>
      <c r="I5039" s="10" t="s">
        <v>19</v>
      </c>
      <c r="J5039" s="10" t="s">
        <v>329</v>
      </c>
      <c r="K5039" s="10">
        <v>29</v>
      </c>
      <c r="L5039" s="10">
        <v>1</v>
      </c>
      <c r="M5039" s="10">
        <v>0</v>
      </c>
      <c r="N5039" s="10">
        <v>0</v>
      </c>
    </row>
    <row r="5040" spans="1:14" x14ac:dyDescent="0.15">
      <c r="A5040" t="str">
        <f t="shared" si="81"/>
        <v>202003_393_4562342690074</v>
      </c>
      <c r="B5040" s="10">
        <v>202003</v>
      </c>
      <c r="C5040" s="10">
        <v>393</v>
      </c>
      <c r="D5040" s="10" t="s">
        <v>101</v>
      </c>
      <c r="E5040" s="11">
        <v>4562342690074</v>
      </c>
      <c r="F5040" s="10">
        <v>0</v>
      </c>
      <c r="G5040" s="10">
        <v>0</v>
      </c>
      <c r="H5040" s="10" t="s">
        <v>24</v>
      </c>
      <c r="I5040" s="10" t="s">
        <v>19</v>
      </c>
      <c r="J5040" s="10" t="s">
        <v>329</v>
      </c>
      <c r="K5040" s="10">
        <v>26</v>
      </c>
      <c r="L5040" s="10">
        <v>0</v>
      </c>
      <c r="M5040" s="10">
        <v>0</v>
      </c>
      <c r="N5040" s="10">
        <v>0</v>
      </c>
    </row>
    <row r="5041" spans="1:14" x14ac:dyDescent="0.15">
      <c r="A5041" t="str">
        <f t="shared" si="81"/>
        <v>202003_393_4562342690081</v>
      </c>
      <c r="B5041" s="10">
        <v>202003</v>
      </c>
      <c r="C5041" s="10">
        <v>393</v>
      </c>
      <c r="D5041" s="10" t="s">
        <v>101</v>
      </c>
      <c r="E5041" s="11">
        <v>4562342690081</v>
      </c>
      <c r="F5041" s="10">
        <v>0</v>
      </c>
      <c r="G5041" s="10">
        <v>0</v>
      </c>
      <c r="H5041" s="10" t="s">
        <v>25</v>
      </c>
      <c r="I5041" s="10" t="s">
        <v>19</v>
      </c>
      <c r="J5041" s="10" t="s">
        <v>329</v>
      </c>
      <c r="K5041" s="10">
        <v>4</v>
      </c>
      <c r="L5041" s="10">
        <v>1</v>
      </c>
      <c r="M5041" s="10">
        <v>0</v>
      </c>
      <c r="N5041" s="10">
        <v>0</v>
      </c>
    </row>
    <row r="5042" spans="1:14" x14ac:dyDescent="0.15">
      <c r="A5042" t="str">
        <f t="shared" si="81"/>
        <v>202003_394_4562342690029</v>
      </c>
      <c r="B5042" s="10">
        <v>202003</v>
      </c>
      <c r="C5042" s="10">
        <v>394</v>
      </c>
      <c r="D5042" s="10" t="s">
        <v>102</v>
      </c>
      <c r="E5042" s="11">
        <v>4562342690029</v>
      </c>
      <c r="F5042" s="10">
        <v>0</v>
      </c>
      <c r="G5042" s="10">
        <v>0</v>
      </c>
      <c r="H5042" s="10" t="s">
        <v>18</v>
      </c>
      <c r="I5042" s="10" t="s">
        <v>19</v>
      </c>
      <c r="J5042" s="10" t="s">
        <v>329</v>
      </c>
      <c r="K5042" s="10">
        <v>8</v>
      </c>
      <c r="L5042" s="10">
        <v>1</v>
      </c>
      <c r="M5042" s="10">
        <v>0</v>
      </c>
      <c r="N5042" s="10">
        <v>0</v>
      </c>
    </row>
    <row r="5043" spans="1:14" x14ac:dyDescent="0.15">
      <c r="A5043" t="str">
        <f t="shared" si="81"/>
        <v>202003_394_4562342690036</v>
      </c>
      <c r="B5043" s="10">
        <v>202003</v>
      </c>
      <c r="C5043" s="10">
        <v>394</v>
      </c>
      <c r="D5043" s="10" t="s">
        <v>102</v>
      </c>
      <c r="E5043" s="11">
        <v>4562342690036</v>
      </c>
      <c r="F5043" s="10">
        <v>0</v>
      </c>
      <c r="G5043" s="10">
        <v>0</v>
      </c>
      <c r="H5043" s="10" t="s">
        <v>20</v>
      </c>
      <c r="I5043" s="10" t="s">
        <v>19</v>
      </c>
      <c r="J5043" s="10" t="s">
        <v>329</v>
      </c>
      <c r="K5043" s="10">
        <v>1</v>
      </c>
      <c r="L5043" s="10">
        <v>1</v>
      </c>
      <c r="M5043" s="10">
        <v>0</v>
      </c>
      <c r="N5043" s="10">
        <v>0</v>
      </c>
    </row>
    <row r="5044" spans="1:14" x14ac:dyDescent="0.15">
      <c r="A5044" t="str">
        <f t="shared" si="81"/>
        <v>202003_394_4562342690050</v>
      </c>
      <c r="B5044" s="10">
        <v>202003</v>
      </c>
      <c r="C5044" s="10">
        <v>394</v>
      </c>
      <c r="D5044" s="10" t="s">
        <v>102</v>
      </c>
      <c r="E5044" s="11">
        <v>4562342690050</v>
      </c>
      <c r="F5044" s="10">
        <v>0</v>
      </c>
      <c r="G5044" s="10">
        <v>0</v>
      </c>
      <c r="H5044" s="10" t="s">
        <v>22</v>
      </c>
      <c r="I5044" s="10" t="s">
        <v>19</v>
      </c>
      <c r="J5044" s="10" t="s">
        <v>329</v>
      </c>
      <c r="K5044" s="10">
        <v>6</v>
      </c>
      <c r="L5044" s="10">
        <v>0</v>
      </c>
      <c r="M5044" s="10">
        <v>0</v>
      </c>
      <c r="N5044" s="10">
        <v>0</v>
      </c>
    </row>
    <row r="5045" spans="1:14" x14ac:dyDescent="0.15">
      <c r="A5045" t="str">
        <f t="shared" si="81"/>
        <v>202003_394_4562342690043</v>
      </c>
      <c r="B5045" s="10">
        <v>202003</v>
      </c>
      <c r="C5045" s="10">
        <v>394</v>
      </c>
      <c r="D5045" s="10" t="s">
        <v>102</v>
      </c>
      <c r="E5045" s="11">
        <v>4562342690043</v>
      </c>
      <c r="F5045" s="10">
        <v>0</v>
      </c>
      <c r="G5045" s="10">
        <v>0</v>
      </c>
      <c r="H5045" s="10" t="s">
        <v>21</v>
      </c>
      <c r="I5045" s="10" t="s">
        <v>19</v>
      </c>
      <c r="J5045" s="10" t="s">
        <v>329</v>
      </c>
      <c r="K5045" s="10">
        <v>4</v>
      </c>
      <c r="L5045" s="10">
        <v>0</v>
      </c>
      <c r="M5045" s="10">
        <v>0</v>
      </c>
      <c r="N5045" s="10">
        <v>0</v>
      </c>
    </row>
    <row r="5046" spans="1:14" x14ac:dyDescent="0.15">
      <c r="A5046" t="str">
        <f t="shared" si="81"/>
        <v>202003_394_4562342690067</v>
      </c>
      <c r="B5046" s="10">
        <v>202003</v>
      </c>
      <c r="C5046" s="10">
        <v>394</v>
      </c>
      <c r="D5046" s="10" t="s">
        <v>102</v>
      </c>
      <c r="E5046" s="11">
        <v>4562342690067</v>
      </c>
      <c r="F5046" s="10">
        <v>0</v>
      </c>
      <c r="G5046" s="10">
        <v>0</v>
      </c>
      <c r="H5046" s="10" t="s">
        <v>23</v>
      </c>
      <c r="I5046" s="10" t="s">
        <v>19</v>
      </c>
      <c r="J5046" s="10" t="s">
        <v>329</v>
      </c>
      <c r="K5046" s="10">
        <v>19</v>
      </c>
      <c r="L5046" s="10">
        <v>0</v>
      </c>
      <c r="M5046" s="10">
        <v>0</v>
      </c>
      <c r="N5046" s="10">
        <v>0</v>
      </c>
    </row>
    <row r="5047" spans="1:14" x14ac:dyDescent="0.15">
      <c r="A5047" t="str">
        <f t="shared" si="81"/>
        <v>202003_394_4562342690074</v>
      </c>
      <c r="B5047" s="10">
        <v>202003</v>
      </c>
      <c r="C5047" s="10">
        <v>394</v>
      </c>
      <c r="D5047" s="10" t="s">
        <v>102</v>
      </c>
      <c r="E5047" s="11">
        <v>4562342690074</v>
      </c>
      <c r="F5047" s="10">
        <v>0</v>
      </c>
      <c r="G5047" s="10">
        <v>0</v>
      </c>
      <c r="H5047" s="10" t="s">
        <v>24</v>
      </c>
      <c r="I5047" s="10" t="s">
        <v>19</v>
      </c>
      <c r="J5047" s="10" t="s">
        <v>329</v>
      </c>
      <c r="K5047" s="10">
        <v>4</v>
      </c>
      <c r="L5047" s="10">
        <v>3</v>
      </c>
      <c r="M5047" s="10">
        <v>0</v>
      </c>
      <c r="N5047" s="10">
        <v>0</v>
      </c>
    </row>
    <row r="5048" spans="1:14" x14ac:dyDescent="0.15">
      <c r="A5048" t="str">
        <f t="shared" si="81"/>
        <v>202003_394_4562342690081</v>
      </c>
      <c r="B5048" s="10">
        <v>202003</v>
      </c>
      <c r="C5048" s="10">
        <v>394</v>
      </c>
      <c r="D5048" s="10" t="s">
        <v>102</v>
      </c>
      <c r="E5048" s="11">
        <v>4562342690081</v>
      </c>
      <c r="F5048" s="10">
        <v>0</v>
      </c>
      <c r="G5048" s="10">
        <v>0</v>
      </c>
      <c r="H5048" s="10" t="s">
        <v>25</v>
      </c>
      <c r="I5048" s="10" t="s">
        <v>19</v>
      </c>
      <c r="J5048" s="10" t="s">
        <v>329</v>
      </c>
      <c r="K5048" s="10">
        <v>1</v>
      </c>
      <c r="L5048" s="10">
        <v>0</v>
      </c>
      <c r="M5048" s="10">
        <v>0</v>
      </c>
      <c r="N5048" s="10">
        <v>0</v>
      </c>
    </row>
    <row r="5049" spans="1:14" x14ac:dyDescent="0.15">
      <c r="A5049" t="str">
        <f t="shared" si="81"/>
        <v>202003_398_4562342690029</v>
      </c>
      <c r="B5049" s="10">
        <v>202003</v>
      </c>
      <c r="C5049" s="10">
        <v>398</v>
      </c>
      <c r="D5049" s="10" t="s">
        <v>105</v>
      </c>
      <c r="E5049" s="11">
        <v>4562342690029</v>
      </c>
      <c r="F5049" s="10">
        <v>0</v>
      </c>
      <c r="G5049" s="10">
        <v>0</v>
      </c>
      <c r="H5049" s="10" t="s">
        <v>18</v>
      </c>
      <c r="I5049" s="10" t="s">
        <v>19</v>
      </c>
      <c r="J5049" s="10" t="s">
        <v>329</v>
      </c>
      <c r="K5049" s="10">
        <v>1</v>
      </c>
      <c r="L5049" s="10">
        <v>1</v>
      </c>
      <c r="M5049" s="10">
        <v>0</v>
      </c>
      <c r="N5049" s="10">
        <v>0</v>
      </c>
    </row>
    <row r="5050" spans="1:14" x14ac:dyDescent="0.15">
      <c r="A5050" t="str">
        <f t="shared" si="81"/>
        <v>202003_398_4562342690036</v>
      </c>
      <c r="B5050" s="10">
        <v>202003</v>
      </c>
      <c r="C5050" s="10">
        <v>398</v>
      </c>
      <c r="D5050" s="10" t="s">
        <v>105</v>
      </c>
      <c r="E5050" s="11">
        <v>4562342690036</v>
      </c>
      <c r="F5050" s="10">
        <v>0</v>
      </c>
      <c r="G5050" s="10">
        <v>0</v>
      </c>
      <c r="H5050" s="10" t="s">
        <v>20</v>
      </c>
      <c r="I5050" s="10" t="s">
        <v>19</v>
      </c>
      <c r="J5050" s="10" t="s">
        <v>329</v>
      </c>
      <c r="K5050" s="10">
        <v>6</v>
      </c>
      <c r="L5050" s="10">
        <v>0</v>
      </c>
      <c r="M5050" s="10">
        <v>0</v>
      </c>
      <c r="N5050" s="10">
        <v>0</v>
      </c>
    </row>
    <row r="5051" spans="1:14" x14ac:dyDescent="0.15">
      <c r="A5051" t="str">
        <f t="shared" si="81"/>
        <v>202003_398_4562342690050</v>
      </c>
      <c r="B5051" s="10">
        <v>202003</v>
      </c>
      <c r="C5051" s="10">
        <v>398</v>
      </c>
      <c r="D5051" s="10" t="s">
        <v>105</v>
      </c>
      <c r="E5051" s="11">
        <v>4562342690050</v>
      </c>
      <c r="F5051" s="10">
        <v>0</v>
      </c>
      <c r="G5051" s="10">
        <v>0</v>
      </c>
      <c r="H5051" s="10" t="s">
        <v>22</v>
      </c>
      <c r="I5051" s="10" t="s">
        <v>19</v>
      </c>
      <c r="J5051" s="10" t="s">
        <v>329</v>
      </c>
      <c r="K5051" s="10">
        <v>4</v>
      </c>
      <c r="L5051" s="10">
        <v>0</v>
      </c>
      <c r="M5051" s="10">
        <v>0</v>
      </c>
      <c r="N5051" s="10">
        <v>0</v>
      </c>
    </row>
    <row r="5052" spans="1:14" x14ac:dyDescent="0.15">
      <c r="A5052" t="str">
        <f t="shared" si="81"/>
        <v>202003_398_4562342690043</v>
      </c>
      <c r="B5052" s="10">
        <v>202003</v>
      </c>
      <c r="C5052" s="10">
        <v>398</v>
      </c>
      <c r="D5052" s="10" t="s">
        <v>105</v>
      </c>
      <c r="E5052" s="11">
        <v>4562342690043</v>
      </c>
      <c r="F5052" s="10">
        <v>0</v>
      </c>
      <c r="G5052" s="10">
        <v>0</v>
      </c>
      <c r="H5052" s="10" t="s">
        <v>21</v>
      </c>
      <c r="I5052" s="10" t="s">
        <v>19</v>
      </c>
      <c r="J5052" s="10" t="s">
        <v>329</v>
      </c>
      <c r="K5052" s="10">
        <v>26</v>
      </c>
      <c r="L5052" s="10">
        <v>0</v>
      </c>
      <c r="M5052" s="10">
        <v>0</v>
      </c>
      <c r="N5052" s="10">
        <v>0</v>
      </c>
    </row>
    <row r="5053" spans="1:14" x14ac:dyDescent="0.15">
      <c r="A5053" t="str">
        <f t="shared" si="81"/>
        <v>202003_398_4562342690067</v>
      </c>
      <c r="B5053" s="10">
        <v>202003</v>
      </c>
      <c r="C5053" s="10">
        <v>398</v>
      </c>
      <c r="D5053" s="10" t="s">
        <v>105</v>
      </c>
      <c r="E5053" s="11">
        <v>4562342690067</v>
      </c>
      <c r="F5053" s="10">
        <v>0</v>
      </c>
      <c r="G5053" s="10">
        <v>0</v>
      </c>
      <c r="H5053" s="10" t="s">
        <v>23</v>
      </c>
      <c r="I5053" s="10" t="s">
        <v>19</v>
      </c>
      <c r="J5053" s="10" t="s">
        <v>329</v>
      </c>
      <c r="K5053" s="10">
        <v>23</v>
      </c>
      <c r="L5053" s="10">
        <v>1</v>
      </c>
      <c r="M5053" s="10">
        <v>0</v>
      </c>
      <c r="N5053" s="10">
        <v>0</v>
      </c>
    </row>
    <row r="5054" spans="1:14" x14ac:dyDescent="0.15">
      <c r="A5054" t="str">
        <f t="shared" si="81"/>
        <v>202003_398_4562342690074</v>
      </c>
      <c r="B5054" s="10">
        <v>202003</v>
      </c>
      <c r="C5054" s="10">
        <v>398</v>
      </c>
      <c r="D5054" s="10" t="s">
        <v>105</v>
      </c>
      <c r="E5054" s="11">
        <v>4562342690074</v>
      </c>
      <c r="F5054" s="10">
        <v>0</v>
      </c>
      <c r="G5054" s="10">
        <v>0</v>
      </c>
      <c r="H5054" s="10" t="s">
        <v>24</v>
      </c>
      <c r="I5054" s="10" t="s">
        <v>19</v>
      </c>
      <c r="J5054" s="10" t="s">
        <v>329</v>
      </c>
      <c r="K5054" s="10">
        <v>20</v>
      </c>
      <c r="L5054" s="10">
        <v>0</v>
      </c>
      <c r="M5054" s="10">
        <v>0</v>
      </c>
      <c r="N5054" s="10">
        <v>0</v>
      </c>
    </row>
    <row r="5055" spans="1:14" x14ac:dyDescent="0.15">
      <c r="A5055" t="str">
        <f t="shared" si="81"/>
        <v>202003_398_4562342690081</v>
      </c>
      <c r="B5055" s="10">
        <v>202003</v>
      </c>
      <c r="C5055" s="10">
        <v>398</v>
      </c>
      <c r="D5055" s="10" t="s">
        <v>105</v>
      </c>
      <c r="E5055" s="11">
        <v>4562342690081</v>
      </c>
      <c r="F5055" s="10">
        <v>0</v>
      </c>
      <c r="G5055" s="10">
        <v>0</v>
      </c>
      <c r="H5055" s="10" t="s">
        <v>25</v>
      </c>
      <c r="I5055" s="10" t="s">
        <v>19</v>
      </c>
      <c r="J5055" s="10" t="s">
        <v>329</v>
      </c>
      <c r="K5055" s="10">
        <v>5</v>
      </c>
      <c r="L5055" s="10">
        <v>1</v>
      </c>
      <c r="M5055" s="10">
        <v>0</v>
      </c>
      <c r="N5055" s="10">
        <v>0</v>
      </c>
    </row>
    <row r="5056" spans="1:14" x14ac:dyDescent="0.15">
      <c r="A5056" t="str">
        <f t="shared" si="81"/>
        <v>202003_399_4562342690029</v>
      </c>
      <c r="B5056" s="10">
        <v>202003</v>
      </c>
      <c r="C5056" s="10">
        <v>399</v>
      </c>
      <c r="D5056" s="10" t="s">
        <v>106</v>
      </c>
      <c r="E5056" s="11">
        <v>4562342690029</v>
      </c>
      <c r="F5056" s="10">
        <v>0</v>
      </c>
      <c r="G5056" s="10">
        <v>0</v>
      </c>
      <c r="H5056" s="10" t="s">
        <v>18</v>
      </c>
      <c r="I5056" s="10" t="s">
        <v>19</v>
      </c>
      <c r="J5056" s="10" t="s">
        <v>329</v>
      </c>
      <c r="K5056" s="10">
        <v>18</v>
      </c>
      <c r="L5056" s="10">
        <v>0</v>
      </c>
      <c r="M5056" s="10">
        <v>0</v>
      </c>
      <c r="N5056" s="10">
        <v>0</v>
      </c>
    </row>
    <row r="5057" spans="1:14" x14ac:dyDescent="0.15">
      <c r="A5057" t="str">
        <f t="shared" si="81"/>
        <v>202003_399_4562342690036</v>
      </c>
      <c r="B5057" s="10">
        <v>202003</v>
      </c>
      <c r="C5057" s="10">
        <v>399</v>
      </c>
      <c r="D5057" s="10" t="s">
        <v>106</v>
      </c>
      <c r="E5057" s="11">
        <v>4562342690036</v>
      </c>
      <c r="F5057" s="10">
        <v>0</v>
      </c>
      <c r="G5057" s="10">
        <v>0</v>
      </c>
      <c r="H5057" s="10" t="s">
        <v>20</v>
      </c>
      <c r="I5057" s="10" t="s">
        <v>19</v>
      </c>
      <c r="J5057" s="10" t="s">
        <v>329</v>
      </c>
      <c r="K5057" s="10">
        <v>8</v>
      </c>
      <c r="L5057" s="10">
        <v>0</v>
      </c>
      <c r="M5057" s="10">
        <v>0</v>
      </c>
      <c r="N5057" s="10">
        <v>0</v>
      </c>
    </row>
    <row r="5058" spans="1:14" x14ac:dyDescent="0.15">
      <c r="A5058" t="str">
        <f t="shared" si="81"/>
        <v>202003_399_4562342690050</v>
      </c>
      <c r="B5058" s="10">
        <v>202003</v>
      </c>
      <c r="C5058" s="10">
        <v>399</v>
      </c>
      <c r="D5058" s="10" t="s">
        <v>106</v>
      </c>
      <c r="E5058" s="11">
        <v>4562342690050</v>
      </c>
      <c r="F5058" s="10">
        <v>0</v>
      </c>
      <c r="G5058" s="10">
        <v>0</v>
      </c>
      <c r="H5058" s="10" t="s">
        <v>22</v>
      </c>
      <c r="I5058" s="10" t="s">
        <v>19</v>
      </c>
      <c r="J5058" s="10" t="s">
        <v>329</v>
      </c>
      <c r="K5058" s="10">
        <v>7</v>
      </c>
      <c r="L5058" s="10">
        <v>0</v>
      </c>
      <c r="M5058" s="10">
        <v>0</v>
      </c>
      <c r="N5058" s="10">
        <v>0</v>
      </c>
    </row>
    <row r="5059" spans="1:14" x14ac:dyDescent="0.15">
      <c r="A5059" t="str">
        <f t="shared" si="81"/>
        <v>202003_399_4562342690043</v>
      </c>
      <c r="B5059" s="10">
        <v>202003</v>
      </c>
      <c r="C5059" s="10">
        <v>399</v>
      </c>
      <c r="D5059" s="10" t="s">
        <v>106</v>
      </c>
      <c r="E5059" s="11">
        <v>4562342690043</v>
      </c>
      <c r="F5059" s="10">
        <v>0</v>
      </c>
      <c r="G5059" s="10">
        <v>0</v>
      </c>
      <c r="H5059" s="10" t="s">
        <v>21</v>
      </c>
      <c r="I5059" s="10" t="s">
        <v>19</v>
      </c>
      <c r="J5059" s="10" t="s">
        <v>329</v>
      </c>
      <c r="K5059" s="10">
        <v>18</v>
      </c>
      <c r="L5059" s="10">
        <v>1</v>
      </c>
      <c r="M5059" s="10">
        <v>0</v>
      </c>
      <c r="N5059" s="10">
        <v>0</v>
      </c>
    </row>
    <row r="5060" spans="1:14" x14ac:dyDescent="0.15">
      <c r="A5060" t="str">
        <f t="shared" si="81"/>
        <v>202003_399_4562342690067</v>
      </c>
      <c r="B5060" s="10">
        <v>202003</v>
      </c>
      <c r="C5060" s="10">
        <v>399</v>
      </c>
      <c r="D5060" s="10" t="s">
        <v>106</v>
      </c>
      <c r="E5060" s="11">
        <v>4562342690067</v>
      </c>
      <c r="F5060" s="10">
        <v>0</v>
      </c>
      <c r="G5060" s="10">
        <v>0</v>
      </c>
      <c r="H5060" s="10" t="s">
        <v>23</v>
      </c>
      <c r="I5060" s="10" t="s">
        <v>19</v>
      </c>
      <c r="J5060" s="10" t="s">
        <v>329</v>
      </c>
      <c r="K5060" s="10">
        <v>19</v>
      </c>
      <c r="L5060" s="10">
        <v>1</v>
      </c>
      <c r="M5060" s="10">
        <v>0</v>
      </c>
      <c r="N5060" s="10">
        <v>0</v>
      </c>
    </row>
    <row r="5061" spans="1:14" x14ac:dyDescent="0.15">
      <c r="A5061" t="str">
        <f t="shared" si="81"/>
        <v>202003_399_4562342690074</v>
      </c>
      <c r="B5061" s="10">
        <v>202003</v>
      </c>
      <c r="C5061" s="10">
        <v>399</v>
      </c>
      <c r="D5061" s="10" t="s">
        <v>106</v>
      </c>
      <c r="E5061" s="11">
        <v>4562342690074</v>
      </c>
      <c r="F5061" s="10">
        <v>0</v>
      </c>
      <c r="G5061" s="10">
        <v>0</v>
      </c>
      <c r="H5061" s="10" t="s">
        <v>24</v>
      </c>
      <c r="I5061" s="10" t="s">
        <v>19</v>
      </c>
      <c r="J5061" s="10" t="s">
        <v>329</v>
      </c>
      <c r="K5061" s="10">
        <v>6</v>
      </c>
      <c r="L5061" s="10">
        <v>0</v>
      </c>
      <c r="M5061" s="10">
        <v>0</v>
      </c>
      <c r="N5061" s="10">
        <v>0</v>
      </c>
    </row>
    <row r="5062" spans="1:14" x14ac:dyDescent="0.15">
      <c r="A5062" t="str">
        <f t="shared" si="81"/>
        <v>202003_399_4562342690081</v>
      </c>
      <c r="B5062" s="10">
        <v>202003</v>
      </c>
      <c r="C5062" s="10">
        <v>399</v>
      </c>
      <c r="D5062" s="10" t="s">
        <v>106</v>
      </c>
      <c r="E5062" s="11">
        <v>4562342690081</v>
      </c>
      <c r="F5062" s="10">
        <v>0</v>
      </c>
      <c r="G5062" s="10">
        <v>0</v>
      </c>
      <c r="H5062" s="10" t="s">
        <v>25</v>
      </c>
      <c r="I5062" s="10" t="s">
        <v>19</v>
      </c>
      <c r="J5062" s="10" t="s">
        <v>329</v>
      </c>
      <c r="K5062" s="10">
        <v>3</v>
      </c>
      <c r="L5062" s="10">
        <v>0</v>
      </c>
      <c r="M5062" s="10">
        <v>0</v>
      </c>
      <c r="N5062" s="10">
        <v>0</v>
      </c>
    </row>
    <row r="5063" spans="1:14" x14ac:dyDescent="0.15">
      <c r="A5063" t="str">
        <f t="shared" si="81"/>
        <v>202003_403_4562342690029</v>
      </c>
      <c r="B5063" s="10">
        <v>202003</v>
      </c>
      <c r="C5063" s="10">
        <v>403</v>
      </c>
      <c r="D5063" s="10" t="s">
        <v>108</v>
      </c>
      <c r="E5063" s="11">
        <v>4562342690029</v>
      </c>
      <c r="F5063" s="10">
        <v>0</v>
      </c>
      <c r="G5063" s="10">
        <v>0</v>
      </c>
      <c r="H5063" s="10" t="s">
        <v>18</v>
      </c>
      <c r="I5063" s="10" t="s">
        <v>19</v>
      </c>
      <c r="J5063" s="10" t="s">
        <v>329</v>
      </c>
      <c r="K5063" s="10">
        <v>17</v>
      </c>
      <c r="L5063" s="10">
        <v>3</v>
      </c>
      <c r="M5063" s="10">
        <v>0</v>
      </c>
      <c r="N5063" s="10">
        <v>0</v>
      </c>
    </row>
    <row r="5064" spans="1:14" x14ac:dyDescent="0.15">
      <c r="A5064" t="str">
        <f t="shared" si="81"/>
        <v>202003_403_4562342690036</v>
      </c>
      <c r="B5064" s="10">
        <v>202003</v>
      </c>
      <c r="C5064" s="10">
        <v>403</v>
      </c>
      <c r="D5064" s="10" t="s">
        <v>108</v>
      </c>
      <c r="E5064" s="11">
        <v>4562342690036</v>
      </c>
      <c r="F5064" s="10">
        <v>0</v>
      </c>
      <c r="G5064" s="10">
        <v>0</v>
      </c>
      <c r="H5064" s="10" t="s">
        <v>20</v>
      </c>
      <c r="I5064" s="10" t="s">
        <v>19</v>
      </c>
      <c r="J5064" s="10" t="s">
        <v>329</v>
      </c>
      <c r="K5064" s="10">
        <v>8</v>
      </c>
      <c r="L5064" s="10">
        <v>1</v>
      </c>
      <c r="M5064" s="10">
        <v>0</v>
      </c>
      <c r="N5064" s="10">
        <v>0</v>
      </c>
    </row>
    <row r="5065" spans="1:14" x14ac:dyDescent="0.15">
      <c r="A5065" t="str">
        <f t="shared" si="81"/>
        <v>202003_403_4562342690050</v>
      </c>
      <c r="B5065" s="10">
        <v>202003</v>
      </c>
      <c r="C5065" s="10">
        <v>403</v>
      </c>
      <c r="D5065" s="10" t="s">
        <v>108</v>
      </c>
      <c r="E5065" s="11">
        <v>4562342690050</v>
      </c>
      <c r="F5065" s="10">
        <v>0</v>
      </c>
      <c r="G5065" s="10">
        <v>0</v>
      </c>
      <c r="H5065" s="10" t="s">
        <v>22</v>
      </c>
      <c r="I5065" s="10" t="s">
        <v>19</v>
      </c>
      <c r="J5065" s="10" t="s">
        <v>329</v>
      </c>
      <c r="K5065" s="10">
        <v>6</v>
      </c>
      <c r="L5065" s="10">
        <v>0</v>
      </c>
      <c r="M5065" s="10">
        <v>0</v>
      </c>
      <c r="N5065" s="10">
        <v>0</v>
      </c>
    </row>
    <row r="5066" spans="1:14" x14ac:dyDescent="0.15">
      <c r="A5066" t="str">
        <f t="shared" si="81"/>
        <v>202003_403_4562342690043</v>
      </c>
      <c r="B5066" s="10">
        <v>202003</v>
      </c>
      <c r="C5066" s="10">
        <v>403</v>
      </c>
      <c r="D5066" s="10" t="s">
        <v>108</v>
      </c>
      <c r="E5066" s="11">
        <v>4562342690043</v>
      </c>
      <c r="F5066" s="10">
        <v>0</v>
      </c>
      <c r="G5066" s="10">
        <v>0</v>
      </c>
      <c r="H5066" s="10" t="s">
        <v>21</v>
      </c>
      <c r="I5066" s="10" t="s">
        <v>19</v>
      </c>
      <c r="J5066" s="10" t="s">
        <v>329</v>
      </c>
      <c r="K5066" s="10">
        <v>20</v>
      </c>
      <c r="L5066" s="10">
        <v>2</v>
      </c>
      <c r="M5066" s="10">
        <v>0</v>
      </c>
      <c r="N5066" s="10">
        <v>0</v>
      </c>
    </row>
    <row r="5067" spans="1:14" x14ac:dyDescent="0.15">
      <c r="A5067" t="str">
        <f t="shared" si="81"/>
        <v>202003_403_4562342690067</v>
      </c>
      <c r="B5067" s="10">
        <v>202003</v>
      </c>
      <c r="C5067" s="10">
        <v>403</v>
      </c>
      <c r="D5067" s="10" t="s">
        <v>108</v>
      </c>
      <c r="E5067" s="11">
        <v>4562342690067</v>
      </c>
      <c r="F5067" s="10">
        <v>0</v>
      </c>
      <c r="G5067" s="10">
        <v>0</v>
      </c>
      <c r="H5067" s="10" t="s">
        <v>23</v>
      </c>
      <c r="I5067" s="10" t="s">
        <v>19</v>
      </c>
      <c r="J5067" s="10" t="s">
        <v>329</v>
      </c>
      <c r="K5067" s="10">
        <v>24</v>
      </c>
      <c r="L5067" s="10">
        <v>0</v>
      </c>
      <c r="M5067" s="10">
        <v>0</v>
      </c>
      <c r="N5067" s="10">
        <v>0</v>
      </c>
    </row>
    <row r="5068" spans="1:14" x14ac:dyDescent="0.15">
      <c r="A5068" t="str">
        <f t="shared" si="81"/>
        <v>202003_403_4562342690074</v>
      </c>
      <c r="B5068" s="10">
        <v>202003</v>
      </c>
      <c r="C5068" s="10">
        <v>403</v>
      </c>
      <c r="D5068" s="10" t="s">
        <v>108</v>
      </c>
      <c r="E5068" s="11">
        <v>4562342690074</v>
      </c>
      <c r="F5068" s="10">
        <v>0</v>
      </c>
      <c r="G5068" s="10">
        <v>0</v>
      </c>
      <c r="H5068" s="10" t="s">
        <v>24</v>
      </c>
      <c r="I5068" s="10" t="s">
        <v>19</v>
      </c>
      <c r="J5068" s="10" t="s">
        <v>329</v>
      </c>
      <c r="K5068" s="10">
        <v>17</v>
      </c>
      <c r="L5068" s="10">
        <v>0</v>
      </c>
      <c r="M5068" s="10">
        <v>0</v>
      </c>
      <c r="N5068" s="10">
        <v>0</v>
      </c>
    </row>
    <row r="5069" spans="1:14" x14ac:dyDescent="0.15">
      <c r="A5069" t="str">
        <f t="shared" si="81"/>
        <v>202003_403_4562342690081</v>
      </c>
      <c r="B5069" s="10">
        <v>202003</v>
      </c>
      <c r="C5069" s="10">
        <v>403</v>
      </c>
      <c r="D5069" s="10" t="s">
        <v>108</v>
      </c>
      <c r="E5069" s="11">
        <v>4562342690081</v>
      </c>
      <c r="F5069" s="10">
        <v>0</v>
      </c>
      <c r="G5069" s="10">
        <v>0</v>
      </c>
      <c r="H5069" s="10" t="s">
        <v>25</v>
      </c>
      <c r="I5069" s="10" t="s">
        <v>19</v>
      </c>
      <c r="J5069" s="10" t="s">
        <v>329</v>
      </c>
      <c r="K5069" s="10">
        <v>7</v>
      </c>
      <c r="L5069" s="10">
        <v>0</v>
      </c>
      <c r="M5069" s="10">
        <v>0</v>
      </c>
      <c r="N5069" s="10">
        <v>0</v>
      </c>
    </row>
    <row r="5070" spans="1:14" x14ac:dyDescent="0.15">
      <c r="A5070" t="str">
        <f t="shared" si="81"/>
        <v>202003_404_4562342690029</v>
      </c>
      <c r="B5070" s="10">
        <v>202003</v>
      </c>
      <c r="C5070" s="10">
        <v>404</v>
      </c>
      <c r="D5070" s="10" t="s">
        <v>109</v>
      </c>
      <c r="E5070" s="11">
        <v>4562342690029</v>
      </c>
      <c r="F5070" s="10">
        <v>0</v>
      </c>
      <c r="G5070" s="10">
        <v>0</v>
      </c>
      <c r="H5070" s="10" t="s">
        <v>18</v>
      </c>
      <c r="I5070" s="10" t="s">
        <v>19</v>
      </c>
      <c r="J5070" s="10" t="s">
        <v>329</v>
      </c>
      <c r="K5070" s="10">
        <v>16</v>
      </c>
      <c r="L5070" s="10">
        <v>0</v>
      </c>
      <c r="M5070" s="10">
        <v>0</v>
      </c>
      <c r="N5070" s="10">
        <v>0</v>
      </c>
    </row>
    <row r="5071" spans="1:14" x14ac:dyDescent="0.15">
      <c r="A5071" t="str">
        <f t="shared" si="81"/>
        <v>202003_404_4562342690036</v>
      </c>
      <c r="B5071" s="10">
        <v>202003</v>
      </c>
      <c r="C5071" s="10">
        <v>404</v>
      </c>
      <c r="D5071" s="10" t="s">
        <v>109</v>
      </c>
      <c r="E5071" s="11">
        <v>4562342690036</v>
      </c>
      <c r="F5071" s="10">
        <v>0</v>
      </c>
      <c r="G5071" s="10">
        <v>0</v>
      </c>
      <c r="H5071" s="10" t="s">
        <v>20</v>
      </c>
      <c r="I5071" s="10" t="s">
        <v>19</v>
      </c>
      <c r="J5071" s="10" t="s">
        <v>329</v>
      </c>
      <c r="K5071" s="10">
        <v>4</v>
      </c>
      <c r="L5071" s="10">
        <v>0</v>
      </c>
      <c r="M5071" s="10">
        <v>0</v>
      </c>
      <c r="N5071" s="10">
        <v>0</v>
      </c>
    </row>
    <row r="5072" spans="1:14" x14ac:dyDescent="0.15">
      <c r="A5072" t="str">
        <f t="shared" si="81"/>
        <v>202003_404_4562342690050</v>
      </c>
      <c r="B5072" s="10">
        <v>202003</v>
      </c>
      <c r="C5072" s="10">
        <v>404</v>
      </c>
      <c r="D5072" s="10" t="s">
        <v>109</v>
      </c>
      <c r="E5072" s="11">
        <v>4562342690050</v>
      </c>
      <c r="F5072" s="10">
        <v>0</v>
      </c>
      <c r="G5072" s="10">
        <v>0</v>
      </c>
      <c r="H5072" s="10" t="s">
        <v>22</v>
      </c>
      <c r="I5072" s="10" t="s">
        <v>19</v>
      </c>
      <c r="J5072" s="10" t="s">
        <v>329</v>
      </c>
      <c r="K5072" s="10">
        <v>3</v>
      </c>
      <c r="L5072" s="10">
        <v>1</v>
      </c>
      <c r="M5072" s="10">
        <v>0</v>
      </c>
      <c r="N5072" s="10">
        <v>0</v>
      </c>
    </row>
    <row r="5073" spans="1:14" x14ac:dyDescent="0.15">
      <c r="A5073" t="str">
        <f t="shared" si="81"/>
        <v>202003_404_4562342690043</v>
      </c>
      <c r="B5073" s="10">
        <v>202003</v>
      </c>
      <c r="C5073" s="10">
        <v>404</v>
      </c>
      <c r="D5073" s="10" t="s">
        <v>109</v>
      </c>
      <c r="E5073" s="11">
        <v>4562342690043</v>
      </c>
      <c r="F5073" s="10">
        <v>0</v>
      </c>
      <c r="G5073" s="10">
        <v>0</v>
      </c>
      <c r="H5073" s="10" t="s">
        <v>21</v>
      </c>
      <c r="I5073" s="10" t="s">
        <v>19</v>
      </c>
      <c r="J5073" s="10" t="s">
        <v>329</v>
      </c>
      <c r="K5073" s="10">
        <v>19</v>
      </c>
      <c r="L5073" s="10">
        <v>0</v>
      </c>
      <c r="M5073" s="10">
        <v>0</v>
      </c>
      <c r="N5073" s="10">
        <v>0</v>
      </c>
    </row>
    <row r="5074" spans="1:14" x14ac:dyDescent="0.15">
      <c r="A5074" t="str">
        <f t="shared" si="81"/>
        <v>202003_404_4562342690067</v>
      </c>
      <c r="B5074" s="10">
        <v>202003</v>
      </c>
      <c r="C5074" s="10">
        <v>404</v>
      </c>
      <c r="D5074" s="10" t="s">
        <v>109</v>
      </c>
      <c r="E5074" s="11">
        <v>4562342690067</v>
      </c>
      <c r="F5074" s="10">
        <v>0</v>
      </c>
      <c r="G5074" s="10">
        <v>0</v>
      </c>
      <c r="H5074" s="10" t="s">
        <v>23</v>
      </c>
      <c r="I5074" s="10" t="s">
        <v>19</v>
      </c>
      <c r="J5074" s="10" t="s">
        <v>329</v>
      </c>
      <c r="K5074" s="10">
        <v>18</v>
      </c>
      <c r="L5074" s="10">
        <v>1</v>
      </c>
      <c r="M5074" s="10">
        <v>0</v>
      </c>
      <c r="N5074" s="10">
        <v>0</v>
      </c>
    </row>
    <row r="5075" spans="1:14" x14ac:dyDescent="0.15">
      <c r="A5075" t="str">
        <f t="shared" si="81"/>
        <v>202003_404_4562342690074</v>
      </c>
      <c r="B5075" s="10">
        <v>202003</v>
      </c>
      <c r="C5075" s="10">
        <v>404</v>
      </c>
      <c r="D5075" s="10" t="s">
        <v>109</v>
      </c>
      <c r="E5075" s="11">
        <v>4562342690074</v>
      </c>
      <c r="F5075" s="10">
        <v>0</v>
      </c>
      <c r="G5075" s="10">
        <v>0</v>
      </c>
      <c r="H5075" s="10" t="s">
        <v>24</v>
      </c>
      <c r="I5075" s="10" t="s">
        <v>19</v>
      </c>
      <c r="J5075" s="10" t="s">
        <v>329</v>
      </c>
      <c r="K5075" s="10">
        <v>7</v>
      </c>
      <c r="L5075" s="10">
        <v>0</v>
      </c>
      <c r="M5075" s="10">
        <v>0</v>
      </c>
      <c r="N5075" s="10">
        <v>0</v>
      </c>
    </row>
    <row r="5076" spans="1:14" x14ac:dyDescent="0.15">
      <c r="A5076" t="str">
        <f t="shared" si="81"/>
        <v>202003_404_4562342690081</v>
      </c>
      <c r="B5076" s="10">
        <v>202003</v>
      </c>
      <c r="C5076" s="10">
        <v>404</v>
      </c>
      <c r="D5076" s="10" t="s">
        <v>109</v>
      </c>
      <c r="E5076" s="11">
        <v>4562342690081</v>
      </c>
      <c r="F5076" s="10">
        <v>0</v>
      </c>
      <c r="G5076" s="10">
        <v>0</v>
      </c>
      <c r="H5076" s="10" t="s">
        <v>25</v>
      </c>
      <c r="I5076" s="10" t="s">
        <v>19</v>
      </c>
      <c r="J5076" s="10" t="s">
        <v>329</v>
      </c>
      <c r="K5076" s="10">
        <v>2</v>
      </c>
      <c r="L5076" s="10">
        <v>2</v>
      </c>
      <c r="M5076" s="10">
        <v>0</v>
      </c>
      <c r="N5076" s="10">
        <v>0</v>
      </c>
    </row>
    <row r="5077" spans="1:14" x14ac:dyDescent="0.15">
      <c r="A5077" t="str">
        <f t="shared" si="81"/>
        <v>202003_405_4562342690029</v>
      </c>
      <c r="B5077" s="10">
        <v>202003</v>
      </c>
      <c r="C5077" s="10">
        <v>405</v>
      </c>
      <c r="D5077" s="10" t="s">
        <v>110</v>
      </c>
      <c r="E5077" s="11">
        <v>4562342690029</v>
      </c>
      <c r="F5077" s="10">
        <v>0</v>
      </c>
      <c r="G5077" s="10">
        <v>0</v>
      </c>
      <c r="H5077" s="10" t="s">
        <v>18</v>
      </c>
      <c r="I5077" s="10" t="s">
        <v>19</v>
      </c>
      <c r="J5077" s="10" t="s">
        <v>329</v>
      </c>
      <c r="K5077" s="10">
        <v>15</v>
      </c>
      <c r="L5077" s="10">
        <v>0</v>
      </c>
      <c r="M5077" s="10">
        <v>0</v>
      </c>
      <c r="N5077" s="10">
        <v>0</v>
      </c>
    </row>
    <row r="5078" spans="1:14" x14ac:dyDescent="0.15">
      <c r="A5078" t="str">
        <f t="shared" si="81"/>
        <v>202003_405_4562342690036</v>
      </c>
      <c r="B5078" s="10">
        <v>202003</v>
      </c>
      <c r="C5078" s="10">
        <v>405</v>
      </c>
      <c r="D5078" s="10" t="s">
        <v>110</v>
      </c>
      <c r="E5078" s="11">
        <v>4562342690036</v>
      </c>
      <c r="F5078" s="10">
        <v>0</v>
      </c>
      <c r="G5078" s="10">
        <v>0</v>
      </c>
      <c r="H5078" s="10" t="s">
        <v>20</v>
      </c>
      <c r="I5078" s="10" t="s">
        <v>19</v>
      </c>
      <c r="J5078" s="10" t="s">
        <v>329</v>
      </c>
      <c r="K5078" s="10">
        <v>5</v>
      </c>
      <c r="L5078" s="10">
        <v>0</v>
      </c>
      <c r="M5078" s="10">
        <v>0</v>
      </c>
      <c r="N5078" s="10">
        <v>0</v>
      </c>
    </row>
    <row r="5079" spans="1:14" x14ac:dyDescent="0.15">
      <c r="A5079" t="str">
        <f t="shared" si="81"/>
        <v>202003_405_4562342690050</v>
      </c>
      <c r="B5079" s="10">
        <v>202003</v>
      </c>
      <c r="C5079" s="10">
        <v>405</v>
      </c>
      <c r="D5079" s="10" t="s">
        <v>110</v>
      </c>
      <c r="E5079" s="11">
        <v>4562342690050</v>
      </c>
      <c r="F5079" s="10">
        <v>0</v>
      </c>
      <c r="G5079" s="10">
        <v>0</v>
      </c>
      <c r="H5079" s="10" t="s">
        <v>22</v>
      </c>
      <c r="I5079" s="10" t="s">
        <v>19</v>
      </c>
      <c r="J5079" s="10" t="s">
        <v>329</v>
      </c>
      <c r="K5079" s="10">
        <v>5</v>
      </c>
      <c r="L5079" s="10">
        <v>0</v>
      </c>
      <c r="M5079" s="10">
        <v>0</v>
      </c>
      <c r="N5079" s="10">
        <v>0</v>
      </c>
    </row>
    <row r="5080" spans="1:14" x14ac:dyDescent="0.15">
      <c r="A5080" t="str">
        <f t="shared" si="81"/>
        <v>202003_405_4562342690043</v>
      </c>
      <c r="B5080" s="10">
        <v>202003</v>
      </c>
      <c r="C5080" s="10">
        <v>405</v>
      </c>
      <c r="D5080" s="10" t="s">
        <v>110</v>
      </c>
      <c r="E5080" s="11">
        <v>4562342690043</v>
      </c>
      <c r="F5080" s="10">
        <v>0</v>
      </c>
      <c r="G5080" s="10">
        <v>0</v>
      </c>
      <c r="H5080" s="10" t="s">
        <v>21</v>
      </c>
      <c r="I5080" s="10" t="s">
        <v>19</v>
      </c>
      <c r="J5080" s="10" t="s">
        <v>329</v>
      </c>
      <c r="K5080" s="10">
        <v>10</v>
      </c>
      <c r="L5080" s="10">
        <v>1</v>
      </c>
      <c r="M5080" s="10">
        <v>0</v>
      </c>
      <c r="N5080" s="10">
        <v>0</v>
      </c>
    </row>
    <row r="5081" spans="1:14" x14ac:dyDescent="0.15">
      <c r="A5081" t="str">
        <f t="shared" ref="A5081:A5144" si="82">B5081&amp;"_"&amp;C5081&amp;"_"&amp;E5081</f>
        <v>202003_405_4562342690067</v>
      </c>
      <c r="B5081" s="10">
        <v>202003</v>
      </c>
      <c r="C5081" s="10">
        <v>405</v>
      </c>
      <c r="D5081" s="10" t="s">
        <v>110</v>
      </c>
      <c r="E5081" s="11">
        <v>4562342690067</v>
      </c>
      <c r="F5081" s="10">
        <v>0</v>
      </c>
      <c r="G5081" s="10">
        <v>0</v>
      </c>
      <c r="H5081" s="10" t="s">
        <v>23</v>
      </c>
      <c r="I5081" s="10" t="s">
        <v>19</v>
      </c>
      <c r="J5081" s="10" t="s">
        <v>329</v>
      </c>
      <c r="K5081" s="10">
        <v>19</v>
      </c>
      <c r="L5081" s="10">
        <v>2</v>
      </c>
      <c r="M5081" s="10">
        <v>0</v>
      </c>
      <c r="N5081" s="10">
        <v>0</v>
      </c>
    </row>
    <row r="5082" spans="1:14" x14ac:dyDescent="0.15">
      <c r="A5082" t="str">
        <f t="shared" si="82"/>
        <v>202003_405_4562342690074</v>
      </c>
      <c r="B5082" s="10">
        <v>202003</v>
      </c>
      <c r="C5082" s="10">
        <v>405</v>
      </c>
      <c r="D5082" s="10" t="s">
        <v>110</v>
      </c>
      <c r="E5082" s="11">
        <v>4562342690074</v>
      </c>
      <c r="F5082" s="10">
        <v>0</v>
      </c>
      <c r="G5082" s="10">
        <v>0</v>
      </c>
      <c r="H5082" s="10" t="s">
        <v>24</v>
      </c>
      <c r="I5082" s="10" t="s">
        <v>19</v>
      </c>
      <c r="J5082" s="10" t="s">
        <v>329</v>
      </c>
      <c r="K5082" s="10">
        <v>6</v>
      </c>
      <c r="L5082" s="10">
        <v>0</v>
      </c>
      <c r="M5082" s="10">
        <v>0</v>
      </c>
      <c r="N5082" s="10">
        <v>0</v>
      </c>
    </row>
    <row r="5083" spans="1:14" x14ac:dyDescent="0.15">
      <c r="A5083" t="str">
        <f t="shared" si="82"/>
        <v>202003_405_4562342690081</v>
      </c>
      <c r="B5083" s="10">
        <v>202003</v>
      </c>
      <c r="C5083" s="10">
        <v>405</v>
      </c>
      <c r="D5083" s="10" t="s">
        <v>110</v>
      </c>
      <c r="E5083" s="11">
        <v>4562342690081</v>
      </c>
      <c r="F5083" s="10">
        <v>0</v>
      </c>
      <c r="G5083" s="10">
        <v>0</v>
      </c>
      <c r="H5083" s="10" t="s">
        <v>25</v>
      </c>
      <c r="I5083" s="10" t="s">
        <v>19</v>
      </c>
      <c r="J5083" s="10" t="s">
        <v>329</v>
      </c>
      <c r="K5083" s="10">
        <v>3</v>
      </c>
      <c r="L5083" s="10">
        <v>0</v>
      </c>
      <c r="M5083" s="10">
        <v>0</v>
      </c>
      <c r="N5083" s="10">
        <v>0</v>
      </c>
    </row>
    <row r="5084" spans="1:14" x14ac:dyDescent="0.15">
      <c r="A5084" t="str">
        <f t="shared" si="82"/>
        <v>202003_407_4562342690029</v>
      </c>
      <c r="B5084" s="10">
        <v>202003</v>
      </c>
      <c r="C5084" s="10">
        <v>407</v>
      </c>
      <c r="D5084" s="10" t="s">
        <v>111</v>
      </c>
      <c r="E5084" s="11">
        <v>4562342690029</v>
      </c>
      <c r="F5084" s="10">
        <v>0</v>
      </c>
      <c r="G5084" s="10">
        <v>0</v>
      </c>
      <c r="H5084" s="10" t="s">
        <v>18</v>
      </c>
      <c r="I5084" s="10" t="s">
        <v>19</v>
      </c>
      <c r="J5084" s="10" t="s">
        <v>329</v>
      </c>
      <c r="K5084" s="10">
        <v>27</v>
      </c>
      <c r="L5084" s="10">
        <v>0</v>
      </c>
      <c r="M5084" s="10">
        <v>0</v>
      </c>
      <c r="N5084" s="10">
        <v>0</v>
      </c>
    </row>
    <row r="5085" spans="1:14" x14ac:dyDescent="0.15">
      <c r="A5085" t="str">
        <f t="shared" si="82"/>
        <v>202003_407_4562342690036</v>
      </c>
      <c r="B5085" s="10">
        <v>202003</v>
      </c>
      <c r="C5085" s="10">
        <v>407</v>
      </c>
      <c r="D5085" s="10" t="s">
        <v>111</v>
      </c>
      <c r="E5085" s="11">
        <v>4562342690036</v>
      </c>
      <c r="F5085" s="10">
        <v>0</v>
      </c>
      <c r="G5085" s="10">
        <v>0</v>
      </c>
      <c r="H5085" s="10" t="s">
        <v>20</v>
      </c>
      <c r="I5085" s="10" t="s">
        <v>19</v>
      </c>
      <c r="J5085" s="10" t="s">
        <v>329</v>
      </c>
      <c r="K5085" s="10">
        <v>7</v>
      </c>
      <c r="L5085" s="10">
        <v>1</v>
      </c>
      <c r="M5085" s="10">
        <v>0</v>
      </c>
      <c r="N5085" s="10">
        <v>0</v>
      </c>
    </row>
    <row r="5086" spans="1:14" x14ac:dyDescent="0.15">
      <c r="A5086" t="str">
        <f t="shared" si="82"/>
        <v>202003_407_4562342690050</v>
      </c>
      <c r="B5086" s="10">
        <v>202003</v>
      </c>
      <c r="C5086" s="10">
        <v>407</v>
      </c>
      <c r="D5086" s="10" t="s">
        <v>111</v>
      </c>
      <c r="E5086" s="11">
        <v>4562342690050</v>
      </c>
      <c r="F5086" s="10">
        <v>0</v>
      </c>
      <c r="G5086" s="10">
        <v>0</v>
      </c>
      <c r="H5086" s="10" t="s">
        <v>22</v>
      </c>
      <c r="I5086" s="10" t="s">
        <v>19</v>
      </c>
      <c r="J5086" s="10" t="s">
        <v>329</v>
      </c>
      <c r="K5086" s="10">
        <v>7</v>
      </c>
      <c r="L5086" s="10">
        <v>1</v>
      </c>
      <c r="M5086" s="10">
        <v>0</v>
      </c>
      <c r="N5086" s="10">
        <v>0</v>
      </c>
    </row>
    <row r="5087" spans="1:14" x14ac:dyDescent="0.15">
      <c r="A5087" t="str">
        <f t="shared" si="82"/>
        <v>202003_407_4562342690043</v>
      </c>
      <c r="B5087" s="10">
        <v>202003</v>
      </c>
      <c r="C5087" s="10">
        <v>407</v>
      </c>
      <c r="D5087" s="10" t="s">
        <v>111</v>
      </c>
      <c r="E5087" s="11">
        <v>4562342690043</v>
      </c>
      <c r="F5087" s="10">
        <v>0</v>
      </c>
      <c r="G5087" s="10">
        <v>0</v>
      </c>
      <c r="H5087" s="10" t="s">
        <v>21</v>
      </c>
      <c r="I5087" s="10" t="s">
        <v>19</v>
      </c>
      <c r="J5087" s="10" t="s">
        <v>329</v>
      </c>
      <c r="K5087" s="10">
        <v>22</v>
      </c>
      <c r="L5087" s="10">
        <v>1</v>
      </c>
      <c r="M5087" s="10">
        <v>0</v>
      </c>
      <c r="N5087" s="10">
        <v>0</v>
      </c>
    </row>
    <row r="5088" spans="1:14" x14ac:dyDescent="0.15">
      <c r="A5088" t="str">
        <f t="shared" si="82"/>
        <v>202003_407_4562342690067</v>
      </c>
      <c r="B5088" s="10">
        <v>202003</v>
      </c>
      <c r="C5088" s="10">
        <v>407</v>
      </c>
      <c r="D5088" s="10" t="s">
        <v>111</v>
      </c>
      <c r="E5088" s="11">
        <v>4562342690067</v>
      </c>
      <c r="F5088" s="10">
        <v>0</v>
      </c>
      <c r="G5088" s="10">
        <v>0</v>
      </c>
      <c r="H5088" s="10" t="s">
        <v>23</v>
      </c>
      <c r="I5088" s="10" t="s">
        <v>19</v>
      </c>
      <c r="J5088" s="10" t="s">
        <v>329</v>
      </c>
      <c r="K5088" s="10">
        <v>22</v>
      </c>
      <c r="L5088" s="10">
        <v>0</v>
      </c>
      <c r="M5088" s="10">
        <v>0</v>
      </c>
      <c r="N5088" s="10">
        <v>0</v>
      </c>
    </row>
    <row r="5089" spans="1:14" x14ac:dyDescent="0.15">
      <c r="A5089" t="str">
        <f t="shared" si="82"/>
        <v>202003_407_4562342690074</v>
      </c>
      <c r="B5089" s="10">
        <v>202003</v>
      </c>
      <c r="C5089" s="10">
        <v>407</v>
      </c>
      <c r="D5089" s="10" t="s">
        <v>111</v>
      </c>
      <c r="E5089" s="11">
        <v>4562342690074</v>
      </c>
      <c r="F5089" s="10">
        <v>0</v>
      </c>
      <c r="G5089" s="10">
        <v>0</v>
      </c>
      <c r="H5089" s="10" t="s">
        <v>24</v>
      </c>
      <c r="I5089" s="10" t="s">
        <v>19</v>
      </c>
      <c r="J5089" s="10" t="s">
        <v>329</v>
      </c>
      <c r="K5089" s="10">
        <v>7</v>
      </c>
      <c r="L5089" s="10">
        <v>3</v>
      </c>
      <c r="M5089" s="10">
        <v>0</v>
      </c>
      <c r="N5089" s="10">
        <v>0</v>
      </c>
    </row>
    <row r="5090" spans="1:14" x14ac:dyDescent="0.15">
      <c r="A5090" t="str">
        <f t="shared" si="82"/>
        <v>202003_407_4562342690081</v>
      </c>
      <c r="B5090" s="10">
        <v>202003</v>
      </c>
      <c r="C5090" s="10">
        <v>407</v>
      </c>
      <c r="D5090" s="10" t="s">
        <v>111</v>
      </c>
      <c r="E5090" s="11">
        <v>4562342690081</v>
      </c>
      <c r="F5090" s="10">
        <v>0</v>
      </c>
      <c r="G5090" s="10">
        <v>0</v>
      </c>
      <c r="H5090" s="10" t="s">
        <v>25</v>
      </c>
      <c r="I5090" s="10" t="s">
        <v>19</v>
      </c>
      <c r="J5090" s="10" t="s">
        <v>329</v>
      </c>
      <c r="K5090" s="10">
        <v>5</v>
      </c>
      <c r="L5090" s="10">
        <v>2</v>
      </c>
      <c r="M5090" s="10">
        <v>0</v>
      </c>
      <c r="N5090" s="10">
        <v>0</v>
      </c>
    </row>
    <row r="5091" spans="1:14" x14ac:dyDescent="0.15">
      <c r="A5091" t="str">
        <f t="shared" si="82"/>
        <v>202003_416_4562342690029</v>
      </c>
      <c r="B5091" s="10">
        <v>202003</v>
      </c>
      <c r="C5091" s="10">
        <v>416</v>
      </c>
      <c r="D5091" s="10" t="s">
        <v>113</v>
      </c>
      <c r="E5091" s="11">
        <v>4562342690029</v>
      </c>
      <c r="F5091" s="10">
        <v>0</v>
      </c>
      <c r="G5091" s="10">
        <v>0</v>
      </c>
      <c r="H5091" s="10" t="s">
        <v>18</v>
      </c>
      <c r="I5091" s="10" t="s">
        <v>19</v>
      </c>
      <c r="J5091" s="10" t="s">
        <v>329</v>
      </c>
      <c r="K5091" s="10">
        <v>17</v>
      </c>
      <c r="L5091" s="10">
        <v>3</v>
      </c>
      <c r="M5091" s="10">
        <v>0</v>
      </c>
      <c r="N5091" s="10">
        <v>0</v>
      </c>
    </row>
    <row r="5092" spans="1:14" x14ac:dyDescent="0.15">
      <c r="A5092" t="str">
        <f t="shared" si="82"/>
        <v>202003_416_4562342690036</v>
      </c>
      <c r="B5092" s="10">
        <v>202003</v>
      </c>
      <c r="C5092" s="10">
        <v>416</v>
      </c>
      <c r="D5092" s="10" t="s">
        <v>113</v>
      </c>
      <c r="E5092" s="11">
        <v>4562342690036</v>
      </c>
      <c r="F5092" s="10">
        <v>0</v>
      </c>
      <c r="G5092" s="10">
        <v>0</v>
      </c>
      <c r="H5092" s="10" t="s">
        <v>20</v>
      </c>
      <c r="I5092" s="10" t="s">
        <v>19</v>
      </c>
      <c r="J5092" s="10" t="s">
        <v>329</v>
      </c>
      <c r="K5092" s="10">
        <v>2</v>
      </c>
      <c r="L5092" s="10">
        <v>1</v>
      </c>
      <c r="M5092" s="10">
        <v>0</v>
      </c>
      <c r="N5092" s="10">
        <v>0</v>
      </c>
    </row>
    <row r="5093" spans="1:14" x14ac:dyDescent="0.15">
      <c r="A5093" t="str">
        <f t="shared" si="82"/>
        <v>202003_416_4562342690050</v>
      </c>
      <c r="B5093" s="10">
        <v>202003</v>
      </c>
      <c r="C5093" s="10">
        <v>416</v>
      </c>
      <c r="D5093" s="10" t="s">
        <v>113</v>
      </c>
      <c r="E5093" s="11">
        <v>4562342690050</v>
      </c>
      <c r="F5093" s="10">
        <v>0</v>
      </c>
      <c r="G5093" s="10">
        <v>0</v>
      </c>
      <c r="H5093" s="10" t="s">
        <v>22</v>
      </c>
      <c r="I5093" s="10" t="s">
        <v>19</v>
      </c>
      <c r="J5093" s="10" t="s">
        <v>329</v>
      </c>
      <c r="K5093" s="10">
        <v>5</v>
      </c>
      <c r="L5093" s="10">
        <v>0</v>
      </c>
      <c r="M5093" s="10">
        <v>0</v>
      </c>
      <c r="N5093" s="10">
        <v>0</v>
      </c>
    </row>
    <row r="5094" spans="1:14" x14ac:dyDescent="0.15">
      <c r="A5094" t="str">
        <f t="shared" si="82"/>
        <v>202003_416_4562342690043</v>
      </c>
      <c r="B5094" s="10">
        <v>202003</v>
      </c>
      <c r="C5094" s="10">
        <v>416</v>
      </c>
      <c r="D5094" s="10" t="s">
        <v>113</v>
      </c>
      <c r="E5094" s="11">
        <v>4562342690043</v>
      </c>
      <c r="F5094" s="10">
        <v>0</v>
      </c>
      <c r="G5094" s="10">
        <v>0</v>
      </c>
      <c r="H5094" s="10" t="s">
        <v>21</v>
      </c>
      <c r="I5094" s="10" t="s">
        <v>19</v>
      </c>
      <c r="J5094" s="10" t="s">
        <v>329</v>
      </c>
      <c r="K5094" s="10">
        <v>12</v>
      </c>
      <c r="L5094" s="10">
        <v>2</v>
      </c>
      <c r="M5094" s="10">
        <v>0</v>
      </c>
      <c r="N5094" s="10">
        <v>0</v>
      </c>
    </row>
    <row r="5095" spans="1:14" x14ac:dyDescent="0.15">
      <c r="A5095" t="str">
        <f t="shared" si="82"/>
        <v>202003_416_4562342690067</v>
      </c>
      <c r="B5095" s="10">
        <v>202003</v>
      </c>
      <c r="C5095" s="10">
        <v>416</v>
      </c>
      <c r="D5095" s="10" t="s">
        <v>113</v>
      </c>
      <c r="E5095" s="11">
        <v>4562342690067</v>
      </c>
      <c r="F5095" s="10">
        <v>0</v>
      </c>
      <c r="G5095" s="10">
        <v>0</v>
      </c>
      <c r="H5095" s="10" t="s">
        <v>23</v>
      </c>
      <c r="I5095" s="10" t="s">
        <v>19</v>
      </c>
      <c r="J5095" s="10" t="s">
        <v>329</v>
      </c>
      <c r="K5095" s="10">
        <v>25</v>
      </c>
      <c r="L5095" s="10">
        <v>0</v>
      </c>
      <c r="M5095" s="10">
        <v>0</v>
      </c>
      <c r="N5095" s="10">
        <v>0</v>
      </c>
    </row>
    <row r="5096" spans="1:14" x14ac:dyDescent="0.15">
      <c r="A5096" t="str">
        <f t="shared" si="82"/>
        <v>202003_416_4562342690074</v>
      </c>
      <c r="B5096" s="10">
        <v>202003</v>
      </c>
      <c r="C5096" s="10">
        <v>416</v>
      </c>
      <c r="D5096" s="10" t="s">
        <v>113</v>
      </c>
      <c r="E5096" s="11">
        <v>4562342690074</v>
      </c>
      <c r="F5096" s="10">
        <v>0</v>
      </c>
      <c r="G5096" s="10">
        <v>0</v>
      </c>
      <c r="H5096" s="10" t="s">
        <v>24</v>
      </c>
      <c r="I5096" s="10" t="s">
        <v>19</v>
      </c>
      <c r="J5096" s="10" t="s">
        <v>329</v>
      </c>
      <c r="K5096" s="10">
        <v>11</v>
      </c>
      <c r="L5096" s="10">
        <v>0</v>
      </c>
      <c r="M5096" s="10">
        <v>0</v>
      </c>
      <c r="N5096" s="10">
        <v>0</v>
      </c>
    </row>
    <row r="5097" spans="1:14" x14ac:dyDescent="0.15">
      <c r="A5097" t="str">
        <f t="shared" si="82"/>
        <v>202003_416_4562342690081</v>
      </c>
      <c r="B5097" s="10">
        <v>202003</v>
      </c>
      <c r="C5097" s="10">
        <v>416</v>
      </c>
      <c r="D5097" s="10" t="s">
        <v>113</v>
      </c>
      <c r="E5097" s="11">
        <v>4562342690081</v>
      </c>
      <c r="F5097" s="10">
        <v>0</v>
      </c>
      <c r="G5097" s="10">
        <v>0</v>
      </c>
      <c r="H5097" s="10" t="s">
        <v>25</v>
      </c>
      <c r="I5097" s="10" t="s">
        <v>19</v>
      </c>
      <c r="J5097" s="10" t="s">
        <v>329</v>
      </c>
      <c r="K5097" s="10">
        <v>4</v>
      </c>
      <c r="L5097" s="10">
        <v>0</v>
      </c>
      <c r="M5097" s="10">
        <v>0</v>
      </c>
      <c r="N5097" s="10">
        <v>0</v>
      </c>
    </row>
    <row r="5098" spans="1:14" x14ac:dyDescent="0.15">
      <c r="A5098" t="str">
        <f t="shared" si="82"/>
        <v>202003_419_4562342690029</v>
      </c>
      <c r="B5098" s="10">
        <v>202003</v>
      </c>
      <c r="C5098" s="10">
        <v>419</v>
      </c>
      <c r="D5098" s="10" t="s">
        <v>114</v>
      </c>
      <c r="E5098" s="11">
        <v>4562342690029</v>
      </c>
      <c r="F5098" s="10">
        <v>0</v>
      </c>
      <c r="G5098" s="10">
        <v>0</v>
      </c>
      <c r="H5098" s="10" t="s">
        <v>18</v>
      </c>
      <c r="I5098" s="10" t="s">
        <v>19</v>
      </c>
      <c r="J5098" s="10" t="s">
        <v>329</v>
      </c>
      <c r="K5098" s="10">
        <v>15</v>
      </c>
      <c r="L5098" s="10">
        <v>0</v>
      </c>
      <c r="M5098" s="10">
        <v>0</v>
      </c>
      <c r="N5098" s="10">
        <v>0</v>
      </c>
    </row>
    <row r="5099" spans="1:14" x14ac:dyDescent="0.15">
      <c r="A5099" t="str">
        <f t="shared" si="82"/>
        <v>202003_419_4562342690036</v>
      </c>
      <c r="B5099" s="10">
        <v>202003</v>
      </c>
      <c r="C5099" s="10">
        <v>419</v>
      </c>
      <c r="D5099" s="10" t="s">
        <v>114</v>
      </c>
      <c r="E5099" s="11">
        <v>4562342690036</v>
      </c>
      <c r="F5099" s="10">
        <v>0</v>
      </c>
      <c r="G5099" s="10">
        <v>0</v>
      </c>
      <c r="H5099" s="10" t="s">
        <v>20</v>
      </c>
      <c r="I5099" s="10" t="s">
        <v>19</v>
      </c>
      <c r="J5099" s="10" t="s">
        <v>329</v>
      </c>
      <c r="K5099" s="10">
        <v>2</v>
      </c>
      <c r="L5099" s="10">
        <v>0</v>
      </c>
      <c r="M5099" s="10">
        <v>0</v>
      </c>
      <c r="N5099" s="10">
        <v>0</v>
      </c>
    </row>
    <row r="5100" spans="1:14" x14ac:dyDescent="0.15">
      <c r="A5100" t="str">
        <f t="shared" si="82"/>
        <v>202003_419_4562342690050</v>
      </c>
      <c r="B5100" s="10">
        <v>202003</v>
      </c>
      <c r="C5100" s="10">
        <v>419</v>
      </c>
      <c r="D5100" s="10" t="s">
        <v>114</v>
      </c>
      <c r="E5100" s="11">
        <v>4562342690050</v>
      </c>
      <c r="F5100" s="10">
        <v>0</v>
      </c>
      <c r="G5100" s="10">
        <v>0</v>
      </c>
      <c r="H5100" s="10" t="s">
        <v>22</v>
      </c>
      <c r="I5100" s="10" t="s">
        <v>19</v>
      </c>
      <c r="J5100" s="10" t="s">
        <v>329</v>
      </c>
      <c r="K5100" s="10">
        <v>4</v>
      </c>
      <c r="L5100" s="10">
        <v>0</v>
      </c>
      <c r="M5100" s="10">
        <v>0</v>
      </c>
      <c r="N5100" s="10">
        <v>0</v>
      </c>
    </row>
    <row r="5101" spans="1:14" x14ac:dyDescent="0.15">
      <c r="A5101" t="str">
        <f t="shared" si="82"/>
        <v>202003_419_4562342690043</v>
      </c>
      <c r="B5101" s="10">
        <v>202003</v>
      </c>
      <c r="C5101" s="10">
        <v>419</v>
      </c>
      <c r="D5101" s="10" t="s">
        <v>114</v>
      </c>
      <c r="E5101" s="11">
        <v>4562342690043</v>
      </c>
      <c r="F5101" s="10">
        <v>0</v>
      </c>
      <c r="G5101" s="10">
        <v>0</v>
      </c>
      <c r="H5101" s="10" t="s">
        <v>21</v>
      </c>
      <c r="I5101" s="10" t="s">
        <v>19</v>
      </c>
      <c r="J5101" s="10" t="s">
        <v>329</v>
      </c>
      <c r="K5101" s="10">
        <v>13</v>
      </c>
      <c r="L5101" s="10">
        <v>0</v>
      </c>
      <c r="M5101" s="10">
        <v>0</v>
      </c>
      <c r="N5101" s="10">
        <v>0</v>
      </c>
    </row>
    <row r="5102" spans="1:14" x14ac:dyDescent="0.15">
      <c r="A5102" t="str">
        <f t="shared" si="82"/>
        <v>202003_419_4562342690067</v>
      </c>
      <c r="B5102" s="10">
        <v>202003</v>
      </c>
      <c r="C5102" s="10">
        <v>419</v>
      </c>
      <c r="D5102" s="10" t="s">
        <v>114</v>
      </c>
      <c r="E5102" s="11">
        <v>4562342690067</v>
      </c>
      <c r="F5102" s="10">
        <v>0</v>
      </c>
      <c r="G5102" s="10">
        <v>0</v>
      </c>
      <c r="H5102" s="10" t="s">
        <v>23</v>
      </c>
      <c r="I5102" s="10" t="s">
        <v>19</v>
      </c>
      <c r="J5102" s="10" t="s">
        <v>329</v>
      </c>
      <c r="K5102" s="10">
        <v>15</v>
      </c>
      <c r="L5102" s="10">
        <v>0</v>
      </c>
      <c r="M5102" s="10">
        <v>0</v>
      </c>
      <c r="N5102" s="10">
        <v>0</v>
      </c>
    </row>
    <row r="5103" spans="1:14" x14ac:dyDescent="0.15">
      <c r="A5103" t="str">
        <f t="shared" si="82"/>
        <v>202003_419_4562342690074</v>
      </c>
      <c r="B5103" s="10">
        <v>202003</v>
      </c>
      <c r="C5103" s="10">
        <v>419</v>
      </c>
      <c r="D5103" s="10" t="s">
        <v>114</v>
      </c>
      <c r="E5103" s="11">
        <v>4562342690074</v>
      </c>
      <c r="F5103" s="10">
        <v>0</v>
      </c>
      <c r="G5103" s="10">
        <v>0</v>
      </c>
      <c r="H5103" s="10" t="s">
        <v>24</v>
      </c>
      <c r="I5103" s="10" t="s">
        <v>19</v>
      </c>
      <c r="J5103" s="10" t="s">
        <v>329</v>
      </c>
      <c r="K5103" s="10">
        <v>6</v>
      </c>
      <c r="L5103" s="10">
        <v>0</v>
      </c>
      <c r="M5103" s="10">
        <v>0</v>
      </c>
      <c r="N5103" s="10">
        <v>0</v>
      </c>
    </row>
    <row r="5104" spans="1:14" x14ac:dyDescent="0.15">
      <c r="A5104" t="str">
        <f t="shared" si="82"/>
        <v>202003_419_4562342690081</v>
      </c>
      <c r="B5104" s="10">
        <v>202003</v>
      </c>
      <c r="C5104" s="10">
        <v>419</v>
      </c>
      <c r="D5104" s="10" t="s">
        <v>114</v>
      </c>
      <c r="E5104" s="11">
        <v>4562342690081</v>
      </c>
      <c r="F5104" s="10">
        <v>0</v>
      </c>
      <c r="G5104" s="10">
        <v>0</v>
      </c>
      <c r="H5104" s="10" t="s">
        <v>25</v>
      </c>
      <c r="I5104" s="10" t="s">
        <v>19</v>
      </c>
      <c r="J5104" s="10" t="s">
        <v>329</v>
      </c>
      <c r="K5104" s="10">
        <v>2</v>
      </c>
      <c r="L5104" s="10">
        <v>0</v>
      </c>
      <c r="M5104" s="10">
        <v>0</v>
      </c>
      <c r="N5104" s="10">
        <v>0</v>
      </c>
    </row>
    <row r="5105" spans="1:14" x14ac:dyDescent="0.15">
      <c r="A5105" t="str">
        <f t="shared" si="82"/>
        <v>202003_428_4562342690029</v>
      </c>
      <c r="B5105" s="10">
        <v>202003</v>
      </c>
      <c r="C5105" s="10">
        <v>428</v>
      </c>
      <c r="D5105" s="10" t="s">
        <v>118</v>
      </c>
      <c r="E5105" s="11">
        <v>4562342690029</v>
      </c>
      <c r="F5105" s="10">
        <v>0</v>
      </c>
      <c r="G5105" s="10">
        <v>0</v>
      </c>
      <c r="H5105" s="10" t="s">
        <v>18</v>
      </c>
      <c r="I5105" s="10" t="s">
        <v>19</v>
      </c>
      <c r="J5105" s="10" t="s">
        <v>329</v>
      </c>
      <c r="K5105" s="10">
        <v>17</v>
      </c>
      <c r="L5105" s="10">
        <v>4</v>
      </c>
      <c r="M5105" s="10">
        <v>0</v>
      </c>
      <c r="N5105" s="10">
        <v>0</v>
      </c>
    </row>
    <row r="5106" spans="1:14" x14ac:dyDescent="0.15">
      <c r="A5106" t="str">
        <f t="shared" si="82"/>
        <v>202003_428_4562342690036</v>
      </c>
      <c r="B5106" s="10">
        <v>202003</v>
      </c>
      <c r="C5106" s="10">
        <v>428</v>
      </c>
      <c r="D5106" s="10" t="s">
        <v>118</v>
      </c>
      <c r="E5106" s="11">
        <v>4562342690036</v>
      </c>
      <c r="F5106" s="10">
        <v>0</v>
      </c>
      <c r="G5106" s="10">
        <v>0</v>
      </c>
      <c r="H5106" s="10" t="s">
        <v>20</v>
      </c>
      <c r="I5106" s="10" t="s">
        <v>19</v>
      </c>
      <c r="J5106" s="10" t="s">
        <v>329</v>
      </c>
      <c r="K5106" s="10">
        <v>7</v>
      </c>
      <c r="L5106" s="10">
        <v>0</v>
      </c>
      <c r="M5106" s="10">
        <v>0</v>
      </c>
      <c r="N5106" s="10">
        <v>0</v>
      </c>
    </row>
    <row r="5107" spans="1:14" x14ac:dyDescent="0.15">
      <c r="A5107" t="str">
        <f t="shared" si="82"/>
        <v>202003_428_4562342690050</v>
      </c>
      <c r="B5107" s="10">
        <v>202003</v>
      </c>
      <c r="C5107" s="10">
        <v>428</v>
      </c>
      <c r="D5107" s="10" t="s">
        <v>118</v>
      </c>
      <c r="E5107" s="11">
        <v>4562342690050</v>
      </c>
      <c r="F5107" s="10">
        <v>0</v>
      </c>
      <c r="G5107" s="10">
        <v>0</v>
      </c>
      <c r="H5107" s="10" t="s">
        <v>22</v>
      </c>
      <c r="I5107" s="10" t="s">
        <v>19</v>
      </c>
      <c r="J5107" s="10" t="s">
        <v>329</v>
      </c>
      <c r="K5107" s="10">
        <v>7</v>
      </c>
      <c r="L5107" s="10">
        <v>2</v>
      </c>
      <c r="M5107" s="10">
        <v>0</v>
      </c>
      <c r="N5107" s="10">
        <v>0</v>
      </c>
    </row>
    <row r="5108" spans="1:14" x14ac:dyDescent="0.15">
      <c r="A5108" t="str">
        <f t="shared" si="82"/>
        <v>202003_428_4562342690043</v>
      </c>
      <c r="B5108" s="10">
        <v>202003</v>
      </c>
      <c r="C5108" s="10">
        <v>428</v>
      </c>
      <c r="D5108" s="10" t="s">
        <v>118</v>
      </c>
      <c r="E5108" s="11">
        <v>4562342690043</v>
      </c>
      <c r="F5108" s="10">
        <v>0</v>
      </c>
      <c r="G5108" s="10">
        <v>0</v>
      </c>
      <c r="H5108" s="10" t="s">
        <v>21</v>
      </c>
      <c r="I5108" s="10" t="s">
        <v>19</v>
      </c>
      <c r="J5108" s="10" t="s">
        <v>329</v>
      </c>
      <c r="K5108" s="10">
        <v>21</v>
      </c>
      <c r="L5108" s="10">
        <v>1</v>
      </c>
      <c r="M5108" s="10">
        <v>0</v>
      </c>
      <c r="N5108" s="10">
        <v>0</v>
      </c>
    </row>
    <row r="5109" spans="1:14" x14ac:dyDescent="0.15">
      <c r="A5109" t="str">
        <f t="shared" si="82"/>
        <v>202003_428_4562342690067</v>
      </c>
      <c r="B5109" s="10">
        <v>202003</v>
      </c>
      <c r="C5109" s="10">
        <v>428</v>
      </c>
      <c r="D5109" s="10" t="s">
        <v>118</v>
      </c>
      <c r="E5109" s="11">
        <v>4562342690067</v>
      </c>
      <c r="F5109" s="10">
        <v>0</v>
      </c>
      <c r="G5109" s="10">
        <v>0</v>
      </c>
      <c r="H5109" s="10" t="s">
        <v>23</v>
      </c>
      <c r="I5109" s="10" t="s">
        <v>19</v>
      </c>
      <c r="J5109" s="10" t="s">
        <v>329</v>
      </c>
      <c r="K5109" s="10">
        <v>25</v>
      </c>
      <c r="L5109" s="10">
        <v>0</v>
      </c>
      <c r="M5109" s="10">
        <v>0</v>
      </c>
      <c r="N5109" s="10">
        <v>0</v>
      </c>
    </row>
    <row r="5110" spans="1:14" x14ac:dyDescent="0.15">
      <c r="A5110" t="str">
        <f t="shared" si="82"/>
        <v>202003_428_4562342690074</v>
      </c>
      <c r="B5110" s="10">
        <v>202003</v>
      </c>
      <c r="C5110" s="10">
        <v>428</v>
      </c>
      <c r="D5110" s="10" t="s">
        <v>118</v>
      </c>
      <c r="E5110" s="11">
        <v>4562342690074</v>
      </c>
      <c r="F5110" s="10">
        <v>0</v>
      </c>
      <c r="G5110" s="10">
        <v>0</v>
      </c>
      <c r="H5110" s="10" t="s">
        <v>24</v>
      </c>
      <c r="I5110" s="10" t="s">
        <v>19</v>
      </c>
      <c r="J5110" s="10" t="s">
        <v>329</v>
      </c>
      <c r="K5110" s="10">
        <v>14</v>
      </c>
      <c r="L5110" s="10">
        <v>1</v>
      </c>
      <c r="M5110" s="10">
        <v>0</v>
      </c>
      <c r="N5110" s="10">
        <v>0</v>
      </c>
    </row>
    <row r="5111" spans="1:14" x14ac:dyDescent="0.15">
      <c r="A5111" t="str">
        <f t="shared" si="82"/>
        <v>202003_428_4562342690081</v>
      </c>
      <c r="B5111" s="10">
        <v>202003</v>
      </c>
      <c r="C5111" s="10">
        <v>428</v>
      </c>
      <c r="D5111" s="10" t="s">
        <v>118</v>
      </c>
      <c r="E5111" s="11">
        <v>4562342690081</v>
      </c>
      <c r="F5111" s="10">
        <v>0</v>
      </c>
      <c r="G5111" s="10">
        <v>0</v>
      </c>
      <c r="H5111" s="10" t="s">
        <v>25</v>
      </c>
      <c r="I5111" s="10" t="s">
        <v>19</v>
      </c>
      <c r="J5111" s="10" t="s">
        <v>329</v>
      </c>
      <c r="K5111" s="10">
        <v>2</v>
      </c>
      <c r="L5111" s="10">
        <v>0</v>
      </c>
      <c r="M5111" s="10">
        <v>0</v>
      </c>
      <c r="N5111" s="10">
        <v>0</v>
      </c>
    </row>
    <row r="5112" spans="1:14" x14ac:dyDescent="0.15">
      <c r="A5112" t="str">
        <f t="shared" si="82"/>
        <v>202003_443_4562342690029</v>
      </c>
      <c r="B5112" s="10">
        <v>202003</v>
      </c>
      <c r="C5112" s="10">
        <v>443</v>
      </c>
      <c r="D5112" s="10" t="s">
        <v>119</v>
      </c>
      <c r="E5112" s="11">
        <v>4562342690029</v>
      </c>
      <c r="F5112" s="10">
        <v>0</v>
      </c>
      <c r="G5112" s="10">
        <v>0</v>
      </c>
      <c r="H5112" s="10" t="s">
        <v>18</v>
      </c>
      <c r="I5112" s="10" t="s">
        <v>19</v>
      </c>
      <c r="J5112" s="10" t="s">
        <v>329</v>
      </c>
      <c r="K5112" s="10">
        <v>19</v>
      </c>
      <c r="L5112" s="10">
        <v>1</v>
      </c>
      <c r="M5112" s="10">
        <v>0</v>
      </c>
      <c r="N5112" s="10">
        <v>0</v>
      </c>
    </row>
    <row r="5113" spans="1:14" x14ac:dyDescent="0.15">
      <c r="A5113" t="str">
        <f t="shared" si="82"/>
        <v>202003_443_4562342690036</v>
      </c>
      <c r="B5113" s="10">
        <v>202003</v>
      </c>
      <c r="C5113" s="10">
        <v>443</v>
      </c>
      <c r="D5113" s="10" t="s">
        <v>119</v>
      </c>
      <c r="E5113" s="11">
        <v>4562342690036</v>
      </c>
      <c r="F5113" s="10">
        <v>0</v>
      </c>
      <c r="G5113" s="10">
        <v>0</v>
      </c>
      <c r="H5113" s="10" t="s">
        <v>20</v>
      </c>
      <c r="I5113" s="10" t="s">
        <v>19</v>
      </c>
      <c r="J5113" s="10" t="s">
        <v>329</v>
      </c>
      <c r="K5113" s="10">
        <v>6</v>
      </c>
      <c r="L5113" s="10">
        <v>0</v>
      </c>
      <c r="M5113" s="10">
        <v>0</v>
      </c>
      <c r="N5113" s="10">
        <v>0</v>
      </c>
    </row>
    <row r="5114" spans="1:14" x14ac:dyDescent="0.15">
      <c r="A5114" t="str">
        <f t="shared" si="82"/>
        <v>202003_443_4562342690050</v>
      </c>
      <c r="B5114" s="10">
        <v>202003</v>
      </c>
      <c r="C5114" s="10">
        <v>443</v>
      </c>
      <c r="D5114" s="10" t="s">
        <v>119</v>
      </c>
      <c r="E5114" s="11">
        <v>4562342690050</v>
      </c>
      <c r="F5114" s="10">
        <v>0</v>
      </c>
      <c r="G5114" s="10">
        <v>0</v>
      </c>
      <c r="H5114" s="10" t="s">
        <v>22</v>
      </c>
      <c r="I5114" s="10" t="s">
        <v>19</v>
      </c>
      <c r="J5114" s="10" t="s">
        <v>329</v>
      </c>
      <c r="K5114" s="10">
        <v>8</v>
      </c>
      <c r="L5114" s="10">
        <v>0</v>
      </c>
      <c r="M5114" s="10">
        <v>0</v>
      </c>
      <c r="N5114" s="10">
        <v>0</v>
      </c>
    </row>
    <row r="5115" spans="1:14" x14ac:dyDescent="0.15">
      <c r="A5115" t="str">
        <f t="shared" si="82"/>
        <v>202003_443_4562342690043</v>
      </c>
      <c r="B5115" s="10">
        <v>202003</v>
      </c>
      <c r="C5115" s="10">
        <v>443</v>
      </c>
      <c r="D5115" s="10" t="s">
        <v>119</v>
      </c>
      <c r="E5115" s="11">
        <v>4562342690043</v>
      </c>
      <c r="F5115" s="10">
        <v>0</v>
      </c>
      <c r="G5115" s="10">
        <v>0</v>
      </c>
      <c r="H5115" s="10" t="s">
        <v>21</v>
      </c>
      <c r="I5115" s="10" t="s">
        <v>19</v>
      </c>
      <c r="J5115" s="10" t="s">
        <v>329</v>
      </c>
      <c r="K5115" s="10">
        <v>17</v>
      </c>
      <c r="L5115" s="10">
        <v>0</v>
      </c>
      <c r="M5115" s="10">
        <v>0</v>
      </c>
      <c r="N5115" s="10">
        <v>0</v>
      </c>
    </row>
    <row r="5116" spans="1:14" x14ac:dyDescent="0.15">
      <c r="A5116" t="str">
        <f t="shared" si="82"/>
        <v>202003_443_4562342690067</v>
      </c>
      <c r="B5116" s="10">
        <v>202003</v>
      </c>
      <c r="C5116" s="10">
        <v>443</v>
      </c>
      <c r="D5116" s="10" t="s">
        <v>119</v>
      </c>
      <c r="E5116" s="11">
        <v>4562342690067</v>
      </c>
      <c r="F5116" s="10">
        <v>0</v>
      </c>
      <c r="G5116" s="10">
        <v>0</v>
      </c>
      <c r="H5116" s="10" t="s">
        <v>23</v>
      </c>
      <c r="I5116" s="10" t="s">
        <v>19</v>
      </c>
      <c r="J5116" s="10" t="s">
        <v>329</v>
      </c>
      <c r="K5116" s="10">
        <v>24</v>
      </c>
      <c r="L5116" s="10">
        <v>0</v>
      </c>
      <c r="M5116" s="10">
        <v>0</v>
      </c>
      <c r="N5116" s="10">
        <v>0</v>
      </c>
    </row>
    <row r="5117" spans="1:14" x14ac:dyDescent="0.15">
      <c r="A5117" t="str">
        <f t="shared" si="82"/>
        <v>202003_443_4562342690074</v>
      </c>
      <c r="B5117" s="10">
        <v>202003</v>
      </c>
      <c r="C5117" s="10">
        <v>443</v>
      </c>
      <c r="D5117" s="10" t="s">
        <v>119</v>
      </c>
      <c r="E5117" s="11">
        <v>4562342690074</v>
      </c>
      <c r="F5117" s="10">
        <v>0</v>
      </c>
      <c r="G5117" s="10">
        <v>0</v>
      </c>
      <c r="H5117" s="10" t="s">
        <v>24</v>
      </c>
      <c r="I5117" s="10" t="s">
        <v>19</v>
      </c>
      <c r="J5117" s="10" t="s">
        <v>329</v>
      </c>
      <c r="K5117" s="10">
        <v>14</v>
      </c>
      <c r="L5117" s="10">
        <v>2</v>
      </c>
      <c r="M5117" s="10">
        <v>0</v>
      </c>
      <c r="N5117" s="10">
        <v>0</v>
      </c>
    </row>
    <row r="5118" spans="1:14" x14ac:dyDescent="0.15">
      <c r="A5118" t="str">
        <f t="shared" si="82"/>
        <v>202003_443_4562342690081</v>
      </c>
      <c r="B5118" s="10">
        <v>202003</v>
      </c>
      <c r="C5118" s="10">
        <v>443</v>
      </c>
      <c r="D5118" s="10" t="s">
        <v>119</v>
      </c>
      <c r="E5118" s="11">
        <v>4562342690081</v>
      </c>
      <c r="F5118" s="10">
        <v>0</v>
      </c>
      <c r="G5118" s="10">
        <v>0</v>
      </c>
      <c r="H5118" s="10" t="s">
        <v>25</v>
      </c>
      <c r="I5118" s="10" t="s">
        <v>19</v>
      </c>
      <c r="J5118" s="10" t="s">
        <v>329</v>
      </c>
      <c r="K5118" s="10">
        <v>3</v>
      </c>
      <c r="L5118" s="10">
        <v>0</v>
      </c>
      <c r="M5118" s="10">
        <v>0</v>
      </c>
      <c r="N5118" s="10">
        <v>0</v>
      </c>
    </row>
    <row r="5119" spans="1:14" x14ac:dyDescent="0.15">
      <c r="A5119" t="str">
        <f t="shared" si="82"/>
        <v>202003_9_4562342690029</v>
      </c>
      <c r="B5119" s="10">
        <v>202003</v>
      </c>
      <c r="C5119" s="10">
        <v>9</v>
      </c>
      <c r="D5119" s="10" t="s">
        <v>37</v>
      </c>
      <c r="E5119" s="11">
        <v>4562342690029</v>
      </c>
      <c r="F5119" s="10">
        <v>0</v>
      </c>
      <c r="G5119" s="10">
        <v>0</v>
      </c>
      <c r="H5119" s="10" t="s">
        <v>18</v>
      </c>
      <c r="I5119" s="10" t="s">
        <v>19</v>
      </c>
      <c r="J5119" s="10" t="s">
        <v>329</v>
      </c>
      <c r="K5119" s="10">
        <v>27</v>
      </c>
      <c r="L5119" s="10">
        <v>1</v>
      </c>
      <c r="M5119" s="10">
        <v>0</v>
      </c>
      <c r="N5119" s="10">
        <v>0</v>
      </c>
    </row>
    <row r="5120" spans="1:14" x14ac:dyDescent="0.15">
      <c r="A5120" t="str">
        <f t="shared" si="82"/>
        <v>202003_9_4562342690036</v>
      </c>
      <c r="B5120" s="10">
        <v>202003</v>
      </c>
      <c r="C5120" s="10">
        <v>9</v>
      </c>
      <c r="D5120" s="10" t="s">
        <v>37</v>
      </c>
      <c r="E5120" s="11">
        <v>4562342690036</v>
      </c>
      <c r="F5120" s="10">
        <v>0</v>
      </c>
      <c r="G5120" s="10">
        <v>0</v>
      </c>
      <c r="H5120" s="10" t="s">
        <v>20</v>
      </c>
      <c r="I5120" s="10" t="s">
        <v>19</v>
      </c>
      <c r="J5120" s="10" t="s">
        <v>329</v>
      </c>
      <c r="K5120" s="10">
        <v>8</v>
      </c>
      <c r="L5120" s="10">
        <v>0</v>
      </c>
      <c r="M5120" s="10">
        <v>0</v>
      </c>
      <c r="N5120" s="10">
        <v>0</v>
      </c>
    </row>
    <row r="5121" spans="1:14" x14ac:dyDescent="0.15">
      <c r="A5121" t="str">
        <f t="shared" si="82"/>
        <v>202003_9_4562342690050</v>
      </c>
      <c r="B5121" s="10">
        <v>202003</v>
      </c>
      <c r="C5121" s="10">
        <v>9</v>
      </c>
      <c r="D5121" s="10" t="s">
        <v>37</v>
      </c>
      <c r="E5121" s="11">
        <v>4562342690050</v>
      </c>
      <c r="F5121" s="10">
        <v>0</v>
      </c>
      <c r="G5121" s="10">
        <v>0</v>
      </c>
      <c r="H5121" s="10" t="s">
        <v>22</v>
      </c>
      <c r="I5121" s="10" t="s">
        <v>19</v>
      </c>
      <c r="J5121" s="10" t="s">
        <v>329</v>
      </c>
      <c r="K5121" s="10">
        <v>8</v>
      </c>
      <c r="L5121" s="10">
        <v>1</v>
      </c>
      <c r="M5121" s="10">
        <v>0</v>
      </c>
      <c r="N5121" s="10">
        <v>0</v>
      </c>
    </row>
    <row r="5122" spans="1:14" x14ac:dyDescent="0.15">
      <c r="A5122" t="str">
        <f t="shared" si="82"/>
        <v>202003_9_4562342690043</v>
      </c>
      <c r="B5122" s="10">
        <v>202003</v>
      </c>
      <c r="C5122" s="10">
        <v>9</v>
      </c>
      <c r="D5122" s="10" t="s">
        <v>37</v>
      </c>
      <c r="E5122" s="11">
        <v>4562342690043</v>
      </c>
      <c r="F5122" s="10">
        <v>0</v>
      </c>
      <c r="G5122" s="10">
        <v>0</v>
      </c>
      <c r="H5122" s="10" t="s">
        <v>21</v>
      </c>
      <c r="I5122" s="10" t="s">
        <v>19</v>
      </c>
      <c r="J5122" s="10" t="s">
        <v>329</v>
      </c>
      <c r="K5122" s="10">
        <v>26</v>
      </c>
      <c r="L5122" s="10">
        <v>0</v>
      </c>
      <c r="M5122" s="10">
        <v>0</v>
      </c>
      <c r="N5122" s="10">
        <v>0</v>
      </c>
    </row>
    <row r="5123" spans="1:14" x14ac:dyDescent="0.15">
      <c r="A5123" t="str">
        <f t="shared" si="82"/>
        <v>202003_9_4562342690067</v>
      </c>
      <c r="B5123" s="10">
        <v>202003</v>
      </c>
      <c r="C5123" s="10">
        <v>9</v>
      </c>
      <c r="D5123" s="10" t="s">
        <v>37</v>
      </c>
      <c r="E5123" s="11">
        <v>4562342690067</v>
      </c>
      <c r="F5123" s="10">
        <v>0</v>
      </c>
      <c r="G5123" s="10">
        <v>0</v>
      </c>
      <c r="H5123" s="10" t="s">
        <v>23</v>
      </c>
      <c r="I5123" s="10" t="s">
        <v>19</v>
      </c>
      <c r="J5123" s="10" t="s">
        <v>329</v>
      </c>
      <c r="K5123" s="10">
        <v>26</v>
      </c>
      <c r="L5123" s="10">
        <v>0</v>
      </c>
      <c r="M5123" s="10">
        <v>0</v>
      </c>
      <c r="N5123" s="10">
        <v>0</v>
      </c>
    </row>
    <row r="5124" spans="1:14" x14ac:dyDescent="0.15">
      <c r="A5124" t="str">
        <f t="shared" si="82"/>
        <v>202003_9_4562342690074</v>
      </c>
      <c r="B5124" s="10">
        <v>202003</v>
      </c>
      <c r="C5124" s="10">
        <v>9</v>
      </c>
      <c r="D5124" s="10" t="s">
        <v>37</v>
      </c>
      <c r="E5124" s="11">
        <v>4562342690074</v>
      </c>
      <c r="F5124" s="10">
        <v>0</v>
      </c>
      <c r="G5124" s="10">
        <v>0</v>
      </c>
      <c r="H5124" s="10" t="s">
        <v>24</v>
      </c>
      <c r="I5124" s="10" t="s">
        <v>19</v>
      </c>
      <c r="J5124" s="10" t="s">
        <v>329</v>
      </c>
      <c r="K5124" s="10">
        <v>20</v>
      </c>
      <c r="L5124" s="10">
        <v>4</v>
      </c>
      <c r="M5124" s="10">
        <v>0</v>
      </c>
      <c r="N5124" s="10">
        <v>0</v>
      </c>
    </row>
    <row r="5125" spans="1:14" x14ac:dyDescent="0.15">
      <c r="A5125" t="str">
        <f t="shared" si="82"/>
        <v>202003_9_4562342690081</v>
      </c>
      <c r="B5125" s="10">
        <v>202003</v>
      </c>
      <c r="C5125" s="10">
        <v>9</v>
      </c>
      <c r="D5125" s="10" t="s">
        <v>37</v>
      </c>
      <c r="E5125" s="11">
        <v>4562342690081</v>
      </c>
      <c r="F5125" s="10">
        <v>0</v>
      </c>
      <c r="G5125" s="10">
        <v>0</v>
      </c>
      <c r="H5125" s="10" t="s">
        <v>25</v>
      </c>
      <c r="I5125" s="10" t="s">
        <v>19</v>
      </c>
      <c r="J5125" s="10" t="s">
        <v>329</v>
      </c>
      <c r="K5125" s="10">
        <v>6</v>
      </c>
      <c r="L5125" s="10">
        <v>1</v>
      </c>
      <c r="M5125" s="10">
        <v>0</v>
      </c>
      <c r="N5125" s="10">
        <v>0</v>
      </c>
    </row>
    <row r="5126" spans="1:14" x14ac:dyDescent="0.15">
      <c r="A5126" t="str">
        <f t="shared" si="82"/>
        <v>202003_50_4562342690029</v>
      </c>
      <c r="B5126" s="10">
        <v>202003</v>
      </c>
      <c r="C5126" s="10">
        <v>50</v>
      </c>
      <c r="D5126" s="10" t="s">
        <v>43</v>
      </c>
      <c r="E5126" s="11">
        <v>4562342690029</v>
      </c>
      <c r="F5126" s="10">
        <v>0</v>
      </c>
      <c r="G5126" s="10">
        <v>0</v>
      </c>
      <c r="H5126" s="10" t="s">
        <v>18</v>
      </c>
      <c r="I5126" s="10" t="s">
        <v>19</v>
      </c>
      <c r="J5126" s="10" t="s">
        <v>329</v>
      </c>
      <c r="K5126" s="10">
        <v>15</v>
      </c>
      <c r="L5126" s="10">
        <v>1</v>
      </c>
      <c r="M5126" s="10">
        <v>0</v>
      </c>
      <c r="N5126" s="10">
        <v>0</v>
      </c>
    </row>
    <row r="5127" spans="1:14" x14ac:dyDescent="0.15">
      <c r="A5127" t="str">
        <f t="shared" si="82"/>
        <v>202003_50_4562342690036</v>
      </c>
      <c r="B5127" s="10">
        <v>202003</v>
      </c>
      <c r="C5127" s="10">
        <v>50</v>
      </c>
      <c r="D5127" s="10" t="s">
        <v>43</v>
      </c>
      <c r="E5127" s="11">
        <v>4562342690036</v>
      </c>
      <c r="F5127" s="10">
        <v>0</v>
      </c>
      <c r="G5127" s="10">
        <v>0</v>
      </c>
      <c r="H5127" s="10" t="s">
        <v>20</v>
      </c>
      <c r="I5127" s="10" t="s">
        <v>19</v>
      </c>
      <c r="J5127" s="10" t="s">
        <v>329</v>
      </c>
      <c r="K5127" s="10">
        <v>5</v>
      </c>
      <c r="L5127" s="10">
        <v>0</v>
      </c>
      <c r="M5127" s="10">
        <v>0</v>
      </c>
      <c r="N5127" s="10">
        <v>0</v>
      </c>
    </row>
    <row r="5128" spans="1:14" x14ac:dyDescent="0.15">
      <c r="A5128" t="str">
        <f t="shared" si="82"/>
        <v>202003_50_4562342690050</v>
      </c>
      <c r="B5128" s="10">
        <v>202003</v>
      </c>
      <c r="C5128" s="10">
        <v>50</v>
      </c>
      <c r="D5128" s="10" t="s">
        <v>43</v>
      </c>
      <c r="E5128" s="11">
        <v>4562342690050</v>
      </c>
      <c r="F5128" s="10">
        <v>0</v>
      </c>
      <c r="G5128" s="10">
        <v>0</v>
      </c>
      <c r="H5128" s="10" t="s">
        <v>22</v>
      </c>
      <c r="I5128" s="10" t="s">
        <v>19</v>
      </c>
      <c r="J5128" s="10" t="s">
        <v>329</v>
      </c>
      <c r="K5128" s="10">
        <v>7</v>
      </c>
      <c r="L5128" s="10">
        <v>0</v>
      </c>
      <c r="M5128" s="10">
        <v>0</v>
      </c>
      <c r="N5128" s="10">
        <v>0</v>
      </c>
    </row>
    <row r="5129" spans="1:14" x14ac:dyDescent="0.15">
      <c r="A5129" t="str">
        <f t="shared" si="82"/>
        <v>202003_50_4562342690043</v>
      </c>
      <c r="B5129" s="10">
        <v>202003</v>
      </c>
      <c r="C5129" s="10">
        <v>50</v>
      </c>
      <c r="D5129" s="10" t="s">
        <v>43</v>
      </c>
      <c r="E5129" s="11">
        <v>4562342690043</v>
      </c>
      <c r="F5129" s="10">
        <v>0</v>
      </c>
      <c r="G5129" s="10">
        <v>0</v>
      </c>
      <c r="H5129" s="10" t="s">
        <v>21</v>
      </c>
      <c r="I5129" s="10" t="s">
        <v>19</v>
      </c>
      <c r="J5129" s="10" t="s">
        <v>329</v>
      </c>
      <c r="K5129" s="10">
        <v>15</v>
      </c>
      <c r="L5129" s="10">
        <v>0</v>
      </c>
      <c r="M5129" s="10">
        <v>0</v>
      </c>
      <c r="N5129" s="10">
        <v>0</v>
      </c>
    </row>
    <row r="5130" spans="1:14" x14ac:dyDescent="0.15">
      <c r="A5130" t="str">
        <f t="shared" si="82"/>
        <v>202003_50_4562342690067</v>
      </c>
      <c r="B5130" s="10">
        <v>202003</v>
      </c>
      <c r="C5130" s="10">
        <v>50</v>
      </c>
      <c r="D5130" s="10" t="s">
        <v>43</v>
      </c>
      <c r="E5130" s="11">
        <v>4562342690067</v>
      </c>
      <c r="F5130" s="10">
        <v>0</v>
      </c>
      <c r="G5130" s="10">
        <v>0</v>
      </c>
      <c r="H5130" s="10" t="s">
        <v>23</v>
      </c>
      <c r="I5130" s="10" t="s">
        <v>19</v>
      </c>
      <c r="J5130" s="10" t="s">
        <v>329</v>
      </c>
      <c r="K5130" s="10">
        <v>20</v>
      </c>
      <c r="L5130" s="10">
        <v>0</v>
      </c>
      <c r="M5130" s="10">
        <v>0</v>
      </c>
      <c r="N5130" s="10">
        <v>0</v>
      </c>
    </row>
    <row r="5131" spans="1:14" x14ac:dyDescent="0.15">
      <c r="A5131" t="str">
        <f t="shared" si="82"/>
        <v>202003_50_4562342690074</v>
      </c>
      <c r="B5131" s="10">
        <v>202003</v>
      </c>
      <c r="C5131" s="10">
        <v>50</v>
      </c>
      <c r="D5131" s="10" t="s">
        <v>43</v>
      </c>
      <c r="E5131" s="11">
        <v>4562342690074</v>
      </c>
      <c r="F5131" s="10">
        <v>0</v>
      </c>
      <c r="G5131" s="10">
        <v>0</v>
      </c>
      <c r="H5131" s="10" t="s">
        <v>24</v>
      </c>
      <c r="I5131" s="10" t="s">
        <v>19</v>
      </c>
      <c r="J5131" s="10" t="s">
        <v>329</v>
      </c>
      <c r="K5131" s="10">
        <v>8</v>
      </c>
      <c r="L5131" s="10">
        <v>1</v>
      </c>
      <c r="M5131" s="10">
        <v>0</v>
      </c>
      <c r="N5131" s="10">
        <v>0</v>
      </c>
    </row>
    <row r="5132" spans="1:14" x14ac:dyDescent="0.15">
      <c r="A5132" t="str">
        <f t="shared" si="82"/>
        <v>202003_50_4562342690081</v>
      </c>
      <c r="B5132" s="10">
        <v>202003</v>
      </c>
      <c r="C5132" s="10">
        <v>50</v>
      </c>
      <c r="D5132" s="10" t="s">
        <v>43</v>
      </c>
      <c r="E5132" s="11">
        <v>4562342690081</v>
      </c>
      <c r="F5132" s="10">
        <v>0</v>
      </c>
      <c r="G5132" s="10">
        <v>0</v>
      </c>
      <c r="H5132" s="10" t="s">
        <v>25</v>
      </c>
      <c r="I5132" s="10" t="s">
        <v>19</v>
      </c>
      <c r="J5132" s="10" t="s">
        <v>329</v>
      </c>
      <c r="K5132" s="10">
        <v>1</v>
      </c>
      <c r="L5132" s="10">
        <v>0</v>
      </c>
      <c r="M5132" s="10">
        <v>0</v>
      </c>
      <c r="N5132" s="10">
        <v>0</v>
      </c>
    </row>
    <row r="5133" spans="1:14" x14ac:dyDescent="0.15">
      <c r="A5133" t="str">
        <f t="shared" si="82"/>
        <v>202003_87_4562342690029</v>
      </c>
      <c r="B5133" s="10">
        <v>202003</v>
      </c>
      <c r="C5133" s="10">
        <v>87</v>
      </c>
      <c r="D5133" s="10" t="s">
        <v>47</v>
      </c>
      <c r="E5133" s="11">
        <v>4562342690029</v>
      </c>
      <c r="F5133" s="10">
        <v>0</v>
      </c>
      <c r="G5133" s="10">
        <v>0</v>
      </c>
      <c r="H5133" s="10" t="s">
        <v>18</v>
      </c>
      <c r="I5133" s="10" t="s">
        <v>19</v>
      </c>
      <c r="J5133" s="10" t="s">
        <v>329</v>
      </c>
      <c r="K5133" s="10">
        <v>20</v>
      </c>
      <c r="L5133" s="10">
        <v>3</v>
      </c>
      <c r="M5133" s="10">
        <v>0</v>
      </c>
      <c r="N5133" s="10">
        <v>0</v>
      </c>
    </row>
    <row r="5134" spans="1:14" x14ac:dyDescent="0.15">
      <c r="A5134" t="str">
        <f t="shared" si="82"/>
        <v>202003_87_4562342690036</v>
      </c>
      <c r="B5134" s="10">
        <v>202003</v>
      </c>
      <c r="C5134" s="10">
        <v>87</v>
      </c>
      <c r="D5134" s="10" t="s">
        <v>47</v>
      </c>
      <c r="E5134" s="11">
        <v>4562342690036</v>
      </c>
      <c r="F5134" s="10">
        <v>0</v>
      </c>
      <c r="G5134" s="10">
        <v>0</v>
      </c>
      <c r="H5134" s="10" t="s">
        <v>20</v>
      </c>
      <c r="I5134" s="10" t="s">
        <v>19</v>
      </c>
      <c r="J5134" s="10" t="s">
        <v>329</v>
      </c>
      <c r="K5134" s="10">
        <v>6</v>
      </c>
      <c r="L5134" s="10">
        <v>1</v>
      </c>
      <c r="M5134" s="10">
        <v>0</v>
      </c>
      <c r="N5134" s="10">
        <v>0</v>
      </c>
    </row>
    <row r="5135" spans="1:14" x14ac:dyDescent="0.15">
      <c r="A5135" t="str">
        <f t="shared" si="82"/>
        <v>202003_87_4562342690050</v>
      </c>
      <c r="B5135" s="10">
        <v>202003</v>
      </c>
      <c r="C5135" s="10">
        <v>87</v>
      </c>
      <c r="D5135" s="10" t="s">
        <v>47</v>
      </c>
      <c r="E5135" s="11">
        <v>4562342690050</v>
      </c>
      <c r="F5135" s="10">
        <v>0</v>
      </c>
      <c r="G5135" s="10">
        <v>0</v>
      </c>
      <c r="H5135" s="10" t="s">
        <v>22</v>
      </c>
      <c r="I5135" s="10" t="s">
        <v>19</v>
      </c>
      <c r="J5135" s="10" t="s">
        <v>329</v>
      </c>
      <c r="K5135" s="10">
        <v>7</v>
      </c>
      <c r="L5135" s="10">
        <v>0</v>
      </c>
      <c r="M5135" s="10">
        <v>0</v>
      </c>
      <c r="N5135" s="10">
        <v>0</v>
      </c>
    </row>
    <row r="5136" spans="1:14" x14ac:dyDescent="0.15">
      <c r="A5136" t="str">
        <f t="shared" si="82"/>
        <v>202003_87_4562342690043</v>
      </c>
      <c r="B5136" s="10">
        <v>202003</v>
      </c>
      <c r="C5136" s="10">
        <v>87</v>
      </c>
      <c r="D5136" s="10" t="s">
        <v>47</v>
      </c>
      <c r="E5136" s="11">
        <v>4562342690043</v>
      </c>
      <c r="F5136" s="10">
        <v>0</v>
      </c>
      <c r="G5136" s="10">
        <v>0</v>
      </c>
      <c r="H5136" s="10" t="s">
        <v>21</v>
      </c>
      <c r="I5136" s="10" t="s">
        <v>19</v>
      </c>
      <c r="J5136" s="10" t="s">
        <v>329</v>
      </c>
      <c r="K5136" s="10">
        <v>15</v>
      </c>
      <c r="L5136" s="10">
        <v>3</v>
      </c>
      <c r="M5136" s="10">
        <v>0</v>
      </c>
      <c r="N5136" s="10">
        <v>0</v>
      </c>
    </row>
    <row r="5137" spans="1:14" x14ac:dyDescent="0.15">
      <c r="A5137" t="str">
        <f t="shared" si="82"/>
        <v>202003_87_4562342690067</v>
      </c>
      <c r="B5137" s="10">
        <v>202003</v>
      </c>
      <c r="C5137" s="10">
        <v>87</v>
      </c>
      <c r="D5137" s="10" t="s">
        <v>47</v>
      </c>
      <c r="E5137" s="11">
        <v>4562342690067</v>
      </c>
      <c r="F5137" s="10">
        <v>0</v>
      </c>
      <c r="G5137" s="10">
        <v>0</v>
      </c>
      <c r="H5137" s="10" t="s">
        <v>23</v>
      </c>
      <c r="I5137" s="10" t="s">
        <v>19</v>
      </c>
      <c r="J5137" s="10" t="s">
        <v>329</v>
      </c>
      <c r="K5137" s="10">
        <v>23</v>
      </c>
      <c r="L5137" s="10">
        <v>0</v>
      </c>
      <c r="M5137" s="10">
        <v>0</v>
      </c>
      <c r="N5137" s="10">
        <v>0</v>
      </c>
    </row>
    <row r="5138" spans="1:14" x14ac:dyDescent="0.15">
      <c r="A5138" t="str">
        <f t="shared" si="82"/>
        <v>202003_87_4562342690074</v>
      </c>
      <c r="B5138" s="10">
        <v>202003</v>
      </c>
      <c r="C5138" s="10">
        <v>87</v>
      </c>
      <c r="D5138" s="10" t="s">
        <v>47</v>
      </c>
      <c r="E5138" s="11">
        <v>4562342690074</v>
      </c>
      <c r="F5138" s="10">
        <v>0</v>
      </c>
      <c r="G5138" s="10">
        <v>0</v>
      </c>
      <c r="H5138" s="10" t="s">
        <v>24</v>
      </c>
      <c r="I5138" s="10" t="s">
        <v>19</v>
      </c>
      <c r="J5138" s="10" t="s">
        <v>329</v>
      </c>
      <c r="K5138" s="10">
        <v>14</v>
      </c>
      <c r="L5138" s="10">
        <v>1</v>
      </c>
      <c r="M5138" s="10">
        <v>0</v>
      </c>
      <c r="N5138" s="10">
        <v>0</v>
      </c>
    </row>
    <row r="5139" spans="1:14" x14ac:dyDescent="0.15">
      <c r="A5139" t="str">
        <f t="shared" si="82"/>
        <v>202003_87_4562342690081</v>
      </c>
      <c r="B5139" s="10">
        <v>202003</v>
      </c>
      <c r="C5139" s="10">
        <v>87</v>
      </c>
      <c r="D5139" s="10" t="s">
        <v>47</v>
      </c>
      <c r="E5139" s="11">
        <v>4562342690081</v>
      </c>
      <c r="F5139" s="10">
        <v>0</v>
      </c>
      <c r="G5139" s="10">
        <v>0</v>
      </c>
      <c r="H5139" s="10" t="s">
        <v>25</v>
      </c>
      <c r="I5139" s="10" t="s">
        <v>19</v>
      </c>
      <c r="J5139" s="10" t="s">
        <v>329</v>
      </c>
      <c r="K5139" s="10">
        <v>2</v>
      </c>
      <c r="L5139" s="10">
        <v>1</v>
      </c>
      <c r="M5139" s="10">
        <v>0</v>
      </c>
      <c r="N5139" s="10">
        <v>0</v>
      </c>
    </row>
    <row r="5140" spans="1:14" x14ac:dyDescent="0.15">
      <c r="A5140" t="str">
        <f t="shared" si="82"/>
        <v>202003_101_4562342690029</v>
      </c>
      <c r="B5140" s="10">
        <v>202003</v>
      </c>
      <c r="C5140" s="10">
        <v>101</v>
      </c>
      <c r="D5140" s="10" t="s">
        <v>50</v>
      </c>
      <c r="E5140" s="11">
        <v>4562342690029</v>
      </c>
      <c r="F5140" s="10">
        <v>0</v>
      </c>
      <c r="G5140" s="10">
        <v>0</v>
      </c>
      <c r="H5140" s="10" t="s">
        <v>18</v>
      </c>
      <c r="I5140" s="10" t="s">
        <v>19</v>
      </c>
      <c r="J5140" s="10" t="s">
        <v>329</v>
      </c>
      <c r="K5140" s="10">
        <v>20</v>
      </c>
      <c r="L5140" s="10">
        <v>1</v>
      </c>
      <c r="M5140" s="10">
        <v>0</v>
      </c>
      <c r="N5140" s="10">
        <v>0</v>
      </c>
    </row>
    <row r="5141" spans="1:14" x14ac:dyDescent="0.15">
      <c r="A5141" t="str">
        <f t="shared" si="82"/>
        <v>202003_101_4562342690036</v>
      </c>
      <c r="B5141" s="10">
        <v>202003</v>
      </c>
      <c r="C5141" s="10">
        <v>101</v>
      </c>
      <c r="D5141" s="10" t="s">
        <v>50</v>
      </c>
      <c r="E5141" s="11">
        <v>4562342690036</v>
      </c>
      <c r="F5141" s="10">
        <v>0</v>
      </c>
      <c r="G5141" s="10">
        <v>0</v>
      </c>
      <c r="H5141" s="10" t="s">
        <v>20</v>
      </c>
      <c r="I5141" s="10" t="s">
        <v>19</v>
      </c>
      <c r="J5141" s="10" t="s">
        <v>329</v>
      </c>
      <c r="K5141" s="10">
        <v>6</v>
      </c>
      <c r="L5141" s="10">
        <v>0</v>
      </c>
      <c r="M5141" s="10">
        <v>0</v>
      </c>
      <c r="N5141" s="10">
        <v>0</v>
      </c>
    </row>
    <row r="5142" spans="1:14" x14ac:dyDescent="0.15">
      <c r="A5142" t="str">
        <f t="shared" si="82"/>
        <v>202003_101_4562342690050</v>
      </c>
      <c r="B5142" s="10">
        <v>202003</v>
      </c>
      <c r="C5142" s="10">
        <v>101</v>
      </c>
      <c r="D5142" s="10" t="s">
        <v>50</v>
      </c>
      <c r="E5142" s="11">
        <v>4562342690050</v>
      </c>
      <c r="F5142" s="10">
        <v>0</v>
      </c>
      <c r="G5142" s="10">
        <v>0</v>
      </c>
      <c r="H5142" s="10" t="s">
        <v>22</v>
      </c>
      <c r="I5142" s="10" t="s">
        <v>19</v>
      </c>
      <c r="J5142" s="10" t="s">
        <v>329</v>
      </c>
      <c r="K5142" s="10">
        <v>7</v>
      </c>
      <c r="L5142" s="10">
        <v>1</v>
      </c>
      <c r="M5142" s="10">
        <v>0</v>
      </c>
      <c r="N5142" s="10">
        <v>0</v>
      </c>
    </row>
    <row r="5143" spans="1:14" x14ac:dyDescent="0.15">
      <c r="A5143" t="str">
        <f t="shared" si="82"/>
        <v>202003_101_4562342690043</v>
      </c>
      <c r="B5143" s="10">
        <v>202003</v>
      </c>
      <c r="C5143" s="10">
        <v>101</v>
      </c>
      <c r="D5143" s="10" t="s">
        <v>50</v>
      </c>
      <c r="E5143" s="11">
        <v>4562342690043</v>
      </c>
      <c r="F5143" s="10">
        <v>0</v>
      </c>
      <c r="G5143" s="10">
        <v>0</v>
      </c>
      <c r="H5143" s="10" t="s">
        <v>21</v>
      </c>
      <c r="I5143" s="10" t="s">
        <v>19</v>
      </c>
      <c r="J5143" s="10" t="s">
        <v>329</v>
      </c>
      <c r="K5143" s="10">
        <v>12</v>
      </c>
      <c r="L5143" s="10">
        <v>1</v>
      </c>
      <c r="M5143" s="10">
        <v>0</v>
      </c>
      <c r="N5143" s="10">
        <v>0</v>
      </c>
    </row>
    <row r="5144" spans="1:14" x14ac:dyDescent="0.15">
      <c r="A5144" t="str">
        <f t="shared" si="82"/>
        <v>202003_101_4562342690067</v>
      </c>
      <c r="B5144" s="10">
        <v>202003</v>
      </c>
      <c r="C5144" s="10">
        <v>101</v>
      </c>
      <c r="D5144" s="10" t="s">
        <v>50</v>
      </c>
      <c r="E5144" s="11">
        <v>4562342690067</v>
      </c>
      <c r="F5144" s="10">
        <v>0</v>
      </c>
      <c r="G5144" s="10">
        <v>0</v>
      </c>
      <c r="H5144" s="10" t="s">
        <v>23</v>
      </c>
      <c r="I5144" s="10" t="s">
        <v>19</v>
      </c>
      <c r="J5144" s="10" t="s">
        <v>329</v>
      </c>
      <c r="K5144" s="10">
        <v>22</v>
      </c>
      <c r="L5144" s="10">
        <v>1</v>
      </c>
      <c r="M5144" s="10">
        <v>0</v>
      </c>
      <c r="N5144" s="10">
        <v>0</v>
      </c>
    </row>
    <row r="5145" spans="1:14" x14ac:dyDescent="0.15">
      <c r="A5145" t="str">
        <f t="shared" ref="A5145:A5208" si="83">B5145&amp;"_"&amp;C5145&amp;"_"&amp;E5145</f>
        <v>202003_101_4562342690074</v>
      </c>
      <c r="B5145" s="10">
        <v>202003</v>
      </c>
      <c r="C5145" s="10">
        <v>101</v>
      </c>
      <c r="D5145" s="10" t="s">
        <v>50</v>
      </c>
      <c r="E5145" s="11">
        <v>4562342690074</v>
      </c>
      <c r="F5145" s="10">
        <v>0</v>
      </c>
      <c r="G5145" s="10">
        <v>0</v>
      </c>
      <c r="H5145" s="10" t="s">
        <v>24</v>
      </c>
      <c r="I5145" s="10" t="s">
        <v>19</v>
      </c>
      <c r="J5145" s="10" t="s">
        <v>329</v>
      </c>
      <c r="K5145" s="10">
        <v>9</v>
      </c>
      <c r="L5145" s="10">
        <v>0</v>
      </c>
      <c r="M5145" s="10">
        <v>0</v>
      </c>
      <c r="N5145" s="10">
        <v>0</v>
      </c>
    </row>
    <row r="5146" spans="1:14" x14ac:dyDescent="0.15">
      <c r="A5146" t="str">
        <f t="shared" si="83"/>
        <v>202003_101_4562342690081</v>
      </c>
      <c r="B5146" s="10">
        <v>202003</v>
      </c>
      <c r="C5146" s="10">
        <v>101</v>
      </c>
      <c r="D5146" s="10" t="s">
        <v>50</v>
      </c>
      <c r="E5146" s="11">
        <v>4562342690081</v>
      </c>
      <c r="F5146" s="10">
        <v>0</v>
      </c>
      <c r="G5146" s="10">
        <v>0</v>
      </c>
      <c r="H5146" s="10" t="s">
        <v>25</v>
      </c>
      <c r="I5146" s="10" t="s">
        <v>19</v>
      </c>
      <c r="J5146" s="10" t="s">
        <v>329</v>
      </c>
      <c r="K5146" s="10">
        <v>3</v>
      </c>
      <c r="L5146" s="10">
        <v>0</v>
      </c>
      <c r="M5146" s="10">
        <v>0</v>
      </c>
      <c r="N5146" s="10">
        <v>0</v>
      </c>
    </row>
    <row r="5147" spans="1:14" x14ac:dyDescent="0.15">
      <c r="A5147" t="str">
        <f t="shared" si="83"/>
        <v>202003_130_4562342690029</v>
      </c>
      <c r="B5147" s="10">
        <v>202003</v>
      </c>
      <c r="C5147" s="10">
        <v>130</v>
      </c>
      <c r="D5147" s="10" t="s">
        <v>54</v>
      </c>
      <c r="E5147" s="11">
        <v>4562342690029</v>
      </c>
      <c r="F5147" s="10">
        <v>0</v>
      </c>
      <c r="G5147" s="10">
        <v>0</v>
      </c>
      <c r="H5147" s="10" t="s">
        <v>18</v>
      </c>
      <c r="I5147" s="10" t="s">
        <v>19</v>
      </c>
      <c r="J5147" s="10" t="s">
        <v>329</v>
      </c>
      <c r="K5147" s="10">
        <v>20</v>
      </c>
      <c r="L5147" s="10">
        <v>1</v>
      </c>
      <c r="M5147" s="10">
        <v>0</v>
      </c>
      <c r="N5147" s="10">
        <v>0</v>
      </c>
    </row>
    <row r="5148" spans="1:14" x14ac:dyDescent="0.15">
      <c r="A5148" t="str">
        <f t="shared" si="83"/>
        <v>202003_130_4562342690036</v>
      </c>
      <c r="B5148" s="10">
        <v>202003</v>
      </c>
      <c r="C5148" s="10">
        <v>130</v>
      </c>
      <c r="D5148" s="10" t="s">
        <v>54</v>
      </c>
      <c r="E5148" s="11">
        <v>4562342690036</v>
      </c>
      <c r="F5148" s="10">
        <v>0</v>
      </c>
      <c r="G5148" s="10">
        <v>0</v>
      </c>
      <c r="H5148" s="10" t="s">
        <v>20</v>
      </c>
      <c r="I5148" s="10" t="s">
        <v>19</v>
      </c>
      <c r="J5148" s="10" t="s">
        <v>329</v>
      </c>
      <c r="K5148" s="10">
        <v>4</v>
      </c>
      <c r="L5148" s="10">
        <v>0</v>
      </c>
      <c r="M5148" s="10">
        <v>0</v>
      </c>
      <c r="N5148" s="10">
        <v>0</v>
      </c>
    </row>
    <row r="5149" spans="1:14" x14ac:dyDescent="0.15">
      <c r="A5149" t="str">
        <f t="shared" si="83"/>
        <v>202003_130_4562342690050</v>
      </c>
      <c r="B5149" s="10">
        <v>202003</v>
      </c>
      <c r="C5149" s="10">
        <v>130</v>
      </c>
      <c r="D5149" s="10" t="s">
        <v>54</v>
      </c>
      <c r="E5149" s="11">
        <v>4562342690050</v>
      </c>
      <c r="F5149" s="10">
        <v>0</v>
      </c>
      <c r="G5149" s="10">
        <v>0</v>
      </c>
      <c r="H5149" s="10" t="s">
        <v>22</v>
      </c>
      <c r="I5149" s="10" t="s">
        <v>19</v>
      </c>
      <c r="J5149" s="10" t="s">
        <v>329</v>
      </c>
      <c r="K5149" s="10">
        <v>4</v>
      </c>
      <c r="L5149" s="10">
        <v>0</v>
      </c>
      <c r="M5149" s="10">
        <v>0</v>
      </c>
      <c r="N5149" s="10">
        <v>0</v>
      </c>
    </row>
    <row r="5150" spans="1:14" x14ac:dyDescent="0.15">
      <c r="A5150" t="str">
        <f t="shared" si="83"/>
        <v>202003_130_4562342690043</v>
      </c>
      <c r="B5150" s="10">
        <v>202003</v>
      </c>
      <c r="C5150" s="10">
        <v>130</v>
      </c>
      <c r="D5150" s="10" t="s">
        <v>54</v>
      </c>
      <c r="E5150" s="11">
        <v>4562342690043</v>
      </c>
      <c r="F5150" s="10">
        <v>0</v>
      </c>
      <c r="G5150" s="10">
        <v>0</v>
      </c>
      <c r="H5150" s="10" t="s">
        <v>21</v>
      </c>
      <c r="I5150" s="10" t="s">
        <v>19</v>
      </c>
      <c r="J5150" s="10" t="s">
        <v>329</v>
      </c>
      <c r="K5150" s="10">
        <v>12</v>
      </c>
      <c r="L5150" s="10">
        <v>0</v>
      </c>
      <c r="M5150" s="10">
        <v>0</v>
      </c>
      <c r="N5150" s="10">
        <v>0</v>
      </c>
    </row>
    <row r="5151" spans="1:14" x14ac:dyDescent="0.15">
      <c r="A5151" t="str">
        <f t="shared" si="83"/>
        <v>202003_130_4562342690067</v>
      </c>
      <c r="B5151" s="10">
        <v>202003</v>
      </c>
      <c r="C5151" s="10">
        <v>130</v>
      </c>
      <c r="D5151" s="10" t="s">
        <v>54</v>
      </c>
      <c r="E5151" s="11">
        <v>4562342690067</v>
      </c>
      <c r="F5151" s="10">
        <v>0</v>
      </c>
      <c r="G5151" s="10">
        <v>0</v>
      </c>
      <c r="H5151" s="10" t="s">
        <v>23</v>
      </c>
      <c r="I5151" s="10" t="s">
        <v>19</v>
      </c>
      <c r="J5151" s="10" t="s">
        <v>329</v>
      </c>
      <c r="K5151" s="10">
        <v>24</v>
      </c>
      <c r="L5151" s="10">
        <v>1</v>
      </c>
      <c r="M5151" s="10">
        <v>0</v>
      </c>
      <c r="N5151" s="10">
        <v>0</v>
      </c>
    </row>
    <row r="5152" spans="1:14" x14ac:dyDescent="0.15">
      <c r="A5152" t="str">
        <f t="shared" si="83"/>
        <v>202003_130_4562342690074</v>
      </c>
      <c r="B5152" s="10">
        <v>202003</v>
      </c>
      <c r="C5152" s="10">
        <v>130</v>
      </c>
      <c r="D5152" s="10" t="s">
        <v>54</v>
      </c>
      <c r="E5152" s="11">
        <v>4562342690074</v>
      </c>
      <c r="F5152" s="10">
        <v>0</v>
      </c>
      <c r="G5152" s="10">
        <v>0</v>
      </c>
      <c r="H5152" s="10" t="s">
        <v>24</v>
      </c>
      <c r="I5152" s="10" t="s">
        <v>19</v>
      </c>
      <c r="J5152" s="10" t="s">
        <v>329</v>
      </c>
      <c r="K5152" s="10">
        <v>9</v>
      </c>
      <c r="L5152" s="10">
        <v>1</v>
      </c>
      <c r="M5152" s="10">
        <v>0</v>
      </c>
      <c r="N5152" s="10">
        <v>0</v>
      </c>
    </row>
    <row r="5153" spans="1:14" x14ac:dyDescent="0.15">
      <c r="A5153" t="str">
        <f t="shared" si="83"/>
        <v>202003_130_4562342690081</v>
      </c>
      <c r="B5153" s="10">
        <v>202003</v>
      </c>
      <c r="C5153" s="10">
        <v>130</v>
      </c>
      <c r="D5153" s="10" t="s">
        <v>54</v>
      </c>
      <c r="E5153" s="11">
        <v>4562342690081</v>
      </c>
      <c r="F5153" s="10">
        <v>0</v>
      </c>
      <c r="G5153" s="10">
        <v>0</v>
      </c>
      <c r="H5153" s="10" t="s">
        <v>25</v>
      </c>
      <c r="I5153" s="10" t="s">
        <v>19</v>
      </c>
      <c r="J5153" s="10" t="s">
        <v>329</v>
      </c>
      <c r="K5153" s="10">
        <v>7</v>
      </c>
      <c r="L5153" s="10">
        <v>0</v>
      </c>
      <c r="M5153" s="10">
        <v>0</v>
      </c>
      <c r="N5153" s="10">
        <v>0</v>
      </c>
    </row>
    <row r="5154" spans="1:14" x14ac:dyDescent="0.15">
      <c r="A5154" t="str">
        <f t="shared" si="83"/>
        <v>202003_158_4562342690029</v>
      </c>
      <c r="B5154" s="10">
        <v>202003</v>
      </c>
      <c r="C5154" s="10">
        <v>158</v>
      </c>
      <c r="D5154" s="10" t="s">
        <v>58</v>
      </c>
      <c r="E5154" s="11">
        <v>4562342690029</v>
      </c>
      <c r="F5154" s="10">
        <v>0</v>
      </c>
      <c r="G5154" s="10">
        <v>0</v>
      </c>
      <c r="H5154" s="10" t="s">
        <v>18</v>
      </c>
      <c r="I5154" s="10" t="s">
        <v>19</v>
      </c>
      <c r="J5154" s="10" t="s">
        <v>329</v>
      </c>
      <c r="K5154" s="10">
        <v>20</v>
      </c>
      <c r="L5154" s="10">
        <v>1</v>
      </c>
      <c r="M5154" s="10">
        <v>0</v>
      </c>
      <c r="N5154" s="10">
        <v>0</v>
      </c>
    </row>
    <row r="5155" spans="1:14" x14ac:dyDescent="0.15">
      <c r="A5155" t="str">
        <f t="shared" si="83"/>
        <v>202003_158_4562342690036</v>
      </c>
      <c r="B5155" s="10">
        <v>202003</v>
      </c>
      <c r="C5155" s="10">
        <v>158</v>
      </c>
      <c r="D5155" s="10" t="s">
        <v>58</v>
      </c>
      <c r="E5155" s="11">
        <v>4562342690036</v>
      </c>
      <c r="F5155" s="10">
        <v>0</v>
      </c>
      <c r="G5155" s="10">
        <v>0</v>
      </c>
      <c r="H5155" s="10" t="s">
        <v>20</v>
      </c>
      <c r="I5155" s="10" t="s">
        <v>19</v>
      </c>
      <c r="J5155" s="10" t="s">
        <v>329</v>
      </c>
      <c r="K5155" s="10">
        <v>2</v>
      </c>
      <c r="L5155" s="10">
        <v>0</v>
      </c>
      <c r="M5155" s="10">
        <v>0</v>
      </c>
      <c r="N5155" s="10">
        <v>0</v>
      </c>
    </row>
    <row r="5156" spans="1:14" x14ac:dyDescent="0.15">
      <c r="A5156" t="str">
        <f t="shared" si="83"/>
        <v>202003_158_4562342690050</v>
      </c>
      <c r="B5156" s="10">
        <v>202003</v>
      </c>
      <c r="C5156" s="10">
        <v>158</v>
      </c>
      <c r="D5156" s="10" t="s">
        <v>58</v>
      </c>
      <c r="E5156" s="11">
        <v>4562342690050</v>
      </c>
      <c r="F5156" s="10">
        <v>0</v>
      </c>
      <c r="G5156" s="10">
        <v>0</v>
      </c>
      <c r="H5156" s="10" t="s">
        <v>22</v>
      </c>
      <c r="I5156" s="10" t="s">
        <v>19</v>
      </c>
      <c r="J5156" s="10" t="s">
        <v>329</v>
      </c>
      <c r="K5156" s="10">
        <v>6</v>
      </c>
      <c r="L5156" s="10">
        <v>0</v>
      </c>
      <c r="M5156" s="10">
        <v>0</v>
      </c>
      <c r="N5156" s="10">
        <v>0</v>
      </c>
    </row>
    <row r="5157" spans="1:14" x14ac:dyDescent="0.15">
      <c r="A5157" t="str">
        <f t="shared" si="83"/>
        <v>202003_158_4562342690043</v>
      </c>
      <c r="B5157" s="10">
        <v>202003</v>
      </c>
      <c r="C5157" s="10">
        <v>158</v>
      </c>
      <c r="D5157" s="10" t="s">
        <v>58</v>
      </c>
      <c r="E5157" s="11">
        <v>4562342690043</v>
      </c>
      <c r="F5157" s="10">
        <v>0</v>
      </c>
      <c r="G5157" s="10">
        <v>0</v>
      </c>
      <c r="H5157" s="10" t="s">
        <v>21</v>
      </c>
      <c r="I5157" s="10" t="s">
        <v>19</v>
      </c>
      <c r="J5157" s="10" t="s">
        <v>329</v>
      </c>
      <c r="K5157" s="10">
        <v>15</v>
      </c>
      <c r="L5157" s="10">
        <v>0</v>
      </c>
      <c r="M5157" s="10">
        <v>0</v>
      </c>
      <c r="N5157" s="10">
        <v>0</v>
      </c>
    </row>
    <row r="5158" spans="1:14" x14ac:dyDescent="0.15">
      <c r="A5158" t="str">
        <f t="shared" si="83"/>
        <v>202003_158_4562342690067</v>
      </c>
      <c r="B5158" s="10">
        <v>202003</v>
      </c>
      <c r="C5158" s="10">
        <v>158</v>
      </c>
      <c r="D5158" s="10" t="s">
        <v>58</v>
      </c>
      <c r="E5158" s="11">
        <v>4562342690067</v>
      </c>
      <c r="F5158" s="10">
        <v>0</v>
      </c>
      <c r="G5158" s="10">
        <v>0</v>
      </c>
      <c r="H5158" s="10" t="s">
        <v>23</v>
      </c>
      <c r="I5158" s="10" t="s">
        <v>19</v>
      </c>
      <c r="J5158" s="10" t="s">
        <v>329</v>
      </c>
      <c r="K5158" s="10">
        <v>21</v>
      </c>
      <c r="L5158" s="10">
        <v>0</v>
      </c>
      <c r="M5158" s="10">
        <v>0</v>
      </c>
      <c r="N5158" s="10">
        <v>0</v>
      </c>
    </row>
    <row r="5159" spans="1:14" x14ac:dyDescent="0.15">
      <c r="A5159" t="str">
        <f t="shared" si="83"/>
        <v>202003_158_4562342690074</v>
      </c>
      <c r="B5159" s="10">
        <v>202003</v>
      </c>
      <c r="C5159" s="10">
        <v>158</v>
      </c>
      <c r="D5159" s="10" t="s">
        <v>58</v>
      </c>
      <c r="E5159" s="11">
        <v>4562342690074</v>
      </c>
      <c r="F5159" s="10">
        <v>0</v>
      </c>
      <c r="G5159" s="10">
        <v>0</v>
      </c>
      <c r="H5159" s="10" t="s">
        <v>24</v>
      </c>
      <c r="I5159" s="10" t="s">
        <v>19</v>
      </c>
      <c r="J5159" s="10" t="s">
        <v>329</v>
      </c>
      <c r="K5159" s="10">
        <v>13</v>
      </c>
      <c r="L5159" s="10">
        <v>0</v>
      </c>
      <c r="M5159" s="10">
        <v>0</v>
      </c>
      <c r="N5159" s="10">
        <v>0</v>
      </c>
    </row>
    <row r="5160" spans="1:14" x14ac:dyDescent="0.15">
      <c r="A5160" t="str">
        <f t="shared" si="83"/>
        <v>202003_158_4562342690081</v>
      </c>
      <c r="B5160" s="10">
        <v>202003</v>
      </c>
      <c r="C5160" s="10">
        <v>158</v>
      </c>
      <c r="D5160" s="10" t="s">
        <v>58</v>
      </c>
      <c r="E5160" s="11">
        <v>4562342690081</v>
      </c>
      <c r="F5160" s="10">
        <v>0</v>
      </c>
      <c r="G5160" s="10">
        <v>0</v>
      </c>
      <c r="H5160" s="10" t="s">
        <v>25</v>
      </c>
      <c r="I5160" s="10" t="s">
        <v>19</v>
      </c>
      <c r="J5160" s="10" t="s">
        <v>329</v>
      </c>
      <c r="K5160" s="10">
        <v>3</v>
      </c>
      <c r="L5160" s="10">
        <v>1</v>
      </c>
      <c r="M5160" s="10">
        <v>0</v>
      </c>
      <c r="N5160" s="10">
        <v>0</v>
      </c>
    </row>
    <row r="5161" spans="1:14" x14ac:dyDescent="0.15">
      <c r="A5161" t="str">
        <f t="shared" si="83"/>
        <v>202003_362_4562342690029</v>
      </c>
      <c r="B5161" s="10">
        <v>202003</v>
      </c>
      <c r="C5161" s="10">
        <v>362</v>
      </c>
      <c r="D5161" s="10" t="s">
        <v>91</v>
      </c>
      <c r="E5161" s="11">
        <v>4562342690029</v>
      </c>
      <c r="F5161" s="10">
        <v>0</v>
      </c>
      <c r="G5161" s="10">
        <v>0</v>
      </c>
      <c r="H5161" s="10" t="s">
        <v>18</v>
      </c>
      <c r="I5161" s="10" t="s">
        <v>19</v>
      </c>
      <c r="J5161" s="10" t="s">
        <v>329</v>
      </c>
      <c r="K5161" s="10">
        <v>16</v>
      </c>
      <c r="L5161" s="10">
        <v>0</v>
      </c>
      <c r="M5161" s="10">
        <v>0</v>
      </c>
      <c r="N5161" s="10">
        <v>0</v>
      </c>
    </row>
    <row r="5162" spans="1:14" x14ac:dyDescent="0.15">
      <c r="A5162" t="str">
        <f t="shared" si="83"/>
        <v>202003_362_4562342690036</v>
      </c>
      <c r="B5162" s="10">
        <v>202003</v>
      </c>
      <c r="C5162" s="10">
        <v>362</v>
      </c>
      <c r="D5162" s="10" t="s">
        <v>91</v>
      </c>
      <c r="E5162" s="11">
        <v>4562342690036</v>
      </c>
      <c r="F5162" s="10">
        <v>0</v>
      </c>
      <c r="G5162" s="10">
        <v>0</v>
      </c>
      <c r="H5162" s="10" t="s">
        <v>20</v>
      </c>
      <c r="I5162" s="10" t="s">
        <v>19</v>
      </c>
      <c r="J5162" s="10" t="s">
        <v>329</v>
      </c>
      <c r="K5162" s="10">
        <v>4</v>
      </c>
      <c r="L5162" s="10">
        <v>0</v>
      </c>
      <c r="M5162" s="10">
        <v>0</v>
      </c>
      <c r="N5162" s="10">
        <v>0</v>
      </c>
    </row>
    <row r="5163" spans="1:14" x14ac:dyDescent="0.15">
      <c r="A5163" t="str">
        <f t="shared" si="83"/>
        <v>202003_362_4562342690050</v>
      </c>
      <c r="B5163" s="10">
        <v>202003</v>
      </c>
      <c r="C5163" s="10">
        <v>362</v>
      </c>
      <c r="D5163" s="10" t="s">
        <v>91</v>
      </c>
      <c r="E5163" s="11">
        <v>4562342690050</v>
      </c>
      <c r="F5163" s="10">
        <v>0</v>
      </c>
      <c r="G5163" s="10">
        <v>0</v>
      </c>
      <c r="H5163" s="10" t="s">
        <v>22</v>
      </c>
      <c r="I5163" s="10" t="s">
        <v>19</v>
      </c>
      <c r="J5163" s="10" t="s">
        <v>329</v>
      </c>
      <c r="K5163" s="10">
        <v>5</v>
      </c>
      <c r="L5163" s="10">
        <v>0</v>
      </c>
      <c r="M5163" s="10">
        <v>0</v>
      </c>
      <c r="N5163" s="10">
        <v>0</v>
      </c>
    </row>
    <row r="5164" spans="1:14" x14ac:dyDescent="0.15">
      <c r="A5164" t="str">
        <f t="shared" si="83"/>
        <v>202003_362_4562342690043</v>
      </c>
      <c r="B5164" s="10">
        <v>202003</v>
      </c>
      <c r="C5164" s="10">
        <v>362</v>
      </c>
      <c r="D5164" s="10" t="s">
        <v>91</v>
      </c>
      <c r="E5164" s="11">
        <v>4562342690043</v>
      </c>
      <c r="F5164" s="10">
        <v>0</v>
      </c>
      <c r="G5164" s="10">
        <v>0</v>
      </c>
      <c r="H5164" s="10" t="s">
        <v>21</v>
      </c>
      <c r="I5164" s="10" t="s">
        <v>19</v>
      </c>
      <c r="J5164" s="10" t="s">
        <v>329</v>
      </c>
      <c r="K5164" s="10">
        <v>25</v>
      </c>
      <c r="L5164" s="10">
        <v>0</v>
      </c>
      <c r="M5164" s="10">
        <v>0</v>
      </c>
      <c r="N5164" s="10">
        <v>0</v>
      </c>
    </row>
    <row r="5165" spans="1:14" x14ac:dyDescent="0.15">
      <c r="A5165" t="str">
        <f t="shared" si="83"/>
        <v>202003_362_4562342690067</v>
      </c>
      <c r="B5165" s="10">
        <v>202003</v>
      </c>
      <c r="C5165" s="10">
        <v>362</v>
      </c>
      <c r="D5165" s="10" t="s">
        <v>91</v>
      </c>
      <c r="E5165" s="11">
        <v>4562342690067</v>
      </c>
      <c r="F5165" s="10">
        <v>0</v>
      </c>
      <c r="G5165" s="10">
        <v>0</v>
      </c>
      <c r="H5165" s="10" t="s">
        <v>23</v>
      </c>
      <c r="I5165" s="10" t="s">
        <v>19</v>
      </c>
      <c r="J5165" s="10" t="s">
        <v>329</v>
      </c>
      <c r="K5165" s="10">
        <v>23</v>
      </c>
      <c r="L5165" s="10">
        <v>0</v>
      </c>
      <c r="M5165" s="10">
        <v>0</v>
      </c>
      <c r="N5165" s="10">
        <v>0</v>
      </c>
    </row>
    <row r="5166" spans="1:14" x14ac:dyDescent="0.15">
      <c r="A5166" t="str">
        <f t="shared" si="83"/>
        <v>202003_362_4562342690074</v>
      </c>
      <c r="B5166" s="10">
        <v>202003</v>
      </c>
      <c r="C5166" s="10">
        <v>362</v>
      </c>
      <c r="D5166" s="10" t="s">
        <v>91</v>
      </c>
      <c r="E5166" s="11">
        <v>4562342690074</v>
      </c>
      <c r="F5166" s="10">
        <v>0</v>
      </c>
      <c r="G5166" s="10">
        <v>0</v>
      </c>
      <c r="H5166" s="10" t="s">
        <v>24</v>
      </c>
      <c r="I5166" s="10" t="s">
        <v>19</v>
      </c>
      <c r="J5166" s="10" t="s">
        <v>329</v>
      </c>
      <c r="K5166" s="10">
        <v>17</v>
      </c>
      <c r="L5166" s="10">
        <v>0</v>
      </c>
      <c r="M5166" s="10">
        <v>0</v>
      </c>
      <c r="N5166" s="10">
        <v>0</v>
      </c>
    </row>
    <row r="5167" spans="1:14" x14ac:dyDescent="0.15">
      <c r="A5167" t="str">
        <f t="shared" si="83"/>
        <v>202003_362_4562342690081</v>
      </c>
      <c r="B5167" s="10">
        <v>202003</v>
      </c>
      <c r="C5167" s="10">
        <v>362</v>
      </c>
      <c r="D5167" s="10" t="s">
        <v>91</v>
      </c>
      <c r="E5167" s="11">
        <v>4562342690081</v>
      </c>
      <c r="F5167" s="10">
        <v>0</v>
      </c>
      <c r="G5167" s="10">
        <v>0</v>
      </c>
      <c r="H5167" s="10" t="s">
        <v>25</v>
      </c>
      <c r="I5167" s="10" t="s">
        <v>19</v>
      </c>
      <c r="J5167" s="10" t="s">
        <v>329</v>
      </c>
      <c r="K5167" s="10">
        <v>0</v>
      </c>
      <c r="L5167" s="10">
        <v>0</v>
      </c>
      <c r="M5167" s="10">
        <v>0</v>
      </c>
      <c r="N5167" s="10">
        <v>0</v>
      </c>
    </row>
    <row r="5168" spans="1:14" x14ac:dyDescent="0.15">
      <c r="A5168" t="str">
        <f t="shared" si="83"/>
        <v>202003_37_4562342690029</v>
      </c>
      <c r="B5168" s="10">
        <v>202003</v>
      </c>
      <c r="C5168" s="10">
        <v>37</v>
      </c>
      <c r="D5168" s="10" t="s">
        <v>39</v>
      </c>
      <c r="E5168" s="11">
        <v>4562342690029</v>
      </c>
      <c r="F5168" s="10">
        <v>0</v>
      </c>
      <c r="G5168" s="10">
        <v>0</v>
      </c>
      <c r="H5168" s="10" t="s">
        <v>18</v>
      </c>
      <c r="I5168" s="10" t="s">
        <v>19</v>
      </c>
      <c r="J5168" s="10" t="s">
        <v>329</v>
      </c>
      <c r="K5168" s="10">
        <v>18</v>
      </c>
      <c r="L5168" s="10">
        <v>0</v>
      </c>
      <c r="M5168" s="10">
        <v>0</v>
      </c>
      <c r="N5168" s="10">
        <v>0</v>
      </c>
    </row>
    <row r="5169" spans="1:14" x14ac:dyDescent="0.15">
      <c r="A5169" t="str">
        <f t="shared" si="83"/>
        <v>202003_37_4562342690036</v>
      </c>
      <c r="B5169" s="10">
        <v>202003</v>
      </c>
      <c r="C5169" s="10">
        <v>37</v>
      </c>
      <c r="D5169" s="10" t="s">
        <v>39</v>
      </c>
      <c r="E5169" s="11">
        <v>4562342690036</v>
      </c>
      <c r="F5169" s="10">
        <v>0</v>
      </c>
      <c r="G5169" s="10">
        <v>0</v>
      </c>
      <c r="H5169" s="10" t="s">
        <v>20</v>
      </c>
      <c r="I5169" s="10" t="s">
        <v>19</v>
      </c>
      <c r="J5169" s="10" t="s">
        <v>329</v>
      </c>
      <c r="K5169" s="10">
        <v>4</v>
      </c>
      <c r="L5169" s="10">
        <v>1</v>
      </c>
      <c r="M5169" s="10">
        <v>0</v>
      </c>
      <c r="N5169" s="10">
        <v>0</v>
      </c>
    </row>
    <row r="5170" spans="1:14" x14ac:dyDescent="0.15">
      <c r="A5170" t="str">
        <f t="shared" si="83"/>
        <v>202003_37_4562342690050</v>
      </c>
      <c r="B5170" s="10">
        <v>202003</v>
      </c>
      <c r="C5170" s="10">
        <v>37</v>
      </c>
      <c r="D5170" s="10" t="s">
        <v>39</v>
      </c>
      <c r="E5170" s="11">
        <v>4562342690050</v>
      </c>
      <c r="F5170" s="10">
        <v>0</v>
      </c>
      <c r="G5170" s="10">
        <v>0</v>
      </c>
      <c r="H5170" s="10" t="s">
        <v>22</v>
      </c>
      <c r="I5170" s="10" t="s">
        <v>19</v>
      </c>
      <c r="J5170" s="10" t="s">
        <v>329</v>
      </c>
      <c r="K5170" s="10">
        <v>4</v>
      </c>
      <c r="L5170" s="10">
        <v>0</v>
      </c>
      <c r="M5170" s="10">
        <v>0</v>
      </c>
      <c r="N5170" s="10">
        <v>0</v>
      </c>
    </row>
    <row r="5171" spans="1:14" x14ac:dyDescent="0.15">
      <c r="A5171" t="str">
        <f t="shared" si="83"/>
        <v>202003_37_4562342690043</v>
      </c>
      <c r="B5171" s="10">
        <v>202003</v>
      </c>
      <c r="C5171" s="10">
        <v>37</v>
      </c>
      <c r="D5171" s="10" t="s">
        <v>39</v>
      </c>
      <c r="E5171" s="11">
        <v>4562342690043</v>
      </c>
      <c r="F5171" s="10">
        <v>0</v>
      </c>
      <c r="G5171" s="10">
        <v>0</v>
      </c>
      <c r="H5171" s="10" t="s">
        <v>21</v>
      </c>
      <c r="I5171" s="10" t="s">
        <v>19</v>
      </c>
      <c r="J5171" s="10" t="s">
        <v>329</v>
      </c>
      <c r="K5171" s="10">
        <v>13</v>
      </c>
      <c r="L5171" s="10">
        <v>1</v>
      </c>
      <c r="M5171" s="10">
        <v>0</v>
      </c>
      <c r="N5171" s="10">
        <v>0</v>
      </c>
    </row>
    <row r="5172" spans="1:14" x14ac:dyDescent="0.15">
      <c r="A5172" t="str">
        <f t="shared" si="83"/>
        <v>202003_37_4562342690067</v>
      </c>
      <c r="B5172" s="10">
        <v>202003</v>
      </c>
      <c r="C5172" s="10">
        <v>37</v>
      </c>
      <c r="D5172" s="10" t="s">
        <v>39</v>
      </c>
      <c r="E5172" s="11">
        <v>4562342690067</v>
      </c>
      <c r="F5172" s="10">
        <v>0</v>
      </c>
      <c r="G5172" s="10">
        <v>0</v>
      </c>
      <c r="H5172" s="10" t="s">
        <v>23</v>
      </c>
      <c r="I5172" s="10" t="s">
        <v>19</v>
      </c>
      <c r="J5172" s="10" t="s">
        <v>329</v>
      </c>
      <c r="K5172" s="10">
        <v>20</v>
      </c>
      <c r="L5172" s="10">
        <v>0</v>
      </c>
      <c r="M5172" s="10">
        <v>0</v>
      </c>
      <c r="N5172" s="10">
        <v>0</v>
      </c>
    </row>
    <row r="5173" spans="1:14" x14ac:dyDescent="0.15">
      <c r="A5173" t="str">
        <f t="shared" si="83"/>
        <v>202003_37_4562342690074</v>
      </c>
      <c r="B5173" s="10">
        <v>202003</v>
      </c>
      <c r="C5173" s="10">
        <v>37</v>
      </c>
      <c r="D5173" s="10" t="s">
        <v>39</v>
      </c>
      <c r="E5173" s="11">
        <v>4562342690074</v>
      </c>
      <c r="F5173" s="10">
        <v>0</v>
      </c>
      <c r="G5173" s="10">
        <v>0</v>
      </c>
      <c r="H5173" s="10" t="s">
        <v>24</v>
      </c>
      <c r="I5173" s="10" t="s">
        <v>19</v>
      </c>
      <c r="J5173" s="10" t="s">
        <v>329</v>
      </c>
      <c r="K5173" s="10">
        <v>15</v>
      </c>
      <c r="L5173" s="10">
        <v>0</v>
      </c>
      <c r="M5173" s="10">
        <v>0</v>
      </c>
      <c r="N5173" s="10">
        <v>0</v>
      </c>
    </row>
    <row r="5174" spans="1:14" x14ac:dyDescent="0.15">
      <c r="A5174" t="str">
        <f t="shared" si="83"/>
        <v>202003_37_4562342690081</v>
      </c>
      <c r="B5174" s="10">
        <v>202003</v>
      </c>
      <c r="C5174" s="10">
        <v>37</v>
      </c>
      <c r="D5174" s="10" t="s">
        <v>39</v>
      </c>
      <c r="E5174" s="11">
        <v>4562342690081</v>
      </c>
      <c r="F5174" s="10">
        <v>0</v>
      </c>
      <c r="G5174" s="10">
        <v>0</v>
      </c>
      <c r="H5174" s="10" t="s">
        <v>25</v>
      </c>
      <c r="I5174" s="10" t="s">
        <v>19</v>
      </c>
      <c r="J5174" s="10" t="s">
        <v>329</v>
      </c>
      <c r="K5174" s="10">
        <v>3</v>
      </c>
      <c r="L5174" s="10">
        <v>1</v>
      </c>
      <c r="M5174" s="10">
        <v>0</v>
      </c>
      <c r="N5174" s="10">
        <v>0</v>
      </c>
    </row>
    <row r="5175" spans="1:14" x14ac:dyDescent="0.15">
      <c r="A5175" t="str">
        <f t="shared" si="83"/>
        <v>202003_41_4562342690029</v>
      </c>
      <c r="B5175" s="10">
        <v>202003</v>
      </c>
      <c r="C5175" s="10">
        <v>41</v>
      </c>
      <c r="D5175" s="10" t="s">
        <v>41</v>
      </c>
      <c r="E5175" s="11">
        <v>4562342690029</v>
      </c>
      <c r="F5175" s="10">
        <v>0</v>
      </c>
      <c r="G5175" s="10">
        <v>0</v>
      </c>
      <c r="H5175" s="10" t="s">
        <v>18</v>
      </c>
      <c r="I5175" s="10" t="s">
        <v>19</v>
      </c>
      <c r="J5175" s="10" t="s">
        <v>329</v>
      </c>
      <c r="K5175" s="10">
        <v>14</v>
      </c>
      <c r="L5175" s="10">
        <v>2</v>
      </c>
      <c r="M5175" s="10">
        <v>0</v>
      </c>
      <c r="N5175" s="10">
        <v>0</v>
      </c>
    </row>
    <row r="5176" spans="1:14" x14ac:dyDescent="0.15">
      <c r="A5176" t="str">
        <f t="shared" si="83"/>
        <v>202003_41_4562342690036</v>
      </c>
      <c r="B5176" s="10">
        <v>202003</v>
      </c>
      <c r="C5176" s="10">
        <v>41</v>
      </c>
      <c r="D5176" s="10" t="s">
        <v>41</v>
      </c>
      <c r="E5176" s="11">
        <v>4562342690036</v>
      </c>
      <c r="F5176" s="10">
        <v>0</v>
      </c>
      <c r="G5176" s="10">
        <v>0</v>
      </c>
      <c r="H5176" s="10" t="s">
        <v>20</v>
      </c>
      <c r="I5176" s="10" t="s">
        <v>19</v>
      </c>
      <c r="J5176" s="10" t="s">
        <v>329</v>
      </c>
      <c r="K5176" s="10">
        <v>6</v>
      </c>
      <c r="L5176" s="10">
        <v>0</v>
      </c>
      <c r="M5176" s="10">
        <v>0</v>
      </c>
      <c r="N5176" s="10">
        <v>0</v>
      </c>
    </row>
    <row r="5177" spans="1:14" x14ac:dyDescent="0.15">
      <c r="A5177" t="str">
        <f t="shared" si="83"/>
        <v>202003_41_4562342690050</v>
      </c>
      <c r="B5177" s="10">
        <v>202003</v>
      </c>
      <c r="C5177" s="10">
        <v>41</v>
      </c>
      <c r="D5177" s="10" t="s">
        <v>41</v>
      </c>
      <c r="E5177" s="11">
        <v>4562342690050</v>
      </c>
      <c r="F5177" s="10">
        <v>0</v>
      </c>
      <c r="G5177" s="10">
        <v>0</v>
      </c>
      <c r="H5177" s="10" t="s">
        <v>22</v>
      </c>
      <c r="I5177" s="10" t="s">
        <v>19</v>
      </c>
      <c r="J5177" s="10" t="s">
        <v>329</v>
      </c>
      <c r="K5177" s="10">
        <v>9</v>
      </c>
      <c r="L5177" s="10">
        <v>1</v>
      </c>
      <c r="M5177" s="10">
        <v>0</v>
      </c>
      <c r="N5177" s="10">
        <v>0</v>
      </c>
    </row>
    <row r="5178" spans="1:14" x14ac:dyDescent="0.15">
      <c r="A5178" t="str">
        <f t="shared" si="83"/>
        <v>202003_41_4562342690043</v>
      </c>
      <c r="B5178" s="10">
        <v>202003</v>
      </c>
      <c r="C5178" s="10">
        <v>41</v>
      </c>
      <c r="D5178" s="10" t="s">
        <v>41</v>
      </c>
      <c r="E5178" s="11">
        <v>4562342690043</v>
      </c>
      <c r="F5178" s="10">
        <v>0</v>
      </c>
      <c r="G5178" s="10">
        <v>0</v>
      </c>
      <c r="H5178" s="10" t="s">
        <v>21</v>
      </c>
      <c r="I5178" s="10" t="s">
        <v>19</v>
      </c>
      <c r="J5178" s="10" t="s">
        <v>329</v>
      </c>
      <c r="K5178" s="10">
        <v>5</v>
      </c>
      <c r="L5178" s="10">
        <v>3</v>
      </c>
      <c r="M5178" s="10">
        <v>0</v>
      </c>
      <c r="N5178" s="10">
        <v>0</v>
      </c>
    </row>
    <row r="5179" spans="1:14" x14ac:dyDescent="0.15">
      <c r="A5179" t="str">
        <f t="shared" si="83"/>
        <v>202003_41_4562342690067</v>
      </c>
      <c r="B5179" s="10">
        <v>202003</v>
      </c>
      <c r="C5179" s="10">
        <v>41</v>
      </c>
      <c r="D5179" s="10" t="s">
        <v>41</v>
      </c>
      <c r="E5179" s="11">
        <v>4562342690067</v>
      </c>
      <c r="F5179" s="10">
        <v>0</v>
      </c>
      <c r="G5179" s="10">
        <v>0</v>
      </c>
      <c r="H5179" s="10" t="s">
        <v>23</v>
      </c>
      <c r="I5179" s="10" t="s">
        <v>19</v>
      </c>
      <c r="J5179" s="10" t="s">
        <v>329</v>
      </c>
      <c r="K5179" s="10">
        <v>18</v>
      </c>
      <c r="L5179" s="10">
        <v>0</v>
      </c>
      <c r="M5179" s="10">
        <v>0</v>
      </c>
      <c r="N5179" s="10">
        <v>0</v>
      </c>
    </row>
    <row r="5180" spans="1:14" x14ac:dyDescent="0.15">
      <c r="A5180" t="str">
        <f t="shared" si="83"/>
        <v>202003_41_4562342690074</v>
      </c>
      <c r="B5180" s="10">
        <v>202003</v>
      </c>
      <c r="C5180" s="10">
        <v>41</v>
      </c>
      <c r="D5180" s="10" t="s">
        <v>41</v>
      </c>
      <c r="E5180" s="11">
        <v>4562342690074</v>
      </c>
      <c r="F5180" s="10">
        <v>0</v>
      </c>
      <c r="G5180" s="10">
        <v>0</v>
      </c>
      <c r="H5180" s="10" t="s">
        <v>24</v>
      </c>
      <c r="I5180" s="10" t="s">
        <v>19</v>
      </c>
      <c r="J5180" s="10" t="s">
        <v>329</v>
      </c>
      <c r="K5180" s="10">
        <v>11</v>
      </c>
      <c r="L5180" s="10">
        <v>2</v>
      </c>
      <c r="M5180" s="10">
        <v>0</v>
      </c>
      <c r="N5180" s="10">
        <v>0</v>
      </c>
    </row>
    <row r="5181" spans="1:14" x14ac:dyDescent="0.15">
      <c r="A5181" t="str">
        <f t="shared" si="83"/>
        <v>202003_41_4562342690081</v>
      </c>
      <c r="B5181" s="10">
        <v>202003</v>
      </c>
      <c r="C5181" s="10">
        <v>41</v>
      </c>
      <c r="D5181" s="10" t="s">
        <v>41</v>
      </c>
      <c r="E5181" s="11">
        <v>4562342690081</v>
      </c>
      <c r="F5181" s="10">
        <v>0</v>
      </c>
      <c r="G5181" s="10">
        <v>0</v>
      </c>
      <c r="H5181" s="10" t="s">
        <v>25</v>
      </c>
      <c r="I5181" s="10" t="s">
        <v>19</v>
      </c>
      <c r="J5181" s="10" t="s">
        <v>329</v>
      </c>
      <c r="K5181" s="10">
        <v>3</v>
      </c>
      <c r="L5181" s="10">
        <v>3</v>
      </c>
      <c r="M5181" s="10">
        <v>0</v>
      </c>
      <c r="N5181" s="10">
        <v>0</v>
      </c>
    </row>
    <row r="5182" spans="1:14" x14ac:dyDescent="0.15">
      <c r="A5182" t="str">
        <f t="shared" si="83"/>
        <v>202003_227_4562342690029</v>
      </c>
      <c r="B5182" s="10">
        <v>202003</v>
      </c>
      <c r="C5182" s="10">
        <v>227</v>
      </c>
      <c r="D5182" s="10" t="s">
        <v>66</v>
      </c>
      <c r="E5182" s="11">
        <v>4562342690029</v>
      </c>
      <c r="F5182" s="10">
        <v>0</v>
      </c>
      <c r="G5182" s="10">
        <v>0</v>
      </c>
      <c r="H5182" s="10" t="s">
        <v>18</v>
      </c>
      <c r="I5182" s="10" t="s">
        <v>19</v>
      </c>
      <c r="J5182" s="10" t="s">
        <v>329</v>
      </c>
      <c r="K5182" s="10">
        <v>14</v>
      </c>
      <c r="L5182" s="10">
        <v>0</v>
      </c>
      <c r="M5182" s="10">
        <v>0</v>
      </c>
      <c r="N5182" s="10">
        <v>0</v>
      </c>
    </row>
    <row r="5183" spans="1:14" x14ac:dyDescent="0.15">
      <c r="A5183" t="str">
        <f t="shared" si="83"/>
        <v>202003_227_4562342690036</v>
      </c>
      <c r="B5183" s="10">
        <v>202003</v>
      </c>
      <c r="C5183" s="10">
        <v>227</v>
      </c>
      <c r="D5183" s="10" t="s">
        <v>66</v>
      </c>
      <c r="E5183" s="11">
        <v>4562342690036</v>
      </c>
      <c r="F5183" s="10">
        <v>0</v>
      </c>
      <c r="G5183" s="10">
        <v>0</v>
      </c>
      <c r="H5183" s="10" t="s">
        <v>20</v>
      </c>
      <c r="I5183" s="10" t="s">
        <v>19</v>
      </c>
      <c r="J5183" s="10" t="s">
        <v>329</v>
      </c>
      <c r="K5183" s="10">
        <v>2</v>
      </c>
      <c r="L5183" s="10">
        <v>0</v>
      </c>
      <c r="M5183" s="10">
        <v>0</v>
      </c>
      <c r="N5183" s="10">
        <v>0</v>
      </c>
    </row>
    <row r="5184" spans="1:14" x14ac:dyDescent="0.15">
      <c r="A5184" t="str">
        <f t="shared" si="83"/>
        <v>202003_227_4562342690050</v>
      </c>
      <c r="B5184" s="10">
        <v>202003</v>
      </c>
      <c r="C5184" s="10">
        <v>227</v>
      </c>
      <c r="D5184" s="10" t="s">
        <v>66</v>
      </c>
      <c r="E5184" s="11">
        <v>4562342690050</v>
      </c>
      <c r="F5184" s="10">
        <v>0</v>
      </c>
      <c r="G5184" s="10">
        <v>0</v>
      </c>
      <c r="H5184" s="10" t="s">
        <v>22</v>
      </c>
      <c r="I5184" s="10" t="s">
        <v>19</v>
      </c>
      <c r="J5184" s="10" t="s">
        <v>329</v>
      </c>
      <c r="K5184" s="10">
        <v>1</v>
      </c>
      <c r="L5184" s="10">
        <v>2</v>
      </c>
      <c r="M5184" s="10">
        <v>0</v>
      </c>
      <c r="N5184" s="10">
        <v>0</v>
      </c>
    </row>
    <row r="5185" spans="1:14" x14ac:dyDescent="0.15">
      <c r="A5185" t="str">
        <f t="shared" si="83"/>
        <v>202003_227_4562342690043</v>
      </c>
      <c r="B5185" s="10">
        <v>202003</v>
      </c>
      <c r="C5185" s="10">
        <v>227</v>
      </c>
      <c r="D5185" s="10" t="s">
        <v>66</v>
      </c>
      <c r="E5185" s="11">
        <v>4562342690043</v>
      </c>
      <c r="F5185" s="10">
        <v>0</v>
      </c>
      <c r="G5185" s="10">
        <v>0</v>
      </c>
      <c r="H5185" s="10" t="s">
        <v>21</v>
      </c>
      <c r="I5185" s="10" t="s">
        <v>19</v>
      </c>
      <c r="J5185" s="10" t="s">
        <v>329</v>
      </c>
      <c r="K5185" s="10">
        <v>15</v>
      </c>
      <c r="L5185" s="10">
        <v>2</v>
      </c>
      <c r="M5185" s="10">
        <v>0</v>
      </c>
      <c r="N5185" s="10">
        <v>0</v>
      </c>
    </row>
    <row r="5186" spans="1:14" x14ac:dyDescent="0.15">
      <c r="A5186" t="str">
        <f t="shared" si="83"/>
        <v>202003_227_4562342690067</v>
      </c>
      <c r="B5186" s="10">
        <v>202003</v>
      </c>
      <c r="C5186" s="10">
        <v>227</v>
      </c>
      <c r="D5186" s="10" t="s">
        <v>66</v>
      </c>
      <c r="E5186" s="11">
        <v>4562342690067</v>
      </c>
      <c r="F5186" s="10">
        <v>0</v>
      </c>
      <c r="G5186" s="10">
        <v>0</v>
      </c>
      <c r="H5186" s="10" t="s">
        <v>23</v>
      </c>
      <c r="I5186" s="10" t="s">
        <v>19</v>
      </c>
      <c r="J5186" s="10" t="s">
        <v>329</v>
      </c>
      <c r="K5186" s="10">
        <v>17</v>
      </c>
      <c r="L5186" s="10">
        <v>1</v>
      </c>
      <c r="M5186" s="10">
        <v>0</v>
      </c>
      <c r="N5186" s="10">
        <v>0</v>
      </c>
    </row>
    <row r="5187" spans="1:14" x14ac:dyDescent="0.15">
      <c r="A5187" t="str">
        <f t="shared" si="83"/>
        <v>202003_227_4562342690074</v>
      </c>
      <c r="B5187" s="10">
        <v>202003</v>
      </c>
      <c r="C5187" s="10">
        <v>227</v>
      </c>
      <c r="D5187" s="10" t="s">
        <v>66</v>
      </c>
      <c r="E5187" s="11">
        <v>4562342690074</v>
      </c>
      <c r="F5187" s="10">
        <v>0</v>
      </c>
      <c r="G5187" s="10">
        <v>0</v>
      </c>
      <c r="H5187" s="10" t="s">
        <v>24</v>
      </c>
      <c r="I5187" s="10" t="s">
        <v>19</v>
      </c>
      <c r="J5187" s="10" t="s">
        <v>329</v>
      </c>
      <c r="K5187" s="10">
        <v>4</v>
      </c>
      <c r="L5187" s="10">
        <v>0</v>
      </c>
      <c r="M5187" s="10">
        <v>0</v>
      </c>
      <c r="N5187" s="10">
        <v>0</v>
      </c>
    </row>
    <row r="5188" spans="1:14" x14ac:dyDescent="0.15">
      <c r="A5188" t="str">
        <f t="shared" si="83"/>
        <v>202003_227_4562342690081</v>
      </c>
      <c r="B5188" s="10">
        <v>202003</v>
      </c>
      <c r="C5188" s="10">
        <v>227</v>
      </c>
      <c r="D5188" s="10" t="s">
        <v>66</v>
      </c>
      <c r="E5188" s="11">
        <v>4562342690081</v>
      </c>
      <c r="F5188" s="10">
        <v>0</v>
      </c>
      <c r="G5188" s="10">
        <v>0</v>
      </c>
      <c r="H5188" s="10" t="s">
        <v>25</v>
      </c>
      <c r="I5188" s="10" t="s">
        <v>19</v>
      </c>
      <c r="J5188" s="10" t="s">
        <v>329</v>
      </c>
      <c r="K5188" s="10">
        <v>2</v>
      </c>
      <c r="L5188" s="10">
        <v>2</v>
      </c>
      <c r="M5188" s="10">
        <v>0</v>
      </c>
      <c r="N5188" s="10">
        <v>0</v>
      </c>
    </row>
    <row r="5189" spans="1:14" x14ac:dyDescent="0.15">
      <c r="A5189" t="str">
        <f t="shared" si="83"/>
        <v>202003_123_4562342690029</v>
      </c>
      <c r="B5189" s="10">
        <v>202003</v>
      </c>
      <c r="C5189" s="10">
        <v>123</v>
      </c>
      <c r="D5189" s="10" t="s">
        <v>53</v>
      </c>
      <c r="E5189" s="11">
        <v>4562342690029</v>
      </c>
      <c r="F5189" s="10">
        <v>0</v>
      </c>
      <c r="G5189" s="10">
        <v>0</v>
      </c>
      <c r="H5189" s="10" t="s">
        <v>18</v>
      </c>
      <c r="I5189" s="10" t="s">
        <v>19</v>
      </c>
      <c r="J5189" s="10" t="s">
        <v>329</v>
      </c>
      <c r="K5189" s="10">
        <v>20</v>
      </c>
      <c r="L5189" s="10">
        <v>0</v>
      </c>
      <c r="M5189" s="10">
        <v>0</v>
      </c>
      <c r="N5189" s="10">
        <v>0</v>
      </c>
    </row>
    <row r="5190" spans="1:14" x14ac:dyDescent="0.15">
      <c r="A5190" t="str">
        <f t="shared" si="83"/>
        <v>202003_123_4562342690036</v>
      </c>
      <c r="B5190" s="10">
        <v>202003</v>
      </c>
      <c r="C5190" s="10">
        <v>123</v>
      </c>
      <c r="D5190" s="10" t="s">
        <v>53</v>
      </c>
      <c r="E5190" s="11">
        <v>4562342690036</v>
      </c>
      <c r="F5190" s="10">
        <v>0</v>
      </c>
      <c r="G5190" s="10">
        <v>0</v>
      </c>
      <c r="H5190" s="10" t="s">
        <v>20</v>
      </c>
      <c r="I5190" s="10" t="s">
        <v>19</v>
      </c>
      <c r="J5190" s="10" t="s">
        <v>329</v>
      </c>
      <c r="K5190" s="10">
        <v>4</v>
      </c>
      <c r="L5190" s="10">
        <v>1</v>
      </c>
      <c r="M5190" s="10">
        <v>0</v>
      </c>
      <c r="N5190" s="10">
        <v>0</v>
      </c>
    </row>
    <row r="5191" spans="1:14" x14ac:dyDescent="0.15">
      <c r="A5191" t="str">
        <f t="shared" si="83"/>
        <v>202003_123_4562342690050</v>
      </c>
      <c r="B5191" s="10">
        <v>202003</v>
      </c>
      <c r="C5191" s="10">
        <v>123</v>
      </c>
      <c r="D5191" s="10" t="s">
        <v>53</v>
      </c>
      <c r="E5191" s="11">
        <v>4562342690050</v>
      </c>
      <c r="F5191" s="10">
        <v>0</v>
      </c>
      <c r="G5191" s="10">
        <v>0</v>
      </c>
      <c r="H5191" s="10" t="s">
        <v>22</v>
      </c>
      <c r="I5191" s="10" t="s">
        <v>19</v>
      </c>
      <c r="J5191" s="10" t="s">
        <v>329</v>
      </c>
      <c r="K5191" s="10">
        <v>4</v>
      </c>
      <c r="L5191" s="10">
        <v>0</v>
      </c>
      <c r="M5191" s="10">
        <v>0</v>
      </c>
      <c r="N5191" s="10">
        <v>0</v>
      </c>
    </row>
    <row r="5192" spans="1:14" x14ac:dyDescent="0.15">
      <c r="A5192" t="str">
        <f t="shared" si="83"/>
        <v>202003_123_4562342690043</v>
      </c>
      <c r="B5192" s="10">
        <v>202003</v>
      </c>
      <c r="C5192" s="10">
        <v>123</v>
      </c>
      <c r="D5192" s="10" t="s">
        <v>53</v>
      </c>
      <c r="E5192" s="11">
        <v>4562342690043</v>
      </c>
      <c r="F5192" s="10">
        <v>0</v>
      </c>
      <c r="G5192" s="10">
        <v>0</v>
      </c>
      <c r="H5192" s="10" t="s">
        <v>21</v>
      </c>
      <c r="I5192" s="10" t="s">
        <v>19</v>
      </c>
      <c r="J5192" s="10" t="s">
        <v>329</v>
      </c>
      <c r="K5192" s="10">
        <v>12</v>
      </c>
      <c r="L5192" s="10">
        <v>0</v>
      </c>
      <c r="M5192" s="10">
        <v>0</v>
      </c>
      <c r="N5192" s="10">
        <v>0</v>
      </c>
    </row>
    <row r="5193" spans="1:14" x14ac:dyDescent="0.15">
      <c r="A5193" t="str">
        <f t="shared" si="83"/>
        <v>202003_123_4562342690067</v>
      </c>
      <c r="B5193" s="10">
        <v>202003</v>
      </c>
      <c r="C5193" s="10">
        <v>123</v>
      </c>
      <c r="D5193" s="10" t="s">
        <v>53</v>
      </c>
      <c r="E5193" s="11">
        <v>4562342690067</v>
      </c>
      <c r="F5193" s="10">
        <v>0</v>
      </c>
      <c r="G5193" s="10">
        <v>0</v>
      </c>
      <c r="H5193" s="10" t="s">
        <v>23</v>
      </c>
      <c r="I5193" s="10" t="s">
        <v>19</v>
      </c>
      <c r="J5193" s="10" t="s">
        <v>329</v>
      </c>
      <c r="K5193" s="10">
        <v>11</v>
      </c>
      <c r="L5193" s="10">
        <v>0</v>
      </c>
      <c r="M5193" s="10">
        <v>0</v>
      </c>
      <c r="N5193" s="10">
        <v>0</v>
      </c>
    </row>
    <row r="5194" spans="1:14" x14ac:dyDescent="0.15">
      <c r="A5194" t="str">
        <f t="shared" si="83"/>
        <v>202003_123_4562342690074</v>
      </c>
      <c r="B5194" s="10">
        <v>202003</v>
      </c>
      <c r="C5194" s="10">
        <v>123</v>
      </c>
      <c r="D5194" s="10" t="s">
        <v>53</v>
      </c>
      <c r="E5194" s="11">
        <v>4562342690074</v>
      </c>
      <c r="F5194" s="10">
        <v>0</v>
      </c>
      <c r="G5194" s="10">
        <v>0</v>
      </c>
      <c r="H5194" s="10" t="s">
        <v>24</v>
      </c>
      <c r="I5194" s="10" t="s">
        <v>19</v>
      </c>
      <c r="J5194" s="10" t="s">
        <v>329</v>
      </c>
      <c r="K5194" s="10">
        <v>6</v>
      </c>
      <c r="L5194" s="10">
        <v>0</v>
      </c>
      <c r="M5194" s="10">
        <v>0</v>
      </c>
      <c r="N5194" s="10">
        <v>0</v>
      </c>
    </row>
    <row r="5195" spans="1:14" x14ac:dyDescent="0.15">
      <c r="A5195" t="str">
        <f t="shared" si="83"/>
        <v>202003_123_4562342690081</v>
      </c>
      <c r="B5195" s="10">
        <v>202003</v>
      </c>
      <c r="C5195" s="10">
        <v>123</v>
      </c>
      <c r="D5195" s="10" t="s">
        <v>53</v>
      </c>
      <c r="E5195" s="11">
        <v>4562342690081</v>
      </c>
      <c r="F5195" s="10">
        <v>0</v>
      </c>
      <c r="G5195" s="10">
        <v>0</v>
      </c>
      <c r="H5195" s="10" t="s">
        <v>25</v>
      </c>
      <c r="I5195" s="10" t="s">
        <v>19</v>
      </c>
      <c r="J5195" s="10" t="s">
        <v>329</v>
      </c>
      <c r="K5195" s="10">
        <v>1</v>
      </c>
      <c r="L5195" s="10">
        <v>0</v>
      </c>
      <c r="M5195" s="10">
        <v>0</v>
      </c>
      <c r="N5195" s="10">
        <v>0</v>
      </c>
    </row>
    <row r="5196" spans="1:14" x14ac:dyDescent="0.15">
      <c r="A5196" t="str">
        <f t="shared" si="83"/>
        <v>202003_306_4562342690029</v>
      </c>
      <c r="B5196" s="10">
        <v>202003</v>
      </c>
      <c r="C5196" s="10">
        <v>306</v>
      </c>
      <c r="D5196" s="10" t="s">
        <v>73</v>
      </c>
      <c r="E5196" s="11">
        <v>4562342690029</v>
      </c>
      <c r="F5196" s="10">
        <v>0</v>
      </c>
      <c r="G5196" s="10">
        <v>0</v>
      </c>
      <c r="H5196" s="10" t="s">
        <v>18</v>
      </c>
      <c r="I5196" s="10" t="s">
        <v>19</v>
      </c>
      <c r="J5196" s="10" t="s">
        <v>329</v>
      </c>
      <c r="K5196" s="10">
        <v>20</v>
      </c>
      <c r="L5196" s="10">
        <v>0</v>
      </c>
      <c r="M5196" s="10">
        <v>0</v>
      </c>
      <c r="N5196" s="10">
        <v>0</v>
      </c>
    </row>
    <row r="5197" spans="1:14" x14ac:dyDescent="0.15">
      <c r="A5197" t="str">
        <f t="shared" si="83"/>
        <v>202003_306_4562342690036</v>
      </c>
      <c r="B5197" s="10">
        <v>202003</v>
      </c>
      <c r="C5197" s="10">
        <v>306</v>
      </c>
      <c r="D5197" s="10" t="s">
        <v>73</v>
      </c>
      <c r="E5197" s="11">
        <v>4562342690036</v>
      </c>
      <c r="F5197" s="10">
        <v>0</v>
      </c>
      <c r="G5197" s="10">
        <v>0</v>
      </c>
      <c r="H5197" s="10" t="s">
        <v>20</v>
      </c>
      <c r="I5197" s="10" t="s">
        <v>19</v>
      </c>
      <c r="J5197" s="10" t="s">
        <v>329</v>
      </c>
      <c r="K5197" s="10">
        <v>6</v>
      </c>
      <c r="L5197" s="10">
        <v>0</v>
      </c>
      <c r="M5197" s="10">
        <v>0</v>
      </c>
      <c r="N5197" s="10">
        <v>0</v>
      </c>
    </row>
    <row r="5198" spans="1:14" x14ac:dyDescent="0.15">
      <c r="A5198" t="str">
        <f t="shared" si="83"/>
        <v>202003_306_4562342690050</v>
      </c>
      <c r="B5198" s="10">
        <v>202003</v>
      </c>
      <c r="C5198" s="10">
        <v>306</v>
      </c>
      <c r="D5198" s="10" t="s">
        <v>73</v>
      </c>
      <c r="E5198" s="11">
        <v>4562342690050</v>
      </c>
      <c r="F5198" s="10">
        <v>0</v>
      </c>
      <c r="G5198" s="10">
        <v>0</v>
      </c>
      <c r="H5198" s="10" t="s">
        <v>22</v>
      </c>
      <c r="I5198" s="10" t="s">
        <v>19</v>
      </c>
      <c r="J5198" s="10" t="s">
        <v>329</v>
      </c>
      <c r="K5198" s="10">
        <v>5</v>
      </c>
      <c r="L5198" s="10">
        <v>0</v>
      </c>
      <c r="M5198" s="10">
        <v>0</v>
      </c>
      <c r="N5198" s="10">
        <v>0</v>
      </c>
    </row>
    <row r="5199" spans="1:14" x14ac:dyDescent="0.15">
      <c r="A5199" t="str">
        <f t="shared" si="83"/>
        <v>202003_306_4562342690043</v>
      </c>
      <c r="B5199" s="10">
        <v>202003</v>
      </c>
      <c r="C5199" s="10">
        <v>306</v>
      </c>
      <c r="D5199" s="10" t="s">
        <v>73</v>
      </c>
      <c r="E5199" s="11">
        <v>4562342690043</v>
      </c>
      <c r="F5199" s="10">
        <v>0</v>
      </c>
      <c r="G5199" s="10">
        <v>0</v>
      </c>
      <c r="H5199" s="10" t="s">
        <v>21</v>
      </c>
      <c r="I5199" s="10" t="s">
        <v>19</v>
      </c>
      <c r="J5199" s="10" t="s">
        <v>329</v>
      </c>
      <c r="K5199" s="10">
        <v>16</v>
      </c>
      <c r="L5199" s="10">
        <v>1</v>
      </c>
      <c r="M5199" s="10">
        <v>0</v>
      </c>
      <c r="N5199" s="10">
        <v>0</v>
      </c>
    </row>
    <row r="5200" spans="1:14" x14ac:dyDescent="0.15">
      <c r="A5200" t="str">
        <f t="shared" si="83"/>
        <v>202003_306_4562342690067</v>
      </c>
      <c r="B5200" s="10">
        <v>202003</v>
      </c>
      <c r="C5200" s="10">
        <v>306</v>
      </c>
      <c r="D5200" s="10" t="s">
        <v>73</v>
      </c>
      <c r="E5200" s="11">
        <v>4562342690067</v>
      </c>
      <c r="F5200" s="10">
        <v>0</v>
      </c>
      <c r="G5200" s="10">
        <v>0</v>
      </c>
      <c r="H5200" s="10" t="s">
        <v>23</v>
      </c>
      <c r="I5200" s="10" t="s">
        <v>19</v>
      </c>
      <c r="J5200" s="10" t="s">
        <v>329</v>
      </c>
      <c r="K5200" s="10">
        <v>22</v>
      </c>
      <c r="L5200" s="10">
        <v>0</v>
      </c>
      <c r="M5200" s="10">
        <v>0</v>
      </c>
      <c r="N5200" s="10">
        <v>0</v>
      </c>
    </row>
    <row r="5201" spans="1:14" x14ac:dyDescent="0.15">
      <c r="A5201" t="str">
        <f t="shared" si="83"/>
        <v>202003_306_4562342690074</v>
      </c>
      <c r="B5201" s="10">
        <v>202003</v>
      </c>
      <c r="C5201" s="10">
        <v>306</v>
      </c>
      <c r="D5201" s="10" t="s">
        <v>73</v>
      </c>
      <c r="E5201" s="11">
        <v>4562342690074</v>
      </c>
      <c r="F5201" s="10">
        <v>0</v>
      </c>
      <c r="G5201" s="10">
        <v>0</v>
      </c>
      <c r="H5201" s="10" t="s">
        <v>24</v>
      </c>
      <c r="I5201" s="10" t="s">
        <v>19</v>
      </c>
      <c r="J5201" s="10" t="s">
        <v>329</v>
      </c>
      <c r="K5201" s="10">
        <v>13</v>
      </c>
      <c r="L5201" s="10">
        <v>0</v>
      </c>
      <c r="M5201" s="10">
        <v>0</v>
      </c>
      <c r="N5201" s="10">
        <v>0</v>
      </c>
    </row>
    <row r="5202" spans="1:14" x14ac:dyDescent="0.15">
      <c r="A5202" t="str">
        <f t="shared" si="83"/>
        <v>202003_306_4562342690081</v>
      </c>
      <c r="B5202" s="10">
        <v>202003</v>
      </c>
      <c r="C5202" s="10">
        <v>306</v>
      </c>
      <c r="D5202" s="10" t="s">
        <v>73</v>
      </c>
      <c r="E5202" s="11">
        <v>4562342690081</v>
      </c>
      <c r="F5202" s="10">
        <v>0</v>
      </c>
      <c r="G5202" s="10">
        <v>0</v>
      </c>
      <c r="H5202" s="10" t="s">
        <v>25</v>
      </c>
      <c r="I5202" s="10" t="s">
        <v>19</v>
      </c>
      <c r="J5202" s="10" t="s">
        <v>329</v>
      </c>
      <c r="K5202" s="10">
        <v>4</v>
      </c>
      <c r="L5202" s="10">
        <v>0</v>
      </c>
      <c r="M5202" s="10">
        <v>0</v>
      </c>
      <c r="N5202" s="10">
        <v>0</v>
      </c>
    </row>
    <row r="5203" spans="1:14" x14ac:dyDescent="0.15">
      <c r="A5203" t="str">
        <f t="shared" si="83"/>
        <v>202003_334_4562342690029</v>
      </c>
      <c r="B5203" s="10">
        <v>202003</v>
      </c>
      <c r="C5203" s="10">
        <v>334</v>
      </c>
      <c r="D5203" s="10" t="s">
        <v>87</v>
      </c>
      <c r="E5203" s="11">
        <v>4562342690029</v>
      </c>
      <c r="F5203" s="10">
        <v>0</v>
      </c>
      <c r="G5203" s="10">
        <v>0</v>
      </c>
      <c r="H5203" s="10" t="s">
        <v>18</v>
      </c>
      <c r="I5203" s="10" t="s">
        <v>19</v>
      </c>
      <c r="J5203" s="10" t="s">
        <v>329</v>
      </c>
      <c r="K5203" s="10">
        <v>23</v>
      </c>
      <c r="L5203" s="10">
        <v>0</v>
      </c>
      <c r="M5203" s="10">
        <v>0</v>
      </c>
      <c r="N5203" s="10">
        <v>0</v>
      </c>
    </row>
    <row r="5204" spans="1:14" x14ac:dyDescent="0.15">
      <c r="A5204" t="str">
        <f t="shared" si="83"/>
        <v>202003_334_4562342690036</v>
      </c>
      <c r="B5204" s="10">
        <v>202003</v>
      </c>
      <c r="C5204" s="10">
        <v>334</v>
      </c>
      <c r="D5204" s="10" t="s">
        <v>87</v>
      </c>
      <c r="E5204" s="11">
        <v>4562342690036</v>
      </c>
      <c r="F5204" s="10">
        <v>0</v>
      </c>
      <c r="G5204" s="10">
        <v>0</v>
      </c>
      <c r="H5204" s="10" t="s">
        <v>20</v>
      </c>
      <c r="I5204" s="10" t="s">
        <v>19</v>
      </c>
      <c r="J5204" s="10" t="s">
        <v>329</v>
      </c>
      <c r="K5204" s="10">
        <v>6</v>
      </c>
      <c r="L5204" s="10">
        <v>0</v>
      </c>
      <c r="M5204" s="10">
        <v>0</v>
      </c>
      <c r="N5204" s="10">
        <v>0</v>
      </c>
    </row>
    <row r="5205" spans="1:14" x14ac:dyDescent="0.15">
      <c r="A5205" t="str">
        <f t="shared" si="83"/>
        <v>202003_334_4562342690050</v>
      </c>
      <c r="B5205" s="10">
        <v>202003</v>
      </c>
      <c r="C5205" s="10">
        <v>334</v>
      </c>
      <c r="D5205" s="10" t="s">
        <v>87</v>
      </c>
      <c r="E5205" s="11">
        <v>4562342690050</v>
      </c>
      <c r="F5205" s="10">
        <v>0</v>
      </c>
      <c r="G5205" s="10">
        <v>0</v>
      </c>
      <c r="H5205" s="10" t="s">
        <v>22</v>
      </c>
      <c r="I5205" s="10" t="s">
        <v>19</v>
      </c>
      <c r="J5205" s="10" t="s">
        <v>329</v>
      </c>
      <c r="K5205" s="10">
        <v>7</v>
      </c>
      <c r="L5205" s="10">
        <v>0</v>
      </c>
      <c r="M5205" s="10">
        <v>0</v>
      </c>
      <c r="N5205" s="10">
        <v>0</v>
      </c>
    </row>
    <row r="5206" spans="1:14" x14ac:dyDescent="0.15">
      <c r="A5206" t="str">
        <f t="shared" si="83"/>
        <v>202003_334_4562342690043</v>
      </c>
      <c r="B5206" s="10">
        <v>202003</v>
      </c>
      <c r="C5206" s="10">
        <v>334</v>
      </c>
      <c r="D5206" s="10" t="s">
        <v>87</v>
      </c>
      <c r="E5206" s="11">
        <v>4562342690043</v>
      </c>
      <c r="F5206" s="10">
        <v>0</v>
      </c>
      <c r="G5206" s="10">
        <v>0</v>
      </c>
      <c r="H5206" s="10" t="s">
        <v>21</v>
      </c>
      <c r="I5206" s="10" t="s">
        <v>19</v>
      </c>
      <c r="J5206" s="10" t="s">
        <v>329</v>
      </c>
      <c r="K5206" s="10">
        <v>16</v>
      </c>
      <c r="L5206" s="10">
        <v>0</v>
      </c>
      <c r="M5206" s="10">
        <v>0</v>
      </c>
      <c r="N5206" s="10">
        <v>0</v>
      </c>
    </row>
    <row r="5207" spans="1:14" x14ac:dyDescent="0.15">
      <c r="A5207" t="str">
        <f t="shared" si="83"/>
        <v>202003_334_4562342690067</v>
      </c>
      <c r="B5207" s="10">
        <v>202003</v>
      </c>
      <c r="C5207" s="10">
        <v>334</v>
      </c>
      <c r="D5207" s="10" t="s">
        <v>87</v>
      </c>
      <c r="E5207" s="11">
        <v>4562342690067</v>
      </c>
      <c r="F5207" s="10">
        <v>0</v>
      </c>
      <c r="G5207" s="10">
        <v>0</v>
      </c>
      <c r="H5207" s="10" t="s">
        <v>23</v>
      </c>
      <c r="I5207" s="10" t="s">
        <v>19</v>
      </c>
      <c r="J5207" s="10" t="s">
        <v>329</v>
      </c>
      <c r="K5207" s="10">
        <v>25</v>
      </c>
      <c r="L5207" s="10">
        <v>0</v>
      </c>
      <c r="M5207" s="10">
        <v>0</v>
      </c>
      <c r="N5207" s="10">
        <v>0</v>
      </c>
    </row>
    <row r="5208" spans="1:14" x14ac:dyDescent="0.15">
      <c r="A5208" t="str">
        <f t="shared" si="83"/>
        <v>202003_334_4562342690074</v>
      </c>
      <c r="B5208" s="10">
        <v>202003</v>
      </c>
      <c r="C5208" s="10">
        <v>334</v>
      </c>
      <c r="D5208" s="10" t="s">
        <v>87</v>
      </c>
      <c r="E5208" s="11">
        <v>4562342690074</v>
      </c>
      <c r="F5208" s="10">
        <v>0</v>
      </c>
      <c r="G5208" s="10">
        <v>0</v>
      </c>
      <c r="H5208" s="10" t="s">
        <v>24</v>
      </c>
      <c r="I5208" s="10" t="s">
        <v>19</v>
      </c>
      <c r="J5208" s="10" t="s">
        <v>329</v>
      </c>
      <c r="K5208" s="10">
        <v>17</v>
      </c>
      <c r="L5208" s="10">
        <v>1</v>
      </c>
      <c r="M5208" s="10">
        <v>0</v>
      </c>
      <c r="N5208" s="10">
        <v>0</v>
      </c>
    </row>
    <row r="5209" spans="1:14" x14ac:dyDescent="0.15">
      <c r="A5209" t="str">
        <f t="shared" ref="A5209:A5272" si="84">B5209&amp;"_"&amp;C5209&amp;"_"&amp;E5209</f>
        <v>202003_334_4562342690081</v>
      </c>
      <c r="B5209" s="10">
        <v>202003</v>
      </c>
      <c r="C5209" s="10">
        <v>334</v>
      </c>
      <c r="D5209" s="10" t="s">
        <v>87</v>
      </c>
      <c r="E5209" s="11">
        <v>4562342690081</v>
      </c>
      <c r="F5209" s="10">
        <v>0</v>
      </c>
      <c r="G5209" s="10">
        <v>0</v>
      </c>
      <c r="H5209" s="10" t="s">
        <v>25</v>
      </c>
      <c r="I5209" s="10" t="s">
        <v>19</v>
      </c>
      <c r="J5209" s="10" t="s">
        <v>329</v>
      </c>
      <c r="K5209" s="10">
        <v>7</v>
      </c>
      <c r="L5209" s="10">
        <v>0</v>
      </c>
      <c r="M5209" s="10">
        <v>0</v>
      </c>
      <c r="N5209" s="10">
        <v>0</v>
      </c>
    </row>
    <row r="5210" spans="1:14" x14ac:dyDescent="0.15">
      <c r="A5210" t="str">
        <f t="shared" si="84"/>
        <v>202003_349_4562342690029</v>
      </c>
      <c r="B5210" s="10">
        <v>202003</v>
      </c>
      <c r="C5210" s="10">
        <v>349</v>
      </c>
      <c r="D5210" s="10" t="s">
        <v>90</v>
      </c>
      <c r="E5210" s="11">
        <v>4562342690029</v>
      </c>
      <c r="F5210" s="10">
        <v>0</v>
      </c>
      <c r="G5210" s="10">
        <v>0</v>
      </c>
      <c r="H5210" s="10" t="s">
        <v>18</v>
      </c>
      <c r="I5210" s="10" t="s">
        <v>19</v>
      </c>
      <c r="J5210" s="10" t="s">
        <v>329</v>
      </c>
      <c r="K5210" s="10">
        <v>9</v>
      </c>
      <c r="L5210" s="10">
        <v>2</v>
      </c>
      <c r="M5210" s="10">
        <v>0</v>
      </c>
      <c r="N5210" s="10">
        <v>0</v>
      </c>
    </row>
    <row r="5211" spans="1:14" x14ac:dyDescent="0.15">
      <c r="A5211" t="str">
        <f t="shared" si="84"/>
        <v>202003_349_4562342690036</v>
      </c>
      <c r="B5211" s="10">
        <v>202003</v>
      </c>
      <c r="C5211" s="10">
        <v>349</v>
      </c>
      <c r="D5211" s="10" t="s">
        <v>90</v>
      </c>
      <c r="E5211" s="11">
        <v>4562342690036</v>
      </c>
      <c r="F5211" s="10">
        <v>0</v>
      </c>
      <c r="G5211" s="10">
        <v>0</v>
      </c>
      <c r="H5211" s="10" t="s">
        <v>20</v>
      </c>
      <c r="I5211" s="10" t="s">
        <v>19</v>
      </c>
      <c r="J5211" s="10" t="s">
        <v>329</v>
      </c>
      <c r="K5211" s="10">
        <v>3</v>
      </c>
      <c r="L5211" s="10">
        <v>0</v>
      </c>
      <c r="M5211" s="10">
        <v>0</v>
      </c>
      <c r="N5211" s="10">
        <v>0</v>
      </c>
    </row>
    <row r="5212" spans="1:14" x14ac:dyDescent="0.15">
      <c r="A5212" t="str">
        <f t="shared" si="84"/>
        <v>202003_349_4562342690050</v>
      </c>
      <c r="B5212" s="10">
        <v>202003</v>
      </c>
      <c r="C5212" s="10">
        <v>349</v>
      </c>
      <c r="D5212" s="10" t="s">
        <v>90</v>
      </c>
      <c r="E5212" s="11">
        <v>4562342690050</v>
      </c>
      <c r="F5212" s="10">
        <v>0</v>
      </c>
      <c r="G5212" s="10">
        <v>0</v>
      </c>
      <c r="H5212" s="10" t="s">
        <v>22</v>
      </c>
      <c r="I5212" s="10" t="s">
        <v>19</v>
      </c>
      <c r="J5212" s="10" t="s">
        <v>329</v>
      </c>
      <c r="K5212" s="10">
        <v>1</v>
      </c>
      <c r="L5212" s="10">
        <v>0</v>
      </c>
      <c r="M5212" s="10">
        <v>0</v>
      </c>
      <c r="N5212" s="10">
        <v>0</v>
      </c>
    </row>
    <row r="5213" spans="1:14" x14ac:dyDescent="0.15">
      <c r="A5213" t="str">
        <f t="shared" si="84"/>
        <v>202003_349_4562342690043</v>
      </c>
      <c r="B5213" s="10">
        <v>202003</v>
      </c>
      <c r="C5213" s="10">
        <v>349</v>
      </c>
      <c r="D5213" s="10" t="s">
        <v>90</v>
      </c>
      <c r="E5213" s="11">
        <v>4562342690043</v>
      </c>
      <c r="F5213" s="10">
        <v>0</v>
      </c>
      <c r="G5213" s="10">
        <v>0</v>
      </c>
      <c r="H5213" s="10" t="s">
        <v>21</v>
      </c>
      <c r="I5213" s="10" t="s">
        <v>19</v>
      </c>
      <c r="J5213" s="10" t="s">
        <v>329</v>
      </c>
      <c r="K5213" s="10">
        <v>5</v>
      </c>
      <c r="L5213" s="10">
        <v>2</v>
      </c>
      <c r="M5213" s="10">
        <v>0</v>
      </c>
      <c r="N5213" s="10">
        <v>0</v>
      </c>
    </row>
    <row r="5214" spans="1:14" x14ac:dyDescent="0.15">
      <c r="A5214" t="str">
        <f t="shared" si="84"/>
        <v>202003_349_4562342690067</v>
      </c>
      <c r="B5214" s="10">
        <v>202003</v>
      </c>
      <c r="C5214" s="10">
        <v>349</v>
      </c>
      <c r="D5214" s="10" t="s">
        <v>90</v>
      </c>
      <c r="E5214" s="11">
        <v>4562342690067</v>
      </c>
      <c r="F5214" s="10">
        <v>0</v>
      </c>
      <c r="G5214" s="10">
        <v>0</v>
      </c>
      <c r="H5214" s="10" t="s">
        <v>23</v>
      </c>
      <c r="I5214" s="10" t="s">
        <v>19</v>
      </c>
      <c r="J5214" s="10" t="s">
        <v>329</v>
      </c>
      <c r="K5214" s="10">
        <v>18</v>
      </c>
      <c r="L5214" s="10">
        <v>0</v>
      </c>
      <c r="M5214" s="10">
        <v>0</v>
      </c>
      <c r="N5214" s="10">
        <v>0</v>
      </c>
    </row>
    <row r="5215" spans="1:14" x14ac:dyDescent="0.15">
      <c r="A5215" t="str">
        <f t="shared" si="84"/>
        <v>202003_349_4562342690074</v>
      </c>
      <c r="B5215" s="10">
        <v>202003</v>
      </c>
      <c r="C5215" s="10">
        <v>349</v>
      </c>
      <c r="D5215" s="10" t="s">
        <v>90</v>
      </c>
      <c r="E5215" s="11">
        <v>4562342690074</v>
      </c>
      <c r="F5215" s="10">
        <v>0</v>
      </c>
      <c r="G5215" s="10">
        <v>0</v>
      </c>
      <c r="H5215" s="10" t="s">
        <v>24</v>
      </c>
      <c r="I5215" s="10" t="s">
        <v>19</v>
      </c>
      <c r="J5215" s="10" t="s">
        <v>329</v>
      </c>
      <c r="K5215" s="10">
        <v>4</v>
      </c>
      <c r="L5215" s="10">
        <v>1</v>
      </c>
      <c r="M5215" s="10">
        <v>0</v>
      </c>
      <c r="N5215" s="10">
        <v>0</v>
      </c>
    </row>
    <row r="5216" spans="1:14" x14ac:dyDescent="0.15">
      <c r="A5216" t="str">
        <f t="shared" si="84"/>
        <v>202003_349_4562342690081</v>
      </c>
      <c r="B5216" s="10">
        <v>202003</v>
      </c>
      <c r="C5216" s="10">
        <v>349</v>
      </c>
      <c r="D5216" s="10" t="s">
        <v>90</v>
      </c>
      <c r="E5216" s="11">
        <v>4562342690081</v>
      </c>
      <c r="F5216" s="10">
        <v>0</v>
      </c>
      <c r="G5216" s="10">
        <v>0</v>
      </c>
      <c r="H5216" s="10" t="s">
        <v>25</v>
      </c>
      <c r="I5216" s="10" t="s">
        <v>19</v>
      </c>
      <c r="J5216" s="10" t="s">
        <v>329</v>
      </c>
      <c r="K5216" s="10">
        <v>1</v>
      </c>
      <c r="L5216" s="10">
        <v>1</v>
      </c>
      <c r="M5216" s="10">
        <v>0</v>
      </c>
      <c r="N5216" s="10">
        <v>0</v>
      </c>
    </row>
    <row r="5217" spans="1:14" x14ac:dyDescent="0.15">
      <c r="A5217" t="str">
        <f t="shared" si="84"/>
        <v>202003_401_4562342690029</v>
      </c>
      <c r="B5217" s="10">
        <v>202003</v>
      </c>
      <c r="C5217" s="10">
        <v>401</v>
      </c>
      <c r="D5217" s="10" t="s">
        <v>107</v>
      </c>
      <c r="E5217" s="11">
        <v>4562342690029</v>
      </c>
      <c r="F5217" s="10">
        <v>0</v>
      </c>
      <c r="G5217" s="10">
        <v>0</v>
      </c>
      <c r="H5217" s="10" t="s">
        <v>18</v>
      </c>
      <c r="I5217" s="10" t="s">
        <v>19</v>
      </c>
      <c r="J5217" s="10" t="s">
        <v>329</v>
      </c>
      <c r="K5217" s="10">
        <v>13</v>
      </c>
      <c r="L5217" s="10">
        <v>0</v>
      </c>
      <c r="M5217" s="10">
        <v>0</v>
      </c>
      <c r="N5217" s="10">
        <v>0</v>
      </c>
    </row>
    <row r="5218" spans="1:14" x14ac:dyDescent="0.15">
      <c r="A5218" t="str">
        <f t="shared" si="84"/>
        <v>202003_401_4562342690036</v>
      </c>
      <c r="B5218" s="10">
        <v>202003</v>
      </c>
      <c r="C5218" s="10">
        <v>401</v>
      </c>
      <c r="D5218" s="10" t="s">
        <v>107</v>
      </c>
      <c r="E5218" s="11">
        <v>4562342690036</v>
      </c>
      <c r="F5218" s="10">
        <v>0</v>
      </c>
      <c r="G5218" s="10">
        <v>0</v>
      </c>
      <c r="H5218" s="10" t="s">
        <v>20</v>
      </c>
      <c r="I5218" s="10" t="s">
        <v>19</v>
      </c>
      <c r="J5218" s="10" t="s">
        <v>329</v>
      </c>
      <c r="K5218" s="10">
        <v>1</v>
      </c>
      <c r="L5218" s="10">
        <v>0</v>
      </c>
      <c r="M5218" s="10">
        <v>0</v>
      </c>
      <c r="N5218" s="10">
        <v>0</v>
      </c>
    </row>
    <row r="5219" spans="1:14" x14ac:dyDescent="0.15">
      <c r="A5219" t="str">
        <f t="shared" si="84"/>
        <v>202003_401_4562342690050</v>
      </c>
      <c r="B5219" s="10">
        <v>202003</v>
      </c>
      <c r="C5219" s="10">
        <v>401</v>
      </c>
      <c r="D5219" s="10" t="s">
        <v>107</v>
      </c>
      <c r="E5219" s="11">
        <v>4562342690050</v>
      </c>
      <c r="F5219" s="10">
        <v>0</v>
      </c>
      <c r="G5219" s="10">
        <v>0</v>
      </c>
      <c r="H5219" s="10" t="s">
        <v>22</v>
      </c>
      <c r="I5219" s="10" t="s">
        <v>19</v>
      </c>
      <c r="J5219" s="10" t="s">
        <v>329</v>
      </c>
      <c r="K5219" s="10">
        <v>3</v>
      </c>
      <c r="L5219" s="10">
        <v>0</v>
      </c>
      <c r="M5219" s="10">
        <v>0</v>
      </c>
      <c r="N5219" s="10">
        <v>0</v>
      </c>
    </row>
    <row r="5220" spans="1:14" x14ac:dyDescent="0.15">
      <c r="A5220" t="str">
        <f t="shared" si="84"/>
        <v>202003_401_4562342690043</v>
      </c>
      <c r="B5220" s="10">
        <v>202003</v>
      </c>
      <c r="C5220" s="10">
        <v>401</v>
      </c>
      <c r="D5220" s="10" t="s">
        <v>107</v>
      </c>
      <c r="E5220" s="11">
        <v>4562342690043</v>
      </c>
      <c r="F5220" s="10">
        <v>0</v>
      </c>
      <c r="G5220" s="10">
        <v>0</v>
      </c>
      <c r="H5220" s="10" t="s">
        <v>21</v>
      </c>
      <c r="I5220" s="10" t="s">
        <v>19</v>
      </c>
      <c r="J5220" s="10" t="s">
        <v>329</v>
      </c>
      <c r="K5220" s="10">
        <v>10</v>
      </c>
      <c r="L5220" s="10">
        <v>0</v>
      </c>
      <c r="M5220" s="10">
        <v>0</v>
      </c>
      <c r="N5220" s="10">
        <v>0</v>
      </c>
    </row>
    <row r="5221" spans="1:14" x14ac:dyDescent="0.15">
      <c r="A5221" t="str">
        <f t="shared" si="84"/>
        <v>202003_401_4562342690067</v>
      </c>
      <c r="B5221" s="10">
        <v>202003</v>
      </c>
      <c r="C5221" s="10">
        <v>401</v>
      </c>
      <c r="D5221" s="10" t="s">
        <v>107</v>
      </c>
      <c r="E5221" s="11">
        <v>4562342690067</v>
      </c>
      <c r="F5221" s="10">
        <v>0</v>
      </c>
      <c r="G5221" s="10">
        <v>0</v>
      </c>
      <c r="H5221" s="10" t="s">
        <v>23</v>
      </c>
      <c r="I5221" s="10" t="s">
        <v>19</v>
      </c>
      <c r="J5221" s="10" t="s">
        <v>329</v>
      </c>
      <c r="K5221" s="10">
        <v>15</v>
      </c>
      <c r="L5221" s="10">
        <v>1</v>
      </c>
      <c r="M5221" s="10">
        <v>0</v>
      </c>
      <c r="N5221" s="10">
        <v>0</v>
      </c>
    </row>
    <row r="5222" spans="1:14" x14ac:dyDescent="0.15">
      <c r="A5222" t="str">
        <f t="shared" si="84"/>
        <v>202003_401_4562342690074</v>
      </c>
      <c r="B5222" s="10">
        <v>202003</v>
      </c>
      <c r="C5222" s="10">
        <v>401</v>
      </c>
      <c r="D5222" s="10" t="s">
        <v>107</v>
      </c>
      <c r="E5222" s="11">
        <v>4562342690074</v>
      </c>
      <c r="F5222" s="10">
        <v>0</v>
      </c>
      <c r="G5222" s="10">
        <v>0</v>
      </c>
      <c r="H5222" s="10" t="s">
        <v>24</v>
      </c>
      <c r="I5222" s="10" t="s">
        <v>19</v>
      </c>
      <c r="J5222" s="10" t="s">
        <v>329</v>
      </c>
      <c r="K5222" s="10">
        <v>9</v>
      </c>
      <c r="L5222" s="10">
        <v>0</v>
      </c>
      <c r="M5222" s="10">
        <v>0</v>
      </c>
      <c r="N5222" s="10">
        <v>0</v>
      </c>
    </row>
    <row r="5223" spans="1:14" x14ac:dyDescent="0.15">
      <c r="A5223" t="str">
        <f t="shared" si="84"/>
        <v>202003_401_4562342690081</v>
      </c>
      <c r="B5223" s="10">
        <v>202003</v>
      </c>
      <c r="C5223" s="10">
        <v>401</v>
      </c>
      <c r="D5223" s="10" t="s">
        <v>107</v>
      </c>
      <c r="E5223" s="11">
        <v>4562342690081</v>
      </c>
      <c r="F5223" s="10">
        <v>0</v>
      </c>
      <c r="G5223" s="10">
        <v>0</v>
      </c>
      <c r="H5223" s="10" t="s">
        <v>25</v>
      </c>
      <c r="I5223" s="10" t="s">
        <v>19</v>
      </c>
      <c r="J5223" s="10" t="s">
        <v>329</v>
      </c>
      <c r="K5223" s="10">
        <v>2</v>
      </c>
      <c r="L5223" s="10">
        <v>0</v>
      </c>
      <c r="M5223" s="10">
        <v>0</v>
      </c>
      <c r="N5223" s="10">
        <v>0</v>
      </c>
    </row>
    <row r="5224" spans="1:14" x14ac:dyDescent="0.15">
      <c r="A5224" t="str">
        <f t="shared" si="84"/>
        <v>202003_91_4562342690029</v>
      </c>
      <c r="B5224" s="10">
        <v>202003</v>
      </c>
      <c r="C5224" s="10">
        <v>91</v>
      </c>
      <c r="D5224" s="10" t="s">
        <v>49</v>
      </c>
      <c r="E5224" s="11">
        <v>4562342690029</v>
      </c>
      <c r="F5224" s="10">
        <v>0</v>
      </c>
      <c r="G5224" s="10">
        <v>0</v>
      </c>
      <c r="H5224" s="10" t="s">
        <v>18</v>
      </c>
      <c r="I5224" s="10" t="s">
        <v>19</v>
      </c>
      <c r="J5224" s="10" t="s">
        <v>329</v>
      </c>
      <c r="K5224" s="10">
        <v>24</v>
      </c>
      <c r="L5224" s="10">
        <v>0</v>
      </c>
      <c r="M5224" s="10">
        <v>0</v>
      </c>
      <c r="N5224" s="10">
        <v>0</v>
      </c>
    </row>
    <row r="5225" spans="1:14" x14ac:dyDescent="0.15">
      <c r="A5225" t="str">
        <f t="shared" si="84"/>
        <v>202003_91_4562342690036</v>
      </c>
      <c r="B5225" s="10">
        <v>202003</v>
      </c>
      <c r="C5225" s="10">
        <v>91</v>
      </c>
      <c r="D5225" s="10" t="s">
        <v>49</v>
      </c>
      <c r="E5225" s="11">
        <v>4562342690036</v>
      </c>
      <c r="F5225" s="10">
        <v>0</v>
      </c>
      <c r="G5225" s="10">
        <v>0</v>
      </c>
      <c r="H5225" s="10" t="s">
        <v>20</v>
      </c>
      <c r="I5225" s="10" t="s">
        <v>19</v>
      </c>
      <c r="J5225" s="10" t="s">
        <v>329</v>
      </c>
      <c r="K5225" s="10">
        <v>10</v>
      </c>
      <c r="L5225" s="10">
        <v>0</v>
      </c>
      <c r="M5225" s="10">
        <v>0</v>
      </c>
      <c r="N5225" s="10">
        <v>0</v>
      </c>
    </row>
    <row r="5226" spans="1:14" x14ac:dyDescent="0.15">
      <c r="A5226" t="str">
        <f t="shared" si="84"/>
        <v>202003_91_4562342690050</v>
      </c>
      <c r="B5226" s="10">
        <v>202003</v>
      </c>
      <c r="C5226" s="10">
        <v>91</v>
      </c>
      <c r="D5226" s="10" t="s">
        <v>49</v>
      </c>
      <c r="E5226" s="11">
        <v>4562342690050</v>
      </c>
      <c r="F5226" s="10">
        <v>0</v>
      </c>
      <c r="G5226" s="10">
        <v>0</v>
      </c>
      <c r="H5226" s="10" t="s">
        <v>22</v>
      </c>
      <c r="I5226" s="10" t="s">
        <v>19</v>
      </c>
      <c r="J5226" s="10" t="s">
        <v>329</v>
      </c>
      <c r="K5226" s="10">
        <v>6</v>
      </c>
      <c r="L5226" s="10">
        <v>0</v>
      </c>
      <c r="M5226" s="10">
        <v>0</v>
      </c>
      <c r="N5226" s="10">
        <v>0</v>
      </c>
    </row>
    <row r="5227" spans="1:14" x14ac:dyDescent="0.15">
      <c r="A5227" t="str">
        <f t="shared" si="84"/>
        <v>202003_91_4562342690043</v>
      </c>
      <c r="B5227" s="10">
        <v>202003</v>
      </c>
      <c r="C5227" s="10">
        <v>91</v>
      </c>
      <c r="D5227" s="10" t="s">
        <v>49</v>
      </c>
      <c r="E5227" s="11">
        <v>4562342690043</v>
      </c>
      <c r="F5227" s="10">
        <v>0</v>
      </c>
      <c r="G5227" s="10">
        <v>0</v>
      </c>
      <c r="H5227" s="10" t="s">
        <v>21</v>
      </c>
      <c r="I5227" s="10" t="s">
        <v>19</v>
      </c>
      <c r="J5227" s="10" t="s">
        <v>329</v>
      </c>
      <c r="K5227" s="10">
        <v>19</v>
      </c>
      <c r="L5227" s="10">
        <v>1</v>
      </c>
      <c r="M5227" s="10">
        <v>0</v>
      </c>
      <c r="N5227" s="10">
        <v>0</v>
      </c>
    </row>
    <row r="5228" spans="1:14" x14ac:dyDescent="0.15">
      <c r="A5228" t="str">
        <f t="shared" si="84"/>
        <v>202003_91_4562342690067</v>
      </c>
      <c r="B5228" s="10">
        <v>202003</v>
      </c>
      <c r="C5228" s="10">
        <v>91</v>
      </c>
      <c r="D5228" s="10" t="s">
        <v>49</v>
      </c>
      <c r="E5228" s="11">
        <v>4562342690067</v>
      </c>
      <c r="F5228" s="10">
        <v>0</v>
      </c>
      <c r="G5228" s="10">
        <v>0</v>
      </c>
      <c r="H5228" s="10" t="s">
        <v>23</v>
      </c>
      <c r="I5228" s="10" t="s">
        <v>19</v>
      </c>
      <c r="J5228" s="10" t="s">
        <v>329</v>
      </c>
      <c r="K5228" s="10">
        <v>26</v>
      </c>
      <c r="L5228" s="10">
        <v>0</v>
      </c>
      <c r="M5228" s="10">
        <v>0</v>
      </c>
      <c r="N5228" s="10">
        <v>0</v>
      </c>
    </row>
    <row r="5229" spans="1:14" x14ac:dyDescent="0.15">
      <c r="A5229" t="str">
        <f t="shared" si="84"/>
        <v>202003_91_4562342690074</v>
      </c>
      <c r="B5229" s="10">
        <v>202003</v>
      </c>
      <c r="C5229" s="10">
        <v>91</v>
      </c>
      <c r="D5229" s="10" t="s">
        <v>49</v>
      </c>
      <c r="E5229" s="11">
        <v>4562342690074</v>
      </c>
      <c r="F5229" s="10">
        <v>0</v>
      </c>
      <c r="G5229" s="10">
        <v>0</v>
      </c>
      <c r="H5229" s="10" t="s">
        <v>24</v>
      </c>
      <c r="I5229" s="10" t="s">
        <v>19</v>
      </c>
      <c r="J5229" s="10" t="s">
        <v>329</v>
      </c>
      <c r="K5229" s="10">
        <v>18</v>
      </c>
      <c r="L5229" s="10">
        <v>1</v>
      </c>
      <c r="M5229" s="10">
        <v>0</v>
      </c>
      <c r="N5229" s="10">
        <v>0</v>
      </c>
    </row>
    <row r="5230" spans="1:14" x14ac:dyDescent="0.15">
      <c r="A5230" t="str">
        <f t="shared" si="84"/>
        <v>202003_91_4562342690081</v>
      </c>
      <c r="B5230" s="10">
        <v>202003</v>
      </c>
      <c r="C5230" s="10">
        <v>91</v>
      </c>
      <c r="D5230" s="10" t="s">
        <v>49</v>
      </c>
      <c r="E5230" s="11">
        <v>4562342690081</v>
      </c>
      <c r="F5230" s="10">
        <v>0</v>
      </c>
      <c r="G5230" s="10">
        <v>0</v>
      </c>
      <c r="H5230" s="10" t="s">
        <v>25</v>
      </c>
      <c r="I5230" s="10" t="s">
        <v>19</v>
      </c>
      <c r="J5230" s="10" t="s">
        <v>329</v>
      </c>
      <c r="K5230" s="10">
        <v>4</v>
      </c>
      <c r="L5230" s="10">
        <v>2</v>
      </c>
      <c r="M5230" s="10">
        <v>0</v>
      </c>
      <c r="N5230" s="10">
        <v>0</v>
      </c>
    </row>
    <row r="5231" spans="1:14" x14ac:dyDescent="0.15">
      <c r="A5231" t="str">
        <f t="shared" si="84"/>
        <v>202003_164_4562342690029</v>
      </c>
      <c r="B5231" s="10">
        <v>202003</v>
      </c>
      <c r="C5231" s="10">
        <v>164</v>
      </c>
      <c r="D5231" s="10" t="s">
        <v>61</v>
      </c>
      <c r="E5231" s="11">
        <v>4562342690029</v>
      </c>
      <c r="F5231" s="10">
        <v>0</v>
      </c>
      <c r="G5231" s="10">
        <v>0</v>
      </c>
      <c r="H5231" s="10" t="s">
        <v>18</v>
      </c>
      <c r="I5231" s="10" t="s">
        <v>19</v>
      </c>
      <c r="J5231" s="10" t="s">
        <v>329</v>
      </c>
      <c r="K5231" s="10">
        <v>22</v>
      </c>
      <c r="L5231" s="10">
        <v>0</v>
      </c>
      <c r="M5231" s="10">
        <v>0</v>
      </c>
      <c r="N5231" s="10">
        <v>0</v>
      </c>
    </row>
    <row r="5232" spans="1:14" x14ac:dyDescent="0.15">
      <c r="A5232" t="str">
        <f t="shared" si="84"/>
        <v>202003_164_4562342690036</v>
      </c>
      <c r="B5232" s="10">
        <v>202003</v>
      </c>
      <c r="C5232" s="10">
        <v>164</v>
      </c>
      <c r="D5232" s="10" t="s">
        <v>61</v>
      </c>
      <c r="E5232" s="11">
        <v>4562342690036</v>
      </c>
      <c r="F5232" s="10">
        <v>0</v>
      </c>
      <c r="G5232" s="10">
        <v>0</v>
      </c>
      <c r="H5232" s="10" t="s">
        <v>20</v>
      </c>
      <c r="I5232" s="10" t="s">
        <v>19</v>
      </c>
      <c r="J5232" s="10" t="s">
        <v>329</v>
      </c>
      <c r="K5232" s="10">
        <v>2</v>
      </c>
      <c r="L5232" s="10">
        <v>1</v>
      </c>
      <c r="M5232" s="10">
        <v>0</v>
      </c>
      <c r="N5232" s="10">
        <v>0</v>
      </c>
    </row>
    <row r="5233" spans="1:14" x14ac:dyDescent="0.15">
      <c r="A5233" t="str">
        <f t="shared" si="84"/>
        <v>202003_164_4562342690050</v>
      </c>
      <c r="B5233" s="10">
        <v>202003</v>
      </c>
      <c r="C5233" s="10">
        <v>164</v>
      </c>
      <c r="D5233" s="10" t="s">
        <v>61</v>
      </c>
      <c r="E5233" s="11">
        <v>4562342690050</v>
      </c>
      <c r="F5233" s="10">
        <v>0</v>
      </c>
      <c r="G5233" s="10">
        <v>0</v>
      </c>
      <c r="H5233" s="10" t="s">
        <v>22</v>
      </c>
      <c r="I5233" s="10" t="s">
        <v>19</v>
      </c>
      <c r="J5233" s="10" t="s">
        <v>329</v>
      </c>
      <c r="K5233" s="10">
        <v>2</v>
      </c>
      <c r="L5233" s="10">
        <v>2</v>
      </c>
      <c r="M5233" s="10">
        <v>0</v>
      </c>
      <c r="N5233" s="10">
        <v>0</v>
      </c>
    </row>
    <row r="5234" spans="1:14" x14ac:dyDescent="0.15">
      <c r="A5234" t="str">
        <f t="shared" si="84"/>
        <v>202003_164_4562342690043</v>
      </c>
      <c r="B5234" s="10">
        <v>202003</v>
      </c>
      <c r="C5234" s="10">
        <v>164</v>
      </c>
      <c r="D5234" s="10" t="s">
        <v>61</v>
      </c>
      <c r="E5234" s="11">
        <v>4562342690043</v>
      </c>
      <c r="F5234" s="10">
        <v>0</v>
      </c>
      <c r="G5234" s="10">
        <v>0</v>
      </c>
      <c r="H5234" s="10" t="s">
        <v>21</v>
      </c>
      <c r="I5234" s="10" t="s">
        <v>19</v>
      </c>
      <c r="J5234" s="10" t="s">
        <v>329</v>
      </c>
      <c r="K5234" s="10">
        <v>18</v>
      </c>
      <c r="L5234" s="10">
        <v>0</v>
      </c>
      <c r="M5234" s="10">
        <v>0</v>
      </c>
      <c r="N5234" s="10">
        <v>0</v>
      </c>
    </row>
    <row r="5235" spans="1:14" x14ac:dyDescent="0.15">
      <c r="A5235" t="str">
        <f t="shared" si="84"/>
        <v>202003_164_4562342690067</v>
      </c>
      <c r="B5235" s="10">
        <v>202003</v>
      </c>
      <c r="C5235" s="10">
        <v>164</v>
      </c>
      <c r="D5235" s="10" t="s">
        <v>61</v>
      </c>
      <c r="E5235" s="11">
        <v>4562342690067</v>
      </c>
      <c r="F5235" s="10">
        <v>0</v>
      </c>
      <c r="G5235" s="10">
        <v>0</v>
      </c>
      <c r="H5235" s="10" t="s">
        <v>23</v>
      </c>
      <c r="I5235" s="10" t="s">
        <v>19</v>
      </c>
      <c r="J5235" s="10" t="s">
        <v>329</v>
      </c>
      <c r="K5235" s="10">
        <v>24</v>
      </c>
      <c r="L5235" s="10">
        <v>0</v>
      </c>
      <c r="M5235" s="10">
        <v>0</v>
      </c>
      <c r="N5235" s="10">
        <v>0</v>
      </c>
    </row>
    <row r="5236" spans="1:14" x14ac:dyDescent="0.15">
      <c r="A5236" t="str">
        <f t="shared" si="84"/>
        <v>202003_164_4562342690074</v>
      </c>
      <c r="B5236" s="10">
        <v>202003</v>
      </c>
      <c r="C5236" s="10">
        <v>164</v>
      </c>
      <c r="D5236" s="10" t="s">
        <v>61</v>
      </c>
      <c r="E5236" s="11">
        <v>4562342690074</v>
      </c>
      <c r="F5236" s="10">
        <v>0</v>
      </c>
      <c r="G5236" s="10">
        <v>0</v>
      </c>
      <c r="H5236" s="10" t="s">
        <v>24</v>
      </c>
      <c r="I5236" s="10" t="s">
        <v>19</v>
      </c>
      <c r="J5236" s="10" t="s">
        <v>329</v>
      </c>
      <c r="K5236" s="10">
        <v>18</v>
      </c>
      <c r="L5236" s="10">
        <v>2</v>
      </c>
      <c r="M5236" s="10">
        <v>0</v>
      </c>
      <c r="N5236" s="10">
        <v>0</v>
      </c>
    </row>
    <row r="5237" spans="1:14" x14ac:dyDescent="0.15">
      <c r="A5237" t="str">
        <f t="shared" si="84"/>
        <v>202003_164_4562342690081</v>
      </c>
      <c r="B5237" s="10">
        <v>202003</v>
      </c>
      <c r="C5237" s="10">
        <v>164</v>
      </c>
      <c r="D5237" s="10" t="s">
        <v>61</v>
      </c>
      <c r="E5237" s="11">
        <v>4562342690081</v>
      </c>
      <c r="F5237" s="10">
        <v>0</v>
      </c>
      <c r="G5237" s="10">
        <v>0</v>
      </c>
      <c r="H5237" s="10" t="s">
        <v>25</v>
      </c>
      <c r="I5237" s="10" t="s">
        <v>19</v>
      </c>
      <c r="J5237" s="10" t="s">
        <v>329</v>
      </c>
      <c r="K5237" s="10">
        <v>3</v>
      </c>
      <c r="L5237" s="10">
        <v>1</v>
      </c>
      <c r="M5237" s="10">
        <v>0</v>
      </c>
      <c r="N5237" s="10">
        <v>0</v>
      </c>
    </row>
    <row r="5238" spans="1:14" x14ac:dyDescent="0.15">
      <c r="A5238" t="str">
        <f t="shared" si="84"/>
        <v>202003_90_4562342690029</v>
      </c>
      <c r="B5238" s="10">
        <v>202003</v>
      </c>
      <c r="C5238" s="10">
        <v>90</v>
      </c>
      <c r="D5238" s="10" t="s">
        <v>48</v>
      </c>
      <c r="E5238" s="11">
        <v>4562342690029</v>
      </c>
      <c r="F5238" s="10">
        <v>0</v>
      </c>
      <c r="G5238" s="10">
        <v>0</v>
      </c>
      <c r="H5238" s="10" t="s">
        <v>18</v>
      </c>
      <c r="I5238" s="10" t="s">
        <v>19</v>
      </c>
      <c r="J5238" s="10" t="s">
        <v>329</v>
      </c>
      <c r="K5238" s="10">
        <v>15</v>
      </c>
      <c r="L5238" s="10">
        <v>0</v>
      </c>
      <c r="M5238" s="10">
        <v>0</v>
      </c>
      <c r="N5238" s="10">
        <v>0</v>
      </c>
    </row>
    <row r="5239" spans="1:14" x14ac:dyDescent="0.15">
      <c r="A5239" t="str">
        <f t="shared" si="84"/>
        <v>202003_90_4562342690036</v>
      </c>
      <c r="B5239" s="10">
        <v>202003</v>
      </c>
      <c r="C5239" s="10">
        <v>90</v>
      </c>
      <c r="D5239" s="10" t="s">
        <v>48</v>
      </c>
      <c r="E5239" s="11">
        <v>4562342690036</v>
      </c>
      <c r="F5239" s="10">
        <v>0</v>
      </c>
      <c r="G5239" s="10">
        <v>0</v>
      </c>
      <c r="H5239" s="10" t="s">
        <v>20</v>
      </c>
      <c r="I5239" s="10" t="s">
        <v>19</v>
      </c>
      <c r="J5239" s="10" t="s">
        <v>329</v>
      </c>
      <c r="K5239" s="10">
        <v>4</v>
      </c>
      <c r="L5239" s="10">
        <v>1</v>
      </c>
      <c r="M5239" s="10">
        <v>0</v>
      </c>
      <c r="N5239" s="10">
        <v>0</v>
      </c>
    </row>
    <row r="5240" spans="1:14" x14ac:dyDescent="0.15">
      <c r="A5240" t="str">
        <f t="shared" si="84"/>
        <v>202003_90_4562342690050</v>
      </c>
      <c r="B5240" s="10">
        <v>202003</v>
      </c>
      <c r="C5240" s="10">
        <v>90</v>
      </c>
      <c r="D5240" s="10" t="s">
        <v>48</v>
      </c>
      <c r="E5240" s="11">
        <v>4562342690050</v>
      </c>
      <c r="F5240" s="10">
        <v>0</v>
      </c>
      <c r="G5240" s="10">
        <v>0</v>
      </c>
      <c r="H5240" s="10" t="s">
        <v>22</v>
      </c>
      <c r="I5240" s="10" t="s">
        <v>19</v>
      </c>
      <c r="J5240" s="10" t="s">
        <v>329</v>
      </c>
      <c r="K5240" s="10">
        <v>4</v>
      </c>
      <c r="L5240" s="10">
        <v>0</v>
      </c>
      <c r="M5240" s="10">
        <v>0</v>
      </c>
      <c r="N5240" s="10">
        <v>0</v>
      </c>
    </row>
    <row r="5241" spans="1:14" x14ac:dyDescent="0.15">
      <c r="A5241" t="str">
        <f t="shared" si="84"/>
        <v>202003_90_4562342690043</v>
      </c>
      <c r="B5241" s="10">
        <v>202003</v>
      </c>
      <c r="C5241" s="10">
        <v>90</v>
      </c>
      <c r="D5241" s="10" t="s">
        <v>48</v>
      </c>
      <c r="E5241" s="11">
        <v>4562342690043</v>
      </c>
      <c r="F5241" s="10">
        <v>0</v>
      </c>
      <c r="G5241" s="10">
        <v>0</v>
      </c>
      <c r="H5241" s="10" t="s">
        <v>21</v>
      </c>
      <c r="I5241" s="10" t="s">
        <v>19</v>
      </c>
      <c r="J5241" s="10" t="s">
        <v>329</v>
      </c>
      <c r="K5241" s="10">
        <v>9</v>
      </c>
      <c r="L5241" s="10">
        <v>2</v>
      </c>
      <c r="M5241" s="10">
        <v>0</v>
      </c>
      <c r="N5241" s="10">
        <v>0</v>
      </c>
    </row>
    <row r="5242" spans="1:14" x14ac:dyDescent="0.15">
      <c r="A5242" t="str">
        <f t="shared" si="84"/>
        <v>202003_90_4562342690067</v>
      </c>
      <c r="B5242" s="10">
        <v>202003</v>
      </c>
      <c r="C5242" s="10">
        <v>90</v>
      </c>
      <c r="D5242" s="10" t="s">
        <v>48</v>
      </c>
      <c r="E5242" s="11">
        <v>4562342690067</v>
      </c>
      <c r="F5242" s="10">
        <v>0</v>
      </c>
      <c r="G5242" s="10">
        <v>0</v>
      </c>
      <c r="H5242" s="10" t="s">
        <v>23</v>
      </c>
      <c r="I5242" s="10" t="s">
        <v>19</v>
      </c>
      <c r="J5242" s="10" t="s">
        <v>329</v>
      </c>
      <c r="K5242" s="10">
        <v>20</v>
      </c>
      <c r="L5242" s="10">
        <v>0</v>
      </c>
      <c r="M5242" s="10">
        <v>0</v>
      </c>
      <c r="N5242" s="10">
        <v>0</v>
      </c>
    </row>
    <row r="5243" spans="1:14" x14ac:dyDescent="0.15">
      <c r="A5243" t="str">
        <f t="shared" si="84"/>
        <v>202003_90_4562342690074</v>
      </c>
      <c r="B5243" s="10">
        <v>202003</v>
      </c>
      <c r="C5243" s="10">
        <v>90</v>
      </c>
      <c r="D5243" s="10" t="s">
        <v>48</v>
      </c>
      <c r="E5243" s="11">
        <v>4562342690074</v>
      </c>
      <c r="F5243" s="10">
        <v>0</v>
      </c>
      <c r="G5243" s="10">
        <v>0</v>
      </c>
      <c r="H5243" s="10" t="s">
        <v>24</v>
      </c>
      <c r="I5243" s="10" t="s">
        <v>19</v>
      </c>
      <c r="J5243" s="10" t="s">
        <v>329</v>
      </c>
      <c r="K5243" s="10">
        <v>25</v>
      </c>
      <c r="L5243" s="10">
        <v>1</v>
      </c>
      <c r="M5243" s="10">
        <v>0</v>
      </c>
      <c r="N5243" s="10">
        <v>0</v>
      </c>
    </row>
    <row r="5244" spans="1:14" x14ac:dyDescent="0.15">
      <c r="A5244" t="str">
        <f t="shared" si="84"/>
        <v>202003_90_4562342690081</v>
      </c>
      <c r="B5244" s="10">
        <v>202003</v>
      </c>
      <c r="C5244" s="10">
        <v>90</v>
      </c>
      <c r="D5244" s="10" t="s">
        <v>48</v>
      </c>
      <c r="E5244" s="11">
        <v>4562342690081</v>
      </c>
      <c r="F5244" s="10">
        <v>0</v>
      </c>
      <c r="G5244" s="10">
        <v>0</v>
      </c>
      <c r="H5244" s="10" t="s">
        <v>25</v>
      </c>
      <c r="I5244" s="10" t="s">
        <v>19</v>
      </c>
      <c r="J5244" s="10" t="s">
        <v>329</v>
      </c>
      <c r="K5244" s="10">
        <v>7</v>
      </c>
      <c r="L5244" s="10">
        <v>4</v>
      </c>
      <c r="M5244" s="10">
        <v>0</v>
      </c>
      <c r="N5244" s="10">
        <v>0</v>
      </c>
    </row>
    <row r="5245" spans="1:14" x14ac:dyDescent="0.15">
      <c r="A5245" t="str">
        <f t="shared" si="84"/>
        <v>202003_302_4562342690029</v>
      </c>
      <c r="B5245" s="10">
        <v>202003</v>
      </c>
      <c r="C5245" s="10">
        <v>302</v>
      </c>
      <c r="D5245" s="10" t="s">
        <v>72</v>
      </c>
      <c r="E5245" s="11">
        <v>4562342690029</v>
      </c>
      <c r="F5245" s="10">
        <v>0</v>
      </c>
      <c r="G5245" s="10">
        <v>0</v>
      </c>
      <c r="H5245" s="10" t="s">
        <v>18</v>
      </c>
      <c r="I5245" s="10" t="s">
        <v>19</v>
      </c>
      <c r="J5245" s="10" t="s">
        <v>329</v>
      </c>
      <c r="K5245" s="10">
        <v>20</v>
      </c>
      <c r="L5245" s="10">
        <v>0</v>
      </c>
      <c r="M5245" s="10">
        <v>0</v>
      </c>
      <c r="N5245" s="10">
        <v>0</v>
      </c>
    </row>
    <row r="5246" spans="1:14" x14ac:dyDescent="0.15">
      <c r="A5246" t="str">
        <f t="shared" si="84"/>
        <v>202003_302_4562342690036</v>
      </c>
      <c r="B5246" s="10">
        <v>202003</v>
      </c>
      <c r="C5246" s="10">
        <v>302</v>
      </c>
      <c r="D5246" s="10" t="s">
        <v>72</v>
      </c>
      <c r="E5246" s="11">
        <v>4562342690036</v>
      </c>
      <c r="F5246" s="10">
        <v>0</v>
      </c>
      <c r="G5246" s="10">
        <v>0</v>
      </c>
      <c r="H5246" s="10" t="s">
        <v>20</v>
      </c>
      <c r="I5246" s="10" t="s">
        <v>19</v>
      </c>
      <c r="J5246" s="10" t="s">
        <v>329</v>
      </c>
      <c r="K5246" s="10">
        <v>6</v>
      </c>
      <c r="L5246" s="10">
        <v>0</v>
      </c>
      <c r="M5246" s="10">
        <v>0</v>
      </c>
      <c r="N5246" s="10">
        <v>0</v>
      </c>
    </row>
    <row r="5247" spans="1:14" x14ac:dyDescent="0.15">
      <c r="A5247" t="str">
        <f t="shared" si="84"/>
        <v>202003_302_4562342690050</v>
      </c>
      <c r="B5247" s="10">
        <v>202003</v>
      </c>
      <c r="C5247" s="10">
        <v>302</v>
      </c>
      <c r="D5247" s="10" t="s">
        <v>72</v>
      </c>
      <c r="E5247" s="11">
        <v>4562342690050</v>
      </c>
      <c r="F5247" s="10">
        <v>0</v>
      </c>
      <c r="G5247" s="10">
        <v>0</v>
      </c>
      <c r="H5247" s="10" t="s">
        <v>22</v>
      </c>
      <c r="I5247" s="10" t="s">
        <v>19</v>
      </c>
      <c r="J5247" s="10" t="s">
        <v>329</v>
      </c>
      <c r="K5247" s="10">
        <v>7</v>
      </c>
      <c r="L5247" s="10">
        <v>0</v>
      </c>
      <c r="M5247" s="10">
        <v>0</v>
      </c>
      <c r="N5247" s="10">
        <v>0</v>
      </c>
    </row>
    <row r="5248" spans="1:14" x14ac:dyDescent="0.15">
      <c r="A5248" t="str">
        <f t="shared" si="84"/>
        <v>202003_302_4562342690043</v>
      </c>
      <c r="B5248" s="10">
        <v>202003</v>
      </c>
      <c r="C5248" s="10">
        <v>302</v>
      </c>
      <c r="D5248" s="10" t="s">
        <v>72</v>
      </c>
      <c r="E5248" s="11">
        <v>4562342690043</v>
      </c>
      <c r="F5248" s="10">
        <v>0</v>
      </c>
      <c r="G5248" s="10">
        <v>0</v>
      </c>
      <c r="H5248" s="10" t="s">
        <v>21</v>
      </c>
      <c r="I5248" s="10" t="s">
        <v>19</v>
      </c>
      <c r="J5248" s="10" t="s">
        <v>329</v>
      </c>
      <c r="K5248" s="10">
        <v>12</v>
      </c>
      <c r="L5248" s="10">
        <v>1</v>
      </c>
      <c r="M5248" s="10">
        <v>0</v>
      </c>
      <c r="N5248" s="10">
        <v>0</v>
      </c>
    </row>
    <row r="5249" spans="1:14" x14ac:dyDescent="0.15">
      <c r="A5249" t="str">
        <f t="shared" si="84"/>
        <v>202003_302_4562342690067</v>
      </c>
      <c r="B5249" s="10">
        <v>202003</v>
      </c>
      <c r="C5249" s="10">
        <v>302</v>
      </c>
      <c r="D5249" s="10" t="s">
        <v>72</v>
      </c>
      <c r="E5249" s="11">
        <v>4562342690067</v>
      </c>
      <c r="F5249" s="10">
        <v>0</v>
      </c>
      <c r="G5249" s="10">
        <v>0</v>
      </c>
      <c r="H5249" s="10" t="s">
        <v>23</v>
      </c>
      <c r="I5249" s="10" t="s">
        <v>19</v>
      </c>
      <c r="J5249" s="10" t="s">
        <v>329</v>
      </c>
      <c r="K5249" s="10">
        <v>21</v>
      </c>
      <c r="L5249" s="10">
        <v>0</v>
      </c>
      <c r="M5249" s="10">
        <v>0</v>
      </c>
      <c r="N5249" s="10">
        <v>0</v>
      </c>
    </row>
    <row r="5250" spans="1:14" x14ac:dyDescent="0.15">
      <c r="A5250" t="str">
        <f t="shared" si="84"/>
        <v>202003_302_4562342690074</v>
      </c>
      <c r="B5250" s="10">
        <v>202003</v>
      </c>
      <c r="C5250" s="10">
        <v>302</v>
      </c>
      <c r="D5250" s="10" t="s">
        <v>72</v>
      </c>
      <c r="E5250" s="11">
        <v>4562342690074</v>
      </c>
      <c r="F5250" s="10">
        <v>0</v>
      </c>
      <c r="G5250" s="10">
        <v>0</v>
      </c>
      <c r="H5250" s="10" t="s">
        <v>24</v>
      </c>
      <c r="I5250" s="10" t="s">
        <v>19</v>
      </c>
      <c r="J5250" s="10" t="s">
        <v>329</v>
      </c>
      <c r="K5250" s="10">
        <v>18</v>
      </c>
      <c r="L5250" s="10">
        <v>0</v>
      </c>
      <c r="M5250" s="10">
        <v>0</v>
      </c>
      <c r="N5250" s="10">
        <v>0</v>
      </c>
    </row>
    <row r="5251" spans="1:14" x14ac:dyDescent="0.15">
      <c r="A5251" t="str">
        <f t="shared" si="84"/>
        <v>202003_302_4562342690081</v>
      </c>
      <c r="B5251" s="10">
        <v>202003</v>
      </c>
      <c r="C5251" s="10">
        <v>302</v>
      </c>
      <c r="D5251" s="10" t="s">
        <v>72</v>
      </c>
      <c r="E5251" s="11">
        <v>4562342690081</v>
      </c>
      <c r="F5251" s="10">
        <v>0</v>
      </c>
      <c r="G5251" s="10">
        <v>0</v>
      </c>
      <c r="H5251" s="10" t="s">
        <v>25</v>
      </c>
      <c r="I5251" s="10" t="s">
        <v>19</v>
      </c>
      <c r="J5251" s="10" t="s">
        <v>329</v>
      </c>
      <c r="K5251" s="10">
        <v>3</v>
      </c>
      <c r="L5251" s="10">
        <v>0</v>
      </c>
      <c r="M5251" s="10">
        <v>0</v>
      </c>
      <c r="N5251" s="10">
        <v>0</v>
      </c>
    </row>
    <row r="5252" spans="1:14" x14ac:dyDescent="0.15">
      <c r="A5252" t="str">
        <f t="shared" si="84"/>
        <v>202003_328_4562342690029</v>
      </c>
      <c r="B5252" s="10">
        <v>202003</v>
      </c>
      <c r="C5252" s="10">
        <v>328</v>
      </c>
      <c r="D5252" s="10" t="s">
        <v>86</v>
      </c>
      <c r="E5252" s="11">
        <v>4562342690029</v>
      </c>
      <c r="F5252" s="10">
        <v>0</v>
      </c>
      <c r="G5252" s="10">
        <v>0</v>
      </c>
      <c r="H5252" s="10" t="s">
        <v>18</v>
      </c>
      <c r="I5252" s="10" t="s">
        <v>19</v>
      </c>
      <c r="J5252" s="10" t="s">
        <v>329</v>
      </c>
      <c r="K5252" s="10">
        <v>19</v>
      </c>
      <c r="L5252" s="10">
        <v>1</v>
      </c>
      <c r="M5252" s="10">
        <v>0</v>
      </c>
      <c r="N5252" s="10">
        <v>0</v>
      </c>
    </row>
    <row r="5253" spans="1:14" x14ac:dyDescent="0.15">
      <c r="A5253" t="str">
        <f t="shared" si="84"/>
        <v>202003_328_4562342690036</v>
      </c>
      <c r="B5253" s="10">
        <v>202003</v>
      </c>
      <c r="C5253" s="10">
        <v>328</v>
      </c>
      <c r="D5253" s="10" t="s">
        <v>86</v>
      </c>
      <c r="E5253" s="11">
        <v>4562342690036</v>
      </c>
      <c r="F5253" s="10">
        <v>0</v>
      </c>
      <c r="G5253" s="10">
        <v>0</v>
      </c>
      <c r="H5253" s="10" t="s">
        <v>20</v>
      </c>
      <c r="I5253" s="10" t="s">
        <v>19</v>
      </c>
      <c r="J5253" s="10" t="s">
        <v>329</v>
      </c>
      <c r="K5253" s="10">
        <v>5</v>
      </c>
      <c r="L5253" s="10">
        <v>1</v>
      </c>
      <c r="M5253" s="10">
        <v>0</v>
      </c>
      <c r="N5253" s="10">
        <v>0</v>
      </c>
    </row>
    <row r="5254" spans="1:14" x14ac:dyDescent="0.15">
      <c r="A5254" t="str">
        <f t="shared" si="84"/>
        <v>202003_328_4562342690050</v>
      </c>
      <c r="B5254" s="10">
        <v>202003</v>
      </c>
      <c r="C5254" s="10">
        <v>328</v>
      </c>
      <c r="D5254" s="10" t="s">
        <v>86</v>
      </c>
      <c r="E5254" s="11">
        <v>4562342690050</v>
      </c>
      <c r="F5254" s="10">
        <v>0</v>
      </c>
      <c r="G5254" s="10">
        <v>0</v>
      </c>
      <c r="H5254" s="10" t="s">
        <v>22</v>
      </c>
      <c r="I5254" s="10" t="s">
        <v>19</v>
      </c>
      <c r="J5254" s="10" t="s">
        <v>329</v>
      </c>
      <c r="K5254" s="10">
        <v>6</v>
      </c>
      <c r="L5254" s="10">
        <v>1</v>
      </c>
      <c r="M5254" s="10">
        <v>0</v>
      </c>
      <c r="N5254" s="10">
        <v>0</v>
      </c>
    </row>
    <row r="5255" spans="1:14" x14ac:dyDescent="0.15">
      <c r="A5255" t="str">
        <f t="shared" si="84"/>
        <v>202003_328_4562342690043</v>
      </c>
      <c r="B5255" s="10">
        <v>202003</v>
      </c>
      <c r="C5255" s="10">
        <v>328</v>
      </c>
      <c r="D5255" s="10" t="s">
        <v>86</v>
      </c>
      <c r="E5255" s="11">
        <v>4562342690043</v>
      </c>
      <c r="F5255" s="10">
        <v>0</v>
      </c>
      <c r="G5255" s="10">
        <v>0</v>
      </c>
      <c r="H5255" s="10" t="s">
        <v>21</v>
      </c>
      <c r="I5255" s="10" t="s">
        <v>19</v>
      </c>
      <c r="J5255" s="10" t="s">
        <v>329</v>
      </c>
      <c r="K5255" s="10">
        <v>20</v>
      </c>
      <c r="L5255" s="10">
        <v>1</v>
      </c>
      <c r="M5255" s="10">
        <v>0</v>
      </c>
      <c r="N5255" s="10">
        <v>0</v>
      </c>
    </row>
    <row r="5256" spans="1:14" x14ac:dyDescent="0.15">
      <c r="A5256" t="str">
        <f t="shared" si="84"/>
        <v>202003_328_4562342690067</v>
      </c>
      <c r="B5256" s="10">
        <v>202003</v>
      </c>
      <c r="C5256" s="10">
        <v>328</v>
      </c>
      <c r="D5256" s="10" t="s">
        <v>86</v>
      </c>
      <c r="E5256" s="11">
        <v>4562342690067</v>
      </c>
      <c r="F5256" s="10">
        <v>0</v>
      </c>
      <c r="G5256" s="10">
        <v>0</v>
      </c>
      <c r="H5256" s="10" t="s">
        <v>23</v>
      </c>
      <c r="I5256" s="10" t="s">
        <v>19</v>
      </c>
      <c r="J5256" s="10" t="s">
        <v>329</v>
      </c>
      <c r="K5256" s="10">
        <v>24</v>
      </c>
      <c r="L5256" s="10">
        <v>0</v>
      </c>
      <c r="M5256" s="10">
        <v>0</v>
      </c>
      <c r="N5256" s="10">
        <v>0</v>
      </c>
    </row>
    <row r="5257" spans="1:14" x14ac:dyDescent="0.15">
      <c r="A5257" t="str">
        <f t="shared" si="84"/>
        <v>202003_328_4562342690074</v>
      </c>
      <c r="B5257" s="10">
        <v>202003</v>
      </c>
      <c r="C5257" s="10">
        <v>328</v>
      </c>
      <c r="D5257" s="10" t="s">
        <v>86</v>
      </c>
      <c r="E5257" s="11">
        <v>4562342690074</v>
      </c>
      <c r="F5257" s="10">
        <v>0</v>
      </c>
      <c r="G5257" s="10">
        <v>0</v>
      </c>
      <c r="H5257" s="10" t="s">
        <v>24</v>
      </c>
      <c r="I5257" s="10" t="s">
        <v>19</v>
      </c>
      <c r="J5257" s="10" t="s">
        <v>329</v>
      </c>
      <c r="K5257" s="10">
        <v>12</v>
      </c>
      <c r="L5257" s="10">
        <v>1</v>
      </c>
      <c r="M5257" s="10">
        <v>0</v>
      </c>
      <c r="N5257" s="10">
        <v>0</v>
      </c>
    </row>
    <row r="5258" spans="1:14" x14ac:dyDescent="0.15">
      <c r="A5258" t="str">
        <f t="shared" si="84"/>
        <v>202003_328_4562342690081</v>
      </c>
      <c r="B5258" s="10">
        <v>202003</v>
      </c>
      <c r="C5258" s="10">
        <v>328</v>
      </c>
      <c r="D5258" s="10" t="s">
        <v>86</v>
      </c>
      <c r="E5258" s="11">
        <v>4562342690081</v>
      </c>
      <c r="F5258" s="10">
        <v>0</v>
      </c>
      <c r="G5258" s="10">
        <v>0</v>
      </c>
      <c r="H5258" s="10" t="s">
        <v>25</v>
      </c>
      <c r="I5258" s="10" t="s">
        <v>19</v>
      </c>
      <c r="J5258" s="10" t="s">
        <v>329</v>
      </c>
      <c r="K5258" s="10">
        <v>4</v>
      </c>
      <c r="L5258" s="10">
        <v>0</v>
      </c>
      <c r="M5258" s="10">
        <v>0</v>
      </c>
      <c r="N5258" s="10">
        <v>0</v>
      </c>
    </row>
    <row r="5259" spans="1:14" x14ac:dyDescent="0.15">
      <c r="A5259" t="str">
        <f t="shared" si="84"/>
        <v>202003_387_4562342690029</v>
      </c>
      <c r="B5259" s="10">
        <v>202003</v>
      </c>
      <c r="C5259" s="10">
        <v>387</v>
      </c>
      <c r="D5259" s="10" t="s">
        <v>99</v>
      </c>
      <c r="E5259" s="11">
        <v>4562342690029</v>
      </c>
      <c r="F5259" s="10">
        <v>0</v>
      </c>
      <c r="G5259" s="10">
        <v>0</v>
      </c>
      <c r="H5259" s="10" t="s">
        <v>18</v>
      </c>
      <c r="I5259" s="10" t="s">
        <v>19</v>
      </c>
      <c r="J5259" s="10" t="s">
        <v>329</v>
      </c>
      <c r="K5259" s="10">
        <v>0</v>
      </c>
      <c r="L5259" s="10">
        <v>0</v>
      </c>
      <c r="M5259" s="10">
        <v>0</v>
      </c>
      <c r="N5259" s="10">
        <v>0</v>
      </c>
    </row>
    <row r="5260" spans="1:14" x14ac:dyDescent="0.15">
      <c r="A5260" t="str">
        <f t="shared" si="84"/>
        <v>202003_387_4562342690036</v>
      </c>
      <c r="B5260" s="10">
        <v>202003</v>
      </c>
      <c r="C5260" s="10">
        <v>387</v>
      </c>
      <c r="D5260" s="10" t="s">
        <v>99</v>
      </c>
      <c r="E5260" s="11">
        <v>4562342690036</v>
      </c>
      <c r="F5260" s="10">
        <v>0</v>
      </c>
      <c r="G5260" s="10">
        <v>0</v>
      </c>
      <c r="H5260" s="10" t="s">
        <v>20</v>
      </c>
      <c r="I5260" s="10" t="s">
        <v>19</v>
      </c>
      <c r="J5260" s="10" t="s">
        <v>329</v>
      </c>
      <c r="K5260" s="10">
        <v>0</v>
      </c>
      <c r="L5260" s="10">
        <v>0</v>
      </c>
      <c r="M5260" s="10">
        <v>0</v>
      </c>
      <c r="N5260" s="10">
        <v>0</v>
      </c>
    </row>
    <row r="5261" spans="1:14" x14ac:dyDescent="0.15">
      <c r="A5261" t="str">
        <f t="shared" si="84"/>
        <v>202003_387_4562342690050</v>
      </c>
      <c r="B5261" s="10">
        <v>202003</v>
      </c>
      <c r="C5261" s="10">
        <v>387</v>
      </c>
      <c r="D5261" s="10" t="s">
        <v>99</v>
      </c>
      <c r="E5261" s="11">
        <v>4562342690050</v>
      </c>
      <c r="F5261" s="10">
        <v>0</v>
      </c>
      <c r="G5261" s="10">
        <v>0</v>
      </c>
      <c r="H5261" s="10" t="s">
        <v>22</v>
      </c>
      <c r="I5261" s="10" t="s">
        <v>19</v>
      </c>
      <c r="J5261" s="10" t="s">
        <v>329</v>
      </c>
      <c r="K5261" s="10">
        <v>0</v>
      </c>
      <c r="L5261" s="10">
        <v>0</v>
      </c>
      <c r="M5261" s="10">
        <v>0</v>
      </c>
      <c r="N5261" s="10">
        <v>0</v>
      </c>
    </row>
    <row r="5262" spans="1:14" x14ac:dyDescent="0.15">
      <c r="A5262" t="str">
        <f t="shared" si="84"/>
        <v>202003_387_4562342690043</v>
      </c>
      <c r="B5262" s="10">
        <v>202003</v>
      </c>
      <c r="C5262" s="10">
        <v>387</v>
      </c>
      <c r="D5262" s="10" t="s">
        <v>99</v>
      </c>
      <c r="E5262" s="11">
        <v>4562342690043</v>
      </c>
      <c r="F5262" s="10">
        <v>0</v>
      </c>
      <c r="G5262" s="10">
        <v>0</v>
      </c>
      <c r="H5262" s="10" t="s">
        <v>21</v>
      </c>
      <c r="I5262" s="10" t="s">
        <v>19</v>
      </c>
      <c r="J5262" s="10" t="s">
        <v>329</v>
      </c>
      <c r="K5262" s="10">
        <v>0</v>
      </c>
      <c r="L5262" s="10">
        <v>0</v>
      </c>
      <c r="M5262" s="10">
        <v>0</v>
      </c>
      <c r="N5262" s="10">
        <v>0</v>
      </c>
    </row>
    <row r="5263" spans="1:14" x14ac:dyDescent="0.15">
      <c r="A5263" t="str">
        <f t="shared" si="84"/>
        <v>202003_387_4562342690067</v>
      </c>
      <c r="B5263" s="10">
        <v>202003</v>
      </c>
      <c r="C5263" s="10">
        <v>387</v>
      </c>
      <c r="D5263" s="10" t="s">
        <v>99</v>
      </c>
      <c r="E5263" s="11">
        <v>4562342690067</v>
      </c>
      <c r="F5263" s="10">
        <v>0</v>
      </c>
      <c r="G5263" s="10">
        <v>0</v>
      </c>
      <c r="H5263" s="10" t="s">
        <v>23</v>
      </c>
      <c r="I5263" s="10" t="s">
        <v>19</v>
      </c>
      <c r="J5263" s="10" t="s">
        <v>329</v>
      </c>
      <c r="K5263" s="10">
        <v>0</v>
      </c>
      <c r="L5263" s="10">
        <v>0</v>
      </c>
      <c r="M5263" s="10">
        <v>0</v>
      </c>
      <c r="N5263" s="10">
        <v>0</v>
      </c>
    </row>
    <row r="5264" spans="1:14" x14ac:dyDescent="0.15">
      <c r="A5264" t="str">
        <f t="shared" si="84"/>
        <v>202003_387_4562342690074</v>
      </c>
      <c r="B5264" s="10">
        <v>202003</v>
      </c>
      <c r="C5264" s="10">
        <v>387</v>
      </c>
      <c r="D5264" s="10" t="s">
        <v>99</v>
      </c>
      <c r="E5264" s="11">
        <v>4562342690074</v>
      </c>
      <c r="F5264" s="10">
        <v>0</v>
      </c>
      <c r="G5264" s="10">
        <v>0</v>
      </c>
      <c r="H5264" s="10" t="s">
        <v>24</v>
      </c>
      <c r="I5264" s="10" t="s">
        <v>19</v>
      </c>
      <c r="J5264" s="10" t="s">
        <v>329</v>
      </c>
      <c r="K5264" s="10">
        <v>0</v>
      </c>
      <c r="L5264" s="10">
        <v>0</v>
      </c>
      <c r="M5264" s="10">
        <v>0</v>
      </c>
      <c r="N5264" s="10">
        <v>0</v>
      </c>
    </row>
    <row r="5265" spans="1:14" x14ac:dyDescent="0.15">
      <c r="A5265" t="str">
        <f t="shared" si="84"/>
        <v>202003_387_4562342690081</v>
      </c>
      <c r="B5265" s="10">
        <v>202003</v>
      </c>
      <c r="C5265" s="10">
        <v>387</v>
      </c>
      <c r="D5265" s="10" t="s">
        <v>99</v>
      </c>
      <c r="E5265" s="11">
        <v>4562342690081</v>
      </c>
      <c r="F5265" s="10">
        <v>0</v>
      </c>
      <c r="G5265" s="10">
        <v>0</v>
      </c>
      <c r="H5265" s="10" t="s">
        <v>25</v>
      </c>
      <c r="I5265" s="10" t="s">
        <v>19</v>
      </c>
      <c r="J5265" s="10" t="s">
        <v>329</v>
      </c>
      <c r="K5265" s="10">
        <v>0</v>
      </c>
      <c r="L5265" s="10">
        <v>0</v>
      </c>
      <c r="M5265" s="10">
        <v>0</v>
      </c>
      <c r="N5265" s="10">
        <v>0</v>
      </c>
    </row>
    <row r="5266" spans="1:14" x14ac:dyDescent="0.15">
      <c r="A5266" t="str">
        <f t="shared" si="84"/>
        <v>202003_395_4562342690029</v>
      </c>
      <c r="B5266" s="10">
        <v>202003</v>
      </c>
      <c r="C5266" s="10">
        <v>395</v>
      </c>
      <c r="D5266" s="10" t="s">
        <v>103</v>
      </c>
      <c r="E5266" s="11">
        <v>4562342690029</v>
      </c>
      <c r="F5266" s="10">
        <v>0</v>
      </c>
      <c r="G5266" s="10">
        <v>0</v>
      </c>
      <c r="H5266" s="10" t="s">
        <v>18</v>
      </c>
      <c r="I5266" s="10" t="s">
        <v>19</v>
      </c>
      <c r="J5266" s="10" t="s">
        <v>329</v>
      </c>
      <c r="K5266" s="10">
        <v>17</v>
      </c>
      <c r="L5266" s="10">
        <v>5</v>
      </c>
      <c r="M5266" s="10">
        <v>0</v>
      </c>
      <c r="N5266" s="10">
        <v>0</v>
      </c>
    </row>
    <row r="5267" spans="1:14" x14ac:dyDescent="0.15">
      <c r="A5267" t="str">
        <f t="shared" si="84"/>
        <v>202003_395_4562342690036</v>
      </c>
      <c r="B5267" s="10">
        <v>202003</v>
      </c>
      <c r="C5267" s="10">
        <v>395</v>
      </c>
      <c r="D5267" s="10" t="s">
        <v>103</v>
      </c>
      <c r="E5267" s="11">
        <v>4562342690036</v>
      </c>
      <c r="F5267" s="10">
        <v>0</v>
      </c>
      <c r="G5267" s="10">
        <v>0</v>
      </c>
      <c r="H5267" s="10" t="s">
        <v>20</v>
      </c>
      <c r="I5267" s="10" t="s">
        <v>19</v>
      </c>
      <c r="J5267" s="10" t="s">
        <v>329</v>
      </c>
      <c r="K5267" s="10">
        <v>8</v>
      </c>
      <c r="L5267" s="10">
        <v>0</v>
      </c>
      <c r="M5267" s="10">
        <v>0</v>
      </c>
      <c r="N5267" s="10">
        <v>0</v>
      </c>
    </row>
    <row r="5268" spans="1:14" x14ac:dyDescent="0.15">
      <c r="A5268" t="str">
        <f t="shared" si="84"/>
        <v>202003_395_4562342690050</v>
      </c>
      <c r="B5268" s="10">
        <v>202003</v>
      </c>
      <c r="C5268" s="10">
        <v>395</v>
      </c>
      <c r="D5268" s="10" t="s">
        <v>103</v>
      </c>
      <c r="E5268" s="11">
        <v>4562342690050</v>
      </c>
      <c r="F5268" s="10">
        <v>0</v>
      </c>
      <c r="G5268" s="10">
        <v>0</v>
      </c>
      <c r="H5268" s="10" t="s">
        <v>22</v>
      </c>
      <c r="I5268" s="10" t="s">
        <v>19</v>
      </c>
      <c r="J5268" s="10" t="s">
        <v>329</v>
      </c>
      <c r="K5268" s="10">
        <v>4</v>
      </c>
      <c r="L5268" s="10">
        <v>1</v>
      </c>
      <c r="M5268" s="10">
        <v>0</v>
      </c>
      <c r="N5268" s="10">
        <v>0</v>
      </c>
    </row>
    <row r="5269" spans="1:14" x14ac:dyDescent="0.15">
      <c r="A5269" t="str">
        <f t="shared" si="84"/>
        <v>202003_395_4562342690043</v>
      </c>
      <c r="B5269" s="10">
        <v>202003</v>
      </c>
      <c r="C5269" s="10">
        <v>395</v>
      </c>
      <c r="D5269" s="10" t="s">
        <v>103</v>
      </c>
      <c r="E5269" s="11">
        <v>4562342690043</v>
      </c>
      <c r="F5269" s="10">
        <v>0</v>
      </c>
      <c r="G5269" s="10">
        <v>0</v>
      </c>
      <c r="H5269" s="10" t="s">
        <v>21</v>
      </c>
      <c r="I5269" s="10" t="s">
        <v>19</v>
      </c>
      <c r="J5269" s="10" t="s">
        <v>329</v>
      </c>
      <c r="K5269" s="10">
        <v>14</v>
      </c>
      <c r="L5269" s="10">
        <v>2</v>
      </c>
      <c r="M5269" s="10">
        <v>0</v>
      </c>
      <c r="N5269" s="10">
        <v>0</v>
      </c>
    </row>
    <row r="5270" spans="1:14" x14ac:dyDescent="0.15">
      <c r="A5270" t="str">
        <f t="shared" si="84"/>
        <v>202003_395_4562342690067</v>
      </c>
      <c r="B5270" s="10">
        <v>202003</v>
      </c>
      <c r="C5270" s="10">
        <v>395</v>
      </c>
      <c r="D5270" s="10" t="s">
        <v>103</v>
      </c>
      <c r="E5270" s="11">
        <v>4562342690067</v>
      </c>
      <c r="F5270" s="10">
        <v>0</v>
      </c>
      <c r="G5270" s="10">
        <v>0</v>
      </c>
      <c r="H5270" s="10" t="s">
        <v>23</v>
      </c>
      <c r="I5270" s="10" t="s">
        <v>19</v>
      </c>
      <c r="J5270" s="10" t="s">
        <v>329</v>
      </c>
      <c r="K5270" s="10">
        <v>21</v>
      </c>
      <c r="L5270" s="10">
        <v>2</v>
      </c>
      <c r="M5270" s="10">
        <v>0</v>
      </c>
      <c r="N5270" s="10">
        <v>0</v>
      </c>
    </row>
    <row r="5271" spans="1:14" x14ac:dyDescent="0.15">
      <c r="A5271" t="str">
        <f t="shared" si="84"/>
        <v>202003_395_4562342690074</v>
      </c>
      <c r="B5271" s="10">
        <v>202003</v>
      </c>
      <c r="C5271" s="10">
        <v>395</v>
      </c>
      <c r="D5271" s="10" t="s">
        <v>103</v>
      </c>
      <c r="E5271" s="11">
        <v>4562342690074</v>
      </c>
      <c r="F5271" s="10">
        <v>0</v>
      </c>
      <c r="G5271" s="10">
        <v>0</v>
      </c>
      <c r="H5271" s="10" t="s">
        <v>24</v>
      </c>
      <c r="I5271" s="10" t="s">
        <v>19</v>
      </c>
      <c r="J5271" s="10" t="s">
        <v>329</v>
      </c>
      <c r="K5271" s="10">
        <v>14</v>
      </c>
      <c r="L5271" s="10">
        <v>3</v>
      </c>
      <c r="M5271" s="10">
        <v>0</v>
      </c>
      <c r="N5271" s="10">
        <v>0</v>
      </c>
    </row>
    <row r="5272" spans="1:14" x14ac:dyDescent="0.15">
      <c r="A5272" t="str">
        <f t="shared" si="84"/>
        <v>202003_395_4562342690081</v>
      </c>
      <c r="B5272" s="10">
        <v>202003</v>
      </c>
      <c r="C5272" s="10">
        <v>395</v>
      </c>
      <c r="D5272" s="10" t="s">
        <v>103</v>
      </c>
      <c r="E5272" s="11">
        <v>4562342690081</v>
      </c>
      <c r="F5272" s="10">
        <v>0</v>
      </c>
      <c r="G5272" s="10">
        <v>0</v>
      </c>
      <c r="H5272" s="10" t="s">
        <v>25</v>
      </c>
      <c r="I5272" s="10" t="s">
        <v>19</v>
      </c>
      <c r="J5272" s="10" t="s">
        <v>329</v>
      </c>
      <c r="K5272" s="10">
        <v>2</v>
      </c>
      <c r="L5272" s="10">
        <v>0</v>
      </c>
      <c r="M5272" s="10">
        <v>0</v>
      </c>
      <c r="N5272" s="10">
        <v>0</v>
      </c>
    </row>
    <row r="5273" spans="1:14" x14ac:dyDescent="0.15">
      <c r="A5273" t="str">
        <f t="shared" ref="A5273:A5336" si="85">B5273&amp;"_"&amp;C5273&amp;"_"&amp;E5273</f>
        <v>202003_422_4562342690029</v>
      </c>
      <c r="B5273" s="10">
        <v>202003</v>
      </c>
      <c r="C5273" s="10">
        <v>422</v>
      </c>
      <c r="D5273" s="10" t="s">
        <v>116</v>
      </c>
      <c r="E5273" s="11">
        <v>4562342690029</v>
      </c>
      <c r="F5273" s="10">
        <v>0</v>
      </c>
      <c r="G5273" s="10">
        <v>0</v>
      </c>
      <c r="H5273" s="10" t="s">
        <v>18</v>
      </c>
      <c r="I5273" s="10" t="s">
        <v>19</v>
      </c>
      <c r="J5273" s="10" t="s">
        <v>329</v>
      </c>
      <c r="K5273" s="10">
        <v>14</v>
      </c>
      <c r="L5273" s="10">
        <v>0</v>
      </c>
      <c r="M5273" s="10">
        <v>0</v>
      </c>
      <c r="N5273" s="10">
        <v>0</v>
      </c>
    </row>
    <row r="5274" spans="1:14" x14ac:dyDescent="0.15">
      <c r="A5274" t="str">
        <f t="shared" si="85"/>
        <v>202003_422_4562342690036</v>
      </c>
      <c r="B5274" s="10">
        <v>202003</v>
      </c>
      <c r="C5274" s="10">
        <v>422</v>
      </c>
      <c r="D5274" s="10" t="s">
        <v>116</v>
      </c>
      <c r="E5274" s="11">
        <v>4562342690036</v>
      </c>
      <c r="F5274" s="10">
        <v>0</v>
      </c>
      <c r="G5274" s="10">
        <v>0</v>
      </c>
      <c r="H5274" s="10" t="s">
        <v>20</v>
      </c>
      <c r="I5274" s="10" t="s">
        <v>19</v>
      </c>
      <c r="J5274" s="10" t="s">
        <v>329</v>
      </c>
      <c r="K5274" s="10">
        <v>4</v>
      </c>
      <c r="L5274" s="10">
        <v>0</v>
      </c>
      <c r="M5274" s="10">
        <v>0</v>
      </c>
      <c r="N5274" s="10">
        <v>0</v>
      </c>
    </row>
    <row r="5275" spans="1:14" x14ac:dyDescent="0.15">
      <c r="A5275" t="str">
        <f t="shared" si="85"/>
        <v>202003_422_4562342690050</v>
      </c>
      <c r="B5275" s="10">
        <v>202003</v>
      </c>
      <c r="C5275" s="10">
        <v>422</v>
      </c>
      <c r="D5275" s="10" t="s">
        <v>116</v>
      </c>
      <c r="E5275" s="11">
        <v>4562342690050</v>
      </c>
      <c r="F5275" s="10">
        <v>0</v>
      </c>
      <c r="G5275" s="10">
        <v>0</v>
      </c>
      <c r="H5275" s="10" t="s">
        <v>22</v>
      </c>
      <c r="I5275" s="10" t="s">
        <v>19</v>
      </c>
      <c r="J5275" s="10" t="s">
        <v>329</v>
      </c>
      <c r="K5275" s="10">
        <v>6</v>
      </c>
      <c r="L5275" s="10">
        <v>0</v>
      </c>
      <c r="M5275" s="10">
        <v>0</v>
      </c>
      <c r="N5275" s="10">
        <v>0</v>
      </c>
    </row>
    <row r="5276" spans="1:14" x14ac:dyDescent="0.15">
      <c r="A5276" t="str">
        <f t="shared" si="85"/>
        <v>202003_422_4562342690043</v>
      </c>
      <c r="B5276" s="10">
        <v>202003</v>
      </c>
      <c r="C5276" s="10">
        <v>422</v>
      </c>
      <c r="D5276" s="10" t="s">
        <v>116</v>
      </c>
      <c r="E5276" s="11">
        <v>4562342690043</v>
      </c>
      <c r="F5276" s="10">
        <v>0</v>
      </c>
      <c r="G5276" s="10">
        <v>0</v>
      </c>
      <c r="H5276" s="10" t="s">
        <v>21</v>
      </c>
      <c r="I5276" s="10" t="s">
        <v>19</v>
      </c>
      <c r="J5276" s="10" t="s">
        <v>329</v>
      </c>
      <c r="K5276" s="10">
        <v>8</v>
      </c>
      <c r="L5276" s="10">
        <v>0</v>
      </c>
      <c r="M5276" s="10">
        <v>0</v>
      </c>
      <c r="N5276" s="10">
        <v>0</v>
      </c>
    </row>
    <row r="5277" spans="1:14" x14ac:dyDescent="0.15">
      <c r="A5277" t="str">
        <f t="shared" si="85"/>
        <v>202003_422_4562342690067</v>
      </c>
      <c r="B5277" s="10">
        <v>202003</v>
      </c>
      <c r="C5277" s="10">
        <v>422</v>
      </c>
      <c r="D5277" s="10" t="s">
        <v>116</v>
      </c>
      <c r="E5277" s="11">
        <v>4562342690067</v>
      </c>
      <c r="F5277" s="10">
        <v>0</v>
      </c>
      <c r="G5277" s="10">
        <v>0</v>
      </c>
      <c r="H5277" s="10" t="s">
        <v>23</v>
      </c>
      <c r="I5277" s="10" t="s">
        <v>19</v>
      </c>
      <c r="J5277" s="10" t="s">
        <v>329</v>
      </c>
      <c r="K5277" s="10">
        <v>12</v>
      </c>
      <c r="L5277" s="10">
        <v>0</v>
      </c>
      <c r="M5277" s="10">
        <v>0</v>
      </c>
      <c r="N5277" s="10">
        <v>0</v>
      </c>
    </row>
    <row r="5278" spans="1:14" x14ac:dyDescent="0.15">
      <c r="A5278" t="str">
        <f t="shared" si="85"/>
        <v>202003_422_4562342690074</v>
      </c>
      <c r="B5278" s="10">
        <v>202003</v>
      </c>
      <c r="C5278" s="10">
        <v>422</v>
      </c>
      <c r="D5278" s="10" t="s">
        <v>116</v>
      </c>
      <c r="E5278" s="11">
        <v>4562342690074</v>
      </c>
      <c r="F5278" s="10">
        <v>0</v>
      </c>
      <c r="G5278" s="10">
        <v>0</v>
      </c>
      <c r="H5278" s="10" t="s">
        <v>24</v>
      </c>
      <c r="I5278" s="10" t="s">
        <v>19</v>
      </c>
      <c r="J5278" s="10" t="s">
        <v>329</v>
      </c>
      <c r="K5278" s="10">
        <v>9</v>
      </c>
      <c r="L5278" s="10">
        <v>1</v>
      </c>
      <c r="M5278" s="10">
        <v>0</v>
      </c>
      <c r="N5278" s="10">
        <v>0</v>
      </c>
    </row>
    <row r="5279" spans="1:14" x14ac:dyDescent="0.15">
      <c r="A5279" t="str">
        <f t="shared" si="85"/>
        <v>202003_422_4562342690081</v>
      </c>
      <c r="B5279" s="10">
        <v>202003</v>
      </c>
      <c r="C5279" s="10">
        <v>422</v>
      </c>
      <c r="D5279" s="10" t="s">
        <v>116</v>
      </c>
      <c r="E5279" s="11">
        <v>4562342690081</v>
      </c>
      <c r="F5279" s="10">
        <v>0</v>
      </c>
      <c r="G5279" s="10">
        <v>0</v>
      </c>
      <c r="H5279" s="10" t="s">
        <v>25</v>
      </c>
      <c r="I5279" s="10" t="s">
        <v>19</v>
      </c>
      <c r="J5279" s="10" t="s">
        <v>329</v>
      </c>
      <c r="K5279" s="10">
        <v>3</v>
      </c>
      <c r="L5279" s="10">
        <v>1</v>
      </c>
      <c r="M5279" s="10">
        <v>0</v>
      </c>
      <c r="N5279" s="10">
        <v>0</v>
      </c>
    </row>
    <row r="5280" spans="1:14" x14ac:dyDescent="0.15">
      <c r="A5280" t="str">
        <f t="shared" si="85"/>
        <v>202003_423_4562342690029</v>
      </c>
      <c r="B5280" s="10">
        <v>202003</v>
      </c>
      <c r="C5280" s="10">
        <v>423</v>
      </c>
      <c r="D5280" s="10" t="s">
        <v>117</v>
      </c>
      <c r="E5280" s="11">
        <v>4562342690029</v>
      </c>
      <c r="F5280" s="10">
        <v>0</v>
      </c>
      <c r="G5280" s="10">
        <v>0</v>
      </c>
      <c r="H5280" s="10" t="s">
        <v>18</v>
      </c>
      <c r="I5280" s="10" t="s">
        <v>19</v>
      </c>
      <c r="J5280" s="10" t="s">
        <v>329</v>
      </c>
      <c r="K5280" s="10">
        <v>20</v>
      </c>
      <c r="L5280" s="10">
        <v>1</v>
      </c>
      <c r="M5280" s="10">
        <v>0</v>
      </c>
      <c r="N5280" s="10">
        <v>0</v>
      </c>
    </row>
    <row r="5281" spans="1:14" x14ac:dyDescent="0.15">
      <c r="A5281" t="str">
        <f t="shared" si="85"/>
        <v>202003_423_4562342690036</v>
      </c>
      <c r="B5281" s="10">
        <v>202003</v>
      </c>
      <c r="C5281" s="10">
        <v>423</v>
      </c>
      <c r="D5281" s="10" t="s">
        <v>117</v>
      </c>
      <c r="E5281" s="11">
        <v>4562342690036</v>
      </c>
      <c r="F5281" s="10">
        <v>0</v>
      </c>
      <c r="G5281" s="10">
        <v>0</v>
      </c>
      <c r="H5281" s="10" t="s">
        <v>20</v>
      </c>
      <c r="I5281" s="10" t="s">
        <v>19</v>
      </c>
      <c r="J5281" s="10" t="s">
        <v>329</v>
      </c>
      <c r="K5281" s="10">
        <v>5</v>
      </c>
      <c r="L5281" s="10">
        <v>0</v>
      </c>
      <c r="M5281" s="10">
        <v>0</v>
      </c>
      <c r="N5281" s="10">
        <v>0</v>
      </c>
    </row>
    <row r="5282" spans="1:14" x14ac:dyDescent="0.15">
      <c r="A5282" t="str">
        <f t="shared" si="85"/>
        <v>202003_423_4562342690050</v>
      </c>
      <c r="B5282" s="10">
        <v>202003</v>
      </c>
      <c r="C5282" s="10">
        <v>423</v>
      </c>
      <c r="D5282" s="10" t="s">
        <v>117</v>
      </c>
      <c r="E5282" s="11">
        <v>4562342690050</v>
      </c>
      <c r="F5282" s="10">
        <v>0</v>
      </c>
      <c r="G5282" s="10">
        <v>0</v>
      </c>
      <c r="H5282" s="10" t="s">
        <v>22</v>
      </c>
      <c r="I5282" s="10" t="s">
        <v>19</v>
      </c>
      <c r="J5282" s="10" t="s">
        <v>329</v>
      </c>
      <c r="K5282" s="10">
        <v>3</v>
      </c>
      <c r="L5282" s="10">
        <v>0</v>
      </c>
      <c r="M5282" s="10">
        <v>0</v>
      </c>
      <c r="N5282" s="10">
        <v>0</v>
      </c>
    </row>
    <row r="5283" spans="1:14" x14ac:dyDescent="0.15">
      <c r="A5283" t="str">
        <f t="shared" si="85"/>
        <v>202003_423_4562342690043</v>
      </c>
      <c r="B5283" s="10">
        <v>202003</v>
      </c>
      <c r="C5283" s="10">
        <v>423</v>
      </c>
      <c r="D5283" s="10" t="s">
        <v>117</v>
      </c>
      <c r="E5283" s="11">
        <v>4562342690043</v>
      </c>
      <c r="F5283" s="10">
        <v>0</v>
      </c>
      <c r="G5283" s="10">
        <v>0</v>
      </c>
      <c r="H5283" s="10" t="s">
        <v>21</v>
      </c>
      <c r="I5283" s="10" t="s">
        <v>19</v>
      </c>
      <c r="J5283" s="10" t="s">
        <v>329</v>
      </c>
      <c r="K5283" s="10">
        <v>16</v>
      </c>
      <c r="L5283" s="10">
        <v>0</v>
      </c>
      <c r="M5283" s="10">
        <v>0</v>
      </c>
      <c r="N5283" s="10">
        <v>0</v>
      </c>
    </row>
    <row r="5284" spans="1:14" x14ac:dyDescent="0.15">
      <c r="A5284" t="str">
        <f t="shared" si="85"/>
        <v>202003_423_4562342690067</v>
      </c>
      <c r="B5284" s="10">
        <v>202003</v>
      </c>
      <c r="C5284" s="10">
        <v>423</v>
      </c>
      <c r="D5284" s="10" t="s">
        <v>117</v>
      </c>
      <c r="E5284" s="11">
        <v>4562342690067</v>
      </c>
      <c r="F5284" s="10">
        <v>0</v>
      </c>
      <c r="G5284" s="10">
        <v>0</v>
      </c>
      <c r="H5284" s="10" t="s">
        <v>23</v>
      </c>
      <c r="I5284" s="10" t="s">
        <v>19</v>
      </c>
      <c r="J5284" s="10" t="s">
        <v>329</v>
      </c>
      <c r="K5284" s="10">
        <v>25</v>
      </c>
      <c r="L5284" s="10">
        <v>0</v>
      </c>
      <c r="M5284" s="10">
        <v>0</v>
      </c>
      <c r="N5284" s="10">
        <v>0</v>
      </c>
    </row>
    <row r="5285" spans="1:14" x14ac:dyDescent="0.15">
      <c r="A5285" t="str">
        <f t="shared" si="85"/>
        <v>202003_423_4562342690074</v>
      </c>
      <c r="B5285" s="10">
        <v>202003</v>
      </c>
      <c r="C5285" s="10">
        <v>423</v>
      </c>
      <c r="D5285" s="10" t="s">
        <v>117</v>
      </c>
      <c r="E5285" s="11">
        <v>4562342690074</v>
      </c>
      <c r="F5285" s="10">
        <v>0</v>
      </c>
      <c r="G5285" s="10">
        <v>0</v>
      </c>
      <c r="H5285" s="10" t="s">
        <v>24</v>
      </c>
      <c r="I5285" s="10" t="s">
        <v>19</v>
      </c>
      <c r="J5285" s="10" t="s">
        <v>329</v>
      </c>
      <c r="K5285" s="10">
        <v>20</v>
      </c>
      <c r="L5285" s="10">
        <v>2</v>
      </c>
      <c r="M5285" s="10">
        <v>0</v>
      </c>
      <c r="N5285" s="10">
        <v>0</v>
      </c>
    </row>
    <row r="5286" spans="1:14" x14ac:dyDescent="0.15">
      <c r="A5286" t="str">
        <f t="shared" si="85"/>
        <v>202003_423_4562342690081</v>
      </c>
      <c r="B5286" s="10">
        <v>202003</v>
      </c>
      <c r="C5286" s="10">
        <v>423</v>
      </c>
      <c r="D5286" s="10" t="s">
        <v>117</v>
      </c>
      <c r="E5286" s="11">
        <v>4562342690081</v>
      </c>
      <c r="F5286" s="10">
        <v>0</v>
      </c>
      <c r="G5286" s="10">
        <v>0</v>
      </c>
      <c r="H5286" s="10" t="s">
        <v>25</v>
      </c>
      <c r="I5286" s="10" t="s">
        <v>19</v>
      </c>
      <c r="J5286" s="10" t="s">
        <v>329</v>
      </c>
      <c r="K5286" s="10">
        <v>2</v>
      </c>
      <c r="L5286" s="10">
        <v>1</v>
      </c>
      <c r="M5286" s="10">
        <v>0</v>
      </c>
      <c r="N5286" s="10">
        <v>0</v>
      </c>
    </row>
    <row r="5287" spans="1:14" x14ac:dyDescent="0.15">
      <c r="A5287" t="str">
        <f t="shared" si="85"/>
        <v>202003_311_4562342690029</v>
      </c>
      <c r="B5287" s="10">
        <v>202003</v>
      </c>
      <c r="C5287" s="10">
        <v>311</v>
      </c>
      <c r="D5287" s="10" t="s">
        <v>76</v>
      </c>
      <c r="E5287" s="11">
        <v>4562342690029</v>
      </c>
      <c r="F5287" s="10">
        <v>0</v>
      </c>
      <c r="G5287" s="10">
        <v>0</v>
      </c>
      <c r="H5287" s="10" t="s">
        <v>18</v>
      </c>
      <c r="I5287" s="10" t="s">
        <v>19</v>
      </c>
      <c r="J5287" s="10" t="s">
        <v>329</v>
      </c>
      <c r="K5287" s="10">
        <v>33</v>
      </c>
      <c r="L5287" s="10">
        <v>1</v>
      </c>
      <c r="M5287" s="10">
        <v>0</v>
      </c>
      <c r="N5287" s="10">
        <v>0</v>
      </c>
    </row>
    <row r="5288" spans="1:14" x14ac:dyDescent="0.15">
      <c r="A5288" t="str">
        <f t="shared" si="85"/>
        <v>202003_311_4562342690036</v>
      </c>
      <c r="B5288" s="10">
        <v>202003</v>
      </c>
      <c r="C5288" s="10">
        <v>311</v>
      </c>
      <c r="D5288" s="10" t="s">
        <v>76</v>
      </c>
      <c r="E5288" s="11">
        <v>4562342690036</v>
      </c>
      <c r="F5288" s="10">
        <v>0</v>
      </c>
      <c r="G5288" s="10">
        <v>0</v>
      </c>
      <c r="H5288" s="10" t="s">
        <v>20</v>
      </c>
      <c r="I5288" s="10" t="s">
        <v>19</v>
      </c>
      <c r="J5288" s="10" t="s">
        <v>329</v>
      </c>
      <c r="K5288" s="10">
        <v>9</v>
      </c>
      <c r="L5288" s="10">
        <v>2</v>
      </c>
      <c r="M5288" s="10">
        <v>0</v>
      </c>
      <c r="N5288" s="10">
        <v>0</v>
      </c>
    </row>
    <row r="5289" spans="1:14" x14ac:dyDescent="0.15">
      <c r="A5289" t="str">
        <f t="shared" si="85"/>
        <v>202003_311_4562342690050</v>
      </c>
      <c r="B5289" s="10">
        <v>202003</v>
      </c>
      <c r="C5289" s="10">
        <v>311</v>
      </c>
      <c r="D5289" s="10" t="s">
        <v>76</v>
      </c>
      <c r="E5289" s="11">
        <v>4562342690050</v>
      </c>
      <c r="F5289" s="10">
        <v>0</v>
      </c>
      <c r="G5289" s="10">
        <v>0</v>
      </c>
      <c r="H5289" s="10" t="s">
        <v>22</v>
      </c>
      <c r="I5289" s="10" t="s">
        <v>19</v>
      </c>
      <c r="J5289" s="10" t="s">
        <v>329</v>
      </c>
      <c r="K5289" s="10">
        <v>9</v>
      </c>
      <c r="L5289" s="10">
        <v>0</v>
      </c>
      <c r="M5289" s="10">
        <v>0</v>
      </c>
      <c r="N5289" s="10">
        <v>0</v>
      </c>
    </row>
    <row r="5290" spans="1:14" x14ac:dyDescent="0.15">
      <c r="A5290" t="str">
        <f t="shared" si="85"/>
        <v>202003_311_4562342690043</v>
      </c>
      <c r="B5290" s="10">
        <v>202003</v>
      </c>
      <c r="C5290" s="10">
        <v>311</v>
      </c>
      <c r="D5290" s="10" t="s">
        <v>76</v>
      </c>
      <c r="E5290" s="11">
        <v>4562342690043</v>
      </c>
      <c r="F5290" s="10">
        <v>0</v>
      </c>
      <c r="G5290" s="10">
        <v>0</v>
      </c>
      <c r="H5290" s="10" t="s">
        <v>21</v>
      </c>
      <c r="I5290" s="10" t="s">
        <v>19</v>
      </c>
      <c r="J5290" s="10" t="s">
        <v>329</v>
      </c>
      <c r="K5290" s="10">
        <v>16</v>
      </c>
      <c r="L5290" s="10">
        <v>4</v>
      </c>
      <c r="M5290" s="10">
        <v>0</v>
      </c>
      <c r="N5290" s="10">
        <v>0</v>
      </c>
    </row>
    <row r="5291" spans="1:14" x14ac:dyDescent="0.15">
      <c r="A5291" t="str">
        <f t="shared" si="85"/>
        <v>202003_311_4562342690067</v>
      </c>
      <c r="B5291" s="10">
        <v>202003</v>
      </c>
      <c r="C5291" s="10">
        <v>311</v>
      </c>
      <c r="D5291" s="10" t="s">
        <v>76</v>
      </c>
      <c r="E5291" s="11">
        <v>4562342690067</v>
      </c>
      <c r="F5291" s="10">
        <v>0</v>
      </c>
      <c r="G5291" s="10">
        <v>0</v>
      </c>
      <c r="H5291" s="10" t="s">
        <v>23</v>
      </c>
      <c r="I5291" s="10" t="s">
        <v>19</v>
      </c>
      <c r="J5291" s="10" t="s">
        <v>329</v>
      </c>
      <c r="K5291" s="10">
        <v>37</v>
      </c>
      <c r="L5291" s="10">
        <v>2</v>
      </c>
      <c r="M5291" s="10">
        <v>0</v>
      </c>
      <c r="N5291" s="10">
        <v>0</v>
      </c>
    </row>
    <row r="5292" spans="1:14" x14ac:dyDescent="0.15">
      <c r="A5292" t="str">
        <f t="shared" si="85"/>
        <v>202003_311_4562342690074</v>
      </c>
      <c r="B5292" s="10">
        <v>202003</v>
      </c>
      <c r="C5292" s="10">
        <v>311</v>
      </c>
      <c r="D5292" s="10" t="s">
        <v>76</v>
      </c>
      <c r="E5292" s="11">
        <v>4562342690074</v>
      </c>
      <c r="F5292" s="10">
        <v>0</v>
      </c>
      <c r="G5292" s="10">
        <v>0</v>
      </c>
      <c r="H5292" s="10" t="s">
        <v>24</v>
      </c>
      <c r="I5292" s="10" t="s">
        <v>19</v>
      </c>
      <c r="J5292" s="10" t="s">
        <v>329</v>
      </c>
      <c r="K5292" s="10">
        <v>24</v>
      </c>
      <c r="L5292" s="10">
        <v>0</v>
      </c>
      <c r="M5292" s="10">
        <v>0</v>
      </c>
      <c r="N5292" s="10">
        <v>0</v>
      </c>
    </row>
    <row r="5293" spans="1:14" x14ac:dyDescent="0.15">
      <c r="A5293" t="str">
        <f t="shared" si="85"/>
        <v>202003_311_4562342690081</v>
      </c>
      <c r="B5293" s="10">
        <v>202003</v>
      </c>
      <c r="C5293" s="10">
        <v>311</v>
      </c>
      <c r="D5293" s="10" t="s">
        <v>76</v>
      </c>
      <c r="E5293" s="11">
        <v>4562342690081</v>
      </c>
      <c r="F5293" s="10">
        <v>0</v>
      </c>
      <c r="G5293" s="10">
        <v>0</v>
      </c>
      <c r="H5293" s="10" t="s">
        <v>25</v>
      </c>
      <c r="I5293" s="10" t="s">
        <v>19</v>
      </c>
      <c r="J5293" s="10" t="s">
        <v>329</v>
      </c>
      <c r="K5293" s="10">
        <v>6</v>
      </c>
      <c r="L5293" s="10">
        <v>1</v>
      </c>
      <c r="M5293" s="10">
        <v>0</v>
      </c>
      <c r="N5293" s="10">
        <v>0</v>
      </c>
    </row>
    <row r="5294" spans="1:14" x14ac:dyDescent="0.15">
      <c r="A5294" t="str">
        <f t="shared" si="85"/>
        <v>202003_376_4562342690029</v>
      </c>
      <c r="B5294" s="10">
        <v>202003</v>
      </c>
      <c r="C5294" s="10">
        <v>376</v>
      </c>
      <c r="D5294" s="10" t="s">
        <v>96</v>
      </c>
      <c r="E5294" s="11">
        <v>4562342690029</v>
      </c>
      <c r="F5294" s="10">
        <v>0</v>
      </c>
      <c r="G5294" s="10">
        <v>0</v>
      </c>
      <c r="H5294" s="10" t="s">
        <v>18</v>
      </c>
      <c r="I5294" s="10" t="s">
        <v>19</v>
      </c>
      <c r="J5294" s="10" t="s">
        <v>329</v>
      </c>
      <c r="K5294" s="10">
        <v>25</v>
      </c>
      <c r="L5294" s="10">
        <v>2</v>
      </c>
      <c r="M5294" s="10">
        <v>0</v>
      </c>
      <c r="N5294" s="10">
        <v>0</v>
      </c>
    </row>
    <row r="5295" spans="1:14" x14ac:dyDescent="0.15">
      <c r="A5295" t="str">
        <f t="shared" si="85"/>
        <v>202003_376_4562342690036</v>
      </c>
      <c r="B5295" s="10">
        <v>202003</v>
      </c>
      <c r="C5295" s="10">
        <v>376</v>
      </c>
      <c r="D5295" s="10" t="s">
        <v>96</v>
      </c>
      <c r="E5295" s="11">
        <v>4562342690036</v>
      </c>
      <c r="F5295" s="10">
        <v>0</v>
      </c>
      <c r="G5295" s="10">
        <v>0</v>
      </c>
      <c r="H5295" s="10" t="s">
        <v>20</v>
      </c>
      <c r="I5295" s="10" t="s">
        <v>19</v>
      </c>
      <c r="J5295" s="10" t="s">
        <v>329</v>
      </c>
      <c r="K5295" s="10">
        <v>9</v>
      </c>
      <c r="L5295" s="10">
        <v>0</v>
      </c>
      <c r="M5295" s="10">
        <v>0</v>
      </c>
      <c r="N5295" s="10">
        <v>0</v>
      </c>
    </row>
    <row r="5296" spans="1:14" x14ac:dyDescent="0.15">
      <c r="A5296" t="str">
        <f t="shared" si="85"/>
        <v>202003_376_4562342690050</v>
      </c>
      <c r="B5296" s="10">
        <v>202003</v>
      </c>
      <c r="C5296" s="10">
        <v>376</v>
      </c>
      <c r="D5296" s="10" t="s">
        <v>96</v>
      </c>
      <c r="E5296" s="11">
        <v>4562342690050</v>
      </c>
      <c r="F5296" s="10">
        <v>0</v>
      </c>
      <c r="G5296" s="10">
        <v>0</v>
      </c>
      <c r="H5296" s="10" t="s">
        <v>22</v>
      </c>
      <c r="I5296" s="10" t="s">
        <v>19</v>
      </c>
      <c r="J5296" s="10" t="s">
        <v>329</v>
      </c>
      <c r="K5296" s="10">
        <v>7</v>
      </c>
      <c r="L5296" s="10">
        <v>0</v>
      </c>
      <c r="M5296" s="10">
        <v>0</v>
      </c>
      <c r="N5296" s="10">
        <v>0</v>
      </c>
    </row>
    <row r="5297" spans="1:14" x14ac:dyDescent="0.15">
      <c r="A5297" t="str">
        <f t="shared" si="85"/>
        <v>202003_376_4562342690043</v>
      </c>
      <c r="B5297" s="10">
        <v>202003</v>
      </c>
      <c r="C5297" s="10">
        <v>376</v>
      </c>
      <c r="D5297" s="10" t="s">
        <v>96</v>
      </c>
      <c r="E5297" s="11">
        <v>4562342690043</v>
      </c>
      <c r="F5297" s="10">
        <v>0</v>
      </c>
      <c r="G5297" s="10">
        <v>0</v>
      </c>
      <c r="H5297" s="10" t="s">
        <v>21</v>
      </c>
      <c r="I5297" s="10" t="s">
        <v>19</v>
      </c>
      <c r="J5297" s="10" t="s">
        <v>329</v>
      </c>
      <c r="K5297" s="10">
        <v>23</v>
      </c>
      <c r="L5297" s="10">
        <v>1</v>
      </c>
      <c r="M5297" s="10">
        <v>0</v>
      </c>
      <c r="N5297" s="10">
        <v>0</v>
      </c>
    </row>
    <row r="5298" spans="1:14" x14ac:dyDescent="0.15">
      <c r="A5298" t="str">
        <f t="shared" si="85"/>
        <v>202003_376_4562342690067</v>
      </c>
      <c r="B5298" s="10">
        <v>202003</v>
      </c>
      <c r="C5298" s="10">
        <v>376</v>
      </c>
      <c r="D5298" s="10" t="s">
        <v>96</v>
      </c>
      <c r="E5298" s="11">
        <v>4562342690067</v>
      </c>
      <c r="F5298" s="10">
        <v>0</v>
      </c>
      <c r="G5298" s="10">
        <v>0</v>
      </c>
      <c r="H5298" s="10" t="s">
        <v>23</v>
      </c>
      <c r="I5298" s="10" t="s">
        <v>19</v>
      </c>
      <c r="J5298" s="10" t="s">
        <v>329</v>
      </c>
      <c r="K5298" s="10">
        <v>24</v>
      </c>
      <c r="L5298" s="10">
        <v>0</v>
      </c>
      <c r="M5298" s="10">
        <v>0</v>
      </c>
      <c r="N5298" s="10">
        <v>0</v>
      </c>
    </row>
    <row r="5299" spans="1:14" x14ac:dyDescent="0.15">
      <c r="A5299" t="str">
        <f t="shared" si="85"/>
        <v>202003_376_4562342690074</v>
      </c>
      <c r="B5299" s="10">
        <v>202003</v>
      </c>
      <c r="C5299" s="10">
        <v>376</v>
      </c>
      <c r="D5299" s="10" t="s">
        <v>96</v>
      </c>
      <c r="E5299" s="11">
        <v>4562342690074</v>
      </c>
      <c r="F5299" s="10">
        <v>0</v>
      </c>
      <c r="G5299" s="10">
        <v>0</v>
      </c>
      <c r="H5299" s="10" t="s">
        <v>24</v>
      </c>
      <c r="I5299" s="10" t="s">
        <v>19</v>
      </c>
      <c r="J5299" s="10" t="s">
        <v>329</v>
      </c>
      <c r="K5299" s="10">
        <v>24</v>
      </c>
      <c r="L5299" s="10">
        <v>0</v>
      </c>
      <c r="M5299" s="10">
        <v>0</v>
      </c>
      <c r="N5299" s="10">
        <v>0</v>
      </c>
    </row>
    <row r="5300" spans="1:14" x14ac:dyDescent="0.15">
      <c r="A5300" t="str">
        <f t="shared" si="85"/>
        <v>202003_376_4562342690081</v>
      </c>
      <c r="B5300" s="10">
        <v>202003</v>
      </c>
      <c r="C5300" s="10">
        <v>376</v>
      </c>
      <c r="D5300" s="10" t="s">
        <v>96</v>
      </c>
      <c r="E5300" s="11">
        <v>4562342690081</v>
      </c>
      <c r="F5300" s="10">
        <v>0</v>
      </c>
      <c r="G5300" s="10">
        <v>0</v>
      </c>
      <c r="H5300" s="10" t="s">
        <v>25</v>
      </c>
      <c r="I5300" s="10" t="s">
        <v>19</v>
      </c>
      <c r="J5300" s="10" t="s">
        <v>329</v>
      </c>
      <c r="K5300" s="10">
        <v>8</v>
      </c>
      <c r="L5300" s="10">
        <v>0</v>
      </c>
      <c r="M5300" s="10">
        <v>0</v>
      </c>
      <c r="N5300" s="10">
        <v>0</v>
      </c>
    </row>
    <row r="5301" spans="1:14" x14ac:dyDescent="0.15">
      <c r="A5301" t="str">
        <f t="shared" si="85"/>
        <v>202003_367_4562342690029</v>
      </c>
      <c r="B5301" s="10">
        <v>202003</v>
      </c>
      <c r="C5301" s="10">
        <v>367</v>
      </c>
      <c r="D5301" s="10" t="s">
        <v>93</v>
      </c>
      <c r="E5301" s="11">
        <v>4562342690029</v>
      </c>
      <c r="F5301" s="10">
        <v>0</v>
      </c>
      <c r="G5301" s="10">
        <v>0</v>
      </c>
      <c r="H5301" s="10" t="s">
        <v>18</v>
      </c>
      <c r="I5301" s="10" t="s">
        <v>19</v>
      </c>
      <c r="J5301" s="10" t="s">
        <v>329</v>
      </c>
      <c r="K5301" s="10">
        <v>25</v>
      </c>
      <c r="L5301" s="10">
        <v>0</v>
      </c>
      <c r="M5301" s="10">
        <v>0</v>
      </c>
      <c r="N5301" s="10">
        <v>0</v>
      </c>
    </row>
    <row r="5302" spans="1:14" x14ac:dyDescent="0.15">
      <c r="A5302" t="str">
        <f t="shared" si="85"/>
        <v>202003_367_4562342690036</v>
      </c>
      <c r="B5302" s="10">
        <v>202003</v>
      </c>
      <c r="C5302" s="10">
        <v>367</v>
      </c>
      <c r="D5302" s="10" t="s">
        <v>93</v>
      </c>
      <c r="E5302" s="11">
        <v>4562342690036</v>
      </c>
      <c r="F5302" s="10">
        <v>0</v>
      </c>
      <c r="G5302" s="10">
        <v>0</v>
      </c>
      <c r="H5302" s="10" t="s">
        <v>20</v>
      </c>
      <c r="I5302" s="10" t="s">
        <v>19</v>
      </c>
      <c r="J5302" s="10" t="s">
        <v>329</v>
      </c>
      <c r="K5302" s="10">
        <v>10</v>
      </c>
      <c r="L5302" s="10">
        <v>0</v>
      </c>
      <c r="M5302" s="10">
        <v>0</v>
      </c>
      <c r="N5302" s="10">
        <v>0</v>
      </c>
    </row>
    <row r="5303" spans="1:14" x14ac:dyDescent="0.15">
      <c r="A5303" t="str">
        <f t="shared" si="85"/>
        <v>202003_367_4562342690050</v>
      </c>
      <c r="B5303" s="10">
        <v>202003</v>
      </c>
      <c r="C5303" s="10">
        <v>367</v>
      </c>
      <c r="D5303" s="10" t="s">
        <v>93</v>
      </c>
      <c r="E5303" s="11">
        <v>4562342690050</v>
      </c>
      <c r="F5303" s="10">
        <v>0</v>
      </c>
      <c r="G5303" s="10">
        <v>0</v>
      </c>
      <c r="H5303" s="10" t="s">
        <v>22</v>
      </c>
      <c r="I5303" s="10" t="s">
        <v>19</v>
      </c>
      <c r="J5303" s="10" t="s">
        <v>329</v>
      </c>
      <c r="K5303" s="10">
        <v>6</v>
      </c>
      <c r="L5303" s="10">
        <v>0</v>
      </c>
      <c r="M5303" s="10">
        <v>0</v>
      </c>
      <c r="N5303" s="10">
        <v>0</v>
      </c>
    </row>
    <row r="5304" spans="1:14" x14ac:dyDescent="0.15">
      <c r="A5304" t="str">
        <f t="shared" si="85"/>
        <v>202003_367_4562342690043</v>
      </c>
      <c r="B5304" s="10">
        <v>202003</v>
      </c>
      <c r="C5304" s="10">
        <v>367</v>
      </c>
      <c r="D5304" s="10" t="s">
        <v>93</v>
      </c>
      <c r="E5304" s="11">
        <v>4562342690043</v>
      </c>
      <c r="F5304" s="10">
        <v>0</v>
      </c>
      <c r="G5304" s="10">
        <v>0</v>
      </c>
      <c r="H5304" s="10" t="s">
        <v>21</v>
      </c>
      <c r="I5304" s="10" t="s">
        <v>19</v>
      </c>
      <c r="J5304" s="10" t="s">
        <v>329</v>
      </c>
      <c r="K5304" s="10">
        <v>21</v>
      </c>
      <c r="L5304" s="10">
        <v>1</v>
      </c>
      <c r="M5304" s="10">
        <v>0</v>
      </c>
      <c r="N5304" s="10">
        <v>0</v>
      </c>
    </row>
    <row r="5305" spans="1:14" x14ac:dyDescent="0.15">
      <c r="A5305" t="str">
        <f t="shared" si="85"/>
        <v>202003_367_4562342690067</v>
      </c>
      <c r="B5305" s="10">
        <v>202003</v>
      </c>
      <c r="C5305" s="10">
        <v>367</v>
      </c>
      <c r="D5305" s="10" t="s">
        <v>93</v>
      </c>
      <c r="E5305" s="11">
        <v>4562342690067</v>
      </c>
      <c r="F5305" s="10">
        <v>0</v>
      </c>
      <c r="G5305" s="10">
        <v>0</v>
      </c>
      <c r="H5305" s="10" t="s">
        <v>23</v>
      </c>
      <c r="I5305" s="10" t="s">
        <v>19</v>
      </c>
      <c r="J5305" s="10" t="s">
        <v>329</v>
      </c>
      <c r="K5305" s="10">
        <v>25</v>
      </c>
      <c r="L5305" s="10">
        <v>0</v>
      </c>
      <c r="M5305" s="10">
        <v>0</v>
      </c>
      <c r="N5305" s="10">
        <v>0</v>
      </c>
    </row>
    <row r="5306" spans="1:14" x14ac:dyDescent="0.15">
      <c r="A5306" t="str">
        <f t="shared" si="85"/>
        <v>202003_367_4562342690074</v>
      </c>
      <c r="B5306" s="10">
        <v>202003</v>
      </c>
      <c r="C5306" s="10">
        <v>367</v>
      </c>
      <c r="D5306" s="10" t="s">
        <v>93</v>
      </c>
      <c r="E5306" s="11">
        <v>4562342690074</v>
      </c>
      <c r="F5306" s="10">
        <v>0</v>
      </c>
      <c r="G5306" s="10">
        <v>0</v>
      </c>
      <c r="H5306" s="10" t="s">
        <v>24</v>
      </c>
      <c r="I5306" s="10" t="s">
        <v>19</v>
      </c>
      <c r="J5306" s="10" t="s">
        <v>329</v>
      </c>
      <c r="K5306" s="10">
        <v>0</v>
      </c>
      <c r="L5306" s="10">
        <v>0</v>
      </c>
      <c r="M5306" s="10">
        <v>0</v>
      </c>
      <c r="N5306" s="10">
        <v>0</v>
      </c>
    </row>
    <row r="5307" spans="1:14" x14ac:dyDescent="0.15">
      <c r="A5307" t="str">
        <f t="shared" si="85"/>
        <v>202003_367_4562342690081</v>
      </c>
      <c r="B5307" s="10">
        <v>202003</v>
      </c>
      <c r="C5307" s="10">
        <v>367</v>
      </c>
      <c r="D5307" s="10" t="s">
        <v>93</v>
      </c>
      <c r="E5307" s="11">
        <v>4562342690081</v>
      </c>
      <c r="F5307" s="10">
        <v>0</v>
      </c>
      <c r="G5307" s="10">
        <v>0</v>
      </c>
      <c r="H5307" s="10" t="s">
        <v>25</v>
      </c>
      <c r="I5307" s="10" t="s">
        <v>19</v>
      </c>
      <c r="J5307" s="10" t="s">
        <v>329</v>
      </c>
      <c r="K5307" s="10">
        <v>0</v>
      </c>
      <c r="L5307" s="10">
        <v>0</v>
      </c>
      <c r="M5307" s="10">
        <v>0</v>
      </c>
      <c r="N5307" s="10">
        <v>0</v>
      </c>
    </row>
    <row r="5308" spans="1:14" x14ac:dyDescent="0.15">
      <c r="A5308" t="str">
        <f t="shared" si="85"/>
        <v>202003_60_4562342690029</v>
      </c>
      <c r="B5308" s="10">
        <v>202003</v>
      </c>
      <c r="C5308" s="10">
        <v>60</v>
      </c>
      <c r="D5308" s="10" t="s">
        <v>44</v>
      </c>
      <c r="E5308" s="11">
        <v>4562342690029</v>
      </c>
      <c r="F5308" s="10">
        <v>0</v>
      </c>
      <c r="G5308" s="10">
        <v>0</v>
      </c>
      <c r="H5308" s="10" t="s">
        <v>18</v>
      </c>
      <c r="I5308" s="10" t="s">
        <v>19</v>
      </c>
      <c r="J5308" s="10" t="s">
        <v>329</v>
      </c>
      <c r="K5308" s="10">
        <v>13</v>
      </c>
      <c r="L5308" s="10">
        <v>2</v>
      </c>
      <c r="M5308" s="10">
        <v>0</v>
      </c>
      <c r="N5308" s="10">
        <v>0</v>
      </c>
    </row>
    <row r="5309" spans="1:14" x14ac:dyDescent="0.15">
      <c r="A5309" t="str">
        <f t="shared" si="85"/>
        <v>202003_60_4562342690036</v>
      </c>
      <c r="B5309" s="10">
        <v>202003</v>
      </c>
      <c r="C5309" s="10">
        <v>60</v>
      </c>
      <c r="D5309" s="10" t="s">
        <v>44</v>
      </c>
      <c r="E5309" s="11">
        <v>4562342690036</v>
      </c>
      <c r="F5309" s="10">
        <v>0</v>
      </c>
      <c r="G5309" s="10">
        <v>0</v>
      </c>
      <c r="H5309" s="10" t="s">
        <v>20</v>
      </c>
      <c r="I5309" s="10" t="s">
        <v>19</v>
      </c>
      <c r="J5309" s="10" t="s">
        <v>329</v>
      </c>
      <c r="K5309" s="10">
        <v>6</v>
      </c>
      <c r="L5309" s="10">
        <v>0</v>
      </c>
      <c r="M5309" s="10">
        <v>0</v>
      </c>
      <c r="N5309" s="10">
        <v>0</v>
      </c>
    </row>
    <row r="5310" spans="1:14" x14ac:dyDescent="0.15">
      <c r="A5310" t="str">
        <f t="shared" si="85"/>
        <v>202003_60_4562342690050</v>
      </c>
      <c r="B5310" s="10">
        <v>202003</v>
      </c>
      <c r="C5310" s="10">
        <v>60</v>
      </c>
      <c r="D5310" s="10" t="s">
        <v>44</v>
      </c>
      <c r="E5310" s="11">
        <v>4562342690050</v>
      </c>
      <c r="F5310" s="10">
        <v>0</v>
      </c>
      <c r="G5310" s="10">
        <v>0</v>
      </c>
      <c r="H5310" s="10" t="s">
        <v>22</v>
      </c>
      <c r="I5310" s="10" t="s">
        <v>19</v>
      </c>
      <c r="J5310" s="10" t="s">
        <v>329</v>
      </c>
      <c r="K5310" s="10">
        <v>6</v>
      </c>
      <c r="L5310" s="10">
        <v>0</v>
      </c>
      <c r="M5310" s="10">
        <v>0</v>
      </c>
      <c r="N5310" s="10">
        <v>0</v>
      </c>
    </row>
    <row r="5311" spans="1:14" x14ac:dyDescent="0.15">
      <c r="A5311" t="str">
        <f t="shared" si="85"/>
        <v>202003_60_4562342690043</v>
      </c>
      <c r="B5311" s="10">
        <v>202003</v>
      </c>
      <c r="C5311" s="10">
        <v>60</v>
      </c>
      <c r="D5311" s="10" t="s">
        <v>44</v>
      </c>
      <c r="E5311" s="11">
        <v>4562342690043</v>
      </c>
      <c r="F5311" s="10">
        <v>0</v>
      </c>
      <c r="G5311" s="10">
        <v>0</v>
      </c>
      <c r="H5311" s="10" t="s">
        <v>21</v>
      </c>
      <c r="I5311" s="10" t="s">
        <v>19</v>
      </c>
      <c r="J5311" s="10" t="s">
        <v>329</v>
      </c>
      <c r="K5311" s="10">
        <v>14</v>
      </c>
      <c r="L5311" s="10">
        <v>4</v>
      </c>
      <c r="M5311" s="10">
        <v>0</v>
      </c>
      <c r="N5311" s="10">
        <v>0</v>
      </c>
    </row>
    <row r="5312" spans="1:14" x14ac:dyDescent="0.15">
      <c r="A5312" t="str">
        <f t="shared" si="85"/>
        <v>202003_60_4562342690067</v>
      </c>
      <c r="B5312" s="10">
        <v>202003</v>
      </c>
      <c r="C5312" s="10">
        <v>60</v>
      </c>
      <c r="D5312" s="10" t="s">
        <v>44</v>
      </c>
      <c r="E5312" s="11">
        <v>4562342690067</v>
      </c>
      <c r="F5312" s="10">
        <v>0</v>
      </c>
      <c r="G5312" s="10">
        <v>0</v>
      </c>
      <c r="H5312" s="10" t="s">
        <v>23</v>
      </c>
      <c r="I5312" s="10" t="s">
        <v>19</v>
      </c>
      <c r="J5312" s="10" t="s">
        <v>329</v>
      </c>
      <c r="K5312" s="10">
        <v>22</v>
      </c>
      <c r="L5312" s="10">
        <v>2</v>
      </c>
      <c r="M5312" s="10">
        <v>0</v>
      </c>
      <c r="N5312" s="10">
        <v>0</v>
      </c>
    </row>
    <row r="5313" spans="1:14" x14ac:dyDescent="0.15">
      <c r="A5313" t="str">
        <f t="shared" si="85"/>
        <v>202003_60_4562342690074</v>
      </c>
      <c r="B5313" s="10">
        <v>202003</v>
      </c>
      <c r="C5313" s="10">
        <v>60</v>
      </c>
      <c r="D5313" s="10" t="s">
        <v>44</v>
      </c>
      <c r="E5313" s="11">
        <v>4562342690074</v>
      </c>
      <c r="F5313" s="10">
        <v>0</v>
      </c>
      <c r="G5313" s="10">
        <v>0</v>
      </c>
      <c r="H5313" s="10" t="s">
        <v>24</v>
      </c>
      <c r="I5313" s="10" t="s">
        <v>19</v>
      </c>
      <c r="J5313" s="10" t="s">
        <v>329</v>
      </c>
      <c r="K5313" s="10">
        <v>16</v>
      </c>
      <c r="L5313" s="10">
        <v>0</v>
      </c>
      <c r="M5313" s="10">
        <v>0</v>
      </c>
      <c r="N5313" s="10">
        <v>0</v>
      </c>
    </row>
    <row r="5314" spans="1:14" x14ac:dyDescent="0.15">
      <c r="A5314" t="str">
        <f t="shared" si="85"/>
        <v>202003_60_4562342690081</v>
      </c>
      <c r="B5314" s="10">
        <v>202003</v>
      </c>
      <c r="C5314" s="10">
        <v>60</v>
      </c>
      <c r="D5314" s="10" t="s">
        <v>44</v>
      </c>
      <c r="E5314" s="11">
        <v>4562342690081</v>
      </c>
      <c r="F5314" s="10">
        <v>0</v>
      </c>
      <c r="G5314" s="10">
        <v>0</v>
      </c>
      <c r="H5314" s="10" t="s">
        <v>25</v>
      </c>
      <c r="I5314" s="10" t="s">
        <v>19</v>
      </c>
      <c r="J5314" s="10" t="s">
        <v>329</v>
      </c>
      <c r="K5314" s="10">
        <v>1</v>
      </c>
      <c r="L5314" s="10">
        <v>0</v>
      </c>
      <c r="M5314" s="10">
        <v>0</v>
      </c>
      <c r="N5314" s="10">
        <v>0</v>
      </c>
    </row>
    <row r="5315" spans="1:14" x14ac:dyDescent="0.15">
      <c r="A5315" t="str">
        <f t="shared" si="85"/>
        <v>202003_162_4562342690029</v>
      </c>
      <c r="B5315" s="10">
        <v>202003</v>
      </c>
      <c r="C5315" s="10">
        <v>162</v>
      </c>
      <c r="D5315" s="10" t="s">
        <v>60</v>
      </c>
      <c r="E5315" s="11">
        <v>4562342690029</v>
      </c>
      <c r="F5315" s="10">
        <v>0</v>
      </c>
      <c r="G5315" s="10">
        <v>0</v>
      </c>
      <c r="H5315" s="10" t="s">
        <v>18</v>
      </c>
      <c r="I5315" s="10" t="s">
        <v>19</v>
      </c>
      <c r="J5315" s="10" t="s">
        <v>329</v>
      </c>
      <c r="K5315" s="10">
        <v>18</v>
      </c>
      <c r="L5315" s="10">
        <v>0</v>
      </c>
      <c r="M5315" s="10">
        <v>0</v>
      </c>
      <c r="N5315" s="10">
        <v>0</v>
      </c>
    </row>
    <row r="5316" spans="1:14" x14ac:dyDescent="0.15">
      <c r="A5316" t="str">
        <f t="shared" si="85"/>
        <v>202003_162_4562342690036</v>
      </c>
      <c r="B5316" s="10">
        <v>202003</v>
      </c>
      <c r="C5316" s="10">
        <v>162</v>
      </c>
      <c r="D5316" s="10" t="s">
        <v>60</v>
      </c>
      <c r="E5316" s="11">
        <v>4562342690036</v>
      </c>
      <c r="F5316" s="10">
        <v>0</v>
      </c>
      <c r="G5316" s="10">
        <v>0</v>
      </c>
      <c r="H5316" s="10" t="s">
        <v>20</v>
      </c>
      <c r="I5316" s="10" t="s">
        <v>19</v>
      </c>
      <c r="J5316" s="10" t="s">
        <v>329</v>
      </c>
      <c r="K5316" s="10">
        <v>6</v>
      </c>
      <c r="L5316" s="10">
        <v>0</v>
      </c>
      <c r="M5316" s="10">
        <v>0</v>
      </c>
      <c r="N5316" s="10">
        <v>0</v>
      </c>
    </row>
    <row r="5317" spans="1:14" x14ac:dyDescent="0.15">
      <c r="A5317" t="str">
        <f t="shared" si="85"/>
        <v>202003_162_4562342690050</v>
      </c>
      <c r="B5317" s="10">
        <v>202003</v>
      </c>
      <c r="C5317" s="10">
        <v>162</v>
      </c>
      <c r="D5317" s="10" t="s">
        <v>60</v>
      </c>
      <c r="E5317" s="11">
        <v>4562342690050</v>
      </c>
      <c r="F5317" s="10">
        <v>0</v>
      </c>
      <c r="G5317" s="10">
        <v>0</v>
      </c>
      <c r="H5317" s="10" t="s">
        <v>22</v>
      </c>
      <c r="I5317" s="10" t="s">
        <v>19</v>
      </c>
      <c r="J5317" s="10" t="s">
        <v>329</v>
      </c>
      <c r="K5317" s="10">
        <v>4</v>
      </c>
      <c r="L5317" s="10">
        <v>0</v>
      </c>
      <c r="M5317" s="10">
        <v>0</v>
      </c>
      <c r="N5317" s="10">
        <v>0</v>
      </c>
    </row>
    <row r="5318" spans="1:14" x14ac:dyDescent="0.15">
      <c r="A5318" t="str">
        <f t="shared" si="85"/>
        <v>202003_162_4562342690043</v>
      </c>
      <c r="B5318" s="10">
        <v>202003</v>
      </c>
      <c r="C5318" s="10">
        <v>162</v>
      </c>
      <c r="D5318" s="10" t="s">
        <v>60</v>
      </c>
      <c r="E5318" s="11">
        <v>4562342690043</v>
      </c>
      <c r="F5318" s="10">
        <v>0</v>
      </c>
      <c r="G5318" s="10">
        <v>0</v>
      </c>
      <c r="H5318" s="10" t="s">
        <v>21</v>
      </c>
      <c r="I5318" s="10" t="s">
        <v>19</v>
      </c>
      <c r="J5318" s="10" t="s">
        <v>329</v>
      </c>
      <c r="K5318" s="10">
        <v>16</v>
      </c>
      <c r="L5318" s="10">
        <v>1</v>
      </c>
      <c r="M5318" s="10">
        <v>0</v>
      </c>
      <c r="N5318" s="10">
        <v>0</v>
      </c>
    </row>
    <row r="5319" spans="1:14" x14ac:dyDescent="0.15">
      <c r="A5319" t="str">
        <f t="shared" si="85"/>
        <v>202003_162_4562342690067</v>
      </c>
      <c r="B5319" s="10">
        <v>202003</v>
      </c>
      <c r="C5319" s="10">
        <v>162</v>
      </c>
      <c r="D5319" s="10" t="s">
        <v>60</v>
      </c>
      <c r="E5319" s="11">
        <v>4562342690067</v>
      </c>
      <c r="F5319" s="10">
        <v>0</v>
      </c>
      <c r="G5319" s="10">
        <v>0</v>
      </c>
      <c r="H5319" s="10" t="s">
        <v>23</v>
      </c>
      <c r="I5319" s="10" t="s">
        <v>19</v>
      </c>
      <c r="J5319" s="10" t="s">
        <v>329</v>
      </c>
      <c r="K5319" s="10">
        <v>21</v>
      </c>
      <c r="L5319" s="10">
        <v>0</v>
      </c>
      <c r="M5319" s="10">
        <v>0</v>
      </c>
      <c r="N5319" s="10">
        <v>0</v>
      </c>
    </row>
    <row r="5320" spans="1:14" x14ac:dyDescent="0.15">
      <c r="A5320" t="str">
        <f t="shared" si="85"/>
        <v>202003_162_4562342690074</v>
      </c>
      <c r="B5320" s="10">
        <v>202003</v>
      </c>
      <c r="C5320" s="10">
        <v>162</v>
      </c>
      <c r="D5320" s="10" t="s">
        <v>60</v>
      </c>
      <c r="E5320" s="11">
        <v>4562342690074</v>
      </c>
      <c r="F5320" s="10">
        <v>0</v>
      </c>
      <c r="G5320" s="10">
        <v>0</v>
      </c>
      <c r="H5320" s="10" t="s">
        <v>24</v>
      </c>
      <c r="I5320" s="10" t="s">
        <v>19</v>
      </c>
      <c r="J5320" s="10" t="s">
        <v>329</v>
      </c>
      <c r="K5320" s="10">
        <v>16</v>
      </c>
      <c r="L5320" s="10">
        <v>0</v>
      </c>
      <c r="M5320" s="10">
        <v>0</v>
      </c>
      <c r="N5320" s="10">
        <v>0</v>
      </c>
    </row>
    <row r="5321" spans="1:14" x14ac:dyDescent="0.15">
      <c r="A5321" t="str">
        <f t="shared" si="85"/>
        <v>202003_162_4562342690081</v>
      </c>
      <c r="B5321" s="10">
        <v>202003</v>
      </c>
      <c r="C5321" s="10">
        <v>162</v>
      </c>
      <c r="D5321" s="10" t="s">
        <v>60</v>
      </c>
      <c r="E5321" s="11">
        <v>4562342690081</v>
      </c>
      <c r="F5321" s="10">
        <v>0</v>
      </c>
      <c r="G5321" s="10">
        <v>0</v>
      </c>
      <c r="H5321" s="10" t="s">
        <v>25</v>
      </c>
      <c r="I5321" s="10" t="s">
        <v>19</v>
      </c>
      <c r="J5321" s="10" t="s">
        <v>329</v>
      </c>
      <c r="K5321" s="10">
        <v>4</v>
      </c>
      <c r="L5321" s="10">
        <v>1</v>
      </c>
      <c r="M5321" s="10">
        <v>0</v>
      </c>
      <c r="N5321" s="10">
        <v>0</v>
      </c>
    </row>
    <row r="5322" spans="1:14" x14ac:dyDescent="0.15">
      <c r="A5322" t="str">
        <f t="shared" si="85"/>
        <v>202003_160_4562342690029</v>
      </c>
      <c r="B5322" s="10">
        <v>202003</v>
      </c>
      <c r="C5322" s="10">
        <v>160</v>
      </c>
      <c r="D5322" s="10" t="s">
        <v>59</v>
      </c>
      <c r="E5322" s="11">
        <v>4562342690029</v>
      </c>
      <c r="F5322" s="10">
        <v>0</v>
      </c>
      <c r="G5322" s="10">
        <v>0</v>
      </c>
      <c r="H5322" s="10" t="s">
        <v>18</v>
      </c>
      <c r="I5322" s="10" t="s">
        <v>19</v>
      </c>
      <c r="J5322" s="10" t="s">
        <v>329</v>
      </c>
      <c r="K5322" s="10">
        <v>19</v>
      </c>
      <c r="L5322" s="10">
        <v>0</v>
      </c>
      <c r="M5322" s="10">
        <v>0</v>
      </c>
      <c r="N5322" s="10">
        <v>0</v>
      </c>
    </row>
    <row r="5323" spans="1:14" x14ac:dyDescent="0.15">
      <c r="A5323" t="str">
        <f t="shared" si="85"/>
        <v>202003_160_4562342690036</v>
      </c>
      <c r="B5323" s="10">
        <v>202003</v>
      </c>
      <c r="C5323" s="10">
        <v>160</v>
      </c>
      <c r="D5323" s="10" t="s">
        <v>59</v>
      </c>
      <c r="E5323" s="11">
        <v>4562342690036</v>
      </c>
      <c r="F5323" s="10">
        <v>0</v>
      </c>
      <c r="G5323" s="10">
        <v>0</v>
      </c>
      <c r="H5323" s="10" t="s">
        <v>20</v>
      </c>
      <c r="I5323" s="10" t="s">
        <v>19</v>
      </c>
      <c r="J5323" s="10" t="s">
        <v>329</v>
      </c>
      <c r="K5323" s="10">
        <v>8</v>
      </c>
      <c r="L5323" s="10">
        <v>0</v>
      </c>
      <c r="M5323" s="10">
        <v>0</v>
      </c>
      <c r="N5323" s="10">
        <v>0</v>
      </c>
    </row>
    <row r="5324" spans="1:14" x14ac:dyDescent="0.15">
      <c r="A5324" t="str">
        <f t="shared" si="85"/>
        <v>202003_160_4562342690050</v>
      </c>
      <c r="B5324" s="10">
        <v>202003</v>
      </c>
      <c r="C5324" s="10">
        <v>160</v>
      </c>
      <c r="D5324" s="10" t="s">
        <v>59</v>
      </c>
      <c r="E5324" s="11">
        <v>4562342690050</v>
      </c>
      <c r="F5324" s="10">
        <v>0</v>
      </c>
      <c r="G5324" s="10">
        <v>0</v>
      </c>
      <c r="H5324" s="10" t="s">
        <v>22</v>
      </c>
      <c r="I5324" s="10" t="s">
        <v>19</v>
      </c>
      <c r="J5324" s="10" t="s">
        <v>329</v>
      </c>
      <c r="K5324" s="10">
        <v>8</v>
      </c>
      <c r="L5324" s="10">
        <v>0</v>
      </c>
      <c r="M5324" s="10">
        <v>0</v>
      </c>
      <c r="N5324" s="10">
        <v>0</v>
      </c>
    </row>
    <row r="5325" spans="1:14" x14ac:dyDescent="0.15">
      <c r="A5325" t="str">
        <f t="shared" si="85"/>
        <v>202003_160_4562342690043</v>
      </c>
      <c r="B5325" s="10">
        <v>202003</v>
      </c>
      <c r="C5325" s="10">
        <v>160</v>
      </c>
      <c r="D5325" s="10" t="s">
        <v>59</v>
      </c>
      <c r="E5325" s="11">
        <v>4562342690043</v>
      </c>
      <c r="F5325" s="10">
        <v>0</v>
      </c>
      <c r="G5325" s="10">
        <v>0</v>
      </c>
      <c r="H5325" s="10" t="s">
        <v>21</v>
      </c>
      <c r="I5325" s="10" t="s">
        <v>19</v>
      </c>
      <c r="J5325" s="10" t="s">
        <v>329</v>
      </c>
      <c r="K5325" s="10">
        <v>13</v>
      </c>
      <c r="L5325" s="10">
        <v>0</v>
      </c>
      <c r="M5325" s="10">
        <v>0</v>
      </c>
      <c r="N5325" s="10">
        <v>0</v>
      </c>
    </row>
    <row r="5326" spans="1:14" x14ac:dyDescent="0.15">
      <c r="A5326" t="str">
        <f t="shared" si="85"/>
        <v>202003_160_4562342690067</v>
      </c>
      <c r="B5326" s="10">
        <v>202003</v>
      </c>
      <c r="C5326" s="10">
        <v>160</v>
      </c>
      <c r="D5326" s="10" t="s">
        <v>59</v>
      </c>
      <c r="E5326" s="11">
        <v>4562342690067</v>
      </c>
      <c r="F5326" s="10">
        <v>0</v>
      </c>
      <c r="G5326" s="10">
        <v>0</v>
      </c>
      <c r="H5326" s="10" t="s">
        <v>23</v>
      </c>
      <c r="I5326" s="10" t="s">
        <v>19</v>
      </c>
      <c r="J5326" s="10" t="s">
        <v>329</v>
      </c>
      <c r="K5326" s="10">
        <v>23</v>
      </c>
      <c r="L5326" s="10">
        <v>0</v>
      </c>
      <c r="M5326" s="10">
        <v>0</v>
      </c>
      <c r="N5326" s="10">
        <v>0</v>
      </c>
    </row>
    <row r="5327" spans="1:14" x14ac:dyDescent="0.15">
      <c r="A5327" t="str">
        <f t="shared" si="85"/>
        <v>202003_160_4562342690074</v>
      </c>
      <c r="B5327" s="10">
        <v>202003</v>
      </c>
      <c r="C5327" s="10">
        <v>160</v>
      </c>
      <c r="D5327" s="10" t="s">
        <v>59</v>
      </c>
      <c r="E5327" s="11">
        <v>4562342690074</v>
      </c>
      <c r="F5327" s="10">
        <v>0</v>
      </c>
      <c r="G5327" s="10">
        <v>0</v>
      </c>
      <c r="H5327" s="10" t="s">
        <v>24</v>
      </c>
      <c r="I5327" s="10" t="s">
        <v>19</v>
      </c>
      <c r="J5327" s="10" t="s">
        <v>329</v>
      </c>
      <c r="K5327" s="10">
        <v>20</v>
      </c>
      <c r="L5327" s="10">
        <v>0</v>
      </c>
      <c r="M5327" s="10">
        <v>0</v>
      </c>
      <c r="N5327" s="10">
        <v>0</v>
      </c>
    </row>
    <row r="5328" spans="1:14" x14ac:dyDescent="0.15">
      <c r="A5328" t="str">
        <f t="shared" si="85"/>
        <v>202003_160_4562342690081</v>
      </c>
      <c r="B5328" s="10">
        <v>202003</v>
      </c>
      <c r="C5328" s="10">
        <v>160</v>
      </c>
      <c r="D5328" s="10" t="s">
        <v>59</v>
      </c>
      <c r="E5328" s="11">
        <v>4562342690081</v>
      </c>
      <c r="F5328" s="10">
        <v>0</v>
      </c>
      <c r="G5328" s="10">
        <v>0</v>
      </c>
      <c r="H5328" s="10" t="s">
        <v>25</v>
      </c>
      <c r="I5328" s="10" t="s">
        <v>19</v>
      </c>
      <c r="J5328" s="10" t="s">
        <v>329</v>
      </c>
      <c r="K5328" s="10">
        <v>4</v>
      </c>
      <c r="L5328" s="10">
        <v>1</v>
      </c>
      <c r="M5328" s="10">
        <v>0</v>
      </c>
      <c r="N5328" s="10">
        <v>0</v>
      </c>
    </row>
    <row r="5329" spans="1:14" x14ac:dyDescent="0.15">
      <c r="A5329" t="str">
        <f t="shared" si="85"/>
        <v>202003_326_4562342690029</v>
      </c>
      <c r="B5329" s="10">
        <v>202003</v>
      </c>
      <c r="C5329" s="10">
        <v>326</v>
      </c>
      <c r="D5329" s="10" t="s">
        <v>84</v>
      </c>
      <c r="E5329" s="11">
        <v>4562342690029</v>
      </c>
      <c r="F5329" s="10">
        <v>0</v>
      </c>
      <c r="G5329" s="10">
        <v>0</v>
      </c>
      <c r="H5329" s="10" t="s">
        <v>18</v>
      </c>
      <c r="I5329" s="10" t="s">
        <v>19</v>
      </c>
      <c r="J5329" s="10" t="s">
        <v>329</v>
      </c>
      <c r="K5329" s="10">
        <v>21</v>
      </c>
      <c r="L5329" s="10">
        <v>1</v>
      </c>
      <c r="M5329" s="10">
        <v>0</v>
      </c>
      <c r="N5329" s="10">
        <v>0</v>
      </c>
    </row>
    <row r="5330" spans="1:14" x14ac:dyDescent="0.15">
      <c r="A5330" t="str">
        <f t="shared" si="85"/>
        <v>202003_326_4562342690036</v>
      </c>
      <c r="B5330" s="10">
        <v>202003</v>
      </c>
      <c r="C5330" s="10">
        <v>326</v>
      </c>
      <c r="D5330" s="10" t="s">
        <v>84</v>
      </c>
      <c r="E5330" s="11">
        <v>4562342690036</v>
      </c>
      <c r="F5330" s="10">
        <v>0</v>
      </c>
      <c r="G5330" s="10">
        <v>0</v>
      </c>
      <c r="H5330" s="10" t="s">
        <v>20</v>
      </c>
      <c r="I5330" s="10" t="s">
        <v>19</v>
      </c>
      <c r="J5330" s="10" t="s">
        <v>329</v>
      </c>
      <c r="K5330" s="10">
        <v>7</v>
      </c>
      <c r="L5330" s="10">
        <v>0</v>
      </c>
      <c r="M5330" s="10">
        <v>0</v>
      </c>
      <c r="N5330" s="10">
        <v>0</v>
      </c>
    </row>
    <row r="5331" spans="1:14" x14ac:dyDescent="0.15">
      <c r="A5331" t="str">
        <f t="shared" si="85"/>
        <v>202003_326_4562342690050</v>
      </c>
      <c r="B5331" s="10">
        <v>202003</v>
      </c>
      <c r="C5331" s="10">
        <v>326</v>
      </c>
      <c r="D5331" s="10" t="s">
        <v>84</v>
      </c>
      <c r="E5331" s="11">
        <v>4562342690050</v>
      </c>
      <c r="F5331" s="10">
        <v>0</v>
      </c>
      <c r="G5331" s="10">
        <v>0</v>
      </c>
      <c r="H5331" s="10" t="s">
        <v>22</v>
      </c>
      <c r="I5331" s="10" t="s">
        <v>19</v>
      </c>
      <c r="J5331" s="10" t="s">
        <v>329</v>
      </c>
      <c r="K5331" s="10">
        <v>6</v>
      </c>
      <c r="L5331" s="10">
        <v>1</v>
      </c>
      <c r="M5331" s="10">
        <v>0</v>
      </c>
      <c r="N5331" s="10">
        <v>0</v>
      </c>
    </row>
    <row r="5332" spans="1:14" x14ac:dyDescent="0.15">
      <c r="A5332" t="str">
        <f t="shared" si="85"/>
        <v>202003_326_4562342690043</v>
      </c>
      <c r="B5332" s="10">
        <v>202003</v>
      </c>
      <c r="C5332" s="10">
        <v>326</v>
      </c>
      <c r="D5332" s="10" t="s">
        <v>84</v>
      </c>
      <c r="E5332" s="11">
        <v>4562342690043</v>
      </c>
      <c r="F5332" s="10">
        <v>0</v>
      </c>
      <c r="G5332" s="10">
        <v>0</v>
      </c>
      <c r="H5332" s="10" t="s">
        <v>21</v>
      </c>
      <c r="I5332" s="10" t="s">
        <v>19</v>
      </c>
      <c r="J5332" s="10" t="s">
        <v>329</v>
      </c>
      <c r="K5332" s="10">
        <v>23</v>
      </c>
      <c r="L5332" s="10">
        <v>0</v>
      </c>
      <c r="M5332" s="10">
        <v>0</v>
      </c>
      <c r="N5332" s="10">
        <v>0</v>
      </c>
    </row>
    <row r="5333" spans="1:14" x14ac:dyDescent="0.15">
      <c r="A5333" t="str">
        <f t="shared" si="85"/>
        <v>202003_326_4562342690067</v>
      </c>
      <c r="B5333" s="10">
        <v>202003</v>
      </c>
      <c r="C5333" s="10">
        <v>326</v>
      </c>
      <c r="D5333" s="10" t="s">
        <v>84</v>
      </c>
      <c r="E5333" s="11">
        <v>4562342690067</v>
      </c>
      <c r="F5333" s="10">
        <v>0</v>
      </c>
      <c r="G5333" s="10">
        <v>0</v>
      </c>
      <c r="H5333" s="10" t="s">
        <v>23</v>
      </c>
      <c r="I5333" s="10" t="s">
        <v>19</v>
      </c>
      <c r="J5333" s="10" t="s">
        <v>329</v>
      </c>
      <c r="K5333" s="10">
        <v>26</v>
      </c>
      <c r="L5333" s="10">
        <v>0</v>
      </c>
      <c r="M5333" s="10">
        <v>0</v>
      </c>
      <c r="N5333" s="10">
        <v>0</v>
      </c>
    </row>
    <row r="5334" spans="1:14" x14ac:dyDescent="0.15">
      <c r="A5334" t="str">
        <f t="shared" si="85"/>
        <v>202003_326_4562342690074</v>
      </c>
      <c r="B5334" s="10">
        <v>202003</v>
      </c>
      <c r="C5334" s="10">
        <v>326</v>
      </c>
      <c r="D5334" s="10" t="s">
        <v>84</v>
      </c>
      <c r="E5334" s="11">
        <v>4562342690074</v>
      </c>
      <c r="F5334" s="10">
        <v>0</v>
      </c>
      <c r="G5334" s="10">
        <v>0</v>
      </c>
      <c r="H5334" s="10" t="s">
        <v>24</v>
      </c>
      <c r="I5334" s="10" t="s">
        <v>19</v>
      </c>
      <c r="J5334" s="10" t="s">
        <v>329</v>
      </c>
      <c r="K5334" s="10">
        <v>19</v>
      </c>
      <c r="L5334" s="10">
        <v>2</v>
      </c>
      <c r="M5334" s="10">
        <v>0</v>
      </c>
      <c r="N5334" s="10">
        <v>0</v>
      </c>
    </row>
    <row r="5335" spans="1:14" x14ac:dyDescent="0.15">
      <c r="A5335" t="str">
        <f t="shared" si="85"/>
        <v>202003_326_4562342690081</v>
      </c>
      <c r="B5335" s="10">
        <v>202003</v>
      </c>
      <c r="C5335" s="10">
        <v>326</v>
      </c>
      <c r="D5335" s="10" t="s">
        <v>84</v>
      </c>
      <c r="E5335" s="11">
        <v>4562342690081</v>
      </c>
      <c r="F5335" s="10">
        <v>0</v>
      </c>
      <c r="G5335" s="10">
        <v>0</v>
      </c>
      <c r="H5335" s="10" t="s">
        <v>25</v>
      </c>
      <c r="I5335" s="10" t="s">
        <v>19</v>
      </c>
      <c r="J5335" s="10" t="s">
        <v>329</v>
      </c>
      <c r="K5335" s="10">
        <v>5</v>
      </c>
      <c r="L5335" s="10">
        <v>0</v>
      </c>
      <c r="M5335" s="10">
        <v>0</v>
      </c>
      <c r="N5335" s="10">
        <v>0</v>
      </c>
    </row>
    <row r="5336" spans="1:14" x14ac:dyDescent="0.15">
      <c r="A5336" t="str">
        <f t="shared" si="85"/>
        <v>202003_343_4562342690029</v>
      </c>
      <c r="B5336" s="10">
        <v>202003</v>
      </c>
      <c r="C5336" s="10">
        <v>343</v>
      </c>
      <c r="D5336" s="10" t="s">
        <v>88</v>
      </c>
      <c r="E5336" s="11">
        <v>4562342690029</v>
      </c>
      <c r="F5336" s="10">
        <v>0</v>
      </c>
      <c r="G5336" s="10">
        <v>0</v>
      </c>
      <c r="H5336" s="10" t="s">
        <v>18</v>
      </c>
      <c r="I5336" s="10" t="s">
        <v>19</v>
      </c>
      <c r="J5336" s="10" t="s">
        <v>329</v>
      </c>
      <c r="K5336" s="10">
        <v>16</v>
      </c>
      <c r="L5336" s="10">
        <v>0</v>
      </c>
      <c r="M5336" s="10">
        <v>0</v>
      </c>
      <c r="N5336" s="10">
        <v>0</v>
      </c>
    </row>
    <row r="5337" spans="1:14" x14ac:dyDescent="0.15">
      <c r="A5337" t="str">
        <f t="shared" ref="A5337:A5400" si="86">B5337&amp;"_"&amp;C5337&amp;"_"&amp;E5337</f>
        <v>202003_343_4562342690036</v>
      </c>
      <c r="B5337" s="10">
        <v>202003</v>
      </c>
      <c r="C5337" s="10">
        <v>343</v>
      </c>
      <c r="D5337" s="10" t="s">
        <v>88</v>
      </c>
      <c r="E5337" s="11">
        <v>4562342690036</v>
      </c>
      <c r="F5337" s="10">
        <v>0</v>
      </c>
      <c r="G5337" s="10">
        <v>0</v>
      </c>
      <c r="H5337" s="10" t="s">
        <v>20</v>
      </c>
      <c r="I5337" s="10" t="s">
        <v>19</v>
      </c>
      <c r="J5337" s="10" t="s">
        <v>329</v>
      </c>
      <c r="K5337" s="10">
        <v>3</v>
      </c>
      <c r="L5337" s="10">
        <v>0</v>
      </c>
      <c r="M5337" s="10">
        <v>0</v>
      </c>
      <c r="N5337" s="10">
        <v>0</v>
      </c>
    </row>
    <row r="5338" spans="1:14" x14ac:dyDescent="0.15">
      <c r="A5338" t="str">
        <f t="shared" si="86"/>
        <v>202003_343_4562342690050</v>
      </c>
      <c r="B5338" s="10">
        <v>202003</v>
      </c>
      <c r="C5338" s="10">
        <v>343</v>
      </c>
      <c r="D5338" s="10" t="s">
        <v>88</v>
      </c>
      <c r="E5338" s="11">
        <v>4562342690050</v>
      </c>
      <c r="F5338" s="10">
        <v>0</v>
      </c>
      <c r="G5338" s="10">
        <v>0</v>
      </c>
      <c r="H5338" s="10" t="s">
        <v>22</v>
      </c>
      <c r="I5338" s="10" t="s">
        <v>19</v>
      </c>
      <c r="J5338" s="10" t="s">
        <v>329</v>
      </c>
      <c r="K5338" s="10">
        <v>4</v>
      </c>
      <c r="L5338" s="10">
        <v>0</v>
      </c>
      <c r="M5338" s="10">
        <v>0</v>
      </c>
      <c r="N5338" s="10">
        <v>0</v>
      </c>
    </row>
    <row r="5339" spans="1:14" x14ac:dyDescent="0.15">
      <c r="A5339" t="str">
        <f t="shared" si="86"/>
        <v>202003_343_4562342690043</v>
      </c>
      <c r="B5339" s="10">
        <v>202003</v>
      </c>
      <c r="C5339" s="10">
        <v>343</v>
      </c>
      <c r="D5339" s="10" t="s">
        <v>88</v>
      </c>
      <c r="E5339" s="11">
        <v>4562342690043</v>
      </c>
      <c r="F5339" s="10">
        <v>0</v>
      </c>
      <c r="G5339" s="10">
        <v>0</v>
      </c>
      <c r="H5339" s="10" t="s">
        <v>21</v>
      </c>
      <c r="I5339" s="10" t="s">
        <v>19</v>
      </c>
      <c r="J5339" s="10" t="s">
        <v>329</v>
      </c>
      <c r="K5339" s="10">
        <v>11</v>
      </c>
      <c r="L5339" s="10">
        <v>1</v>
      </c>
      <c r="M5339" s="10">
        <v>0</v>
      </c>
      <c r="N5339" s="10">
        <v>0</v>
      </c>
    </row>
    <row r="5340" spans="1:14" x14ac:dyDescent="0.15">
      <c r="A5340" t="str">
        <f t="shared" si="86"/>
        <v>202003_343_4562342690067</v>
      </c>
      <c r="B5340" s="10">
        <v>202003</v>
      </c>
      <c r="C5340" s="10">
        <v>343</v>
      </c>
      <c r="D5340" s="10" t="s">
        <v>88</v>
      </c>
      <c r="E5340" s="11">
        <v>4562342690067</v>
      </c>
      <c r="F5340" s="10">
        <v>0</v>
      </c>
      <c r="G5340" s="10">
        <v>0</v>
      </c>
      <c r="H5340" s="10" t="s">
        <v>23</v>
      </c>
      <c r="I5340" s="10" t="s">
        <v>19</v>
      </c>
      <c r="J5340" s="10" t="s">
        <v>329</v>
      </c>
      <c r="K5340" s="10">
        <v>20</v>
      </c>
      <c r="L5340" s="10">
        <v>0</v>
      </c>
      <c r="M5340" s="10">
        <v>0</v>
      </c>
      <c r="N5340" s="10">
        <v>0</v>
      </c>
    </row>
    <row r="5341" spans="1:14" x14ac:dyDescent="0.15">
      <c r="A5341" t="str">
        <f t="shared" si="86"/>
        <v>202003_343_4562342690074</v>
      </c>
      <c r="B5341" s="10">
        <v>202003</v>
      </c>
      <c r="C5341" s="10">
        <v>343</v>
      </c>
      <c r="D5341" s="10" t="s">
        <v>88</v>
      </c>
      <c r="E5341" s="11">
        <v>4562342690074</v>
      </c>
      <c r="F5341" s="10">
        <v>0</v>
      </c>
      <c r="G5341" s="10">
        <v>0</v>
      </c>
      <c r="H5341" s="10" t="s">
        <v>24</v>
      </c>
      <c r="I5341" s="10" t="s">
        <v>19</v>
      </c>
      <c r="J5341" s="10" t="s">
        <v>329</v>
      </c>
      <c r="K5341" s="10">
        <v>13</v>
      </c>
      <c r="L5341" s="10">
        <v>2</v>
      </c>
      <c r="M5341" s="10">
        <v>0</v>
      </c>
      <c r="N5341" s="10">
        <v>0</v>
      </c>
    </row>
    <row r="5342" spans="1:14" x14ac:dyDescent="0.15">
      <c r="A5342" t="str">
        <f t="shared" si="86"/>
        <v>202003_343_4562342690081</v>
      </c>
      <c r="B5342" s="10">
        <v>202003</v>
      </c>
      <c r="C5342" s="10">
        <v>343</v>
      </c>
      <c r="D5342" s="10" t="s">
        <v>88</v>
      </c>
      <c r="E5342" s="11">
        <v>4562342690081</v>
      </c>
      <c r="F5342" s="10">
        <v>0</v>
      </c>
      <c r="G5342" s="10">
        <v>0</v>
      </c>
      <c r="H5342" s="10" t="s">
        <v>25</v>
      </c>
      <c r="I5342" s="10" t="s">
        <v>19</v>
      </c>
      <c r="J5342" s="10" t="s">
        <v>329</v>
      </c>
      <c r="K5342" s="10">
        <v>3</v>
      </c>
      <c r="L5342" s="10">
        <v>1</v>
      </c>
      <c r="M5342" s="10">
        <v>0</v>
      </c>
      <c r="N5342" s="10">
        <v>0</v>
      </c>
    </row>
    <row r="5343" spans="1:14" x14ac:dyDescent="0.15">
      <c r="A5343" t="str">
        <f t="shared" si="86"/>
        <v>202003_348_4562342690029</v>
      </c>
      <c r="B5343" s="10">
        <v>202003</v>
      </c>
      <c r="C5343" s="10">
        <v>348</v>
      </c>
      <c r="D5343" s="10" t="s">
        <v>89</v>
      </c>
      <c r="E5343" s="11">
        <v>4562342690029</v>
      </c>
      <c r="F5343" s="10">
        <v>0</v>
      </c>
      <c r="G5343" s="10">
        <v>0</v>
      </c>
      <c r="H5343" s="10" t="s">
        <v>18</v>
      </c>
      <c r="I5343" s="10" t="s">
        <v>19</v>
      </c>
      <c r="J5343" s="10" t="s">
        <v>329</v>
      </c>
      <c r="K5343" s="10">
        <v>20</v>
      </c>
      <c r="L5343" s="10">
        <v>0</v>
      </c>
      <c r="M5343" s="10">
        <v>0</v>
      </c>
      <c r="N5343" s="10">
        <v>0</v>
      </c>
    </row>
    <row r="5344" spans="1:14" x14ac:dyDescent="0.15">
      <c r="A5344" t="str">
        <f t="shared" si="86"/>
        <v>202003_348_4562342690036</v>
      </c>
      <c r="B5344" s="10">
        <v>202003</v>
      </c>
      <c r="C5344" s="10">
        <v>348</v>
      </c>
      <c r="D5344" s="10" t="s">
        <v>89</v>
      </c>
      <c r="E5344" s="11">
        <v>4562342690036</v>
      </c>
      <c r="F5344" s="10">
        <v>0</v>
      </c>
      <c r="G5344" s="10">
        <v>0</v>
      </c>
      <c r="H5344" s="10" t="s">
        <v>20</v>
      </c>
      <c r="I5344" s="10" t="s">
        <v>19</v>
      </c>
      <c r="J5344" s="10" t="s">
        <v>329</v>
      </c>
      <c r="K5344" s="10">
        <v>7</v>
      </c>
      <c r="L5344" s="10">
        <v>1</v>
      </c>
      <c r="M5344" s="10">
        <v>0</v>
      </c>
      <c r="N5344" s="10">
        <v>0</v>
      </c>
    </row>
    <row r="5345" spans="1:14" x14ac:dyDescent="0.15">
      <c r="A5345" t="str">
        <f t="shared" si="86"/>
        <v>202003_348_4562342690050</v>
      </c>
      <c r="B5345" s="10">
        <v>202003</v>
      </c>
      <c r="C5345" s="10">
        <v>348</v>
      </c>
      <c r="D5345" s="10" t="s">
        <v>89</v>
      </c>
      <c r="E5345" s="11">
        <v>4562342690050</v>
      </c>
      <c r="F5345" s="10">
        <v>0</v>
      </c>
      <c r="G5345" s="10">
        <v>0</v>
      </c>
      <c r="H5345" s="10" t="s">
        <v>22</v>
      </c>
      <c r="I5345" s="10" t="s">
        <v>19</v>
      </c>
      <c r="J5345" s="10" t="s">
        <v>329</v>
      </c>
      <c r="K5345" s="10">
        <v>5</v>
      </c>
      <c r="L5345" s="10">
        <v>1</v>
      </c>
      <c r="M5345" s="10">
        <v>0</v>
      </c>
      <c r="N5345" s="10">
        <v>0</v>
      </c>
    </row>
    <row r="5346" spans="1:14" x14ac:dyDescent="0.15">
      <c r="A5346" t="str">
        <f t="shared" si="86"/>
        <v>202003_348_4562342690043</v>
      </c>
      <c r="B5346" s="10">
        <v>202003</v>
      </c>
      <c r="C5346" s="10">
        <v>348</v>
      </c>
      <c r="D5346" s="10" t="s">
        <v>89</v>
      </c>
      <c r="E5346" s="11">
        <v>4562342690043</v>
      </c>
      <c r="F5346" s="10">
        <v>0</v>
      </c>
      <c r="G5346" s="10">
        <v>0</v>
      </c>
      <c r="H5346" s="10" t="s">
        <v>21</v>
      </c>
      <c r="I5346" s="10" t="s">
        <v>19</v>
      </c>
      <c r="J5346" s="10" t="s">
        <v>329</v>
      </c>
      <c r="K5346" s="10">
        <v>12</v>
      </c>
      <c r="L5346" s="10">
        <v>0</v>
      </c>
      <c r="M5346" s="10">
        <v>0</v>
      </c>
      <c r="N5346" s="10">
        <v>0</v>
      </c>
    </row>
    <row r="5347" spans="1:14" x14ac:dyDescent="0.15">
      <c r="A5347" t="str">
        <f t="shared" si="86"/>
        <v>202003_348_4562342690067</v>
      </c>
      <c r="B5347" s="10">
        <v>202003</v>
      </c>
      <c r="C5347" s="10">
        <v>348</v>
      </c>
      <c r="D5347" s="10" t="s">
        <v>89</v>
      </c>
      <c r="E5347" s="11">
        <v>4562342690067</v>
      </c>
      <c r="F5347" s="10">
        <v>0</v>
      </c>
      <c r="G5347" s="10">
        <v>0</v>
      </c>
      <c r="H5347" s="10" t="s">
        <v>23</v>
      </c>
      <c r="I5347" s="10" t="s">
        <v>19</v>
      </c>
      <c r="J5347" s="10" t="s">
        <v>329</v>
      </c>
      <c r="K5347" s="10">
        <v>23</v>
      </c>
      <c r="L5347" s="10">
        <v>1</v>
      </c>
      <c r="M5347" s="10">
        <v>0</v>
      </c>
      <c r="N5347" s="10">
        <v>0</v>
      </c>
    </row>
    <row r="5348" spans="1:14" x14ac:dyDescent="0.15">
      <c r="A5348" t="str">
        <f t="shared" si="86"/>
        <v>202003_348_4562342690074</v>
      </c>
      <c r="B5348" s="10">
        <v>202003</v>
      </c>
      <c r="C5348" s="10">
        <v>348</v>
      </c>
      <c r="D5348" s="10" t="s">
        <v>89</v>
      </c>
      <c r="E5348" s="11">
        <v>4562342690074</v>
      </c>
      <c r="F5348" s="10">
        <v>0</v>
      </c>
      <c r="G5348" s="10">
        <v>0</v>
      </c>
      <c r="H5348" s="10" t="s">
        <v>24</v>
      </c>
      <c r="I5348" s="10" t="s">
        <v>19</v>
      </c>
      <c r="J5348" s="10" t="s">
        <v>329</v>
      </c>
      <c r="K5348" s="10">
        <v>20</v>
      </c>
      <c r="L5348" s="10">
        <v>1</v>
      </c>
      <c r="M5348" s="10">
        <v>0</v>
      </c>
      <c r="N5348" s="10">
        <v>0</v>
      </c>
    </row>
    <row r="5349" spans="1:14" x14ac:dyDescent="0.15">
      <c r="A5349" t="str">
        <f t="shared" si="86"/>
        <v>202003_348_4562342690081</v>
      </c>
      <c r="B5349" s="10">
        <v>202003</v>
      </c>
      <c r="C5349" s="10">
        <v>348</v>
      </c>
      <c r="D5349" s="10" t="s">
        <v>89</v>
      </c>
      <c r="E5349" s="11">
        <v>4562342690081</v>
      </c>
      <c r="F5349" s="10">
        <v>0</v>
      </c>
      <c r="G5349" s="10">
        <v>0</v>
      </c>
      <c r="H5349" s="10" t="s">
        <v>25</v>
      </c>
      <c r="I5349" s="10" t="s">
        <v>19</v>
      </c>
      <c r="J5349" s="10" t="s">
        <v>329</v>
      </c>
      <c r="K5349" s="10">
        <v>4</v>
      </c>
      <c r="L5349" s="10">
        <v>0</v>
      </c>
      <c r="M5349" s="10">
        <v>0</v>
      </c>
      <c r="N5349" s="10">
        <v>0</v>
      </c>
    </row>
    <row r="5350" spans="1:14" x14ac:dyDescent="0.15">
      <c r="A5350" t="str">
        <f t="shared" si="86"/>
        <v>202003_364_4562342690029</v>
      </c>
      <c r="B5350" s="10">
        <v>202003</v>
      </c>
      <c r="C5350" s="10">
        <v>364</v>
      </c>
      <c r="D5350" s="10" t="s">
        <v>92</v>
      </c>
      <c r="E5350" s="11">
        <v>4562342690029</v>
      </c>
      <c r="F5350" s="10">
        <v>0</v>
      </c>
      <c r="G5350" s="10">
        <v>0</v>
      </c>
      <c r="H5350" s="10" t="s">
        <v>18</v>
      </c>
      <c r="I5350" s="10" t="s">
        <v>19</v>
      </c>
      <c r="J5350" s="10" t="s">
        <v>329</v>
      </c>
      <c r="K5350" s="10">
        <v>15</v>
      </c>
      <c r="L5350" s="10">
        <v>1</v>
      </c>
      <c r="M5350" s="10">
        <v>0</v>
      </c>
      <c r="N5350" s="10">
        <v>0</v>
      </c>
    </row>
    <row r="5351" spans="1:14" x14ac:dyDescent="0.15">
      <c r="A5351" t="str">
        <f t="shared" si="86"/>
        <v>202003_364_4562342690036</v>
      </c>
      <c r="B5351" s="10">
        <v>202003</v>
      </c>
      <c r="C5351" s="10">
        <v>364</v>
      </c>
      <c r="D5351" s="10" t="s">
        <v>92</v>
      </c>
      <c r="E5351" s="11">
        <v>4562342690036</v>
      </c>
      <c r="F5351" s="10">
        <v>0</v>
      </c>
      <c r="G5351" s="10">
        <v>0</v>
      </c>
      <c r="H5351" s="10" t="s">
        <v>20</v>
      </c>
      <c r="I5351" s="10" t="s">
        <v>19</v>
      </c>
      <c r="J5351" s="10" t="s">
        <v>329</v>
      </c>
      <c r="K5351" s="10">
        <v>4</v>
      </c>
      <c r="L5351" s="10">
        <v>0</v>
      </c>
      <c r="M5351" s="10">
        <v>0</v>
      </c>
      <c r="N5351" s="10">
        <v>0</v>
      </c>
    </row>
    <row r="5352" spans="1:14" x14ac:dyDescent="0.15">
      <c r="A5352" t="str">
        <f t="shared" si="86"/>
        <v>202003_364_4562342690050</v>
      </c>
      <c r="B5352" s="10">
        <v>202003</v>
      </c>
      <c r="C5352" s="10">
        <v>364</v>
      </c>
      <c r="D5352" s="10" t="s">
        <v>92</v>
      </c>
      <c r="E5352" s="11">
        <v>4562342690050</v>
      </c>
      <c r="F5352" s="10">
        <v>0</v>
      </c>
      <c r="G5352" s="10">
        <v>0</v>
      </c>
      <c r="H5352" s="10" t="s">
        <v>22</v>
      </c>
      <c r="I5352" s="10" t="s">
        <v>19</v>
      </c>
      <c r="J5352" s="10" t="s">
        <v>329</v>
      </c>
      <c r="K5352" s="10">
        <v>3</v>
      </c>
      <c r="L5352" s="10">
        <v>0</v>
      </c>
      <c r="M5352" s="10">
        <v>0</v>
      </c>
      <c r="N5352" s="10">
        <v>0</v>
      </c>
    </row>
    <row r="5353" spans="1:14" x14ac:dyDescent="0.15">
      <c r="A5353" t="str">
        <f t="shared" si="86"/>
        <v>202003_364_4562342690043</v>
      </c>
      <c r="B5353" s="10">
        <v>202003</v>
      </c>
      <c r="C5353" s="10">
        <v>364</v>
      </c>
      <c r="D5353" s="10" t="s">
        <v>92</v>
      </c>
      <c r="E5353" s="11">
        <v>4562342690043</v>
      </c>
      <c r="F5353" s="10">
        <v>0</v>
      </c>
      <c r="G5353" s="10">
        <v>0</v>
      </c>
      <c r="H5353" s="10" t="s">
        <v>21</v>
      </c>
      <c r="I5353" s="10" t="s">
        <v>19</v>
      </c>
      <c r="J5353" s="10" t="s">
        <v>329</v>
      </c>
      <c r="K5353" s="10">
        <v>11</v>
      </c>
      <c r="L5353" s="10">
        <v>1</v>
      </c>
      <c r="M5353" s="10">
        <v>0</v>
      </c>
      <c r="N5353" s="10">
        <v>0</v>
      </c>
    </row>
    <row r="5354" spans="1:14" x14ac:dyDescent="0.15">
      <c r="A5354" t="str">
        <f t="shared" si="86"/>
        <v>202003_364_4562342690067</v>
      </c>
      <c r="B5354" s="10">
        <v>202003</v>
      </c>
      <c r="C5354" s="10">
        <v>364</v>
      </c>
      <c r="D5354" s="10" t="s">
        <v>92</v>
      </c>
      <c r="E5354" s="11">
        <v>4562342690067</v>
      </c>
      <c r="F5354" s="10">
        <v>0</v>
      </c>
      <c r="G5354" s="10">
        <v>0</v>
      </c>
      <c r="H5354" s="10" t="s">
        <v>23</v>
      </c>
      <c r="I5354" s="10" t="s">
        <v>19</v>
      </c>
      <c r="J5354" s="10" t="s">
        <v>329</v>
      </c>
      <c r="K5354" s="10">
        <v>16</v>
      </c>
      <c r="L5354" s="10">
        <v>0</v>
      </c>
      <c r="M5354" s="10">
        <v>0</v>
      </c>
      <c r="N5354" s="10">
        <v>0</v>
      </c>
    </row>
    <row r="5355" spans="1:14" x14ac:dyDescent="0.15">
      <c r="A5355" t="str">
        <f t="shared" si="86"/>
        <v>202003_364_4562342690074</v>
      </c>
      <c r="B5355" s="10">
        <v>202003</v>
      </c>
      <c r="C5355" s="10">
        <v>364</v>
      </c>
      <c r="D5355" s="10" t="s">
        <v>92</v>
      </c>
      <c r="E5355" s="11">
        <v>4562342690074</v>
      </c>
      <c r="F5355" s="10">
        <v>0</v>
      </c>
      <c r="G5355" s="10">
        <v>0</v>
      </c>
      <c r="H5355" s="10" t="s">
        <v>24</v>
      </c>
      <c r="I5355" s="10" t="s">
        <v>19</v>
      </c>
      <c r="J5355" s="10" t="s">
        <v>329</v>
      </c>
      <c r="K5355" s="10">
        <v>13</v>
      </c>
      <c r="L5355" s="10">
        <v>3</v>
      </c>
      <c r="M5355" s="10">
        <v>0</v>
      </c>
      <c r="N5355" s="10">
        <v>0</v>
      </c>
    </row>
    <row r="5356" spans="1:14" x14ac:dyDescent="0.15">
      <c r="A5356" t="str">
        <f t="shared" si="86"/>
        <v>202003_364_4562342690081</v>
      </c>
      <c r="B5356" s="10">
        <v>202003</v>
      </c>
      <c r="C5356" s="10">
        <v>364</v>
      </c>
      <c r="D5356" s="10" t="s">
        <v>92</v>
      </c>
      <c r="E5356" s="11">
        <v>4562342690081</v>
      </c>
      <c r="F5356" s="10">
        <v>0</v>
      </c>
      <c r="G5356" s="10">
        <v>0</v>
      </c>
      <c r="H5356" s="10" t="s">
        <v>25</v>
      </c>
      <c r="I5356" s="10" t="s">
        <v>19</v>
      </c>
      <c r="J5356" s="10" t="s">
        <v>329</v>
      </c>
      <c r="K5356" s="10">
        <v>4</v>
      </c>
      <c r="L5356" s="10">
        <v>0</v>
      </c>
      <c r="M5356" s="10">
        <v>0</v>
      </c>
      <c r="N5356" s="10">
        <v>0</v>
      </c>
    </row>
    <row r="5357" spans="1:14" x14ac:dyDescent="0.15">
      <c r="A5357" t="str">
        <f t="shared" si="86"/>
        <v>202003_397_4562342690029</v>
      </c>
      <c r="B5357" s="10">
        <v>202003</v>
      </c>
      <c r="C5357" s="10">
        <v>397</v>
      </c>
      <c r="D5357" s="10" t="s">
        <v>104</v>
      </c>
      <c r="E5357" s="11">
        <v>4562342690029</v>
      </c>
      <c r="F5357" s="10">
        <v>0</v>
      </c>
      <c r="G5357" s="10">
        <v>0</v>
      </c>
      <c r="H5357" s="10" t="s">
        <v>18</v>
      </c>
      <c r="I5357" s="10" t="s">
        <v>19</v>
      </c>
      <c r="J5357" s="10" t="s">
        <v>329</v>
      </c>
      <c r="K5357" s="10">
        <v>12</v>
      </c>
      <c r="L5357" s="10">
        <v>1</v>
      </c>
      <c r="M5357" s="10">
        <v>0</v>
      </c>
      <c r="N5357" s="10">
        <v>0</v>
      </c>
    </row>
    <row r="5358" spans="1:14" x14ac:dyDescent="0.15">
      <c r="A5358" t="str">
        <f t="shared" si="86"/>
        <v>202003_397_4562342690036</v>
      </c>
      <c r="B5358" s="10">
        <v>202003</v>
      </c>
      <c r="C5358" s="10">
        <v>397</v>
      </c>
      <c r="D5358" s="10" t="s">
        <v>104</v>
      </c>
      <c r="E5358" s="11">
        <v>4562342690036</v>
      </c>
      <c r="F5358" s="10">
        <v>0</v>
      </c>
      <c r="G5358" s="10">
        <v>0</v>
      </c>
      <c r="H5358" s="10" t="s">
        <v>20</v>
      </c>
      <c r="I5358" s="10" t="s">
        <v>19</v>
      </c>
      <c r="J5358" s="10" t="s">
        <v>329</v>
      </c>
      <c r="K5358" s="10">
        <v>5</v>
      </c>
      <c r="L5358" s="10">
        <v>2</v>
      </c>
      <c r="M5358" s="10">
        <v>0</v>
      </c>
      <c r="N5358" s="10">
        <v>0</v>
      </c>
    </row>
    <row r="5359" spans="1:14" x14ac:dyDescent="0.15">
      <c r="A5359" t="str">
        <f t="shared" si="86"/>
        <v>202003_397_4562342690050</v>
      </c>
      <c r="B5359" s="10">
        <v>202003</v>
      </c>
      <c r="C5359" s="10">
        <v>397</v>
      </c>
      <c r="D5359" s="10" t="s">
        <v>104</v>
      </c>
      <c r="E5359" s="11">
        <v>4562342690050</v>
      </c>
      <c r="F5359" s="10">
        <v>0</v>
      </c>
      <c r="G5359" s="10">
        <v>0</v>
      </c>
      <c r="H5359" s="10" t="s">
        <v>22</v>
      </c>
      <c r="I5359" s="10" t="s">
        <v>19</v>
      </c>
      <c r="J5359" s="10" t="s">
        <v>329</v>
      </c>
      <c r="K5359" s="10">
        <v>4</v>
      </c>
      <c r="L5359" s="10">
        <v>0</v>
      </c>
      <c r="M5359" s="10">
        <v>0</v>
      </c>
      <c r="N5359" s="10">
        <v>0</v>
      </c>
    </row>
    <row r="5360" spans="1:14" x14ac:dyDescent="0.15">
      <c r="A5360" t="str">
        <f t="shared" si="86"/>
        <v>202003_397_4562342690043</v>
      </c>
      <c r="B5360" s="10">
        <v>202003</v>
      </c>
      <c r="C5360" s="10">
        <v>397</v>
      </c>
      <c r="D5360" s="10" t="s">
        <v>104</v>
      </c>
      <c r="E5360" s="11">
        <v>4562342690043</v>
      </c>
      <c r="F5360" s="10">
        <v>0</v>
      </c>
      <c r="G5360" s="10">
        <v>0</v>
      </c>
      <c r="H5360" s="10" t="s">
        <v>21</v>
      </c>
      <c r="I5360" s="10" t="s">
        <v>19</v>
      </c>
      <c r="J5360" s="10" t="s">
        <v>329</v>
      </c>
      <c r="K5360" s="10">
        <v>9</v>
      </c>
      <c r="L5360" s="10">
        <v>0</v>
      </c>
      <c r="M5360" s="10">
        <v>0</v>
      </c>
      <c r="N5360" s="10">
        <v>0</v>
      </c>
    </row>
    <row r="5361" spans="1:14" x14ac:dyDescent="0.15">
      <c r="A5361" t="str">
        <f t="shared" si="86"/>
        <v>202003_397_4562342690067</v>
      </c>
      <c r="B5361" s="10">
        <v>202003</v>
      </c>
      <c r="C5361" s="10">
        <v>397</v>
      </c>
      <c r="D5361" s="10" t="s">
        <v>104</v>
      </c>
      <c r="E5361" s="11">
        <v>4562342690067</v>
      </c>
      <c r="F5361" s="10">
        <v>0</v>
      </c>
      <c r="G5361" s="10">
        <v>0</v>
      </c>
      <c r="H5361" s="10" t="s">
        <v>23</v>
      </c>
      <c r="I5361" s="10" t="s">
        <v>19</v>
      </c>
      <c r="J5361" s="10" t="s">
        <v>329</v>
      </c>
      <c r="K5361" s="10">
        <v>17</v>
      </c>
      <c r="L5361" s="10">
        <v>2</v>
      </c>
      <c r="M5361" s="10">
        <v>0</v>
      </c>
      <c r="N5361" s="10">
        <v>0</v>
      </c>
    </row>
    <row r="5362" spans="1:14" x14ac:dyDescent="0.15">
      <c r="A5362" t="str">
        <f t="shared" si="86"/>
        <v>202003_397_4562342690074</v>
      </c>
      <c r="B5362" s="10">
        <v>202003</v>
      </c>
      <c r="C5362" s="10">
        <v>397</v>
      </c>
      <c r="D5362" s="10" t="s">
        <v>104</v>
      </c>
      <c r="E5362" s="11">
        <v>4562342690074</v>
      </c>
      <c r="F5362" s="10">
        <v>0</v>
      </c>
      <c r="G5362" s="10">
        <v>0</v>
      </c>
      <c r="H5362" s="10" t="s">
        <v>24</v>
      </c>
      <c r="I5362" s="10" t="s">
        <v>19</v>
      </c>
      <c r="J5362" s="10" t="s">
        <v>329</v>
      </c>
      <c r="K5362" s="10">
        <v>13</v>
      </c>
      <c r="L5362" s="10">
        <v>1</v>
      </c>
      <c r="M5362" s="10">
        <v>0</v>
      </c>
      <c r="N5362" s="10">
        <v>0</v>
      </c>
    </row>
    <row r="5363" spans="1:14" x14ac:dyDescent="0.15">
      <c r="A5363" t="str">
        <f t="shared" si="86"/>
        <v>202003_397_4562342690081</v>
      </c>
      <c r="B5363" s="10">
        <v>202003</v>
      </c>
      <c r="C5363" s="10">
        <v>397</v>
      </c>
      <c r="D5363" s="10" t="s">
        <v>104</v>
      </c>
      <c r="E5363" s="11">
        <v>4562342690081</v>
      </c>
      <c r="F5363" s="10">
        <v>0</v>
      </c>
      <c r="G5363" s="10">
        <v>0</v>
      </c>
      <c r="H5363" s="10" t="s">
        <v>25</v>
      </c>
      <c r="I5363" s="10" t="s">
        <v>19</v>
      </c>
      <c r="J5363" s="10" t="s">
        <v>329</v>
      </c>
      <c r="K5363" s="10">
        <v>3</v>
      </c>
      <c r="L5363" s="10">
        <v>0</v>
      </c>
      <c r="M5363" s="10">
        <v>0</v>
      </c>
      <c r="N5363" s="10">
        <v>0</v>
      </c>
    </row>
    <row r="5364" spans="1:14" x14ac:dyDescent="0.15">
      <c r="A5364" t="str">
        <f t="shared" si="86"/>
        <v>202003_415_4562342690029</v>
      </c>
      <c r="B5364" s="10">
        <v>202003</v>
      </c>
      <c r="C5364" s="10">
        <v>415</v>
      </c>
      <c r="D5364" s="10" t="s">
        <v>112</v>
      </c>
      <c r="E5364" s="11">
        <v>4562342690029</v>
      </c>
      <c r="F5364" s="10">
        <v>0</v>
      </c>
      <c r="G5364" s="10">
        <v>0</v>
      </c>
      <c r="H5364" s="10" t="s">
        <v>18</v>
      </c>
      <c r="I5364" s="10" t="s">
        <v>19</v>
      </c>
      <c r="J5364" s="10" t="s">
        <v>329</v>
      </c>
      <c r="K5364" s="10">
        <v>16</v>
      </c>
      <c r="L5364" s="10">
        <v>0</v>
      </c>
      <c r="M5364" s="10">
        <v>0</v>
      </c>
      <c r="N5364" s="10">
        <v>0</v>
      </c>
    </row>
    <row r="5365" spans="1:14" x14ac:dyDescent="0.15">
      <c r="A5365" t="str">
        <f t="shared" si="86"/>
        <v>202003_415_4562342690036</v>
      </c>
      <c r="B5365" s="10">
        <v>202003</v>
      </c>
      <c r="C5365" s="10">
        <v>415</v>
      </c>
      <c r="D5365" s="10" t="s">
        <v>112</v>
      </c>
      <c r="E5365" s="11">
        <v>4562342690036</v>
      </c>
      <c r="F5365" s="10">
        <v>0</v>
      </c>
      <c r="G5365" s="10">
        <v>0</v>
      </c>
      <c r="H5365" s="10" t="s">
        <v>20</v>
      </c>
      <c r="I5365" s="10" t="s">
        <v>19</v>
      </c>
      <c r="J5365" s="10" t="s">
        <v>329</v>
      </c>
      <c r="K5365" s="10">
        <v>8</v>
      </c>
      <c r="L5365" s="10">
        <v>0</v>
      </c>
      <c r="M5365" s="10">
        <v>0</v>
      </c>
      <c r="N5365" s="10">
        <v>0</v>
      </c>
    </row>
    <row r="5366" spans="1:14" x14ac:dyDescent="0.15">
      <c r="A5366" t="str">
        <f t="shared" si="86"/>
        <v>202003_415_4562342690050</v>
      </c>
      <c r="B5366" s="10">
        <v>202003</v>
      </c>
      <c r="C5366" s="10">
        <v>415</v>
      </c>
      <c r="D5366" s="10" t="s">
        <v>112</v>
      </c>
      <c r="E5366" s="11">
        <v>4562342690050</v>
      </c>
      <c r="F5366" s="10">
        <v>0</v>
      </c>
      <c r="G5366" s="10">
        <v>0</v>
      </c>
      <c r="H5366" s="10" t="s">
        <v>22</v>
      </c>
      <c r="I5366" s="10" t="s">
        <v>19</v>
      </c>
      <c r="J5366" s="10" t="s">
        <v>329</v>
      </c>
      <c r="K5366" s="10">
        <v>3</v>
      </c>
      <c r="L5366" s="10">
        <v>0</v>
      </c>
      <c r="M5366" s="10">
        <v>0</v>
      </c>
      <c r="N5366" s="10">
        <v>0</v>
      </c>
    </row>
    <row r="5367" spans="1:14" x14ac:dyDescent="0.15">
      <c r="A5367" t="str">
        <f t="shared" si="86"/>
        <v>202003_415_4562342690043</v>
      </c>
      <c r="B5367" s="10">
        <v>202003</v>
      </c>
      <c r="C5367" s="10">
        <v>415</v>
      </c>
      <c r="D5367" s="10" t="s">
        <v>112</v>
      </c>
      <c r="E5367" s="11">
        <v>4562342690043</v>
      </c>
      <c r="F5367" s="10">
        <v>0</v>
      </c>
      <c r="G5367" s="10">
        <v>0</v>
      </c>
      <c r="H5367" s="10" t="s">
        <v>21</v>
      </c>
      <c r="I5367" s="10" t="s">
        <v>19</v>
      </c>
      <c r="J5367" s="10" t="s">
        <v>329</v>
      </c>
      <c r="K5367" s="10">
        <v>9</v>
      </c>
      <c r="L5367" s="10">
        <v>2</v>
      </c>
      <c r="M5367" s="10">
        <v>0</v>
      </c>
      <c r="N5367" s="10">
        <v>0</v>
      </c>
    </row>
    <row r="5368" spans="1:14" x14ac:dyDescent="0.15">
      <c r="A5368" t="str">
        <f t="shared" si="86"/>
        <v>202003_415_4562342690067</v>
      </c>
      <c r="B5368" s="10">
        <v>202003</v>
      </c>
      <c r="C5368" s="10">
        <v>415</v>
      </c>
      <c r="D5368" s="10" t="s">
        <v>112</v>
      </c>
      <c r="E5368" s="11">
        <v>4562342690067</v>
      </c>
      <c r="F5368" s="10">
        <v>0</v>
      </c>
      <c r="G5368" s="10">
        <v>0</v>
      </c>
      <c r="H5368" s="10" t="s">
        <v>23</v>
      </c>
      <c r="I5368" s="10" t="s">
        <v>19</v>
      </c>
      <c r="J5368" s="10" t="s">
        <v>329</v>
      </c>
      <c r="K5368" s="10">
        <v>15</v>
      </c>
      <c r="L5368" s="10">
        <v>2</v>
      </c>
      <c r="M5368" s="10">
        <v>0</v>
      </c>
      <c r="N5368" s="10">
        <v>0</v>
      </c>
    </row>
    <row r="5369" spans="1:14" x14ac:dyDescent="0.15">
      <c r="A5369" t="str">
        <f t="shared" si="86"/>
        <v>202003_415_4562342690074</v>
      </c>
      <c r="B5369" s="10">
        <v>202003</v>
      </c>
      <c r="C5369" s="10">
        <v>415</v>
      </c>
      <c r="D5369" s="10" t="s">
        <v>112</v>
      </c>
      <c r="E5369" s="11">
        <v>4562342690074</v>
      </c>
      <c r="F5369" s="10">
        <v>0</v>
      </c>
      <c r="G5369" s="10">
        <v>0</v>
      </c>
      <c r="H5369" s="10" t="s">
        <v>24</v>
      </c>
      <c r="I5369" s="10" t="s">
        <v>19</v>
      </c>
      <c r="J5369" s="10" t="s">
        <v>329</v>
      </c>
      <c r="K5369" s="10">
        <v>15</v>
      </c>
      <c r="L5369" s="10">
        <v>1</v>
      </c>
      <c r="M5369" s="10">
        <v>0</v>
      </c>
      <c r="N5369" s="10">
        <v>0</v>
      </c>
    </row>
    <row r="5370" spans="1:14" x14ac:dyDescent="0.15">
      <c r="A5370" t="str">
        <f t="shared" si="86"/>
        <v>202003_415_4562342690081</v>
      </c>
      <c r="B5370" s="10">
        <v>202003</v>
      </c>
      <c r="C5370" s="10">
        <v>415</v>
      </c>
      <c r="D5370" s="10" t="s">
        <v>112</v>
      </c>
      <c r="E5370" s="11">
        <v>4562342690081</v>
      </c>
      <c r="F5370" s="10">
        <v>0</v>
      </c>
      <c r="G5370" s="10">
        <v>0</v>
      </c>
      <c r="H5370" s="10" t="s">
        <v>25</v>
      </c>
      <c r="I5370" s="10" t="s">
        <v>19</v>
      </c>
      <c r="J5370" s="10" t="s">
        <v>329</v>
      </c>
      <c r="K5370" s="10">
        <v>2</v>
      </c>
      <c r="L5370" s="10">
        <v>0</v>
      </c>
      <c r="M5370" s="10">
        <v>0</v>
      </c>
      <c r="N5370" s="10">
        <v>0</v>
      </c>
    </row>
    <row r="5371" spans="1:14" x14ac:dyDescent="0.15">
      <c r="A5371" t="str">
        <f t="shared" si="86"/>
        <v>202003_446_4562342690029</v>
      </c>
      <c r="B5371" s="10">
        <v>202003</v>
      </c>
      <c r="C5371" s="10">
        <v>446</v>
      </c>
      <c r="D5371" s="10" t="s">
        <v>121</v>
      </c>
      <c r="E5371" s="11">
        <v>4562342690029</v>
      </c>
      <c r="F5371" s="10">
        <v>0</v>
      </c>
      <c r="G5371" s="10">
        <v>0</v>
      </c>
      <c r="H5371" s="10" t="s">
        <v>18</v>
      </c>
      <c r="I5371" s="10" t="s">
        <v>19</v>
      </c>
      <c r="J5371" s="10" t="s">
        <v>329</v>
      </c>
      <c r="K5371" s="10">
        <v>17</v>
      </c>
      <c r="L5371" s="10">
        <v>2</v>
      </c>
      <c r="M5371" s="10">
        <v>0</v>
      </c>
      <c r="N5371" s="10">
        <v>0</v>
      </c>
    </row>
    <row r="5372" spans="1:14" x14ac:dyDescent="0.15">
      <c r="A5372" t="str">
        <f t="shared" si="86"/>
        <v>202003_446_4562342690036</v>
      </c>
      <c r="B5372" s="10">
        <v>202003</v>
      </c>
      <c r="C5372" s="10">
        <v>446</v>
      </c>
      <c r="D5372" s="10" t="s">
        <v>121</v>
      </c>
      <c r="E5372" s="11">
        <v>4562342690036</v>
      </c>
      <c r="F5372" s="10">
        <v>0</v>
      </c>
      <c r="G5372" s="10">
        <v>0</v>
      </c>
      <c r="H5372" s="10" t="s">
        <v>20</v>
      </c>
      <c r="I5372" s="10" t="s">
        <v>19</v>
      </c>
      <c r="J5372" s="10" t="s">
        <v>329</v>
      </c>
      <c r="K5372" s="10">
        <v>5</v>
      </c>
      <c r="L5372" s="10">
        <v>0</v>
      </c>
      <c r="M5372" s="10">
        <v>0</v>
      </c>
      <c r="N5372" s="10">
        <v>0</v>
      </c>
    </row>
    <row r="5373" spans="1:14" x14ac:dyDescent="0.15">
      <c r="A5373" t="str">
        <f t="shared" si="86"/>
        <v>202003_446_4562342690050</v>
      </c>
      <c r="B5373" s="10">
        <v>202003</v>
      </c>
      <c r="C5373" s="10">
        <v>446</v>
      </c>
      <c r="D5373" s="10" t="s">
        <v>121</v>
      </c>
      <c r="E5373" s="11">
        <v>4562342690050</v>
      </c>
      <c r="F5373" s="10">
        <v>0</v>
      </c>
      <c r="G5373" s="10">
        <v>0</v>
      </c>
      <c r="H5373" s="10" t="s">
        <v>22</v>
      </c>
      <c r="I5373" s="10" t="s">
        <v>19</v>
      </c>
      <c r="J5373" s="10" t="s">
        <v>329</v>
      </c>
      <c r="K5373" s="10">
        <v>6</v>
      </c>
      <c r="L5373" s="10">
        <v>0</v>
      </c>
      <c r="M5373" s="10">
        <v>0</v>
      </c>
      <c r="N5373" s="10">
        <v>0</v>
      </c>
    </row>
    <row r="5374" spans="1:14" x14ac:dyDescent="0.15">
      <c r="A5374" t="str">
        <f t="shared" si="86"/>
        <v>202003_446_4562342690043</v>
      </c>
      <c r="B5374" s="10">
        <v>202003</v>
      </c>
      <c r="C5374" s="10">
        <v>446</v>
      </c>
      <c r="D5374" s="10" t="s">
        <v>121</v>
      </c>
      <c r="E5374" s="11">
        <v>4562342690043</v>
      </c>
      <c r="F5374" s="10">
        <v>0</v>
      </c>
      <c r="G5374" s="10">
        <v>0</v>
      </c>
      <c r="H5374" s="10" t="s">
        <v>21</v>
      </c>
      <c r="I5374" s="10" t="s">
        <v>19</v>
      </c>
      <c r="J5374" s="10" t="s">
        <v>329</v>
      </c>
      <c r="K5374" s="10">
        <v>13</v>
      </c>
      <c r="L5374" s="10">
        <v>0</v>
      </c>
      <c r="M5374" s="10">
        <v>0</v>
      </c>
      <c r="N5374" s="10">
        <v>0</v>
      </c>
    </row>
    <row r="5375" spans="1:14" x14ac:dyDescent="0.15">
      <c r="A5375" t="str">
        <f t="shared" si="86"/>
        <v>202003_446_4562342690067</v>
      </c>
      <c r="B5375" s="10">
        <v>202003</v>
      </c>
      <c r="C5375" s="10">
        <v>446</v>
      </c>
      <c r="D5375" s="10" t="s">
        <v>121</v>
      </c>
      <c r="E5375" s="11">
        <v>4562342690067</v>
      </c>
      <c r="F5375" s="10">
        <v>0</v>
      </c>
      <c r="G5375" s="10">
        <v>0</v>
      </c>
      <c r="H5375" s="10" t="s">
        <v>23</v>
      </c>
      <c r="I5375" s="10" t="s">
        <v>19</v>
      </c>
      <c r="J5375" s="10" t="s">
        <v>329</v>
      </c>
      <c r="K5375" s="10">
        <v>24</v>
      </c>
      <c r="L5375" s="10">
        <v>1</v>
      </c>
      <c r="M5375" s="10">
        <v>0</v>
      </c>
      <c r="N5375" s="10">
        <v>0</v>
      </c>
    </row>
    <row r="5376" spans="1:14" x14ac:dyDescent="0.15">
      <c r="A5376" t="str">
        <f t="shared" si="86"/>
        <v>202003_446_4562342690074</v>
      </c>
      <c r="B5376" s="10">
        <v>202003</v>
      </c>
      <c r="C5376" s="10">
        <v>446</v>
      </c>
      <c r="D5376" s="10" t="s">
        <v>121</v>
      </c>
      <c r="E5376" s="11">
        <v>4562342690074</v>
      </c>
      <c r="F5376" s="10">
        <v>0</v>
      </c>
      <c r="G5376" s="10">
        <v>0</v>
      </c>
      <c r="H5376" s="10" t="s">
        <v>24</v>
      </c>
      <c r="I5376" s="10" t="s">
        <v>19</v>
      </c>
      <c r="J5376" s="10" t="s">
        <v>329</v>
      </c>
      <c r="K5376" s="10">
        <v>18</v>
      </c>
      <c r="L5376" s="10">
        <v>0</v>
      </c>
      <c r="M5376" s="10">
        <v>0</v>
      </c>
      <c r="N5376" s="10">
        <v>0</v>
      </c>
    </row>
    <row r="5377" spans="1:14" x14ac:dyDescent="0.15">
      <c r="A5377" t="str">
        <f t="shared" si="86"/>
        <v>202003_446_4562342690081</v>
      </c>
      <c r="B5377" s="10">
        <v>202003</v>
      </c>
      <c r="C5377" s="10">
        <v>446</v>
      </c>
      <c r="D5377" s="10" t="s">
        <v>121</v>
      </c>
      <c r="E5377" s="11">
        <v>4562342690081</v>
      </c>
      <c r="F5377" s="10">
        <v>0</v>
      </c>
      <c r="G5377" s="10">
        <v>0</v>
      </c>
      <c r="H5377" s="10" t="s">
        <v>25</v>
      </c>
      <c r="I5377" s="10" t="s">
        <v>19</v>
      </c>
      <c r="J5377" s="10" t="s">
        <v>329</v>
      </c>
      <c r="K5377" s="10">
        <v>4</v>
      </c>
      <c r="L5377" s="10">
        <v>0</v>
      </c>
      <c r="M5377" s="10">
        <v>0</v>
      </c>
      <c r="N5377" s="10">
        <v>0</v>
      </c>
    </row>
    <row r="5378" spans="1:14" x14ac:dyDescent="0.15">
      <c r="A5378" t="str">
        <f t="shared" si="86"/>
        <v>202003_296_4562342690029</v>
      </c>
      <c r="B5378" s="10">
        <v>202003</v>
      </c>
      <c r="C5378" s="10">
        <v>296</v>
      </c>
      <c r="D5378" s="10" t="s">
        <v>69</v>
      </c>
      <c r="E5378" s="11">
        <v>4562342690029</v>
      </c>
      <c r="F5378" s="10">
        <v>0</v>
      </c>
      <c r="G5378" s="10">
        <v>0</v>
      </c>
      <c r="H5378" s="10" t="s">
        <v>18</v>
      </c>
      <c r="I5378" s="10" t="s">
        <v>19</v>
      </c>
      <c r="J5378" s="10" t="s">
        <v>329</v>
      </c>
      <c r="K5378" s="10">
        <v>16</v>
      </c>
      <c r="L5378" s="10">
        <v>1</v>
      </c>
      <c r="M5378" s="10">
        <v>0</v>
      </c>
      <c r="N5378" s="10">
        <v>0</v>
      </c>
    </row>
    <row r="5379" spans="1:14" x14ac:dyDescent="0.15">
      <c r="A5379" t="str">
        <f t="shared" si="86"/>
        <v>202003_296_4562342690036</v>
      </c>
      <c r="B5379" s="10">
        <v>202003</v>
      </c>
      <c r="C5379" s="10">
        <v>296</v>
      </c>
      <c r="D5379" s="10" t="s">
        <v>69</v>
      </c>
      <c r="E5379" s="11">
        <v>4562342690036</v>
      </c>
      <c r="F5379" s="10">
        <v>0</v>
      </c>
      <c r="G5379" s="10">
        <v>0</v>
      </c>
      <c r="H5379" s="10" t="s">
        <v>20</v>
      </c>
      <c r="I5379" s="10" t="s">
        <v>19</v>
      </c>
      <c r="J5379" s="10" t="s">
        <v>329</v>
      </c>
      <c r="K5379" s="10">
        <v>3</v>
      </c>
      <c r="L5379" s="10">
        <v>0</v>
      </c>
      <c r="M5379" s="10">
        <v>0</v>
      </c>
      <c r="N5379" s="10">
        <v>0</v>
      </c>
    </row>
    <row r="5380" spans="1:14" x14ac:dyDescent="0.15">
      <c r="A5380" t="str">
        <f t="shared" si="86"/>
        <v>202003_296_4562342690050</v>
      </c>
      <c r="B5380" s="10">
        <v>202003</v>
      </c>
      <c r="C5380" s="10">
        <v>296</v>
      </c>
      <c r="D5380" s="10" t="s">
        <v>69</v>
      </c>
      <c r="E5380" s="11">
        <v>4562342690050</v>
      </c>
      <c r="F5380" s="10">
        <v>0</v>
      </c>
      <c r="G5380" s="10">
        <v>0</v>
      </c>
      <c r="H5380" s="10" t="s">
        <v>22</v>
      </c>
      <c r="I5380" s="10" t="s">
        <v>19</v>
      </c>
      <c r="J5380" s="10" t="s">
        <v>329</v>
      </c>
      <c r="K5380" s="10">
        <v>4</v>
      </c>
      <c r="L5380" s="10">
        <v>0</v>
      </c>
      <c r="M5380" s="10">
        <v>0</v>
      </c>
      <c r="N5380" s="10">
        <v>0</v>
      </c>
    </row>
    <row r="5381" spans="1:14" x14ac:dyDescent="0.15">
      <c r="A5381" t="str">
        <f t="shared" si="86"/>
        <v>202003_296_4562342690043</v>
      </c>
      <c r="B5381" s="10">
        <v>202003</v>
      </c>
      <c r="C5381" s="10">
        <v>296</v>
      </c>
      <c r="D5381" s="10" t="s">
        <v>69</v>
      </c>
      <c r="E5381" s="11">
        <v>4562342690043</v>
      </c>
      <c r="F5381" s="10">
        <v>0</v>
      </c>
      <c r="G5381" s="10">
        <v>0</v>
      </c>
      <c r="H5381" s="10" t="s">
        <v>21</v>
      </c>
      <c r="I5381" s="10" t="s">
        <v>19</v>
      </c>
      <c r="J5381" s="10" t="s">
        <v>329</v>
      </c>
      <c r="K5381" s="10">
        <v>16</v>
      </c>
      <c r="L5381" s="10">
        <v>1</v>
      </c>
      <c r="M5381" s="10">
        <v>0</v>
      </c>
      <c r="N5381" s="10">
        <v>0</v>
      </c>
    </row>
    <row r="5382" spans="1:14" x14ac:dyDescent="0.15">
      <c r="A5382" t="str">
        <f t="shared" si="86"/>
        <v>202003_296_4562342690067</v>
      </c>
      <c r="B5382" s="10">
        <v>202003</v>
      </c>
      <c r="C5382" s="10">
        <v>296</v>
      </c>
      <c r="D5382" s="10" t="s">
        <v>69</v>
      </c>
      <c r="E5382" s="11">
        <v>4562342690067</v>
      </c>
      <c r="F5382" s="10">
        <v>0</v>
      </c>
      <c r="G5382" s="10">
        <v>0</v>
      </c>
      <c r="H5382" s="10" t="s">
        <v>23</v>
      </c>
      <c r="I5382" s="10" t="s">
        <v>19</v>
      </c>
      <c r="J5382" s="10" t="s">
        <v>329</v>
      </c>
      <c r="K5382" s="10">
        <v>23</v>
      </c>
      <c r="L5382" s="10">
        <v>1</v>
      </c>
      <c r="M5382" s="10">
        <v>0</v>
      </c>
      <c r="N5382" s="10">
        <v>0</v>
      </c>
    </row>
    <row r="5383" spans="1:14" x14ac:dyDescent="0.15">
      <c r="A5383" t="str">
        <f t="shared" si="86"/>
        <v>202003_296_4562342690074</v>
      </c>
      <c r="B5383" s="10">
        <v>202003</v>
      </c>
      <c r="C5383" s="10">
        <v>296</v>
      </c>
      <c r="D5383" s="10" t="s">
        <v>69</v>
      </c>
      <c r="E5383" s="11">
        <v>4562342690074</v>
      </c>
      <c r="F5383" s="10">
        <v>0</v>
      </c>
      <c r="G5383" s="10">
        <v>0</v>
      </c>
      <c r="H5383" s="10" t="s">
        <v>24</v>
      </c>
      <c r="I5383" s="10" t="s">
        <v>19</v>
      </c>
      <c r="J5383" s="10" t="s">
        <v>329</v>
      </c>
      <c r="K5383" s="10">
        <v>11</v>
      </c>
      <c r="L5383" s="10">
        <v>1</v>
      </c>
      <c r="M5383" s="10">
        <v>0</v>
      </c>
      <c r="N5383" s="10">
        <v>0</v>
      </c>
    </row>
    <row r="5384" spans="1:14" x14ac:dyDescent="0.15">
      <c r="A5384" t="str">
        <f t="shared" si="86"/>
        <v>202003_296_4562342690081</v>
      </c>
      <c r="B5384" s="10">
        <v>202003</v>
      </c>
      <c r="C5384" s="10">
        <v>296</v>
      </c>
      <c r="D5384" s="10" t="s">
        <v>69</v>
      </c>
      <c r="E5384" s="11">
        <v>4562342690081</v>
      </c>
      <c r="F5384" s="10">
        <v>0</v>
      </c>
      <c r="G5384" s="10">
        <v>0</v>
      </c>
      <c r="H5384" s="10" t="s">
        <v>25</v>
      </c>
      <c r="I5384" s="10" t="s">
        <v>19</v>
      </c>
      <c r="J5384" s="10" t="s">
        <v>329</v>
      </c>
      <c r="K5384" s="10">
        <v>5</v>
      </c>
      <c r="L5384" s="10">
        <v>0</v>
      </c>
      <c r="M5384" s="10">
        <v>0</v>
      </c>
      <c r="N5384" s="10">
        <v>0</v>
      </c>
    </row>
    <row r="5385" spans="1:14" x14ac:dyDescent="0.15">
      <c r="A5385" t="str">
        <f t="shared" si="86"/>
        <v>202003_312_4562342690029</v>
      </c>
      <c r="B5385" s="10">
        <v>202003</v>
      </c>
      <c r="C5385" s="10">
        <v>312</v>
      </c>
      <c r="D5385" s="10" t="s">
        <v>77</v>
      </c>
      <c r="E5385" s="11">
        <v>4562342690029</v>
      </c>
      <c r="F5385" s="10">
        <v>0</v>
      </c>
      <c r="G5385" s="10">
        <v>0</v>
      </c>
      <c r="H5385" s="10" t="s">
        <v>18</v>
      </c>
      <c r="I5385" s="10" t="s">
        <v>19</v>
      </c>
      <c r="J5385" s="10" t="s">
        <v>329</v>
      </c>
      <c r="K5385" s="10">
        <v>21</v>
      </c>
      <c r="L5385" s="10">
        <v>0</v>
      </c>
      <c r="M5385" s="10">
        <v>0</v>
      </c>
      <c r="N5385" s="10">
        <v>0</v>
      </c>
    </row>
    <row r="5386" spans="1:14" x14ac:dyDescent="0.15">
      <c r="A5386" t="str">
        <f t="shared" si="86"/>
        <v>202003_312_4562342690036</v>
      </c>
      <c r="B5386" s="10">
        <v>202003</v>
      </c>
      <c r="C5386" s="10">
        <v>312</v>
      </c>
      <c r="D5386" s="10" t="s">
        <v>77</v>
      </c>
      <c r="E5386" s="11">
        <v>4562342690036</v>
      </c>
      <c r="F5386" s="10">
        <v>0</v>
      </c>
      <c r="G5386" s="10">
        <v>0</v>
      </c>
      <c r="H5386" s="10" t="s">
        <v>20</v>
      </c>
      <c r="I5386" s="10" t="s">
        <v>19</v>
      </c>
      <c r="J5386" s="10" t="s">
        <v>329</v>
      </c>
      <c r="K5386" s="10">
        <v>6</v>
      </c>
      <c r="L5386" s="10">
        <v>2</v>
      </c>
      <c r="M5386" s="10">
        <v>0</v>
      </c>
      <c r="N5386" s="10">
        <v>0</v>
      </c>
    </row>
    <row r="5387" spans="1:14" x14ac:dyDescent="0.15">
      <c r="A5387" t="str">
        <f t="shared" si="86"/>
        <v>202003_312_4562342690050</v>
      </c>
      <c r="B5387" s="10">
        <v>202003</v>
      </c>
      <c r="C5387" s="10">
        <v>312</v>
      </c>
      <c r="D5387" s="10" t="s">
        <v>77</v>
      </c>
      <c r="E5387" s="11">
        <v>4562342690050</v>
      </c>
      <c r="F5387" s="10">
        <v>0</v>
      </c>
      <c r="G5387" s="10">
        <v>0</v>
      </c>
      <c r="H5387" s="10" t="s">
        <v>22</v>
      </c>
      <c r="I5387" s="10" t="s">
        <v>19</v>
      </c>
      <c r="J5387" s="10" t="s">
        <v>329</v>
      </c>
      <c r="K5387" s="10">
        <v>6</v>
      </c>
      <c r="L5387" s="10">
        <v>0</v>
      </c>
      <c r="M5387" s="10">
        <v>0</v>
      </c>
      <c r="N5387" s="10">
        <v>0</v>
      </c>
    </row>
    <row r="5388" spans="1:14" x14ac:dyDescent="0.15">
      <c r="A5388" t="str">
        <f t="shared" si="86"/>
        <v>202003_312_4562342690043</v>
      </c>
      <c r="B5388" s="10">
        <v>202003</v>
      </c>
      <c r="C5388" s="10">
        <v>312</v>
      </c>
      <c r="D5388" s="10" t="s">
        <v>77</v>
      </c>
      <c r="E5388" s="11">
        <v>4562342690043</v>
      </c>
      <c r="F5388" s="10">
        <v>0</v>
      </c>
      <c r="G5388" s="10">
        <v>0</v>
      </c>
      <c r="H5388" s="10" t="s">
        <v>21</v>
      </c>
      <c r="I5388" s="10" t="s">
        <v>19</v>
      </c>
      <c r="J5388" s="10" t="s">
        <v>329</v>
      </c>
      <c r="K5388" s="10">
        <v>14</v>
      </c>
      <c r="L5388" s="10">
        <v>0</v>
      </c>
      <c r="M5388" s="10">
        <v>0</v>
      </c>
      <c r="N5388" s="10">
        <v>0</v>
      </c>
    </row>
    <row r="5389" spans="1:14" x14ac:dyDescent="0.15">
      <c r="A5389" t="str">
        <f t="shared" si="86"/>
        <v>202003_312_4562342690067</v>
      </c>
      <c r="B5389" s="10">
        <v>202003</v>
      </c>
      <c r="C5389" s="10">
        <v>312</v>
      </c>
      <c r="D5389" s="10" t="s">
        <v>77</v>
      </c>
      <c r="E5389" s="11">
        <v>4562342690067</v>
      </c>
      <c r="F5389" s="10">
        <v>0</v>
      </c>
      <c r="G5389" s="10">
        <v>0</v>
      </c>
      <c r="H5389" s="10" t="s">
        <v>23</v>
      </c>
      <c r="I5389" s="10" t="s">
        <v>19</v>
      </c>
      <c r="J5389" s="10" t="s">
        <v>329</v>
      </c>
      <c r="K5389" s="10">
        <v>19</v>
      </c>
      <c r="L5389" s="10">
        <v>1</v>
      </c>
      <c r="M5389" s="10">
        <v>0</v>
      </c>
      <c r="N5389" s="10">
        <v>0</v>
      </c>
    </row>
    <row r="5390" spans="1:14" x14ac:dyDescent="0.15">
      <c r="A5390" t="str">
        <f t="shared" si="86"/>
        <v>202003_312_4562342690074</v>
      </c>
      <c r="B5390" s="10">
        <v>202003</v>
      </c>
      <c r="C5390" s="10">
        <v>312</v>
      </c>
      <c r="D5390" s="10" t="s">
        <v>77</v>
      </c>
      <c r="E5390" s="11">
        <v>4562342690074</v>
      </c>
      <c r="F5390" s="10">
        <v>0</v>
      </c>
      <c r="G5390" s="10">
        <v>0</v>
      </c>
      <c r="H5390" s="10" t="s">
        <v>24</v>
      </c>
      <c r="I5390" s="10" t="s">
        <v>19</v>
      </c>
      <c r="J5390" s="10" t="s">
        <v>329</v>
      </c>
      <c r="K5390" s="10">
        <v>13</v>
      </c>
      <c r="L5390" s="10">
        <v>3</v>
      </c>
      <c r="M5390" s="10">
        <v>0</v>
      </c>
      <c r="N5390" s="10">
        <v>0</v>
      </c>
    </row>
    <row r="5391" spans="1:14" x14ac:dyDescent="0.15">
      <c r="A5391" t="str">
        <f t="shared" si="86"/>
        <v>202003_312_4562342690081</v>
      </c>
      <c r="B5391" s="10">
        <v>202003</v>
      </c>
      <c r="C5391" s="10">
        <v>312</v>
      </c>
      <c r="D5391" s="10" t="s">
        <v>77</v>
      </c>
      <c r="E5391" s="11">
        <v>4562342690081</v>
      </c>
      <c r="F5391" s="10">
        <v>0</v>
      </c>
      <c r="G5391" s="10">
        <v>0</v>
      </c>
      <c r="H5391" s="10" t="s">
        <v>25</v>
      </c>
      <c r="I5391" s="10" t="s">
        <v>19</v>
      </c>
      <c r="J5391" s="10" t="s">
        <v>329</v>
      </c>
      <c r="K5391" s="10">
        <v>0</v>
      </c>
      <c r="L5391" s="10">
        <v>0</v>
      </c>
      <c r="M5391" s="10">
        <v>0</v>
      </c>
      <c r="N5391" s="10">
        <v>0</v>
      </c>
    </row>
    <row r="5392" spans="1:14" x14ac:dyDescent="0.15">
      <c r="A5392" t="str">
        <f t="shared" si="86"/>
        <v>202003_297_4562342690029</v>
      </c>
      <c r="B5392" s="10">
        <v>202003</v>
      </c>
      <c r="C5392" s="10">
        <v>297</v>
      </c>
      <c r="D5392" s="10" t="s">
        <v>70</v>
      </c>
      <c r="E5392" s="11">
        <v>4562342690029</v>
      </c>
      <c r="F5392" s="10">
        <v>0</v>
      </c>
      <c r="G5392" s="10">
        <v>0</v>
      </c>
      <c r="H5392" s="10" t="s">
        <v>18</v>
      </c>
      <c r="I5392" s="10" t="s">
        <v>19</v>
      </c>
      <c r="J5392" s="10" t="s">
        <v>329</v>
      </c>
      <c r="K5392" s="10">
        <v>22</v>
      </c>
      <c r="L5392" s="10">
        <v>1</v>
      </c>
      <c r="M5392" s="10">
        <v>0</v>
      </c>
      <c r="N5392" s="10">
        <v>0</v>
      </c>
    </row>
    <row r="5393" spans="1:14" x14ac:dyDescent="0.15">
      <c r="A5393" t="str">
        <f t="shared" si="86"/>
        <v>202003_297_4562342690036</v>
      </c>
      <c r="B5393" s="10">
        <v>202003</v>
      </c>
      <c r="C5393" s="10">
        <v>297</v>
      </c>
      <c r="D5393" s="10" t="s">
        <v>70</v>
      </c>
      <c r="E5393" s="11">
        <v>4562342690036</v>
      </c>
      <c r="F5393" s="10">
        <v>0</v>
      </c>
      <c r="G5393" s="10">
        <v>0</v>
      </c>
      <c r="H5393" s="10" t="s">
        <v>20</v>
      </c>
      <c r="I5393" s="10" t="s">
        <v>19</v>
      </c>
      <c r="J5393" s="10" t="s">
        <v>329</v>
      </c>
      <c r="K5393" s="10">
        <v>8</v>
      </c>
      <c r="L5393" s="10">
        <v>0</v>
      </c>
      <c r="M5393" s="10">
        <v>0</v>
      </c>
      <c r="N5393" s="10">
        <v>0</v>
      </c>
    </row>
    <row r="5394" spans="1:14" x14ac:dyDescent="0.15">
      <c r="A5394" t="str">
        <f t="shared" si="86"/>
        <v>202003_297_4562342690050</v>
      </c>
      <c r="B5394" s="10">
        <v>202003</v>
      </c>
      <c r="C5394" s="10">
        <v>297</v>
      </c>
      <c r="D5394" s="10" t="s">
        <v>70</v>
      </c>
      <c r="E5394" s="11">
        <v>4562342690050</v>
      </c>
      <c r="F5394" s="10">
        <v>0</v>
      </c>
      <c r="G5394" s="10">
        <v>0</v>
      </c>
      <c r="H5394" s="10" t="s">
        <v>22</v>
      </c>
      <c r="I5394" s="10" t="s">
        <v>19</v>
      </c>
      <c r="J5394" s="10" t="s">
        <v>329</v>
      </c>
      <c r="K5394" s="10">
        <v>5</v>
      </c>
      <c r="L5394" s="10">
        <v>1</v>
      </c>
      <c r="M5394" s="10">
        <v>0</v>
      </c>
      <c r="N5394" s="10">
        <v>0</v>
      </c>
    </row>
    <row r="5395" spans="1:14" x14ac:dyDescent="0.15">
      <c r="A5395" t="str">
        <f t="shared" si="86"/>
        <v>202003_297_4562342690043</v>
      </c>
      <c r="B5395" s="10">
        <v>202003</v>
      </c>
      <c r="C5395" s="10">
        <v>297</v>
      </c>
      <c r="D5395" s="10" t="s">
        <v>70</v>
      </c>
      <c r="E5395" s="11">
        <v>4562342690043</v>
      </c>
      <c r="F5395" s="10">
        <v>0</v>
      </c>
      <c r="G5395" s="10">
        <v>0</v>
      </c>
      <c r="H5395" s="10" t="s">
        <v>21</v>
      </c>
      <c r="I5395" s="10" t="s">
        <v>19</v>
      </c>
      <c r="J5395" s="10" t="s">
        <v>329</v>
      </c>
      <c r="K5395" s="10">
        <v>22</v>
      </c>
      <c r="L5395" s="10">
        <v>1</v>
      </c>
      <c r="M5395" s="10">
        <v>0</v>
      </c>
      <c r="N5395" s="10">
        <v>0</v>
      </c>
    </row>
    <row r="5396" spans="1:14" x14ac:dyDescent="0.15">
      <c r="A5396" t="str">
        <f t="shared" si="86"/>
        <v>202003_297_4562342690067</v>
      </c>
      <c r="B5396" s="10">
        <v>202003</v>
      </c>
      <c r="C5396" s="10">
        <v>297</v>
      </c>
      <c r="D5396" s="10" t="s">
        <v>70</v>
      </c>
      <c r="E5396" s="11">
        <v>4562342690067</v>
      </c>
      <c r="F5396" s="10">
        <v>0</v>
      </c>
      <c r="G5396" s="10">
        <v>0</v>
      </c>
      <c r="H5396" s="10" t="s">
        <v>23</v>
      </c>
      <c r="I5396" s="10" t="s">
        <v>19</v>
      </c>
      <c r="J5396" s="10" t="s">
        <v>329</v>
      </c>
      <c r="K5396" s="10">
        <v>23</v>
      </c>
      <c r="L5396" s="10">
        <v>1</v>
      </c>
      <c r="M5396" s="10">
        <v>0</v>
      </c>
      <c r="N5396" s="10">
        <v>0</v>
      </c>
    </row>
    <row r="5397" spans="1:14" x14ac:dyDescent="0.15">
      <c r="A5397" t="str">
        <f t="shared" si="86"/>
        <v>202003_297_4562342690074</v>
      </c>
      <c r="B5397" s="10">
        <v>202003</v>
      </c>
      <c r="C5397" s="10">
        <v>297</v>
      </c>
      <c r="D5397" s="10" t="s">
        <v>70</v>
      </c>
      <c r="E5397" s="11">
        <v>4562342690074</v>
      </c>
      <c r="F5397" s="10">
        <v>0</v>
      </c>
      <c r="G5397" s="10">
        <v>0</v>
      </c>
      <c r="H5397" s="10" t="s">
        <v>24</v>
      </c>
      <c r="I5397" s="10" t="s">
        <v>19</v>
      </c>
      <c r="J5397" s="10" t="s">
        <v>329</v>
      </c>
      <c r="K5397" s="10">
        <v>17</v>
      </c>
      <c r="L5397" s="10">
        <v>4</v>
      </c>
      <c r="M5397" s="10">
        <v>0</v>
      </c>
      <c r="N5397" s="10">
        <v>0</v>
      </c>
    </row>
    <row r="5398" spans="1:14" x14ac:dyDescent="0.15">
      <c r="A5398" t="str">
        <f t="shared" si="86"/>
        <v>202003_297_4562342690081</v>
      </c>
      <c r="B5398" s="10">
        <v>202003</v>
      </c>
      <c r="C5398" s="10">
        <v>297</v>
      </c>
      <c r="D5398" s="10" t="s">
        <v>70</v>
      </c>
      <c r="E5398" s="11">
        <v>4562342690081</v>
      </c>
      <c r="F5398" s="10">
        <v>0</v>
      </c>
      <c r="G5398" s="10">
        <v>0</v>
      </c>
      <c r="H5398" s="10" t="s">
        <v>25</v>
      </c>
      <c r="I5398" s="10" t="s">
        <v>19</v>
      </c>
      <c r="J5398" s="10" t="s">
        <v>329</v>
      </c>
      <c r="K5398" s="10">
        <v>3</v>
      </c>
      <c r="L5398" s="10">
        <v>0</v>
      </c>
      <c r="M5398" s="10">
        <v>0</v>
      </c>
      <c r="N5398" s="10">
        <v>0</v>
      </c>
    </row>
    <row r="5399" spans="1:14" x14ac:dyDescent="0.15">
      <c r="A5399" t="str">
        <f t="shared" si="86"/>
        <v>202003_368_4562342690029</v>
      </c>
      <c r="B5399" s="10">
        <v>202003</v>
      </c>
      <c r="C5399" s="10">
        <v>368</v>
      </c>
      <c r="D5399" s="10" t="s">
        <v>94</v>
      </c>
      <c r="E5399" s="11">
        <v>4562342690029</v>
      </c>
      <c r="F5399" s="10">
        <v>0</v>
      </c>
      <c r="G5399" s="10">
        <v>0</v>
      </c>
      <c r="H5399" s="10" t="s">
        <v>18</v>
      </c>
      <c r="I5399" s="10" t="s">
        <v>19</v>
      </c>
      <c r="J5399" s="10" t="s">
        <v>329</v>
      </c>
      <c r="K5399" s="10">
        <v>11</v>
      </c>
      <c r="L5399" s="10">
        <v>1</v>
      </c>
      <c r="M5399" s="10">
        <v>0</v>
      </c>
      <c r="N5399" s="10">
        <v>0</v>
      </c>
    </row>
    <row r="5400" spans="1:14" x14ac:dyDescent="0.15">
      <c r="A5400" t="str">
        <f t="shared" si="86"/>
        <v>202003_368_4562342690036</v>
      </c>
      <c r="B5400" s="10">
        <v>202003</v>
      </c>
      <c r="C5400" s="10">
        <v>368</v>
      </c>
      <c r="D5400" s="10" t="s">
        <v>94</v>
      </c>
      <c r="E5400" s="11">
        <v>4562342690036</v>
      </c>
      <c r="F5400" s="10">
        <v>0</v>
      </c>
      <c r="G5400" s="10">
        <v>0</v>
      </c>
      <c r="H5400" s="10" t="s">
        <v>20</v>
      </c>
      <c r="I5400" s="10" t="s">
        <v>19</v>
      </c>
      <c r="J5400" s="10" t="s">
        <v>329</v>
      </c>
      <c r="K5400" s="10">
        <v>0</v>
      </c>
      <c r="L5400" s="10">
        <v>0</v>
      </c>
      <c r="M5400" s="10">
        <v>0</v>
      </c>
      <c r="N5400" s="10">
        <v>0</v>
      </c>
    </row>
    <row r="5401" spans="1:14" x14ac:dyDescent="0.15">
      <c r="A5401" t="str">
        <f t="shared" ref="A5401:A5464" si="87">B5401&amp;"_"&amp;C5401&amp;"_"&amp;E5401</f>
        <v>202003_368_4562342690050</v>
      </c>
      <c r="B5401" s="10">
        <v>202003</v>
      </c>
      <c r="C5401" s="10">
        <v>368</v>
      </c>
      <c r="D5401" s="10" t="s">
        <v>94</v>
      </c>
      <c r="E5401" s="11">
        <v>4562342690050</v>
      </c>
      <c r="F5401" s="10">
        <v>0</v>
      </c>
      <c r="G5401" s="10">
        <v>0</v>
      </c>
      <c r="H5401" s="10" t="s">
        <v>22</v>
      </c>
      <c r="I5401" s="10" t="s">
        <v>19</v>
      </c>
      <c r="J5401" s="10" t="s">
        <v>329</v>
      </c>
      <c r="K5401" s="10">
        <v>0</v>
      </c>
      <c r="L5401" s="10">
        <v>0</v>
      </c>
      <c r="M5401" s="10">
        <v>0</v>
      </c>
      <c r="N5401" s="10">
        <v>0</v>
      </c>
    </row>
    <row r="5402" spans="1:14" x14ac:dyDescent="0.15">
      <c r="A5402" t="str">
        <f t="shared" si="87"/>
        <v>202003_368_4562342690043</v>
      </c>
      <c r="B5402" s="10">
        <v>202003</v>
      </c>
      <c r="C5402" s="10">
        <v>368</v>
      </c>
      <c r="D5402" s="10" t="s">
        <v>94</v>
      </c>
      <c r="E5402" s="11">
        <v>4562342690043</v>
      </c>
      <c r="F5402" s="10">
        <v>0</v>
      </c>
      <c r="G5402" s="10">
        <v>0</v>
      </c>
      <c r="H5402" s="10" t="s">
        <v>21</v>
      </c>
      <c r="I5402" s="10" t="s">
        <v>19</v>
      </c>
      <c r="J5402" s="10" t="s">
        <v>329</v>
      </c>
      <c r="K5402" s="10">
        <v>4</v>
      </c>
      <c r="L5402" s="10">
        <v>3</v>
      </c>
      <c r="M5402" s="10">
        <v>0</v>
      </c>
      <c r="N5402" s="10">
        <v>0</v>
      </c>
    </row>
    <row r="5403" spans="1:14" x14ac:dyDescent="0.15">
      <c r="A5403" t="str">
        <f t="shared" si="87"/>
        <v>202003_368_4562342690067</v>
      </c>
      <c r="B5403" s="10">
        <v>202003</v>
      </c>
      <c r="C5403" s="10">
        <v>368</v>
      </c>
      <c r="D5403" s="10" t="s">
        <v>94</v>
      </c>
      <c r="E5403" s="11">
        <v>4562342690067</v>
      </c>
      <c r="F5403" s="10">
        <v>0</v>
      </c>
      <c r="G5403" s="10">
        <v>0</v>
      </c>
      <c r="H5403" s="10" t="s">
        <v>23</v>
      </c>
      <c r="I5403" s="10" t="s">
        <v>19</v>
      </c>
      <c r="J5403" s="10" t="s">
        <v>329</v>
      </c>
      <c r="K5403" s="10">
        <v>15</v>
      </c>
      <c r="L5403" s="10">
        <v>0</v>
      </c>
      <c r="M5403" s="10">
        <v>0</v>
      </c>
      <c r="N5403" s="10">
        <v>0</v>
      </c>
    </row>
    <row r="5404" spans="1:14" x14ac:dyDescent="0.15">
      <c r="A5404" t="str">
        <f t="shared" si="87"/>
        <v>202003_368_4562342690074</v>
      </c>
      <c r="B5404" s="10">
        <v>202003</v>
      </c>
      <c r="C5404" s="10">
        <v>368</v>
      </c>
      <c r="D5404" s="10" t="s">
        <v>94</v>
      </c>
      <c r="E5404" s="11">
        <v>4562342690074</v>
      </c>
      <c r="F5404" s="10">
        <v>0</v>
      </c>
      <c r="G5404" s="10">
        <v>0</v>
      </c>
      <c r="H5404" s="10" t="s">
        <v>24</v>
      </c>
      <c r="I5404" s="10" t="s">
        <v>19</v>
      </c>
      <c r="J5404" s="10" t="s">
        <v>329</v>
      </c>
      <c r="K5404" s="10">
        <v>4</v>
      </c>
      <c r="L5404" s="10">
        <v>2</v>
      </c>
      <c r="M5404" s="10">
        <v>0</v>
      </c>
      <c r="N5404" s="10">
        <v>0</v>
      </c>
    </row>
    <row r="5405" spans="1:14" x14ac:dyDescent="0.15">
      <c r="A5405" t="str">
        <f t="shared" si="87"/>
        <v>202003_368_4562342690081</v>
      </c>
      <c r="B5405" s="10">
        <v>202003</v>
      </c>
      <c r="C5405" s="10">
        <v>368</v>
      </c>
      <c r="D5405" s="10" t="s">
        <v>94</v>
      </c>
      <c r="E5405" s="11">
        <v>4562342690081</v>
      </c>
      <c r="F5405" s="10">
        <v>0</v>
      </c>
      <c r="G5405" s="10">
        <v>0</v>
      </c>
      <c r="H5405" s="10" t="s">
        <v>25</v>
      </c>
      <c r="I5405" s="10" t="s">
        <v>19</v>
      </c>
      <c r="J5405" s="10" t="s">
        <v>329</v>
      </c>
      <c r="K5405" s="10">
        <v>2</v>
      </c>
      <c r="L5405" s="10">
        <v>0</v>
      </c>
      <c r="M5405" s="10">
        <v>0</v>
      </c>
      <c r="N5405" s="10">
        <v>0</v>
      </c>
    </row>
    <row r="5406" spans="1:14" x14ac:dyDescent="0.15">
      <c r="A5406" t="str">
        <f t="shared" si="87"/>
        <v>202003_145_4562342690029</v>
      </c>
      <c r="B5406" s="10">
        <v>202003</v>
      </c>
      <c r="C5406" s="10">
        <v>145</v>
      </c>
      <c r="D5406" s="10" t="s">
        <v>56</v>
      </c>
      <c r="E5406" s="11">
        <v>4562342690029</v>
      </c>
      <c r="F5406" s="10">
        <v>0</v>
      </c>
      <c r="G5406" s="10">
        <v>0</v>
      </c>
      <c r="H5406" s="10" t="s">
        <v>18</v>
      </c>
      <c r="I5406" s="10" t="s">
        <v>19</v>
      </c>
      <c r="J5406" s="10" t="s">
        <v>329</v>
      </c>
      <c r="K5406" s="10">
        <v>16</v>
      </c>
      <c r="L5406" s="10">
        <v>9</v>
      </c>
      <c r="M5406" s="10">
        <v>0</v>
      </c>
      <c r="N5406" s="10">
        <v>0</v>
      </c>
    </row>
    <row r="5407" spans="1:14" x14ac:dyDescent="0.15">
      <c r="A5407" t="str">
        <f t="shared" si="87"/>
        <v>202003_145_4562342690036</v>
      </c>
      <c r="B5407" s="10">
        <v>202003</v>
      </c>
      <c r="C5407" s="10">
        <v>145</v>
      </c>
      <c r="D5407" s="10" t="s">
        <v>56</v>
      </c>
      <c r="E5407" s="11">
        <v>4562342690036</v>
      </c>
      <c r="F5407" s="10">
        <v>0</v>
      </c>
      <c r="G5407" s="10">
        <v>0</v>
      </c>
      <c r="H5407" s="10" t="s">
        <v>20</v>
      </c>
      <c r="I5407" s="10" t="s">
        <v>19</v>
      </c>
      <c r="J5407" s="10" t="s">
        <v>329</v>
      </c>
      <c r="K5407" s="10">
        <v>-7</v>
      </c>
      <c r="L5407" s="10">
        <v>0</v>
      </c>
      <c r="M5407" s="10">
        <v>0</v>
      </c>
      <c r="N5407" s="10">
        <v>0</v>
      </c>
    </row>
    <row r="5408" spans="1:14" x14ac:dyDescent="0.15">
      <c r="A5408" t="str">
        <f t="shared" si="87"/>
        <v>202003_145_4562342690050</v>
      </c>
      <c r="B5408" s="10">
        <v>202003</v>
      </c>
      <c r="C5408" s="10">
        <v>145</v>
      </c>
      <c r="D5408" s="10" t="s">
        <v>56</v>
      </c>
      <c r="E5408" s="11">
        <v>4562342690050</v>
      </c>
      <c r="F5408" s="10">
        <v>0</v>
      </c>
      <c r="G5408" s="10">
        <v>0</v>
      </c>
      <c r="H5408" s="10" t="s">
        <v>22</v>
      </c>
      <c r="I5408" s="10" t="s">
        <v>19</v>
      </c>
      <c r="J5408" s="10" t="s">
        <v>329</v>
      </c>
      <c r="K5408" s="10">
        <v>18</v>
      </c>
      <c r="L5408" s="10">
        <v>0</v>
      </c>
      <c r="M5408" s="10">
        <v>0</v>
      </c>
      <c r="N5408" s="10">
        <v>0</v>
      </c>
    </row>
    <row r="5409" spans="1:14" x14ac:dyDescent="0.15">
      <c r="A5409" t="str">
        <f t="shared" si="87"/>
        <v>202003_145_4562342690043</v>
      </c>
      <c r="B5409" s="10">
        <v>202003</v>
      </c>
      <c r="C5409" s="10">
        <v>145</v>
      </c>
      <c r="D5409" s="10" t="s">
        <v>56</v>
      </c>
      <c r="E5409" s="11">
        <v>4562342690043</v>
      </c>
      <c r="F5409" s="10">
        <v>0</v>
      </c>
      <c r="G5409" s="10">
        <v>0</v>
      </c>
      <c r="H5409" s="10" t="s">
        <v>21</v>
      </c>
      <c r="I5409" s="10" t="s">
        <v>19</v>
      </c>
      <c r="J5409" s="10" t="s">
        <v>329</v>
      </c>
      <c r="K5409" s="10">
        <v>18</v>
      </c>
      <c r="L5409" s="10">
        <v>1</v>
      </c>
      <c r="M5409" s="10">
        <v>0</v>
      </c>
      <c r="N5409" s="10">
        <v>0</v>
      </c>
    </row>
    <row r="5410" spans="1:14" x14ac:dyDescent="0.15">
      <c r="A5410" t="str">
        <f t="shared" si="87"/>
        <v>202003_145_4562342690067</v>
      </c>
      <c r="B5410" s="10">
        <v>202003</v>
      </c>
      <c r="C5410" s="10">
        <v>145</v>
      </c>
      <c r="D5410" s="10" t="s">
        <v>56</v>
      </c>
      <c r="E5410" s="11">
        <v>4562342690067</v>
      </c>
      <c r="F5410" s="10">
        <v>0</v>
      </c>
      <c r="G5410" s="10">
        <v>0</v>
      </c>
      <c r="H5410" s="10" t="s">
        <v>23</v>
      </c>
      <c r="I5410" s="10" t="s">
        <v>19</v>
      </c>
      <c r="J5410" s="10" t="s">
        <v>329</v>
      </c>
      <c r="K5410" s="10">
        <v>23</v>
      </c>
      <c r="L5410" s="10">
        <v>0</v>
      </c>
      <c r="M5410" s="10">
        <v>0</v>
      </c>
      <c r="N5410" s="10">
        <v>0</v>
      </c>
    </row>
    <row r="5411" spans="1:14" x14ac:dyDescent="0.15">
      <c r="A5411" t="str">
        <f t="shared" si="87"/>
        <v>202003_145_4562342690074</v>
      </c>
      <c r="B5411" s="10">
        <v>202003</v>
      </c>
      <c r="C5411" s="10">
        <v>145</v>
      </c>
      <c r="D5411" s="10" t="s">
        <v>56</v>
      </c>
      <c r="E5411" s="11">
        <v>4562342690074</v>
      </c>
      <c r="F5411" s="10">
        <v>0</v>
      </c>
      <c r="G5411" s="10">
        <v>0</v>
      </c>
      <c r="H5411" s="10" t="s">
        <v>24</v>
      </c>
      <c r="I5411" s="10" t="s">
        <v>19</v>
      </c>
      <c r="J5411" s="10" t="s">
        <v>329</v>
      </c>
      <c r="K5411" s="10">
        <v>19</v>
      </c>
      <c r="L5411" s="10">
        <v>2</v>
      </c>
      <c r="M5411" s="10">
        <v>0</v>
      </c>
      <c r="N5411" s="10">
        <v>0</v>
      </c>
    </row>
    <row r="5412" spans="1:14" x14ac:dyDescent="0.15">
      <c r="A5412" t="str">
        <f t="shared" si="87"/>
        <v>202003_145_4562342690081</v>
      </c>
      <c r="B5412" s="10">
        <v>202003</v>
      </c>
      <c r="C5412" s="10">
        <v>145</v>
      </c>
      <c r="D5412" s="10" t="s">
        <v>56</v>
      </c>
      <c r="E5412" s="11">
        <v>4562342690081</v>
      </c>
      <c r="F5412" s="10">
        <v>0</v>
      </c>
      <c r="G5412" s="10">
        <v>0</v>
      </c>
      <c r="H5412" s="10" t="s">
        <v>25</v>
      </c>
      <c r="I5412" s="10" t="s">
        <v>19</v>
      </c>
      <c r="J5412" s="10" t="s">
        <v>329</v>
      </c>
      <c r="K5412" s="10">
        <v>-5</v>
      </c>
      <c r="L5412" s="10">
        <v>1</v>
      </c>
      <c r="M5412" s="10">
        <v>0</v>
      </c>
      <c r="N5412" s="10">
        <v>0</v>
      </c>
    </row>
    <row r="5413" spans="1:14" x14ac:dyDescent="0.15">
      <c r="A5413" t="str">
        <f t="shared" si="87"/>
        <v>202003_318_4562342690029</v>
      </c>
      <c r="B5413" s="10">
        <v>202003</v>
      </c>
      <c r="C5413" s="10">
        <v>318</v>
      </c>
      <c r="D5413" s="10" t="s">
        <v>81</v>
      </c>
      <c r="E5413" s="11">
        <v>4562342690029</v>
      </c>
      <c r="F5413" s="10">
        <v>0</v>
      </c>
      <c r="G5413" s="10">
        <v>0</v>
      </c>
      <c r="H5413" s="10" t="s">
        <v>18</v>
      </c>
      <c r="I5413" s="10" t="s">
        <v>19</v>
      </c>
      <c r="J5413" s="10" t="s">
        <v>329</v>
      </c>
      <c r="K5413" s="10">
        <v>13</v>
      </c>
      <c r="L5413" s="10">
        <v>0</v>
      </c>
      <c r="M5413" s="10">
        <v>0</v>
      </c>
      <c r="N5413" s="10">
        <v>0</v>
      </c>
    </row>
    <row r="5414" spans="1:14" x14ac:dyDescent="0.15">
      <c r="A5414" t="str">
        <f t="shared" si="87"/>
        <v>202003_318_4562342690036</v>
      </c>
      <c r="B5414" s="10">
        <v>202003</v>
      </c>
      <c r="C5414" s="10">
        <v>318</v>
      </c>
      <c r="D5414" s="10" t="s">
        <v>81</v>
      </c>
      <c r="E5414" s="11">
        <v>4562342690036</v>
      </c>
      <c r="F5414" s="10">
        <v>0</v>
      </c>
      <c r="G5414" s="10">
        <v>0</v>
      </c>
      <c r="H5414" s="10" t="s">
        <v>20</v>
      </c>
      <c r="I5414" s="10" t="s">
        <v>19</v>
      </c>
      <c r="J5414" s="10" t="s">
        <v>329</v>
      </c>
      <c r="K5414" s="10">
        <v>6</v>
      </c>
      <c r="L5414" s="10">
        <v>0</v>
      </c>
      <c r="M5414" s="10">
        <v>0</v>
      </c>
      <c r="N5414" s="10">
        <v>0</v>
      </c>
    </row>
    <row r="5415" spans="1:14" x14ac:dyDescent="0.15">
      <c r="A5415" t="str">
        <f t="shared" si="87"/>
        <v>202003_318_4562342690050</v>
      </c>
      <c r="B5415" s="10">
        <v>202003</v>
      </c>
      <c r="C5415" s="10">
        <v>318</v>
      </c>
      <c r="D5415" s="10" t="s">
        <v>81</v>
      </c>
      <c r="E5415" s="11">
        <v>4562342690050</v>
      </c>
      <c r="F5415" s="10">
        <v>0</v>
      </c>
      <c r="G5415" s="10">
        <v>0</v>
      </c>
      <c r="H5415" s="10" t="s">
        <v>22</v>
      </c>
      <c r="I5415" s="10" t="s">
        <v>19</v>
      </c>
      <c r="J5415" s="10" t="s">
        <v>329</v>
      </c>
      <c r="K5415" s="10">
        <v>8</v>
      </c>
      <c r="L5415" s="10">
        <v>0</v>
      </c>
      <c r="M5415" s="10">
        <v>0</v>
      </c>
      <c r="N5415" s="10">
        <v>0</v>
      </c>
    </row>
    <row r="5416" spans="1:14" x14ac:dyDescent="0.15">
      <c r="A5416" t="str">
        <f t="shared" si="87"/>
        <v>202003_318_4562342690043</v>
      </c>
      <c r="B5416" s="10">
        <v>202003</v>
      </c>
      <c r="C5416" s="10">
        <v>318</v>
      </c>
      <c r="D5416" s="10" t="s">
        <v>81</v>
      </c>
      <c r="E5416" s="11">
        <v>4562342690043</v>
      </c>
      <c r="F5416" s="10">
        <v>0</v>
      </c>
      <c r="G5416" s="10">
        <v>0</v>
      </c>
      <c r="H5416" s="10" t="s">
        <v>21</v>
      </c>
      <c r="I5416" s="10" t="s">
        <v>19</v>
      </c>
      <c r="J5416" s="10" t="s">
        <v>329</v>
      </c>
      <c r="K5416" s="10">
        <v>14</v>
      </c>
      <c r="L5416" s="10">
        <v>1</v>
      </c>
      <c r="M5416" s="10">
        <v>0</v>
      </c>
      <c r="N5416" s="10">
        <v>0</v>
      </c>
    </row>
    <row r="5417" spans="1:14" x14ac:dyDescent="0.15">
      <c r="A5417" t="str">
        <f t="shared" si="87"/>
        <v>202003_318_4562342690067</v>
      </c>
      <c r="B5417" s="10">
        <v>202003</v>
      </c>
      <c r="C5417" s="10">
        <v>318</v>
      </c>
      <c r="D5417" s="10" t="s">
        <v>81</v>
      </c>
      <c r="E5417" s="11">
        <v>4562342690067</v>
      </c>
      <c r="F5417" s="10">
        <v>0</v>
      </c>
      <c r="G5417" s="10">
        <v>0</v>
      </c>
      <c r="H5417" s="10" t="s">
        <v>23</v>
      </c>
      <c r="I5417" s="10" t="s">
        <v>19</v>
      </c>
      <c r="J5417" s="10" t="s">
        <v>329</v>
      </c>
      <c r="K5417" s="10">
        <v>24</v>
      </c>
      <c r="L5417" s="10">
        <v>0</v>
      </c>
      <c r="M5417" s="10">
        <v>0</v>
      </c>
      <c r="N5417" s="10">
        <v>0</v>
      </c>
    </row>
    <row r="5418" spans="1:14" x14ac:dyDescent="0.15">
      <c r="A5418" t="str">
        <f t="shared" si="87"/>
        <v>202003_318_4562342690074</v>
      </c>
      <c r="B5418" s="10">
        <v>202003</v>
      </c>
      <c r="C5418" s="10">
        <v>318</v>
      </c>
      <c r="D5418" s="10" t="s">
        <v>81</v>
      </c>
      <c r="E5418" s="11">
        <v>4562342690074</v>
      </c>
      <c r="F5418" s="10">
        <v>0</v>
      </c>
      <c r="G5418" s="10">
        <v>0</v>
      </c>
      <c r="H5418" s="10" t="s">
        <v>24</v>
      </c>
      <c r="I5418" s="10" t="s">
        <v>19</v>
      </c>
      <c r="J5418" s="10" t="s">
        <v>329</v>
      </c>
      <c r="K5418" s="10">
        <v>15</v>
      </c>
      <c r="L5418" s="10">
        <v>0</v>
      </c>
      <c r="M5418" s="10">
        <v>0</v>
      </c>
      <c r="N5418" s="10">
        <v>0</v>
      </c>
    </row>
    <row r="5419" spans="1:14" x14ac:dyDescent="0.15">
      <c r="A5419" t="str">
        <f t="shared" si="87"/>
        <v>202003_318_4562342690081</v>
      </c>
      <c r="B5419" s="10">
        <v>202003</v>
      </c>
      <c r="C5419" s="10">
        <v>318</v>
      </c>
      <c r="D5419" s="10" t="s">
        <v>81</v>
      </c>
      <c r="E5419" s="11">
        <v>4562342690081</v>
      </c>
      <c r="F5419" s="10">
        <v>0</v>
      </c>
      <c r="G5419" s="10">
        <v>0</v>
      </c>
      <c r="H5419" s="10" t="s">
        <v>25</v>
      </c>
      <c r="I5419" s="10" t="s">
        <v>19</v>
      </c>
      <c r="J5419" s="10" t="s">
        <v>329</v>
      </c>
      <c r="K5419" s="10">
        <v>7</v>
      </c>
      <c r="L5419" s="10">
        <v>0</v>
      </c>
      <c r="M5419" s="10">
        <v>0</v>
      </c>
      <c r="N5419" s="10">
        <v>0</v>
      </c>
    </row>
    <row r="5420" spans="1:14" x14ac:dyDescent="0.15">
      <c r="A5420" t="str">
        <f t="shared" si="87"/>
        <v>202003_327_4562342690029</v>
      </c>
      <c r="B5420" s="10">
        <v>202003</v>
      </c>
      <c r="C5420" s="10">
        <v>327</v>
      </c>
      <c r="D5420" s="10" t="s">
        <v>85</v>
      </c>
      <c r="E5420" s="11">
        <v>4562342690029</v>
      </c>
      <c r="F5420" s="10">
        <v>0</v>
      </c>
      <c r="G5420" s="10">
        <v>0</v>
      </c>
      <c r="H5420" s="10" t="s">
        <v>18</v>
      </c>
      <c r="I5420" s="10" t="s">
        <v>19</v>
      </c>
      <c r="J5420" s="10" t="s">
        <v>329</v>
      </c>
      <c r="K5420" s="10">
        <v>12</v>
      </c>
      <c r="L5420" s="10">
        <v>2</v>
      </c>
      <c r="M5420" s="10">
        <v>0</v>
      </c>
      <c r="N5420" s="10">
        <v>0</v>
      </c>
    </row>
    <row r="5421" spans="1:14" x14ac:dyDescent="0.15">
      <c r="A5421" t="str">
        <f t="shared" si="87"/>
        <v>202003_327_4562342690036</v>
      </c>
      <c r="B5421" s="10">
        <v>202003</v>
      </c>
      <c r="C5421" s="10">
        <v>327</v>
      </c>
      <c r="D5421" s="10" t="s">
        <v>85</v>
      </c>
      <c r="E5421" s="11">
        <v>4562342690036</v>
      </c>
      <c r="F5421" s="10">
        <v>0</v>
      </c>
      <c r="G5421" s="10">
        <v>0</v>
      </c>
      <c r="H5421" s="10" t="s">
        <v>20</v>
      </c>
      <c r="I5421" s="10" t="s">
        <v>19</v>
      </c>
      <c r="J5421" s="10" t="s">
        <v>329</v>
      </c>
      <c r="K5421" s="10">
        <v>3</v>
      </c>
      <c r="L5421" s="10">
        <v>0</v>
      </c>
      <c r="M5421" s="10">
        <v>0</v>
      </c>
      <c r="N5421" s="10">
        <v>0</v>
      </c>
    </row>
    <row r="5422" spans="1:14" x14ac:dyDescent="0.15">
      <c r="A5422" t="str">
        <f t="shared" si="87"/>
        <v>202003_327_4562342690050</v>
      </c>
      <c r="B5422" s="10">
        <v>202003</v>
      </c>
      <c r="C5422" s="10">
        <v>327</v>
      </c>
      <c r="D5422" s="10" t="s">
        <v>85</v>
      </c>
      <c r="E5422" s="11">
        <v>4562342690050</v>
      </c>
      <c r="F5422" s="10">
        <v>0</v>
      </c>
      <c r="G5422" s="10">
        <v>0</v>
      </c>
      <c r="H5422" s="10" t="s">
        <v>22</v>
      </c>
      <c r="I5422" s="10" t="s">
        <v>19</v>
      </c>
      <c r="J5422" s="10" t="s">
        <v>329</v>
      </c>
      <c r="K5422" s="10">
        <v>3</v>
      </c>
      <c r="L5422" s="10">
        <v>1</v>
      </c>
      <c r="M5422" s="10">
        <v>0</v>
      </c>
      <c r="N5422" s="10">
        <v>0</v>
      </c>
    </row>
    <row r="5423" spans="1:14" x14ac:dyDescent="0.15">
      <c r="A5423" t="str">
        <f t="shared" si="87"/>
        <v>202003_327_4562342690043</v>
      </c>
      <c r="B5423" s="10">
        <v>202003</v>
      </c>
      <c r="C5423" s="10">
        <v>327</v>
      </c>
      <c r="D5423" s="10" t="s">
        <v>85</v>
      </c>
      <c r="E5423" s="11">
        <v>4562342690043</v>
      </c>
      <c r="F5423" s="10">
        <v>0</v>
      </c>
      <c r="G5423" s="10">
        <v>0</v>
      </c>
      <c r="H5423" s="10" t="s">
        <v>21</v>
      </c>
      <c r="I5423" s="10" t="s">
        <v>19</v>
      </c>
      <c r="J5423" s="10" t="s">
        <v>329</v>
      </c>
      <c r="K5423" s="10">
        <v>13</v>
      </c>
      <c r="L5423" s="10">
        <v>1</v>
      </c>
      <c r="M5423" s="10">
        <v>0</v>
      </c>
      <c r="N5423" s="10">
        <v>0</v>
      </c>
    </row>
    <row r="5424" spans="1:14" x14ac:dyDescent="0.15">
      <c r="A5424" t="str">
        <f t="shared" si="87"/>
        <v>202003_327_4562342690067</v>
      </c>
      <c r="B5424" s="10">
        <v>202003</v>
      </c>
      <c r="C5424" s="10">
        <v>327</v>
      </c>
      <c r="D5424" s="10" t="s">
        <v>85</v>
      </c>
      <c r="E5424" s="11">
        <v>4562342690067</v>
      </c>
      <c r="F5424" s="10">
        <v>0</v>
      </c>
      <c r="G5424" s="10">
        <v>0</v>
      </c>
      <c r="H5424" s="10" t="s">
        <v>23</v>
      </c>
      <c r="I5424" s="10" t="s">
        <v>19</v>
      </c>
      <c r="J5424" s="10" t="s">
        <v>329</v>
      </c>
      <c r="K5424" s="10">
        <v>20</v>
      </c>
      <c r="L5424" s="10">
        <v>1</v>
      </c>
      <c r="M5424" s="10">
        <v>0</v>
      </c>
      <c r="N5424" s="10">
        <v>0</v>
      </c>
    </row>
    <row r="5425" spans="1:14" x14ac:dyDescent="0.15">
      <c r="A5425" t="str">
        <f t="shared" si="87"/>
        <v>202003_327_4562342690074</v>
      </c>
      <c r="B5425" s="10">
        <v>202003</v>
      </c>
      <c r="C5425" s="10">
        <v>327</v>
      </c>
      <c r="D5425" s="10" t="s">
        <v>85</v>
      </c>
      <c r="E5425" s="11">
        <v>4562342690074</v>
      </c>
      <c r="F5425" s="10">
        <v>0</v>
      </c>
      <c r="G5425" s="10">
        <v>0</v>
      </c>
      <c r="H5425" s="10" t="s">
        <v>24</v>
      </c>
      <c r="I5425" s="10" t="s">
        <v>19</v>
      </c>
      <c r="J5425" s="10" t="s">
        <v>329</v>
      </c>
      <c r="K5425" s="10">
        <v>12</v>
      </c>
      <c r="L5425" s="10">
        <v>9</v>
      </c>
      <c r="M5425" s="10">
        <v>0</v>
      </c>
      <c r="N5425" s="10">
        <v>0</v>
      </c>
    </row>
    <row r="5426" spans="1:14" x14ac:dyDescent="0.15">
      <c r="A5426" t="str">
        <f t="shared" si="87"/>
        <v>202003_327_4562342690081</v>
      </c>
      <c r="B5426" s="10">
        <v>202003</v>
      </c>
      <c r="C5426" s="10">
        <v>327</v>
      </c>
      <c r="D5426" s="10" t="s">
        <v>85</v>
      </c>
      <c r="E5426" s="11">
        <v>4562342690081</v>
      </c>
      <c r="F5426" s="10">
        <v>0</v>
      </c>
      <c r="G5426" s="10">
        <v>0</v>
      </c>
      <c r="H5426" s="10" t="s">
        <v>25</v>
      </c>
      <c r="I5426" s="10" t="s">
        <v>19</v>
      </c>
      <c r="J5426" s="10" t="s">
        <v>329</v>
      </c>
      <c r="K5426" s="10">
        <v>15</v>
      </c>
      <c r="L5426" s="10">
        <v>1</v>
      </c>
      <c r="M5426" s="10">
        <v>0</v>
      </c>
      <c r="N5426" s="10">
        <v>0</v>
      </c>
    </row>
    <row r="5427" spans="1:14" x14ac:dyDescent="0.15">
      <c r="A5427" t="str">
        <f t="shared" si="87"/>
        <v>202003_199_4562342690029</v>
      </c>
      <c r="B5427" s="10">
        <v>202003</v>
      </c>
      <c r="C5427" s="10">
        <v>199</v>
      </c>
      <c r="D5427" s="10" t="s">
        <v>63</v>
      </c>
      <c r="E5427" s="11">
        <v>4562342690029</v>
      </c>
      <c r="F5427" s="10">
        <v>0</v>
      </c>
      <c r="G5427" s="10">
        <v>0</v>
      </c>
      <c r="H5427" s="10" t="s">
        <v>18</v>
      </c>
      <c r="I5427" s="10" t="s">
        <v>19</v>
      </c>
      <c r="J5427" s="10" t="s">
        <v>329</v>
      </c>
      <c r="K5427" s="10">
        <v>20</v>
      </c>
      <c r="L5427" s="10">
        <v>0</v>
      </c>
      <c r="M5427" s="10">
        <v>0</v>
      </c>
      <c r="N5427" s="10">
        <v>0</v>
      </c>
    </row>
    <row r="5428" spans="1:14" x14ac:dyDescent="0.15">
      <c r="A5428" t="str">
        <f t="shared" si="87"/>
        <v>202003_199_4562342690036</v>
      </c>
      <c r="B5428" s="10">
        <v>202003</v>
      </c>
      <c r="C5428" s="10">
        <v>199</v>
      </c>
      <c r="D5428" s="10" t="s">
        <v>63</v>
      </c>
      <c r="E5428" s="11">
        <v>4562342690036</v>
      </c>
      <c r="F5428" s="10">
        <v>0</v>
      </c>
      <c r="G5428" s="10">
        <v>0</v>
      </c>
      <c r="H5428" s="10" t="s">
        <v>20</v>
      </c>
      <c r="I5428" s="10" t="s">
        <v>19</v>
      </c>
      <c r="J5428" s="10" t="s">
        <v>329</v>
      </c>
      <c r="K5428" s="10">
        <v>1</v>
      </c>
      <c r="L5428" s="10">
        <v>0</v>
      </c>
      <c r="M5428" s="10">
        <v>0</v>
      </c>
      <c r="N5428" s="10">
        <v>0</v>
      </c>
    </row>
    <row r="5429" spans="1:14" x14ac:dyDescent="0.15">
      <c r="A5429" t="str">
        <f t="shared" si="87"/>
        <v>202003_199_4562342690050</v>
      </c>
      <c r="B5429" s="10">
        <v>202003</v>
      </c>
      <c r="C5429" s="10">
        <v>199</v>
      </c>
      <c r="D5429" s="10" t="s">
        <v>63</v>
      </c>
      <c r="E5429" s="11">
        <v>4562342690050</v>
      </c>
      <c r="F5429" s="10">
        <v>0</v>
      </c>
      <c r="G5429" s="10">
        <v>0</v>
      </c>
      <c r="H5429" s="10" t="s">
        <v>22</v>
      </c>
      <c r="I5429" s="10" t="s">
        <v>19</v>
      </c>
      <c r="J5429" s="10" t="s">
        <v>329</v>
      </c>
      <c r="K5429" s="10">
        <v>5</v>
      </c>
      <c r="L5429" s="10">
        <v>0</v>
      </c>
      <c r="M5429" s="10">
        <v>0</v>
      </c>
      <c r="N5429" s="10">
        <v>0</v>
      </c>
    </row>
    <row r="5430" spans="1:14" x14ac:dyDescent="0.15">
      <c r="A5430" t="str">
        <f t="shared" si="87"/>
        <v>202003_199_4562342690043</v>
      </c>
      <c r="B5430" s="10">
        <v>202003</v>
      </c>
      <c r="C5430" s="10">
        <v>199</v>
      </c>
      <c r="D5430" s="10" t="s">
        <v>63</v>
      </c>
      <c r="E5430" s="11">
        <v>4562342690043</v>
      </c>
      <c r="F5430" s="10">
        <v>0</v>
      </c>
      <c r="G5430" s="10">
        <v>0</v>
      </c>
      <c r="H5430" s="10" t="s">
        <v>21</v>
      </c>
      <c r="I5430" s="10" t="s">
        <v>19</v>
      </c>
      <c r="J5430" s="10" t="s">
        <v>329</v>
      </c>
      <c r="K5430" s="10">
        <v>11</v>
      </c>
      <c r="L5430" s="10">
        <v>1</v>
      </c>
      <c r="M5430" s="10">
        <v>0</v>
      </c>
      <c r="N5430" s="10">
        <v>0</v>
      </c>
    </row>
    <row r="5431" spans="1:14" x14ac:dyDescent="0.15">
      <c r="A5431" t="str">
        <f t="shared" si="87"/>
        <v>202003_199_4562342690067</v>
      </c>
      <c r="B5431" s="10">
        <v>202003</v>
      </c>
      <c r="C5431" s="10">
        <v>199</v>
      </c>
      <c r="D5431" s="10" t="s">
        <v>63</v>
      </c>
      <c r="E5431" s="11">
        <v>4562342690067</v>
      </c>
      <c r="F5431" s="10">
        <v>0</v>
      </c>
      <c r="G5431" s="10">
        <v>0</v>
      </c>
      <c r="H5431" s="10" t="s">
        <v>23</v>
      </c>
      <c r="I5431" s="10" t="s">
        <v>19</v>
      </c>
      <c r="J5431" s="10" t="s">
        <v>329</v>
      </c>
      <c r="K5431" s="10">
        <v>25</v>
      </c>
      <c r="L5431" s="10">
        <v>0</v>
      </c>
      <c r="M5431" s="10">
        <v>0</v>
      </c>
      <c r="N5431" s="10">
        <v>0</v>
      </c>
    </row>
    <row r="5432" spans="1:14" x14ac:dyDescent="0.15">
      <c r="A5432" t="str">
        <f t="shared" si="87"/>
        <v>202003_199_4562342690074</v>
      </c>
      <c r="B5432" s="10">
        <v>202003</v>
      </c>
      <c r="C5432" s="10">
        <v>199</v>
      </c>
      <c r="D5432" s="10" t="s">
        <v>63</v>
      </c>
      <c r="E5432" s="11">
        <v>4562342690074</v>
      </c>
      <c r="F5432" s="10">
        <v>0</v>
      </c>
      <c r="G5432" s="10">
        <v>0</v>
      </c>
      <c r="H5432" s="10" t="s">
        <v>24</v>
      </c>
      <c r="I5432" s="10" t="s">
        <v>19</v>
      </c>
      <c r="J5432" s="10" t="s">
        <v>329</v>
      </c>
      <c r="K5432" s="10">
        <v>14</v>
      </c>
      <c r="L5432" s="10">
        <v>0</v>
      </c>
      <c r="M5432" s="10">
        <v>0</v>
      </c>
      <c r="N5432" s="10">
        <v>0</v>
      </c>
    </row>
    <row r="5433" spans="1:14" x14ac:dyDescent="0.15">
      <c r="A5433" t="str">
        <f t="shared" si="87"/>
        <v>202003_199_4562342690081</v>
      </c>
      <c r="B5433" s="10">
        <v>202003</v>
      </c>
      <c r="C5433" s="10">
        <v>199</v>
      </c>
      <c r="D5433" s="10" t="s">
        <v>63</v>
      </c>
      <c r="E5433" s="11">
        <v>4562342690081</v>
      </c>
      <c r="F5433" s="10">
        <v>0</v>
      </c>
      <c r="G5433" s="10">
        <v>0</v>
      </c>
      <c r="H5433" s="10" t="s">
        <v>25</v>
      </c>
      <c r="I5433" s="10" t="s">
        <v>19</v>
      </c>
      <c r="J5433" s="10" t="s">
        <v>329</v>
      </c>
      <c r="K5433" s="10">
        <v>3</v>
      </c>
      <c r="L5433" s="10">
        <v>0</v>
      </c>
      <c r="M5433" s="10">
        <v>0</v>
      </c>
      <c r="N5433" s="10">
        <v>0</v>
      </c>
    </row>
    <row r="5434" spans="1:14" x14ac:dyDescent="0.15">
      <c r="A5434" t="str">
        <f t="shared" si="87"/>
        <v>202003_316_4562342690029</v>
      </c>
      <c r="B5434" s="10">
        <v>202003</v>
      </c>
      <c r="C5434" s="10">
        <v>316</v>
      </c>
      <c r="D5434" s="10" t="s">
        <v>79</v>
      </c>
      <c r="E5434" s="11">
        <v>4562342690029</v>
      </c>
      <c r="F5434" s="10">
        <v>0</v>
      </c>
      <c r="G5434" s="10">
        <v>0</v>
      </c>
      <c r="H5434" s="10" t="s">
        <v>18</v>
      </c>
      <c r="I5434" s="10" t="s">
        <v>19</v>
      </c>
      <c r="J5434" s="10" t="s">
        <v>329</v>
      </c>
      <c r="K5434" s="10">
        <v>15</v>
      </c>
      <c r="L5434" s="10">
        <v>4</v>
      </c>
      <c r="M5434" s="10">
        <v>0</v>
      </c>
      <c r="N5434" s="10">
        <v>0</v>
      </c>
    </row>
    <row r="5435" spans="1:14" x14ac:dyDescent="0.15">
      <c r="A5435" t="str">
        <f t="shared" si="87"/>
        <v>202003_316_4562342690036</v>
      </c>
      <c r="B5435" s="10">
        <v>202003</v>
      </c>
      <c r="C5435" s="10">
        <v>316</v>
      </c>
      <c r="D5435" s="10" t="s">
        <v>79</v>
      </c>
      <c r="E5435" s="11">
        <v>4562342690036</v>
      </c>
      <c r="F5435" s="10">
        <v>0</v>
      </c>
      <c r="G5435" s="10">
        <v>0</v>
      </c>
      <c r="H5435" s="10" t="s">
        <v>20</v>
      </c>
      <c r="I5435" s="10" t="s">
        <v>19</v>
      </c>
      <c r="J5435" s="10" t="s">
        <v>329</v>
      </c>
      <c r="K5435" s="10">
        <v>4</v>
      </c>
      <c r="L5435" s="10">
        <v>1</v>
      </c>
      <c r="M5435" s="10">
        <v>0</v>
      </c>
      <c r="N5435" s="10">
        <v>0</v>
      </c>
    </row>
    <row r="5436" spans="1:14" x14ac:dyDescent="0.15">
      <c r="A5436" t="str">
        <f t="shared" si="87"/>
        <v>202003_316_4562342690050</v>
      </c>
      <c r="B5436" s="10">
        <v>202003</v>
      </c>
      <c r="C5436" s="10">
        <v>316</v>
      </c>
      <c r="D5436" s="10" t="s">
        <v>79</v>
      </c>
      <c r="E5436" s="11">
        <v>4562342690050</v>
      </c>
      <c r="F5436" s="10">
        <v>0</v>
      </c>
      <c r="G5436" s="10">
        <v>0</v>
      </c>
      <c r="H5436" s="10" t="s">
        <v>22</v>
      </c>
      <c r="I5436" s="10" t="s">
        <v>19</v>
      </c>
      <c r="J5436" s="10" t="s">
        <v>329</v>
      </c>
      <c r="K5436" s="10">
        <v>7</v>
      </c>
      <c r="L5436" s="10">
        <v>0</v>
      </c>
      <c r="M5436" s="10">
        <v>0</v>
      </c>
      <c r="N5436" s="10">
        <v>0</v>
      </c>
    </row>
    <row r="5437" spans="1:14" x14ac:dyDescent="0.15">
      <c r="A5437" t="str">
        <f t="shared" si="87"/>
        <v>202003_316_4562342690043</v>
      </c>
      <c r="B5437" s="10">
        <v>202003</v>
      </c>
      <c r="C5437" s="10">
        <v>316</v>
      </c>
      <c r="D5437" s="10" t="s">
        <v>79</v>
      </c>
      <c r="E5437" s="11">
        <v>4562342690043</v>
      </c>
      <c r="F5437" s="10">
        <v>0</v>
      </c>
      <c r="G5437" s="10">
        <v>0</v>
      </c>
      <c r="H5437" s="10" t="s">
        <v>21</v>
      </c>
      <c r="I5437" s="10" t="s">
        <v>19</v>
      </c>
      <c r="J5437" s="10" t="s">
        <v>329</v>
      </c>
      <c r="K5437" s="10">
        <v>16</v>
      </c>
      <c r="L5437" s="10">
        <v>0</v>
      </c>
      <c r="M5437" s="10">
        <v>0</v>
      </c>
      <c r="N5437" s="10">
        <v>0</v>
      </c>
    </row>
    <row r="5438" spans="1:14" x14ac:dyDescent="0.15">
      <c r="A5438" t="str">
        <f t="shared" si="87"/>
        <v>202003_316_4562342690067</v>
      </c>
      <c r="B5438" s="10">
        <v>202003</v>
      </c>
      <c r="C5438" s="10">
        <v>316</v>
      </c>
      <c r="D5438" s="10" t="s">
        <v>79</v>
      </c>
      <c r="E5438" s="11">
        <v>4562342690067</v>
      </c>
      <c r="F5438" s="10">
        <v>0</v>
      </c>
      <c r="G5438" s="10">
        <v>0</v>
      </c>
      <c r="H5438" s="10" t="s">
        <v>23</v>
      </c>
      <c r="I5438" s="10" t="s">
        <v>19</v>
      </c>
      <c r="J5438" s="10" t="s">
        <v>329</v>
      </c>
      <c r="K5438" s="10">
        <v>23</v>
      </c>
      <c r="L5438" s="10">
        <v>0</v>
      </c>
      <c r="M5438" s="10">
        <v>0</v>
      </c>
      <c r="N5438" s="10">
        <v>0</v>
      </c>
    </row>
    <row r="5439" spans="1:14" x14ac:dyDescent="0.15">
      <c r="A5439" t="str">
        <f t="shared" si="87"/>
        <v>202003_316_4562342690074</v>
      </c>
      <c r="B5439" s="10">
        <v>202003</v>
      </c>
      <c r="C5439" s="10">
        <v>316</v>
      </c>
      <c r="D5439" s="10" t="s">
        <v>79</v>
      </c>
      <c r="E5439" s="11">
        <v>4562342690074</v>
      </c>
      <c r="F5439" s="10">
        <v>0</v>
      </c>
      <c r="G5439" s="10">
        <v>0</v>
      </c>
      <c r="H5439" s="10" t="s">
        <v>24</v>
      </c>
      <c r="I5439" s="10" t="s">
        <v>19</v>
      </c>
      <c r="J5439" s="10" t="s">
        <v>329</v>
      </c>
      <c r="K5439" s="10">
        <v>16</v>
      </c>
      <c r="L5439" s="10">
        <v>3</v>
      </c>
      <c r="M5439" s="10">
        <v>0</v>
      </c>
      <c r="N5439" s="10">
        <v>0</v>
      </c>
    </row>
    <row r="5440" spans="1:14" x14ac:dyDescent="0.15">
      <c r="A5440" t="str">
        <f t="shared" si="87"/>
        <v>202003_316_4562342690081</v>
      </c>
      <c r="B5440" s="10">
        <v>202003</v>
      </c>
      <c r="C5440" s="10">
        <v>316</v>
      </c>
      <c r="D5440" s="10" t="s">
        <v>79</v>
      </c>
      <c r="E5440" s="11">
        <v>4562342690081</v>
      </c>
      <c r="F5440" s="10">
        <v>0</v>
      </c>
      <c r="G5440" s="10">
        <v>0</v>
      </c>
      <c r="H5440" s="10" t="s">
        <v>25</v>
      </c>
      <c r="I5440" s="10" t="s">
        <v>19</v>
      </c>
      <c r="J5440" s="10" t="s">
        <v>329</v>
      </c>
      <c r="K5440" s="10">
        <v>6</v>
      </c>
      <c r="L5440" s="10">
        <v>0</v>
      </c>
      <c r="M5440" s="10">
        <v>0</v>
      </c>
      <c r="N5440" s="10">
        <v>0</v>
      </c>
    </row>
    <row r="5441" spans="1:14" x14ac:dyDescent="0.15">
      <c r="A5441" t="str">
        <f t="shared" si="87"/>
        <v>202003_317_4562342690029</v>
      </c>
      <c r="B5441" s="10">
        <v>202003</v>
      </c>
      <c r="C5441" s="10">
        <v>317</v>
      </c>
      <c r="D5441" s="10" t="s">
        <v>80</v>
      </c>
      <c r="E5441" s="11">
        <v>4562342690029</v>
      </c>
      <c r="F5441" s="10">
        <v>0</v>
      </c>
      <c r="G5441" s="10">
        <v>0</v>
      </c>
      <c r="H5441" s="10" t="s">
        <v>18</v>
      </c>
      <c r="I5441" s="10" t="s">
        <v>19</v>
      </c>
      <c r="J5441" s="10" t="s">
        <v>329</v>
      </c>
      <c r="K5441" s="10">
        <v>19</v>
      </c>
      <c r="L5441" s="10">
        <v>0</v>
      </c>
      <c r="M5441" s="10">
        <v>0</v>
      </c>
      <c r="N5441" s="10">
        <v>0</v>
      </c>
    </row>
    <row r="5442" spans="1:14" x14ac:dyDescent="0.15">
      <c r="A5442" t="str">
        <f t="shared" si="87"/>
        <v>202003_317_4562342690036</v>
      </c>
      <c r="B5442" s="10">
        <v>202003</v>
      </c>
      <c r="C5442" s="10">
        <v>317</v>
      </c>
      <c r="D5442" s="10" t="s">
        <v>80</v>
      </c>
      <c r="E5442" s="11">
        <v>4562342690036</v>
      </c>
      <c r="F5442" s="10">
        <v>0</v>
      </c>
      <c r="G5442" s="10">
        <v>0</v>
      </c>
      <c r="H5442" s="10" t="s">
        <v>20</v>
      </c>
      <c r="I5442" s="10" t="s">
        <v>19</v>
      </c>
      <c r="J5442" s="10" t="s">
        <v>329</v>
      </c>
      <c r="K5442" s="10">
        <v>4</v>
      </c>
      <c r="L5442" s="10">
        <v>0</v>
      </c>
      <c r="M5442" s="10">
        <v>0</v>
      </c>
      <c r="N5442" s="10">
        <v>0</v>
      </c>
    </row>
    <row r="5443" spans="1:14" x14ac:dyDescent="0.15">
      <c r="A5443" t="str">
        <f t="shared" si="87"/>
        <v>202003_317_4562342690050</v>
      </c>
      <c r="B5443" s="10">
        <v>202003</v>
      </c>
      <c r="C5443" s="10">
        <v>317</v>
      </c>
      <c r="D5443" s="10" t="s">
        <v>80</v>
      </c>
      <c r="E5443" s="11">
        <v>4562342690050</v>
      </c>
      <c r="F5443" s="10">
        <v>0</v>
      </c>
      <c r="G5443" s="10">
        <v>0</v>
      </c>
      <c r="H5443" s="10" t="s">
        <v>22</v>
      </c>
      <c r="I5443" s="10" t="s">
        <v>19</v>
      </c>
      <c r="J5443" s="10" t="s">
        <v>329</v>
      </c>
      <c r="K5443" s="10">
        <v>3</v>
      </c>
      <c r="L5443" s="10">
        <v>0</v>
      </c>
      <c r="M5443" s="10">
        <v>0</v>
      </c>
      <c r="N5443" s="10">
        <v>0</v>
      </c>
    </row>
    <row r="5444" spans="1:14" x14ac:dyDescent="0.15">
      <c r="A5444" t="str">
        <f t="shared" si="87"/>
        <v>202003_317_4562342690043</v>
      </c>
      <c r="B5444" s="10">
        <v>202003</v>
      </c>
      <c r="C5444" s="10">
        <v>317</v>
      </c>
      <c r="D5444" s="10" t="s">
        <v>80</v>
      </c>
      <c r="E5444" s="11">
        <v>4562342690043</v>
      </c>
      <c r="F5444" s="10">
        <v>0</v>
      </c>
      <c r="G5444" s="10">
        <v>0</v>
      </c>
      <c r="H5444" s="10" t="s">
        <v>21</v>
      </c>
      <c r="I5444" s="10" t="s">
        <v>19</v>
      </c>
      <c r="J5444" s="10" t="s">
        <v>329</v>
      </c>
      <c r="K5444" s="10">
        <v>17</v>
      </c>
      <c r="L5444" s="10">
        <v>0</v>
      </c>
      <c r="M5444" s="10">
        <v>0</v>
      </c>
      <c r="N5444" s="10">
        <v>0</v>
      </c>
    </row>
    <row r="5445" spans="1:14" x14ac:dyDescent="0.15">
      <c r="A5445" t="str">
        <f t="shared" si="87"/>
        <v>202003_317_4562342690067</v>
      </c>
      <c r="B5445" s="10">
        <v>202003</v>
      </c>
      <c r="C5445" s="10">
        <v>317</v>
      </c>
      <c r="D5445" s="10" t="s">
        <v>80</v>
      </c>
      <c r="E5445" s="11">
        <v>4562342690067</v>
      </c>
      <c r="F5445" s="10">
        <v>0</v>
      </c>
      <c r="G5445" s="10">
        <v>0</v>
      </c>
      <c r="H5445" s="10" t="s">
        <v>23</v>
      </c>
      <c r="I5445" s="10" t="s">
        <v>19</v>
      </c>
      <c r="J5445" s="10" t="s">
        <v>329</v>
      </c>
      <c r="K5445" s="10">
        <v>15</v>
      </c>
      <c r="L5445" s="10">
        <v>0</v>
      </c>
      <c r="M5445" s="10">
        <v>0</v>
      </c>
      <c r="N5445" s="10">
        <v>0</v>
      </c>
    </row>
    <row r="5446" spans="1:14" x14ac:dyDescent="0.15">
      <c r="A5446" t="str">
        <f t="shared" si="87"/>
        <v>202003_317_4562342690074</v>
      </c>
      <c r="B5446" s="10">
        <v>202003</v>
      </c>
      <c r="C5446" s="10">
        <v>317</v>
      </c>
      <c r="D5446" s="10" t="s">
        <v>80</v>
      </c>
      <c r="E5446" s="11">
        <v>4562342690074</v>
      </c>
      <c r="F5446" s="10">
        <v>0</v>
      </c>
      <c r="G5446" s="10">
        <v>0</v>
      </c>
      <c r="H5446" s="10" t="s">
        <v>24</v>
      </c>
      <c r="I5446" s="10" t="s">
        <v>19</v>
      </c>
      <c r="J5446" s="10" t="s">
        <v>329</v>
      </c>
      <c r="K5446" s="10">
        <v>11</v>
      </c>
      <c r="L5446" s="10">
        <v>0</v>
      </c>
      <c r="M5446" s="10">
        <v>0</v>
      </c>
      <c r="N5446" s="10">
        <v>0</v>
      </c>
    </row>
    <row r="5447" spans="1:14" x14ac:dyDescent="0.15">
      <c r="A5447" t="str">
        <f t="shared" si="87"/>
        <v>202003_317_4562342690081</v>
      </c>
      <c r="B5447" s="10">
        <v>202003</v>
      </c>
      <c r="C5447" s="10">
        <v>317</v>
      </c>
      <c r="D5447" s="10" t="s">
        <v>80</v>
      </c>
      <c r="E5447" s="11">
        <v>4562342690081</v>
      </c>
      <c r="F5447" s="10">
        <v>0</v>
      </c>
      <c r="G5447" s="10">
        <v>0</v>
      </c>
      <c r="H5447" s="10" t="s">
        <v>25</v>
      </c>
      <c r="I5447" s="10" t="s">
        <v>19</v>
      </c>
      <c r="J5447" s="10" t="s">
        <v>329</v>
      </c>
      <c r="K5447" s="10">
        <v>2</v>
      </c>
      <c r="L5447" s="10">
        <v>0</v>
      </c>
      <c r="M5447" s="10">
        <v>0</v>
      </c>
      <c r="N5447" s="10">
        <v>0</v>
      </c>
    </row>
    <row r="5448" spans="1:14" x14ac:dyDescent="0.15">
      <c r="A5448" t="str">
        <f t="shared" si="87"/>
        <v>202003_322_4562342690029</v>
      </c>
      <c r="B5448" s="10">
        <v>202003</v>
      </c>
      <c r="C5448" s="10">
        <v>322</v>
      </c>
      <c r="D5448" s="10" t="s">
        <v>83</v>
      </c>
      <c r="E5448" s="11">
        <v>4562342690029</v>
      </c>
      <c r="F5448" s="10">
        <v>0</v>
      </c>
      <c r="G5448" s="10">
        <v>0</v>
      </c>
      <c r="H5448" s="10" t="s">
        <v>18</v>
      </c>
      <c r="I5448" s="10" t="s">
        <v>19</v>
      </c>
      <c r="J5448" s="10" t="s">
        <v>329</v>
      </c>
      <c r="K5448" s="10">
        <v>16</v>
      </c>
      <c r="L5448" s="10">
        <v>1</v>
      </c>
      <c r="M5448" s="10">
        <v>0</v>
      </c>
      <c r="N5448" s="10">
        <v>0</v>
      </c>
    </row>
    <row r="5449" spans="1:14" x14ac:dyDescent="0.15">
      <c r="A5449" t="str">
        <f t="shared" si="87"/>
        <v>202003_322_4562342690036</v>
      </c>
      <c r="B5449" s="10">
        <v>202003</v>
      </c>
      <c r="C5449" s="10">
        <v>322</v>
      </c>
      <c r="D5449" s="10" t="s">
        <v>83</v>
      </c>
      <c r="E5449" s="11">
        <v>4562342690036</v>
      </c>
      <c r="F5449" s="10">
        <v>0</v>
      </c>
      <c r="G5449" s="10">
        <v>0</v>
      </c>
      <c r="H5449" s="10" t="s">
        <v>20</v>
      </c>
      <c r="I5449" s="10" t="s">
        <v>19</v>
      </c>
      <c r="J5449" s="10" t="s">
        <v>329</v>
      </c>
      <c r="K5449" s="10">
        <v>7</v>
      </c>
      <c r="L5449" s="10">
        <v>0</v>
      </c>
      <c r="M5449" s="10">
        <v>0</v>
      </c>
      <c r="N5449" s="10">
        <v>0</v>
      </c>
    </row>
    <row r="5450" spans="1:14" x14ac:dyDescent="0.15">
      <c r="A5450" t="str">
        <f t="shared" si="87"/>
        <v>202003_322_4562342690050</v>
      </c>
      <c r="B5450" s="10">
        <v>202003</v>
      </c>
      <c r="C5450" s="10">
        <v>322</v>
      </c>
      <c r="D5450" s="10" t="s">
        <v>83</v>
      </c>
      <c r="E5450" s="11">
        <v>4562342690050</v>
      </c>
      <c r="F5450" s="10">
        <v>0</v>
      </c>
      <c r="G5450" s="10">
        <v>0</v>
      </c>
      <c r="H5450" s="10" t="s">
        <v>22</v>
      </c>
      <c r="I5450" s="10" t="s">
        <v>19</v>
      </c>
      <c r="J5450" s="10" t="s">
        <v>329</v>
      </c>
      <c r="K5450" s="10">
        <v>10</v>
      </c>
      <c r="L5450" s="10">
        <v>0</v>
      </c>
      <c r="M5450" s="10">
        <v>0</v>
      </c>
      <c r="N5450" s="10">
        <v>0</v>
      </c>
    </row>
    <row r="5451" spans="1:14" x14ac:dyDescent="0.15">
      <c r="A5451" t="str">
        <f t="shared" si="87"/>
        <v>202003_322_4562342690043</v>
      </c>
      <c r="B5451" s="10">
        <v>202003</v>
      </c>
      <c r="C5451" s="10">
        <v>322</v>
      </c>
      <c r="D5451" s="10" t="s">
        <v>83</v>
      </c>
      <c r="E5451" s="11">
        <v>4562342690043</v>
      </c>
      <c r="F5451" s="10">
        <v>0</v>
      </c>
      <c r="G5451" s="10">
        <v>0</v>
      </c>
      <c r="H5451" s="10" t="s">
        <v>21</v>
      </c>
      <c r="I5451" s="10" t="s">
        <v>19</v>
      </c>
      <c r="J5451" s="10" t="s">
        <v>329</v>
      </c>
      <c r="K5451" s="10">
        <v>22</v>
      </c>
      <c r="L5451" s="10">
        <v>2</v>
      </c>
      <c r="M5451" s="10">
        <v>0</v>
      </c>
      <c r="N5451" s="10">
        <v>0</v>
      </c>
    </row>
    <row r="5452" spans="1:14" x14ac:dyDescent="0.15">
      <c r="A5452" t="str">
        <f t="shared" si="87"/>
        <v>202003_322_4562342690067</v>
      </c>
      <c r="B5452" s="10">
        <v>202003</v>
      </c>
      <c r="C5452" s="10">
        <v>322</v>
      </c>
      <c r="D5452" s="10" t="s">
        <v>83</v>
      </c>
      <c r="E5452" s="11">
        <v>4562342690067</v>
      </c>
      <c r="F5452" s="10">
        <v>0</v>
      </c>
      <c r="G5452" s="10">
        <v>0</v>
      </c>
      <c r="H5452" s="10" t="s">
        <v>23</v>
      </c>
      <c r="I5452" s="10" t="s">
        <v>19</v>
      </c>
      <c r="J5452" s="10" t="s">
        <v>329</v>
      </c>
      <c r="K5452" s="10">
        <v>27</v>
      </c>
      <c r="L5452" s="10">
        <v>0</v>
      </c>
      <c r="M5452" s="10">
        <v>0</v>
      </c>
      <c r="N5452" s="10">
        <v>0</v>
      </c>
    </row>
    <row r="5453" spans="1:14" x14ac:dyDescent="0.15">
      <c r="A5453" t="str">
        <f t="shared" si="87"/>
        <v>202003_322_4562342690074</v>
      </c>
      <c r="B5453" s="10">
        <v>202003</v>
      </c>
      <c r="C5453" s="10">
        <v>322</v>
      </c>
      <c r="D5453" s="10" t="s">
        <v>83</v>
      </c>
      <c r="E5453" s="11">
        <v>4562342690074</v>
      </c>
      <c r="F5453" s="10">
        <v>0</v>
      </c>
      <c r="G5453" s="10">
        <v>0</v>
      </c>
      <c r="H5453" s="10" t="s">
        <v>24</v>
      </c>
      <c r="I5453" s="10" t="s">
        <v>19</v>
      </c>
      <c r="J5453" s="10" t="s">
        <v>329</v>
      </c>
      <c r="K5453" s="10">
        <v>19</v>
      </c>
      <c r="L5453" s="10">
        <v>2</v>
      </c>
      <c r="M5453" s="10">
        <v>0</v>
      </c>
      <c r="N5453" s="10">
        <v>0</v>
      </c>
    </row>
    <row r="5454" spans="1:14" x14ac:dyDescent="0.15">
      <c r="A5454" t="str">
        <f t="shared" si="87"/>
        <v>202003_322_4562342690081</v>
      </c>
      <c r="B5454" s="10">
        <v>202003</v>
      </c>
      <c r="C5454" s="10">
        <v>322</v>
      </c>
      <c r="D5454" s="10" t="s">
        <v>83</v>
      </c>
      <c r="E5454" s="11">
        <v>4562342690081</v>
      </c>
      <c r="F5454" s="10">
        <v>0</v>
      </c>
      <c r="G5454" s="10">
        <v>0</v>
      </c>
      <c r="H5454" s="10" t="s">
        <v>25</v>
      </c>
      <c r="I5454" s="10" t="s">
        <v>19</v>
      </c>
      <c r="J5454" s="10" t="s">
        <v>329</v>
      </c>
      <c r="K5454" s="10">
        <v>4</v>
      </c>
      <c r="L5454" s="10">
        <v>0</v>
      </c>
      <c r="M5454" s="10">
        <v>0</v>
      </c>
      <c r="N5454" s="10">
        <v>0</v>
      </c>
    </row>
    <row r="5455" spans="1:14" x14ac:dyDescent="0.15">
      <c r="A5455" t="str">
        <f t="shared" si="87"/>
        <v>202003_421_4562342690029</v>
      </c>
      <c r="B5455" s="10">
        <v>202003</v>
      </c>
      <c r="C5455" s="10">
        <v>421</v>
      </c>
      <c r="D5455" s="10" t="s">
        <v>115</v>
      </c>
      <c r="E5455" s="11">
        <v>4562342690029</v>
      </c>
      <c r="F5455" s="10">
        <v>0</v>
      </c>
      <c r="G5455" s="10">
        <v>0</v>
      </c>
      <c r="H5455" s="10" t="s">
        <v>18</v>
      </c>
      <c r="I5455" s="10" t="s">
        <v>19</v>
      </c>
      <c r="J5455" s="10" t="s">
        <v>329</v>
      </c>
      <c r="K5455" s="10">
        <v>21</v>
      </c>
      <c r="L5455" s="10">
        <v>0</v>
      </c>
      <c r="M5455" s="10">
        <v>0</v>
      </c>
      <c r="N5455" s="10">
        <v>0</v>
      </c>
    </row>
    <row r="5456" spans="1:14" x14ac:dyDescent="0.15">
      <c r="A5456" t="str">
        <f t="shared" si="87"/>
        <v>202003_421_4562342690036</v>
      </c>
      <c r="B5456" s="10">
        <v>202003</v>
      </c>
      <c r="C5456" s="10">
        <v>421</v>
      </c>
      <c r="D5456" s="10" t="s">
        <v>115</v>
      </c>
      <c r="E5456" s="11">
        <v>4562342690036</v>
      </c>
      <c r="F5456" s="10">
        <v>0</v>
      </c>
      <c r="G5456" s="10">
        <v>0</v>
      </c>
      <c r="H5456" s="10" t="s">
        <v>20</v>
      </c>
      <c r="I5456" s="10" t="s">
        <v>19</v>
      </c>
      <c r="J5456" s="10" t="s">
        <v>329</v>
      </c>
      <c r="K5456" s="10">
        <v>2</v>
      </c>
      <c r="L5456" s="10">
        <v>0</v>
      </c>
      <c r="M5456" s="10">
        <v>0</v>
      </c>
      <c r="N5456" s="10">
        <v>0</v>
      </c>
    </row>
    <row r="5457" spans="1:14" x14ac:dyDescent="0.15">
      <c r="A5457" t="str">
        <f t="shared" si="87"/>
        <v>202003_421_4562342690050</v>
      </c>
      <c r="B5457" s="10">
        <v>202003</v>
      </c>
      <c r="C5457" s="10">
        <v>421</v>
      </c>
      <c r="D5457" s="10" t="s">
        <v>115</v>
      </c>
      <c r="E5457" s="11">
        <v>4562342690050</v>
      </c>
      <c r="F5457" s="10">
        <v>0</v>
      </c>
      <c r="G5457" s="10">
        <v>0</v>
      </c>
      <c r="H5457" s="10" t="s">
        <v>22</v>
      </c>
      <c r="I5457" s="10" t="s">
        <v>19</v>
      </c>
      <c r="J5457" s="10" t="s">
        <v>329</v>
      </c>
      <c r="K5457" s="10">
        <v>5</v>
      </c>
      <c r="L5457" s="10">
        <v>0</v>
      </c>
      <c r="M5457" s="10">
        <v>0</v>
      </c>
      <c r="N5457" s="10">
        <v>0</v>
      </c>
    </row>
    <row r="5458" spans="1:14" x14ac:dyDescent="0.15">
      <c r="A5458" t="str">
        <f t="shared" si="87"/>
        <v>202003_421_4562342690043</v>
      </c>
      <c r="B5458" s="10">
        <v>202003</v>
      </c>
      <c r="C5458" s="10">
        <v>421</v>
      </c>
      <c r="D5458" s="10" t="s">
        <v>115</v>
      </c>
      <c r="E5458" s="11">
        <v>4562342690043</v>
      </c>
      <c r="F5458" s="10">
        <v>0</v>
      </c>
      <c r="G5458" s="10">
        <v>0</v>
      </c>
      <c r="H5458" s="10" t="s">
        <v>21</v>
      </c>
      <c r="I5458" s="10" t="s">
        <v>19</v>
      </c>
      <c r="J5458" s="10" t="s">
        <v>329</v>
      </c>
      <c r="K5458" s="10">
        <v>18</v>
      </c>
      <c r="L5458" s="10">
        <v>2</v>
      </c>
      <c r="M5458" s="10">
        <v>0</v>
      </c>
      <c r="N5458" s="10">
        <v>0</v>
      </c>
    </row>
    <row r="5459" spans="1:14" x14ac:dyDescent="0.15">
      <c r="A5459" t="str">
        <f t="shared" si="87"/>
        <v>202003_421_4562342690067</v>
      </c>
      <c r="B5459" s="10">
        <v>202003</v>
      </c>
      <c r="C5459" s="10">
        <v>421</v>
      </c>
      <c r="D5459" s="10" t="s">
        <v>115</v>
      </c>
      <c r="E5459" s="11">
        <v>4562342690067</v>
      </c>
      <c r="F5459" s="10">
        <v>0</v>
      </c>
      <c r="G5459" s="10">
        <v>0</v>
      </c>
      <c r="H5459" s="10" t="s">
        <v>23</v>
      </c>
      <c r="I5459" s="10" t="s">
        <v>19</v>
      </c>
      <c r="J5459" s="10" t="s">
        <v>329</v>
      </c>
      <c r="K5459" s="10">
        <v>19</v>
      </c>
      <c r="L5459" s="10">
        <v>0</v>
      </c>
      <c r="M5459" s="10">
        <v>0</v>
      </c>
      <c r="N5459" s="10">
        <v>0</v>
      </c>
    </row>
    <row r="5460" spans="1:14" x14ac:dyDescent="0.15">
      <c r="A5460" t="str">
        <f t="shared" si="87"/>
        <v>202003_421_4562342690074</v>
      </c>
      <c r="B5460" s="10">
        <v>202003</v>
      </c>
      <c r="C5460" s="10">
        <v>421</v>
      </c>
      <c r="D5460" s="10" t="s">
        <v>115</v>
      </c>
      <c r="E5460" s="11">
        <v>4562342690074</v>
      </c>
      <c r="F5460" s="10">
        <v>0</v>
      </c>
      <c r="G5460" s="10">
        <v>0</v>
      </c>
      <c r="H5460" s="10" t="s">
        <v>24</v>
      </c>
      <c r="I5460" s="10" t="s">
        <v>19</v>
      </c>
      <c r="J5460" s="10" t="s">
        <v>329</v>
      </c>
      <c r="K5460" s="10">
        <v>5</v>
      </c>
      <c r="L5460" s="10">
        <v>0</v>
      </c>
      <c r="M5460" s="10">
        <v>0</v>
      </c>
      <c r="N5460" s="10">
        <v>0</v>
      </c>
    </row>
    <row r="5461" spans="1:14" x14ac:dyDescent="0.15">
      <c r="A5461" t="str">
        <f t="shared" si="87"/>
        <v>202003_421_4562342690081</v>
      </c>
      <c r="B5461" s="10">
        <v>202003</v>
      </c>
      <c r="C5461" s="10">
        <v>421</v>
      </c>
      <c r="D5461" s="10" t="s">
        <v>115</v>
      </c>
      <c r="E5461" s="11">
        <v>4562342690081</v>
      </c>
      <c r="F5461" s="10">
        <v>0</v>
      </c>
      <c r="G5461" s="10">
        <v>0</v>
      </c>
      <c r="H5461" s="10" t="s">
        <v>25</v>
      </c>
      <c r="I5461" s="10" t="s">
        <v>19</v>
      </c>
      <c r="J5461" s="10" t="s">
        <v>329</v>
      </c>
      <c r="K5461" s="10">
        <v>6</v>
      </c>
      <c r="L5461" s="10">
        <v>0</v>
      </c>
      <c r="M5461" s="10">
        <v>0</v>
      </c>
      <c r="N5461" s="10">
        <v>0</v>
      </c>
    </row>
    <row r="5462" spans="1:14" x14ac:dyDescent="0.15">
      <c r="A5462" t="str">
        <f t="shared" si="87"/>
        <v>202003_121_4562342690029</v>
      </c>
      <c r="B5462" s="10">
        <v>202003</v>
      </c>
      <c r="C5462" s="10">
        <v>121</v>
      </c>
      <c r="D5462" s="10" t="s">
        <v>52</v>
      </c>
      <c r="E5462" s="11">
        <v>4562342690029</v>
      </c>
      <c r="F5462" s="10">
        <v>0</v>
      </c>
      <c r="G5462" s="10">
        <v>0</v>
      </c>
      <c r="H5462" s="10" t="s">
        <v>18</v>
      </c>
      <c r="I5462" s="10" t="s">
        <v>19</v>
      </c>
      <c r="J5462" s="10" t="s">
        <v>329</v>
      </c>
      <c r="K5462" s="10">
        <v>10</v>
      </c>
      <c r="L5462" s="10">
        <v>5</v>
      </c>
      <c r="M5462" s="10">
        <v>0</v>
      </c>
      <c r="N5462" s="10">
        <v>0</v>
      </c>
    </row>
    <row r="5463" spans="1:14" x14ac:dyDescent="0.15">
      <c r="A5463" t="str">
        <f t="shared" si="87"/>
        <v>202003_121_4562342690036</v>
      </c>
      <c r="B5463" s="10">
        <v>202003</v>
      </c>
      <c r="C5463" s="10">
        <v>121</v>
      </c>
      <c r="D5463" s="10" t="s">
        <v>52</v>
      </c>
      <c r="E5463" s="11">
        <v>4562342690036</v>
      </c>
      <c r="F5463" s="10">
        <v>0</v>
      </c>
      <c r="G5463" s="10">
        <v>0</v>
      </c>
      <c r="H5463" s="10" t="s">
        <v>20</v>
      </c>
      <c r="I5463" s="10" t="s">
        <v>19</v>
      </c>
      <c r="J5463" s="10" t="s">
        <v>329</v>
      </c>
      <c r="K5463" s="10">
        <v>4</v>
      </c>
      <c r="L5463" s="10">
        <v>0</v>
      </c>
      <c r="M5463" s="10">
        <v>0</v>
      </c>
      <c r="N5463" s="10">
        <v>0</v>
      </c>
    </row>
    <row r="5464" spans="1:14" x14ac:dyDescent="0.15">
      <c r="A5464" t="str">
        <f t="shared" si="87"/>
        <v>202003_121_4562342690050</v>
      </c>
      <c r="B5464" s="10">
        <v>202003</v>
      </c>
      <c r="C5464" s="10">
        <v>121</v>
      </c>
      <c r="D5464" s="10" t="s">
        <v>52</v>
      </c>
      <c r="E5464" s="11">
        <v>4562342690050</v>
      </c>
      <c r="F5464" s="10">
        <v>0</v>
      </c>
      <c r="G5464" s="10">
        <v>0</v>
      </c>
      <c r="H5464" s="10" t="s">
        <v>22</v>
      </c>
      <c r="I5464" s="10" t="s">
        <v>19</v>
      </c>
      <c r="J5464" s="10" t="s">
        <v>329</v>
      </c>
      <c r="K5464" s="10">
        <v>10</v>
      </c>
      <c r="L5464" s="10">
        <v>0</v>
      </c>
      <c r="M5464" s="10">
        <v>0</v>
      </c>
      <c r="N5464" s="10">
        <v>0</v>
      </c>
    </row>
    <row r="5465" spans="1:14" x14ac:dyDescent="0.15">
      <c r="A5465" t="str">
        <f t="shared" ref="A5465:A5528" si="88">B5465&amp;"_"&amp;C5465&amp;"_"&amp;E5465</f>
        <v>202003_121_4562342690043</v>
      </c>
      <c r="B5465" s="10">
        <v>202003</v>
      </c>
      <c r="C5465" s="10">
        <v>121</v>
      </c>
      <c r="D5465" s="10" t="s">
        <v>52</v>
      </c>
      <c r="E5465" s="11">
        <v>4562342690043</v>
      </c>
      <c r="F5465" s="10">
        <v>0</v>
      </c>
      <c r="G5465" s="10">
        <v>0</v>
      </c>
      <c r="H5465" s="10" t="s">
        <v>21</v>
      </c>
      <c r="I5465" s="10" t="s">
        <v>19</v>
      </c>
      <c r="J5465" s="10" t="s">
        <v>329</v>
      </c>
      <c r="K5465" s="10">
        <v>23</v>
      </c>
      <c r="L5465" s="10">
        <v>2</v>
      </c>
      <c r="M5465" s="10">
        <v>0</v>
      </c>
      <c r="N5465" s="10">
        <v>0</v>
      </c>
    </row>
    <row r="5466" spans="1:14" x14ac:dyDescent="0.15">
      <c r="A5466" t="str">
        <f t="shared" si="88"/>
        <v>202003_121_4562342690067</v>
      </c>
      <c r="B5466" s="10">
        <v>202003</v>
      </c>
      <c r="C5466" s="10">
        <v>121</v>
      </c>
      <c r="D5466" s="10" t="s">
        <v>52</v>
      </c>
      <c r="E5466" s="11">
        <v>4562342690067</v>
      </c>
      <c r="F5466" s="10">
        <v>0</v>
      </c>
      <c r="G5466" s="10">
        <v>0</v>
      </c>
      <c r="H5466" s="10" t="s">
        <v>23</v>
      </c>
      <c r="I5466" s="10" t="s">
        <v>19</v>
      </c>
      <c r="J5466" s="10" t="s">
        <v>329</v>
      </c>
      <c r="K5466" s="10">
        <v>25</v>
      </c>
      <c r="L5466" s="10">
        <v>0</v>
      </c>
      <c r="M5466" s="10">
        <v>0</v>
      </c>
      <c r="N5466" s="10">
        <v>0</v>
      </c>
    </row>
    <row r="5467" spans="1:14" x14ac:dyDescent="0.15">
      <c r="A5467" t="str">
        <f t="shared" si="88"/>
        <v>202003_121_4562342690074</v>
      </c>
      <c r="B5467" s="10">
        <v>202003</v>
      </c>
      <c r="C5467" s="10">
        <v>121</v>
      </c>
      <c r="D5467" s="10" t="s">
        <v>52</v>
      </c>
      <c r="E5467" s="11">
        <v>4562342690074</v>
      </c>
      <c r="F5467" s="10">
        <v>0</v>
      </c>
      <c r="G5467" s="10">
        <v>0</v>
      </c>
      <c r="H5467" s="10" t="s">
        <v>24</v>
      </c>
      <c r="I5467" s="10" t="s">
        <v>19</v>
      </c>
      <c r="J5467" s="10" t="s">
        <v>329</v>
      </c>
      <c r="K5467" s="10">
        <v>21</v>
      </c>
      <c r="L5467" s="10">
        <v>3</v>
      </c>
      <c r="M5467" s="10">
        <v>0</v>
      </c>
      <c r="N5467" s="10">
        <v>0</v>
      </c>
    </row>
    <row r="5468" spans="1:14" x14ac:dyDescent="0.15">
      <c r="A5468" t="str">
        <f t="shared" si="88"/>
        <v>202003_121_4562342690081</v>
      </c>
      <c r="B5468" s="10">
        <v>202003</v>
      </c>
      <c r="C5468" s="10">
        <v>121</v>
      </c>
      <c r="D5468" s="10" t="s">
        <v>52</v>
      </c>
      <c r="E5468" s="11">
        <v>4562342690081</v>
      </c>
      <c r="F5468" s="10">
        <v>0</v>
      </c>
      <c r="G5468" s="10">
        <v>0</v>
      </c>
      <c r="H5468" s="10" t="s">
        <v>25</v>
      </c>
      <c r="I5468" s="10" t="s">
        <v>19</v>
      </c>
      <c r="J5468" s="10" t="s">
        <v>329</v>
      </c>
      <c r="K5468" s="10">
        <v>7</v>
      </c>
      <c r="L5468" s="10">
        <v>0</v>
      </c>
      <c r="M5468" s="10">
        <v>0</v>
      </c>
      <c r="N5468" s="10">
        <v>0</v>
      </c>
    </row>
    <row r="5469" spans="1:14" x14ac:dyDescent="0.15">
      <c r="A5469" t="str">
        <f t="shared" si="88"/>
        <v>202003_211_4562342690029</v>
      </c>
      <c r="B5469" s="10">
        <v>202003</v>
      </c>
      <c r="C5469" s="10">
        <v>211</v>
      </c>
      <c r="D5469" s="10" t="s">
        <v>65</v>
      </c>
      <c r="E5469" s="11">
        <v>4562342690029</v>
      </c>
      <c r="F5469" s="10">
        <v>0</v>
      </c>
      <c r="G5469" s="10">
        <v>0</v>
      </c>
      <c r="H5469" s="10" t="s">
        <v>18</v>
      </c>
      <c r="I5469" s="10" t="s">
        <v>19</v>
      </c>
      <c r="J5469" s="10" t="s">
        <v>329</v>
      </c>
      <c r="K5469" s="10">
        <v>29</v>
      </c>
      <c r="L5469" s="10">
        <v>0</v>
      </c>
      <c r="M5469" s="10">
        <v>0</v>
      </c>
      <c r="N5469" s="10">
        <v>0</v>
      </c>
    </row>
    <row r="5470" spans="1:14" x14ac:dyDescent="0.15">
      <c r="A5470" t="str">
        <f t="shared" si="88"/>
        <v>202003_211_4562342690036</v>
      </c>
      <c r="B5470" s="10">
        <v>202003</v>
      </c>
      <c r="C5470" s="10">
        <v>211</v>
      </c>
      <c r="D5470" s="10" t="s">
        <v>65</v>
      </c>
      <c r="E5470" s="11">
        <v>4562342690036</v>
      </c>
      <c r="F5470" s="10">
        <v>0</v>
      </c>
      <c r="G5470" s="10">
        <v>0</v>
      </c>
      <c r="H5470" s="10" t="s">
        <v>20</v>
      </c>
      <c r="I5470" s="10" t="s">
        <v>19</v>
      </c>
      <c r="J5470" s="10" t="s">
        <v>329</v>
      </c>
      <c r="K5470" s="10">
        <v>9</v>
      </c>
      <c r="L5470" s="10">
        <v>0</v>
      </c>
      <c r="M5470" s="10">
        <v>0</v>
      </c>
      <c r="N5470" s="10">
        <v>0</v>
      </c>
    </row>
    <row r="5471" spans="1:14" x14ac:dyDescent="0.15">
      <c r="A5471" t="str">
        <f t="shared" si="88"/>
        <v>202003_211_4562342690050</v>
      </c>
      <c r="B5471" s="10">
        <v>202003</v>
      </c>
      <c r="C5471" s="10">
        <v>211</v>
      </c>
      <c r="D5471" s="10" t="s">
        <v>65</v>
      </c>
      <c r="E5471" s="11">
        <v>4562342690050</v>
      </c>
      <c r="F5471" s="10">
        <v>0</v>
      </c>
      <c r="G5471" s="10">
        <v>0</v>
      </c>
      <c r="H5471" s="10" t="s">
        <v>22</v>
      </c>
      <c r="I5471" s="10" t="s">
        <v>19</v>
      </c>
      <c r="J5471" s="10" t="s">
        <v>329</v>
      </c>
      <c r="K5471" s="10">
        <v>3</v>
      </c>
      <c r="L5471" s="10">
        <v>0</v>
      </c>
      <c r="M5471" s="10">
        <v>0</v>
      </c>
      <c r="N5471" s="10">
        <v>0</v>
      </c>
    </row>
    <row r="5472" spans="1:14" x14ac:dyDescent="0.15">
      <c r="A5472" t="str">
        <f t="shared" si="88"/>
        <v>202003_211_4562342690043</v>
      </c>
      <c r="B5472" s="10">
        <v>202003</v>
      </c>
      <c r="C5472" s="10">
        <v>211</v>
      </c>
      <c r="D5472" s="10" t="s">
        <v>65</v>
      </c>
      <c r="E5472" s="11">
        <v>4562342690043</v>
      </c>
      <c r="F5472" s="10">
        <v>0</v>
      </c>
      <c r="G5472" s="10">
        <v>0</v>
      </c>
      <c r="H5472" s="10" t="s">
        <v>21</v>
      </c>
      <c r="I5472" s="10" t="s">
        <v>19</v>
      </c>
      <c r="J5472" s="10" t="s">
        <v>329</v>
      </c>
      <c r="K5472" s="10">
        <v>25</v>
      </c>
      <c r="L5472" s="10">
        <v>0</v>
      </c>
      <c r="M5472" s="10">
        <v>0</v>
      </c>
      <c r="N5472" s="10">
        <v>0</v>
      </c>
    </row>
    <row r="5473" spans="1:14" x14ac:dyDescent="0.15">
      <c r="A5473" t="str">
        <f t="shared" si="88"/>
        <v>202003_211_4562342690067</v>
      </c>
      <c r="B5473" s="10">
        <v>202003</v>
      </c>
      <c r="C5473" s="10">
        <v>211</v>
      </c>
      <c r="D5473" s="10" t="s">
        <v>65</v>
      </c>
      <c r="E5473" s="11">
        <v>4562342690067</v>
      </c>
      <c r="F5473" s="10">
        <v>0</v>
      </c>
      <c r="G5473" s="10">
        <v>0</v>
      </c>
      <c r="H5473" s="10" t="s">
        <v>23</v>
      </c>
      <c r="I5473" s="10" t="s">
        <v>19</v>
      </c>
      <c r="J5473" s="10" t="s">
        <v>329</v>
      </c>
      <c r="K5473" s="10">
        <v>25</v>
      </c>
      <c r="L5473" s="10">
        <v>1</v>
      </c>
      <c r="M5473" s="10">
        <v>0</v>
      </c>
      <c r="N5473" s="10">
        <v>0</v>
      </c>
    </row>
    <row r="5474" spans="1:14" x14ac:dyDescent="0.15">
      <c r="A5474" t="str">
        <f t="shared" si="88"/>
        <v>202003_211_4562342690074</v>
      </c>
      <c r="B5474" s="10">
        <v>202003</v>
      </c>
      <c r="C5474" s="10">
        <v>211</v>
      </c>
      <c r="D5474" s="10" t="s">
        <v>65</v>
      </c>
      <c r="E5474" s="11">
        <v>4562342690074</v>
      </c>
      <c r="F5474" s="10">
        <v>0</v>
      </c>
      <c r="G5474" s="10">
        <v>0</v>
      </c>
      <c r="H5474" s="10" t="s">
        <v>24</v>
      </c>
      <c r="I5474" s="10" t="s">
        <v>19</v>
      </c>
      <c r="J5474" s="10" t="s">
        <v>329</v>
      </c>
      <c r="K5474" s="10">
        <v>19</v>
      </c>
      <c r="L5474" s="10">
        <v>1</v>
      </c>
      <c r="M5474" s="10">
        <v>0</v>
      </c>
      <c r="N5474" s="10">
        <v>0</v>
      </c>
    </row>
    <row r="5475" spans="1:14" x14ac:dyDescent="0.15">
      <c r="A5475" t="str">
        <f t="shared" si="88"/>
        <v>202003_211_4562342690081</v>
      </c>
      <c r="B5475" s="10">
        <v>202003</v>
      </c>
      <c r="C5475" s="10">
        <v>211</v>
      </c>
      <c r="D5475" s="10" t="s">
        <v>65</v>
      </c>
      <c r="E5475" s="11">
        <v>4562342690081</v>
      </c>
      <c r="F5475" s="10">
        <v>0</v>
      </c>
      <c r="G5475" s="10">
        <v>0</v>
      </c>
      <c r="H5475" s="10" t="s">
        <v>25</v>
      </c>
      <c r="I5475" s="10" t="s">
        <v>19</v>
      </c>
      <c r="J5475" s="10" t="s">
        <v>329</v>
      </c>
      <c r="K5475" s="10">
        <v>8</v>
      </c>
      <c r="L5475" s="10">
        <v>0</v>
      </c>
      <c r="M5475" s="10">
        <v>0</v>
      </c>
      <c r="N5475" s="10">
        <v>0</v>
      </c>
    </row>
    <row r="5476" spans="1:14" x14ac:dyDescent="0.15">
      <c r="A5476" t="str">
        <f t="shared" si="88"/>
        <v>202003_13_4562342690029</v>
      </c>
      <c r="B5476" s="10">
        <v>202003</v>
      </c>
      <c r="C5476" s="10">
        <v>13</v>
      </c>
      <c r="D5476" s="10" t="s">
        <v>38</v>
      </c>
      <c r="E5476" s="11">
        <v>4562342690029</v>
      </c>
      <c r="F5476" s="10">
        <v>0</v>
      </c>
      <c r="G5476" s="10">
        <v>0</v>
      </c>
      <c r="H5476" s="10" t="s">
        <v>18</v>
      </c>
      <c r="I5476" s="10" t="s">
        <v>19</v>
      </c>
      <c r="J5476" s="10" t="s">
        <v>329</v>
      </c>
      <c r="K5476" s="10">
        <v>15</v>
      </c>
      <c r="L5476" s="10">
        <v>2</v>
      </c>
      <c r="M5476" s="10">
        <v>0</v>
      </c>
      <c r="N5476" s="10">
        <v>0</v>
      </c>
    </row>
    <row r="5477" spans="1:14" x14ac:dyDescent="0.15">
      <c r="A5477" t="str">
        <f t="shared" si="88"/>
        <v>202003_13_4562342690036</v>
      </c>
      <c r="B5477" s="10">
        <v>202003</v>
      </c>
      <c r="C5477" s="10">
        <v>13</v>
      </c>
      <c r="D5477" s="10" t="s">
        <v>38</v>
      </c>
      <c r="E5477" s="11">
        <v>4562342690036</v>
      </c>
      <c r="F5477" s="10">
        <v>0</v>
      </c>
      <c r="G5477" s="10">
        <v>0</v>
      </c>
      <c r="H5477" s="10" t="s">
        <v>20</v>
      </c>
      <c r="I5477" s="10" t="s">
        <v>19</v>
      </c>
      <c r="J5477" s="10" t="s">
        <v>329</v>
      </c>
      <c r="K5477" s="10">
        <v>6</v>
      </c>
      <c r="L5477" s="10">
        <v>0</v>
      </c>
      <c r="M5477" s="10">
        <v>0</v>
      </c>
      <c r="N5477" s="10">
        <v>0</v>
      </c>
    </row>
    <row r="5478" spans="1:14" x14ac:dyDescent="0.15">
      <c r="A5478" t="str">
        <f t="shared" si="88"/>
        <v>202003_13_4562342690050</v>
      </c>
      <c r="B5478" s="10">
        <v>202003</v>
      </c>
      <c r="C5478" s="10">
        <v>13</v>
      </c>
      <c r="D5478" s="10" t="s">
        <v>38</v>
      </c>
      <c r="E5478" s="11">
        <v>4562342690050</v>
      </c>
      <c r="F5478" s="10">
        <v>0</v>
      </c>
      <c r="G5478" s="10">
        <v>0</v>
      </c>
      <c r="H5478" s="10" t="s">
        <v>22</v>
      </c>
      <c r="I5478" s="10" t="s">
        <v>19</v>
      </c>
      <c r="J5478" s="10" t="s">
        <v>329</v>
      </c>
      <c r="K5478" s="10">
        <v>2</v>
      </c>
      <c r="L5478" s="10">
        <v>0</v>
      </c>
      <c r="M5478" s="10">
        <v>0</v>
      </c>
      <c r="N5478" s="10">
        <v>0</v>
      </c>
    </row>
    <row r="5479" spans="1:14" x14ac:dyDescent="0.15">
      <c r="A5479" t="str">
        <f t="shared" si="88"/>
        <v>202003_13_4562342690043</v>
      </c>
      <c r="B5479" s="10">
        <v>202003</v>
      </c>
      <c r="C5479" s="10">
        <v>13</v>
      </c>
      <c r="D5479" s="10" t="s">
        <v>38</v>
      </c>
      <c r="E5479" s="11">
        <v>4562342690043</v>
      </c>
      <c r="F5479" s="10">
        <v>0</v>
      </c>
      <c r="G5479" s="10">
        <v>0</v>
      </c>
      <c r="H5479" s="10" t="s">
        <v>21</v>
      </c>
      <c r="I5479" s="10" t="s">
        <v>19</v>
      </c>
      <c r="J5479" s="10" t="s">
        <v>329</v>
      </c>
      <c r="K5479" s="10">
        <v>7</v>
      </c>
      <c r="L5479" s="10">
        <v>2</v>
      </c>
      <c r="M5479" s="10">
        <v>0</v>
      </c>
      <c r="N5479" s="10">
        <v>0</v>
      </c>
    </row>
    <row r="5480" spans="1:14" x14ac:dyDescent="0.15">
      <c r="A5480" t="str">
        <f t="shared" si="88"/>
        <v>202003_13_4562342690067</v>
      </c>
      <c r="B5480" s="10">
        <v>202003</v>
      </c>
      <c r="C5480" s="10">
        <v>13</v>
      </c>
      <c r="D5480" s="10" t="s">
        <v>38</v>
      </c>
      <c r="E5480" s="11">
        <v>4562342690067</v>
      </c>
      <c r="F5480" s="10">
        <v>0</v>
      </c>
      <c r="G5480" s="10">
        <v>0</v>
      </c>
      <c r="H5480" s="10" t="s">
        <v>23</v>
      </c>
      <c r="I5480" s="10" t="s">
        <v>19</v>
      </c>
      <c r="J5480" s="10" t="s">
        <v>329</v>
      </c>
      <c r="K5480" s="10">
        <v>17</v>
      </c>
      <c r="L5480" s="10">
        <v>0</v>
      </c>
      <c r="M5480" s="10">
        <v>0</v>
      </c>
      <c r="N5480" s="10">
        <v>0</v>
      </c>
    </row>
    <row r="5481" spans="1:14" x14ac:dyDescent="0.15">
      <c r="A5481" t="str">
        <f t="shared" si="88"/>
        <v>202003_13_4562342690074</v>
      </c>
      <c r="B5481" s="10">
        <v>202003</v>
      </c>
      <c r="C5481" s="10">
        <v>13</v>
      </c>
      <c r="D5481" s="10" t="s">
        <v>38</v>
      </c>
      <c r="E5481" s="11">
        <v>4562342690074</v>
      </c>
      <c r="F5481" s="10">
        <v>0</v>
      </c>
      <c r="G5481" s="10">
        <v>0</v>
      </c>
      <c r="H5481" s="10" t="s">
        <v>24</v>
      </c>
      <c r="I5481" s="10" t="s">
        <v>19</v>
      </c>
      <c r="J5481" s="10" t="s">
        <v>329</v>
      </c>
      <c r="K5481" s="10">
        <v>12</v>
      </c>
      <c r="L5481" s="10">
        <v>1</v>
      </c>
      <c r="M5481" s="10">
        <v>0</v>
      </c>
      <c r="N5481" s="10">
        <v>0</v>
      </c>
    </row>
    <row r="5482" spans="1:14" x14ac:dyDescent="0.15">
      <c r="A5482" t="str">
        <f t="shared" si="88"/>
        <v>202003_13_4562342690081</v>
      </c>
      <c r="B5482" s="10">
        <v>202003</v>
      </c>
      <c r="C5482" s="10">
        <v>13</v>
      </c>
      <c r="D5482" s="10" t="s">
        <v>38</v>
      </c>
      <c r="E5482" s="11">
        <v>4562342690081</v>
      </c>
      <c r="F5482" s="10">
        <v>0</v>
      </c>
      <c r="G5482" s="10">
        <v>0</v>
      </c>
      <c r="H5482" s="10" t="s">
        <v>25</v>
      </c>
      <c r="I5482" s="10" t="s">
        <v>19</v>
      </c>
      <c r="J5482" s="10" t="s">
        <v>329</v>
      </c>
      <c r="K5482" s="10">
        <v>2</v>
      </c>
      <c r="L5482" s="10">
        <v>1</v>
      </c>
      <c r="M5482" s="10">
        <v>0</v>
      </c>
      <c r="N5482" s="10">
        <v>0</v>
      </c>
    </row>
    <row r="5483" spans="1:14" x14ac:dyDescent="0.15">
      <c r="A5483" t="str">
        <f t="shared" si="88"/>
        <v>202004_6_4562342690029</v>
      </c>
      <c r="B5483" s="10">
        <v>202004</v>
      </c>
      <c r="C5483" s="10">
        <v>6</v>
      </c>
      <c r="D5483" s="10" t="s">
        <v>35</v>
      </c>
      <c r="E5483" s="11">
        <v>4562342690029</v>
      </c>
      <c r="F5483" s="10">
        <v>0</v>
      </c>
      <c r="G5483" s="10">
        <v>0</v>
      </c>
      <c r="H5483" s="10" t="s">
        <v>18</v>
      </c>
      <c r="I5483" s="10" t="s">
        <v>19</v>
      </c>
      <c r="J5483" s="10" t="s">
        <v>329</v>
      </c>
      <c r="K5483" s="10">
        <v>7</v>
      </c>
      <c r="L5483" s="10">
        <v>0</v>
      </c>
      <c r="M5483" s="10">
        <v>0</v>
      </c>
      <c r="N5483" s="10">
        <v>0</v>
      </c>
    </row>
    <row r="5484" spans="1:14" x14ac:dyDescent="0.15">
      <c r="A5484" t="str">
        <f t="shared" si="88"/>
        <v>202004_6_4562342690036</v>
      </c>
      <c r="B5484" s="10">
        <v>202004</v>
      </c>
      <c r="C5484" s="10">
        <v>6</v>
      </c>
      <c r="D5484" s="10" t="s">
        <v>35</v>
      </c>
      <c r="E5484" s="11">
        <v>4562342690036</v>
      </c>
      <c r="F5484" s="10">
        <v>0</v>
      </c>
      <c r="G5484" s="10">
        <v>0</v>
      </c>
      <c r="H5484" s="10" t="s">
        <v>20</v>
      </c>
      <c r="I5484" s="10" t="s">
        <v>19</v>
      </c>
      <c r="J5484" s="10" t="s">
        <v>329</v>
      </c>
      <c r="K5484" s="10">
        <v>4</v>
      </c>
      <c r="L5484" s="10">
        <v>0</v>
      </c>
      <c r="M5484" s="10">
        <v>0</v>
      </c>
      <c r="N5484" s="10">
        <v>0</v>
      </c>
    </row>
    <row r="5485" spans="1:14" x14ac:dyDescent="0.15">
      <c r="A5485" t="str">
        <f t="shared" si="88"/>
        <v>202004_6_4562342690050</v>
      </c>
      <c r="B5485" s="10">
        <v>202004</v>
      </c>
      <c r="C5485" s="10">
        <v>6</v>
      </c>
      <c r="D5485" s="10" t="s">
        <v>35</v>
      </c>
      <c r="E5485" s="11">
        <v>4562342690050</v>
      </c>
      <c r="F5485" s="10">
        <v>0</v>
      </c>
      <c r="G5485" s="10">
        <v>0</v>
      </c>
      <c r="H5485" s="10" t="s">
        <v>22</v>
      </c>
      <c r="I5485" s="10" t="s">
        <v>19</v>
      </c>
      <c r="J5485" s="10" t="s">
        <v>329</v>
      </c>
      <c r="K5485" s="10">
        <v>8</v>
      </c>
      <c r="L5485" s="10">
        <v>0</v>
      </c>
      <c r="M5485" s="10">
        <v>0</v>
      </c>
      <c r="N5485" s="10">
        <v>0</v>
      </c>
    </row>
    <row r="5486" spans="1:14" x14ac:dyDescent="0.15">
      <c r="A5486" t="str">
        <f t="shared" si="88"/>
        <v>202004_6_4562342690043</v>
      </c>
      <c r="B5486" s="10">
        <v>202004</v>
      </c>
      <c r="C5486" s="10">
        <v>6</v>
      </c>
      <c r="D5486" s="10" t="s">
        <v>35</v>
      </c>
      <c r="E5486" s="11">
        <v>4562342690043</v>
      </c>
      <c r="F5486" s="10">
        <v>0</v>
      </c>
      <c r="G5486" s="10">
        <v>0</v>
      </c>
      <c r="H5486" s="10" t="s">
        <v>21</v>
      </c>
      <c r="I5486" s="10" t="s">
        <v>19</v>
      </c>
      <c r="J5486" s="10" t="s">
        <v>329</v>
      </c>
      <c r="K5486" s="10">
        <v>14</v>
      </c>
      <c r="L5486" s="10">
        <v>1</v>
      </c>
      <c r="M5486" s="10">
        <v>0</v>
      </c>
      <c r="N5486" s="10">
        <v>0</v>
      </c>
    </row>
    <row r="5487" spans="1:14" x14ac:dyDescent="0.15">
      <c r="A5487" t="str">
        <f t="shared" si="88"/>
        <v>202004_6_4562342690067</v>
      </c>
      <c r="B5487" s="10">
        <v>202004</v>
      </c>
      <c r="C5487" s="10">
        <v>6</v>
      </c>
      <c r="D5487" s="10" t="s">
        <v>35</v>
      </c>
      <c r="E5487" s="11">
        <v>4562342690067</v>
      </c>
      <c r="F5487" s="10">
        <v>0</v>
      </c>
      <c r="G5487" s="10">
        <v>0</v>
      </c>
      <c r="H5487" s="10" t="s">
        <v>23</v>
      </c>
      <c r="I5487" s="10" t="s">
        <v>19</v>
      </c>
      <c r="J5487" s="10" t="s">
        <v>329</v>
      </c>
      <c r="K5487" s="10">
        <v>19</v>
      </c>
      <c r="L5487" s="10">
        <v>0</v>
      </c>
      <c r="M5487" s="10">
        <v>0</v>
      </c>
      <c r="N5487" s="10">
        <v>0</v>
      </c>
    </row>
    <row r="5488" spans="1:14" x14ac:dyDescent="0.15">
      <c r="A5488" t="str">
        <f t="shared" si="88"/>
        <v>202004_6_4562342690074</v>
      </c>
      <c r="B5488" s="10">
        <v>202004</v>
      </c>
      <c r="C5488" s="10">
        <v>6</v>
      </c>
      <c r="D5488" s="10" t="s">
        <v>35</v>
      </c>
      <c r="E5488" s="11">
        <v>4562342690074</v>
      </c>
      <c r="F5488" s="10">
        <v>0</v>
      </c>
      <c r="G5488" s="10">
        <v>0</v>
      </c>
      <c r="H5488" s="10" t="s">
        <v>24</v>
      </c>
      <c r="I5488" s="10" t="s">
        <v>19</v>
      </c>
      <c r="J5488" s="10" t="s">
        <v>329</v>
      </c>
      <c r="K5488" s="10">
        <v>3</v>
      </c>
      <c r="L5488" s="10">
        <v>0</v>
      </c>
      <c r="M5488" s="10">
        <v>0</v>
      </c>
      <c r="N5488" s="10">
        <v>0</v>
      </c>
    </row>
    <row r="5489" spans="1:14" x14ac:dyDescent="0.15">
      <c r="A5489" t="str">
        <f t="shared" si="88"/>
        <v>202004_6_4562342690081</v>
      </c>
      <c r="B5489" s="10">
        <v>202004</v>
      </c>
      <c r="C5489" s="10">
        <v>6</v>
      </c>
      <c r="D5489" s="10" t="s">
        <v>35</v>
      </c>
      <c r="E5489" s="11">
        <v>4562342690081</v>
      </c>
      <c r="F5489" s="10">
        <v>0</v>
      </c>
      <c r="G5489" s="10">
        <v>0</v>
      </c>
      <c r="H5489" s="10" t="s">
        <v>25</v>
      </c>
      <c r="I5489" s="10" t="s">
        <v>19</v>
      </c>
      <c r="J5489" s="10" t="s">
        <v>329</v>
      </c>
      <c r="K5489" s="10">
        <v>3</v>
      </c>
      <c r="L5489" s="10">
        <v>0</v>
      </c>
      <c r="M5489" s="10">
        <v>0</v>
      </c>
      <c r="N5489" s="10">
        <v>0</v>
      </c>
    </row>
    <row r="5490" spans="1:14" x14ac:dyDescent="0.15">
      <c r="A5490" t="str">
        <f t="shared" si="88"/>
        <v>202004_83_4562342690029</v>
      </c>
      <c r="B5490" s="10">
        <v>202004</v>
      </c>
      <c r="C5490" s="10">
        <v>83</v>
      </c>
      <c r="D5490" s="10" t="s">
        <v>46</v>
      </c>
      <c r="E5490" s="11">
        <v>4562342690029</v>
      </c>
      <c r="F5490" s="10">
        <v>0</v>
      </c>
      <c r="G5490" s="10">
        <v>0</v>
      </c>
      <c r="H5490" s="10" t="s">
        <v>18</v>
      </c>
      <c r="I5490" s="10" t="s">
        <v>19</v>
      </c>
      <c r="J5490" s="10" t="s">
        <v>329</v>
      </c>
      <c r="K5490" s="10">
        <v>21</v>
      </c>
      <c r="L5490" s="10">
        <v>1</v>
      </c>
      <c r="M5490" s="10">
        <v>0</v>
      </c>
      <c r="N5490" s="10">
        <v>0</v>
      </c>
    </row>
    <row r="5491" spans="1:14" x14ac:dyDescent="0.15">
      <c r="A5491" t="str">
        <f t="shared" si="88"/>
        <v>202004_83_4562342690036</v>
      </c>
      <c r="B5491" s="10">
        <v>202004</v>
      </c>
      <c r="C5491" s="10">
        <v>83</v>
      </c>
      <c r="D5491" s="10" t="s">
        <v>46</v>
      </c>
      <c r="E5491" s="11">
        <v>4562342690036</v>
      </c>
      <c r="F5491" s="10">
        <v>0</v>
      </c>
      <c r="G5491" s="10">
        <v>0</v>
      </c>
      <c r="H5491" s="10" t="s">
        <v>20</v>
      </c>
      <c r="I5491" s="10" t="s">
        <v>19</v>
      </c>
      <c r="J5491" s="10" t="s">
        <v>329</v>
      </c>
      <c r="K5491" s="10">
        <v>6</v>
      </c>
      <c r="L5491" s="10">
        <v>0</v>
      </c>
      <c r="M5491" s="10">
        <v>0</v>
      </c>
      <c r="N5491" s="10">
        <v>0</v>
      </c>
    </row>
    <row r="5492" spans="1:14" x14ac:dyDescent="0.15">
      <c r="A5492" t="str">
        <f t="shared" si="88"/>
        <v>202004_83_4562342690050</v>
      </c>
      <c r="B5492" s="10">
        <v>202004</v>
      </c>
      <c r="C5492" s="10">
        <v>83</v>
      </c>
      <c r="D5492" s="10" t="s">
        <v>46</v>
      </c>
      <c r="E5492" s="11">
        <v>4562342690050</v>
      </c>
      <c r="F5492" s="10">
        <v>0</v>
      </c>
      <c r="G5492" s="10">
        <v>0</v>
      </c>
      <c r="H5492" s="10" t="s">
        <v>22</v>
      </c>
      <c r="I5492" s="10" t="s">
        <v>19</v>
      </c>
      <c r="J5492" s="10" t="s">
        <v>329</v>
      </c>
      <c r="K5492" s="10">
        <v>5</v>
      </c>
      <c r="L5492" s="10">
        <v>0</v>
      </c>
      <c r="M5492" s="10">
        <v>0</v>
      </c>
      <c r="N5492" s="10">
        <v>0</v>
      </c>
    </row>
    <row r="5493" spans="1:14" x14ac:dyDescent="0.15">
      <c r="A5493" t="str">
        <f t="shared" si="88"/>
        <v>202004_83_4562342690043</v>
      </c>
      <c r="B5493" s="10">
        <v>202004</v>
      </c>
      <c r="C5493" s="10">
        <v>83</v>
      </c>
      <c r="D5493" s="10" t="s">
        <v>46</v>
      </c>
      <c r="E5493" s="11">
        <v>4562342690043</v>
      </c>
      <c r="F5493" s="10">
        <v>0</v>
      </c>
      <c r="G5493" s="10">
        <v>0</v>
      </c>
      <c r="H5493" s="10" t="s">
        <v>21</v>
      </c>
      <c r="I5493" s="10" t="s">
        <v>19</v>
      </c>
      <c r="J5493" s="10" t="s">
        <v>329</v>
      </c>
      <c r="K5493" s="10">
        <v>15</v>
      </c>
      <c r="L5493" s="10">
        <v>0</v>
      </c>
      <c r="M5493" s="10">
        <v>0</v>
      </c>
      <c r="N5493" s="10">
        <v>0</v>
      </c>
    </row>
    <row r="5494" spans="1:14" x14ac:dyDescent="0.15">
      <c r="A5494" t="str">
        <f t="shared" si="88"/>
        <v>202004_83_4562342690067</v>
      </c>
      <c r="B5494" s="10">
        <v>202004</v>
      </c>
      <c r="C5494" s="10">
        <v>83</v>
      </c>
      <c r="D5494" s="10" t="s">
        <v>46</v>
      </c>
      <c r="E5494" s="11">
        <v>4562342690067</v>
      </c>
      <c r="F5494" s="10">
        <v>0</v>
      </c>
      <c r="G5494" s="10">
        <v>0</v>
      </c>
      <c r="H5494" s="10" t="s">
        <v>23</v>
      </c>
      <c r="I5494" s="10" t="s">
        <v>19</v>
      </c>
      <c r="J5494" s="10" t="s">
        <v>329</v>
      </c>
      <c r="K5494" s="10">
        <v>19</v>
      </c>
      <c r="L5494" s="10">
        <v>1</v>
      </c>
      <c r="M5494" s="10">
        <v>0</v>
      </c>
      <c r="N5494" s="10">
        <v>0</v>
      </c>
    </row>
    <row r="5495" spans="1:14" x14ac:dyDescent="0.15">
      <c r="A5495" t="str">
        <f t="shared" si="88"/>
        <v>202004_83_4562342690074</v>
      </c>
      <c r="B5495" s="10">
        <v>202004</v>
      </c>
      <c r="C5495" s="10">
        <v>83</v>
      </c>
      <c r="D5495" s="10" t="s">
        <v>46</v>
      </c>
      <c r="E5495" s="11">
        <v>4562342690074</v>
      </c>
      <c r="F5495" s="10">
        <v>0</v>
      </c>
      <c r="G5495" s="10">
        <v>0</v>
      </c>
      <c r="H5495" s="10" t="s">
        <v>24</v>
      </c>
      <c r="I5495" s="10" t="s">
        <v>19</v>
      </c>
      <c r="J5495" s="10" t="s">
        <v>329</v>
      </c>
      <c r="K5495" s="10">
        <v>11</v>
      </c>
      <c r="L5495" s="10">
        <v>0</v>
      </c>
      <c r="M5495" s="10">
        <v>0</v>
      </c>
      <c r="N5495" s="10">
        <v>0</v>
      </c>
    </row>
    <row r="5496" spans="1:14" x14ac:dyDescent="0.15">
      <c r="A5496" t="str">
        <f t="shared" si="88"/>
        <v>202004_83_4562342690081</v>
      </c>
      <c r="B5496" s="10">
        <v>202004</v>
      </c>
      <c r="C5496" s="10">
        <v>83</v>
      </c>
      <c r="D5496" s="10" t="s">
        <v>46</v>
      </c>
      <c r="E5496" s="11">
        <v>4562342690081</v>
      </c>
      <c r="F5496" s="10">
        <v>0</v>
      </c>
      <c r="G5496" s="10">
        <v>0</v>
      </c>
      <c r="H5496" s="10" t="s">
        <v>25</v>
      </c>
      <c r="I5496" s="10" t="s">
        <v>19</v>
      </c>
      <c r="J5496" s="10" t="s">
        <v>329</v>
      </c>
      <c r="K5496" s="10">
        <v>4</v>
      </c>
      <c r="L5496" s="10">
        <v>0</v>
      </c>
      <c r="M5496" s="10">
        <v>0</v>
      </c>
      <c r="N5496" s="10">
        <v>0</v>
      </c>
    </row>
    <row r="5497" spans="1:14" x14ac:dyDescent="0.15">
      <c r="A5497" t="str">
        <f t="shared" si="88"/>
        <v>202004_178_4562342690029</v>
      </c>
      <c r="B5497" s="10">
        <v>202004</v>
      </c>
      <c r="C5497" s="10">
        <v>178</v>
      </c>
      <c r="D5497" s="10" t="s">
        <v>62</v>
      </c>
      <c r="E5497" s="11">
        <v>4562342690029</v>
      </c>
      <c r="F5497" s="10">
        <v>0</v>
      </c>
      <c r="G5497" s="10">
        <v>0</v>
      </c>
      <c r="H5497" s="10" t="s">
        <v>18</v>
      </c>
      <c r="I5497" s="10" t="s">
        <v>19</v>
      </c>
      <c r="J5497" s="10" t="s">
        <v>329</v>
      </c>
      <c r="K5497" s="10">
        <v>16</v>
      </c>
      <c r="L5497" s="10">
        <v>4</v>
      </c>
      <c r="M5497" s="10">
        <v>0</v>
      </c>
      <c r="N5497" s="10">
        <v>0</v>
      </c>
    </row>
    <row r="5498" spans="1:14" x14ac:dyDescent="0.15">
      <c r="A5498" t="str">
        <f t="shared" si="88"/>
        <v>202004_178_4562342690036</v>
      </c>
      <c r="B5498" s="10">
        <v>202004</v>
      </c>
      <c r="C5498" s="10">
        <v>178</v>
      </c>
      <c r="D5498" s="10" t="s">
        <v>62</v>
      </c>
      <c r="E5498" s="11">
        <v>4562342690036</v>
      </c>
      <c r="F5498" s="10">
        <v>0</v>
      </c>
      <c r="G5498" s="10">
        <v>0</v>
      </c>
      <c r="H5498" s="10" t="s">
        <v>20</v>
      </c>
      <c r="I5498" s="10" t="s">
        <v>19</v>
      </c>
      <c r="J5498" s="10" t="s">
        <v>329</v>
      </c>
      <c r="K5498" s="10">
        <v>5</v>
      </c>
      <c r="L5498" s="10">
        <v>0</v>
      </c>
      <c r="M5498" s="10">
        <v>0</v>
      </c>
      <c r="N5498" s="10">
        <v>0</v>
      </c>
    </row>
    <row r="5499" spans="1:14" x14ac:dyDescent="0.15">
      <c r="A5499" t="str">
        <f t="shared" si="88"/>
        <v>202004_178_4562342690050</v>
      </c>
      <c r="B5499" s="10">
        <v>202004</v>
      </c>
      <c r="C5499" s="10">
        <v>178</v>
      </c>
      <c r="D5499" s="10" t="s">
        <v>62</v>
      </c>
      <c r="E5499" s="11">
        <v>4562342690050</v>
      </c>
      <c r="F5499" s="10">
        <v>0</v>
      </c>
      <c r="G5499" s="10">
        <v>0</v>
      </c>
      <c r="H5499" s="10" t="s">
        <v>22</v>
      </c>
      <c r="I5499" s="10" t="s">
        <v>19</v>
      </c>
      <c r="J5499" s="10" t="s">
        <v>329</v>
      </c>
      <c r="K5499" s="10">
        <v>3</v>
      </c>
      <c r="L5499" s="10">
        <v>0</v>
      </c>
      <c r="M5499" s="10">
        <v>0</v>
      </c>
      <c r="N5499" s="10">
        <v>0</v>
      </c>
    </row>
    <row r="5500" spans="1:14" x14ac:dyDescent="0.15">
      <c r="A5500" t="str">
        <f t="shared" si="88"/>
        <v>202004_178_4562342690043</v>
      </c>
      <c r="B5500" s="10">
        <v>202004</v>
      </c>
      <c r="C5500" s="10">
        <v>178</v>
      </c>
      <c r="D5500" s="10" t="s">
        <v>62</v>
      </c>
      <c r="E5500" s="11">
        <v>4562342690043</v>
      </c>
      <c r="F5500" s="10">
        <v>0</v>
      </c>
      <c r="G5500" s="10">
        <v>0</v>
      </c>
      <c r="H5500" s="10" t="s">
        <v>21</v>
      </c>
      <c r="I5500" s="10" t="s">
        <v>19</v>
      </c>
      <c r="J5500" s="10" t="s">
        <v>329</v>
      </c>
      <c r="K5500" s="10">
        <v>11</v>
      </c>
      <c r="L5500" s="10">
        <v>3</v>
      </c>
      <c r="M5500" s="10">
        <v>0</v>
      </c>
      <c r="N5500" s="10">
        <v>0</v>
      </c>
    </row>
    <row r="5501" spans="1:14" x14ac:dyDescent="0.15">
      <c r="A5501" t="str">
        <f t="shared" si="88"/>
        <v>202004_178_4562342690067</v>
      </c>
      <c r="B5501" s="10">
        <v>202004</v>
      </c>
      <c r="C5501" s="10">
        <v>178</v>
      </c>
      <c r="D5501" s="10" t="s">
        <v>62</v>
      </c>
      <c r="E5501" s="11">
        <v>4562342690067</v>
      </c>
      <c r="F5501" s="10">
        <v>0</v>
      </c>
      <c r="G5501" s="10">
        <v>0</v>
      </c>
      <c r="H5501" s="10" t="s">
        <v>23</v>
      </c>
      <c r="I5501" s="10" t="s">
        <v>19</v>
      </c>
      <c r="J5501" s="10" t="s">
        <v>329</v>
      </c>
      <c r="K5501" s="10">
        <v>21</v>
      </c>
      <c r="L5501" s="10">
        <v>0</v>
      </c>
      <c r="M5501" s="10">
        <v>0</v>
      </c>
      <c r="N5501" s="10">
        <v>0</v>
      </c>
    </row>
    <row r="5502" spans="1:14" x14ac:dyDescent="0.15">
      <c r="A5502" t="str">
        <f t="shared" si="88"/>
        <v>202004_178_4562342690074</v>
      </c>
      <c r="B5502" s="10">
        <v>202004</v>
      </c>
      <c r="C5502" s="10">
        <v>178</v>
      </c>
      <c r="D5502" s="10" t="s">
        <v>62</v>
      </c>
      <c r="E5502" s="11">
        <v>4562342690074</v>
      </c>
      <c r="F5502" s="10">
        <v>0</v>
      </c>
      <c r="G5502" s="10">
        <v>0</v>
      </c>
      <c r="H5502" s="10" t="s">
        <v>24</v>
      </c>
      <c r="I5502" s="10" t="s">
        <v>19</v>
      </c>
      <c r="J5502" s="10" t="s">
        <v>329</v>
      </c>
      <c r="K5502" s="10">
        <v>20</v>
      </c>
      <c r="L5502" s="10">
        <v>1</v>
      </c>
      <c r="M5502" s="10">
        <v>0</v>
      </c>
      <c r="N5502" s="10">
        <v>0</v>
      </c>
    </row>
    <row r="5503" spans="1:14" x14ac:dyDescent="0.15">
      <c r="A5503" t="str">
        <f t="shared" si="88"/>
        <v>202004_178_4562342690081</v>
      </c>
      <c r="B5503" s="10">
        <v>202004</v>
      </c>
      <c r="C5503" s="10">
        <v>178</v>
      </c>
      <c r="D5503" s="10" t="s">
        <v>62</v>
      </c>
      <c r="E5503" s="11">
        <v>4562342690081</v>
      </c>
      <c r="F5503" s="10">
        <v>0</v>
      </c>
      <c r="G5503" s="10">
        <v>0</v>
      </c>
      <c r="H5503" s="10" t="s">
        <v>25</v>
      </c>
      <c r="I5503" s="10" t="s">
        <v>19</v>
      </c>
      <c r="J5503" s="10" t="s">
        <v>329</v>
      </c>
      <c r="K5503" s="10">
        <v>6</v>
      </c>
      <c r="L5503" s="10">
        <v>0</v>
      </c>
      <c r="M5503" s="10">
        <v>0</v>
      </c>
      <c r="N5503" s="10">
        <v>0</v>
      </c>
    </row>
    <row r="5504" spans="1:14" x14ac:dyDescent="0.15">
      <c r="A5504" t="str">
        <f t="shared" si="88"/>
        <v>202004_369_4562342690029</v>
      </c>
      <c r="B5504" s="10">
        <v>202004</v>
      </c>
      <c r="C5504" s="10">
        <v>369</v>
      </c>
      <c r="D5504" s="10" t="s">
        <v>95</v>
      </c>
      <c r="E5504" s="11">
        <v>4562342690029</v>
      </c>
      <c r="F5504" s="10">
        <v>0</v>
      </c>
      <c r="G5504" s="10">
        <v>0</v>
      </c>
      <c r="H5504" s="10" t="s">
        <v>18</v>
      </c>
      <c r="I5504" s="10" t="s">
        <v>19</v>
      </c>
      <c r="J5504" s="10" t="s">
        <v>329</v>
      </c>
      <c r="K5504" s="10">
        <v>16</v>
      </c>
      <c r="L5504" s="10">
        <v>0</v>
      </c>
      <c r="M5504" s="10">
        <v>0</v>
      </c>
      <c r="N5504" s="10">
        <v>0</v>
      </c>
    </row>
    <row r="5505" spans="1:14" x14ac:dyDescent="0.15">
      <c r="A5505" t="str">
        <f t="shared" si="88"/>
        <v>202004_369_4562342690036</v>
      </c>
      <c r="B5505" s="10">
        <v>202004</v>
      </c>
      <c r="C5505" s="10">
        <v>369</v>
      </c>
      <c r="D5505" s="10" t="s">
        <v>95</v>
      </c>
      <c r="E5505" s="11">
        <v>4562342690036</v>
      </c>
      <c r="F5505" s="10">
        <v>0</v>
      </c>
      <c r="G5505" s="10">
        <v>0</v>
      </c>
      <c r="H5505" s="10" t="s">
        <v>20</v>
      </c>
      <c r="I5505" s="10" t="s">
        <v>19</v>
      </c>
      <c r="J5505" s="10" t="s">
        <v>329</v>
      </c>
      <c r="K5505" s="10">
        <v>5</v>
      </c>
      <c r="L5505" s="10">
        <v>0</v>
      </c>
      <c r="M5505" s="10">
        <v>0</v>
      </c>
      <c r="N5505" s="10">
        <v>0</v>
      </c>
    </row>
    <row r="5506" spans="1:14" x14ac:dyDescent="0.15">
      <c r="A5506" t="str">
        <f t="shared" si="88"/>
        <v>202004_369_4562342690050</v>
      </c>
      <c r="B5506" s="10">
        <v>202004</v>
      </c>
      <c r="C5506" s="10">
        <v>369</v>
      </c>
      <c r="D5506" s="10" t="s">
        <v>95</v>
      </c>
      <c r="E5506" s="11">
        <v>4562342690050</v>
      </c>
      <c r="F5506" s="10">
        <v>0</v>
      </c>
      <c r="G5506" s="10">
        <v>0</v>
      </c>
      <c r="H5506" s="10" t="s">
        <v>22</v>
      </c>
      <c r="I5506" s="10" t="s">
        <v>19</v>
      </c>
      <c r="J5506" s="10" t="s">
        <v>329</v>
      </c>
      <c r="K5506" s="10">
        <v>4</v>
      </c>
      <c r="L5506" s="10">
        <v>0</v>
      </c>
      <c r="M5506" s="10">
        <v>0</v>
      </c>
      <c r="N5506" s="10">
        <v>0</v>
      </c>
    </row>
    <row r="5507" spans="1:14" x14ac:dyDescent="0.15">
      <c r="A5507" t="str">
        <f t="shared" si="88"/>
        <v>202004_369_4562342690043</v>
      </c>
      <c r="B5507" s="10">
        <v>202004</v>
      </c>
      <c r="C5507" s="10">
        <v>369</v>
      </c>
      <c r="D5507" s="10" t="s">
        <v>95</v>
      </c>
      <c r="E5507" s="11">
        <v>4562342690043</v>
      </c>
      <c r="F5507" s="10">
        <v>0</v>
      </c>
      <c r="G5507" s="10">
        <v>0</v>
      </c>
      <c r="H5507" s="10" t="s">
        <v>21</v>
      </c>
      <c r="I5507" s="10" t="s">
        <v>19</v>
      </c>
      <c r="J5507" s="10" t="s">
        <v>329</v>
      </c>
      <c r="K5507" s="10">
        <v>11</v>
      </c>
      <c r="L5507" s="10">
        <v>0</v>
      </c>
      <c r="M5507" s="10">
        <v>0</v>
      </c>
      <c r="N5507" s="10">
        <v>0</v>
      </c>
    </row>
    <row r="5508" spans="1:14" x14ac:dyDescent="0.15">
      <c r="A5508" t="str">
        <f t="shared" si="88"/>
        <v>202004_369_4562342690067</v>
      </c>
      <c r="B5508" s="10">
        <v>202004</v>
      </c>
      <c r="C5508" s="10">
        <v>369</v>
      </c>
      <c r="D5508" s="10" t="s">
        <v>95</v>
      </c>
      <c r="E5508" s="11">
        <v>4562342690067</v>
      </c>
      <c r="F5508" s="10">
        <v>0</v>
      </c>
      <c r="G5508" s="10">
        <v>0</v>
      </c>
      <c r="H5508" s="10" t="s">
        <v>23</v>
      </c>
      <c r="I5508" s="10" t="s">
        <v>19</v>
      </c>
      <c r="J5508" s="10" t="s">
        <v>329</v>
      </c>
      <c r="K5508" s="10">
        <v>20</v>
      </c>
      <c r="L5508" s="10">
        <v>1</v>
      </c>
      <c r="M5508" s="10">
        <v>0</v>
      </c>
      <c r="N5508" s="10">
        <v>0</v>
      </c>
    </row>
    <row r="5509" spans="1:14" x14ac:dyDescent="0.15">
      <c r="A5509" t="str">
        <f t="shared" si="88"/>
        <v>202004_369_4562342690074</v>
      </c>
      <c r="B5509" s="10">
        <v>202004</v>
      </c>
      <c r="C5509" s="10">
        <v>369</v>
      </c>
      <c r="D5509" s="10" t="s">
        <v>95</v>
      </c>
      <c r="E5509" s="11">
        <v>4562342690074</v>
      </c>
      <c r="F5509" s="10">
        <v>0</v>
      </c>
      <c r="G5509" s="10">
        <v>0</v>
      </c>
      <c r="H5509" s="10" t="s">
        <v>24</v>
      </c>
      <c r="I5509" s="10" t="s">
        <v>19</v>
      </c>
      <c r="J5509" s="10" t="s">
        <v>329</v>
      </c>
      <c r="K5509" s="10">
        <v>9</v>
      </c>
      <c r="L5509" s="10">
        <v>0</v>
      </c>
      <c r="M5509" s="10">
        <v>0</v>
      </c>
      <c r="N5509" s="10">
        <v>0</v>
      </c>
    </row>
    <row r="5510" spans="1:14" x14ac:dyDescent="0.15">
      <c r="A5510" t="str">
        <f t="shared" si="88"/>
        <v>202004_369_4562342690081</v>
      </c>
      <c r="B5510" s="10">
        <v>202004</v>
      </c>
      <c r="C5510" s="10">
        <v>369</v>
      </c>
      <c r="D5510" s="10" t="s">
        <v>95</v>
      </c>
      <c r="E5510" s="11">
        <v>4562342690081</v>
      </c>
      <c r="F5510" s="10">
        <v>0</v>
      </c>
      <c r="G5510" s="10">
        <v>0</v>
      </c>
      <c r="H5510" s="10" t="s">
        <v>25</v>
      </c>
      <c r="I5510" s="10" t="s">
        <v>19</v>
      </c>
      <c r="J5510" s="10" t="s">
        <v>329</v>
      </c>
      <c r="K5510" s="10">
        <v>7</v>
      </c>
      <c r="L5510" s="10">
        <v>0</v>
      </c>
      <c r="M5510" s="10">
        <v>0</v>
      </c>
      <c r="N5510" s="10">
        <v>0</v>
      </c>
    </row>
    <row r="5511" spans="1:14" x14ac:dyDescent="0.15">
      <c r="A5511" t="str">
        <f t="shared" si="88"/>
        <v>202004_445_4562342690029</v>
      </c>
      <c r="B5511" s="10">
        <v>202004</v>
      </c>
      <c r="C5511" s="10">
        <v>445</v>
      </c>
      <c r="D5511" s="10" t="s">
        <v>120</v>
      </c>
      <c r="E5511" s="11">
        <v>4562342690029</v>
      </c>
      <c r="F5511" s="10">
        <v>0</v>
      </c>
      <c r="G5511" s="10">
        <v>0</v>
      </c>
      <c r="H5511" s="10" t="s">
        <v>18</v>
      </c>
      <c r="I5511" s="10" t="s">
        <v>19</v>
      </c>
      <c r="J5511" s="10" t="s">
        <v>329</v>
      </c>
      <c r="K5511" s="10">
        <v>19</v>
      </c>
      <c r="L5511" s="10">
        <v>1</v>
      </c>
      <c r="M5511" s="10">
        <v>0</v>
      </c>
      <c r="N5511" s="10">
        <v>0</v>
      </c>
    </row>
    <row r="5512" spans="1:14" x14ac:dyDescent="0.15">
      <c r="A5512" t="str">
        <f t="shared" si="88"/>
        <v>202004_445_4562342690036</v>
      </c>
      <c r="B5512" s="10">
        <v>202004</v>
      </c>
      <c r="C5512" s="10">
        <v>445</v>
      </c>
      <c r="D5512" s="10" t="s">
        <v>120</v>
      </c>
      <c r="E5512" s="11">
        <v>4562342690036</v>
      </c>
      <c r="F5512" s="10">
        <v>0</v>
      </c>
      <c r="G5512" s="10">
        <v>0</v>
      </c>
      <c r="H5512" s="10" t="s">
        <v>20</v>
      </c>
      <c r="I5512" s="10" t="s">
        <v>19</v>
      </c>
      <c r="J5512" s="10" t="s">
        <v>329</v>
      </c>
      <c r="K5512" s="10">
        <v>6</v>
      </c>
      <c r="L5512" s="10">
        <v>0</v>
      </c>
      <c r="M5512" s="10">
        <v>0</v>
      </c>
      <c r="N5512" s="10">
        <v>0</v>
      </c>
    </row>
    <row r="5513" spans="1:14" x14ac:dyDescent="0.15">
      <c r="A5513" t="str">
        <f t="shared" si="88"/>
        <v>202004_445_4562342690050</v>
      </c>
      <c r="B5513" s="10">
        <v>202004</v>
      </c>
      <c r="C5513" s="10">
        <v>445</v>
      </c>
      <c r="D5513" s="10" t="s">
        <v>120</v>
      </c>
      <c r="E5513" s="11">
        <v>4562342690050</v>
      </c>
      <c r="F5513" s="10">
        <v>0</v>
      </c>
      <c r="G5513" s="10">
        <v>0</v>
      </c>
      <c r="H5513" s="10" t="s">
        <v>22</v>
      </c>
      <c r="I5513" s="10" t="s">
        <v>19</v>
      </c>
      <c r="J5513" s="10" t="s">
        <v>329</v>
      </c>
      <c r="K5513" s="10">
        <v>6</v>
      </c>
      <c r="L5513" s="10">
        <v>0</v>
      </c>
      <c r="M5513" s="10">
        <v>0</v>
      </c>
      <c r="N5513" s="10">
        <v>0</v>
      </c>
    </row>
    <row r="5514" spans="1:14" x14ac:dyDescent="0.15">
      <c r="A5514" t="str">
        <f t="shared" si="88"/>
        <v>202004_445_4562342690043</v>
      </c>
      <c r="B5514" s="10">
        <v>202004</v>
      </c>
      <c r="C5514" s="10">
        <v>445</v>
      </c>
      <c r="D5514" s="10" t="s">
        <v>120</v>
      </c>
      <c r="E5514" s="11">
        <v>4562342690043</v>
      </c>
      <c r="F5514" s="10">
        <v>0</v>
      </c>
      <c r="G5514" s="10">
        <v>0</v>
      </c>
      <c r="H5514" s="10" t="s">
        <v>21</v>
      </c>
      <c r="I5514" s="10" t="s">
        <v>19</v>
      </c>
      <c r="J5514" s="10" t="s">
        <v>329</v>
      </c>
      <c r="K5514" s="10">
        <v>6</v>
      </c>
      <c r="L5514" s="10">
        <v>0</v>
      </c>
      <c r="M5514" s="10">
        <v>0</v>
      </c>
      <c r="N5514" s="10">
        <v>0</v>
      </c>
    </row>
    <row r="5515" spans="1:14" x14ac:dyDescent="0.15">
      <c r="A5515" t="str">
        <f t="shared" si="88"/>
        <v>202004_445_4562342690067</v>
      </c>
      <c r="B5515" s="10">
        <v>202004</v>
      </c>
      <c r="C5515" s="10">
        <v>445</v>
      </c>
      <c r="D5515" s="10" t="s">
        <v>120</v>
      </c>
      <c r="E5515" s="11">
        <v>4562342690067</v>
      </c>
      <c r="F5515" s="10">
        <v>0</v>
      </c>
      <c r="G5515" s="10">
        <v>0</v>
      </c>
      <c r="H5515" s="10" t="s">
        <v>23</v>
      </c>
      <c r="I5515" s="10" t="s">
        <v>19</v>
      </c>
      <c r="J5515" s="10" t="s">
        <v>329</v>
      </c>
      <c r="K5515" s="10">
        <v>17</v>
      </c>
      <c r="L5515" s="10">
        <v>2</v>
      </c>
      <c r="M5515" s="10">
        <v>0</v>
      </c>
      <c r="N5515" s="10">
        <v>0</v>
      </c>
    </row>
    <row r="5516" spans="1:14" x14ac:dyDescent="0.15">
      <c r="A5516" t="str">
        <f t="shared" si="88"/>
        <v>202004_445_4562342690074</v>
      </c>
      <c r="B5516" s="10">
        <v>202004</v>
      </c>
      <c r="C5516" s="10">
        <v>445</v>
      </c>
      <c r="D5516" s="10" t="s">
        <v>120</v>
      </c>
      <c r="E5516" s="11">
        <v>4562342690074</v>
      </c>
      <c r="F5516" s="10">
        <v>0</v>
      </c>
      <c r="G5516" s="10">
        <v>0</v>
      </c>
      <c r="H5516" s="10" t="s">
        <v>24</v>
      </c>
      <c r="I5516" s="10" t="s">
        <v>19</v>
      </c>
      <c r="J5516" s="10" t="s">
        <v>329</v>
      </c>
      <c r="K5516" s="10">
        <v>6</v>
      </c>
      <c r="L5516" s="10">
        <v>0</v>
      </c>
      <c r="M5516" s="10">
        <v>0</v>
      </c>
      <c r="N5516" s="10">
        <v>0</v>
      </c>
    </row>
    <row r="5517" spans="1:14" x14ac:dyDescent="0.15">
      <c r="A5517" t="str">
        <f t="shared" si="88"/>
        <v>202004_445_4562342690081</v>
      </c>
      <c r="B5517" s="10">
        <v>202004</v>
      </c>
      <c r="C5517" s="10">
        <v>445</v>
      </c>
      <c r="D5517" s="10" t="s">
        <v>120</v>
      </c>
      <c r="E5517" s="11">
        <v>4562342690081</v>
      </c>
      <c r="F5517" s="10">
        <v>0</v>
      </c>
      <c r="G5517" s="10">
        <v>0</v>
      </c>
      <c r="H5517" s="10" t="s">
        <v>25</v>
      </c>
      <c r="I5517" s="10" t="s">
        <v>19</v>
      </c>
      <c r="J5517" s="10" t="s">
        <v>329</v>
      </c>
      <c r="K5517" s="10">
        <v>2</v>
      </c>
      <c r="L5517" s="10">
        <v>0</v>
      </c>
      <c r="M5517" s="10">
        <v>0</v>
      </c>
      <c r="N5517" s="10">
        <v>0</v>
      </c>
    </row>
    <row r="5518" spans="1:14" x14ac:dyDescent="0.15">
      <c r="A5518" t="str">
        <f t="shared" si="88"/>
        <v>202004_116_4562342690029</v>
      </c>
      <c r="B5518" s="10">
        <v>202004</v>
      </c>
      <c r="C5518" s="10">
        <v>116</v>
      </c>
      <c r="D5518" s="10" t="s">
        <v>51</v>
      </c>
      <c r="E5518" s="11">
        <v>4562342690029</v>
      </c>
      <c r="F5518" s="10">
        <v>0</v>
      </c>
      <c r="G5518" s="10">
        <v>0</v>
      </c>
      <c r="H5518" s="10" t="s">
        <v>18</v>
      </c>
      <c r="I5518" s="10" t="s">
        <v>19</v>
      </c>
      <c r="J5518" s="10" t="s">
        <v>329</v>
      </c>
      <c r="K5518" s="10">
        <v>17</v>
      </c>
      <c r="L5518" s="10">
        <v>0</v>
      </c>
      <c r="M5518" s="10">
        <v>0</v>
      </c>
      <c r="N5518" s="10">
        <v>0</v>
      </c>
    </row>
    <row r="5519" spans="1:14" x14ac:dyDescent="0.15">
      <c r="A5519" t="str">
        <f t="shared" si="88"/>
        <v>202004_116_4562342690036</v>
      </c>
      <c r="B5519" s="10">
        <v>202004</v>
      </c>
      <c r="C5519" s="10">
        <v>116</v>
      </c>
      <c r="D5519" s="10" t="s">
        <v>51</v>
      </c>
      <c r="E5519" s="11">
        <v>4562342690036</v>
      </c>
      <c r="F5519" s="10">
        <v>0</v>
      </c>
      <c r="G5519" s="10">
        <v>0</v>
      </c>
      <c r="H5519" s="10" t="s">
        <v>20</v>
      </c>
      <c r="I5519" s="10" t="s">
        <v>19</v>
      </c>
      <c r="J5519" s="10" t="s">
        <v>329</v>
      </c>
      <c r="K5519" s="10">
        <v>1</v>
      </c>
      <c r="L5519" s="10">
        <v>0</v>
      </c>
      <c r="M5519" s="10">
        <v>0</v>
      </c>
      <c r="N5519" s="10">
        <v>0</v>
      </c>
    </row>
    <row r="5520" spans="1:14" x14ac:dyDescent="0.15">
      <c r="A5520" t="str">
        <f t="shared" si="88"/>
        <v>202004_116_4562342690050</v>
      </c>
      <c r="B5520" s="10">
        <v>202004</v>
      </c>
      <c r="C5520" s="10">
        <v>116</v>
      </c>
      <c r="D5520" s="10" t="s">
        <v>51</v>
      </c>
      <c r="E5520" s="11">
        <v>4562342690050</v>
      </c>
      <c r="F5520" s="10">
        <v>0</v>
      </c>
      <c r="G5520" s="10">
        <v>0</v>
      </c>
      <c r="H5520" s="10" t="s">
        <v>22</v>
      </c>
      <c r="I5520" s="10" t="s">
        <v>19</v>
      </c>
      <c r="J5520" s="10" t="s">
        <v>329</v>
      </c>
      <c r="K5520" s="10">
        <v>2</v>
      </c>
      <c r="L5520" s="10">
        <v>0</v>
      </c>
      <c r="M5520" s="10">
        <v>0</v>
      </c>
      <c r="N5520" s="10">
        <v>0</v>
      </c>
    </row>
    <row r="5521" spans="1:14" x14ac:dyDescent="0.15">
      <c r="A5521" t="str">
        <f t="shared" si="88"/>
        <v>202004_116_4562342690043</v>
      </c>
      <c r="B5521" s="10">
        <v>202004</v>
      </c>
      <c r="C5521" s="10">
        <v>116</v>
      </c>
      <c r="D5521" s="10" t="s">
        <v>51</v>
      </c>
      <c r="E5521" s="11">
        <v>4562342690043</v>
      </c>
      <c r="F5521" s="10">
        <v>0</v>
      </c>
      <c r="G5521" s="10">
        <v>0</v>
      </c>
      <c r="H5521" s="10" t="s">
        <v>21</v>
      </c>
      <c r="I5521" s="10" t="s">
        <v>19</v>
      </c>
      <c r="J5521" s="10" t="s">
        <v>329</v>
      </c>
      <c r="K5521" s="10">
        <v>18</v>
      </c>
      <c r="L5521" s="10">
        <v>2</v>
      </c>
      <c r="M5521" s="10">
        <v>0</v>
      </c>
      <c r="N5521" s="10">
        <v>0</v>
      </c>
    </row>
    <row r="5522" spans="1:14" x14ac:dyDescent="0.15">
      <c r="A5522" t="str">
        <f t="shared" si="88"/>
        <v>202004_116_4562342690067</v>
      </c>
      <c r="B5522" s="10">
        <v>202004</v>
      </c>
      <c r="C5522" s="10">
        <v>116</v>
      </c>
      <c r="D5522" s="10" t="s">
        <v>51</v>
      </c>
      <c r="E5522" s="11">
        <v>4562342690067</v>
      </c>
      <c r="F5522" s="10">
        <v>0</v>
      </c>
      <c r="G5522" s="10">
        <v>0</v>
      </c>
      <c r="H5522" s="10" t="s">
        <v>23</v>
      </c>
      <c r="I5522" s="10" t="s">
        <v>19</v>
      </c>
      <c r="J5522" s="10" t="s">
        <v>329</v>
      </c>
      <c r="K5522" s="10">
        <v>15</v>
      </c>
      <c r="L5522" s="10">
        <v>0</v>
      </c>
      <c r="M5522" s="10">
        <v>0</v>
      </c>
      <c r="N5522" s="10">
        <v>0</v>
      </c>
    </row>
    <row r="5523" spans="1:14" x14ac:dyDescent="0.15">
      <c r="A5523" t="str">
        <f t="shared" si="88"/>
        <v>202004_116_4562342690074</v>
      </c>
      <c r="B5523" s="10">
        <v>202004</v>
      </c>
      <c r="C5523" s="10">
        <v>116</v>
      </c>
      <c r="D5523" s="10" t="s">
        <v>51</v>
      </c>
      <c r="E5523" s="11">
        <v>4562342690074</v>
      </c>
      <c r="F5523" s="10">
        <v>0</v>
      </c>
      <c r="G5523" s="10">
        <v>0</v>
      </c>
      <c r="H5523" s="10" t="s">
        <v>24</v>
      </c>
      <c r="I5523" s="10" t="s">
        <v>19</v>
      </c>
      <c r="J5523" s="10" t="s">
        <v>329</v>
      </c>
      <c r="K5523" s="10">
        <v>5</v>
      </c>
      <c r="L5523" s="10">
        <v>1</v>
      </c>
      <c r="M5523" s="10">
        <v>0</v>
      </c>
      <c r="N5523" s="10">
        <v>0</v>
      </c>
    </row>
    <row r="5524" spans="1:14" x14ac:dyDescent="0.15">
      <c r="A5524" t="str">
        <f t="shared" si="88"/>
        <v>202004_116_4562342690081</v>
      </c>
      <c r="B5524" s="10">
        <v>202004</v>
      </c>
      <c r="C5524" s="10">
        <v>116</v>
      </c>
      <c r="D5524" s="10" t="s">
        <v>51</v>
      </c>
      <c r="E5524" s="11">
        <v>4562342690081</v>
      </c>
      <c r="F5524" s="10">
        <v>0</v>
      </c>
      <c r="G5524" s="10">
        <v>0</v>
      </c>
      <c r="H5524" s="10" t="s">
        <v>25</v>
      </c>
      <c r="I5524" s="10" t="s">
        <v>19</v>
      </c>
      <c r="J5524" s="10" t="s">
        <v>329</v>
      </c>
      <c r="K5524" s="10">
        <v>2</v>
      </c>
      <c r="L5524" s="10">
        <v>0</v>
      </c>
      <c r="M5524" s="10">
        <v>0</v>
      </c>
      <c r="N5524" s="10">
        <v>0</v>
      </c>
    </row>
    <row r="5525" spans="1:14" x14ac:dyDescent="0.15">
      <c r="A5525" t="str">
        <f t="shared" si="88"/>
        <v>202004_300_4562342690029</v>
      </c>
      <c r="B5525" s="10">
        <v>202004</v>
      </c>
      <c r="C5525" s="10">
        <v>300</v>
      </c>
      <c r="D5525" s="10" t="s">
        <v>71</v>
      </c>
      <c r="E5525" s="11">
        <v>4562342690029</v>
      </c>
      <c r="F5525" s="10">
        <v>0</v>
      </c>
      <c r="G5525" s="10">
        <v>0</v>
      </c>
      <c r="H5525" s="10" t="s">
        <v>18</v>
      </c>
      <c r="I5525" s="10" t="s">
        <v>19</v>
      </c>
      <c r="J5525" s="10" t="s">
        <v>329</v>
      </c>
      <c r="K5525" s="10">
        <v>10</v>
      </c>
      <c r="L5525" s="10">
        <v>0</v>
      </c>
      <c r="M5525" s="10">
        <v>0</v>
      </c>
      <c r="N5525" s="10">
        <v>0</v>
      </c>
    </row>
    <row r="5526" spans="1:14" x14ac:dyDescent="0.15">
      <c r="A5526" t="str">
        <f t="shared" si="88"/>
        <v>202004_300_4562342690036</v>
      </c>
      <c r="B5526" s="10">
        <v>202004</v>
      </c>
      <c r="C5526" s="10">
        <v>300</v>
      </c>
      <c r="D5526" s="10" t="s">
        <v>71</v>
      </c>
      <c r="E5526" s="11">
        <v>4562342690036</v>
      </c>
      <c r="F5526" s="10">
        <v>0</v>
      </c>
      <c r="G5526" s="10">
        <v>0</v>
      </c>
      <c r="H5526" s="10" t="s">
        <v>20</v>
      </c>
      <c r="I5526" s="10" t="s">
        <v>19</v>
      </c>
      <c r="J5526" s="10" t="s">
        <v>329</v>
      </c>
      <c r="K5526" s="10">
        <v>3</v>
      </c>
      <c r="L5526" s="10">
        <v>0</v>
      </c>
      <c r="M5526" s="10">
        <v>0</v>
      </c>
      <c r="N5526" s="10">
        <v>0</v>
      </c>
    </row>
    <row r="5527" spans="1:14" x14ac:dyDescent="0.15">
      <c r="A5527" t="str">
        <f t="shared" si="88"/>
        <v>202004_300_4562342690050</v>
      </c>
      <c r="B5527" s="10">
        <v>202004</v>
      </c>
      <c r="C5527" s="10">
        <v>300</v>
      </c>
      <c r="D5527" s="10" t="s">
        <v>71</v>
      </c>
      <c r="E5527" s="11">
        <v>4562342690050</v>
      </c>
      <c r="F5527" s="10">
        <v>0</v>
      </c>
      <c r="G5527" s="10">
        <v>0</v>
      </c>
      <c r="H5527" s="10" t="s">
        <v>22</v>
      </c>
      <c r="I5527" s="10" t="s">
        <v>19</v>
      </c>
      <c r="J5527" s="10" t="s">
        <v>329</v>
      </c>
      <c r="K5527" s="10">
        <v>0</v>
      </c>
      <c r="L5527" s="10">
        <v>0</v>
      </c>
      <c r="M5527" s="10">
        <v>0</v>
      </c>
      <c r="N5527" s="10">
        <v>0</v>
      </c>
    </row>
    <row r="5528" spans="1:14" x14ac:dyDescent="0.15">
      <c r="A5528" t="str">
        <f t="shared" si="88"/>
        <v>202004_300_4562342690043</v>
      </c>
      <c r="B5528" s="10">
        <v>202004</v>
      </c>
      <c r="C5528" s="10">
        <v>300</v>
      </c>
      <c r="D5528" s="10" t="s">
        <v>71</v>
      </c>
      <c r="E5528" s="11">
        <v>4562342690043</v>
      </c>
      <c r="F5528" s="10">
        <v>0</v>
      </c>
      <c r="G5528" s="10">
        <v>0</v>
      </c>
      <c r="H5528" s="10" t="s">
        <v>21</v>
      </c>
      <c r="I5528" s="10" t="s">
        <v>19</v>
      </c>
      <c r="J5528" s="10" t="s">
        <v>329</v>
      </c>
      <c r="K5528" s="10">
        <v>18</v>
      </c>
      <c r="L5528" s="10">
        <v>0</v>
      </c>
      <c r="M5528" s="10">
        <v>0</v>
      </c>
      <c r="N5528" s="10">
        <v>0</v>
      </c>
    </row>
    <row r="5529" spans="1:14" x14ac:dyDescent="0.15">
      <c r="A5529" t="str">
        <f t="shared" ref="A5529:A5592" si="89">B5529&amp;"_"&amp;C5529&amp;"_"&amp;E5529</f>
        <v>202004_300_4562342690067</v>
      </c>
      <c r="B5529" s="10">
        <v>202004</v>
      </c>
      <c r="C5529" s="10">
        <v>300</v>
      </c>
      <c r="D5529" s="10" t="s">
        <v>71</v>
      </c>
      <c r="E5529" s="11">
        <v>4562342690067</v>
      </c>
      <c r="F5529" s="10">
        <v>0</v>
      </c>
      <c r="G5529" s="10">
        <v>0</v>
      </c>
      <c r="H5529" s="10" t="s">
        <v>23</v>
      </c>
      <c r="I5529" s="10" t="s">
        <v>19</v>
      </c>
      <c r="J5529" s="10" t="s">
        <v>329</v>
      </c>
      <c r="K5529" s="10">
        <v>21</v>
      </c>
      <c r="L5529" s="10">
        <v>0</v>
      </c>
      <c r="M5529" s="10">
        <v>0</v>
      </c>
      <c r="N5529" s="10">
        <v>0</v>
      </c>
    </row>
    <row r="5530" spans="1:14" x14ac:dyDescent="0.15">
      <c r="A5530" t="str">
        <f t="shared" si="89"/>
        <v>202004_300_4562342690074</v>
      </c>
      <c r="B5530" s="10">
        <v>202004</v>
      </c>
      <c r="C5530" s="10">
        <v>300</v>
      </c>
      <c r="D5530" s="10" t="s">
        <v>71</v>
      </c>
      <c r="E5530" s="11">
        <v>4562342690074</v>
      </c>
      <c r="F5530" s="10">
        <v>0</v>
      </c>
      <c r="G5530" s="10">
        <v>0</v>
      </c>
      <c r="H5530" s="10" t="s">
        <v>24</v>
      </c>
      <c r="I5530" s="10" t="s">
        <v>19</v>
      </c>
      <c r="J5530" s="10" t="s">
        <v>329</v>
      </c>
      <c r="K5530" s="10">
        <v>5</v>
      </c>
      <c r="L5530" s="10">
        <v>0</v>
      </c>
      <c r="M5530" s="10">
        <v>0</v>
      </c>
      <c r="N5530" s="10">
        <v>0</v>
      </c>
    </row>
    <row r="5531" spans="1:14" x14ac:dyDescent="0.15">
      <c r="A5531" t="str">
        <f t="shared" si="89"/>
        <v>202004_300_4562342690081</v>
      </c>
      <c r="B5531" s="10">
        <v>202004</v>
      </c>
      <c r="C5531" s="10">
        <v>300</v>
      </c>
      <c r="D5531" s="10" t="s">
        <v>71</v>
      </c>
      <c r="E5531" s="11">
        <v>4562342690081</v>
      </c>
      <c r="F5531" s="10">
        <v>0</v>
      </c>
      <c r="G5531" s="10">
        <v>0</v>
      </c>
      <c r="H5531" s="10" t="s">
        <v>25</v>
      </c>
      <c r="I5531" s="10" t="s">
        <v>19</v>
      </c>
      <c r="J5531" s="10" t="s">
        <v>329</v>
      </c>
      <c r="K5531" s="10">
        <v>0</v>
      </c>
      <c r="L5531" s="10">
        <v>0</v>
      </c>
      <c r="M5531" s="10">
        <v>0</v>
      </c>
      <c r="N5531" s="10">
        <v>0</v>
      </c>
    </row>
    <row r="5532" spans="1:14" x14ac:dyDescent="0.15">
      <c r="A5532" t="str">
        <f t="shared" si="89"/>
        <v>202004_320_4562342690029</v>
      </c>
      <c r="B5532" s="10">
        <v>202004</v>
      </c>
      <c r="C5532" s="10">
        <v>320</v>
      </c>
      <c r="D5532" s="10" t="s">
        <v>82</v>
      </c>
      <c r="E5532" s="11">
        <v>4562342690029</v>
      </c>
      <c r="F5532" s="10">
        <v>0</v>
      </c>
      <c r="G5532" s="10">
        <v>0</v>
      </c>
      <c r="H5532" s="10" t="s">
        <v>18</v>
      </c>
      <c r="I5532" s="10" t="s">
        <v>19</v>
      </c>
      <c r="J5532" s="10" t="s">
        <v>329</v>
      </c>
      <c r="K5532" s="10">
        <v>18</v>
      </c>
      <c r="L5532" s="10">
        <v>0</v>
      </c>
      <c r="M5532" s="10">
        <v>0</v>
      </c>
      <c r="N5532" s="10">
        <v>0</v>
      </c>
    </row>
    <row r="5533" spans="1:14" x14ac:dyDescent="0.15">
      <c r="A5533" t="str">
        <f t="shared" si="89"/>
        <v>202004_320_4562342690036</v>
      </c>
      <c r="B5533" s="10">
        <v>202004</v>
      </c>
      <c r="C5533" s="10">
        <v>320</v>
      </c>
      <c r="D5533" s="10" t="s">
        <v>82</v>
      </c>
      <c r="E5533" s="11">
        <v>4562342690036</v>
      </c>
      <c r="F5533" s="10">
        <v>0</v>
      </c>
      <c r="G5533" s="10">
        <v>0</v>
      </c>
      <c r="H5533" s="10" t="s">
        <v>20</v>
      </c>
      <c r="I5533" s="10" t="s">
        <v>19</v>
      </c>
      <c r="J5533" s="10" t="s">
        <v>329</v>
      </c>
      <c r="K5533" s="10">
        <v>6</v>
      </c>
      <c r="L5533" s="10">
        <v>1</v>
      </c>
      <c r="M5533" s="10">
        <v>0</v>
      </c>
      <c r="N5533" s="10">
        <v>0</v>
      </c>
    </row>
    <row r="5534" spans="1:14" x14ac:dyDescent="0.15">
      <c r="A5534" t="str">
        <f t="shared" si="89"/>
        <v>202004_320_4562342690050</v>
      </c>
      <c r="B5534" s="10">
        <v>202004</v>
      </c>
      <c r="C5534" s="10">
        <v>320</v>
      </c>
      <c r="D5534" s="10" t="s">
        <v>82</v>
      </c>
      <c r="E5534" s="11">
        <v>4562342690050</v>
      </c>
      <c r="F5534" s="10">
        <v>0</v>
      </c>
      <c r="G5534" s="10">
        <v>0</v>
      </c>
      <c r="H5534" s="10" t="s">
        <v>22</v>
      </c>
      <c r="I5534" s="10" t="s">
        <v>19</v>
      </c>
      <c r="J5534" s="10" t="s">
        <v>329</v>
      </c>
      <c r="K5534" s="10">
        <v>7</v>
      </c>
      <c r="L5534" s="10">
        <v>0</v>
      </c>
      <c r="M5534" s="10">
        <v>0</v>
      </c>
      <c r="N5534" s="10">
        <v>0</v>
      </c>
    </row>
    <row r="5535" spans="1:14" x14ac:dyDescent="0.15">
      <c r="A5535" t="str">
        <f t="shared" si="89"/>
        <v>202004_320_4562342690043</v>
      </c>
      <c r="B5535" s="10">
        <v>202004</v>
      </c>
      <c r="C5535" s="10">
        <v>320</v>
      </c>
      <c r="D5535" s="10" t="s">
        <v>82</v>
      </c>
      <c r="E5535" s="11">
        <v>4562342690043</v>
      </c>
      <c r="F5535" s="10">
        <v>0</v>
      </c>
      <c r="G5535" s="10">
        <v>0</v>
      </c>
      <c r="H5535" s="10" t="s">
        <v>21</v>
      </c>
      <c r="I5535" s="10" t="s">
        <v>19</v>
      </c>
      <c r="J5535" s="10" t="s">
        <v>329</v>
      </c>
      <c r="K5535" s="10">
        <v>18</v>
      </c>
      <c r="L5535" s="10">
        <v>0</v>
      </c>
      <c r="M5535" s="10">
        <v>0</v>
      </c>
      <c r="N5535" s="10">
        <v>0</v>
      </c>
    </row>
    <row r="5536" spans="1:14" x14ac:dyDescent="0.15">
      <c r="A5536" t="str">
        <f t="shared" si="89"/>
        <v>202004_320_4562342690067</v>
      </c>
      <c r="B5536" s="10">
        <v>202004</v>
      </c>
      <c r="C5536" s="10">
        <v>320</v>
      </c>
      <c r="D5536" s="10" t="s">
        <v>82</v>
      </c>
      <c r="E5536" s="11">
        <v>4562342690067</v>
      </c>
      <c r="F5536" s="10">
        <v>0</v>
      </c>
      <c r="G5536" s="10">
        <v>0</v>
      </c>
      <c r="H5536" s="10" t="s">
        <v>23</v>
      </c>
      <c r="I5536" s="10" t="s">
        <v>19</v>
      </c>
      <c r="J5536" s="10" t="s">
        <v>329</v>
      </c>
      <c r="K5536" s="10">
        <v>23</v>
      </c>
      <c r="L5536" s="10">
        <v>0</v>
      </c>
      <c r="M5536" s="10">
        <v>0</v>
      </c>
      <c r="N5536" s="10">
        <v>0</v>
      </c>
    </row>
    <row r="5537" spans="1:14" x14ac:dyDescent="0.15">
      <c r="A5537" t="str">
        <f t="shared" si="89"/>
        <v>202004_320_4562342690074</v>
      </c>
      <c r="B5537" s="10">
        <v>202004</v>
      </c>
      <c r="C5537" s="10">
        <v>320</v>
      </c>
      <c r="D5537" s="10" t="s">
        <v>82</v>
      </c>
      <c r="E5537" s="11">
        <v>4562342690074</v>
      </c>
      <c r="F5537" s="10">
        <v>0</v>
      </c>
      <c r="G5537" s="10">
        <v>0</v>
      </c>
      <c r="H5537" s="10" t="s">
        <v>24</v>
      </c>
      <c r="I5537" s="10" t="s">
        <v>19</v>
      </c>
      <c r="J5537" s="10" t="s">
        <v>329</v>
      </c>
      <c r="K5537" s="10">
        <v>18</v>
      </c>
      <c r="L5537" s="10">
        <v>0</v>
      </c>
      <c r="M5537" s="10">
        <v>0</v>
      </c>
      <c r="N5537" s="10">
        <v>0</v>
      </c>
    </row>
    <row r="5538" spans="1:14" x14ac:dyDescent="0.15">
      <c r="A5538" t="str">
        <f t="shared" si="89"/>
        <v>202004_320_4562342690081</v>
      </c>
      <c r="B5538" s="10">
        <v>202004</v>
      </c>
      <c r="C5538" s="10">
        <v>320</v>
      </c>
      <c r="D5538" s="10" t="s">
        <v>82</v>
      </c>
      <c r="E5538" s="11">
        <v>4562342690081</v>
      </c>
      <c r="F5538" s="10">
        <v>0</v>
      </c>
      <c r="G5538" s="10">
        <v>0</v>
      </c>
      <c r="H5538" s="10" t="s">
        <v>25</v>
      </c>
      <c r="I5538" s="10" t="s">
        <v>19</v>
      </c>
      <c r="J5538" s="10" t="s">
        <v>329</v>
      </c>
      <c r="K5538" s="10">
        <v>4</v>
      </c>
      <c r="L5538" s="10">
        <v>0</v>
      </c>
      <c r="M5538" s="10">
        <v>0</v>
      </c>
      <c r="N5538" s="10">
        <v>0</v>
      </c>
    </row>
    <row r="5539" spans="1:14" x14ac:dyDescent="0.15">
      <c r="A5539" t="str">
        <f t="shared" si="89"/>
        <v>202004_8_4562342690029</v>
      </c>
      <c r="B5539" s="10">
        <v>202004</v>
      </c>
      <c r="C5539" s="10">
        <v>8</v>
      </c>
      <c r="D5539" s="10" t="s">
        <v>36</v>
      </c>
      <c r="E5539" s="11">
        <v>4562342690029</v>
      </c>
      <c r="F5539" s="10">
        <v>0</v>
      </c>
      <c r="G5539" s="10">
        <v>0</v>
      </c>
      <c r="H5539" s="10" t="s">
        <v>18</v>
      </c>
      <c r="I5539" s="10" t="s">
        <v>19</v>
      </c>
      <c r="J5539" s="10" t="s">
        <v>329</v>
      </c>
      <c r="K5539" s="10">
        <v>12</v>
      </c>
      <c r="L5539" s="10">
        <v>1</v>
      </c>
      <c r="M5539" s="10">
        <v>0</v>
      </c>
      <c r="N5539" s="10">
        <v>0</v>
      </c>
    </row>
    <row r="5540" spans="1:14" x14ac:dyDescent="0.15">
      <c r="A5540" t="str">
        <f t="shared" si="89"/>
        <v>202004_8_4562342690036</v>
      </c>
      <c r="B5540" s="10">
        <v>202004</v>
      </c>
      <c r="C5540" s="10">
        <v>8</v>
      </c>
      <c r="D5540" s="10" t="s">
        <v>36</v>
      </c>
      <c r="E5540" s="11">
        <v>4562342690036</v>
      </c>
      <c r="F5540" s="10">
        <v>0</v>
      </c>
      <c r="G5540" s="10">
        <v>0</v>
      </c>
      <c r="H5540" s="10" t="s">
        <v>20</v>
      </c>
      <c r="I5540" s="10" t="s">
        <v>19</v>
      </c>
      <c r="J5540" s="10" t="s">
        <v>329</v>
      </c>
      <c r="K5540" s="10">
        <v>6</v>
      </c>
      <c r="L5540" s="10">
        <v>1</v>
      </c>
      <c r="M5540" s="10">
        <v>0</v>
      </c>
      <c r="N5540" s="10">
        <v>0</v>
      </c>
    </row>
    <row r="5541" spans="1:14" x14ac:dyDescent="0.15">
      <c r="A5541" t="str">
        <f t="shared" si="89"/>
        <v>202004_8_4562342690050</v>
      </c>
      <c r="B5541" s="10">
        <v>202004</v>
      </c>
      <c r="C5541" s="10">
        <v>8</v>
      </c>
      <c r="D5541" s="10" t="s">
        <v>36</v>
      </c>
      <c r="E5541" s="11">
        <v>4562342690050</v>
      </c>
      <c r="F5541" s="10">
        <v>0</v>
      </c>
      <c r="G5541" s="10">
        <v>0</v>
      </c>
      <c r="H5541" s="10" t="s">
        <v>22</v>
      </c>
      <c r="I5541" s="10" t="s">
        <v>19</v>
      </c>
      <c r="J5541" s="10" t="s">
        <v>329</v>
      </c>
      <c r="K5541" s="10">
        <v>5</v>
      </c>
      <c r="L5541" s="10">
        <v>0</v>
      </c>
      <c r="M5541" s="10">
        <v>0</v>
      </c>
      <c r="N5541" s="10">
        <v>0</v>
      </c>
    </row>
    <row r="5542" spans="1:14" x14ac:dyDescent="0.15">
      <c r="A5542" t="str">
        <f t="shared" si="89"/>
        <v>202004_8_4562342690043</v>
      </c>
      <c r="B5542" s="10">
        <v>202004</v>
      </c>
      <c r="C5542" s="10">
        <v>8</v>
      </c>
      <c r="D5542" s="10" t="s">
        <v>36</v>
      </c>
      <c r="E5542" s="11">
        <v>4562342690043</v>
      </c>
      <c r="F5542" s="10">
        <v>0</v>
      </c>
      <c r="G5542" s="10">
        <v>0</v>
      </c>
      <c r="H5542" s="10" t="s">
        <v>21</v>
      </c>
      <c r="I5542" s="10" t="s">
        <v>19</v>
      </c>
      <c r="J5542" s="10" t="s">
        <v>329</v>
      </c>
      <c r="K5542" s="10">
        <v>12</v>
      </c>
      <c r="L5542" s="10">
        <v>1</v>
      </c>
      <c r="M5542" s="10">
        <v>0</v>
      </c>
      <c r="N5542" s="10">
        <v>0</v>
      </c>
    </row>
    <row r="5543" spans="1:14" x14ac:dyDescent="0.15">
      <c r="A5543" t="str">
        <f t="shared" si="89"/>
        <v>202004_8_4562342690067</v>
      </c>
      <c r="B5543" s="10">
        <v>202004</v>
      </c>
      <c r="C5543" s="10">
        <v>8</v>
      </c>
      <c r="D5543" s="10" t="s">
        <v>36</v>
      </c>
      <c r="E5543" s="11">
        <v>4562342690067</v>
      </c>
      <c r="F5543" s="10">
        <v>0</v>
      </c>
      <c r="G5543" s="10">
        <v>0</v>
      </c>
      <c r="H5543" s="10" t="s">
        <v>23</v>
      </c>
      <c r="I5543" s="10" t="s">
        <v>19</v>
      </c>
      <c r="J5543" s="10" t="s">
        <v>329</v>
      </c>
      <c r="K5543" s="10">
        <v>19</v>
      </c>
      <c r="L5543" s="10">
        <v>1</v>
      </c>
      <c r="M5543" s="10">
        <v>0</v>
      </c>
      <c r="N5543" s="10">
        <v>0</v>
      </c>
    </row>
    <row r="5544" spans="1:14" x14ac:dyDescent="0.15">
      <c r="A5544" t="str">
        <f t="shared" si="89"/>
        <v>202004_8_4562342690074</v>
      </c>
      <c r="B5544" s="10">
        <v>202004</v>
      </c>
      <c r="C5544" s="10">
        <v>8</v>
      </c>
      <c r="D5544" s="10" t="s">
        <v>36</v>
      </c>
      <c r="E5544" s="11">
        <v>4562342690074</v>
      </c>
      <c r="F5544" s="10">
        <v>0</v>
      </c>
      <c r="G5544" s="10">
        <v>0</v>
      </c>
      <c r="H5544" s="10" t="s">
        <v>24</v>
      </c>
      <c r="I5544" s="10" t="s">
        <v>19</v>
      </c>
      <c r="J5544" s="10" t="s">
        <v>329</v>
      </c>
      <c r="K5544" s="10">
        <v>13</v>
      </c>
      <c r="L5544" s="10">
        <v>1</v>
      </c>
      <c r="M5544" s="10">
        <v>0</v>
      </c>
      <c r="N5544" s="10">
        <v>0</v>
      </c>
    </row>
    <row r="5545" spans="1:14" x14ac:dyDescent="0.15">
      <c r="A5545" t="str">
        <f t="shared" si="89"/>
        <v>202004_8_4562342690081</v>
      </c>
      <c r="B5545" s="10">
        <v>202004</v>
      </c>
      <c r="C5545" s="10">
        <v>8</v>
      </c>
      <c r="D5545" s="10" t="s">
        <v>36</v>
      </c>
      <c r="E5545" s="11">
        <v>4562342690081</v>
      </c>
      <c r="F5545" s="10">
        <v>0</v>
      </c>
      <c r="G5545" s="10">
        <v>0</v>
      </c>
      <c r="H5545" s="10" t="s">
        <v>25</v>
      </c>
      <c r="I5545" s="10" t="s">
        <v>19</v>
      </c>
      <c r="J5545" s="10" t="s">
        <v>329</v>
      </c>
      <c r="K5545" s="10">
        <v>3</v>
      </c>
      <c r="L5545" s="10">
        <v>0</v>
      </c>
      <c r="M5545" s="10">
        <v>0</v>
      </c>
      <c r="N5545" s="10">
        <v>0</v>
      </c>
    </row>
    <row r="5546" spans="1:14" x14ac:dyDescent="0.15">
      <c r="A5546" t="str">
        <f t="shared" si="89"/>
        <v>202004_39_4562342690029</v>
      </c>
      <c r="B5546" s="10">
        <v>202004</v>
      </c>
      <c r="C5546" s="10">
        <v>39</v>
      </c>
      <c r="D5546" s="10" t="s">
        <v>40</v>
      </c>
      <c r="E5546" s="11">
        <v>4562342690029</v>
      </c>
      <c r="F5546" s="10">
        <v>0</v>
      </c>
      <c r="G5546" s="10">
        <v>0</v>
      </c>
      <c r="H5546" s="10" t="s">
        <v>18</v>
      </c>
      <c r="I5546" s="10" t="s">
        <v>19</v>
      </c>
      <c r="J5546" s="10" t="s">
        <v>329</v>
      </c>
      <c r="K5546" s="10">
        <v>17</v>
      </c>
      <c r="L5546" s="10">
        <v>0</v>
      </c>
      <c r="M5546" s="10">
        <v>0</v>
      </c>
      <c r="N5546" s="10">
        <v>0</v>
      </c>
    </row>
    <row r="5547" spans="1:14" x14ac:dyDescent="0.15">
      <c r="A5547" t="str">
        <f t="shared" si="89"/>
        <v>202004_39_4562342690036</v>
      </c>
      <c r="B5547" s="10">
        <v>202004</v>
      </c>
      <c r="C5547" s="10">
        <v>39</v>
      </c>
      <c r="D5547" s="10" t="s">
        <v>40</v>
      </c>
      <c r="E5547" s="11">
        <v>4562342690036</v>
      </c>
      <c r="F5547" s="10">
        <v>0</v>
      </c>
      <c r="G5547" s="10">
        <v>0</v>
      </c>
      <c r="H5547" s="10" t="s">
        <v>20</v>
      </c>
      <c r="I5547" s="10" t="s">
        <v>19</v>
      </c>
      <c r="J5547" s="10" t="s">
        <v>329</v>
      </c>
      <c r="K5547" s="10">
        <v>3</v>
      </c>
      <c r="L5547" s="10">
        <v>0</v>
      </c>
      <c r="M5547" s="10">
        <v>0</v>
      </c>
      <c r="N5547" s="10">
        <v>0</v>
      </c>
    </row>
    <row r="5548" spans="1:14" x14ac:dyDescent="0.15">
      <c r="A5548" t="str">
        <f t="shared" si="89"/>
        <v>202004_39_4562342690050</v>
      </c>
      <c r="B5548" s="10">
        <v>202004</v>
      </c>
      <c r="C5548" s="10">
        <v>39</v>
      </c>
      <c r="D5548" s="10" t="s">
        <v>40</v>
      </c>
      <c r="E5548" s="11">
        <v>4562342690050</v>
      </c>
      <c r="F5548" s="10">
        <v>0</v>
      </c>
      <c r="G5548" s="10">
        <v>0</v>
      </c>
      <c r="H5548" s="10" t="s">
        <v>22</v>
      </c>
      <c r="I5548" s="10" t="s">
        <v>19</v>
      </c>
      <c r="J5548" s="10" t="s">
        <v>329</v>
      </c>
      <c r="K5548" s="10">
        <v>1</v>
      </c>
      <c r="L5548" s="10">
        <v>0</v>
      </c>
      <c r="M5548" s="10">
        <v>0</v>
      </c>
      <c r="N5548" s="10">
        <v>0</v>
      </c>
    </row>
    <row r="5549" spans="1:14" x14ac:dyDescent="0.15">
      <c r="A5549" t="str">
        <f t="shared" si="89"/>
        <v>202004_39_4562342690043</v>
      </c>
      <c r="B5549" s="10">
        <v>202004</v>
      </c>
      <c r="C5549" s="10">
        <v>39</v>
      </c>
      <c r="D5549" s="10" t="s">
        <v>40</v>
      </c>
      <c r="E5549" s="11">
        <v>4562342690043</v>
      </c>
      <c r="F5549" s="10">
        <v>0</v>
      </c>
      <c r="G5549" s="10">
        <v>0</v>
      </c>
      <c r="H5549" s="10" t="s">
        <v>21</v>
      </c>
      <c r="I5549" s="10" t="s">
        <v>19</v>
      </c>
      <c r="J5549" s="10" t="s">
        <v>329</v>
      </c>
      <c r="K5549" s="10">
        <v>9</v>
      </c>
      <c r="L5549" s="10">
        <v>0</v>
      </c>
      <c r="M5549" s="10">
        <v>0</v>
      </c>
      <c r="N5549" s="10">
        <v>0</v>
      </c>
    </row>
    <row r="5550" spans="1:14" x14ac:dyDescent="0.15">
      <c r="A5550" t="str">
        <f t="shared" si="89"/>
        <v>202004_39_4562342690067</v>
      </c>
      <c r="B5550" s="10">
        <v>202004</v>
      </c>
      <c r="C5550" s="10">
        <v>39</v>
      </c>
      <c r="D5550" s="10" t="s">
        <v>40</v>
      </c>
      <c r="E5550" s="11">
        <v>4562342690067</v>
      </c>
      <c r="F5550" s="10">
        <v>0</v>
      </c>
      <c r="G5550" s="10">
        <v>0</v>
      </c>
      <c r="H5550" s="10" t="s">
        <v>23</v>
      </c>
      <c r="I5550" s="10" t="s">
        <v>19</v>
      </c>
      <c r="J5550" s="10" t="s">
        <v>329</v>
      </c>
      <c r="K5550" s="10">
        <v>12</v>
      </c>
      <c r="L5550" s="10">
        <v>1</v>
      </c>
      <c r="M5550" s="10">
        <v>0</v>
      </c>
      <c r="N5550" s="10">
        <v>0</v>
      </c>
    </row>
    <row r="5551" spans="1:14" x14ac:dyDescent="0.15">
      <c r="A5551" t="str">
        <f t="shared" si="89"/>
        <v>202004_39_4562342690074</v>
      </c>
      <c r="B5551" s="10">
        <v>202004</v>
      </c>
      <c r="C5551" s="10">
        <v>39</v>
      </c>
      <c r="D5551" s="10" t="s">
        <v>40</v>
      </c>
      <c r="E5551" s="11">
        <v>4562342690074</v>
      </c>
      <c r="F5551" s="10">
        <v>0</v>
      </c>
      <c r="G5551" s="10">
        <v>0</v>
      </c>
      <c r="H5551" s="10" t="s">
        <v>24</v>
      </c>
      <c r="I5551" s="10" t="s">
        <v>19</v>
      </c>
      <c r="J5551" s="10" t="s">
        <v>329</v>
      </c>
      <c r="K5551" s="10">
        <v>16</v>
      </c>
      <c r="L5551" s="10">
        <v>0</v>
      </c>
      <c r="M5551" s="10">
        <v>0</v>
      </c>
      <c r="N5551" s="10">
        <v>0</v>
      </c>
    </row>
    <row r="5552" spans="1:14" x14ac:dyDescent="0.15">
      <c r="A5552" t="str">
        <f t="shared" si="89"/>
        <v>202004_39_4562342690081</v>
      </c>
      <c r="B5552" s="10">
        <v>202004</v>
      </c>
      <c r="C5552" s="10">
        <v>39</v>
      </c>
      <c r="D5552" s="10" t="s">
        <v>40</v>
      </c>
      <c r="E5552" s="11">
        <v>4562342690081</v>
      </c>
      <c r="F5552" s="10">
        <v>0</v>
      </c>
      <c r="G5552" s="10">
        <v>0</v>
      </c>
      <c r="H5552" s="10" t="s">
        <v>25</v>
      </c>
      <c r="I5552" s="10" t="s">
        <v>19</v>
      </c>
      <c r="J5552" s="10" t="s">
        <v>329</v>
      </c>
      <c r="K5552" s="10">
        <v>4</v>
      </c>
      <c r="L5552" s="10">
        <v>0</v>
      </c>
      <c r="M5552" s="10">
        <v>0</v>
      </c>
      <c r="N5552" s="10">
        <v>0</v>
      </c>
    </row>
    <row r="5553" spans="1:14" x14ac:dyDescent="0.15">
      <c r="A5553" t="str">
        <f t="shared" si="89"/>
        <v>202004_44_4562342690029</v>
      </c>
      <c r="B5553" s="10">
        <v>202004</v>
      </c>
      <c r="C5553" s="10">
        <v>44</v>
      </c>
      <c r="D5553" s="10" t="s">
        <v>42</v>
      </c>
      <c r="E5553" s="11">
        <v>4562342690029</v>
      </c>
      <c r="F5553" s="10">
        <v>0</v>
      </c>
      <c r="G5553" s="10">
        <v>0</v>
      </c>
      <c r="H5553" s="10" t="s">
        <v>18</v>
      </c>
      <c r="I5553" s="10" t="s">
        <v>19</v>
      </c>
      <c r="J5553" s="10" t="s">
        <v>329</v>
      </c>
      <c r="K5553" s="10">
        <v>5</v>
      </c>
      <c r="L5553" s="10">
        <v>0</v>
      </c>
      <c r="M5553" s="10">
        <v>0</v>
      </c>
      <c r="N5553" s="10">
        <v>0</v>
      </c>
    </row>
    <row r="5554" spans="1:14" x14ac:dyDescent="0.15">
      <c r="A5554" t="str">
        <f t="shared" si="89"/>
        <v>202004_44_4562342690036</v>
      </c>
      <c r="B5554" s="10">
        <v>202004</v>
      </c>
      <c r="C5554" s="10">
        <v>44</v>
      </c>
      <c r="D5554" s="10" t="s">
        <v>42</v>
      </c>
      <c r="E5554" s="11">
        <v>4562342690036</v>
      </c>
      <c r="F5554" s="10">
        <v>0</v>
      </c>
      <c r="G5554" s="10">
        <v>0</v>
      </c>
      <c r="H5554" s="10" t="s">
        <v>20</v>
      </c>
      <c r="I5554" s="10" t="s">
        <v>19</v>
      </c>
      <c r="J5554" s="10" t="s">
        <v>329</v>
      </c>
      <c r="K5554" s="10">
        <v>4</v>
      </c>
      <c r="L5554" s="10">
        <v>1</v>
      </c>
      <c r="M5554" s="10">
        <v>0</v>
      </c>
      <c r="N5554" s="10">
        <v>0</v>
      </c>
    </row>
    <row r="5555" spans="1:14" x14ac:dyDescent="0.15">
      <c r="A5555" t="str">
        <f t="shared" si="89"/>
        <v>202004_44_4562342690050</v>
      </c>
      <c r="B5555" s="10">
        <v>202004</v>
      </c>
      <c r="C5555" s="10">
        <v>44</v>
      </c>
      <c r="D5555" s="10" t="s">
        <v>42</v>
      </c>
      <c r="E5555" s="11">
        <v>4562342690050</v>
      </c>
      <c r="F5555" s="10">
        <v>0</v>
      </c>
      <c r="G5555" s="10">
        <v>0</v>
      </c>
      <c r="H5555" s="10" t="s">
        <v>22</v>
      </c>
      <c r="I5555" s="10" t="s">
        <v>19</v>
      </c>
      <c r="J5555" s="10" t="s">
        <v>329</v>
      </c>
      <c r="K5555" s="10">
        <v>6</v>
      </c>
      <c r="L5555" s="10">
        <v>0</v>
      </c>
      <c r="M5555" s="10">
        <v>0</v>
      </c>
      <c r="N5555" s="10">
        <v>0</v>
      </c>
    </row>
    <row r="5556" spans="1:14" x14ac:dyDescent="0.15">
      <c r="A5556" t="str">
        <f t="shared" si="89"/>
        <v>202004_44_4562342690043</v>
      </c>
      <c r="B5556" s="10">
        <v>202004</v>
      </c>
      <c r="C5556" s="10">
        <v>44</v>
      </c>
      <c r="D5556" s="10" t="s">
        <v>42</v>
      </c>
      <c r="E5556" s="11">
        <v>4562342690043</v>
      </c>
      <c r="F5556" s="10">
        <v>0</v>
      </c>
      <c r="G5556" s="10">
        <v>0</v>
      </c>
      <c r="H5556" s="10" t="s">
        <v>21</v>
      </c>
      <c r="I5556" s="10" t="s">
        <v>19</v>
      </c>
      <c r="J5556" s="10" t="s">
        <v>329</v>
      </c>
      <c r="K5556" s="10">
        <v>12</v>
      </c>
      <c r="L5556" s="10">
        <v>1</v>
      </c>
      <c r="M5556" s="10">
        <v>0</v>
      </c>
      <c r="N5556" s="10">
        <v>0</v>
      </c>
    </row>
    <row r="5557" spans="1:14" x14ac:dyDescent="0.15">
      <c r="A5557" t="str">
        <f t="shared" si="89"/>
        <v>202004_44_4562342690067</v>
      </c>
      <c r="B5557" s="10">
        <v>202004</v>
      </c>
      <c r="C5557" s="10">
        <v>44</v>
      </c>
      <c r="D5557" s="10" t="s">
        <v>42</v>
      </c>
      <c r="E5557" s="11">
        <v>4562342690067</v>
      </c>
      <c r="F5557" s="10">
        <v>0</v>
      </c>
      <c r="G5557" s="10">
        <v>0</v>
      </c>
      <c r="H5557" s="10" t="s">
        <v>23</v>
      </c>
      <c r="I5557" s="10" t="s">
        <v>19</v>
      </c>
      <c r="J5557" s="10" t="s">
        <v>329</v>
      </c>
      <c r="K5557" s="10">
        <v>19</v>
      </c>
      <c r="L5557" s="10">
        <v>0</v>
      </c>
      <c r="M5557" s="10">
        <v>0</v>
      </c>
      <c r="N5557" s="10">
        <v>0</v>
      </c>
    </row>
    <row r="5558" spans="1:14" x14ac:dyDescent="0.15">
      <c r="A5558" t="str">
        <f t="shared" si="89"/>
        <v>202004_44_4562342690074</v>
      </c>
      <c r="B5558" s="10">
        <v>202004</v>
      </c>
      <c r="C5558" s="10">
        <v>44</v>
      </c>
      <c r="D5558" s="10" t="s">
        <v>42</v>
      </c>
      <c r="E5558" s="11">
        <v>4562342690074</v>
      </c>
      <c r="F5558" s="10">
        <v>0</v>
      </c>
      <c r="G5558" s="10">
        <v>0</v>
      </c>
      <c r="H5558" s="10" t="s">
        <v>24</v>
      </c>
      <c r="I5558" s="10" t="s">
        <v>19</v>
      </c>
      <c r="J5558" s="10" t="s">
        <v>329</v>
      </c>
      <c r="K5558" s="10">
        <v>19</v>
      </c>
      <c r="L5558" s="10">
        <v>1</v>
      </c>
      <c r="M5558" s="10">
        <v>0</v>
      </c>
      <c r="N5558" s="10">
        <v>0</v>
      </c>
    </row>
    <row r="5559" spans="1:14" x14ac:dyDescent="0.15">
      <c r="A5559" t="str">
        <f t="shared" si="89"/>
        <v>202004_44_4562342690081</v>
      </c>
      <c r="B5559" s="10">
        <v>202004</v>
      </c>
      <c r="C5559" s="10">
        <v>44</v>
      </c>
      <c r="D5559" s="10" t="s">
        <v>42</v>
      </c>
      <c r="E5559" s="11">
        <v>4562342690081</v>
      </c>
      <c r="F5559" s="10">
        <v>0</v>
      </c>
      <c r="G5559" s="10">
        <v>0</v>
      </c>
      <c r="H5559" s="10" t="s">
        <v>25</v>
      </c>
      <c r="I5559" s="10" t="s">
        <v>19</v>
      </c>
      <c r="J5559" s="10" t="s">
        <v>329</v>
      </c>
      <c r="K5559" s="10">
        <v>6</v>
      </c>
      <c r="L5559" s="10">
        <v>1</v>
      </c>
      <c r="M5559" s="10">
        <v>0</v>
      </c>
      <c r="N5559" s="10">
        <v>0</v>
      </c>
    </row>
    <row r="5560" spans="1:14" x14ac:dyDescent="0.15">
      <c r="A5560" t="str">
        <f t="shared" si="89"/>
        <v>202004_78_4562342690029</v>
      </c>
      <c r="B5560" s="10">
        <v>202004</v>
      </c>
      <c r="C5560" s="10">
        <v>78</v>
      </c>
      <c r="D5560" s="10" t="s">
        <v>45</v>
      </c>
      <c r="E5560" s="11">
        <v>4562342690029</v>
      </c>
      <c r="F5560" s="10">
        <v>0</v>
      </c>
      <c r="G5560" s="10">
        <v>0</v>
      </c>
      <c r="H5560" s="10" t="s">
        <v>18</v>
      </c>
      <c r="I5560" s="10" t="s">
        <v>19</v>
      </c>
      <c r="J5560" s="10" t="s">
        <v>329</v>
      </c>
      <c r="K5560" s="10">
        <v>6</v>
      </c>
      <c r="L5560" s="10">
        <v>0</v>
      </c>
      <c r="M5560" s="10">
        <v>0</v>
      </c>
      <c r="N5560" s="10">
        <v>0</v>
      </c>
    </row>
    <row r="5561" spans="1:14" x14ac:dyDescent="0.15">
      <c r="A5561" t="str">
        <f t="shared" si="89"/>
        <v>202004_78_4562342690036</v>
      </c>
      <c r="B5561" s="10">
        <v>202004</v>
      </c>
      <c r="C5561" s="10">
        <v>78</v>
      </c>
      <c r="D5561" s="10" t="s">
        <v>45</v>
      </c>
      <c r="E5561" s="11">
        <v>4562342690036</v>
      </c>
      <c r="F5561" s="10">
        <v>0</v>
      </c>
      <c r="G5561" s="10">
        <v>0</v>
      </c>
      <c r="H5561" s="10" t="s">
        <v>20</v>
      </c>
      <c r="I5561" s="10" t="s">
        <v>19</v>
      </c>
      <c r="J5561" s="10" t="s">
        <v>329</v>
      </c>
      <c r="K5561" s="10">
        <v>5</v>
      </c>
      <c r="L5561" s="10">
        <v>0</v>
      </c>
      <c r="M5561" s="10">
        <v>0</v>
      </c>
      <c r="N5561" s="10">
        <v>0</v>
      </c>
    </row>
    <row r="5562" spans="1:14" x14ac:dyDescent="0.15">
      <c r="A5562" t="str">
        <f t="shared" si="89"/>
        <v>202004_78_4562342690050</v>
      </c>
      <c r="B5562" s="10">
        <v>202004</v>
      </c>
      <c r="C5562" s="10">
        <v>78</v>
      </c>
      <c r="D5562" s="10" t="s">
        <v>45</v>
      </c>
      <c r="E5562" s="11">
        <v>4562342690050</v>
      </c>
      <c r="F5562" s="10">
        <v>0</v>
      </c>
      <c r="G5562" s="10">
        <v>0</v>
      </c>
      <c r="H5562" s="10" t="s">
        <v>22</v>
      </c>
      <c r="I5562" s="10" t="s">
        <v>19</v>
      </c>
      <c r="J5562" s="10" t="s">
        <v>329</v>
      </c>
      <c r="K5562" s="10">
        <v>8</v>
      </c>
      <c r="L5562" s="10">
        <v>0</v>
      </c>
      <c r="M5562" s="10">
        <v>0</v>
      </c>
      <c r="N5562" s="10">
        <v>0</v>
      </c>
    </row>
    <row r="5563" spans="1:14" x14ac:dyDescent="0.15">
      <c r="A5563" t="str">
        <f t="shared" si="89"/>
        <v>202004_78_4562342690043</v>
      </c>
      <c r="B5563" s="10">
        <v>202004</v>
      </c>
      <c r="C5563" s="10">
        <v>78</v>
      </c>
      <c r="D5563" s="10" t="s">
        <v>45</v>
      </c>
      <c r="E5563" s="11">
        <v>4562342690043</v>
      </c>
      <c r="F5563" s="10">
        <v>0</v>
      </c>
      <c r="G5563" s="10">
        <v>0</v>
      </c>
      <c r="H5563" s="10" t="s">
        <v>21</v>
      </c>
      <c r="I5563" s="10" t="s">
        <v>19</v>
      </c>
      <c r="J5563" s="10" t="s">
        <v>329</v>
      </c>
      <c r="K5563" s="10">
        <v>8</v>
      </c>
      <c r="L5563" s="10">
        <v>1</v>
      </c>
      <c r="M5563" s="10">
        <v>0</v>
      </c>
      <c r="N5563" s="10">
        <v>0</v>
      </c>
    </row>
    <row r="5564" spans="1:14" x14ac:dyDescent="0.15">
      <c r="A5564" t="str">
        <f t="shared" si="89"/>
        <v>202004_78_4562342690067</v>
      </c>
      <c r="B5564" s="10">
        <v>202004</v>
      </c>
      <c r="C5564" s="10">
        <v>78</v>
      </c>
      <c r="D5564" s="10" t="s">
        <v>45</v>
      </c>
      <c r="E5564" s="11">
        <v>4562342690067</v>
      </c>
      <c r="F5564" s="10">
        <v>0</v>
      </c>
      <c r="G5564" s="10">
        <v>0</v>
      </c>
      <c r="H5564" s="10" t="s">
        <v>23</v>
      </c>
      <c r="I5564" s="10" t="s">
        <v>19</v>
      </c>
      <c r="J5564" s="10" t="s">
        <v>329</v>
      </c>
      <c r="K5564" s="10">
        <v>15</v>
      </c>
      <c r="L5564" s="10">
        <v>0</v>
      </c>
      <c r="M5564" s="10">
        <v>0</v>
      </c>
      <c r="N5564" s="10">
        <v>0</v>
      </c>
    </row>
    <row r="5565" spans="1:14" x14ac:dyDescent="0.15">
      <c r="A5565" t="str">
        <f t="shared" si="89"/>
        <v>202004_78_4562342690074</v>
      </c>
      <c r="B5565" s="10">
        <v>202004</v>
      </c>
      <c r="C5565" s="10">
        <v>78</v>
      </c>
      <c r="D5565" s="10" t="s">
        <v>45</v>
      </c>
      <c r="E5565" s="11">
        <v>4562342690074</v>
      </c>
      <c r="F5565" s="10">
        <v>0</v>
      </c>
      <c r="G5565" s="10">
        <v>0</v>
      </c>
      <c r="H5565" s="10" t="s">
        <v>24</v>
      </c>
      <c r="I5565" s="10" t="s">
        <v>19</v>
      </c>
      <c r="J5565" s="10" t="s">
        <v>329</v>
      </c>
      <c r="K5565" s="10">
        <v>7</v>
      </c>
      <c r="L5565" s="10">
        <v>2</v>
      </c>
      <c r="M5565" s="10">
        <v>0</v>
      </c>
      <c r="N5565" s="10">
        <v>0</v>
      </c>
    </row>
    <row r="5566" spans="1:14" x14ac:dyDescent="0.15">
      <c r="A5566" t="str">
        <f t="shared" si="89"/>
        <v>202004_78_4562342690081</v>
      </c>
      <c r="B5566" s="10">
        <v>202004</v>
      </c>
      <c r="C5566" s="10">
        <v>78</v>
      </c>
      <c r="D5566" s="10" t="s">
        <v>45</v>
      </c>
      <c r="E5566" s="11">
        <v>4562342690081</v>
      </c>
      <c r="F5566" s="10">
        <v>0</v>
      </c>
      <c r="G5566" s="10">
        <v>0</v>
      </c>
      <c r="H5566" s="10" t="s">
        <v>25</v>
      </c>
      <c r="I5566" s="10" t="s">
        <v>19</v>
      </c>
      <c r="J5566" s="10" t="s">
        <v>329</v>
      </c>
      <c r="K5566" s="10">
        <v>2</v>
      </c>
      <c r="L5566" s="10">
        <v>1</v>
      </c>
      <c r="M5566" s="10">
        <v>0</v>
      </c>
      <c r="N5566" s="10">
        <v>0</v>
      </c>
    </row>
    <row r="5567" spans="1:14" x14ac:dyDescent="0.15">
      <c r="A5567" t="str">
        <f t="shared" si="89"/>
        <v>202004_135_4562342690029</v>
      </c>
      <c r="B5567" s="10">
        <v>202004</v>
      </c>
      <c r="C5567" s="10">
        <v>135</v>
      </c>
      <c r="D5567" s="10" t="s">
        <v>55</v>
      </c>
      <c r="E5567" s="11">
        <v>4562342690029</v>
      </c>
      <c r="F5567" s="10">
        <v>0</v>
      </c>
      <c r="G5567" s="10">
        <v>0</v>
      </c>
      <c r="H5567" s="10" t="s">
        <v>18</v>
      </c>
      <c r="I5567" s="10" t="s">
        <v>19</v>
      </c>
      <c r="J5567" s="10" t="s">
        <v>329</v>
      </c>
      <c r="K5567" s="10">
        <v>20</v>
      </c>
      <c r="L5567" s="10">
        <v>0</v>
      </c>
      <c r="M5567" s="10">
        <v>0</v>
      </c>
      <c r="N5567" s="10">
        <v>0</v>
      </c>
    </row>
    <row r="5568" spans="1:14" x14ac:dyDescent="0.15">
      <c r="A5568" t="str">
        <f t="shared" si="89"/>
        <v>202004_135_4562342690036</v>
      </c>
      <c r="B5568" s="10">
        <v>202004</v>
      </c>
      <c r="C5568" s="10">
        <v>135</v>
      </c>
      <c r="D5568" s="10" t="s">
        <v>55</v>
      </c>
      <c r="E5568" s="11">
        <v>4562342690036</v>
      </c>
      <c r="F5568" s="10">
        <v>0</v>
      </c>
      <c r="G5568" s="10">
        <v>0</v>
      </c>
      <c r="H5568" s="10" t="s">
        <v>20</v>
      </c>
      <c r="I5568" s="10" t="s">
        <v>19</v>
      </c>
      <c r="J5568" s="10" t="s">
        <v>329</v>
      </c>
      <c r="K5568" s="10">
        <v>4</v>
      </c>
      <c r="L5568" s="10">
        <v>0</v>
      </c>
      <c r="M5568" s="10">
        <v>0</v>
      </c>
      <c r="N5568" s="10">
        <v>0</v>
      </c>
    </row>
    <row r="5569" spans="1:14" x14ac:dyDescent="0.15">
      <c r="A5569" t="str">
        <f t="shared" si="89"/>
        <v>202004_135_4562342690050</v>
      </c>
      <c r="B5569" s="10">
        <v>202004</v>
      </c>
      <c r="C5569" s="10">
        <v>135</v>
      </c>
      <c r="D5569" s="10" t="s">
        <v>55</v>
      </c>
      <c r="E5569" s="11">
        <v>4562342690050</v>
      </c>
      <c r="F5569" s="10">
        <v>0</v>
      </c>
      <c r="G5569" s="10">
        <v>0</v>
      </c>
      <c r="H5569" s="10" t="s">
        <v>22</v>
      </c>
      <c r="I5569" s="10" t="s">
        <v>19</v>
      </c>
      <c r="J5569" s="10" t="s">
        <v>329</v>
      </c>
      <c r="K5569" s="10">
        <v>5</v>
      </c>
      <c r="L5569" s="10">
        <v>0</v>
      </c>
      <c r="M5569" s="10">
        <v>0</v>
      </c>
      <c r="N5569" s="10">
        <v>0</v>
      </c>
    </row>
    <row r="5570" spans="1:14" x14ac:dyDescent="0.15">
      <c r="A5570" t="str">
        <f t="shared" si="89"/>
        <v>202004_135_4562342690043</v>
      </c>
      <c r="B5570" s="10">
        <v>202004</v>
      </c>
      <c r="C5570" s="10">
        <v>135</v>
      </c>
      <c r="D5570" s="10" t="s">
        <v>55</v>
      </c>
      <c r="E5570" s="11">
        <v>4562342690043</v>
      </c>
      <c r="F5570" s="10">
        <v>0</v>
      </c>
      <c r="G5570" s="10">
        <v>0</v>
      </c>
      <c r="H5570" s="10" t="s">
        <v>21</v>
      </c>
      <c r="I5570" s="10" t="s">
        <v>19</v>
      </c>
      <c r="J5570" s="10" t="s">
        <v>329</v>
      </c>
      <c r="K5570" s="10">
        <v>15</v>
      </c>
      <c r="L5570" s="10">
        <v>2</v>
      </c>
      <c r="M5570" s="10">
        <v>0</v>
      </c>
      <c r="N5570" s="10">
        <v>0</v>
      </c>
    </row>
    <row r="5571" spans="1:14" x14ac:dyDescent="0.15">
      <c r="A5571" t="str">
        <f t="shared" si="89"/>
        <v>202004_135_4562342690067</v>
      </c>
      <c r="B5571" s="10">
        <v>202004</v>
      </c>
      <c r="C5571" s="10">
        <v>135</v>
      </c>
      <c r="D5571" s="10" t="s">
        <v>55</v>
      </c>
      <c r="E5571" s="11">
        <v>4562342690067</v>
      </c>
      <c r="F5571" s="10">
        <v>0</v>
      </c>
      <c r="G5571" s="10">
        <v>0</v>
      </c>
      <c r="H5571" s="10" t="s">
        <v>23</v>
      </c>
      <c r="I5571" s="10" t="s">
        <v>19</v>
      </c>
      <c r="J5571" s="10" t="s">
        <v>329</v>
      </c>
      <c r="K5571" s="10">
        <v>22</v>
      </c>
      <c r="L5571" s="10">
        <v>1</v>
      </c>
      <c r="M5571" s="10">
        <v>0</v>
      </c>
      <c r="N5571" s="10">
        <v>0</v>
      </c>
    </row>
    <row r="5572" spans="1:14" x14ac:dyDescent="0.15">
      <c r="A5572" t="str">
        <f t="shared" si="89"/>
        <v>202004_135_4562342690074</v>
      </c>
      <c r="B5572" s="10">
        <v>202004</v>
      </c>
      <c r="C5572" s="10">
        <v>135</v>
      </c>
      <c r="D5572" s="10" t="s">
        <v>55</v>
      </c>
      <c r="E5572" s="11">
        <v>4562342690074</v>
      </c>
      <c r="F5572" s="10">
        <v>0</v>
      </c>
      <c r="G5572" s="10">
        <v>0</v>
      </c>
      <c r="H5572" s="10" t="s">
        <v>24</v>
      </c>
      <c r="I5572" s="10" t="s">
        <v>19</v>
      </c>
      <c r="J5572" s="10" t="s">
        <v>329</v>
      </c>
      <c r="K5572" s="10">
        <v>15</v>
      </c>
      <c r="L5572" s="10">
        <v>1</v>
      </c>
      <c r="M5572" s="10">
        <v>0</v>
      </c>
      <c r="N5572" s="10">
        <v>0</v>
      </c>
    </row>
    <row r="5573" spans="1:14" x14ac:dyDescent="0.15">
      <c r="A5573" t="str">
        <f t="shared" si="89"/>
        <v>202004_135_4562342690081</v>
      </c>
      <c r="B5573" s="10">
        <v>202004</v>
      </c>
      <c r="C5573" s="10">
        <v>135</v>
      </c>
      <c r="D5573" s="10" t="s">
        <v>55</v>
      </c>
      <c r="E5573" s="11">
        <v>4562342690081</v>
      </c>
      <c r="F5573" s="10">
        <v>0</v>
      </c>
      <c r="G5573" s="10">
        <v>0</v>
      </c>
      <c r="H5573" s="10" t="s">
        <v>25</v>
      </c>
      <c r="I5573" s="10" t="s">
        <v>19</v>
      </c>
      <c r="J5573" s="10" t="s">
        <v>329</v>
      </c>
      <c r="K5573" s="10">
        <v>2</v>
      </c>
      <c r="L5573" s="10">
        <v>0</v>
      </c>
      <c r="M5573" s="10">
        <v>0</v>
      </c>
      <c r="N5573" s="10">
        <v>0</v>
      </c>
    </row>
    <row r="5574" spans="1:14" x14ac:dyDescent="0.15">
      <c r="A5574" t="str">
        <f t="shared" si="89"/>
        <v>202004_154_4562342690029</v>
      </c>
      <c r="B5574" s="10">
        <v>202004</v>
      </c>
      <c r="C5574" s="10">
        <v>154</v>
      </c>
      <c r="D5574" s="10" t="s">
        <v>57</v>
      </c>
      <c r="E5574" s="11">
        <v>4562342690029</v>
      </c>
      <c r="F5574" s="10">
        <v>0</v>
      </c>
      <c r="G5574" s="10">
        <v>0</v>
      </c>
      <c r="H5574" s="10" t="s">
        <v>18</v>
      </c>
      <c r="I5574" s="10" t="s">
        <v>19</v>
      </c>
      <c r="J5574" s="10" t="s">
        <v>329</v>
      </c>
      <c r="K5574" s="10">
        <v>15</v>
      </c>
      <c r="L5574" s="10">
        <v>1</v>
      </c>
      <c r="M5574" s="10">
        <v>0</v>
      </c>
      <c r="N5574" s="10">
        <v>0</v>
      </c>
    </row>
    <row r="5575" spans="1:14" x14ac:dyDescent="0.15">
      <c r="A5575" t="str">
        <f t="shared" si="89"/>
        <v>202004_154_4562342690036</v>
      </c>
      <c r="B5575" s="10">
        <v>202004</v>
      </c>
      <c r="C5575" s="10">
        <v>154</v>
      </c>
      <c r="D5575" s="10" t="s">
        <v>57</v>
      </c>
      <c r="E5575" s="11">
        <v>4562342690036</v>
      </c>
      <c r="F5575" s="10">
        <v>0</v>
      </c>
      <c r="G5575" s="10">
        <v>0</v>
      </c>
      <c r="H5575" s="10" t="s">
        <v>20</v>
      </c>
      <c r="I5575" s="10" t="s">
        <v>19</v>
      </c>
      <c r="J5575" s="10" t="s">
        <v>329</v>
      </c>
      <c r="K5575" s="10">
        <v>4</v>
      </c>
      <c r="L5575" s="10">
        <v>0</v>
      </c>
      <c r="M5575" s="10">
        <v>0</v>
      </c>
      <c r="N5575" s="10">
        <v>0</v>
      </c>
    </row>
    <row r="5576" spans="1:14" x14ac:dyDescent="0.15">
      <c r="A5576" t="str">
        <f t="shared" si="89"/>
        <v>202004_154_4562342690050</v>
      </c>
      <c r="B5576" s="10">
        <v>202004</v>
      </c>
      <c r="C5576" s="10">
        <v>154</v>
      </c>
      <c r="D5576" s="10" t="s">
        <v>57</v>
      </c>
      <c r="E5576" s="11">
        <v>4562342690050</v>
      </c>
      <c r="F5576" s="10">
        <v>0</v>
      </c>
      <c r="G5576" s="10">
        <v>0</v>
      </c>
      <c r="H5576" s="10" t="s">
        <v>22</v>
      </c>
      <c r="I5576" s="10" t="s">
        <v>19</v>
      </c>
      <c r="J5576" s="10" t="s">
        <v>329</v>
      </c>
      <c r="K5576" s="10">
        <v>3</v>
      </c>
      <c r="L5576" s="10">
        <v>0</v>
      </c>
      <c r="M5576" s="10">
        <v>0</v>
      </c>
      <c r="N5576" s="10">
        <v>0</v>
      </c>
    </row>
    <row r="5577" spans="1:14" x14ac:dyDescent="0.15">
      <c r="A5577" t="str">
        <f t="shared" si="89"/>
        <v>202004_154_4562342690043</v>
      </c>
      <c r="B5577" s="10">
        <v>202004</v>
      </c>
      <c r="C5577" s="10">
        <v>154</v>
      </c>
      <c r="D5577" s="10" t="s">
        <v>57</v>
      </c>
      <c r="E5577" s="11">
        <v>4562342690043</v>
      </c>
      <c r="F5577" s="10">
        <v>0</v>
      </c>
      <c r="G5577" s="10">
        <v>0</v>
      </c>
      <c r="H5577" s="10" t="s">
        <v>21</v>
      </c>
      <c r="I5577" s="10" t="s">
        <v>19</v>
      </c>
      <c r="J5577" s="10" t="s">
        <v>329</v>
      </c>
      <c r="K5577" s="10">
        <v>6</v>
      </c>
      <c r="L5577" s="10">
        <v>0</v>
      </c>
      <c r="M5577" s="10">
        <v>0</v>
      </c>
      <c r="N5577" s="10">
        <v>0</v>
      </c>
    </row>
    <row r="5578" spans="1:14" x14ac:dyDescent="0.15">
      <c r="A5578" t="str">
        <f t="shared" si="89"/>
        <v>202004_154_4562342690067</v>
      </c>
      <c r="B5578" s="10">
        <v>202004</v>
      </c>
      <c r="C5578" s="10">
        <v>154</v>
      </c>
      <c r="D5578" s="10" t="s">
        <v>57</v>
      </c>
      <c r="E5578" s="11">
        <v>4562342690067</v>
      </c>
      <c r="F5578" s="10">
        <v>0</v>
      </c>
      <c r="G5578" s="10">
        <v>0</v>
      </c>
      <c r="H5578" s="10" t="s">
        <v>23</v>
      </c>
      <c r="I5578" s="10" t="s">
        <v>19</v>
      </c>
      <c r="J5578" s="10" t="s">
        <v>329</v>
      </c>
      <c r="K5578" s="10">
        <v>15</v>
      </c>
      <c r="L5578" s="10">
        <v>1</v>
      </c>
      <c r="M5578" s="10">
        <v>0</v>
      </c>
      <c r="N5578" s="10">
        <v>0</v>
      </c>
    </row>
    <row r="5579" spans="1:14" x14ac:dyDescent="0.15">
      <c r="A5579" t="str">
        <f t="shared" si="89"/>
        <v>202004_154_4562342690074</v>
      </c>
      <c r="B5579" s="10">
        <v>202004</v>
      </c>
      <c r="C5579" s="10">
        <v>154</v>
      </c>
      <c r="D5579" s="10" t="s">
        <v>57</v>
      </c>
      <c r="E5579" s="11">
        <v>4562342690074</v>
      </c>
      <c r="F5579" s="10">
        <v>0</v>
      </c>
      <c r="G5579" s="10">
        <v>0</v>
      </c>
      <c r="H5579" s="10" t="s">
        <v>24</v>
      </c>
      <c r="I5579" s="10" t="s">
        <v>19</v>
      </c>
      <c r="J5579" s="10" t="s">
        <v>329</v>
      </c>
      <c r="K5579" s="10">
        <v>8</v>
      </c>
      <c r="L5579" s="10">
        <v>0</v>
      </c>
      <c r="M5579" s="10">
        <v>0</v>
      </c>
      <c r="N5579" s="10">
        <v>0</v>
      </c>
    </row>
    <row r="5580" spans="1:14" x14ac:dyDescent="0.15">
      <c r="A5580" t="str">
        <f t="shared" si="89"/>
        <v>202004_154_4562342690081</v>
      </c>
      <c r="B5580" s="10">
        <v>202004</v>
      </c>
      <c r="C5580" s="10">
        <v>154</v>
      </c>
      <c r="D5580" s="10" t="s">
        <v>57</v>
      </c>
      <c r="E5580" s="11">
        <v>4562342690081</v>
      </c>
      <c r="F5580" s="10">
        <v>0</v>
      </c>
      <c r="G5580" s="10">
        <v>0</v>
      </c>
      <c r="H5580" s="10" t="s">
        <v>25</v>
      </c>
      <c r="I5580" s="10" t="s">
        <v>19</v>
      </c>
      <c r="J5580" s="10" t="s">
        <v>329</v>
      </c>
      <c r="K5580" s="10">
        <v>1</v>
      </c>
      <c r="L5580" s="10">
        <v>0</v>
      </c>
      <c r="M5580" s="10">
        <v>0</v>
      </c>
      <c r="N5580" s="10">
        <v>0</v>
      </c>
    </row>
    <row r="5581" spans="1:14" x14ac:dyDescent="0.15">
      <c r="A5581" t="str">
        <f t="shared" si="89"/>
        <v>202004_210_4562342690029</v>
      </c>
      <c r="B5581" s="10">
        <v>202004</v>
      </c>
      <c r="C5581" s="10">
        <v>210</v>
      </c>
      <c r="D5581" s="10" t="s">
        <v>64</v>
      </c>
      <c r="E5581" s="11">
        <v>4562342690029</v>
      </c>
      <c r="F5581" s="10">
        <v>0</v>
      </c>
      <c r="G5581" s="10">
        <v>0</v>
      </c>
      <c r="H5581" s="10" t="s">
        <v>18</v>
      </c>
      <c r="I5581" s="10" t="s">
        <v>19</v>
      </c>
      <c r="J5581" s="10" t="s">
        <v>329</v>
      </c>
      <c r="K5581" s="10">
        <v>12</v>
      </c>
      <c r="L5581" s="10">
        <v>2</v>
      </c>
      <c r="M5581" s="10">
        <v>0</v>
      </c>
      <c r="N5581" s="10">
        <v>0</v>
      </c>
    </row>
    <row r="5582" spans="1:14" x14ac:dyDescent="0.15">
      <c r="A5582" t="str">
        <f t="shared" si="89"/>
        <v>202004_210_4562342690036</v>
      </c>
      <c r="B5582" s="10">
        <v>202004</v>
      </c>
      <c r="C5582" s="10">
        <v>210</v>
      </c>
      <c r="D5582" s="10" t="s">
        <v>64</v>
      </c>
      <c r="E5582" s="11">
        <v>4562342690036</v>
      </c>
      <c r="F5582" s="10">
        <v>0</v>
      </c>
      <c r="G5582" s="10">
        <v>0</v>
      </c>
      <c r="H5582" s="10" t="s">
        <v>20</v>
      </c>
      <c r="I5582" s="10" t="s">
        <v>19</v>
      </c>
      <c r="J5582" s="10" t="s">
        <v>329</v>
      </c>
      <c r="K5582" s="10">
        <v>7</v>
      </c>
      <c r="L5582" s="10">
        <v>0</v>
      </c>
      <c r="M5582" s="10">
        <v>0</v>
      </c>
      <c r="N5582" s="10">
        <v>0</v>
      </c>
    </row>
    <row r="5583" spans="1:14" x14ac:dyDescent="0.15">
      <c r="A5583" t="str">
        <f t="shared" si="89"/>
        <v>202004_210_4562342690050</v>
      </c>
      <c r="B5583" s="10">
        <v>202004</v>
      </c>
      <c r="C5583" s="10">
        <v>210</v>
      </c>
      <c r="D5583" s="10" t="s">
        <v>64</v>
      </c>
      <c r="E5583" s="11">
        <v>4562342690050</v>
      </c>
      <c r="F5583" s="10">
        <v>0</v>
      </c>
      <c r="G5583" s="10">
        <v>0</v>
      </c>
      <c r="H5583" s="10" t="s">
        <v>22</v>
      </c>
      <c r="I5583" s="10" t="s">
        <v>19</v>
      </c>
      <c r="J5583" s="10" t="s">
        <v>329</v>
      </c>
      <c r="K5583" s="10">
        <v>8</v>
      </c>
      <c r="L5583" s="10">
        <v>0</v>
      </c>
      <c r="M5583" s="10">
        <v>0</v>
      </c>
      <c r="N5583" s="10">
        <v>0</v>
      </c>
    </row>
    <row r="5584" spans="1:14" x14ac:dyDescent="0.15">
      <c r="A5584" t="str">
        <f t="shared" si="89"/>
        <v>202004_210_4562342690043</v>
      </c>
      <c r="B5584" s="10">
        <v>202004</v>
      </c>
      <c r="C5584" s="10">
        <v>210</v>
      </c>
      <c r="D5584" s="10" t="s">
        <v>64</v>
      </c>
      <c r="E5584" s="11">
        <v>4562342690043</v>
      </c>
      <c r="F5584" s="10">
        <v>0</v>
      </c>
      <c r="G5584" s="10">
        <v>0</v>
      </c>
      <c r="H5584" s="10" t="s">
        <v>21</v>
      </c>
      <c r="I5584" s="10" t="s">
        <v>19</v>
      </c>
      <c r="J5584" s="10" t="s">
        <v>329</v>
      </c>
      <c r="K5584" s="10">
        <v>19</v>
      </c>
      <c r="L5584" s="10">
        <v>1</v>
      </c>
      <c r="M5584" s="10">
        <v>0</v>
      </c>
      <c r="N5584" s="10">
        <v>0</v>
      </c>
    </row>
    <row r="5585" spans="1:14" x14ac:dyDescent="0.15">
      <c r="A5585" t="str">
        <f t="shared" si="89"/>
        <v>202004_210_4562342690067</v>
      </c>
      <c r="B5585" s="10">
        <v>202004</v>
      </c>
      <c r="C5585" s="10">
        <v>210</v>
      </c>
      <c r="D5585" s="10" t="s">
        <v>64</v>
      </c>
      <c r="E5585" s="11">
        <v>4562342690067</v>
      </c>
      <c r="F5585" s="10">
        <v>0</v>
      </c>
      <c r="G5585" s="10">
        <v>0</v>
      </c>
      <c r="H5585" s="10" t="s">
        <v>23</v>
      </c>
      <c r="I5585" s="10" t="s">
        <v>19</v>
      </c>
      <c r="J5585" s="10" t="s">
        <v>329</v>
      </c>
      <c r="K5585" s="10">
        <v>24</v>
      </c>
      <c r="L5585" s="10">
        <v>0</v>
      </c>
      <c r="M5585" s="10">
        <v>0</v>
      </c>
      <c r="N5585" s="10">
        <v>0</v>
      </c>
    </row>
    <row r="5586" spans="1:14" x14ac:dyDescent="0.15">
      <c r="A5586" t="str">
        <f t="shared" si="89"/>
        <v>202004_210_4562342690074</v>
      </c>
      <c r="B5586" s="10">
        <v>202004</v>
      </c>
      <c r="C5586" s="10">
        <v>210</v>
      </c>
      <c r="D5586" s="10" t="s">
        <v>64</v>
      </c>
      <c r="E5586" s="11">
        <v>4562342690074</v>
      </c>
      <c r="F5586" s="10">
        <v>0</v>
      </c>
      <c r="G5586" s="10">
        <v>0</v>
      </c>
      <c r="H5586" s="10" t="s">
        <v>24</v>
      </c>
      <c r="I5586" s="10" t="s">
        <v>19</v>
      </c>
      <c r="J5586" s="10" t="s">
        <v>329</v>
      </c>
      <c r="K5586" s="10">
        <v>19</v>
      </c>
      <c r="L5586" s="10">
        <v>1</v>
      </c>
      <c r="M5586" s="10">
        <v>0</v>
      </c>
      <c r="N5586" s="10">
        <v>0</v>
      </c>
    </row>
    <row r="5587" spans="1:14" x14ac:dyDescent="0.15">
      <c r="A5587" t="str">
        <f t="shared" si="89"/>
        <v>202004_210_4562342690081</v>
      </c>
      <c r="B5587" s="10">
        <v>202004</v>
      </c>
      <c r="C5587" s="10">
        <v>210</v>
      </c>
      <c r="D5587" s="10" t="s">
        <v>64</v>
      </c>
      <c r="E5587" s="11">
        <v>4562342690081</v>
      </c>
      <c r="F5587" s="10">
        <v>0</v>
      </c>
      <c r="G5587" s="10">
        <v>0</v>
      </c>
      <c r="H5587" s="10" t="s">
        <v>25</v>
      </c>
      <c r="I5587" s="10" t="s">
        <v>19</v>
      </c>
      <c r="J5587" s="10" t="s">
        <v>329</v>
      </c>
      <c r="K5587" s="10">
        <v>5</v>
      </c>
      <c r="L5587" s="10">
        <v>0</v>
      </c>
      <c r="M5587" s="10">
        <v>0</v>
      </c>
      <c r="N5587" s="10">
        <v>0</v>
      </c>
    </row>
    <row r="5588" spans="1:14" x14ac:dyDescent="0.15">
      <c r="A5588" t="str">
        <f t="shared" si="89"/>
        <v>202004_269_4562342690029</v>
      </c>
      <c r="B5588" s="10">
        <v>202004</v>
      </c>
      <c r="C5588" s="10">
        <v>269</v>
      </c>
      <c r="D5588" s="10" t="s">
        <v>67</v>
      </c>
      <c r="E5588" s="11">
        <v>4562342690029</v>
      </c>
      <c r="F5588" s="10">
        <v>0</v>
      </c>
      <c r="G5588" s="10">
        <v>0</v>
      </c>
      <c r="H5588" s="10" t="s">
        <v>18</v>
      </c>
      <c r="I5588" s="10" t="s">
        <v>19</v>
      </c>
      <c r="J5588" s="10" t="s">
        <v>329</v>
      </c>
      <c r="K5588" s="10">
        <v>21</v>
      </c>
      <c r="L5588" s="10">
        <v>0</v>
      </c>
      <c r="M5588" s="10">
        <v>0</v>
      </c>
      <c r="N5588" s="10">
        <v>0</v>
      </c>
    </row>
    <row r="5589" spans="1:14" x14ac:dyDescent="0.15">
      <c r="A5589" t="str">
        <f t="shared" si="89"/>
        <v>202004_269_4562342690036</v>
      </c>
      <c r="B5589" s="10">
        <v>202004</v>
      </c>
      <c r="C5589" s="10">
        <v>269</v>
      </c>
      <c r="D5589" s="10" t="s">
        <v>67</v>
      </c>
      <c r="E5589" s="11">
        <v>4562342690036</v>
      </c>
      <c r="F5589" s="10">
        <v>0</v>
      </c>
      <c r="G5589" s="10">
        <v>0</v>
      </c>
      <c r="H5589" s="10" t="s">
        <v>20</v>
      </c>
      <c r="I5589" s="10" t="s">
        <v>19</v>
      </c>
      <c r="J5589" s="10" t="s">
        <v>329</v>
      </c>
      <c r="K5589" s="10">
        <v>5</v>
      </c>
      <c r="L5589" s="10">
        <v>0</v>
      </c>
      <c r="M5589" s="10">
        <v>0</v>
      </c>
      <c r="N5589" s="10">
        <v>0</v>
      </c>
    </row>
    <row r="5590" spans="1:14" x14ac:dyDescent="0.15">
      <c r="A5590" t="str">
        <f t="shared" si="89"/>
        <v>202004_269_4562342690050</v>
      </c>
      <c r="B5590" s="10">
        <v>202004</v>
      </c>
      <c r="C5590" s="10">
        <v>269</v>
      </c>
      <c r="D5590" s="10" t="s">
        <v>67</v>
      </c>
      <c r="E5590" s="11">
        <v>4562342690050</v>
      </c>
      <c r="F5590" s="10">
        <v>0</v>
      </c>
      <c r="G5590" s="10">
        <v>0</v>
      </c>
      <c r="H5590" s="10" t="s">
        <v>22</v>
      </c>
      <c r="I5590" s="10" t="s">
        <v>19</v>
      </c>
      <c r="J5590" s="10" t="s">
        <v>329</v>
      </c>
      <c r="K5590" s="10">
        <v>5</v>
      </c>
      <c r="L5590" s="10">
        <v>0</v>
      </c>
      <c r="M5590" s="10">
        <v>0</v>
      </c>
      <c r="N5590" s="10">
        <v>0</v>
      </c>
    </row>
    <row r="5591" spans="1:14" x14ac:dyDescent="0.15">
      <c r="A5591" t="str">
        <f t="shared" si="89"/>
        <v>202004_269_4562342690043</v>
      </c>
      <c r="B5591" s="10">
        <v>202004</v>
      </c>
      <c r="C5591" s="10">
        <v>269</v>
      </c>
      <c r="D5591" s="10" t="s">
        <v>67</v>
      </c>
      <c r="E5591" s="11">
        <v>4562342690043</v>
      </c>
      <c r="F5591" s="10">
        <v>0</v>
      </c>
      <c r="G5591" s="10">
        <v>0</v>
      </c>
      <c r="H5591" s="10" t="s">
        <v>21</v>
      </c>
      <c r="I5591" s="10" t="s">
        <v>19</v>
      </c>
      <c r="J5591" s="10" t="s">
        <v>329</v>
      </c>
      <c r="K5591" s="10">
        <v>5</v>
      </c>
      <c r="L5591" s="10">
        <v>0</v>
      </c>
      <c r="M5591" s="10">
        <v>0</v>
      </c>
      <c r="N5591" s="10">
        <v>0</v>
      </c>
    </row>
    <row r="5592" spans="1:14" x14ac:dyDescent="0.15">
      <c r="A5592" t="str">
        <f t="shared" si="89"/>
        <v>202004_269_4562342690067</v>
      </c>
      <c r="B5592" s="10">
        <v>202004</v>
      </c>
      <c r="C5592" s="10">
        <v>269</v>
      </c>
      <c r="D5592" s="10" t="s">
        <v>67</v>
      </c>
      <c r="E5592" s="11">
        <v>4562342690067</v>
      </c>
      <c r="F5592" s="10">
        <v>0</v>
      </c>
      <c r="G5592" s="10">
        <v>0</v>
      </c>
      <c r="H5592" s="10" t="s">
        <v>23</v>
      </c>
      <c r="I5592" s="10" t="s">
        <v>19</v>
      </c>
      <c r="J5592" s="10" t="s">
        <v>329</v>
      </c>
      <c r="K5592" s="10">
        <v>21</v>
      </c>
      <c r="L5592" s="10">
        <v>0</v>
      </c>
      <c r="M5592" s="10">
        <v>0</v>
      </c>
      <c r="N5592" s="10">
        <v>0</v>
      </c>
    </row>
    <row r="5593" spans="1:14" x14ac:dyDescent="0.15">
      <c r="A5593" t="str">
        <f t="shared" ref="A5593:A5656" si="90">B5593&amp;"_"&amp;C5593&amp;"_"&amp;E5593</f>
        <v>202004_269_4562342690074</v>
      </c>
      <c r="B5593" s="10">
        <v>202004</v>
      </c>
      <c r="C5593" s="10">
        <v>269</v>
      </c>
      <c r="D5593" s="10" t="s">
        <v>67</v>
      </c>
      <c r="E5593" s="11">
        <v>4562342690074</v>
      </c>
      <c r="F5593" s="10">
        <v>0</v>
      </c>
      <c r="G5593" s="10">
        <v>0</v>
      </c>
      <c r="H5593" s="10" t="s">
        <v>24</v>
      </c>
      <c r="I5593" s="10" t="s">
        <v>19</v>
      </c>
      <c r="J5593" s="10" t="s">
        <v>329</v>
      </c>
      <c r="K5593" s="10">
        <v>6</v>
      </c>
      <c r="L5593" s="10">
        <v>1</v>
      </c>
      <c r="M5593" s="10">
        <v>0</v>
      </c>
      <c r="N5593" s="10">
        <v>0</v>
      </c>
    </row>
    <row r="5594" spans="1:14" x14ac:dyDescent="0.15">
      <c r="A5594" t="str">
        <f t="shared" si="90"/>
        <v>202004_269_4562342690081</v>
      </c>
      <c r="B5594" s="10">
        <v>202004</v>
      </c>
      <c r="C5594" s="10">
        <v>269</v>
      </c>
      <c r="D5594" s="10" t="s">
        <v>67</v>
      </c>
      <c r="E5594" s="11">
        <v>4562342690081</v>
      </c>
      <c r="F5594" s="10">
        <v>0</v>
      </c>
      <c r="G5594" s="10">
        <v>0</v>
      </c>
      <c r="H5594" s="10" t="s">
        <v>25</v>
      </c>
      <c r="I5594" s="10" t="s">
        <v>19</v>
      </c>
      <c r="J5594" s="10" t="s">
        <v>329</v>
      </c>
      <c r="K5594" s="10">
        <v>3</v>
      </c>
      <c r="L5594" s="10">
        <v>0</v>
      </c>
      <c r="M5594" s="10">
        <v>0</v>
      </c>
      <c r="N5594" s="10">
        <v>0</v>
      </c>
    </row>
    <row r="5595" spans="1:14" x14ac:dyDescent="0.15">
      <c r="A5595" t="str">
        <f t="shared" si="90"/>
        <v>202004_282_4562342690029</v>
      </c>
      <c r="B5595" s="10">
        <v>202004</v>
      </c>
      <c r="C5595" s="10">
        <v>282</v>
      </c>
      <c r="D5595" s="10" t="s">
        <v>68</v>
      </c>
      <c r="E5595" s="11">
        <v>4562342690029</v>
      </c>
      <c r="F5595" s="10">
        <v>0</v>
      </c>
      <c r="G5595" s="10">
        <v>0</v>
      </c>
      <c r="H5595" s="10" t="s">
        <v>18</v>
      </c>
      <c r="I5595" s="10" t="s">
        <v>19</v>
      </c>
      <c r="J5595" s="10" t="s">
        <v>329</v>
      </c>
      <c r="K5595" s="10">
        <v>16</v>
      </c>
      <c r="L5595" s="10">
        <v>4</v>
      </c>
      <c r="M5595" s="10">
        <v>0</v>
      </c>
      <c r="N5595" s="10">
        <v>0</v>
      </c>
    </row>
    <row r="5596" spans="1:14" x14ac:dyDescent="0.15">
      <c r="A5596" t="str">
        <f t="shared" si="90"/>
        <v>202004_282_4562342690036</v>
      </c>
      <c r="B5596" s="10">
        <v>202004</v>
      </c>
      <c r="C5596" s="10">
        <v>282</v>
      </c>
      <c r="D5596" s="10" t="s">
        <v>68</v>
      </c>
      <c r="E5596" s="11">
        <v>4562342690036</v>
      </c>
      <c r="F5596" s="10">
        <v>0</v>
      </c>
      <c r="G5596" s="10">
        <v>0</v>
      </c>
      <c r="H5596" s="10" t="s">
        <v>20</v>
      </c>
      <c r="I5596" s="10" t="s">
        <v>19</v>
      </c>
      <c r="J5596" s="10" t="s">
        <v>329</v>
      </c>
      <c r="K5596" s="10">
        <v>7</v>
      </c>
      <c r="L5596" s="10">
        <v>0</v>
      </c>
      <c r="M5596" s="10">
        <v>0</v>
      </c>
      <c r="N5596" s="10">
        <v>0</v>
      </c>
    </row>
    <row r="5597" spans="1:14" x14ac:dyDescent="0.15">
      <c r="A5597" t="str">
        <f t="shared" si="90"/>
        <v>202004_282_4562342690050</v>
      </c>
      <c r="B5597" s="10">
        <v>202004</v>
      </c>
      <c r="C5597" s="10">
        <v>282</v>
      </c>
      <c r="D5597" s="10" t="s">
        <v>68</v>
      </c>
      <c r="E5597" s="11">
        <v>4562342690050</v>
      </c>
      <c r="F5597" s="10">
        <v>0</v>
      </c>
      <c r="G5597" s="10">
        <v>0</v>
      </c>
      <c r="H5597" s="10" t="s">
        <v>22</v>
      </c>
      <c r="I5597" s="10" t="s">
        <v>19</v>
      </c>
      <c r="J5597" s="10" t="s">
        <v>329</v>
      </c>
      <c r="K5597" s="10">
        <v>9</v>
      </c>
      <c r="L5597" s="10">
        <v>0</v>
      </c>
      <c r="M5597" s="10">
        <v>0</v>
      </c>
      <c r="N5597" s="10">
        <v>0</v>
      </c>
    </row>
    <row r="5598" spans="1:14" x14ac:dyDescent="0.15">
      <c r="A5598" t="str">
        <f t="shared" si="90"/>
        <v>202004_282_4562342690043</v>
      </c>
      <c r="B5598" s="10">
        <v>202004</v>
      </c>
      <c r="C5598" s="10">
        <v>282</v>
      </c>
      <c r="D5598" s="10" t="s">
        <v>68</v>
      </c>
      <c r="E5598" s="11">
        <v>4562342690043</v>
      </c>
      <c r="F5598" s="10">
        <v>0</v>
      </c>
      <c r="G5598" s="10">
        <v>0</v>
      </c>
      <c r="H5598" s="10" t="s">
        <v>21</v>
      </c>
      <c r="I5598" s="10" t="s">
        <v>19</v>
      </c>
      <c r="J5598" s="10" t="s">
        <v>329</v>
      </c>
      <c r="K5598" s="10">
        <v>13</v>
      </c>
      <c r="L5598" s="10">
        <v>1</v>
      </c>
      <c r="M5598" s="10">
        <v>0</v>
      </c>
      <c r="N5598" s="10">
        <v>0</v>
      </c>
    </row>
    <row r="5599" spans="1:14" x14ac:dyDescent="0.15">
      <c r="A5599" t="str">
        <f t="shared" si="90"/>
        <v>202004_282_4562342690067</v>
      </c>
      <c r="B5599" s="10">
        <v>202004</v>
      </c>
      <c r="C5599" s="10">
        <v>282</v>
      </c>
      <c r="D5599" s="10" t="s">
        <v>68</v>
      </c>
      <c r="E5599" s="11">
        <v>4562342690067</v>
      </c>
      <c r="F5599" s="10">
        <v>0</v>
      </c>
      <c r="G5599" s="10">
        <v>0</v>
      </c>
      <c r="H5599" s="10" t="s">
        <v>23</v>
      </c>
      <c r="I5599" s="10" t="s">
        <v>19</v>
      </c>
      <c r="J5599" s="10" t="s">
        <v>329</v>
      </c>
      <c r="K5599" s="10">
        <v>18</v>
      </c>
      <c r="L5599" s="10">
        <v>0</v>
      </c>
      <c r="M5599" s="10">
        <v>0</v>
      </c>
      <c r="N5599" s="10">
        <v>0</v>
      </c>
    </row>
    <row r="5600" spans="1:14" x14ac:dyDescent="0.15">
      <c r="A5600" t="str">
        <f t="shared" si="90"/>
        <v>202004_282_4562342690074</v>
      </c>
      <c r="B5600" s="10">
        <v>202004</v>
      </c>
      <c r="C5600" s="10">
        <v>282</v>
      </c>
      <c r="D5600" s="10" t="s">
        <v>68</v>
      </c>
      <c r="E5600" s="11">
        <v>4562342690074</v>
      </c>
      <c r="F5600" s="10">
        <v>0</v>
      </c>
      <c r="G5600" s="10">
        <v>0</v>
      </c>
      <c r="H5600" s="10" t="s">
        <v>24</v>
      </c>
      <c r="I5600" s="10" t="s">
        <v>19</v>
      </c>
      <c r="J5600" s="10" t="s">
        <v>329</v>
      </c>
      <c r="K5600" s="10">
        <v>16</v>
      </c>
      <c r="L5600" s="10">
        <v>1</v>
      </c>
      <c r="M5600" s="10">
        <v>0</v>
      </c>
      <c r="N5600" s="10">
        <v>0</v>
      </c>
    </row>
    <row r="5601" spans="1:14" x14ac:dyDescent="0.15">
      <c r="A5601" t="str">
        <f t="shared" si="90"/>
        <v>202004_282_4562342690081</v>
      </c>
      <c r="B5601" s="10">
        <v>202004</v>
      </c>
      <c r="C5601" s="10">
        <v>282</v>
      </c>
      <c r="D5601" s="10" t="s">
        <v>68</v>
      </c>
      <c r="E5601" s="11">
        <v>4562342690081</v>
      </c>
      <c r="F5601" s="10">
        <v>0</v>
      </c>
      <c r="G5601" s="10">
        <v>0</v>
      </c>
      <c r="H5601" s="10" t="s">
        <v>25</v>
      </c>
      <c r="I5601" s="10" t="s">
        <v>19</v>
      </c>
      <c r="J5601" s="10" t="s">
        <v>329</v>
      </c>
      <c r="K5601" s="10">
        <v>8</v>
      </c>
      <c r="L5601" s="10">
        <v>0</v>
      </c>
      <c r="M5601" s="10">
        <v>0</v>
      </c>
      <c r="N5601" s="10">
        <v>0</v>
      </c>
    </row>
    <row r="5602" spans="1:14" x14ac:dyDescent="0.15">
      <c r="A5602" t="str">
        <f t="shared" si="90"/>
        <v>202004_309_4562342690029</v>
      </c>
      <c r="B5602" s="10">
        <v>202004</v>
      </c>
      <c r="C5602" s="10">
        <v>309</v>
      </c>
      <c r="D5602" s="10" t="s">
        <v>74</v>
      </c>
      <c r="E5602" s="11">
        <v>4562342690029</v>
      </c>
      <c r="F5602" s="10">
        <v>0</v>
      </c>
      <c r="G5602" s="10">
        <v>0</v>
      </c>
      <c r="H5602" s="10" t="s">
        <v>18</v>
      </c>
      <c r="I5602" s="10" t="s">
        <v>19</v>
      </c>
      <c r="J5602" s="10" t="s">
        <v>329</v>
      </c>
      <c r="K5602" s="10">
        <v>1</v>
      </c>
      <c r="L5602" s="10">
        <v>2</v>
      </c>
      <c r="M5602" s="10">
        <v>0</v>
      </c>
      <c r="N5602" s="10">
        <v>0</v>
      </c>
    </row>
    <row r="5603" spans="1:14" x14ac:dyDescent="0.15">
      <c r="A5603" t="str">
        <f t="shared" si="90"/>
        <v>202004_309_4562342690036</v>
      </c>
      <c r="B5603" s="10">
        <v>202004</v>
      </c>
      <c r="C5603" s="10">
        <v>309</v>
      </c>
      <c r="D5603" s="10" t="s">
        <v>74</v>
      </c>
      <c r="E5603" s="11">
        <v>4562342690036</v>
      </c>
      <c r="F5603" s="10">
        <v>0</v>
      </c>
      <c r="G5603" s="10">
        <v>0</v>
      </c>
      <c r="H5603" s="10" t="s">
        <v>20</v>
      </c>
      <c r="I5603" s="10" t="s">
        <v>19</v>
      </c>
      <c r="J5603" s="10" t="s">
        <v>329</v>
      </c>
      <c r="K5603" s="10">
        <v>5</v>
      </c>
      <c r="L5603" s="10">
        <v>1</v>
      </c>
      <c r="M5603" s="10">
        <v>0</v>
      </c>
      <c r="N5603" s="10">
        <v>0</v>
      </c>
    </row>
    <row r="5604" spans="1:14" x14ac:dyDescent="0.15">
      <c r="A5604" t="str">
        <f t="shared" si="90"/>
        <v>202004_309_4562342690050</v>
      </c>
      <c r="B5604" s="10">
        <v>202004</v>
      </c>
      <c r="C5604" s="10">
        <v>309</v>
      </c>
      <c r="D5604" s="10" t="s">
        <v>74</v>
      </c>
      <c r="E5604" s="11">
        <v>4562342690050</v>
      </c>
      <c r="F5604" s="10">
        <v>0</v>
      </c>
      <c r="G5604" s="10">
        <v>0</v>
      </c>
      <c r="H5604" s="10" t="s">
        <v>22</v>
      </c>
      <c r="I5604" s="10" t="s">
        <v>19</v>
      </c>
      <c r="J5604" s="10" t="s">
        <v>329</v>
      </c>
      <c r="K5604" s="10">
        <v>5</v>
      </c>
      <c r="L5604" s="10">
        <v>1</v>
      </c>
      <c r="M5604" s="10">
        <v>0</v>
      </c>
      <c r="N5604" s="10">
        <v>0</v>
      </c>
    </row>
    <row r="5605" spans="1:14" x14ac:dyDescent="0.15">
      <c r="A5605" t="str">
        <f t="shared" si="90"/>
        <v>202004_309_4562342690043</v>
      </c>
      <c r="B5605" s="10">
        <v>202004</v>
      </c>
      <c r="C5605" s="10">
        <v>309</v>
      </c>
      <c r="D5605" s="10" t="s">
        <v>74</v>
      </c>
      <c r="E5605" s="11">
        <v>4562342690043</v>
      </c>
      <c r="F5605" s="10">
        <v>0</v>
      </c>
      <c r="G5605" s="10">
        <v>0</v>
      </c>
      <c r="H5605" s="10" t="s">
        <v>21</v>
      </c>
      <c r="I5605" s="10" t="s">
        <v>19</v>
      </c>
      <c r="J5605" s="10" t="s">
        <v>329</v>
      </c>
      <c r="K5605" s="10">
        <v>14</v>
      </c>
      <c r="L5605" s="10">
        <v>0</v>
      </c>
      <c r="M5605" s="10">
        <v>0</v>
      </c>
      <c r="N5605" s="10">
        <v>0</v>
      </c>
    </row>
    <row r="5606" spans="1:14" x14ac:dyDescent="0.15">
      <c r="A5606" t="str">
        <f t="shared" si="90"/>
        <v>202004_309_4562342690067</v>
      </c>
      <c r="B5606" s="10">
        <v>202004</v>
      </c>
      <c r="C5606" s="10">
        <v>309</v>
      </c>
      <c r="D5606" s="10" t="s">
        <v>74</v>
      </c>
      <c r="E5606" s="11">
        <v>4562342690067</v>
      </c>
      <c r="F5606" s="10">
        <v>0</v>
      </c>
      <c r="G5606" s="10">
        <v>0</v>
      </c>
      <c r="H5606" s="10" t="s">
        <v>23</v>
      </c>
      <c r="I5606" s="10" t="s">
        <v>19</v>
      </c>
      <c r="J5606" s="10" t="s">
        <v>329</v>
      </c>
      <c r="K5606" s="10">
        <v>18</v>
      </c>
      <c r="L5606" s="10">
        <v>1</v>
      </c>
      <c r="M5606" s="10">
        <v>0</v>
      </c>
      <c r="N5606" s="10">
        <v>0</v>
      </c>
    </row>
    <row r="5607" spans="1:14" x14ac:dyDescent="0.15">
      <c r="A5607" t="str">
        <f t="shared" si="90"/>
        <v>202004_309_4562342690074</v>
      </c>
      <c r="B5607" s="10">
        <v>202004</v>
      </c>
      <c r="C5607" s="10">
        <v>309</v>
      </c>
      <c r="D5607" s="10" t="s">
        <v>74</v>
      </c>
      <c r="E5607" s="11">
        <v>4562342690074</v>
      </c>
      <c r="F5607" s="10">
        <v>0</v>
      </c>
      <c r="G5607" s="10">
        <v>0</v>
      </c>
      <c r="H5607" s="10" t="s">
        <v>24</v>
      </c>
      <c r="I5607" s="10" t="s">
        <v>19</v>
      </c>
      <c r="J5607" s="10" t="s">
        <v>329</v>
      </c>
      <c r="K5607" s="10">
        <v>17</v>
      </c>
      <c r="L5607" s="10">
        <v>0</v>
      </c>
      <c r="M5607" s="10">
        <v>0</v>
      </c>
      <c r="N5607" s="10">
        <v>0</v>
      </c>
    </row>
    <row r="5608" spans="1:14" x14ac:dyDescent="0.15">
      <c r="A5608" t="str">
        <f t="shared" si="90"/>
        <v>202004_309_4562342690081</v>
      </c>
      <c r="B5608" s="10">
        <v>202004</v>
      </c>
      <c r="C5608" s="10">
        <v>309</v>
      </c>
      <c r="D5608" s="10" t="s">
        <v>74</v>
      </c>
      <c r="E5608" s="11">
        <v>4562342690081</v>
      </c>
      <c r="F5608" s="10">
        <v>0</v>
      </c>
      <c r="G5608" s="10">
        <v>0</v>
      </c>
      <c r="H5608" s="10" t="s">
        <v>25</v>
      </c>
      <c r="I5608" s="10" t="s">
        <v>19</v>
      </c>
      <c r="J5608" s="10" t="s">
        <v>329</v>
      </c>
      <c r="K5608" s="10">
        <v>5</v>
      </c>
      <c r="L5608" s="10">
        <v>0</v>
      </c>
      <c r="M5608" s="10">
        <v>0</v>
      </c>
      <c r="N5608" s="10">
        <v>0</v>
      </c>
    </row>
    <row r="5609" spans="1:14" x14ac:dyDescent="0.15">
      <c r="A5609" t="str">
        <f t="shared" si="90"/>
        <v>202004_310_4562342690029</v>
      </c>
      <c r="B5609" s="10">
        <v>202004</v>
      </c>
      <c r="C5609" s="10">
        <v>310</v>
      </c>
      <c r="D5609" s="10" t="s">
        <v>75</v>
      </c>
      <c r="E5609" s="11">
        <v>4562342690029</v>
      </c>
      <c r="F5609" s="10">
        <v>0</v>
      </c>
      <c r="G5609" s="10">
        <v>0</v>
      </c>
      <c r="H5609" s="10" t="s">
        <v>18</v>
      </c>
      <c r="I5609" s="10" t="s">
        <v>19</v>
      </c>
      <c r="J5609" s="10" t="s">
        <v>329</v>
      </c>
      <c r="K5609" s="10">
        <v>19</v>
      </c>
      <c r="L5609" s="10">
        <v>2</v>
      </c>
      <c r="M5609" s="10">
        <v>0</v>
      </c>
      <c r="N5609" s="10">
        <v>0</v>
      </c>
    </row>
    <row r="5610" spans="1:14" x14ac:dyDescent="0.15">
      <c r="A5610" t="str">
        <f t="shared" si="90"/>
        <v>202004_310_4562342690036</v>
      </c>
      <c r="B5610" s="10">
        <v>202004</v>
      </c>
      <c r="C5610" s="10">
        <v>310</v>
      </c>
      <c r="D5610" s="10" t="s">
        <v>75</v>
      </c>
      <c r="E5610" s="11">
        <v>4562342690036</v>
      </c>
      <c r="F5610" s="10">
        <v>0</v>
      </c>
      <c r="G5610" s="10">
        <v>0</v>
      </c>
      <c r="H5610" s="10" t="s">
        <v>20</v>
      </c>
      <c r="I5610" s="10" t="s">
        <v>19</v>
      </c>
      <c r="J5610" s="10" t="s">
        <v>329</v>
      </c>
      <c r="K5610" s="10">
        <v>7</v>
      </c>
      <c r="L5610" s="10">
        <v>0</v>
      </c>
      <c r="M5610" s="10">
        <v>0</v>
      </c>
      <c r="N5610" s="10">
        <v>0</v>
      </c>
    </row>
    <row r="5611" spans="1:14" x14ac:dyDescent="0.15">
      <c r="A5611" t="str">
        <f t="shared" si="90"/>
        <v>202004_310_4562342690050</v>
      </c>
      <c r="B5611" s="10">
        <v>202004</v>
      </c>
      <c r="C5611" s="10">
        <v>310</v>
      </c>
      <c r="D5611" s="10" t="s">
        <v>75</v>
      </c>
      <c r="E5611" s="11">
        <v>4562342690050</v>
      </c>
      <c r="F5611" s="10">
        <v>0</v>
      </c>
      <c r="G5611" s="10">
        <v>0</v>
      </c>
      <c r="H5611" s="10" t="s">
        <v>22</v>
      </c>
      <c r="I5611" s="10" t="s">
        <v>19</v>
      </c>
      <c r="J5611" s="10" t="s">
        <v>329</v>
      </c>
      <c r="K5611" s="10">
        <v>5</v>
      </c>
      <c r="L5611" s="10">
        <v>0</v>
      </c>
      <c r="M5611" s="10">
        <v>0</v>
      </c>
      <c r="N5611" s="10">
        <v>0</v>
      </c>
    </row>
    <row r="5612" spans="1:14" x14ac:dyDescent="0.15">
      <c r="A5612" t="str">
        <f t="shared" si="90"/>
        <v>202004_310_4562342690043</v>
      </c>
      <c r="B5612" s="10">
        <v>202004</v>
      </c>
      <c r="C5612" s="10">
        <v>310</v>
      </c>
      <c r="D5612" s="10" t="s">
        <v>75</v>
      </c>
      <c r="E5612" s="11">
        <v>4562342690043</v>
      </c>
      <c r="F5612" s="10">
        <v>0</v>
      </c>
      <c r="G5612" s="10">
        <v>0</v>
      </c>
      <c r="H5612" s="10" t="s">
        <v>21</v>
      </c>
      <c r="I5612" s="10" t="s">
        <v>19</v>
      </c>
      <c r="J5612" s="10" t="s">
        <v>329</v>
      </c>
      <c r="K5612" s="10">
        <v>22</v>
      </c>
      <c r="L5612" s="10">
        <v>0</v>
      </c>
      <c r="M5612" s="10">
        <v>0</v>
      </c>
      <c r="N5612" s="10">
        <v>0</v>
      </c>
    </row>
    <row r="5613" spans="1:14" x14ac:dyDescent="0.15">
      <c r="A5613" t="str">
        <f t="shared" si="90"/>
        <v>202004_310_4562342690067</v>
      </c>
      <c r="B5613" s="10">
        <v>202004</v>
      </c>
      <c r="C5613" s="10">
        <v>310</v>
      </c>
      <c r="D5613" s="10" t="s">
        <v>75</v>
      </c>
      <c r="E5613" s="11">
        <v>4562342690067</v>
      </c>
      <c r="F5613" s="10">
        <v>0</v>
      </c>
      <c r="G5613" s="10">
        <v>0</v>
      </c>
      <c r="H5613" s="10" t="s">
        <v>23</v>
      </c>
      <c r="I5613" s="10" t="s">
        <v>19</v>
      </c>
      <c r="J5613" s="10" t="s">
        <v>329</v>
      </c>
      <c r="K5613" s="10">
        <v>21</v>
      </c>
      <c r="L5613" s="10">
        <v>0</v>
      </c>
      <c r="M5613" s="10">
        <v>0</v>
      </c>
      <c r="N5613" s="10">
        <v>0</v>
      </c>
    </row>
    <row r="5614" spans="1:14" x14ac:dyDescent="0.15">
      <c r="A5614" t="str">
        <f t="shared" si="90"/>
        <v>202004_310_4562342690074</v>
      </c>
      <c r="B5614" s="10">
        <v>202004</v>
      </c>
      <c r="C5614" s="10">
        <v>310</v>
      </c>
      <c r="D5614" s="10" t="s">
        <v>75</v>
      </c>
      <c r="E5614" s="11">
        <v>4562342690074</v>
      </c>
      <c r="F5614" s="10">
        <v>0</v>
      </c>
      <c r="G5614" s="10">
        <v>0</v>
      </c>
      <c r="H5614" s="10" t="s">
        <v>24</v>
      </c>
      <c r="I5614" s="10" t="s">
        <v>19</v>
      </c>
      <c r="J5614" s="10" t="s">
        <v>329</v>
      </c>
      <c r="K5614" s="10">
        <v>19</v>
      </c>
      <c r="L5614" s="10">
        <v>0</v>
      </c>
      <c r="M5614" s="10">
        <v>0</v>
      </c>
      <c r="N5614" s="10">
        <v>0</v>
      </c>
    </row>
    <row r="5615" spans="1:14" x14ac:dyDescent="0.15">
      <c r="A5615" t="str">
        <f t="shared" si="90"/>
        <v>202004_310_4562342690081</v>
      </c>
      <c r="B5615" s="10">
        <v>202004</v>
      </c>
      <c r="C5615" s="10">
        <v>310</v>
      </c>
      <c r="D5615" s="10" t="s">
        <v>75</v>
      </c>
      <c r="E5615" s="11">
        <v>4562342690081</v>
      </c>
      <c r="F5615" s="10">
        <v>0</v>
      </c>
      <c r="G5615" s="10">
        <v>0</v>
      </c>
      <c r="H5615" s="10" t="s">
        <v>25</v>
      </c>
      <c r="I5615" s="10" t="s">
        <v>19</v>
      </c>
      <c r="J5615" s="10" t="s">
        <v>329</v>
      </c>
      <c r="K5615" s="10">
        <v>3</v>
      </c>
      <c r="L5615" s="10">
        <v>0</v>
      </c>
      <c r="M5615" s="10">
        <v>0</v>
      </c>
      <c r="N5615" s="10">
        <v>0</v>
      </c>
    </row>
    <row r="5616" spans="1:14" x14ac:dyDescent="0.15">
      <c r="A5616" t="str">
        <f t="shared" si="90"/>
        <v>202004_315_4562342690029</v>
      </c>
      <c r="B5616" s="10">
        <v>202004</v>
      </c>
      <c r="C5616" s="10">
        <v>315</v>
      </c>
      <c r="D5616" s="10" t="s">
        <v>78</v>
      </c>
      <c r="E5616" s="11">
        <v>4562342690029</v>
      </c>
      <c r="F5616" s="10">
        <v>0</v>
      </c>
      <c r="G5616" s="10">
        <v>0</v>
      </c>
      <c r="H5616" s="10" t="s">
        <v>18</v>
      </c>
      <c r="I5616" s="10" t="s">
        <v>19</v>
      </c>
      <c r="J5616" s="10" t="s">
        <v>329</v>
      </c>
      <c r="K5616" s="10">
        <v>6</v>
      </c>
      <c r="L5616" s="10">
        <v>0</v>
      </c>
      <c r="M5616" s="10">
        <v>0</v>
      </c>
      <c r="N5616" s="10">
        <v>0</v>
      </c>
    </row>
    <row r="5617" spans="1:14" x14ac:dyDescent="0.15">
      <c r="A5617" t="str">
        <f t="shared" si="90"/>
        <v>202004_315_4562342690036</v>
      </c>
      <c r="B5617" s="10">
        <v>202004</v>
      </c>
      <c r="C5617" s="10">
        <v>315</v>
      </c>
      <c r="D5617" s="10" t="s">
        <v>78</v>
      </c>
      <c r="E5617" s="11">
        <v>4562342690036</v>
      </c>
      <c r="F5617" s="10">
        <v>0</v>
      </c>
      <c r="G5617" s="10">
        <v>0</v>
      </c>
      <c r="H5617" s="10" t="s">
        <v>20</v>
      </c>
      <c r="I5617" s="10" t="s">
        <v>19</v>
      </c>
      <c r="J5617" s="10" t="s">
        <v>329</v>
      </c>
      <c r="K5617" s="10">
        <v>7</v>
      </c>
      <c r="L5617" s="10">
        <v>0</v>
      </c>
      <c r="M5617" s="10">
        <v>0</v>
      </c>
      <c r="N5617" s="10">
        <v>0</v>
      </c>
    </row>
    <row r="5618" spans="1:14" x14ac:dyDescent="0.15">
      <c r="A5618" t="str">
        <f t="shared" si="90"/>
        <v>202004_315_4562342690050</v>
      </c>
      <c r="B5618" s="10">
        <v>202004</v>
      </c>
      <c r="C5618" s="10">
        <v>315</v>
      </c>
      <c r="D5618" s="10" t="s">
        <v>78</v>
      </c>
      <c r="E5618" s="11">
        <v>4562342690050</v>
      </c>
      <c r="F5618" s="10">
        <v>0</v>
      </c>
      <c r="G5618" s="10">
        <v>0</v>
      </c>
      <c r="H5618" s="10" t="s">
        <v>22</v>
      </c>
      <c r="I5618" s="10" t="s">
        <v>19</v>
      </c>
      <c r="J5618" s="10" t="s">
        <v>329</v>
      </c>
      <c r="K5618" s="10">
        <v>4</v>
      </c>
      <c r="L5618" s="10">
        <v>0</v>
      </c>
      <c r="M5618" s="10">
        <v>0</v>
      </c>
      <c r="N5618" s="10">
        <v>0</v>
      </c>
    </row>
    <row r="5619" spans="1:14" x14ac:dyDescent="0.15">
      <c r="A5619" t="str">
        <f t="shared" si="90"/>
        <v>202004_315_4562342690043</v>
      </c>
      <c r="B5619" s="10">
        <v>202004</v>
      </c>
      <c r="C5619" s="10">
        <v>315</v>
      </c>
      <c r="D5619" s="10" t="s">
        <v>78</v>
      </c>
      <c r="E5619" s="11">
        <v>4562342690043</v>
      </c>
      <c r="F5619" s="10">
        <v>0</v>
      </c>
      <c r="G5619" s="10">
        <v>0</v>
      </c>
      <c r="H5619" s="10" t="s">
        <v>21</v>
      </c>
      <c r="I5619" s="10" t="s">
        <v>19</v>
      </c>
      <c r="J5619" s="10" t="s">
        <v>329</v>
      </c>
      <c r="K5619" s="10">
        <v>13</v>
      </c>
      <c r="L5619" s="10">
        <v>0</v>
      </c>
      <c r="M5619" s="10">
        <v>0</v>
      </c>
      <c r="N5619" s="10">
        <v>0</v>
      </c>
    </row>
    <row r="5620" spans="1:14" x14ac:dyDescent="0.15">
      <c r="A5620" t="str">
        <f t="shared" si="90"/>
        <v>202004_315_4562342690067</v>
      </c>
      <c r="B5620" s="10">
        <v>202004</v>
      </c>
      <c r="C5620" s="10">
        <v>315</v>
      </c>
      <c r="D5620" s="10" t="s">
        <v>78</v>
      </c>
      <c r="E5620" s="11">
        <v>4562342690067</v>
      </c>
      <c r="F5620" s="10">
        <v>0</v>
      </c>
      <c r="G5620" s="10">
        <v>0</v>
      </c>
      <c r="H5620" s="10" t="s">
        <v>23</v>
      </c>
      <c r="I5620" s="10" t="s">
        <v>19</v>
      </c>
      <c r="J5620" s="10" t="s">
        <v>329</v>
      </c>
      <c r="K5620" s="10">
        <v>21</v>
      </c>
      <c r="L5620" s="10">
        <v>0</v>
      </c>
      <c r="M5620" s="10">
        <v>0</v>
      </c>
      <c r="N5620" s="10">
        <v>0</v>
      </c>
    </row>
    <row r="5621" spans="1:14" x14ac:dyDescent="0.15">
      <c r="A5621" t="str">
        <f t="shared" si="90"/>
        <v>202004_315_4562342690074</v>
      </c>
      <c r="B5621" s="10">
        <v>202004</v>
      </c>
      <c r="C5621" s="10">
        <v>315</v>
      </c>
      <c r="D5621" s="10" t="s">
        <v>78</v>
      </c>
      <c r="E5621" s="11">
        <v>4562342690074</v>
      </c>
      <c r="F5621" s="10">
        <v>0</v>
      </c>
      <c r="G5621" s="10">
        <v>0</v>
      </c>
      <c r="H5621" s="10" t="s">
        <v>24</v>
      </c>
      <c r="I5621" s="10" t="s">
        <v>19</v>
      </c>
      <c r="J5621" s="10" t="s">
        <v>329</v>
      </c>
      <c r="K5621" s="10">
        <v>19</v>
      </c>
      <c r="L5621" s="10">
        <v>0</v>
      </c>
      <c r="M5621" s="10">
        <v>0</v>
      </c>
      <c r="N5621" s="10">
        <v>0</v>
      </c>
    </row>
    <row r="5622" spans="1:14" x14ac:dyDescent="0.15">
      <c r="A5622" t="str">
        <f t="shared" si="90"/>
        <v>202004_315_4562342690081</v>
      </c>
      <c r="B5622" s="10">
        <v>202004</v>
      </c>
      <c r="C5622" s="10">
        <v>315</v>
      </c>
      <c r="D5622" s="10" t="s">
        <v>78</v>
      </c>
      <c r="E5622" s="11">
        <v>4562342690081</v>
      </c>
      <c r="F5622" s="10">
        <v>0</v>
      </c>
      <c r="G5622" s="10">
        <v>0</v>
      </c>
      <c r="H5622" s="10" t="s">
        <v>25</v>
      </c>
      <c r="I5622" s="10" t="s">
        <v>19</v>
      </c>
      <c r="J5622" s="10" t="s">
        <v>329</v>
      </c>
      <c r="K5622" s="10">
        <v>2</v>
      </c>
      <c r="L5622" s="10">
        <v>0</v>
      </c>
      <c r="M5622" s="10">
        <v>0</v>
      </c>
      <c r="N5622" s="10">
        <v>0</v>
      </c>
    </row>
    <row r="5623" spans="1:14" x14ac:dyDescent="0.15">
      <c r="A5623" t="str">
        <f t="shared" si="90"/>
        <v>202004_383_4562342690029</v>
      </c>
      <c r="B5623" s="10">
        <v>202004</v>
      </c>
      <c r="C5623" s="10">
        <v>383</v>
      </c>
      <c r="D5623" s="10" t="s">
        <v>97</v>
      </c>
      <c r="E5623" s="11">
        <v>4562342690029</v>
      </c>
      <c r="F5623" s="10">
        <v>0</v>
      </c>
      <c r="G5623" s="10">
        <v>0</v>
      </c>
      <c r="H5623" s="10" t="s">
        <v>18</v>
      </c>
      <c r="I5623" s="10" t="s">
        <v>19</v>
      </c>
      <c r="J5623" s="10" t="s">
        <v>329</v>
      </c>
      <c r="K5623" s="10">
        <v>17</v>
      </c>
      <c r="L5623" s="10">
        <v>0</v>
      </c>
      <c r="M5623" s="10">
        <v>0</v>
      </c>
      <c r="N5623" s="10">
        <v>0</v>
      </c>
    </row>
    <row r="5624" spans="1:14" x14ac:dyDescent="0.15">
      <c r="A5624" t="str">
        <f t="shared" si="90"/>
        <v>202004_383_4562342690036</v>
      </c>
      <c r="B5624" s="10">
        <v>202004</v>
      </c>
      <c r="C5624" s="10">
        <v>383</v>
      </c>
      <c r="D5624" s="10" t="s">
        <v>97</v>
      </c>
      <c r="E5624" s="11">
        <v>4562342690036</v>
      </c>
      <c r="F5624" s="10">
        <v>0</v>
      </c>
      <c r="G5624" s="10">
        <v>0</v>
      </c>
      <c r="H5624" s="10" t="s">
        <v>20</v>
      </c>
      <c r="I5624" s="10" t="s">
        <v>19</v>
      </c>
      <c r="J5624" s="10" t="s">
        <v>329</v>
      </c>
      <c r="K5624" s="10">
        <v>6</v>
      </c>
      <c r="L5624" s="10">
        <v>0</v>
      </c>
      <c r="M5624" s="10">
        <v>0</v>
      </c>
      <c r="N5624" s="10">
        <v>0</v>
      </c>
    </row>
    <row r="5625" spans="1:14" x14ac:dyDescent="0.15">
      <c r="A5625" t="str">
        <f t="shared" si="90"/>
        <v>202004_383_4562342690050</v>
      </c>
      <c r="B5625" s="10">
        <v>202004</v>
      </c>
      <c r="C5625" s="10">
        <v>383</v>
      </c>
      <c r="D5625" s="10" t="s">
        <v>97</v>
      </c>
      <c r="E5625" s="11">
        <v>4562342690050</v>
      </c>
      <c r="F5625" s="10">
        <v>0</v>
      </c>
      <c r="G5625" s="10">
        <v>0</v>
      </c>
      <c r="H5625" s="10" t="s">
        <v>22</v>
      </c>
      <c r="I5625" s="10" t="s">
        <v>19</v>
      </c>
      <c r="J5625" s="10" t="s">
        <v>329</v>
      </c>
      <c r="K5625" s="10">
        <v>5</v>
      </c>
      <c r="L5625" s="10">
        <v>2</v>
      </c>
      <c r="M5625" s="10">
        <v>0</v>
      </c>
      <c r="N5625" s="10">
        <v>0</v>
      </c>
    </row>
    <row r="5626" spans="1:14" x14ac:dyDescent="0.15">
      <c r="A5626" t="str">
        <f t="shared" si="90"/>
        <v>202004_383_4562342690043</v>
      </c>
      <c r="B5626" s="10">
        <v>202004</v>
      </c>
      <c r="C5626" s="10">
        <v>383</v>
      </c>
      <c r="D5626" s="10" t="s">
        <v>97</v>
      </c>
      <c r="E5626" s="11">
        <v>4562342690043</v>
      </c>
      <c r="F5626" s="10">
        <v>0</v>
      </c>
      <c r="G5626" s="10">
        <v>0</v>
      </c>
      <c r="H5626" s="10" t="s">
        <v>21</v>
      </c>
      <c r="I5626" s="10" t="s">
        <v>19</v>
      </c>
      <c r="J5626" s="10" t="s">
        <v>329</v>
      </c>
      <c r="K5626" s="10">
        <v>16</v>
      </c>
      <c r="L5626" s="10">
        <v>0</v>
      </c>
      <c r="M5626" s="10">
        <v>0</v>
      </c>
      <c r="N5626" s="10">
        <v>0</v>
      </c>
    </row>
    <row r="5627" spans="1:14" x14ac:dyDescent="0.15">
      <c r="A5627" t="str">
        <f t="shared" si="90"/>
        <v>202004_383_4562342690067</v>
      </c>
      <c r="B5627" s="10">
        <v>202004</v>
      </c>
      <c r="C5627" s="10">
        <v>383</v>
      </c>
      <c r="D5627" s="10" t="s">
        <v>97</v>
      </c>
      <c r="E5627" s="11">
        <v>4562342690067</v>
      </c>
      <c r="F5627" s="10">
        <v>0</v>
      </c>
      <c r="G5627" s="10">
        <v>0</v>
      </c>
      <c r="H5627" s="10" t="s">
        <v>23</v>
      </c>
      <c r="I5627" s="10" t="s">
        <v>19</v>
      </c>
      <c r="J5627" s="10" t="s">
        <v>329</v>
      </c>
      <c r="K5627" s="10">
        <v>39</v>
      </c>
      <c r="L5627" s="10">
        <v>0</v>
      </c>
      <c r="M5627" s="10">
        <v>0</v>
      </c>
      <c r="N5627" s="10">
        <v>0</v>
      </c>
    </row>
    <row r="5628" spans="1:14" x14ac:dyDescent="0.15">
      <c r="A5628" t="str">
        <f t="shared" si="90"/>
        <v>202004_383_4562342690074</v>
      </c>
      <c r="B5628" s="10">
        <v>202004</v>
      </c>
      <c r="C5628" s="10">
        <v>383</v>
      </c>
      <c r="D5628" s="10" t="s">
        <v>97</v>
      </c>
      <c r="E5628" s="11">
        <v>4562342690074</v>
      </c>
      <c r="F5628" s="10">
        <v>0</v>
      </c>
      <c r="G5628" s="10">
        <v>0</v>
      </c>
      <c r="H5628" s="10" t="s">
        <v>24</v>
      </c>
      <c r="I5628" s="10" t="s">
        <v>19</v>
      </c>
      <c r="J5628" s="10" t="s">
        <v>329</v>
      </c>
      <c r="K5628" s="10">
        <v>17</v>
      </c>
      <c r="L5628" s="10">
        <v>0</v>
      </c>
      <c r="M5628" s="10">
        <v>0</v>
      </c>
      <c r="N5628" s="10">
        <v>0</v>
      </c>
    </row>
    <row r="5629" spans="1:14" x14ac:dyDescent="0.15">
      <c r="A5629" t="str">
        <f t="shared" si="90"/>
        <v>202004_383_4562342690081</v>
      </c>
      <c r="B5629" s="10">
        <v>202004</v>
      </c>
      <c r="C5629" s="10">
        <v>383</v>
      </c>
      <c r="D5629" s="10" t="s">
        <v>97</v>
      </c>
      <c r="E5629" s="11">
        <v>4562342690081</v>
      </c>
      <c r="F5629" s="10">
        <v>0</v>
      </c>
      <c r="G5629" s="10">
        <v>0</v>
      </c>
      <c r="H5629" s="10" t="s">
        <v>25</v>
      </c>
      <c r="I5629" s="10" t="s">
        <v>19</v>
      </c>
      <c r="J5629" s="10" t="s">
        <v>329</v>
      </c>
      <c r="K5629" s="10">
        <v>0</v>
      </c>
      <c r="L5629" s="10">
        <v>0</v>
      </c>
      <c r="M5629" s="10">
        <v>0</v>
      </c>
      <c r="N5629" s="10">
        <v>0</v>
      </c>
    </row>
    <row r="5630" spans="1:14" x14ac:dyDescent="0.15">
      <c r="A5630" t="str">
        <f t="shared" si="90"/>
        <v>202004_385_4562342690029</v>
      </c>
      <c r="B5630" s="10">
        <v>202004</v>
      </c>
      <c r="C5630" s="10">
        <v>385</v>
      </c>
      <c r="D5630" s="10" t="s">
        <v>98</v>
      </c>
      <c r="E5630" s="11">
        <v>4562342690029</v>
      </c>
      <c r="F5630" s="10">
        <v>0</v>
      </c>
      <c r="G5630" s="10">
        <v>0</v>
      </c>
      <c r="H5630" s="10" t="s">
        <v>18</v>
      </c>
      <c r="I5630" s="10" t="s">
        <v>19</v>
      </c>
      <c r="J5630" s="10" t="s">
        <v>329</v>
      </c>
      <c r="K5630" s="10">
        <v>21</v>
      </c>
      <c r="L5630" s="10">
        <v>0</v>
      </c>
      <c r="M5630" s="10">
        <v>0</v>
      </c>
      <c r="N5630" s="10">
        <v>0</v>
      </c>
    </row>
    <row r="5631" spans="1:14" x14ac:dyDescent="0.15">
      <c r="A5631" t="str">
        <f t="shared" si="90"/>
        <v>202004_385_4562342690036</v>
      </c>
      <c r="B5631" s="10">
        <v>202004</v>
      </c>
      <c r="C5631" s="10">
        <v>385</v>
      </c>
      <c r="D5631" s="10" t="s">
        <v>98</v>
      </c>
      <c r="E5631" s="11">
        <v>4562342690036</v>
      </c>
      <c r="F5631" s="10">
        <v>0</v>
      </c>
      <c r="G5631" s="10">
        <v>0</v>
      </c>
      <c r="H5631" s="10" t="s">
        <v>20</v>
      </c>
      <c r="I5631" s="10" t="s">
        <v>19</v>
      </c>
      <c r="J5631" s="10" t="s">
        <v>329</v>
      </c>
      <c r="K5631" s="10">
        <v>5</v>
      </c>
      <c r="L5631" s="10">
        <v>1</v>
      </c>
      <c r="M5631" s="10">
        <v>0</v>
      </c>
      <c r="N5631" s="10">
        <v>0</v>
      </c>
    </row>
    <row r="5632" spans="1:14" x14ac:dyDescent="0.15">
      <c r="A5632" t="str">
        <f t="shared" si="90"/>
        <v>202004_385_4562342690050</v>
      </c>
      <c r="B5632" s="10">
        <v>202004</v>
      </c>
      <c r="C5632" s="10">
        <v>385</v>
      </c>
      <c r="D5632" s="10" t="s">
        <v>98</v>
      </c>
      <c r="E5632" s="11">
        <v>4562342690050</v>
      </c>
      <c r="F5632" s="10">
        <v>0</v>
      </c>
      <c r="G5632" s="10">
        <v>0</v>
      </c>
      <c r="H5632" s="10" t="s">
        <v>22</v>
      </c>
      <c r="I5632" s="10" t="s">
        <v>19</v>
      </c>
      <c r="J5632" s="10" t="s">
        <v>329</v>
      </c>
      <c r="K5632" s="10">
        <v>8</v>
      </c>
      <c r="L5632" s="10">
        <v>0</v>
      </c>
      <c r="M5632" s="10">
        <v>0</v>
      </c>
      <c r="N5632" s="10">
        <v>0</v>
      </c>
    </row>
    <row r="5633" spans="1:14" x14ac:dyDescent="0.15">
      <c r="A5633" t="str">
        <f t="shared" si="90"/>
        <v>202004_385_4562342690043</v>
      </c>
      <c r="B5633" s="10">
        <v>202004</v>
      </c>
      <c r="C5633" s="10">
        <v>385</v>
      </c>
      <c r="D5633" s="10" t="s">
        <v>98</v>
      </c>
      <c r="E5633" s="11">
        <v>4562342690043</v>
      </c>
      <c r="F5633" s="10">
        <v>0</v>
      </c>
      <c r="G5633" s="10">
        <v>0</v>
      </c>
      <c r="H5633" s="10" t="s">
        <v>21</v>
      </c>
      <c r="I5633" s="10" t="s">
        <v>19</v>
      </c>
      <c r="J5633" s="10" t="s">
        <v>329</v>
      </c>
      <c r="K5633" s="10">
        <v>17</v>
      </c>
      <c r="L5633" s="10">
        <v>1</v>
      </c>
      <c r="M5633" s="10">
        <v>0</v>
      </c>
      <c r="N5633" s="10">
        <v>0</v>
      </c>
    </row>
    <row r="5634" spans="1:14" x14ac:dyDescent="0.15">
      <c r="A5634" t="str">
        <f t="shared" si="90"/>
        <v>202004_385_4562342690067</v>
      </c>
      <c r="B5634" s="10">
        <v>202004</v>
      </c>
      <c r="C5634" s="10">
        <v>385</v>
      </c>
      <c r="D5634" s="10" t="s">
        <v>98</v>
      </c>
      <c r="E5634" s="11">
        <v>4562342690067</v>
      </c>
      <c r="F5634" s="10">
        <v>0</v>
      </c>
      <c r="G5634" s="10">
        <v>0</v>
      </c>
      <c r="H5634" s="10" t="s">
        <v>23</v>
      </c>
      <c r="I5634" s="10" t="s">
        <v>19</v>
      </c>
      <c r="J5634" s="10" t="s">
        <v>329</v>
      </c>
      <c r="K5634" s="10">
        <v>18</v>
      </c>
      <c r="L5634" s="10">
        <v>0</v>
      </c>
      <c r="M5634" s="10">
        <v>0</v>
      </c>
      <c r="N5634" s="10">
        <v>0</v>
      </c>
    </row>
    <row r="5635" spans="1:14" x14ac:dyDescent="0.15">
      <c r="A5635" t="str">
        <f t="shared" si="90"/>
        <v>202004_385_4562342690074</v>
      </c>
      <c r="B5635" s="10">
        <v>202004</v>
      </c>
      <c r="C5635" s="10">
        <v>385</v>
      </c>
      <c r="D5635" s="10" t="s">
        <v>98</v>
      </c>
      <c r="E5635" s="11">
        <v>4562342690074</v>
      </c>
      <c r="F5635" s="10">
        <v>0</v>
      </c>
      <c r="G5635" s="10">
        <v>0</v>
      </c>
      <c r="H5635" s="10" t="s">
        <v>24</v>
      </c>
      <c r="I5635" s="10" t="s">
        <v>19</v>
      </c>
      <c r="J5635" s="10" t="s">
        <v>329</v>
      </c>
      <c r="K5635" s="10">
        <v>14</v>
      </c>
      <c r="L5635" s="10">
        <v>0</v>
      </c>
      <c r="M5635" s="10">
        <v>0</v>
      </c>
      <c r="N5635" s="10">
        <v>0</v>
      </c>
    </row>
    <row r="5636" spans="1:14" x14ac:dyDescent="0.15">
      <c r="A5636" t="str">
        <f t="shared" si="90"/>
        <v>202004_385_4562342690081</v>
      </c>
      <c r="B5636" s="10">
        <v>202004</v>
      </c>
      <c r="C5636" s="10">
        <v>385</v>
      </c>
      <c r="D5636" s="10" t="s">
        <v>98</v>
      </c>
      <c r="E5636" s="11">
        <v>4562342690081</v>
      </c>
      <c r="F5636" s="10">
        <v>0</v>
      </c>
      <c r="G5636" s="10">
        <v>0</v>
      </c>
      <c r="H5636" s="10" t="s">
        <v>25</v>
      </c>
      <c r="I5636" s="10" t="s">
        <v>19</v>
      </c>
      <c r="J5636" s="10" t="s">
        <v>329</v>
      </c>
      <c r="K5636" s="10">
        <v>6</v>
      </c>
      <c r="L5636" s="10">
        <v>0</v>
      </c>
      <c r="M5636" s="10">
        <v>0</v>
      </c>
      <c r="N5636" s="10">
        <v>0</v>
      </c>
    </row>
    <row r="5637" spans="1:14" x14ac:dyDescent="0.15">
      <c r="A5637" t="str">
        <f t="shared" si="90"/>
        <v>202004_388_4562342690029</v>
      </c>
      <c r="B5637" s="10">
        <v>202004</v>
      </c>
      <c r="C5637" s="10">
        <v>388</v>
      </c>
      <c r="D5637" s="10" t="s">
        <v>100</v>
      </c>
      <c r="E5637" s="11">
        <v>4562342690029</v>
      </c>
      <c r="F5637" s="10">
        <v>0</v>
      </c>
      <c r="G5637" s="10">
        <v>0</v>
      </c>
      <c r="H5637" s="10" t="s">
        <v>18</v>
      </c>
      <c r="I5637" s="10" t="s">
        <v>19</v>
      </c>
      <c r="J5637" s="10" t="s">
        <v>329</v>
      </c>
      <c r="K5637" s="10">
        <v>23</v>
      </c>
      <c r="L5637" s="10">
        <v>1</v>
      </c>
      <c r="M5637" s="10">
        <v>0</v>
      </c>
      <c r="N5637" s="10">
        <v>0</v>
      </c>
    </row>
    <row r="5638" spans="1:14" x14ac:dyDescent="0.15">
      <c r="A5638" t="str">
        <f t="shared" si="90"/>
        <v>202004_388_4562342690036</v>
      </c>
      <c r="B5638" s="10">
        <v>202004</v>
      </c>
      <c r="C5638" s="10">
        <v>388</v>
      </c>
      <c r="D5638" s="10" t="s">
        <v>100</v>
      </c>
      <c r="E5638" s="11">
        <v>4562342690036</v>
      </c>
      <c r="F5638" s="10">
        <v>0</v>
      </c>
      <c r="G5638" s="10">
        <v>0</v>
      </c>
      <c r="H5638" s="10" t="s">
        <v>20</v>
      </c>
      <c r="I5638" s="10" t="s">
        <v>19</v>
      </c>
      <c r="J5638" s="10" t="s">
        <v>329</v>
      </c>
      <c r="K5638" s="10">
        <v>6</v>
      </c>
      <c r="L5638" s="10">
        <v>0</v>
      </c>
      <c r="M5638" s="10">
        <v>0</v>
      </c>
      <c r="N5638" s="10">
        <v>0</v>
      </c>
    </row>
    <row r="5639" spans="1:14" x14ac:dyDescent="0.15">
      <c r="A5639" t="str">
        <f t="shared" si="90"/>
        <v>202004_388_4562342690050</v>
      </c>
      <c r="B5639" s="10">
        <v>202004</v>
      </c>
      <c r="C5639" s="10">
        <v>388</v>
      </c>
      <c r="D5639" s="10" t="s">
        <v>100</v>
      </c>
      <c r="E5639" s="11">
        <v>4562342690050</v>
      </c>
      <c r="F5639" s="10">
        <v>0</v>
      </c>
      <c r="G5639" s="10">
        <v>0</v>
      </c>
      <c r="H5639" s="10" t="s">
        <v>22</v>
      </c>
      <c r="I5639" s="10" t="s">
        <v>19</v>
      </c>
      <c r="J5639" s="10" t="s">
        <v>329</v>
      </c>
      <c r="K5639" s="10">
        <v>5</v>
      </c>
      <c r="L5639" s="10">
        <v>1</v>
      </c>
      <c r="M5639" s="10">
        <v>0</v>
      </c>
      <c r="N5639" s="10">
        <v>0</v>
      </c>
    </row>
    <row r="5640" spans="1:14" x14ac:dyDescent="0.15">
      <c r="A5640" t="str">
        <f t="shared" si="90"/>
        <v>202004_388_4562342690043</v>
      </c>
      <c r="B5640" s="10">
        <v>202004</v>
      </c>
      <c r="C5640" s="10">
        <v>388</v>
      </c>
      <c r="D5640" s="10" t="s">
        <v>100</v>
      </c>
      <c r="E5640" s="11">
        <v>4562342690043</v>
      </c>
      <c r="F5640" s="10">
        <v>0</v>
      </c>
      <c r="G5640" s="10">
        <v>0</v>
      </c>
      <c r="H5640" s="10" t="s">
        <v>21</v>
      </c>
      <c r="I5640" s="10" t="s">
        <v>19</v>
      </c>
      <c r="J5640" s="10" t="s">
        <v>329</v>
      </c>
      <c r="K5640" s="10">
        <v>23</v>
      </c>
      <c r="L5640" s="10">
        <v>0</v>
      </c>
      <c r="M5640" s="10">
        <v>0</v>
      </c>
      <c r="N5640" s="10">
        <v>0</v>
      </c>
    </row>
    <row r="5641" spans="1:14" x14ac:dyDescent="0.15">
      <c r="A5641" t="str">
        <f t="shared" si="90"/>
        <v>202004_388_4562342690067</v>
      </c>
      <c r="B5641" s="10">
        <v>202004</v>
      </c>
      <c r="C5641" s="10">
        <v>388</v>
      </c>
      <c r="D5641" s="10" t="s">
        <v>100</v>
      </c>
      <c r="E5641" s="11">
        <v>4562342690067</v>
      </c>
      <c r="F5641" s="10">
        <v>0</v>
      </c>
      <c r="G5641" s="10">
        <v>0</v>
      </c>
      <c r="H5641" s="10" t="s">
        <v>23</v>
      </c>
      <c r="I5641" s="10" t="s">
        <v>19</v>
      </c>
      <c r="J5641" s="10" t="s">
        <v>329</v>
      </c>
      <c r="K5641" s="10">
        <v>25</v>
      </c>
      <c r="L5641" s="10">
        <v>0</v>
      </c>
      <c r="M5641" s="10">
        <v>0</v>
      </c>
      <c r="N5641" s="10">
        <v>0</v>
      </c>
    </row>
    <row r="5642" spans="1:14" x14ac:dyDescent="0.15">
      <c r="A5642" t="str">
        <f t="shared" si="90"/>
        <v>202004_388_4562342690074</v>
      </c>
      <c r="B5642" s="10">
        <v>202004</v>
      </c>
      <c r="C5642" s="10">
        <v>388</v>
      </c>
      <c r="D5642" s="10" t="s">
        <v>100</v>
      </c>
      <c r="E5642" s="11">
        <v>4562342690074</v>
      </c>
      <c r="F5642" s="10">
        <v>0</v>
      </c>
      <c r="G5642" s="10">
        <v>0</v>
      </c>
      <c r="H5642" s="10" t="s">
        <v>24</v>
      </c>
      <c r="I5642" s="10" t="s">
        <v>19</v>
      </c>
      <c r="J5642" s="10" t="s">
        <v>329</v>
      </c>
      <c r="K5642" s="10">
        <v>13</v>
      </c>
      <c r="L5642" s="10">
        <v>0</v>
      </c>
      <c r="M5642" s="10">
        <v>0</v>
      </c>
      <c r="N5642" s="10">
        <v>0</v>
      </c>
    </row>
    <row r="5643" spans="1:14" x14ac:dyDescent="0.15">
      <c r="A5643" t="str">
        <f t="shared" si="90"/>
        <v>202004_388_4562342690081</v>
      </c>
      <c r="B5643" s="10">
        <v>202004</v>
      </c>
      <c r="C5643" s="10">
        <v>388</v>
      </c>
      <c r="D5643" s="10" t="s">
        <v>100</v>
      </c>
      <c r="E5643" s="11">
        <v>4562342690081</v>
      </c>
      <c r="F5643" s="10">
        <v>0</v>
      </c>
      <c r="G5643" s="10">
        <v>0</v>
      </c>
      <c r="H5643" s="10" t="s">
        <v>25</v>
      </c>
      <c r="I5643" s="10" t="s">
        <v>19</v>
      </c>
      <c r="J5643" s="10" t="s">
        <v>329</v>
      </c>
      <c r="K5643" s="10">
        <v>7</v>
      </c>
      <c r="L5643" s="10">
        <v>0</v>
      </c>
      <c r="M5643" s="10">
        <v>0</v>
      </c>
      <c r="N5643" s="10">
        <v>0</v>
      </c>
    </row>
    <row r="5644" spans="1:14" x14ac:dyDescent="0.15">
      <c r="A5644" t="str">
        <f t="shared" si="90"/>
        <v>202004_393_4562342690029</v>
      </c>
      <c r="B5644" s="10">
        <v>202004</v>
      </c>
      <c r="C5644" s="10">
        <v>393</v>
      </c>
      <c r="D5644" s="10" t="s">
        <v>101</v>
      </c>
      <c r="E5644" s="11">
        <v>4562342690029</v>
      </c>
      <c r="F5644" s="10">
        <v>0</v>
      </c>
      <c r="G5644" s="10">
        <v>0</v>
      </c>
      <c r="H5644" s="10" t="s">
        <v>18</v>
      </c>
      <c r="I5644" s="10" t="s">
        <v>19</v>
      </c>
      <c r="J5644" s="10" t="s">
        <v>329</v>
      </c>
      <c r="K5644" s="10">
        <v>24</v>
      </c>
      <c r="L5644" s="10">
        <v>1</v>
      </c>
      <c r="M5644" s="10">
        <v>0</v>
      </c>
      <c r="N5644" s="10">
        <v>0</v>
      </c>
    </row>
    <row r="5645" spans="1:14" x14ac:dyDescent="0.15">
      <c r="A5645" t="str">
        <f t="shared" si="90"/>
        <v>202004_393_4562342690036</v>
      </c>
      <c r="B5645" s="10">
        <v>202004</v>
      </c>
      <c r="C5645" s="10">
        <v>393</v>
      </c>
      <c r="D5645" s="10" t="s">
        <v>101</v>
      </c>
      <c r="E5645" s="11">
        <v>4562342690036</v>
      </c>
      <c r="F5645" s="10">
        <v>0</v>
      </c>
      <c r="G5645" s="10">
        <v>0</v>
      </c>
      <c r="H5645" s="10" t="s">
        <v>20</v>
      </c>
      <c r="I5645" s="10" t="s">
        <v>19</v>
      </c>
      <c r="J5645" s="10" t="s">
        <v>329</v>
      </c>
      <c r="K5645" s="10">
        <v>9</v>
      </c>
      <c r="L5645" s="10">
        <v>0</v>
      </c>
      <c r="M5645" s="10">
        <v>0</v>
      </c>
      <c r="N5645" s="10">
        <v>0</v>
      </c>
    </row>
    <row r="5646" spans="1:14" x14ac:dyDescent="0.15">
      <c r="A5646" t="str">
        <f t="shared" si="90"/>
        <v>202004_393_4562342690050</v>
      </c>
      <c r="B5646" s="10">
        <v>202004</v>
      </c>
      <c r="C5646" s="10">
        <v>393</v>
      </c>
      <c r="D5646" s="10" t="s">
        <v>101</v>
      </c>
      <c r="E5646" s="11">
        <v>4562342690050</v>
      </c>
      <c r="F5646" s="10">
        <v>0</v>
      </c>
      <c r="G5646" s="10">
        <v>0</v>
      </c>
      <c r="H5646" s="10" t="s">
        <v>22</v>
      </c>
      <c r="I5646" s="10" t="s">
        <v>19</v>
      </c>
      <c r="J5646" s="10" t="s">
        <v>329</v>
      </c>
      <c r="K5646" s="10">
        <v>9</v>
      </c>
      <c r="L5646" s="10">
        <v>0</v>
      </c>
      <c r="M5646" s="10">
        <v>0</v>
      </c>
      <c r="N5646" s="10">
        <v>0</v>
      </c>
    </row>
    <row r="5647" spans="1:14" x14ac:dyDescent="0.15">
      <c r="A5647" t="str">
        <f t="shared" si="90"/>
        <v>202004_393_4562342690043</v>
      </c>
      <c r="B5647" s="10">
        <v>202004</v>
      </c>
      <c r="C5647" s="10">
        <v>393</v>
      </c>
      <c r="D5647" s="10" t="s">
        <v>101</v>
      </c>
      <c r="E5647" s="11">
        <v>4562342690043</v>
      </c>
      <c r="F5647" s="10">
        <v>0</v>
      </c>
      <c r="G5647" s="10">
        <v>0</v>
      </c>
      <c r="H5647" s="10" t="s">
        <v>21</v>
      </c>
      <c r="I5647" s="10" t="s">
        <v>19</v>
      </c>
      <c r="J5647" s="10" t="s">
        <v>329</v>
      </c>
      <c r="K5647" s="10">
        <v>24</v>
      </c>
      <c r="L5647" s="10">
        <v>1</v>
      </c>
      <c r="M5647" s="10">
        <v>0</v>
      </c>
      <c r="N5647" s="10">
        <v>0</v>
      </c>
    </row>
    <row r="5648" spans="1:14" x14ac:dyDescent="0.15">
      <c r="A5648" t="str">
        <f t="shared" si="90"/>
        <v>202004_393_4562342690067</v>
      </c>
      <c r="B5648" s="10">
        <v>202004</v>
      </c>
      <c r="C5648" s="10">
        <v>393</v>
      </c>
      <c r="D5648" s="10" t="s">
        <v>101</v>
      </c>
      <c r="E5648" s="11">
        <v>4562342690067</v>
      </c>
      <c r="F5648" s="10">
        <v>0</v>
      </c>
      <c r="G5648" s="10">
        <v>0</v>
      </c>
      <c r="H5648" s="10" t="s">
        <v>23</v>
      </c>
      <c r="I5648" s="10" t="s">
        <v>19</v>
      </c>
      <c r="J5648" s="10" t="s">
        <v>329</v>
      </c>
      <c r="K5648" s="10">
        <v>29</v>
      </c>
      <c r="L5648" s="10">
        <v>0</v>
      </c>
      <c r="M5648" s="10">
        <v>0</v>
      </c>
      <c r="N5648" s="10">
        <v>0</v>
      </c>
    </row>
    <row r="5649" spans="1:14" x14ac:dyDescent="0.15">
      <c r="A5649" t="str">
        <f t="shared" si="90"/>
        <v>202004_393_4562342690074</v>
      </c>
      <c r="B5649" s="10">
        <v>202004</v>
      </c>
      <c r="C5649" s="10">
        <v>393</v>
      </c>
      <c r="D5649" s="10" t="s">
        <v>101</v>
      </c>
      <c r="E5649" s="11">
        <v>4562342690074</v>
      </c>
      <c r="F5649" s="10">
        <v>0</v>
      </c>
      <c r="G5649" s="10">
        <v>0</v>
      </c>
      <c r="H5649" s="10" t="s">
        <v>24</v>
      </c>
      <c r="I5649" s="10" t="s">
        <v>19</v>
      </c>
      <c r="J5649" s="10" t="s">
        <v>329</v>
      </c>
      <c r="K5649" s="10">
        <v>25</v>
      </c>
      <c r="L5649" s="10">
        <v>1</v>
      </c>
      <c r="M5649" s="10">
        <v>0</v>
      </c>
      <c r="N5649" s="10">
        <v>0</v>
      </c>
    </row>
    <row r="5650" spans="1:14" x14ac:dyDescent="0.15">
      <c r="A5650" t="str">
        <f t="shared" si="90"/>
        <v>202004_393_4562342690081</v>
      </c>
      <c r="B5650" s="10">
        <v>202004</v>
      </c>
      <c r="C5650" s="10">
        <v>393</v>
      </c>
      <c r="D5650" s="10" t="s">
        <v>101</v>
      </c>
      <c r="E5650" s="11">
        <v>4562342690081</v>
      </c>
      <c r="F5650" s="10">
        <v>0</v>
      </c>
      <c r="G5650" s="10">
        <v>0</v>
      </c>
      <c r="H5650" s="10" t="s">
        <v>25</v>
      </c>
      <c r="I5650" s="10" t="s">
        <v>19</v>
      </c>
      <c r="J5650" s="10" t="s">
        <v>329</v>
      </c>
      <c r="K5650" s="10">
        <v>4</v>
      </c>
      <c r="L5650" s="10">
        <v>0</v>
      </c>
      <c r="M5650" s="10">
        <v>0</v>
      </c>
      <c r="N5650" s="10">
        <v>0</v>
      </c>
    </row>
    <row r="5651" spans="1:14" x14ac:dyDescent="0.15">
      <c r="A5651" t="str">
        <f t="shared" si="90"/>
        <v>202004_394_4562342690029</v>
      </c>
      <c r="B5651" s="10">
        <v>202004</v>
      </c>
      <c r="C5651" s="10">
        <v>394</v>
      </c>
      <c r="D5651" s="10" t="s">
        <v>102</v>
      </c>
      <c r="E5651" s="11">
        <v>4562342690029</v>
      </c>
      <c r="F5651" s="10">
        <v>0</v>
      </c>
      <c r="G5651" s="10">
        <v>0</v>
      </c>
      <c r="H5651" s="10" t="s">
        <v>18</v>
      </c>
      <c r="I5651" s="10" t="s">
        <v>19</v>
      </c>
      <c r="J5651" s="10" t="s">
        <v>329</v>
      </c>
      <c r="K5651" s="10">
        <v>8</v>
      </c>
      <c r="L5651" s="10">
        <v>0</v>
      </c>
      <c r="M5651" s="10">
        <v>0</v>
      </c>
      <c r="N5651" s="10">
        <v>0</v>
      </c>
    </row>
    <row r="5652" spans="1:14" x14ac:dyDescent="0.15">
      <c r="A5652" t="str">
        <f t="shared" si="90"/>
        <v>202004_394_4562342690036</v>
      </c>
      <c r="B5652" s="10">
        <v>202004</v>
      </c>
      <c r="C5652" s="10">
        <v>394</v>
      </c>
      <c r="D5652" s="10" t="s">
        <v>102</v>
      </c>
      <c r="E5652" s="11">
        <v>4562342690036</v>
      </c>
      <c r="F5652" s="10">
        <v>0</v>
      </c>
      <c r="G5652" s="10">
        <v>0</v>
      </c>
      <c r="H5652" s="10" t="s">
        <v>20</v>
      </c>
      <c r="I5652" s="10" t="s">
        <v>19</v>
      </c>
      <c r="J5652" s="10" t="s">
        <v>329</v>
      </c>
      <c r="K5652" s="10">
        <v>0</v>
      </c>
      <c r="L5652" s="10">
        <v>1</v>
      </c>
      <c r="M5652" s="10">
        <v>0</v>
      </c>
      <c r="N5652" s="10">
        <v>0</v>
      </c>
    </row>
    <row r="5653" spans="1:14" x14ac:dyDescent="0.15">
      <c r="A5653" t="str">
        <f t="shared" si="90"/>
        <v>202004_394_4562342690050</v>
      </c>
      <c r="B5653" s="10">
        <v>202004</v>
      </c>
      <c r="C5653" s="10">
        <v>394</v>
      </c>
      <c r="D5653" s="10" t="s">
        <v>102</v>
      </c>
      <c r="E5653" s="11">
        <v>4562342690050</v>
      </c>
      <c r="F5653" s="10">
        <v>0</v>
      </c>
      <c r="G5653" s="10">
        <v>0</v>
      </c>
      <c r="H5653" s="10" t="s">
        <v>22</v>
      </c>
      <c r="I5653" s="10" t="s">
        <v>19</v>
      </c>
      <c r="J5653" s="10" t="s">
        <v>329</v>
      </c>
      <c r="K5653" s="10">
        <v>6</v>
      </c>
      <c r="L5653" s="10">
        <v>0</v>
      </c>
      <c r="M5653" s="10">
        <v>0</v>
      </c>
      <c r="N5653" s="10">
        <v>0</v>
      </c>
    </row>
    <row r="5654" spans="1:14" x14ac:dyDescent="0.15">
      <c r="A5654" t="str">
        <f t="shared" si="90"/>
        <v>202004_394_4562342690043</v>
      </c>
      <c r="B5654" s="10">
        <v>202004</v>
      </c>
      <c r="C5654" s="10">
        <v>394</v>
      </c>
      <c r="D5654" s="10" t="s">
        <v>102</v>
      </c>
      <c r="E5654" s="11">
        <v>4562342690043</v>
      </c>
      <c r="F5654" s="10">
        <v>0</v>
      </c>
      <c r="G5654" s="10">
        <v>0</v>
      </c>
      <c r="H5654" s="10" t="s">
        <v>21</v>
      </c>
      <c r="I5654" s="10" t="s">
        <v>19</v>
      </c>
      <c r="J5654" s="10" t="s">
        <v>329</v>
      </c>
      <c r="K5654" s="10">
        <v>3</v>
      </c>
      <c r="L5654" s="10">
        <v>1</v>
      </c>
      <c r="M5654" s="10">
        <v>0</v>
      </c>
      <c r="N5654" s="10">
        <v>0</v>
      </c>
    </row>
    <row r="5655" spans="1:14" x14ac:dyDescent="0.15">
      <c r="A5655" t="str">
        <f t="shared" si="90"/>
        <v>202004_394_4562342690067</v>
      </c>
      <c r="B5655" s="10">
        <v>202004</v>
      </c>
      <c r="C5655" s="10">
        <v>394</v>
      </c>
      <c r="D5655" s="10" t="s">
        <v>102</v>
      </c>
      <c r="E5655" s="11">
        <v>4562342690067</v>
      </c>
      <c r="F5655" s="10">
        <v>0</v>
      </c>
      <c r="G5655" s="10">
        <v>0</v>
      </c>
      <c r="H5655" s="10" t="s">
        <v>23</v>
      </c>
      <c r="I5655" s="10" t="s">
        <v>19</v>
      </c>
      <c r="J5655" s="10" t="s">
        <v>329</v>
      </c>
      <c r="K5655" s="10">
        <v>18</v>
      </c>
      <c r="L5655" s="10">
        <v>1</v>
      </c>
      <c r="M5655" s="10">
        <v>0</v>
      </c>
      <c r="N5655" s="10">
        <v>0</v>
      </c>
    </row>
    <row r="5656" spans="1:14" x14ac:dyDescent="0.15">
      <c r="A5656" t="str">
        <f t="shared" si="90"/>
        <v>202004_394_4562342690074</v>
      </c>
      <c r="B5656" s="10">
        <v>202004</v>
      </c>
      <c r="C5656" s="10">
        <v>394</v>
      </c>
      <c r="D5656" s="10" t="s">
        <v>102</v>
      </c>
      <c r="E5656" s="11">
        <v>4562342690074</v>
      </c>
      <c r="F5656" s="10">
        <v>0</v>
      </c>
      <c r="G5656" s="10">
        <v>0</v>
      </c>
      <c r="H5656" s="10" t="s">
        <v>24</v>
      </c>
      <c r="I5656" s="10" t="s">
        <v>19</v>
      </c>
      <c r="J5656" s="10" t="s">
        <v>329</v>
      </c>
      <c r="K5656" s="10">
        <v>3</v>
      </c>
      <c r="L5656" s="10">
        <v>1</v>
      </c>
      <c r="M5656" s="10">
        <v>0</v>
      </c>
      <c r="N5656" s="10">
        <v>0</v>
      </c>
    </row>
    <row r="5657" spans="1:14" x14ac:dyDescent="0.15">
      <c r="A5657" t="str">
        <f t="shared" ref="A5657:A5720" si="91">B5657&amp;"_"&amp;C5657&amp;"_"&amp;E5657</f>
        <v>202004_394_4562342690081</v>
      </c>
      <c r="B5657" s="10">
        <v>202004</v>
      </c>
      <c r="C5657" s="10">
        <v>394</v>
      </c>
      <c r="D5657" s="10" t="s">
        <v>102</v>
      </c>
      <c r="E5657" s="11">
        <v>4562342690081</v>
      </c>
      <c r="F5657" s="10">
        <v>0</v>
      </c>
      <c r="G5657" s="10">
        <v>0</v>
      </c>
      <c r="H5657" s="10" t="s">
        <v>25</v>
      </c>
      <c r="I5657" s="10" t="s">
        <v>19</v>
      </c>
      <c r="J5657" s="10" t="s">
        <v>329</v>
      </c>
      <c r="K5657" s="10">
        <v>1</v>
      </c>
      <c r="L5657" s="10">
        <v>0</v>
      </c>
      <c r="M5657" s="10">
        <v>0</v>
      </c>
      <c r="N5657" s="10">
        <v>0</v>
      </c>
    </row>
    <row r="5658" spans="1:14" x14ac:dyDescent="0.15">
      <c r="A5658" t="str">
        <f t="shared" si="91"/>
        <v>202004_398_4562342690029</v>
      </c>
      <c r="B5658" s="10">
        <v>202004</v>
      </c>
      <c r="C5658" s="10">
        <v>398</v>
      </c>
      <c r="D5658" s="10" t="s">
        <v>105</v>
      </c>
      <c r="E5658" s="11">
        <v>4562342690029</v>
      </c>
      <c r="F5658" s="10">
        <v>0</v>
      </c>
      <c r="G5658" s="10">
        <v>0</v>
      </c>
      <c r="H5658" s="10" t="s">
        <v>18</v>
      </c>
      <c r="I5658" s="10" t="s">
        <v>19</v>
      </c>
      <c r="J5658" s="10" t="s">
        <v>329</v>
      </c>
      <c r="K5658" s="10">
        <v>1</v>
      </c>
      <c r="L5658" s="10">
        <v>0</v>
      </c>
      <c r="M5658" s="10">
        <v>0</v>
      </c>
      <c r="N5658" s="10">
        <v>0</v>
      </c>
    </row>
    <row r="5659" spans="1:14" x14ac:dyDescent="0.15">
      <c r="A5659" t="str">
        <f t="shared" si="91"/>
        <v>202004_398_4562342690036</v>
      </c>
      <c r="B5659" s="10">
        <v>202004</v>
      </c>
      <c r="C5659" s="10">
        <v>398</v>
      </c>
      <c r="D5659" s="10" t="s">
        <v>105</v>
      </c>
      <c r="E5659" s="11">
        <v>4562342690036</v>
      </c>
      <c r="F5659" s="10">
        <v>0</v>
      </c>
      <c r="G5659" s="10">
        <v>0</v>
      </c>
      <c r="H5659" s="10" t="s">
        <v>20</v>
      </c>
      <c r="I5659" s="10" t="s">
        <v>19</v>
      </c>
      <c r="J5659" s="10" t="s">
        <v>329</v>
      </c>
      <c r="K5659" s="10">
        <v>6</v>
      </c>
      <c r="L5659" s="10">
        <v>0</v>
      </c>
      <c r="M5659" s="10">
        <v>0</v>
      </c>
      <c r="N5659" s="10">
        <v>0</v>
      </c>
    </row>
    <row r="5660" spans="1:14" x14ac:dyDescent="0.15">
      <c r="A5660" t="str">
        <f t="shared" si="91"/>
        <v>202004_398_4562342690050</v>
      </c>
      <c r="B5660" s="10">
        <v>202004</v>
      </c>
      <c r="C5660" s="10">
        <v>398</v>
      </c>
      <c r="D5660" s="10" t="s">
        <v>105</v>
      </c>
      <c r="E5660" s="11">
        <v>4562342690050</v>
      </c>
      <c r="F5660" s="10">
        <v>0</v>
      </c>
      <c r="G5660" s="10">
        <v>0</v>
      </c>
      <c r="H5660" s="10" t="s">
        <v>22</v>
      </c>
      <c r="I5660" s="10" t="s">
        <v>19</v>
      </c>
      <c r="J5660" s="10" t="s">
        <v>329</v>
      </c>
      <c r="K5660" s="10">
        <v>4</v>
      </c>
      <c r="L5660" s="10">
        <v>0</v>
      </c>
      <c r="M5660" s="10">
        <v>0</v>
      </c>
      <c r="N5660" s="10">
        <v>0</v>
      </c>
    </row>
    <row r="5661" spans="1:14" x14ac:dyDescent="0.15">
      <c r="A5661" t="str">
        <f t="shared" si="91"/>
        <v>202004_398_4562342690043</v>
      </c>
      <c r="B5661" s="10">
        <v>202004</v>
      </c>
      <c r="C5661" s="10">
        <v>398</v>
      </c>
      <c r="D5661" s="10" t="s">
        <v>105</v>
      </c>
      <c r="E5661" s="11">
        <v>4562342690043</v>
      </c>
      <c r="F5661" s="10">
        <v>0</v>
      </c>
      <c r="G5661" s="10">
        <v>0</v>
      </c>
      <c r="H5661" s="10" t="s">
        <v>21</v>
      </c>
      <c r="I5661" s="10" t="s">
        <v>19</v>
      </c>
      <c r="J5661" s="10" t="s">
        <v>329</v>
      </c>
      <c r="K5661" s="10">
        <v>26</v>
      </c>
      <c r="L5661" s="10">
        <v>0</v>
      </c>
      <c r="M5661" s="10">
        <v>0</v>
      </c>
      <c r="N5661" s="10">
        <v>0</v>
      </c>
    </row>
    <row r="5662" spans="1:14" x14ac:dyDescent="0.15">
      <c r="A5662" t="str">
        <f t="shared" si="91"/>
        <v>202004_398_4562342690067</v>
      </c>
      <c r="B5662" s="10">
        <v>202004</v>
      </c>
      <c r="C5662" s="10">
        <v>398</v>
      </c>
      <c r="D5662" s="10" t="s">
        <v>105</v>
      </c>
      <c r="E5662" s="11">
        <v>4562342690067</v>
      </c>
      <c r="F5662" s="10">
        <v>0</v>
      </c>
      <c r="G5662" s="10">
        <v>0</v>
      </c>
      <c r="H5662" s="10" t="s">
        <v>23</v>
      </c>
      <c r="I5662" s="10" t="s">
        <v>19</v>
      </c>
      <c r="J5662" s="10" t="s">
        <v>329</v>
      </c>
      <c r="K5662" s="10">
        <v>22</v>
      </c>
      <c r="L5662" s="10">
        <v>1</v>
      </c>
      <c r="M5662" s="10">
        <v>0</v>
      </c>
      <c r="N5662" s="10">
        <v>0</v>
      </c>
    </row>
    <row r="5663" spans="1:14" x14ac:dyDescent="0.15">
      <c r="A5663" t="str">
        <f t="shared" si="91"/>
        <v>202004_398_4562342690074</v>
      </c>
      <c r="B5663" s="10">
        <v>202004</v>
      </c>
      <c r="C5663" s="10">
        <v>398</v>
      </c>
      <c r="D5663" s="10" t="s">
        <v>105</v>
      </c>
      <c r="E5663" s="11">
        <v>4562342690074</v>
      </c>
      <c r="F5663" s="10">
        <v>0</v>
      </c>
      <c r="G5663" s="10">
        <v>0</v>
      </c>
      <c r="H5663" s="10" t="s">
        <v>24</v>
      </c>
      <c r="I5663" s="10" t="s">
        <v>19</v>
      </c>
      <c r="J5663" s="10" t="s">
        <v>329</v>
      </c>
      <c r="K5663" s="10">
        <v>20</v>
      </c>
      <c r="L5663" s="10">
        <v>0</v>
      </c>
      <c r="M5663" s="10">
        <v>0</v>
      </c>
      <c r="N5663" s="10">
        <v>0</v>
      </c>
    </row>
    <row r="5664" spans="1:14" x14ac:dyDescent="0.15">
      <c r="A5664" t="str">
        <f t="shared" si="91"/>
        <v>202004_398_4562342690081</v>
      </c>
      <c r="B5664" s="10">
        <v>202004</v>
      </c>
      <c r="C5664" s="10">
        <v>398</v>
      </c>
      <c r="D5664" s="10" t="s">
        <v>105</v>
      </c>
      <c r="E5664" s="11">
        <v>4562342690081</v>
      </c>
      <c r="F5664" s="10">
        <v>0</v>
      </c>
      <c r="G5664" s="10">
        <v>0</v>
      </c>
      <c r="H5664" s="10" t="s">
        <v>25</v>
      </c>
      <c r="I5664" s="10" t="s">
        <v>19</v>
      </c>
      <c r="J5664" s="10" t="s">
        <v>329</v>
      </c>
      <c r="K5664" s="10">
        <v>5</v>
      </c>
      <c r="L5664" s="10">
        <v>0</v>
      </c>
      <c r="M5664" s="10">
        <v>0</v>
      </c>
      <c r="N5664" s="10">
        <v>0</v>
      </c>
    </row>
    <row r="5665" spans="1:14" x14ac:dyDescent="0.15">
      <c r="A5665" t="str">
        <f t="shared" si="91"/>
        <v>202004_399_4562342690029</v>
      </c>
      <c r="B5665" s="10">
        <v>202004</v>
      </c>
      <c r="C5665" s="10">
        <v>399</v>
      </c>
      <c r="D5665" s="10" t="s">
        <v>106</v>
      </c>
      <c r="E5665" s="11">
        <v>4562342690029</v>
      </c>
      <c r="F5665" s="10">
        <v>0</v>
      </c>
      <c r="G5665" s="10">
        <v>0</v>
      </c>
      <c r="H5665" s="10" t="s">
        <v>18</v>
      </c>
      <c r="I5665" s="10" t="s">
        <v>19</v>
      </c>
      <c r="J5665" s="10" t="s">
        <v>329</v>
      </c>
      <c r="K5665" s="10">
        <v>18</v>
      </c>
      <c r="L5665" s="10">
        <v>0</v>
      </c>
      <c r="M5665" s="10">
        <v>0</v>
      </c>
      <c r="N5665" s="10">
        <v>0</v>
      </c>
    </row>
    <row r="5666" spans="1:14" x14ac:dyDescent="0.15">
      <c r="A5666" t="str">
        <f t="shared" si="91"/>
        <v>202004_399_4562342690036</v>
      </c>
      <c r="B5666" s="10">
        <v>202004</v>
      </c>
      <c r="C5666" s="10">
        <v>399</v>
      </c>
      <c r="D5666" s="10" t="s">
        <v>106</v>
      </c>
      <c r="E5666" s="11">
        <v>4562342690036</v>
      </c>
      <c r="F5666" s="10">
        <v>0</v>
      </c>
      <c r="G5666" s="10">
        <v>0</v>
      </c>
      <c r="H5666" s="10" t="s">
        <v>20</v>
      </c>
      <c r="I5666" s="10" t="s">
        <v>19</v>
      </c>
      <c r="J5666" s="10" t="s">
        <v>329</v>
      </c>
      <c r="K5666" s="10">
        <v>5</v>
      </c>
      <c r="L5666" s="10">
        <v>3</v>
      </c>
      <c r="M5666" s="10">
        <v>0</v>
      </c>
      <c r="N5666" s="10">
        <v>0</v>
      </c>
    </row>
    <row r="5667" spans="1:14" x14ac:dyDescent="0.15">
      <c r="A5667" t="str">
        <f t="shared" si="91"/>
        <v>202004_399_4562342690050</v>
      </c>
      <c r="B5667" s="10">
        <v>202004</v>
      </c>
      <c r="C5667" s="10">
        <v>399</v>
      </c>
      <c r="D5667" s="10" t="s">
        <v>106</v>
      </c>
      <c r="E5667" s="11">
        <v>4562342690050</v>
      </c>
      <c r="F5667" s="10">
        <v>0</v>
      </c>
      <c r="G5667" s="10">
        <v>0</v>
      </c>
      <c r="H5667" s="10" t="s">
        <v>22</v>
      </c>
      <c r="I5667" s="10" t="s">
        <v>19</v>
      </c>
      <c r="J5667" s="10" t="s">
        <v>329</v>
      </c>
      <c r="K5667" s="10">
        <v>7</v>
      </c>
      <c r="L5667" s="10">
        <v>0</v>
      </c>
      <c r="M5667" s="10">
        <v>0</v>
      </c>
      <c r="N5667" s="10">
        <v>0</v>
      </c>
    </row>
    <row r="5668" spans="1:14" x14ac:dyDescent="0.15">
      <c r="A5668" t="str">
        <f t="shared" si="91"/>
        <v>202004_399_4562342690043</v>
      </c>
      <c r="B5668" s="10">
        <v>202004</v>
      </c>
      <c r="C5668" s="10">
        <v>399</v>
      </c>
      <c r="D5668" s="10" t="s">
        <v>106</v>
      </c>
      <c r="E5668" s="11">
        <v>4562342690043</v>
      </c>
      <c r="F5668" s="10">
        <v>0</v>
      </c>
      <c r="G5668" s="10">
        <v>0</v>
      </c>
      <c r="H5668" s="10" t="s">
        <v>21</v>
      </c>
      <c r="I5668" s="10" t="s">
        <v>19</v>
      </c>
      <c r="J5668" s="10" t="s">
        <v>329</v>
      </c>
      <c r="K5668" s="10">
        <v>16</v>
      </c>
      <c r="L5668" s="10">
        <v>2</v>
      </c>
      <c r="M5668" s="10">
        <v>0</v>
      </c>
      <c r="N5668" s="10">
        <v>0</v>
      </c>
    </row>
    <row r="5669" spans="1:14" x14ac:dyDescent="0.15">
      <c r="A5669" t="str">
        <f t="shared" si="91"/>
        <v>202004_399_4562342690067</v>
      </c>
      <c r="B5669" s="10">
        <v>202004</v>
      </c>
      <c r="C5669" s="10">
        <v>399</v>
      </c>
      <c r="D5669" s="10" t="s">
        <v>106</v>
      </c>
      <c r="E5669" s="11">
        <v>4562342690067</v>
      </c>
      <c r="F5669" s="10">
        <v>0</v>
      </c>
      <c r="G5669" s="10">
        <v>0</v>
      </c>
      <c r="H5669" s="10" t="s">
        <v>23</v>
      </c>
      <c r="I5669" s="10" t="s">
        <v>19</v>
      </c>
      <c r="J5669" s="10" t="s">
        <v>329</v>
      </c>
      <c r="K5669" s="10">
        <v>19</v>
      </c>
      <c r="L5669" s="10">
        <v>0</v>
      </c>
      <c r="M5669" s="10">
        <v>0</v>
      </c>
      <c r="N5669" s="10">
        <v>0</v>
      </c>
    </row>
    <row r="5670" spans="1:14" x14ac:dyDescent="0.15">
      <c r="A5670" t="str">
        <f t="shared" si="91"/>
        <v>202004_399_4562342690074</v>
      </c>
      <c r="B5670" s="10">
        <v>202004</v>
      </c>
      <c r="C5670" s="10">
        <v>399</v>
      </c>
      <c r="D5670" s="10" t="s">
        <v>106</v>
      </c>
      <c r="E5670" s="11">
        <v>4562342690074</v>
      </c>
      <c r="F5670" s="10">
        <v>0</v>
      </c>
      <c r="G5670" s="10">
        <v>0</v>
      </c>
      <c r="H5670" s="10" t="s">
        <v>24</v>
      </c>
      <c r="I5670" s="10" t="s">
        <v>19</v>
      </c>
      <c r="J5670" s="10" t="s">
        <v>329</v>
      </c>
      <c r="K5670" s="10">
        <v>6</v>
      </c>
      <c r="L5670" s="10">
        <v>0</v>
      </c>
      <c r="M5670" s="10">
        <v>0</v>
      </c>
      <c r="N5670" s="10">
        <v>0</v>
      </c>
    </row>
    <row r="5671" spans="1:14" x14ac:dyDescent="0.15">
      <c r="A5671" t="str">
        <f t="shared" si="91"/>
        <v>202004_399_4562342690081</v>
      </c>
      <c r="B5671" s="10">
        <v>202004</v>
      </c>
      <c r="C5671" s="10">
        <v>399</v>
      </c>
      <c r="D5671" s="10" t="s">
        <v>106</v>
      </c>
      <c r="E5671" s="11">
        <v>4562342690081</v>
      </c>
      <c r="F5671" s="10">
        <v>0</v>
      </c>
      <c r="G5671" s="10">
        <v>0</v>
      </c>
      <c r="H5671" s="10" t="s">
        <v>25</v>
      </c>
      <c r="I5671" s="10" t="s">
        <v>19</v>
      </c>
      <c r="J5671" s="10" t="s">
        <v>329</v>
      </c>
      <c r="K5671" s="10">
        <v>3</v>
      </c>
      <c r="L5671" s="10">
        <v>0</v>
      </c>
      <c r="M5671" s="10">
        <v>0</v>
      </c>
      <c r="N5671" s="10">
        <v>0</v>
      </c>
    </row>
    <row r="5672" spans="1:14" x14ac:dyDescent="0.15">
      <c r="A5672" t="str">
        <f t="shared" si="91"/>
        <v>202004_403_4562342690029</v>
      </c>
      <c r="B5672" s="10">
        <v>202004</v>
      </c>
      <c r="C5672" s="10">
        <v>403</v>
      </c>
      <c r="D5672" s="10" t="s">
        <v>108</v>
      </c>
      <c r="E5672" s="11">
        <v>4562342690029</v>
      </c>
      <c r="F5672" s="10">
        <v>0</v>
      </c>
      <c r="G5672" s="10">
        <v>0</v>
      </c>
      <c r="H5672" s="10" t="s">
        <v>18</v>
      </c>
      <c r="I5672" s="10" t="s">
        <v>19</v>
      </c>
      <c r="J5672" s="10" t="s">
        <v>329</v>
      </c>
      <c r="K5672" s="10">
        <v>17</v>
      </c>
      <c r="L5672" s="10">
        <v>0</v>
      </c>
      <c r="M5672" s="10">
        <v>0</v>
      </c>
      <c r="N5672" s="10">
        <v>0</v>
      </c>
    </row>
    <row r="5673" spans="1:14" x14ac:dyDescent="0.15">
      <c r="A5673" t="str">
        <f t="shared" si="91"/>
        <v>202004_403_4562342690036</v>
      </c>
      <c r="B5673" s="10">
        <v>202004</v>
      </c>
      <c r="C5673" s="10">
        <v>403</v>
      </c>
      <c r="D5673" s="10" t="s">
        <v>108</v>
      </c>
      <c r="E5673" s="11">
        <v>4562342690036</v>
      </c>
      <c r="F5673" s="10">
        <v>0</v>
      </c>
      <c r="G5673" s="10">
        <v>0</v>
      </c>
      <c r="H5673" s="10" t="s">
        <v>20</v>
      </c>
      <c r="I5673" s="10" t="s">
        <v>19</v>
      </c>
      <c r="J5673" s="10" t="s">
        <v>329</v>
      </c>
      <c r="K5673" s="10">
        <v>7</v>
      </c>
      <c r="L5673" s="10">
        <v>1</v>
      </c>
      <c r="M5673" s="10">
        <v>0</v>
      </c>
      <c r="N5673" s="10">
        <v>0</v>
      </c>
    </row>
    <row r="5674" spans="1:14" x14ac:dyDescent="0.15">
      <c r="A5674" t="str">
        <f t="shared" si="91"/>
        <v>202004_403_4562342690050</v>
      </c>
      <c r="B5674" s="10">
        <v>202004</v>
      </c>
      <c r="C5674" s="10">
        <v>403</v>
      </c>
      <c r="D5674" s="10" t="s">
        <v>108</v>
      </c>
      <c r="E5674" s="11">
        <v>4562342690050</v>
      </c>
      <c r="F5674" s="10">
        <v>0</v>
      </c>
      <c r="G5674" s="10">
        <v>0</v>
      </c>
      <c r="H5674" s="10" t="s">
        <v>22</v>
      </c>
      <c r="I5674" s="10" t="s">
        <v>19</v>
      </c>
      <c r="J5674" s="10" t="s">
        <v>329</v>
      </c>
      <c r="K5674" s="10">
        <v>6</v>
      </c>
      <c r="L5674" s="10">
        <v>0</v>
      </c>
      <c r="M5674" s="10">
        <v>0</v>
      </c>
      <c r="N5674" s="10">
        <v>0</v>
      </c>
    </row>
    <row r="5675" spans="1:14" x14ac:dyDescent="0.15">
      <c r="A5675" t="str">
        <f t="shared" si="91"/>
        <v>202004_403_4562342690043</v>
      </c>
      <c r="B5675" s="10">
        <v>202004</v>
      </c>
      <c r="C5675" s="10">
        <v>403</v>
      </c>
      <c r="D5675" s="10" t="s">
        <v>108</v>
      </c>
      <c r="E5675" s="11">
        <v>4562342690043</v>
      </c>
      <c r="F5675" s="10">
        <v>0</v>
      </c>
      <c r="G5675" s="10">
        <v>0</v>
      </c>
      <c r="H5675" s="10" t="s">
        <v>21</v>
      </c>
      <c r="I5675" s="10" t="s">
        <v>19</v>
      </c>
      <c r="J5675" s="10" t="s">
        <v>329</v>
      </c>
      <c r="K5675" s="10">
        <v>18</v>
      </c>
      <c r="L5675" s="10">
        <v>2</v>
      </c>
      <c r="M5675" s="10">
        <v>0</v>
      </c>
      <c r="N5675" s="10">
        <v>0</v>
      </c>
    </row>
    <row r="5676" spans="1:14" x14ac:dyDescent="0.15">
      <c r="A5676" t="str">
        <f t="shared" si="91"/>
        <v>202004_403_4562342690067</v>
      </c>
      <c r="B5676" s="10">
        <v>202004</v>
      </c>
      <c r="C5676" s="10">
        <v>403</v>
      </c>
      <c r="D5676" s="10" t="s">
        <v>108</v>
      </c>
      <c r="E5676" s="11">
        <v>4562342690067</v>
      </c>
      <c r="F5676" s="10">
        <v>0</v>
      </c>
      <c r="G5676" s="10">
        <v>0</v>
      </c>
      <c r="H5676" s="10" t="s">
        <v>23</v>
      </c>
      <c r="I5676" s="10" t="s">
        <v>19</v>
      </c>
      <c r="J5676" s="10" t="s">
        <v>329</v>
      </c>
      <c r="K5676" s="10">
        <v>23</v>
      </c>
      <c r="L5676" s="10">
        <v>1</v>
      </c>
      <c r="M5676" s="10">
        <v>0</v>
      </c>
      <c r="N5676" s="10">
        <v>0</v>
      </c>
    </row>
    <row r="5677" spans="1:14" x14ac:dyDescent="0.15">
      <c r="A5677" t="str">
        <f t="shared" si="91"/>
        <v>202004_403_4562342690074</v>
      </c>
      <c r="B5677" s="10">
        <v>202004</v>
      </c>
      <c r="C5677" s="10">
        <v>403</v>
      </c>
      <c r="D5677" s="10" t="s">
        <v>108</v>
      </c>
      <c r="E5677" s="11">
        <v>4562342690074</v>
      </c>
      <c r="F5677" s="10">
        <v>0</v>
      </c>
      <c r="G5677" s="10">
        <v>0</v>
      </c>
      <c r="H5677" s="10" t="s">
        <v>24</v>
      </c>
      <c r="I5677" s="10" t="s">
        <v>19</v>
      </c>
      <c r="J5677" s="10" t="s">
        <v>329</v>
      </c>
      <c r="K5677" s="10">
        <v>17</v>
      </c>
      <c r="L5677" s="10">
        <v>0</v>
      </c>
      <c r="M5677" s="10">
        <v>0</v>
      </c>
      <c r="N5677" s="10">
        <v>0</v>
      </c>
    </row>
    <row r="5678" spans="1:14" x14ac:dyDescent="0.15">
      <c r="A5678" t="str">
        <f t="shared" si="91"/>
        <v>202004_403_4562342690081</v>
      </c>
      <c r="B5678" s="10">
        <v>202004</v>
      </c>
      <c r="C5678" s="10">
        <v>403</v>
      </c>
      <c r="D5678" s="10" t="s">
        <v>108</v>
      </c>
      <c r="E5678" s="11">
        <v>4562342690081</v>
      </c>
      <c r="F5678" s="10">
        <v>0</v>
      </c>
      <c r="G5678" s="10">
        <v>0</v>
      </c>
      <c r="H5678" s="10" t="s">
        <v>25</v>
      </c>
      <c r="I5678" s="10" t="s">
        <v>19</v>
      </c>
      <c r="J5678" s="10" t="s">
        <v>329</v>
      </c>
      <c r="K5678" s="10">
        <v>7</v>
      </c>
      <c r="L5678" s="10">
        <v>0</v>
      </c>
      <c r="M5678" s="10">
        <v>0</v>
      </c>
      <c r="N5678" s="10">
        <v>0</v>
      </c>
    </row>
    <row r="5679" spans="1:14" x14ac:dyDescent="0.15">
      <c r="A5679" t="str">
        <f t="shared" si="91"/>
        <v>202004_404_4562342690029</v>
      </c>
      <c r="B5679" s="10">
        <v>202004</v>
      </c>
      <c r="C5679" s="10">
        <v>404</v>
      </c>
      <c r="D5679" s="10" t="s">
        <v>109</v>
      </c>
      <c r="E5679" s="11">
        <v>4562342690029</v>
      </c>
      <c r="F5679" s="10">
        <v>0</v>
      </c>
      <c r="G5679" s="10">
        <v>0</v>
      </c>
      <c r="H5679" s="10" t="s">
        <v>18</v>
      </c>
      <c r="I5679" s="10" t="s">
        <v>19</v>
      </c>
      <c r="J5679" s="10" t="s">
        <v>329</v>
      </c>
      <c r="K5679" s="10">
        <v>16</v>
      </c>
      <c r="L5679" s="10">
        <v>0</v>
      </c>
      <c r="M5679" s="10">
        <v>0</v>
      </c>
      <c r="N5679" s="10">
        <v>0</v>
      </c>
    </row>
    <row r="5680" spans="1:14" x14ac:dyDescent="0.15">
      <c r="A5680" t="str">
        <f t="shared" si="91"/>
        <v>202004_404_4562342690036</v>
      </c>
      <c r="B5680" s="10">
        <v>202004</v>
      </c>
      <c r="C5680" s="10">
        <v>404</v>
      </c>
      <c r="D5680" s="10" t="s">
        <v>109</v>
      </c>
      <c r="E5680" s="11">
        <v>4562342690036</v>
      </c>
      <c r="F5680" s="10">
        <v>0</v>
      </c>
      <c r="G5680" s="10">
        <v>0</v>
      </c>
      <c r="H5680" s="10" t="s">
        <v>20</v>
      </c>
      <c r="I5680" s="10" t="s">
        <v>19</v>
      </c>
      <c r="J5680" s="10" t="s">
        <v>329</v>
      </c>
      <c r="K5680" s="10">
        <v>3</v>
      </c>
      <c r="L5680" s="10">
        <v>1</v>
      </c>
      <c r="M5680" s="10">
        <v>0</v>
      </c>
      <c r="N5680" s="10">
        <v>0</v>
      </c>
    </row>
    <row r="5681" spans="1:14" x14ac:dyDescent="0.15">
      <c r="A5681" t="str">
        <f t="shared" si="91"/>
        <v>202004_404_4562342690050</v>
      </c>
      <c r="B5681" s="10">
        <v>202004</v>
      </c>
      <c r="C5681" s="10">
        <v>404</v>
      </c>
      <c r="D5681" s="10" t="s">
        <v>109</v>
      </c>
      <c r="E5681" s="11">
        <v>4562342690050</v>
      </c>
      <c r="F5681" s="10">
        <v>0</v>
      </c>
      <c r="G5681" s="10">
        <v>0</v>
      </c>
      <c r="H5681" s="10" t="s">
        <v>22</v>
      </c>
      <c r="I5681" s="10" t="s">
        <v>19</v>
      </c>
      <c r="J5681" s="10" t="s">
        <v>329</v>
      </c>
      <c r="K5681" s="10">
        <v>2</v>
      </c>
      <c r="L5681" s="10">
        <v>1</v>
      </c>
      <c r="M5681" s="10">
        <v>0</v>
      </c>
      <c r="N5681" s="10">
        <v>0</v>
      </c>
    </row>
    <row r="5682" spans="1:14" x14ac:dyDescent="0.15">
      <c r="A5682" t="str">
        <f t="shared" si="91"/>
        <v>202004_404_4562342690043</v>
      </c>
      <c r="B5682" s="10">
        <v>202004</v>
      </c>
      <c r="C5682" s="10">
        <v>404</v>
      </c>
      <c r="D5682" s="10" t="s">
        <v>109</v>
      </c>
      <c r="E5682" s="11">
        <v>4562342690043</v>
      </c>
      <c r="F5682" s="10">
        <v>0</v>
      </c>
      <c r="G5682" s="10">
        <v>0</v>
      </c>
      <c r="H5682" s="10" t="s">
        <v>21</v>
      </c>
      <c r="I5682" s="10" t="s">
        <v>19</v>
      </c>
      <c r="J5682" s="10" t="s">
        <v>329</v>
      </c>
      <c r="K5682" s="10">
        <v>17</v>
      </c>
      <c r="L5682" s="10">
        <v>2</v>
      </c>
      <c r="M5682" s="10">
        <v>0</v>
      </c>
      <c r="N5682" s="10">
        <v>0</v>
      </c>
    </row>
    <row r="5683" spans="1:14" x14ac:dyDescent="0.15">
      <c r="A5683" t="str">
        <f t="shared" si="91"/>
        <v>202004_404_4562342690067</v>
      </c>
      <c r="B5683" s="10">
        <v>202004</v>
      </c>
      <c r="C5683" s="10">
        <v>404</v>
      </c>
      <c r="D5683" s="10" t="s">
        <v>109</v>
      </c>
      <c r="E5683" s="11">
        <v>4562342690067</v>
      </c>
      <c r="F5683" s="10">
        <v>0</v>
      </c>
      <c r="G5683" s="10">
        <v>0</v>
      </c>
      <c r="H5683" s="10" t="s">
        <v>23</v>
      </c>
      <c r="I5683" s="10" t="s">
        <v>19</v>
      </c>
      <c r="J5683" s="10" t="s">
        <v>329</v>
      </c>
      <c r="K5683" s="10">
        <v>18</v>
      </c>
      <c r="L5683" s="10">
        <v>0</v>
      </c>
      <c r="M5683" s="10">
        <v>0</v>
      </c>
      <c r="N5683" s="10">
        <v>0</v>
      </c>
    </row>
    <row r="5684" spans="1:14" x14ac:dyDescent="0.15">
      <c r="A5684" t="str">
        <f t="shared" si="91"/>
        <v>202004_404_4562342690074</v>
      </c>
      <c r="B5684" s="10">
        <v>202004</v>
      </c>
      <c r="C5684" s="10">
        <v>404</v>
      </c>
      <c r="D5684" s="10" t="s">
        <v>109</v>
      </c>
      <c r="E5684" s="11">
        <v>4562342690074</v>
      </c>
      <c r="F5684" s="10">
        <v>0</v>
      </c>
      <c r="G5684" s="10">
        <v>0</v>
      </c>
      <c r="H5684" s="10" t="s">
        <v>24</v>
      </c>
      <c r="I5684" s="10" t="s">
        <v>19</v>
      </c>
      <c r="J5684" s="10" t="s">
        <v>329</v>
      </c>
      <c r="K5684" s="10">
        <v>6</v>
      </c>
      <c r="L5684" s="10">
        <v>1</v>
      </c>
      <c r="M5684" s="10">
        <v>0</v>
      </c>
      <c r="N5684" s="10">
        <v>0</v>
      </c>
    </row>
    <row r="5685" spans="1:14" x14ac:dyDescent="0.15">
      <c r="A5685" t="str">
        <f t="shared" si="91"/>
        <v>202004_404_4562342690081</v>
      </c>
      <c r="B5685" s="10">
        <v>202004</v>
      </c>
      <c r="C5685" s="10">
        <v>404</v>
      </c>
      <c r="D5685" s="10" t="s">
        <v>109</v>
      </c>
      <c r="E5685" s="11">
        <v>4562342690081</v>
      </c>
      <c r="F5685" s="10">
        <v>0</v>
      </c>
      <c r="G5685" s="10">
        <v>0</v>
      </c>
      <c r="H5685" s="10" t="s">
        <v>25</v>
      </c>
      <c r="I5685" s="10" t="s">
        <v>19</v>
      </c>
      <c r="J5685" s="10" t="s">
        <v>329</v>
      </c>
      <c r="K5685" s="10">
        <v>2</v>
      </c>
      <c r="L5685" s="10">
        <v>0</v>
      </c>
      <c r="M5685" s="10">
        <v>0</v>
      </c>
      <c r="N5685" s="10">
        <v>0</v>
      </c>
    </row>
    <row r="5686" spans="1:14" x14ac:dyDescent="0.15">
      <c r="A5686" t="str">
        <f t="shared" si="91"/>
        <v>202004_405_4562342690029</v>
      </c>
      <c r="B5686" s="10">
        <v>202004</v>
      </c>
      <c r="C5686" s="10">
        <v>405</v>
      </c>
      <c r="D5686" s="10" t="s">
        <v>110</v>
      </c>
      <c r="E5686" s="11">
        <v>4562342690029</v>
      </c>
      <c r="F5686" s="10">
        <v>0</v>
      </c>
      <c r="G5686" s="10">
        <v>0</v>
      </c>
      <c r="H5686" s="10" t="s">
        <v>18</v>
      </c>
      <c r="I5686" s="10" t="s">
        <v>19</v>
      </c>
      <c r="J5686" s="10" t="s">
        <v>329</v>
      </c>
      <c r="K5686" s="10">
        <v>15</v>
      </c>
      <c r="L5686" s="10">
        <v>0</v>
      </c>
      <c r="M5686" s="10">
        <v>0</v>
      </c>
      <c r="N5686" s="10">
        <v>0</v>
      </c>
    </row>
    <row r="5687" spans="1:14" x14ac:dyDescent="0.15">
      <c r="A5687" t="str">
        <f t="shared" si="91"/>
        <v>202004_405_4562342690036</v>
      </c>
      <c r="B5687" s="10">
        <v>202004</v>
      </c>
      <c r="C5687" s="10">
        <v>405</v>
      </c>
      <c r="D5687" s="10" t="s">
        <v>110</v>
      </c>
      <c r="E5687" s="11">
        <v>4562342690036</v>
      </c>
      <c r="F5687" s="10">
        <v>0</v>
      </c>
      <c r="G5687" s="10">
        <v>0</v>
      </c>
      <c r="H5687" s="10" t="s">
        <v>20</v>
      </c>
      <c r="I5687" s="10" t="s">
        <v>19</v>
      </c>
      <c r="J5687" s="10" t="s">
        <v>329</v>
      </c>
      <c r="K5687" s="10">
        <v>5</v>
      </c>
      <c r="L5687" s="10">
        <v>0</v>
      </c>
      <c r="M5687" s="10">
        <v>0</v>
      </c>
      <c r="N5687" s="10">
        <v>0</v>
      </c>
    </row>
    <row r="5688" spans="1:14" x14ac:dyDescent="0.15">
      <c r="A5688" t="str">
        <f t="shared" si="91"/>
        <v>202004_405_4562342690050</v>
      </c>
      <c r="B5688" s="10">
        <v>202004</v>
      </c>
      <c r="C5688" s="10">
        <v>405</v>
      </c>
      <c r="D5688" s="10" t="s">
        <v>110</v>
      </c>
      <c r="E5688" s="11">
        <v>4562342690050</v>
      </c>
      <c r="F5688" s="10">
        <v>0</v>
      </c>
      <c r="G5688" s="10">
        <v>0</v>
      </c>
      <c r="H5688" s="10" t="s">
        <v>22</v>
      </c>
      <c r="I5688" s="10" t="s">
        <v>19</v>
      </c>
      <c r="J5688" s="10" t="s">
        <v>329</v>
      </c>
      <c r="K5688" s="10">
        <v>5</v>
      </c>
      <c r="L5688" s="10">
        <v>0</v>
      </c>
      <c r="M5688" s="10">
        <v>0</v>
      </c>
      <c r="N5688" s="10">
        <v>0</v>
      </c>
    </row>
    <row r="5689" spans="1:14" x14ac:dyDescent="0.15">
      <c r="A5689" t="str">
        <f t="shared" si="91"/>
        <v>202004_405_4562342690043</v>
      </c>
      <c r="B5689" s="10">
        <v>202004</v>
      </c>
      <c r="C5689" s="10">
        <v>405</v>
      </c>
      <c r="D5689" s="10" t="s">
        <v>110</v>
      </c>
      <c r="E5689" s="11">
        <v>4562342690043</v>
      </c>
      <c r="F5689" s="10">
        <v>0</v>
      </c>
      <c r="G5689" s="10">
        <v>0</v>
      </c>
      <c r="H5689" s="10" t="s">
        <v>21</v>
      </c>
      <c r="I5689" s="10" t="s">
        <v>19</v>
      </c>
      <c r="J5689" s="10" t="s">
        <v>329</v>
      </c>
      <c r="K5689" s="10">
        <v>10</v>
      </c>
      <c r="L5689" s="10">
        <v>0</v>
      </c>
      <c r="M5689" s="10">
        <v>0</v>
      </c>
      <c r="N5689" s="10">
        <v>0</v>
      </c>
    </row>
    <row r="5690" spans="1:14" x14ac:dyDescent="0.15">
      <c r="A5690" t="str">
        <f t="shared" si="91"/>
        <v>202004_405_4562342690067</v>
      </c>
      <c r="B5690" s="10">
        <v>202004</v>
      </c>
      <c r="C5690" s="10">
        <v>405</v>
      </c>
      <c r="D5690" s="10" t="s">
        <v>110</v>
      </c>
      <c r="E5690" s="11">
        <v>4562342690067</v>
      </c>
      <c r="F5690" s="10">
        <v>0</v>
      </c>
      <c r="G5690" s="10">
        <v>0</v>
      </c>
      <c r="H5690" s="10" t="s">
        <v>23</v>
      </c>
      <c r="I5690" s="10" t="s">
        <v>19</v>
      </c>
      <c r="J5690" s="10" t="s">
        <v>329</v>
      </c>
      <c r="K5690" s="10">
        <v>18</v>
      </c>
      <c r="L5690" s="10">
        <v>1</v>
      </c>
      <c r="M5690" s="10">
        <v>0</v>
      </c>
      <c r="N5690" s="10">
        <v>0</v>
      </c>
    </row>
    <row r="5691" spans="1:14" x14ac:dyDescent="0.15">
      <c r="A5691" t="str">
        <f t="shared" si="91"/>
        <v>202004_405_4562342690074</v>
      </c>
      <c r="B5691" s="10">
        <v>202004</v>
      </c>
      <c r="C5691" s="10">
        <v>405</v>
      </c>
      <c r="D5691" s="10" t="s">
        <v>110</v>
      </c>
      <c r="E5691" s="11">
        <v>4562342690074</v>
      </c>
      <c r="F5691" s="10">
        <v>0</v>
      </c>
      <c r="G5691" s="10">
        <v>0</v>
      </c>
      <c r="H5691" s="10" t="s">
        <v>24</v>
      </c>
      <c r="I5691" s="10" t="s">
        <v>19</v>
      </c>
      <c r="J5691" s="10" t="s">
        <v>329</v>
      </c>
      <c r="K5691" s="10">
        <v>6</v>
      </c>
      <c r="L5691" s="10">
        <v>0</v>
      </c>
      <c r="M5691" s="10">
        <v>0</v>
      </c>
      <c r="N5691" s="10">
        <v>0</v>
      </c>
    </row>
    <row r="5692" spans="1:14" x14ac:dyDescent="0.15">
      <c r="A5692" t="str">
        <f t="shared" si="91"/>
        <v>202004_405_4562342690081</v>
      </c>
      <c r="B5692" s="10">
        <v>202004</v>
      </c>
      <c r="C5692" s="10">
        <v>405</v>
      </c>
      <c r="D5692" s="10" t="s">
        <v>110</v>
      </c>
      <c r="E5692" s="11">
        <v>4562342690081</v>
      </c>
      <c r="F5692" s="10">
        <v>0</v>
      </c>
      <c r="G5692" s="10">
        <v>0</v>
      </c>
      <c r="H5692" s="10" t="s">
        <v>25</v>
      </c>
      <c r="I5692" s="10" t="s">
        <v>19</v>
      </c>
      <c r="J5692" s="10" t="s">
        <v>329</v>
      </c>
      <c r="K5692" s="10">
        <v>3</v>
      </c>
      <c r="L5692" s="10">
        <v>0</v>
      </c>
      <c r="M5692" s="10">
        <v>0</v>
      </c>
      <c r="N5692" s="10">
        <v>0</v>
      </c>
    </row>
    <row r="5693" spans="1:14" x14ac:dyDescent="0.15">
      <c r="A5693" t="str">
        <f t="shared" si="91"/>
        <v>202004_407_4562342690029</v>
      </c>
      <c r="B5693" s="10">
        <v>202004</v>
      </c>
      <c r="C5693" s="10">
        <v>407</v>
      </c>
      <c r="D5693" s="10" t="s">
        <v>111</v>
      </c>
      <c r="E5693" s="11">
        <v>4562342690029</v>
      </c>
      <c r="F5693" s="10">
        <v>0</v>
      </c>
      <c r="G5693" s="10">
        <v>0</v>
      </c>
      <c r="H5693" s="10" t="s">
        <v>18</v>
      </c>
      <c r="I5693" s="10" t="s">
        <v>19</v>
      </c>
      <c r="J5693" s="10" t="s">
        <v>329</v>
      </c>
      <c r="K5693" s="10">
        <v>27</v>
      </c>
      <c r="L5693" s="10">
        <v>0</v>
      </c>
      <c r="M5693" s="10">
        <v>0</v>
      </c>
      <c r="N5693" s="10">
        <v>0</v>
      </c>
    </row>
    <row r="5694" spans="1:14" x14ac:dyDescent="0.15">
      <c r="A5694" t="str">
        <f t="shared" si="91"/>
        <v>202004_407_4562342690036</v>
      </c>
      <c r="B5694" s="10">
        <v>202004</v>
      </c>
      <c r="C5694" s="10">
        <v>407</v>
      </c>
      <c r="D5694" s="10" t="s">
        <v>111</v>
      </c>
      <c r="E5694" s="11">
        <v>4562342690036</v>
      </c>
      <c r="F5694" s="10">
        <v>0</v>
      </c>
      <c r="G5694" s="10">
        <v>0</v>
      </c>
      <c r="H5694" s="10" t="s">
        <v>20</v>
      </c>
      <c r="I5694" s="10" t="s">
        <v>19</v>
      </c>
      <c r="J5694" s="10" t="s">
        <v>329</v>
      </c>
      <c r="K5694" s="10">
        <v>7</v>
      </c>
      <c r="L5694" s="10">
        <v>0</v>
      </c>
      <c r="M5694" s="10">
        <v>0</v>
      </c>
      <c r="N5694" s="10">
        <v>0</v>
      </c>
    </row>
    <row r="5695" spans="1:14" x14ac:dyDescent="0.15">
      <c r="A5695" t="str">
        <f t="shared" si="91"/>
        <v>202004_407_4562342690050</v>
      </c>
      <c r="B5695" s="10">
        <v>202004</v>
      </c>
      <c r="C5695" s="10">
        <v>407</v>
      </c>
      <c r="D5695" s="10" t="s">
        <v>111</v>
      </c>
      <c r="E5695" s="11">
        <v>4562342690050</v>
      </c>
      <c r="F5695" s="10">
        <v>0</v>
      </c>
      <c r="G5695" s="10">
        <v>0</v>
      </c>
      <c r="H5695" s="10" t="s">
        <v>22</v>
      </c>
      <c r="I5695" s="10" t="s">
        <v>19</v>
      </c>
      <c r="J5695" s="10" t="s">
        <v>329</v>
      </c>
      <c r="K5695" s="10">
        <v>6</v>
      </c>
      <c r="L5695" s="10">
        <v>1</v>
      </c>
      <c r="M5695" s="10">
        <v>0</v>
      </c>
      <c r="N5695" s="10">
        <v>0</v>
      </c>
    </row>
    <row r="5696" spans="1:14" x14ac:dyDescent="0.15">
      <c r="A5696" t="str">
        <f t="shared" si="91"/>
        <v>202004_407_4562342690043</v>
      </c>
      <c r="B5696" s="10">
        <v>202004</v>
      </c>
      <c r="C5696" s="10">
        <v>407</v>
      </c>
      <c r="D5696" s="10" t="s">
        <v>111</v>
      </c>
      <c r="E5696" s="11">
        <v>4562342690043</v>
      </c>
      <c r="F5696" s="10">
        <v>0</v>
      </c>
      <c r="G5696" s="10">
        <v>0</v>
      </c>
      <c r="H5696" s="10" t="s">
        <v>21</v>
      </c>
      <c r="I5696" s="10" t="s">
        <v>19</v>
      </c>
      <c r="J5696" s="10" t="s">
        <v>329</v>
      </c>
      <c r="K5696" s="10">
        <v>24</v>
      </c>
      <c r="L5696" s="10">
        <v>1</v>
      </c>
      <c r="M5696" s="10">
        <v>0</v>
      </c>
      <c r="N5696" s="10">
        <v>0</v>
      </c>
    </row>
    <row r="5697" spans="1:14" x14ac:dyDescent="0.15">
      <c r="A5697" t="str">
        <f t="shared" si="91"/>
        <v>202004_407_4562342690067</v>
      </c>
      <c r="B5697" s="10">
        <v>202004</v>
      </c>
      <c r="C5697" s="10">
        <v>407</v>
      </c>
      <c r="D5697" s="10" t="s">
        <v>111</v>
      </c>
      <c r="E5697" s="11">
        <v>4562342690067</v>
      </c>
      <c r="F5697" s="10">
        <v>0</v>
      </c>
      <c r="G5697" s="10">
        <v>0</v>
      </c>
      <c r="H5697" s="10" t="s">
        <v>23</v>
      </c>
      <c r="I5697" s="10" t="s">
        <v>19</v>
      </c>
      <c r="J5697" s="10" t="s">
        <v>329</v>
      </c>
      <c r="K5697" s="10">
        <v>28</v>
      </c>
      <c r="L5697" s="10">
        <v>0</v>
      </c>
      <c r="M5697" s="10">
        <v>0</v>
      </c>
      <c r="N5697" s="10">
        <v>0</v>
      </c>
    </row>
    <row r="5698" spans="1:14" x14ac:dyDescent="0.15">
      <c r="A5698" t="str">
        <f t="shared" si="91"/>
        <v>202004_407_4562342690074</v>
      </c>
      <c r="B5698" s="10">
        <v>202004</v>
      </c>
      <c r="C5698" s="10">
        <v>407</v>
      </c>
      <c r="D5698" s="10" t="s">
        <v>111</v>
      </c>
      <c r="E5698" s="11">
        <v>4562342690074</v>
      </c>
      <c r="F5698" s="10">
        <v>0</v>
      </c>
      <c r="G5698" s="10">
        <v>0</v>
      </c>
      <c r="H5698" s="10" t="s">
        <v>24</v>
      </c>
      <c r="I5698" s="10" t="s">
        <v>19</v>
      </c>
      <c r="J5698" s="10" t="s">
        <v>329</v>
      </c>
      <c r="K5698" s="10">
        <v>17</v>
      </c>
      <c r="L5698" s="10">
        <v>0</v>
      </c>
      <c r="M5698" s="10">
        <v>0</v>
      </c>
      <c r="N5698" s="10">
        <v>0</v>
      </c>
    </row>
    <row r="5699" spans="1:14" x14ac:dyDescent="0.15">
      <c r="A5699" t="str">
        <f t="shared" si="91"/>
        <v>202004_407_4562342690081</v>
      </c>
      <c r="B5699" s="10">
        <v>202004</v>
      </c>
      <c r="C5699" s="10">
        <v>407</v>
      </c>
      <c r="D5699" s="10" t="s">
        <v>111</v>
      </c>
      <c r="E5699" s="11">
        <v>4562342690081</v>
      </c>
      <c r="F5699" s="10">
        <v>0</v>
      </c>
      <c r="G5699" s="10">
        <v>0</v>
      </c>
      <c r="H5699" s="10" t="s">
        <v>25</v>
      </c>
      <c r="I5699" s="10" t="s">
        <v>19</v>
      </c>
      <c r="J5699" s="10" t="s">
        <v>329</v>
      </c>
      <c r="K5699" s="10">
        <v>6</v>
      </c>
      <c r="L5699" s="10">
        <v>0</v>
      </c>
      <c r="M5699" s="10">
        <v>0</v>
      </c>
      <c r="N5699" s="10">
        <v>0</v>
      </c>
    </row>
    <row r="5700" spans="1:14" x14ac:dyDescent="0.15">
      <c r="A5700" t="str">
        <f t="shared" si="91"/>
        <v>202004_416_4562342690029</v>
      </c>
      <c r="B5700" s="10">
        <v>202004</v>
      </c>
      <c r="C5700" s="10">
        <v>416</v>
      </c>
      <c r="D5700" s="10" t="s">
        <v>113</v>
      </c>
      <c r="E5700" s="11">
        <v>4562342690029</v>
      </c>
      <c r="F5700" s="10">
        <v>0</v>
      </c>
      <c r="G5700" s="10">
        <v>0</v>
      </c>
      <c r="H5700" s="10" t="s">
        <v>18</v>
      </c>
      <c r="I5700" s="10" t="s">
        <v>19</v>
      </c>
      <c r="J5700" s="10" t="s">
        <v>329</v>
      </c>
      <c r="K5700" s="10">
        <v>17</v>
      </c>
      <c r="L5700" s="10">
        <v>0</v>
      </c>
      <c r="M5700" s="10">
        <v>0</v>
      </c>
      <c r="N5700" s="10">
        <v>0</v>
      </c>
    </row>
    <row r="5701" spans="1:14" x14ac:dyDescent="0.15">
      <c r="A5701" t="str">
        <f t="shared" si="91"/>
        <v>202004_416_4562342690036</v>
      </c>
      <c r="B5701" s="10">
        <v>202004</v>
      </c>
      <c r="C5701" s="10">
        <v>416</v>
      </c>
      <c r="D5701" s="10" t="s">
        <v>113</v>
      </c>
      <c r="E5701" s="11">
        <v>4562342690036</v>
      </c>
      <c r="F5701" s="10">
        <v>0</v>
      </c>
      <c r="G5701" s="10">
        <v>0</v>
      </c>
      <c r="H5701" s="10" t="s">
        <v>20</v>
      </c>
      <c r="I5701" s="10" t="s">
        <v>19</v>
      </c>
      <c r="J5701" s="10" t="s">
        <v>329</v>
      </c>
      <c r="K5701" s="10">
        <v>2</v>
      </c>
      <c r="L5701" s="10">
        <v>0</v>
      </c>
      <c r="M5701" s="10">
        <v>0</v>
      </c>
      <c r="N5701" s="10">
        <v>0</v>
      </c>
    </row>
    <row r="5702" spans="1:14" x14ac:dyDescent="0.15">
      <c r="A5702" t="str">
        <f t="shared" si="91"/>
        <v>202004_416_4562342690050</v>
      </c>
      <c r="B5702" s="10">
        <v>202004</v>
      </c>
      <c r="C5702" s="10">
        <v>416</v>
      </c>
      <c r="D5702" s="10" t="s">
        <v>113</v>
      </c>
      <c r="E5702" s="11">
        <v>4562342690050</v>
      </c>
      <c r="F5702" s="10">
        <v>0</v>
      </c>
      <c r="G5702" s="10">
        <v>0</v>
      </c>
      <c r="H5702" s="10" t="s">
        <v>22</v>
      </c>
      <c r="I5702" s="10" t="s">
        <v>19</v>
      </c>
      <c r="J5702" s="10" t="s">
        <v>329</v>
      </c>
      <c r="K5702" s="10">
        <v>5</v>
      </c>
      <c r="L5702" s="10">
        <v>0</v>
      </c>
      <c r="M5702" s="10">
        <v>0</v>
      </c>
      <c r="N5702" s="10">
        <v>0</v>
      </c>
    </row>
    <row r="5703" spans="1:14" x14ac:dyDescent="0.15">
      <c r="A5703" t="str">
        <f t="shared" si="91"/>
        <v>202004_416_4562342690043</v>
      </c>
      <c r="B5703" s="10">
        <v>202004</v>
      </c>
      <c r="C5703" s="10">
        <v>416</v>
      </c>
      <c r="D5703" s="10" t="s">
        <v>113</v>
      </c>
      <c r="E5703" s="11">
        <v>4562342690043</v>
      </c>
      <c r="F5703" s="10">
        <v>0</v>
      </c>
      <c r="G5703" s="10">
        <v>0</v>
      </c>
      <c r="H5703" s="10" t="s">
        <v>21</v>
      </c>
      <c r="I5703" s="10" t="s">
        <v>19</v>
      </c>
      <c r="J5703" s="10" t="s">
        <v>329</v>
      </c>
      <c r="K5703" s="10">
        <v>12</v>
      </c>
      <c r="L5703" s="10">
        <v>0</v>
      </c>
      <c r="M5703" s="10">
        <v>0</v>
      </c>
      <c r="N5703" s="10">
        <v>0</v>
      </c>
    </row>
    <row r="5704" spans="1:14" x14ac:dyDescent="0.15">
      <c r="A5704" t="str">
        <f t="shared" si="91"/>
        <v>202004_416_4562342690067</v>
      </c>
      <c r="B5704" s="10">
        <v>202004</v>
      </c>
      <c r="C5704" s="10">
        <v>416</v>
      </c>
      <c r="D5704" s="10" t="s">
        <v>113</v>
      </c>
      <c r="E5704" s="11">
        <v>4562342690067</v>
      </c>
      <c r="F5704" s="10">
        <v>0</v>
      </c>
      <c r="G5704" s="10">
        <v>0</v>
      </c>
      <c r="H5704" s="10" t="s">
        <v>23</v>
      </c>
      <c r="I5704" s="10" t="s">
        <v>19</v>
      </c>
      <c r="J5704" s="10" t="s">
        <v>329</v>
      </c>
      <c r="K5704" s="10">
        <v>25</v>
      </c>
      <c r="L5704" s="10">
        <v>0</v>
      </c>
      <c r="M5704" s="10">
        <v>0</v>
      </c>
      <c r="N5704" s="10">
        <v>0</v>
      </c>
    </row>
    <row r="5705" spans="1:14" x14ac:dyDescent="0.15">
      <c r="A5705" t="str">
        <f t="shared" si="91"/>
        <v>202004_416_4562342690074</v>
      </c>
      <c r="B5705" s="10">
        <v>202004</v>
      </c>
      <c r="C5705" s="10">
        <v>416</v>
      </c>
      <c r="D5705" s="10" t="s">
        <v>113</v>
      </c>
      <c r="E5705" s="11">
        <v>4562342690074</v>
      </c>
      <c r="F5705" s="10">
        <v>0</v>
      </c>
      <c r="G5705" s="10">
        <v>0</v>
      </c>
      <c r="H5705" s="10" t="s">
        <v>24</v>
      </c>
      <c r="I5705" s="10" t="s">
        <v>19</v>
      </c>
      <c r="J5705" s="10" t="s">
        <v>329</v>
      </c>
      <c r="K5705" s="10">
        <v>11</v>
      </c>
      <c r="L5705" s="10">
        <v>0</v>
      </c>
      <c r="M5705" s="10">
        <v>0</v>
      </c>
      <c r="N5705" s="10">
        <v>0</v>
      </c>
    </row>
    <row r="5706" spans="1:14" x14ac:dyDescent="0.15">
      <c r="A5706" t="str">
        <f t="shared" si="91"/>
        <v>202004_416_4562342690081</v>
      </c>
      <c r="B5706" s="10">
        <v>202004</v>
      </c>
      <c r="C5706" s="10">
        <v>416</v>
      </c>
      <c r="D5706" s="10" t="s">
        <v>113</v>
      </c>
      <c r="E5706" s="11">
        <v>4562342690081</v>
      </c>
      <c r="F5706" s="10">
        <v>0</v>
      </c>
      <c r="G5706" s="10">
        <v>0</v>
      </c>
      <c r="H5706" s="10" t="s">
        <v>25</v>
      </c>
      <c r="I5706" s="10" t="s">
        <v>19</v>
      </c>
      <c r="J5706" s="10" t="s">
        <v>329</v>
      </c>
      <c r="K5706" s="10">
        <v>3</v>
      </c>
      <c r="L5706" s="10">
        <v>1</v>
      </c>
      <c r="M5706" s="10">
        <v>0</v>
      </c>
      <c r="N5706" s="10">
        <v>0</v>
      </c>
    </row>
    <row r="5707" spans="1:14" x14ac:dyDescent="0.15">
      <c r="A5707" t="str">
        <f t="shared" si="91"/>
        <v>202004_419_4562342690029</v>
      </c>
      <c r="B5707" s="10">
        <v>202004</v>
      </c>
      <c r="C5707" s="10">
        <v>419</v>
      </c>
      <c r="D5707" s="10" t="s">
        <v>114</v>
      </c>
      <c r="E5707" s="11">
        <v>4562342690029</v>
      </c>
      <c r="F5707" s="10">
        <v>0</v>
      </c>
      <c r="G5707" s="10">
        <v>0</v>
      </c>
      <c r="H5707" s="10" t="s">
        <v>18</v>
      </c>
      <c r="I5707" s="10" t="s">
        <v>19</v>
      </c>
      <c r="J5707" s="10" t="s">
        <v>329</v>
      </c>
      <c r="K5707" s="10">
        <v>30</v>
      </c>
      <c r="L5707" s="10">
        <v>0</v>
      </c>
      <c r="M5707" s="10">
        <v>0</v>
      </c>
      <c r="N5707" s="10">
        <v>0</v>
      </c>
    </row>
    <row r="5708" spans="1:14" x14ac:dyDescent="0.15">
      <c r="A5708" t="str">
        <f t="shared" si="91"/>
        <v>202004_419_4562342690036</v>
      </c>
      <c r="B5708" s="10">
        <v>202004</v>
      </c>
      <c r="C5708" s="10">
        <v>419</v>
      </c>
      <c r="D5708" s="10" t="s">
        <v>114</v>
      </c>
      <c r="E5708" s="11">
        <v>4562342690036</v>
      </c>
      <c r="F5708" s="10">
        <v>0</v>
      </c>
      <c r="G5708" s="10">
        <v>0</v>
      </c>
      <c r="H5708" s="10" t="s">
        <v>20</v>
      </c>
      <c r="I5708" s="10" t="s">
        <v>19</v>
      </c>
      <c r="J5708" s="10" t="s">
        <v>329</v>
      </c>
      <c r="K5708" s="10">
        <v>2</v>
      </c>
      <c r="L5708" s="10">
        <v>0</v>
      </c>
      <c r="M5708" s="10">
        <v>0</v>
      </c>
      <c r="N5708" s="10">
        <v>0</v>
      </c>
    </row>
    <row r="5709" spans="1:14" x14ac:dyDescent="0.15">
      <c r="A5709" t="str">
        <f t="shared" si="91"/>
        <v>202004_419_4562342690050</v>
      </c>
      <c r="B5709" s="10">
        <v>202004</v>
      </c>
      <c r="C5709" s="10">
        <v>419</v>
      </c>
      <c r="D5709" s="10" t="s">
        <v>114</v>
      </c>
      <c r="E5709" s="11">
        <v>4562342690050</v>
      </c>
      <c r="F5709" s="10">
        <v>0</v>
      </c>
      <c r="G5709" s="10">
        <v>0</v>
      </c>
      <c r="H5709" s="10" t="s">
        <v>22</v>
      </c>
      <c r="I5709" s="10" t="s">
        <v>19</v>
      </c>
      <c r="J5709" s="10" t="s">
        <v>329</v>
      </c>
      <c r="K5709" s="10">
        <v>9</v>
      </c>
      <c r="L5709" s="10">
        <v>0</v>
      </c>
      <c r="M5709" s="10">
        <v>0</v>
      </c>
      <c r="N5709" s="10">
        <v>0</v>
      </c>
    </row>
    <row r="5710" spans="1:14" x14ac:dyDescent="0.15">
      <c r="A5710" t="str">
        <f t="shared" si="91"/>
        <v>202004_419_4562342690043</v>
      </c>
      <c r="B5710" s="10">
        <v>202004</v>
      </c>
      <c r="C5710" s="10">
        <v>419</v>
      </c>
      <c r="D5710" s="10" t="s">
        <v>114</v>
      </c>
      <c r="E5710" s="11">
        <v>4562342690043</v>
      </c>
      <c r="F5710" s="10">
        <v>0</v>
      </c>
      <c r="G5710" s="10">
        <v>0</v>
      </c>
      <c r="H5710" s="10" t="s">
        <v>21</v>
      </c>
      <c r="I5710" s="10" t="s">
        <v>19</v>
      </c>
      <c r="J5710" s="10" t="s">
        <v>329</v>
      </c>
      <c r="K5710" s="10">
        <v>11</v>
      </c>
      <c r="L5710" s="10">
        <v>2</v>
      </c>
      <c r="M5710" s="10">
        <v>0</v>
      </c>
      <c r="N5710" s="10">
        <v>0</v>
      </c>
    </row>
    <row r="5711" spans="1:14" x14ac:dyDescent="0.15">
      <c r="A5711" t="str">
        <f t="shared" si="91"/>
        <v>202004_419_4562342690067</v>
      </c>
      <c r="B5711" s="10">
        <v>202004</v>
      </c>
      <c r="C5711" s="10">
        <v>419</v>
      </c>
      <c r="D5711" s="10" t="s">
        <v>114</v>
      </c>
      <c r="E5711" s="11">
        <v>4562342690067</v>
      </c>
      <c r="F5711" s="10">
        <v>0</v>
      </c>
      <c r="G5711" s="10">
        <v>0</v>
      </c>
      <c r="H5711" s="10" t="s">
        <v>23</v>
      </c>
      <c r="I5711" s="10" t="s">
        <v>19</v>
      </c>
      <c r="J5711" s="10" t="s">
        <v>329</v>
      </c>
      <c r="K5711" s="10">
        <v>15</v>
      </c>
      <c r="L5711" s="10">
        <v>0</v>
      </c>
      <c r="M5711" s="10">
        <v>0</v>
      </c>
      <c r="N5711" s="10">
        <v>0</v>
      </c>
    </row>
    <row r="5712" spans="1:14" x14ac:dyDescent="0.15">
      <c r="A5712" t="str">
        <f t="shared" si="91"/>
        <v>202004_419_4562342690074</v>
      </c>
      <c r="B5712" s="10">
        <v>202004</v>
      </c>
      <c r="C5712" s="10">
        <v>419</v>
      </c>
      <c r="D5712" s="10" t="s">
        <v>114</v>
      </c>
      <c r="E5712" s="11">
        <v>4562342690074</v>
      </c>
      <c r="F5712" s="10">
        <v>0</v>
      </c>
      <c r="G5712" s="10">
        <v>0</v>
      </c>
      <c r="H5712" s="10" t="s">
        <v>24</v>
      </c>
      <c r="I5712" s="10" t="s">
        <v>19</v>
      </c>
      <c r="J5712" s="10" t="s">
        <v>329</v>
      </c>
      <c r="K5712" s="10">
        <v>6</v>
      </c>
      <c r="L5712" s="10">
        <v>0</v>
      </c>
      <c r="M5712" s="10">
        <v>0</v>
      </c>
      <c r="N5712" s="10">
        <v>0</v>
      </c>
    </row>
    <row r="5713" spans="1:14" x14ac:dyDescent="0.15">
      <c r="A5713" t="str">
        <f t="shared" si="91"/>
        <v>202004_419_4562342690081</v>
      </c>
      <c r="B5713" s="10">
        <v>202004</v>
      </c>
      <c r="C5713" s="10">
        <v>419</v>
      </c>
      <c r="D5713" s="10" t="s">
        <v>114</v>
      </c>
      <c r="E5713" s="11">
        <v>4562342690081</v>
      </c>
      <c r="F5713" s="10">
        <v>0</v>
      </c>
      <c r="G5713" s="10">
        <v>0</v>
      </c>
      <c r="H5713" s="10" t="s">
        <v>25</v>
      </c>
      <c r="I5713" s="10" t="s">
        <v>19</v>
      </c>
      <c r="J5713" s="10" t="s">
        <v>329</v>
      </c>
      <c r="K5713" s="10">
        <v>2</v>
      </c>
      <c r="L5713" s="10">
        <v>0</v>
      </c>
      <c r="M5713" s="10">
        <v>0</v>
      </c>
      <c r="N5713" s="10">
        <v>0</v>
      </c>
    </row>
    <row r="5714" spans="1:14" x14ac:dyDescent="0.15">
      <c r="A5714" t="str">
        <f t="shared" si="91"/>
        <v>202004_428_4562342690029</v>
      </c>
      <c r="B5714" s="10">
        <v>202004</v>
      </c>
      <c r="C5714" s="10">
        <v>428</v>
      </c>
      <c r="D5714" s="10" t="s">
        <v>118</v>
      </c>
      <c r="E5714" s="11">
        <v>4562342690029</v>
      </c>
      <c r="F5714" s="10">
        <v>0</v>
      </c>
      <c r="G5714" s="10">
        <v>0</v>
      </c>
      <c r="H5714" s="10" t="s">
        <v>18</v>
      </c>
      <c r="I5714" s="10" t="s">
        <v>19</v>
      </c>
      <c r="J5714" s="10" t="s">
        <v>329</v>
      </c>
      <c r="K5714" s="10">
        <v>16</v>
      </c>
      <c r="L5714" s="10">
        <v>1</v>
      </c>
      <c r="M5714" s="10">
        <v>0</v>
      </c>
      <c r="N5714" s="10">
        <v>0</v>
      </c>
    </row>
    <row r="5715" spans="1:14" x14ac:dyDescent="0.15">
      <c r="A5715" t="str">
        <f t="shared" si="91"/>
        <v>202004_428_4562342690036</v>
      </c>
      <c r="B5715" s="10">
        <v>202004</v>
      </c>
      <c r="C5715" s="10">
        <v>428</v>
      </c>
      <c r="D5715" s="10" t="s">
        <v>118</v>
      </c>
      <c r="E5715" s="11">
        <v>4562342690036</v>
      </c>
      <c r="F5715" s="10">
        <v>0</v>
      </c>
      <c r="G5715" s="10">
        <v>0</v>
      </c>
      <c r="H5715" s="10" t="s">
        <v>20</v>
      </c>
      <c r="I5715" s="10" t="s">
        <v>19</v>
      </c>
      <c r="J5715" s="10" t="s">
        <v>329</v>
      </c>
      <c r="K5715" s="10">
        <v>7</v>
      </c>
      <c r="L5715" s="10">
        <v>0</v>
      </c>
      <c r="M5715" s="10">
        <v>0</v>
      </c>
      <c r="N5715" s="10">
        <v>0</v>
      </c>
    </row>
    <row r="5716" spans="1:14" x14ac:dyDescent="0.15">
      <c r="A5716" t="str">
        <f t="shared" si="91"/>
        <v>202004_428_4562342690050</v>
      </c>
      <c r="B5716" s="10">
        <v>202004</v>
      </c>
      <c r="C5716" s="10">
        <v>428</v>
      </c>
      <c r="D5716" s="10" t="s">
        <v>118</v>
      </c>
      <c r="E5716" s="11">
        <v>4562342690050</v>
      </c>
      <c r="F5716" s="10">
        <v>0</v>
      </c>
      <c r="G5716" s="10">
        <v>0</v>
      </c>
      <c r="H5716" s="10" t="s">
        <v>22</v>
      </c>
      <c r="I5716" s="10" t="s">
        <v>19</v>
      </c>
      <c r="J5716" s="10" t="s">
        <v>329</v>
      </c>
      <c r="K5716" s="10">
        <v>7</v>
      </c>
      <c r="L5716" s="10">
        <v>0</v>
      </c>
      <c r="M5716" s="10">
        <v>0</v>
      </c>
      <c r="N5716" s="10">
        <v>0</v>
      </c>
    </row>
    <row r="5717" spans="1:14" x14ac:dyDescent="0.15">
      <c r="A5717" t="str">
        <f t="shared" si="91"/>
        <v>202004_428_4562342690043</v>
      </c>
      <c r="B5717" s="10">
        <v>202004</v>
      </c>
      <c r="C5717" s="10">
        <v>428</v>
      </c>
      <c r="D5717" s="10" t="s">
        <v>118</v>
      </c>
      <c r="E5717" s="11">
        <v>4562342690043</v>
      </c>
      <c r="F5717" s="10">
        <v>0</v>
      </c>
      <c r="G5717" s="10">
        <v>0</v>
      </c>
      <c r="H5717" s="10" t="s">
        <v>21</v>
      </c>
      <c r="I5717" s="10" t="s">
        <v>19</v>
      </c>
      <c r="J5717" s="10" t="s">
        <v>329</v>
      </c>
      <c r="K5717" s="10">
        <v>20</v>
      </c>
      <c r="L5717" s="10">
        <v>1</v>
      </c>
      <c r="M5717" s="10">
        <v>0</v>
      </c>
      <c r="N5717" s="10">
        <v>0</v>
      </c>
    </row>
    <row r="5718" spans="1:14" x14ac:dyDescent="0.15">
      <c r="A5718" t="str">
        <f t="shared" si="91"/>
        <v>202004_428_4562342690067</v>
      </c>
      <c r="B5718" s="10">
        <v>202004</v>
      </c>
      <c r="C5718" s="10">
        <v>428</v>
      </c>
      <c r="D5718" s="10" t="s">
        <v>118</v>
      </c>
      <c r="E5718" s="11">
        <v>4562342690067</v>
      </c>
      <c r="F5718" s="10">
        <v>0</v>
      </c>
      <c r="G5718" s="10">
        <v>0</v>
      </c>
      <c r="H5718" s="10" t="s">
        <v>23</v>
      </c>
      <c r="I5718" s="10" t="s">
        <v>19</v>
      </c>
      <c r="J5718" s="10" t="s">
        <v>329</v>
      </c>
      <c r="K5718" s="10">
        <v>25</v>
      </c>
      <c r="L5718" s="10">
        <v>0</v>
      </c>
      <c r="M5718" s="10">
        <v>0</v>
      </c>
      <c r="N5718" s="10">
        <v>0</v>
      </c>
    </row>
    <row r="5719" spans="1:14" x14ac:dyDescent="0.15">
      <c r="A5719" t="str">
        <f t="shared" si="91"/>
        <v>202004_428_4562342690074</v>
      </c>
      <c r="B5719" s="10">
        <v>202004</v>
      </c>
      <c r="C5719" s="10">
        <v>428</v>
      </c>
      <c r="D5719" s="10" t="s">
        <v>118</v>
      </c>
      <c r="E5719" s="11">
        <v>4562342690074</v>
      </c>
      <c r="F5719" s="10">
        <v>0</v>
      </c>
      <c r="G5719" s="10">
        <v>0</v>
      </c>
      <c r="H5719" s="10" t="s">
        <v>24</v>
      </c>
      <c r="I5719" s="10" t="s">
        <v>19</v>
      </c>
      <c r="J5719" s="10" t="s">
        <v>329</v>
      </c>
      <c r="K5719" s="10">
        <v>14</v>
      </c>
      <c r="L5719" s="10">
        <v>0</v>
      </c>
      <c r="M5719" s="10">
        <v>0</v>
      </c>
      <c r="N5719" s="10">
        <v>0</v>
      </c>
    </row>
    <row r="5720" spans="1:14" x14ac:dyDescent="0.15">
      <c r="A5720" t="str">
        <f t="shared" si="91"/>
        <v>202004_428_4562342690081</v>
      </c>
      <c r="B5720" s="10">
        <v>202004</v>
      </c>
      <c r="C5720" s="10">
        <v>428</v>
      </c>
      <c r="D5720" s="10" t="s">
        <v>118</v>
      </c>
      <c r="E5720" s="11">
        <v>4562342690081</v>
      </c>
      <c r="F5720" s="10">
        <v>0</v>
      </c>
      <c r="G5720" s="10">
        <v>0</v>
      </c>
      <c r="H5720" s="10" t="s">
        <v>25</v>
      </c>
      <c r="I5720" s="10" t="s">
        <v>19</v>
      </c>
      <c r="J5720" s="10" t="s">
        <v>329</v>
      </c>
      <c r="K5720" s="10">
        <v>2</v>
      </c>
      <c r="L5720" s="10">
        <v>0</v>
      </c>
      <c r="M5720" s="10">
        <v>0</v>
      </c>
      <c r="N5720" s="10">
        <v>0</v>
      </c>
    </row>
    <row r="5721" spans="1:14" x14ac:dyDescent="0.15">
      <c r="A5721" t="str">
        <f t="shared" ref="A5721:A5784" si="92">B5721&amp;"_"&amp;C5721&amp;"_"&amp;E5721</f>
        <v>202004_443_4562342690029</v>
      </c>
      <c r="B5721" s="10">
        <v>202004</v>
      </c>
      <c r="C5721" s="10">
        <v>443</v>
      </c>
      <c r="D5721" s="10" t="s">
        <v>119</v>
      </c>
      <c r="E5721" s="11">
        <v>4562342690029</v>
      </c>
      <c r="F5721" s="10">
        <v>0</v>
      </c>
      <c r="G5721" s="10">
        <v>0</v>
      </c>
      <c r="H5721" s="10" t="s">
        <v>18</v>
      </c>
      <c r="I5721" s="10" t="s">
        <v>19</v>
      </c>
      <c r="J5721" s="10" t="s">
        <v>329</v>
      </c>
      <c r="K5721" s="10">
        <v>18</v>
      </c>
      <c r="L5721" s="10">
        <v>1</v>
      </c>
      <c r="M5721" s="10">
        <v>0</v>
      </c>
      <c r="N5721" s="10">
        <v>0</v>
      </c>
    </row>
    <row r="5722" spans="1:14" x14ac:dyDescent="0.15">
      <c r="A5722" t="str">
        <f t="shared" si="92"/>
        <v>202004_443_4562342690036</v>
      </c>
      <c r="B5722" s="10">
        <v>202004</v>
      </c>
      <c r="C5722" s="10">
        <v>443</v>
      </c>
      <c r="D5722" s="10" t="s">
        <v>119</v>
      </c>
      <c r="E5722" s="11">
        <v>4562342690036</v>
      </c>
      <c r="F5722" s="10">
        <v>0</v>
      </c>
      <c r="G5722" s="10">
        <v>0</v>
      </c>
      <c r="H5722" s="10" t="s">
        <v>20</v>
      </c>
      <c r="I5722" s="10" t="s">
        <v>19</v>
      </c>
      <c r="J5722" s="10" t="s">
        <v>329</v>
      </c>
      <c r="K5722" s="10">
        <v>6</v>
      </c>
      <c r="L5722" s="10">
        <v>0</v>
      </c>
      <c r="M5722" s="10">
        <v>0</v>
      </c>
      <c r="N5722" s="10">
        <v>0</v>
      </c>
    </row>
    <row r="5723" spans="1:14" x14ac:dyDescent="0.15">
      <c r="A5723" t="str">
        <f t="shared" si="92"/>
        <v>202004_443_4562342690050</v>
      </c>
      <c r="B5723" s="10">
        <v>202004</v>
      </c>
      <c r="C5723" s="10">
        <v>443</v>
      </c>
      <c r="D5723" s="10" t="s">
        <v>119</v>
      </c>
      <c r="E5723" s="11">
        <v>4562342690050</v>
      </c>
      <c r="F5723" s="10">
        <v>0</v>
      </c>
      <c r="G5723" s="10">
        <v>0</v>
      </c>
      <c r="H5723" s="10" t="s">
        <v>22</v>
      </c>
      <c r="I5723" s="10" t="s">
        <v>19</v>
      </c>
      <c r="J5723" s="10" t="s">
        <v>329</v>
      </c>
      <c r="K5723" s="10">
        <v>8</v>
      </c>
      <c r="L5723" s="10">
        <v>0</v>
      </c>
      <c r="M5723" s="10">
        <v>0</v>
      </c>
      <c r="N5723" s="10">
        <v>0</v>
      </c>
    </row>
    <row r="5724" spans="1:14" x14ac:dyDescent="0.15">
      <c r="A5724" t="str">
        <f t="shared" si="92"/>
        <v>202004_443_4562342690043</v>
      </c>
      <c r="B5724" s="10">
        <v>202004</v>
      </c>
      <c r="C5724" s="10">
        <v>443</v>
      </c>
      <c r="D5724" s="10" t="s">
        <v>119</v>
      </c>
      <c r="E5724" s="11">
        <v>4562342690043</v>
      </c>
      <c r="F5724" s="10">
        <v>0</v>
      </c>
      <c r="G5724" s="10">
        <v>0</v>
      </c>
      <c r="H5724" s="10" t="s">
        <v>21</v>
      </c>
      <c r="I5724" s="10" t="s">
        <v>19</v>
      </c>
      <c r="J5724" s="10" t="s">
        <v>329</v>
      </c>
      <c r="K5724" s="10">
        <v>17</v>
      </c>
      <c r="L5724" s="10">
        <v>0</v>
      </c>
      <c r="M5724" s="10">
        <v>0</v>
      </c>
      <c r="N5724" s="10">
        <v>0</v>
      </c>
    </row>
    <row r="5725" spans="1:14" x14ac:dyDescent="0.15">
      <c r="A5725" t="str">
        <f t="shared" si="92"/>
        <v>202004_443_4562342690067</v>
      </c>
      <c r="B5725" s="10">
        <v>202004</v>
      </c>
      <c r="C5725" s="10">
        <v>443</v>
      </c>
      <c r="D5725" s="10" t="s">
        <v>119</v>
      </c>
      <c r="E5725" s="11">
        <v>4562342690067</v>
      </c>
      <c r="F5725" s="10">
        <v>0</v>
      </c>
      <c r="G5725" s="10">
        <v>0</v>
      </c>
      <c r="H5725" s="10" t="s">
        <v>23</v>
      </c>
      <c r="I5725" s="10" t="s">
        <v>19</v>
      </c>
      <c r="J5725" s="10" t="s">
        <v>329</v>
      </c>
      <c r="K5725" s="10">
        <v>24</v>
      </c>
      <c r="L5725" s="10">
        <v>0</v>
      </c>
      <c r="M5725" s="10">
        <v>0</v>
      </c>
      <c r="N5725" s="10">
        <v>0</v>
      </c>
    </row>
    <row r="5726" spans="1:14" x14ac:dyDescent="0.15">
      <c r="A5726" t="str">
        <f t="shared" si="92"/>
        <v>202004_443_4562342690074</v>
      </c>
      <c r="B5726" s="10">
        <v>202004</v>
      </c>
      <c r="C5726" s="10">
        <v>443</v>
      </c>
      <c r="D5726" s="10" t="s">
        <v>119</v>
      </c>
      <c r="E5726" s="11">
        <v>4562342690074</v>
      </c>
      <c r="F5726" s="10">
        <v>0</v>
      </c>
      <c r="G5726" s="10">
        <v>0</v>
      </c>
      <c r="H5726" s="10" t="s">
        <v>24</v>
      </c>
      <c r="I5726" s="10" t="s">
        <v>19</v>
      </c>
      <c r="J5726" s="10" t="s">
        <v>329</v>
      </c>
      <c r="K5726" s="10">
        <v>14</v>
      </c>
      <c r="L5726" s="10">
        <v>0</v>
      </c>
      <c r="M5726" s="10">
        <v>0</v>
      </c>
      <c r="N5726" s="10">
        <v>0</v>
      </c>
    </row>
    <row r="5727" spans="1:14" x14ac:dyDescent="0.15">
      <c r="A5727" t="str">
        <f t="shared" si="92"/>
        <v>202004_443_4562342690081</v>
      </c>
      <c r="B5727" s="10">
        <v>202004</v>
      </c>
      <c r="C5727" s="10">
        <v>443</v>
      </c>
      <c r="D5727" s="10" t="s">
        <v>119</v>
      </c>
      <c r="E5727" s="11">
        <v>4562342690081</v>
      </c>
      <c r="F5727" s="10">
        <v>0</v>
      </c>
      <c r="G5727" s="10">
        <v>0</v>
      </c>
      <c r="H5727" s="10" t="s">
        <v>25</v>
      </c>
      <c r="I5727" s="10" t="s">
        <v>19</v>
      </c>
      <c r="J5727" s="10" t="s">
        <v>329</v>
      </c>
      <c r="K5727" s="10">
        <v>2</v>
      </c>
      <c r="L5727" s="10">
        <v>1</v>
      </c>
      <c r="M5727" s="10">
        <v>0</v>
      </c>
      <c r="N5727" s="10">
        <v>0</v>
      </c>
    </row>
    <row r="5728" spans="1:14" x14ac:dyDescent="0.15">
      <c r="A5728" t="str">
        <f t="shared" si="92"/>
        <v>202004_9_4562342690029</v>
      </c>
      <c r="B5728" s="10">
        <v>202004</v>
      </c>
      <c r="C5728" s="10">
        <v>9</v>
      </c>
      <c r="D5728" s="10" t="s">
        <v>37</v>
      </c>
      <c r="E5728" s="11">
        <v>4562342690029</v>
      </c>
      <c r="F5728" s="10">
        <v>0</v>
      </c>
      <c r="G5728" s="10">
        <v>0</v>
      </c>
      <c r="H5728" s="10" t="s">
        <v>18</v>
      </c>
      <c r="I5728" s="10" t="s">
        <v>19</v>
      </c>
      <c r="J5728" s="10" t="s">
        <v>329</v>
      </c>
      <c r="K5728" s="10">
        <v>25</v>
      </c>
      <c r="L5728" s="10">
        <v>2</v>
      </c>
      <c r="M5728" s="10">
        <v>0</v>
      </c>
      <c r="N5728" s="10">
        <v>0</v>
      </c>
    </row>
    <row r="5729" spans="1:14" x14ac:dyDescent="0.15">
      <c r="A5729" t="str">
        <f t="shared" si="92"/>
        <v>202004_9_4562342690036</v>
      </c>
      <c r="B5729" s="10">
        <v>202004</v>
      </c>
      <c r="C5729" s="10">
        <v>9</v>
      </c>
      <c r="D5729" s="10" t="s">
        <v>37</v>
      </c>
      <c r="E5729" s="11">
        <v>4562342690036</v>
      </c>
      <c r="F5729" s="10">
        <v>0</v>
      </c>
      <c r="G5729" s="10">
        <v>0</v>
      </c>
      <c r="H5729" s="10" t="s">
        <v>20</v>
      </c>
      <c r="I5729" s="10" t="s">
        <v>19</v>
      </c>
      <c r="J5729" s="10" t="s">
        <v>329</v>
      </c>
      <c r="K5729" s="10">
        <v>8</v>
      </c>
      <c r="L5729" s="10">
        <v>0</v>
      </c>
      <c r="M5729" s="10">
        <v>0</v>
      </c>
      <c r="N5729" s="10">
        <v>0</v>
      </c>
    </row>
    <row r="5730" spans="1:14" x14ac:dyDescent="0.15">
      <c r="A5730" t="str">
        <f t="shared" si="92"/>
        <v>202004_9_4562342690050</v>
      </c>
      <c r="B5730" s="10">
        <v>202004</v>
      </c>
      <c r="C5730" s="10">
        <v>9</v>
      </c>
      <c r="D5730" s="10" t="s">
        <v>37</v>
      </c>
      <c r="E5730" s="11">
        <v>4562342690050</v>
      </c>
      <c r="F5730" s="10">
        <v>0</v>
      </c>
      <c r="G5730" s="10">
        <v>0</v>
      </c>
      <c r="H5730" s="10" t="s">
        <v>22</v>
      </c>
      <c r="I5730" s="10" t="s">
        <v>19</v>
      </c>
      <c r="J5730" s="10" t="s">
        <v>329</v>
      </c>
      <c r="K5730" s="10">
        <v>8</v>
      </c>
      <c r="L5730" s="10">
        <v>0</v>
      </c>
      <c r="M5730" s="10">
        <v>0</v>
      </c>
      <c r="N5730" s="10">
        <v>0</v>
      </c>
    </row>
    <row r="5731" spans="1:14" x14ac:dyDescent="0.15">
      <c r="A5731" t="str">
        <f t="shared" si="92"/>
        <v>202004_9_4562342690043</v>
      </c>
      <c r="B5731" s="10">
        <v>202004</v>
      </c>
      <c r="C5731" s="10">
        <v>9</v>
      </c>
      <c r="D5731" s="10" t="s">
        <v>37</v>
      </c>
      <c r="E5731" s="11">
        <v>4562342690043</v>
      </c>
      <c r="F5731" s="10">
        <v>0</v>
      </c>
      <c r="G5731" s="10">
        <v>0</v>
      </c>
      <c r="H5731" s="10" t="s">
        <v>21</v>
      </c>
      <c r="I5731" s="10" t="s">
        <v>19</v>
      </c>
      <c r="J5731" s="10" t="s">
        <v>329</v>
      </c>
      <c r="K5731" s="10">
        <v>26</v>
      </c>
      <c r="L5731" s="10">
        <v>0</v>
      </c>
      <c r="M5731" s="10">
        <v>0</v>
      </c>
      <c r="N5731" s="10">
        <v>0</v>
      </c>
    </row>
    <row r="5732" spans="1:14" x14ac:dyDescent="0.15">
      <c r="A5732" t="str">
        <f t="shared" si="92"/>
        <v>202004_9_4562342690067</v>
      </c>
      <c r="B5732" s="10">
        <v>202004</v>
      </c>
      <c r="C5732" s="10">
        <v>9</v>
      </c>
      <c r="D5732" s="10" t="s">
        <v>37</v>
      </c>
      <c r="E5732" s="11">
        <v>4562342690067</v>
      </c>
      <c r="F5732" s="10">
        <v>0</v>
      </c>
      <c r="G5732" s="10">
        <v>0</v>
      </c>
      <c r="H5732" s="10" t="s">
        <v>23</v>
      </c>
      <c r="I5732" s="10" t="s">
        <v>19</v>
      </c>
      <c r="J5732" s="10" t="s">
        <v>329</v>
      </c>
      <c r="K5732" s="10">
        <v>26</v>
      </c>
      <c r="L5732" s="10">
        <v>0</v>
      </c>
      <c r="M5732" s="10">
        <v>0</v>
      </c>
      <c r="N5732" s="10">
        <v>0</v>
      </c>
    </row>
    <row r="5733" spans="1:14" x14ac:dyDescent="0.15">
      <c r="A5733" t="str">
        <f t="shared" si="92"/>
        <v>202004_9_4562342690074</v>
      </c>
      <c r="B5733" s="10">
        <v>202004</v>
      </c>
      <c r="C5733" s="10">
        <v>9</v>
      </c>
      <c r="D5733" s="10" t="s">
        <v>37</v>
      </c>
      <c r="E5733" s="11">
        <v>4562342690074</v>
      </c>
      <c r="F5733" s="10">
        <v>0</v>
      </c>
      <c r="G5733" s="10">
        <v>0</v>
      </c>
      <c r="H5733" s="10" t="s">
        <v>24</v>
      </c>
      <c r="I5733" s="10" t="s">
        <v>19</v>
      </c>
      <c r="J5733" s="10" t="s">
        <v>329</v>
      </c>
      <c r="K5733" s="10">
        <v>19</v>
      </c>
      <c r="L5733" s="10">
        <v>1</v>
      </c>
      <c r="M5733" s="10">
        <v>0</v>
      </c>
      <c r="N5733" s="10">
        <v>0</v>
      </c>
    </row>
    <row r="5734" spans="1:14" x14ac:dyDescent="0.15">
      <c r="A5734" t="str">
        <f t="shared" si="92"/>
        <v>202004_9_4562342690081</v>
      </c>
      <c r="B5734" s="10">
        <v>202004</v>
      </c>
      <c r="C5734" s="10">
        <v>9</v>
      </c>
      <c r="D5734" s="10" t="s">
        <v>37</v>
      </c>
      <c r="E5734" s="11">
        <v>4562342690081</v>
      </c>
      <c r="F5734" s="10">
        <v>0</v>
      </c>
      <c r="G5734" s="10">
        <v>0</v>
      </c>
      <c r="H5734" s="10" t="s">
        <v>25</v>
      </c>
      <c r="I5734" s="10" t="s">
        <v>19</v>
      </c>
      <c r="J5734" s="10" t="s">
        <v>329</v>
      </c>
      <c r="K5734" s="10">
        <v>6</v>
      </c>
      <c r="L5734" s="10">
        <v>0</v>
      </c>
      <c r="M5734" s="10">
        <v>0</v>
      </c>
      <c r="N5734" s="10">
        <v>0</v>
      </c>
    </row>
    <row r="5735" spans="1:14" x14ac:dyDescent="0.15">
      <c r="A5735" t="str">
        <f t="shared" si="92"/>
        <v>202004_50_4562342690029</v>
      </c>
      <c r="B5735" s="10">
        <v>202004</v>
      </c>
      <c r="C5735" s="10">
        <v>50</v>
      </c>
      <c r="D5735" s="10" t="s">
        <v>43</v>
      </c>
      <c r="E5735" s="11">
        <v>4562342690029</v>
      </c>
      <c r="F5735" s="10">
        <v>0</v>
      </c>
      <c r="G5735" s="10">
        <v>0</v>
      </c>
      <c r="H5735" s="10" t="s">
        <v>18</v>
      </c>
      <c r="I5735" s="10" t="s">
        <v>19</v>
      </c>
      <c r="J5735" s="10" t="s">
        <v>329</v>
      </c>
      <c r="K5735" s="10">
        <v>15</v>
      </c>
      <c r="L5735" s="10">
        <v>0</v>
      </c>
      <c r="M5735" s="10">
        <v>0</v>
      </c>
      <c r="N5735" s="10">
        <v>0</v>
      </c>
    </row>
    <row r="5736" spans="1:14" x14ac:dyDescent="0.15">
      <c r="A5736" t="str">
        <f t="shared" si="92"/>
        <v>202004_50_4562342690036</v>
      </c>
      <c r="B5736" s="10">
        <v>202004</v>
      </c>
      <c r="C5736" s="10">
        <v>50</v>
      </c>
      <c r="D5736" s="10" t="s">
        <v>43</v>
      </c>
      <c r="E5736" s="11">
        <v>4562342690036</v>
      </c>
      <c r="F5736" s="10">
        <v>0</v>
      </c>
      <c r="G5736" s="10">
        <v>0</v>
      </c>
      <c r="H5736" s="10" t="s">
        <v>20</v>
      </c>
      <c r="I5736" s="10" t="s">
        <v>19</v>
      </c>
      <c r="J5736" s="10" t="s">
        <v>329</v>
      </c>
      <c r="K5736" s="10">
        <v>5</v>
      </c>
      <c r="L5736" s="10">
        <v>0</v>
      </c>
      <c r="M5736" s="10">
        <v>0</v>
      </c>
      <c r="N5736" s="10">
        <v>0</v>
      </c>
    </row>
    <row r="5737" spans="1:14" x14ac:dyDescent="0.15">
      <c r="A5737" t="str">
        <f t="shared" si="92"/>
        <v>202004_50_4562342690050</v>
      </c>
      <c r="B5737" s="10">
        <v>202004</v>
      </c>
      <c r="C5737" s="10">
        <v>50</v>
      </c>
      <c r="D5737" s="10" t="s">
        <v>43</v>
      </c>
      <c r="E5737" s="11">
        <v>4562342690050</v>
      </c>
      <c r="F5737" s="10">
        <v>0</v>
      </c>
      <c r="G5737" s="10">
        <v>0</v>
      </c>
      <c r="H5737" s="10" t="s">
        <v>22</v>
      </c>
      <c r="I5737" s="10" t="s">
        <v>19</v>
      </c>
      <c r="J5737" s="10" t="s">
        <v>329</v>
      </c>
      <c r="K5737" s="10">
        <v>7</v>
      </c>
      <c r="L5737" s="10">
        <v>0</v>
      </c>
      <c r="M5737" s="10">
        <v>0</v>
      </c>
      <c r="N5737" s="10">
        <v>0</v>
      </c>
    </row>
    <row r="5738" spans="1:14" x14ac:dyDescent="0.15">
      <c r="A5738" t="str">
        <f t="shared" si="92"/>
        <v>202004_50_4562342690043</v>
      </c>
      <c r="B5738" s="10">
        <v>202004</v>
      </c>
      <c r="C5738" s="10">
        <v>50</v>
      </c>
      <c r="D5738" s="10" t="s">
        <v>43</v>
      </c>
      <c r="E5738" s="11">
        <v>4562342690043</v>
      </c>
      <c r="F5738" s="10">
        <v>0</v>
      </c>
      <c r="G5738" s="10">
        <v>0</v>
      </c>
      <c r="H5738" s="10" t="s">
        <v>21</v>
      </c>
      <c r="I5738" s="10" t="s">
        <v>19</v>
      </c>
      <c r="J5738" s="10" t="s">
        <v>329</v>
      </c>
      <c r="K5738" s="10">
        <v>15</v>
      </c>
      <c r="L5738" s="10">
        <v>0</v>
      </c>
      <c r="M5738" s="10">
        <v>0</v>
      </c>
      <c r="N5738" s="10">
        <v>0</v>
      </c>
    </row>
    <row r="5739" spans="1:14" x14ac:dyDescent="0.15">
      <c r="A5739" t="str">
        <f t="shared" si="92"/>
        <v>202004_50_4562342690067</v>
      </c>
      <c r="B5739" s="10">
        <v>202004</v>
      </c>
      <c r="C5739" s="10">
        <v>50</v>
      </c>
      <c r="D5739" s="10" t="s">
        <v>43</v>
      </c>
      <c r="E5739" s="11">
        <v>4562342690067</v>
      </c>
      <c r="F5739" s="10">
        <v>0</v>
      </c>
      <c r="G5739" s="10">
        <v>0</v>
      </c>
      <c r="H5739" s="10" t="s">
        <v>23</v>
      </c>
      <c r="I5739" s="10" t="s">
        <v>19</v>
      </c>
      <c r="J5739" s="10" t="s">
        <v>329</v>
      </c>
      <c r="K5739" s="10">
        <v>19</v>
      </c>
      <c r="L5739" s="10">
        <v>1</v>
      </c>
      <c r="M5739" s="10">
        <v>0</v>
      </c>
      <c r="N5739" s="10">
        <v>0</v>
      </c>
    </row>
    <row r="5740" spans="1:14" x14ac:dyDescent="0.15">
      <c r="A5740" t="str">
        <f t="shared" si="92"/>
        <v>202004_50_4562342690074</v>
      </c>
      <c r="B5740" s="10">
        <v>202004</v>
      </c>
      <c r="C5740" s="10">
        <v>50</v>
      </c>
      <c r="D5740" s="10" t="s">
        <v>43</v>
      </c>
      <c r="E5740" s="11">
        <v>4562342690074</v>
      </c>
      <c r="F5740" s="10">
        <v>0</v>
      </c>
      <c r="G5740" s="10">
        <v>0</v>
      </c>
      <c r="H5740" s="10" t="s">
        <v>24</v>
      </c>
      <c r="I5740" s="10" t="s">
        <v>19</v>
      </c>
      <c r="J5740" s="10" t="s">
        <v>329</v>
      </c>
      <c r="K5740" s="10">
        <v>8</v>
      </c>
      <c r="L5740" s="10">
        <v>0</v>
      </c>
      <c r="M5740" s="10">
        <v>0</v>
      </c>
      <c r="N5740" s="10">
        <v>0</v>
      </c>
    </row>
    <row r="5741" spans="1:14" x14ac:dyDescent="0.15">
      <c r="A5741" t="str">
        <f t="shared" si="92"/>
        <v>202004_50_4562342690081</v>
      </c>
      <c r="B5741" s="10">
        <v>202004</v>
      </c>
      <c r="C5741" s="10">
        <v>50</v>
      </c>
      <c r="D5741" s="10" t="s">
        <v>43</v>
      </c>
      <c r="E5741" s="11">
        <v>4562342690081</v>
      </c>
      <c r="F5741" s="10">
        <v>0</v>
      </c>
      <c r="G5741" s="10">
        <v>0</v>
      </c>
      <c r="H5741" s="10" t="s">
        <v>25</v>
      </c>
      <c r="I5741" s="10" t="s">
        <v>19</v>
      </c>
      <c r="J5741" s="10" t="s">
        <v>329</v>
      </c>
      <c r="K5741" s="10">
        <v>1</v>
      </c>
      <c r="L5741" s="10">
        <v>0</v>
      </c>
      <c r="M5741" s="10">
        <v>0</v>
      </c>
      <c r="N5741" s="10">
        <v>0</v>
      </c>
    </row>
    <row r="5742" spans="1:14" x14ac:dyDescent="0.15">
      <c r="A5742" t="str">
        <f t="shared" si="92"/>
        <v>202004_87_4562342690029</v>
      </c>
      <c r="B5742" s="10">
        <v>202004</v>
      </c>
      <c r="C5742" s="10">
        <v>87</v>
      </c>
      <c r="D5742" s="10" t="s">
        <v>47</v>
      </c>
      <c r="E5742" s="11">
        <v>4562342690029</v>
      </c>
      <c r="F5742" s="10">
        <v>0</v>
      </c>
      <c r="G5742" s="10">
        <v>0</v>
      </c>
      <c r="H5742" s="10" t="s">
        <v>18</v>
      </c>
      <c r="I5742" s="10" t="s">
        <v>19</v>
      </c>
      <c r="J5742" s="10" t="s">
        <v>329</v>
      </c>
      <c r="K5742" s="10">
        <v>18</v>
      </c>
      <c r="L5742" s="10">
        <v>2</v>
      </c>
      <c r="M5742" s="10">
        <v>0</v>
      </c>
      <c r="N5742" s="10">
        <v>0</v>
      </c>
    </row>
    <row r="5743" spans="1:14" x14ac:dyDescent="0.15">
      <c r="A5743" t="str">
        <f t="shared" si="92"/>
        <v>202004_87_4562342690036</v>
      </c>
      <c r="B5743" s="10">
        <v>202004</v>
      </c>
      <c r="C5743" s="10">
        <v>87</v>
      </c>
      <c r="D5743" s="10" t="s">
        <v>47</v>
      </c>
      <c r="E5743" s="11">
        <v>4562342690036</v>
      </c>
      <c r="F5743" s="10">
        <v>0</v>
      </c>
      <c r="G5743" s="10">
        <v>0</v>
      </c>
      <c r="H5743" s="10" t="s">
        <v>20</v>
      </c>
      <c r="I5743" s="10" t="s">
        <v>19</v>
      </c>
      <c r="J5743" s="10" t="s">
        <v>329</v>
      </c>
      <c r="K5743" s="10">
        <v>6</v>
      </c>
      <c r="L5743" s="10">
        <v>0</v>
      </c>
      <c r="M5743" s="10">
        <v>0</v>
      </c>
      <c r="N5743" s="10">
        <v>0</v>
      </c>
    </row>
    <row r="5744" spans="1:14" x14ac:dyDescent="0.15">
      <c r="A5744" t="str">
        <f t="shared" si="92"/>
        <v>202004_87_4562342690050</v>
      </c>
      <c r="B5744" s="10">
        <v>202004</v>
      </c>
      <c r="C5744" s="10">
        <v>87</v>
      </c>
      <c r="D5744" s="10" t="s">
        <v>47</v>
      </c>
      <c r="E5744" s="11">
        <v>4562342690050</v>
      </c>
      <c r="F5744" s="10">
        <v>0</v>
      </c>
      <c r="G5744" s="10">
        <v>0</v>
      </c>
      <c r="H5744" s="10" t="s">
        <v>22</v>
      </c>
      <c r="I5744" s="10" t="s">
        <v>19</v>
      </c>
      <c r="J5744" s="10" t="s">
        <v>329</v>
      </c>
      <c r="K5744" s="10">
        <v>6</v>
      </c>
      <c r="L5744" s="10">
        <v>1</v>
      </c>
      <c r="M5744" s="10">
        <v>0</v>
      </c>
      <c r="N5744" s="10">
        <v>0</v>
      </c>
    </row>
    <row r="5745" spans="1:14" x14ac:dyDescent="0.15">
      <c r="A5745" t="str">
        <f t="shared" si="92"/>
        <v>202004_87_4562342690043</v>
      </c>
      <c r="B5745" s="10">
        <v>202004</v>
      </c>
      <c r="C5745" s="10">
        <v>87</v>
      </c>
      <c r="D5745" s="10" t="s">
        <v>47</v>
      </c>
      <c r="E5745" s="11">
        <v>4562342690043</v>
      </c>
      <c r="F5745" s="10">
        <v>0</v>
      </c>
      <c r="G5745" s="10">
        <v>0</v>
      </c>
      <c r="H5745" s="10" t="s">
        <v>21</v>
      </c>
      <c r="I5745" s="10" t="s">
        <v>19</v>
      </c>
      <c r="J5745" s="10" t="s">
        <v>329</v>
      </c>
      <c r="K5745" s="10">
        <v>12</v>
      </c>
      <c r="L5745" s="10">
        <v>3</v>
      </c>
      <c r="M5745" s="10">
        <v>0</v>
      </c>
      <c r="N5745" s="10">
        <v>0</v>
      </c>
    </row>
    <row r="5746" spans="1:14" x14ac:dyDescent="0.15">
      <c r="A5746" t="str">
        <f t="shared" si="92"/>
        <v>202004_87_4562342690067</v>
      </c>
      <c r="B5746" s="10">
        <v>202004</v>
      </c>
      <c r="C5746" s="10">
        <v>87</v>
      </c>
      <c r="D5746" s="10" t="s">
        <v>47</v>
      </c>
      <c r="E5746" s="11">
        <v>4562342690067</v>
      </c>
      <c r="F5746" s="10">
        <v>0</v>
      </c>
      <c r="G5746" s="10">
        <v>0</v>
      </c>
      <c r="H5746" s="10" t="s">
        <v>23</v>
      </c>
      <c r="I5746" s="10" t="s">
        <v>19</v>
      </c>
      <c r="J5746" s="10" t="s">
        <v>329</v>
      </c>
      <c r="K5746" s="10">
        <v>21</v>
      </c>
      <c r="L5746" s="10">
        <v>2</v>
      </c>
      <c r="M5746" s="10">
        <v>0</v>
      </c>
      <c r="N5746" s="10">
        <v>0</v>
      </c>
    </row>
    <row r="5747" spans="1:14" x14ac:dyDescent="0.15">
      <c r="A5747" t="str">
        <f t="shared" si="92"/>
        <v>202004_87_4562342690074</v>
      </c>
      <c r="B5747" s="10">
        <v>202004</v>
      </c>
      <c r="C5747" s="10">
        <v>87</v>
      </c>
      <c r="D5747" s="10" t="s">
        <v>47</v>
      </c>
      <c r="E5747" s="11">
        <v>4562342690074</v>
      </c>
      <c r="F5747" s="10">
        <v>0</v>
      </c>
      <c r="G5747" s="10">
        <v>0</v>
      </c>
      <c r="H5747" s="10" t="s">
        <v>24</v>
      </c>
      <c r="I5747" s="10" t="s">
        <v>19</v>
      </c>
      <c r="J5747" s="10" t="s">
        <v>329</v>
      </c>
      <c r="K5747" s="10">
        <v>10</v>
      </c>
      <c r="L5747" s="10">
        <v>4</v>
      </c>
      <c r="M5747" s="10">
        <v>0</v>
      </c>
      <c r="N5747" s="10">
        <v>0</v>
      </c>
    </row>
    <row r="5748" spans="1:14" x14ac:dyDescent="0.15">
      <c r="A5748" t="str">
        <f t="shared" si="92"/>
        <v>202004_87_4562342690081</v>
      </c>
      <c r="B5748" s="10">
        <v>202004</v>
      </c>
      <c r="C5748" s="10">
        <v>87</v>
      </c>
      <c r="D5748" s="10" t="s">
        <v>47</v>
      </c>
      <c r="E5748" s="11">
        <v>4562342690081</v>
      </c>
      <c r="F5748" s="10">
        <v>0</v>
      </c>
      <c r="G5748" s="10">
        <v>0</v>
      </c>
      <c r="H5748" s="10" t="s">
        <v>25</v>
      </c>
      <c r="I5748" s="10" t="s">
        <v>19</v>
      </c>
      <c r="J5748" s="10" t="s">
        <v>329</v>
      </c>
      <c r="K5748" s="10">
        <v>2</v>
      </c>
      <c r="L5748" s="10">
        <v>0</v>
      </c>
      <c r="M5748" s="10">
        <v>0</v>
      </c>
      <c r="N5748" s="10">
        <v>0</v>
      </c>
    </row>
    <row r="5749" spans="1:14" x14ac:dyDescent="0.15">
      <c r="A5749" t="str">
        <f t="shared" si="92"/>
        <v>202004_101_4562342690029</v>
      </c>
      <c r="B5749" s="10">
        <v>202004</v>
      </c>
      <c r="C5749" s="10">
        <v>101</v>
      </c>
      <c r="D5749" s="10" t="s">
        <v>50</v>
      </c>
      <c r="E5749" s="11">
        <v>4562342690029</v>
      </c>
      <c r="F5749" s="10">
        <v>0</v>
      </c>
      <c r="G5749" s="10">
        <v>0</v>
      </c>
      <c r="H5749" s="10" t="s">
        <v>18</v>
      </c>
      <c r="I5749" s="10" t="s">
        <v>19</v>
      </c>
      <c r="J5749" s="10" t="s">
        <v>329</v>
      </c>
      <c r="K5749" s="10">
        <v>18</v>
      </c>
      <c r="L5749" s="10">
        <v>0</v>
      </c>
      <c r="M5749" s="10">
        <v>0</v>
      </c>
      <c r="N5749" s="10">
        <v>0</v>
      </c>
    </row>
    <row r="5750" spans="1:14" x14ac:dyDescent="0.15">
      <c r="A5750" t="str">
        <f t="shared" si="92"/>
        <v>202004_101_4562342690036</v>
      </c>
      <c r="B5750" s="10">
        <v>202004</v>
      </c>
      <c r="C5750" s="10">
        <v>101</v>
      </c>
      <c r="D5750" s="10" t="s">
        <v>50</v>
      </c>
      <c r="E5750" s="11">
        <v>4562342690036</v>
      </c>
      <c r="F5750" s="10">
        <v>0</v>
      </c>
      <c r="G5750" s="10">
        <v>0</v>
      </c>
      <c r="H5750" s="10" t="s">
        <v>20</v>
      </c>
      <c r="I5750" s="10" t="s">
        <v>19</v>
      </c>
      <c r="J5750" s="10" t="s">
        <v>329</v>
      </c>
      <c r="K5750" s="10">
        <v>6</v>
      </c>
      <c r="L5750" s="10">
        <v>0</v>
      </c>
      <c r="M5750" s="10">
        <v>0</v>
      </c>
      <c r="N5750" s="10">
        <v>0</v>
      </c>
    </row>
    <row r="5751" spans="1:14" x14ac:dyDescent="0.15">
      <c r="A5751" t="str">
        <f t="shared" si="92"/>
        <v>202004_101_4562342690050</v>
      </c>
      <c r="B5751" s="10">
        <v>202004</v>
      </c>
      <c r="C5751" s="10">
        <v>101</v>
      </c>
      <c r="D5751" s="10" t="s">
        <v>50</v>
      </c>
      <c r="E5751" s="11">
        <v>4562342690050</v>
      </c>
      <c r="F5751" s="10">
        <v>0</v>
      </c>
      <c r="G5751" s="10">
        <v>0</v>
      </c>
      <c r="H5751" s="10" t="s">
        <v>22</v>
      </c>
      <c r="I5751" s="10" t="s">
        <v>19</v>
      </c>
      <c r="J5751" s="10" t="s">
        <v>329</v>
      </c>
      <c r="K5751" s="10">
        <v>6</v>
      </c>
      <c r="L5751" s="10">
        <v>0</v>
      </c>
      <c r="M5751" s="10">
        <v>0</v>
      </c>
      <c r="N5751" s="10">
        <v>0</v>
      </c>
    </row>
    <row r="5752" spans="1:14" x14ac:dyDescent="0.15">
      <c r="A5752" t="str">
        <f t="shared" si="92"/>
        <v>202004_101_4562342690043</v>
      </c>
      <c r="B5752" s="10">
        <v>202004</v>
      </c>
      <c r="C5752" s="10">
        <v>101</v>
      </c>
      <c r="D5752" s="10" t="s">
        <v>50</v>
      </c>
      <c r="E5752" s="11">
        <v>4562342690043</v>
      </c>
      <c r="F5752" s="10">
        <v>0</v>
      </c>
      <c r="G5752" s="10">
        <v>0</v>
      </c>
      <c r="H5752" s="10" t="s">
        <v>21</v>
      </c>
      <c r="I5752" s="10" t="s">
        <v>19</v>
      </c>
      <c r="J5752" s="10" t="s">
        <v>329</v>
      </c>
      <c r="K5752" s="10">
        <v>12</v>
      </c>
      <c r="L5752" s="10">
        <v>0</v>
      </c>
      <c r="M5752" s="10">
        <v>0</v>
      </c>
      <c r="N5752" s="10">
        <v>0</v>
      </c>
    </row>
    <row r="5753" spans="1:14" x14ac:dyDescent="0.15">
      <c r="A5753" t="str">
        <f t="shared" si="92"/>
        <v>202004_101_4562342690067</v>
      </c>
      <c r="B5753" s="10">
        <v>202004</v>
      </c>
      <c r="C5753" s="10">
        <v>101</v>
      </c>
      <c r="D5753" s="10" t="s">
        <v>50</v>
      </c>
      <c r="E5753" s="11">
        <v>4562342690067</v>
      </c>
      <c r="F5753" s="10">
        <v>0</v>
      </c>
      <c r="G5753" s="10">
        <v>0</v>
      </c>
      <c r="H5753" s="10" t="s">
        <v>23</v>
      </c>
      <c r="I5753" s="10" t="s">
        <v>19</v>
      </c>
      <c r="J5753" s="10" t="s">
        <v>329</v>
      </c>
      <c r="K5753" s="10">
        <v>22</v>
      </c>
      <c r="L5753" s="10">
        <v>0</v>
      </c>
      <c r="M5753" s="10">
        <v>0</v>
      </c>
      <c r="N5753" s="10">
        <v>0</v>
      </c>
    </row>
    <row r="5754" spans="1:14" x14ac:dyDescent="0.15">
      <c r="A5754" t="str">
        <f t="shared" si="92"/>
        <v>202004_101_4562342690074</v>
      </c>
      <c r="B5754" s="10">
        <v>202004</v>
      </c>
      <c r="C5754" s="10">
        <v>101</v>
      </c>
      <c r="D5754" s="10" t="s">
        <v>50</v>
      </c>
      <c r="E5754" s="11">
        <v>4562342690074</v>
      </c>
      <c r="F5754" s="10">
        <v>0</v>
      </c>
      <c r="G5754" s="10">
        <v>0</v>
      </c>
      <c r="H5754" s="10" t="s">
        <v>24</v>
      </c>
      <c r="I5754" s="10" t="s">
        <v>19</v>
      </c>
      <c r="J5754" s="10" t="s">
        <v>329</v>
      </c>
      <c r="K5754" s="10">
        <v>9</v>
      </c>
      <c r="L5754" s="10">
        <v>0</v>
      </c>
      <c r="M5754" s="10">
        <v>0</v>
      </c>
      <c r="N5754" s="10">
        <v>0</v>
      </c>
    </row>
    <row r="5755" spans="1:14" x14ac:dyDescent="0.15">
      <c r="A5755" t="str">
        <f t="shared" si="92"/>
        <v>202004_101_4562342690081</v>
      </c>
      <c r="B5755" s="10">
        <v>202004</v>
      </c>
      <c r="C5755" s="10">
        <v>101</v>
      </c>
      <c r="D5755" s="10" t="s">
        <v>50</v>
      </c>
      <c r="E5755" s="11">
        <v>4562342690081</v>
      </c>
      <c r="F5755" s="10">
        <v>0</v>
      </c>
      <c r="G5755" s="10">
        <v>0</v>
      </c>
      <c r="H5755" s="10" t="s">
        <v>25</v>
      </c>
      <c r="I5755" s="10" t="s">
        <v>19</v>
      </c>
      <c r="J5755" s="10" t="s">
        <v>329</v>
      </c>
      <c r="K5755" s="10">
        <v>4</v>
      </c>
      <c r="L5755" s="10">
        <v>0</v>
      </c>
      <c r="M5755" s="10">
        <v>0</v>
      </c>
      <c r="N5755" s="10">
        <v>0</v>
      </c>
    </row>
    <row r="5756" spans="1:14" x14ac:dyDescent="0.15">
      <c r="A5756" t="str">
        <f t="shared" si="92"/>
        <v>202004_130_4562342690029</v>
      </c>
      <c r="B5756" s="10">
        <v>202004</v>
      </c>
      <c r="C5756" s="10">
        <v>130</v>
      </c>
      <c r="D5756" s="10" t="s">
        <v>54</v>
      </c>
      <c r="E5756" s="11">
        <v>4562342690029</v>
      </c>
      <c r="F5756" s="10">
        <v>0</v>
      </c>
      <c r="G5756" s="10">
        <v>0</v>
      </c>
      <c r="H5756" s="10" t="s">
        <v>18</v>
      </c>
      <c r="I5756" s="10" t="s">
        <v>19</v>
      </c>
      <c r="J5756" s="10" t="s">
        <v>329</v>
      </c>
      <c r="K5756" s="10">
        <v>20</v>
      </c>
      <c r="L5756" s="10">
        <v>0</v>
      </c>
      <c r="M5756" s="10">
        <v>0</v>
      </c>
      <c r="N5756" s="10">
        <v>0</v>
      </c>
    </row>
    <row r="5757" spans="1:14" x14ac:dyDescent="0.15">
      <c r="A5757" t="str">
        <f t="shared" si="92"/>
        <v>202004_130_4562342690036</v>
      </c>
      <c r="B5757" s="10">
        <v>202004</v>
      </c>
      <c r="C5757" s="10">
        <v>130</v>
      </c>
      <c r="D5757" s="10" t="s">
        <v>54</v>
      </c>
      <c r="E5757" s="11">
        <v>4562342690036</v>
      </c>
      <c r="F5757" s="10">
        <v>0</v>
      </c>
      <c r="G5757" s="10">
        <v>0</v>
      </c>
      <c r="H5757" s="10" t="s">
        <v>20</v>
      </c>
      <c r="I5757" s="10" t="s">
        <v>19</v>
      </c>
      <c r="J5757" s="10" t="s">
        <v>329</v>
      </c>
      <c r="K5757" s="10">
        <v>4</v>
      </c>
      <c r="L5757" s="10">
        <v>0</v>
      </c>
      <c r="M5757" s="10">
        <v>0</v>
      </c>
      <c r="N5757" s="10">
        <v>0</v>
      </c>
    </row>
    <row r="5758" spans="1:14" x14ac:dyDescent="0.15">
      <c r="A5758" t="str">
        <f t="shared" si="92"/>
        <v>202004_130_4562342690050</v>
      </c>
      <c r="B5758" s="10">
        <v>202004</v>
      </c>
      <c r="C5758" s="10">
        <v>130</v>
      </c>
      <c r="D5758" s="10" t="s">
        <v>54</v>
      </c>
      <c r="E5758" s="11">
        <v>4562342690050</v>
      </c>
      <c r="F5758" s="10">
        <v>0</v>
      </c>
      <c r="G5758" s="10">
        <v>0</v>
      </c>
      <c r="H5758" s="10" t="s">
        <v>22</v>
      </c>
      <c r="I5758" s="10" t="s">
        <v>19</v>
      </c>
      <c r="J5758" s="10" t="s">
        <v>329</v>
      </c>
      <c r="K5758" s="10">
        <v>4</v>
      </c>
      <c r="L5758" s="10">
        <v>0</v>
      </c>
      <c r="M5758" s="10">
        <v>0</v>
      </c>
      <c r="N5758" s="10">
        <v>0</v>
      </c>
    </row>
    <row r="5759" spans="1:14" x14ac:dyDescent="0.15">
      <c r="A5759" t="str">
        <f t="shared" si="92"/>
        <v>202004_130_4562342690043</v>
      </c>
      <c r="B5759" s="10">
        <v>202004</v>
      </c>
      <c r="C5759" s="10">
        <v>130</v>
      </c>
      <c r="D5759" s="10" t="s">
        <v>54</v>
      </c>
      <c r="E5759" s="11">
        <v>4562342690043</v>
      </c>
      <c r="F5759" s="10">
        <v>0</v>
      </c>
      <c r="G5759" s="10">
        <v>0</v>
      </c>
      <c r="H5759" s="10" t="s">
        <v>21</v>
      </c>
      <c r="I5759" s="10" t="s">
        <v>19</v>
      </c>
      <c r="J5759" s="10" t="s">
        <v>329</v>
      </c>
      <c r="K5759" s="10">
        <v>12</v>
      </c>
      <c r="L5759" s="10">
        <v>0</v>
      </c>
      <c r="M5759" s="10">
        <v>0</v>
      </c>
      <c r="N5759" s="10">
        <v>0</v>
      </c>
    </row>
    <row r="5760" spans="1:14" x14ac:dyDescent="0.15">
      <c r="A5760" t="str">
        <f t="shared" si="92"/>
        <v>202004_130_4562342690067</v>
      </c>
      <c r="B5760" s="10">
        <v>202004</v>
      </c>
      <c r="C5760" s="10">
        <v>130</v>
      </c>
      <c r="D5760" s="10" t="s">
        <v>54</v>
      </c>
      <c r="E5760" s="11">
        <v>4562342690067</v>
      </c>
      <c r="F5760" s="10">
        <v>0</v>
      </c>
      <c r="G5760" s="10">
        <v>0</v>
      </c>
      <c r="H5760" s="10" t="s">
        <v>23</v>
      </c>
      <c r="I5760" s="10" t="s">
        <v>19</v>
      </c>
      <c r="J5760" s="10" t="s">
        <v>329</v>
      </c>
      <c r="K5760" s="10">
        <v>24</v>
      </c>
      <c r="L5760" s="10">
        <v>0</v>
      </c>
      <c r="M5760" s="10">
        <v>0</v>
      </c>
      <c r="N5760" s="10">
        <v>0</v>
      </c>
    </row>
    <row r="5761" spans="1:14" x14ac:dyDescent="0.15">
      <c r="A5761" t="str">
        <f t="shared" si="92"/>
        <v>202004_130_4562342690074</v>
      </c>
      <c r="B5761" s="10">
        <v>202004</v>
      </c>
      <c r="C5761" s="10">
        <v>130</v>
      </c>
      <c r="D5761" s="10" t="s">
        <v>54</v>
      </c>
      <c r="E5761" s="11">
        <v>4562342690074</v>
      </c>
      <c r="F5761" s="10">
        <v>0</v>
      </c>
      <c r="G5761" s="10">
        <v>0</v>
      </c>
      <c r="H5761" s="10" t="s">
        <v>24</v>
      </c>
      <c r="I5761" s="10" t="s">
        <v>19</v>
      </c>
      <c r="J5761" s="10" t="s">
        <v>329</v>
      </c>
      <c r="K5761" s="10">
        <v>8</v>
      </c>
      <c r="L5761" s="10">
        <v>1</v>
      </c>
      <c r="M5761" s="10">
        <v>0</v>
      </c>
      <c r="N5761" s="10">
        <v>0</v>
      </c>
    </row>
    <row r="5762" spans="1:14" x14ac:dyDescent="0.15">
      <c r="A5762" t="str">
        <f t="shared" si="92"/>
        <v>202004_130_4562342690081</v>
      </c>
      <c r="B5762" s="10">
        <v>202004</v>
      </c>
      <c r="C5762" s="10">
        <v>130</v>
      </c>
      <c r="D5762" s="10" t="s">
        <v>54</v>
      </c>
      <c r="E5762" s="11">
        <v>4562342690081</v>
      </c>
      <c r="F5762" s="10">
        <v>0</v>
      </c>
      <c r="G5762" s="10">
        <v>0</v>
      </c>
      <c r="H5762" s="10" t="s">
        <v>25</v>
      </c>
      <c r="I5762" s="10" t="s">
        <v>19</v>
      </c>
      <c r="J5762" s="10" t="s">
        <v>329</v>
      </c>
      <c r="K5762" s="10">
        <v>4</v>
      </c>
      <c r="L5762" s="10">
        <v>3</v>
      </c>
      <c r="M5762" s="10">
        <v>0</v>
      </c>
      <c r="N5762" s="10">
        <v>0</v>
      </c>
    </row>
    <row r="5763" spans="1:14" x14ac:dyDescent="0.15">
      <c r="A5763" t="str">
        <f t="shared" si="92"/>
        <v>202004_158_4562342690029</v>
      </c>
      <c r="B5763" s="10">
        <v>202004</v>
      </c>
      <c r="C5763" s="10">
        <v>158</v>
      </c>
      <c r="D5763" s="10" t="s">
        <v>58</v>
      </c>
      <c r="E5763" s="11">
        <v>4562342690029</v>
      </c>
      <c r="F5763" s="10">
        <v>0</v>
      </c>
      <c r="G5763" s="10">
        <v>0</v>
      </c>
      <c r="H5763" s="10" t="s">
        <v>18</v>
      </c>
      <c r="I5763" s="10" t="s">
        <v>19</v>
      </c>
      <c r="J5763" s="10" t="s">
        <v>329</v>
      </c>
      <c r="K5763" s="10">
        <v>20</v>
      </c>
      <c r="L5763" s="10">
        <v>0</v>
      </c>
      <c r="M5763" s="10">
        <v>0</v>
      </c>
      <c r="N5763" s="10">
        <v>0</v>
      </c>
    </row>
    <row r="5764" spans="1:14" x14ac:dyDescent="0.15">
      <c r="A5764" t="str">
        <f t="shared" si="92"/>
        <v>202004_158_4562342690036</v>
      </c>
      <c r="B5764" s="10">
        <v>202004</v>
      </c>
      <c r="C5764" s="10">
        <v>158</v>
      </c>
      <c r="D5764" s="10" t="s">
        <v>58</v>
      </c>
      <c r="E5764" s="11">
        <v>4562342690036</v>
      </c>
      <c r="F5764" s="10">
        <v>0</v>
      </c>
      <c r="G5764" s="10">
        <v>0</v>
      </c>
      <c r="H5764" s="10" t="s">
        <v>20</v>
      </c>
      <c r="I5764" s="10" t="s">
        <v>19</v>
      </c>
      <c r="J5764" s="10" t="s">
        <v>329</v>
      </c>
      <c r="K5764" s="10">
        <v>2</v>
      </c>
      <c r="L5764" s="10">
        <v>0</v>
      </c>
      <c r="M5764" s="10">
        <v>0</v>
      </c>
      <c r="N5764" s="10">
        <v>0</v>
      </c>
    </row>
    <row r="5765" spans="1:14" x14ac:dyDescent="0.15">
      <c r="A5765" t="str">
        <f t="shared" si="92"/>
        <v>202004_158_4562342690050</v>
      </c>
      <c r="B5765" s="10">
        <v>202004</v>
      </c>
      <c r="C5765" s="10">
        <v>158</v>
      </c>
      <c r="D5765" s="10" t="s">
        <v>58</v>
      </c>
      <c r="E5765" s="11">
        <v>4562342690050</v>
      </c>
      <c r="F5765" s="10">
        <v>0</v>
      </c>
      <c r="G5765" s="10">
        <v>0</v>
      </c>
      <c r="H5765" s="10" t="s">
        <v>22</v>
      </c>
      <c r="I5765" s="10" t="s">
        <v>19</v>
      </c>
      <c r="J5765" s="10" t="s">
        <v>329</v>
      </c>
      <c r="K5765" s="10">
        <v>6</v>
      </c>
      <c r="L5765" s="10">
        <v>0</v>
      </c>
      <c r="M5765" s="10">
        <v>0</v>
      </c>
      <c r="N5765" s="10">
        <v>0</v>
      </c>
    </row>
    <row r="5766" spans="1:14" x14ac:dyDescent="0.15">
      <c r="A5766" t="str">
        <f t="shared" si="92"/>
        <v>202004_158_4562342690043</v>
      </c>
      <c r="B5766" s="10">
        <v>202004</v>
      </c>
      <c r="C5766" s="10">
        <v>158</v>
      </c>
      <c r="D5766" s="10" t="s">
        <v>58</v>
      </c>
      <c r="E5766" s="11">
        <v>4562342690043</v>
      </c>
      <c r="F5766" s="10">
        <v>0</v>
      </c>
      <c r="G5766" s="10">
        <v>0</v>
      </c>
      <c r="H5766" s="10" t="s">
        <v>21</v>
      </c>
      <c r="I5766" s="10" t="s">
        <v>19</v>
      </c>
      <c r="J5766" s="10" t="s">
        <v>329</v>
      </c>
      <c r="K5766" s="10">
        <v>14</v>
      </c>
      <c r="L5766" s="10">
        <v>1</v>
      </c>
      <c r="M5766" s="10">
        <v>0</v>
      </c>
      <c r="N5766" s="10">
        <v>0</v>
      </c>
    </row>
    <row r="5767" spans="1:14" x14ac:dyDescent="0.15">
      <c r="A5767" t="str">
        <f t="shared" si="92"/>
        <v>202004_158_4562342690067</v>
      </c>
      <c r="B5767" s="10">
        <v>202004</v>
      </c>
      <c r="C5767" s="10">
        <v>158</v>
      </c>
      <c r="D5767" s="10" t="s">
        <v>58</v>
      </c>
      <c r="E5767" s="11">
        <v>4562342690067</v>
      </c>
      <c r="F5767" s="10">
        <v>0</v>
      </c>
      <c r="G5767" s="10">
        <v>0</v>
      </c>
      <c r="H5767" s="10" t="s">
        <v>23</v>
      </c>
      <c r="I5767" s="10" t="s">
        <v>19</v>
      </c>
      <c r="J5767" s="10" t="s">
        <v>329</v>
      </c>
      <c r="K5767" s="10">
        <v>19</v>
      </c>
      <c r="L5767" s="10">
        <v>2</v>
      </c>
      <c r="M5767" s="10">
        <v>0</v>
      </c>
      <c r="N5767" s="10">
        <v>0</v>
      </c>
    </row>
    <row r="5768" spans="1:14" x14ac:dyDescent="0.15">
      <c r="A5768" t="str">
        <f t="shared" si="92"/>
        <v>202004_158_4562342690074</v>
      </c>
      <c r="B5768" s="10">
        <v>202004</v>
      </c>
      <c r="C5768" s="10">
        <v>158</v>
      </c>
      <c r="D5768" s="10" t="s">
        <v>58</v>
      </c>
      <c r="E5768" s="11">
        <v>4562342690074</v>
      </c>
      <c r="F5768" s="10">
        <v>0</v>
      </c>
      <c r="G5768" s="10">
        <v>0</v>
      </c>
      <c r="H5768" s="10" t="s">
        <v>24</v>
      </c>
      <c r="I5768" s="10" t="s">
        <v>19</v>
      </c>
      <c r="J5768" s="10" t="s">
        <v>329</v>
      </c>
      <c r="K5768" s="10">
        <v>13</v>
      </c>
      <c r="L5768" s="10">
        <v>0</v>
      </c>
      <c r="M5768" s="10">
        <v>0</v>
      </c>
      <c r="N5768" s="10">
        <v>0</v>
      </c>
    </row>
    <row r="5769" spans="1:14" x14ac:dyDescent="0.15">
      <c r="A5769" t="str">
        <f t="shared" si="92"/>
        <v>202004_158_4562342690081</v>
      </c>
      <c r="B5769" s="10">
        <v>202004</v>
      </c>
      <c r="C5769" s="10">
        <v>158</v>
      </c>
      <c r="D5769" s="10" t="s">
        <v>58</v>
      </c>
      <c r="E5769" s="11">
        <v>4562342690081</v>
      </c>
      <c r="F5769" s="10">
        <v>0</v>
      </c>
      <c r="G5769" s="10">
        <v>0</v>
      </c>
      <c r="H5769" s="10" t="s">
        <v>25</v>
      </c>
      <c r="I5769" s="10" t="s">
        <v>19</v>
      </c>
      <c r="J5769" s="10" t="s">
        <v>329</v>
      </c>
      <c r="K5769" s="10">
        <v>3</v>
      </c>
      <c r="L5769" s="10">
        <v>0</v>
      </c>
      <c r="M5769" s="10">
        <v>0</v>
      </c>
      <c r="N5769" s="10">
        <v>0</v>
      </c>
    </row>
    <row r="5770" spans="1:14" x14ac:dyDescent="0.15">
      <c r="A5770" t="str">
        <f t="shared" si="92"/>
        <v>202004_362_4562342690029</v>
      </c>
      <c r="B5770" s="10">
        <v>202004</v>
      </c>
      <c r="C5770" s="10">
        <v>362</v>
      </c>
      <c r="D5770" s="10" t="s">
        <v>91</v>
      </c>
      <c r="E5770" s="11">
        <v>4562342690029</v>
      </c>
      <c r="F5770" s="10">
        <v>0</v>
      </c>
      <c r="G5770" s="10">
        <v>0</v>
      </c>
      <c r="H5770" s="10" t="s">
        <v>18</v>
      </c>
      <c r="I5770" s="10" t="s">
        <v>19</v>
      </c>
      <c r="J5770" s="10" t="s">
        <v>329</v>
      </c>
      <c r="K5770" s="10">
        <v>15</v>
      </c>
      <c r="L5770" s="10">
        <v>1</v>
      </c>
      <c r="M5770" s="10">
        <v>0</v>
      </c>
      <c r="N5770" s="10">
        <v>0</v>
      </c>
    </row>
    <row r="5771" spans="1:14" x14ac:dyDescent="0.15">
      <c r="A5771" t="str">
        <f t="shared" si="92"/>
        <v>202004_362_4562342690036</v>
      </c>
      <c r="B5771" s="10">
        <v>202004</v>
      </c>
      <c r="C5771" s="10">
        <v>362</v>
      </c>
      <c r="D5771" s="10" t="s">
        <v>91</v>
      </c>
      <c r="E5771" s="11">
        <v>4562342690036</v>
      </c>
      <c r="F5771" s="10">
        <v>0</v>
      </c>
      <c r="G5771" s="10">
        <v>0</v>
      </c>
      <c r="H5771" s="10" t="s">
        <v>20</v>
      </c>
      <c r="I5771" s="10" t="s">
        <v>19</v>
      </c>
      <c r="J5771" s="10" t="s">
        <v>329</v>
      </c>
      <c r="K5771" s="10">
        <v>4</v>
      </c>
      <c r="L5771" s="10">
        <v>0</v>
      </c>
      <c r="M5771" s="10">
        <v>0</v>
      </c>
      <c r="N5771" s="10">
        <v>0</v>
      </c>
    </row>
    <row r="5772" spans="1:14" x14ac:dyDescent="0.15">
      <c r="A5772" t="str">
        <f t="shared" si="92"/>
        <v>202004_362_4562342690050</v>
      </c>
      <c r="B5772" s="10">
        <v>202004</v>
      </c>
      <c r="C5772" s="10">
        <v>362</v>
      </c>
      <c r="D5772" s="10" t="s">
        <v>91</v>
      </c>
      <c r="E5772" s="11">
        <v>4562342690050</v>
      </c>
      <c r="F5772" s="10">
        <v>0</v>
      </c>
      <c r="G5772" s="10">
        <v>0</v>
      </c>
      <c r="H5772" s="10" t="s">
        <v>22</v>
      </c>
      <c r="I5772" s="10" t="s">
        <v>19</v>
      </c>
      <c r="J5772" s="10" t="s">
        <v>329</v>
      </c>
      <c r="K5772" s="10">
        <v>4</v>
      </c>
      <c r="L5772" s="10">
        <v>1</v>
      </c>
      <c r="M5772" s="10">
        <v>0</v>
      </c>
      <c r="N5772" s="10">
        <v>0</v>
      </c>
    </row>
    <row r="5773" spans="1:14" x14ac:dyDescent="0.15">
      <c r="A5773" t="str">
        <f t="shared" si="92"/>
        <v>202004_362_4562342690043</v>
      </c>
      <c r="B5773" s="10">
        <v>202004</v>
      </c>
      <c r="C5773" s="10">
        <v>362</v>
      </c>
      <c r="D5773" s="10" t="s">
        <v>91</v>
      </c>
      <c r="E5773" s="11">
        <v>4562342690043</v>
      </c>
      <c r="F5773" s="10">
        <v>0</v>
      </c>
      <c r="G5773" s="10">
        <v>0</v>
      </c>
      <c r="H5773" s="10" t="s">
        <v>21</v>
      </c>
      <c r="I5773" s="10" t="s">
        <v>19</v>
      </c>
      <c r="J5773" s="10" t="s">
        <v>329</v>
      </c>
      <c r="K5773" s="10">
        <v>24</v>
      </c>
      <c r="L5773" s="10">
        <v>1</v>
      </c>
      <c r="M5773" s="10">
        <v>0</v>
      </c>
      <c r="N5773" s="10">
        <v>0</v>
      </c>
    </row>
    <row r="5774" spans="1:14" x14ac:dyDescent="0.15">
      <c r="A5774" t="str">
        <f t="shared" si="92"/>
        <v>202004_362_4562342690067</v>
      </c>
      <c r="B5774" s="10">
        <v>202004</v>
      </c>
      <c r="C5774" s="10">
        <v>362</v>
      </c>
      <c r="D5774" s="10" t="s">
        <v>91</v>
      </c>
      <c r="E5774" s="11">
        <v>4562342690067</v>
      </c>
      <c r="F5774" s="10">
        <v>0</v>
      </c>
      <c r="G5774" s="10">
        <v>0</v>
      </c>
      <c r="H5774" s="10" t="s">
        <v>23</v>
      </c>
      <c r="I5774" s="10" t="s">
        <v>19</v>
      </c>
      <c r="J5774" s="10" t="s">
        <v>329</v>
      </c>
      <c r="K5774" s="10">
        <v>21</v>
      </c>
      <c r="L5774" s="10">
        <v>2</v>
      </c>
      <c r="M5774" s="10">
        <v>0</v>
      </c>
      <c r="N5774" s="10">
        <v>0</v>
      </c>
    </row>
    <row r="5775" spans="1:14" x14ac:dyDescent="0.15">
      <c r="A5775" t="str">
        <f t="shared" si="92"/>
        <v>202004_362_4562342690074</v>
      </c>
      <c r="B5775" s="10">
        <v>202004</v>
      </c>
      <c r="C5775" s="10">
        <v>362</v>
      </c>
      <c r="D5775" s="10" t="s">
        <v>91</v>
      </c>
      <c r="E5775" s="11">
        <v>4562342690074</v>
      </c>
      <c r="F5775" s="10">
        <v>0</v>
      </c>
      <c r="G5775" s="10">
        <v>0</v>
      </c>
      <c r="H5775" s="10" t="s">
        <v>24</v>
      </c>
      <c r="I5775" s="10" t="s">
        <v>19</v>
      </c>
      <c r="J5775" s="10" t="s">
        <v>329</v>
      </c>
      <c r="K5775" s="10">
        <v>13</v>
      </c>
      <c r="L5775" s="10">
        <v>4</v>
      </c>
      <c r="M5775" s="10">
        <v>0</v>
      </c>
      <c r="N5775" s="10">
        <v>0</v>
      </c>
    </row>
    <row r="5776" spans="1:14" x14ac:dyDescent="0.15">
      <c r="A5776" t="str">
        <f t="shared" si="92"/>
        <v>202004_362_4562342690081</v>
      </c>
      <c r="B5776" s="10">
        <v>202004</v>
      </c>
      <c r="C5776" s="10">
        <v>362</v>
      </c>
      <c r="D5776" s="10" t="s">
        <v>91</v>
      </c>
      <c r="E5776" s="11">
        <v>4562342690081</v>
      </c>
      <c r="F5776" s="10">
        <v>0</v>
      </c>
      <c r="G5776" s="10">
        <v>0</v>
      </c>
      <c r="H5776" s="10" t="s">
        <v>25</v>
      </c>
      <c r="I5776" s="10" t="s">
        <v>19</v>
      </c>
      <c r="J5776" s="10" t="s">
        <v>329</v>
      </c>
      <c r="K5776" s="10">
        <v>0</v>
      </c>
      <c r="L5776" s="10">
        <v>0</v>
      </c>
      <c r="M5776" s="10">
        <v>0</v>
      </c>
      <c r="N5776" s="10">
        <v>0</v>
      </c>
    </row>
    <row r="5777" spans="1:14" x14ac:dyDescent="0.15">
      <c r="A5777" t="str">
        <f t="shared" si="92"/>
        <v>202004_37_4562342690029</v>
      </c>
      <c r="B5777" s="10">
        <v>202004</v>
      </c>
      <c r="C5777" s="10">
        <v>37</v>
      </c>
      <c r="D5777" s="10" t="s">
        <v>39</v>
      </c>
      <c r="E5777" s="11">
        <v>4562342690029</v>
      </c>
      <c r="F5777" s="10">
        <v>0</v>
      </c>
      <c r="G5777" s="10">
        <v>0</v>
      </c>
      <c r="H5777" s="10" t="s">
        <v>18</v>
      </c>
      <c r="I5777" s="10" t="s">
        <v>19</v>
      </c>
      <c r="J5777" s="10" t="s">
        <v>329</v>
      </c>
      <c r="K5777" s="10">
        <v>16</v>
      </c>
      <c r="L5777" s="10">
        <v>2</v>
      </c>
      <c r="M5777" s="10">
        <v>0</v>
      </c>
      <c r="N5777" s="10">
        <v>0</v>
      </c>
    </row>
    <row r="5778" spans="1:14" x14ac:dyDescent="0.15">
      <c r="A5778" t="str">
        <f t="shared" si="92"/>
        <v>202004_37_4562342690036</v>
      </c>
      <c r="B5778" s="10">
        <v>202004</v>
      </c>
      <c r="C5778" s="10">
        <v>37</v>
      </c>
      <c r="D5778" s="10" t="s">
        <v>39</v>
      </c>
      <c r="E5778" s="11">
        <v>4562342690036</v>
      </c>
      <c r="F5778" s="10">
        <v>0</v>
      </c>
      <c r="G5778" s="10">
        <v>0</v>
      </c>
      <c r="H5778" s="10" t="s">
        <v>20</v>
      </c>
      <c r="I5778" s="10" t="s">
        <v>19</v>
      </c>
      <c r="J5778" s="10" t="s">
        <v>329</v>
      </c>
      <c r="K5778" s="10">
        <v>4</v>
      </c>
      <c r="L5778" s="10">
        <v>0</v>
      </c>
      <c r="M5778" s="10">
        <v>0</v>
      </c>
      <c r="N5778" s="10">
        <v>0</v>
      </c>
    </row>
    <row r="5779" spans="1:14" x14ac:dyDescent="0.15">
      <c r="A5779" t="str">
        <f t="shared" si="92"/>
        <v>202004_37_4562342690050</v>
      </c>
      <c r="B5779" s="10">
        <v>202004</v>
      </c>
      <c r="C5779" s="10">
        <v>37</v>
      </c>
      <c r="D5779" s="10" t="s">
        <v>39</v>
      </c>
      <c r="E5779" s="11">
        <v>4562342690050</v>
      </c>
      <c r="F5779" s="10">
        <v>0</v>
      </c>
      <c r="G5779" s="10">
        <v>0</v>
      </c>
      <c r="H5779" s="10" t="s">
        <v>22</v>
      </c>
      <c r="I5779" s="10" t="s">
        <v>19</v>
      </c>
      <c r="J5779" s="10" t="s">
        <v>329</v>
      </c>
      <c r="K5779" s="10">
        <v>3</v>
      </c>
      <c r="L5779" s="10">
        <v>1</v>
      </c>
      <c r="M5779" s="10">
        <v>0</v>
      </c>
      <c r="N5779" s="10">
        <v>0</v>
      </c>
    </row>
    <row r="5780" spans="1:14" x14ac:dyDescent="0.15">
      <c r="A5780" t="str">
        <f t="shared" si="92"/>
        <v>202004_37_4562342690043</v>
      </c>
      <c r="B5780" s="10">
        <v>202004</v>
      </c>
      <c r="C5780" s="10">
        <v>37</v>
      </c>
      <c r="D5780" s="10" t="s">
        <v>39</v>
      </c>
      <c r="E5780" s="11">
        <v>4562342690043</v>
      </c>
      <c r="F5780" s="10">
        <v>0</v>
      </c>
      <c r="G5780" s="10">
        <v>0</v>
      </c>
      <c r="H5780" s="10" t="s">
        <v>21</v>
      </c>
      <c r="I5780" s="10" t="s">
        <v>19</v>
      </c>
      <c r="J5780" s="10" t="s">
        <v>329</v>
      </c>
      <c r="K5780" s="10">
        <v>13</v>
      </c>
      <c r="L5780" s="10">
        <v>0</v>
      </c>
      <c r="M5780" s="10">
        <v>0</v>
      </c>
      <c r="N5780" s="10">
        <v>0</v>
      </c>
    </row>
    <row r="5781" spans="1:14" x14ac:dyDescent="0.15">
      <c r="A5781" t="str">
        <f t="shared" si="92"/>
        <v>202004_37_4562342690067</v>
      </c>
      <c r="B5781" s="10">
        <v>202004</v>
      </c>
      <c r="C5781" s="10">
        <v>37</v>
      </c>
      <c r="D5781" s="10" t="s">
        <v>39</v>
      </c>
      <c r="E5781" s="11">
        <v>4562342690067</v>
      </c>
      <c r="F5781" s="10">
        <v>0</v>
      </c>
      <c r="G5781" s="10">
        <v>0</v>
      </c>
      <c r="H5781" s="10" t="s">
        <v>23</v>
      </c>
      <c r="I5781" s="10" t="s">
        <v>19</v>
      </c>
      <c r="J5781" s="10" t="s">
        <v>329</v>
      </c>
      <c r="K5781" s="10">
        <v>20</v>
      </c>
      <c r="L5781" s="10">
        <v>0</v>
      </c>
      <c r="M5781" s="10">
        <v>0</v>
      </c>
      <c r="N5781" s="10">
        <v>0</v>
      </c>
    </row>
    <row r="5782" spans="1:14" x14ac:dyDescent="0.15">
      <c r="A5782" t="str">
        <f t="shared" si="92"/>
        <v>202004_37_4562342690074</v>
      </c>
      <c r="B5782" s="10">
        <v>202004</v>
      </c>
      <c r="C5782" s="10">
        <v>37</v>
      </c>
      <c r="D5782" s="10" t="s">
        <v>39</v>
      </c>
      <c r="E5782" s="11">
        <v>4562342690074</v>
      </c>
      <c r="F5782" s="10">
        <v>0</v>
      </c>
      <c r="G5782" s="10">
        <v>0</v>
      </c>
      <c r="H5782" s="10" t="s">
        <v>24</v>
      </c>
      <c r="I5782" s="10" t="s">
        <v>19</v>
      </c>
      <c r="J5782" s="10" t="s">
        <v>329</v>
      </c>
      <c r="K5782" s="10">
        <v>15</v>
      </c>
      <c r="L5782" s="10">
        <v>0</v>
      </c>
      <c r="M5782" s="10">
        <v>0</v>
      </c>
      <c r="N5782" s="10">
        <v>0</v>
      </c>
    </row>
    <row r="5783" spans="1:14" x14ac:dyDescent="0.15">
      <c r="A5783" t="str">
        <f t="shared" si="92"/>
        <v>202004_37_4562342690081</v>
      </c>
      <c r="B5783" s="10">
        <v>202004</v>
      </c>
      <c r="C5783" s="10">
        <v>37</v>
      </c>
      <c r="D5783" s="10" t="s">
        <v>39</v>
      </c>
      <c r="E5783" s="11">
        <v>4562342690081</v>
      </c>
      <c r="F5783" s="10">
        <v>0</v>
      </c>
      <c r="G5783" s="10">
        <v>0</v>
      </c>
      <c r="H5783" s="10" t="s">
        <v>25</v>
      </c>
      <c r="I5783" s="10" t="s">
        <v>19</v>
      </c>
      <c r="J5783" s="10" t="s">
        <v>329</v>
      </c>
      <c r="K5783" s="10">
        <v>2</v>
      </c>
      <c r="L5783" s="10">
        <v>1</v>
      </c>
      <c r="M5783" s="10">
        <v>0</v>
      </c>
      <c r="N5783" s="10">
        <v>0</v>
      </c>
    </row>
    <row r="5784" spans="1:14" x14ac:dyDescent="0.15">
      <c r="A5784" t="str">
        <f t="shared" si="92"/>
        <v>202004_41_4562342690029</v>
      </c>
      <c r="B5784" s="10">
        <v>202004</v>
      </c>
      <c r="C5784" s="10">
        <v>41</v>
      </c>
      <c r="D5784" s="10" t="s">
        <v>41</v>
      </c>
      <c r="E5784" s="11">
        <v>4562342690029</v>
      </c>
      <c r="F5784" s="10">
        <v>0</v>
      </c>
      <c r="G5784" s="10">
        <v>0</v>
      </c>
      <c r="H5784" s="10" t="s">
        <v>18</v>
      </c>
      <c r="I5784" s="10" t="s">
        <v>19</v>
      </c>
      <c r="J5784" s="10" t="s">
        <v>329</v>
      </c>
      <c r="K5784" s="10">
        <v>13</v>
      </c>
      <c r="L5784" s="10">
        <v>1</v>
      </c>
      <c r="M5784" s="10">
        <v>0</v>
      </c>
      <c r="N5784" s="10">
        <v>0</v>
      </c>
    </row>
    <row r="5785" spans="1:14" x14ac:dyDescent="0.15">
      <c r="A5785" t="str">
        <f t="shared" ref="A5785:A5848" si="93">B5785&amp;"_"&amp;C5785&amp;"_"&amp;E5785</f>
        <v>202004_41_4562342690036</v>
      </c>
      <c r="B5785" s="10">
        <v>202004</v>
      </c>
      <c r="C5785" s="10">
        <v>41</v>
      </c>
      <c r="D5785" s="10" t="s">
        <v>41</v>
      </c>
      <c r="E5785" s="11">
        <v>4562342690036</v>
      </c>
      <c r="F5785" s="10">
        <v>0</v>
      </c>
      <c r="G5785" s="10">
        <v>0</v>
      </c>
      <c r="H5785" s="10" t="s">
        <v>20</v>
      </c>
      <c r="I5785" s="10" t="s">
        <v>19</v>
      </c>
      <c r="J5785" s="10" t="s">
        <v>329</v>
      </c>
      <c r="K5785" s="10">
        <v>6</v>
      </c>
      <c r="L5785" s="10">
        <v>0</v>
      </c>
      <c r="M5785" s="10">
        <v>0</v>
      </c>
      <c r="N5785" s="10">
        <v>0</v>
      </c>
    </row>
    <row r="5786" spans="1:14" x14ac:dyDescent="0.15">
      <c r="A5786" t="str">
        <f t="shared" si="93"/>
        <v>202004_41_4562342690050</v>
      </c>
      <c r="B5786" s="10">
        <v>202004</v>
      </c>
      <c r="C5786" s="10">
        <v>41</v>
      </c>
      <c r="D5786" s="10" t="s">
        <v>41</v>
      </c>
      <c r="E5786" s="11">
        <v>4562342690050</v>
      </c>
      <c r="F5786" s="10">
        <v>0</v>
      </c>
      <c r="G5786" s="10">
        <v>0</v>
      </c>
      <c r="H5786" s="10" t="s">
        <v>22</v>
      </c>
      <c r="I5786" s="10" t="s">
        <v>19</v>
      </c>
      <c r="J5786" s="10" t="s">
        <v>329</v>
      </c>
      <c r="K5786" s="10">
        <v>8</v>
      </c>
      <c r="L5786" s="10">
        <v>1</v>
      </c>
      <c r="M5786" s="10">
        <v>0</v>
      </c>
      <c r="N5786" s="10">
        <v>0</v>
      </c>
    </row>
    <row r="5787" spans="1:14" x14ac:dyDescent="0.15">
      <c r="A5787" t="str">
        <f t="shared" si="93"/>
        <v>202004_41_4562342690043</v>
      </c>
      <c r="B5787" s="10">
        <v>202004</v>
      </c>
      <c r="C5787" s="10">
        <v>41</v>
      </c>
      <c r="D5787" s="10" t="s">
        <v>41</v>
      </c>
      <c r="E5787" s="11">
        <v>4562342690043</v>
      </c>
      <c r="F5787" s="10">
        <v>0</v>
      </c>
      <c r="G5787" s="10">
        <v>0</v>
      </c>
      <c r="H5787" s="10" t="s">
        <v>21</v>
      </c>
      <c r="I5787" s="10" t="s">
        <v>19</v>
      </c>
      <c r="J5787" s="10" t="s">
        <v>329</v>
      </c>
      <c r="K5787" s="10">
        <v>5</v>
      </c>
      <c r="L5787" s="10">
        <v>0</v>
      </c>
      <c r="M5787" s="10">
        <v>0</v>
      </c>
      <c r="N5787" s="10">
        <v>0</v>
      </c>
    </row>
    <row r="5788" spans="1:14" x14ac:dyDescent="0.15">
      <c r="A5788" t="str">
        <f t="shared" si="93"/>
        <v>202004_41_4562342690067</v>
      </c>
      <c r="B5788" s="10">
        <v>202004</v>
      </c>
      <c r="C5788" s="10">
        <v>41</v>
      </c>
      <c r="D5788" s="10" t="s">
        <v>41</v>
      </c>
      <c r="E5788" s="11">
        <v>4562342690067</v>
      </c>
      <c r="F5788" s="10">
        <v>0</v>
      </c>
      <c r="G5788" s="10">
        <v>0</v>
      </c>
      <c r="H5788" s="10" t="s">
        <v>23</v>
      </c>
      <c r="I5788" s="10" t="s">
        <v>19</v>
      </c>
      <c r="J5788" s="10" t="s">
        <v>329</v>
      </c>
      <c r="K5788" s="10">
        <v>17</v>
      </c>
      <c r="L5788" s="10">
        <v>1</v>
      </c>
      <c r="M5788" s="10">
        <v>0</v>
      </c>
      <c r="N5788" s="10">
        <v>0</v>
      </c>
    </row>
    <row r="5789" spans="1:14" x14ac:dyDescent="0.15">
      <c r="A5789" t="str">
        <f t="shared" si="93"/>
        <v>202004_41_4562342690074</v>
      </c>
      <c r="B5789" s="10">
        <v>202004</v>
      </c>
      <c r="C5789" s="10">
        <v>41</v>
      </c>
      <c r="D5789" s="10" t="s">
        <v>41</v>
      </c>
      <c r="E5789" s="11">
        <v>4562342690074</v>
      </c>
      <c r="F5789" s="10">
        <v>0</v>
      </c>
      <c r="G5789" s="10">
        <v>0</v>
      </c>
      <c r="H5789" s="10" t="s">
        <v>24</v>
      </c>
      <c r="I5789" s="10" t="s">
        <v>19</v>
      </c>
      <c r="J5789" s="10" t="s">
        <v>329</v>
      </c>
      <c r="K5789" s="10">
        <v>8</v>
      </c>
      <c r="L5789" s="10">
        <v>3</v>
      </c>
      <c r="M5789" s="10">
        <v>0</v>
      </c>
      <c r="N5789" s="10">
        <v>0</v>
      </c>
    </row>
    <row r="5790" spans="1:14" x14ac:dyDescent="0.15">
      <c r="A5790" t="str">
        <f t="shared" si="93"/>
        <v>202004_41_4562342690081</v>
      </c>
      <c r="B5790" s="10">
        <v>202004</v>
      </c>
      <c r="C5790" s="10">
        <v>41</v>
      </c>
      <c r="D5790" s="10" t="s">
        <v>41</v>
      </c>
      <c r="E5790" s="11">
        <v>4562342690081</v>
      </c>
      <c r="F5790" s="10">
        <v>0</v>
      </c>
      <c r="G5790" s="10">
        <v>0</v>
      </c>
      <c r="H5790" s="10" t="s">
        <v>25</v>
      </c>
      <c r="I5790" s="10" t="s">
        <v>19</v>
      </c>
      <c r="J5790" s="10" t="s">
        <v>329</v>
      </c>
      <c r="K5790" s="10">
        <v>3</v>
      </c>
      <c r="L5790" s="10">
        <v>0</v>
      </c>
      <c r="M5790" s="10">
        <v>0</v>
      </c>
      <c r="N5790" s="10">
        <v>0</v>
      </c>
    </row>
    <row r="5791" spans="1:14" x14ac:dyDescent="0.15">
      <c r="A5791" t="str">
        <f t="shared" si="93"/>
        <v>202004_227_4562342690029</v>
      </c>
      <c r="B5791" s="10">
        <v>202004</v>
      </c>
      <c r="C5791" s="10">
        <v>227</v>
      </c>
      <c r="D5791" s="10" t="s">
        <v>66</v>
      </c>
      <c r="E5791" s="11">
        <v>4562342690029</v>
      </c>
      <c r="F5791" s="10">
        <v>0</v>
      </c>
      <c r="G5791" s="10">
        <v>0</v>
      </c>
      <c r="H5791" s="10" t="s">
        <v>18</v>
      </c>
      <c r="I5791" s="10" t="s">
        <v>19</v>
      </c>
      <c r="J5791" s="10" t="s">
        <v>329</v>
      </c>
      <c r="K5791" s="10">
        <v>14</v>
      </c>
      <c r="L5791" s="10">
        <v>0</v>
      </c>
      <c r="M5791" s="10">
        <v>0</v>
      </c>
      <c r="N5791" s="10">
        <v>0</v>
      </c>
    </row>
    <row r="5792" spans="1:14" x14ac:dyDescent="0.15">
      <c r="A5792" t="str">
        <f t="shared" si="93"/>
        <v>202004_227_4562342690036</v>
      </c>
      <c r="B5792" s="10">
        <v>202004</v>
      </c>
      <c r="C5792" s="10">
        <v>227</v>
      </c>
      <c r="D5792" s="10" t="s">
        <v>66</v>
      </c>
      <c r="E5792" s="11">
        <v>4562342690036</v>
      </c>
      <c r="F5792" s="10">
        <v>0</v>
      </c>
      <c r="G5792" s="10">
        <v>0</v>
      </c>
      <c r="H5792" s="10" t="s">
        <v>20</v>
      </c>
      <c r="I5792" s="10" t="s">
        <v>19</v>
      </c>
      <c r="J5792" s="10" t="s">
        <v>329</v>
      </c>
      <c r="K5792" s="10">
        <v>2</v>
      </c>
      <c r="L5792" s="10">
        <v>0</v>
      </c>
      <c r="M5792" s="10">
        <v>0</v>
      </c>
      <c r="N5792" s="10">
        <v>0</v>
      </c>
    </row>
    <row r="5793" spans="1:14" x14ac:dyDescent="0.15">
      <c r="A5793" t="str">
        <f t="shared" si="93"/>
        <v>202004_227_4562342690050</v>
      </c>
      <c r="B5793" s="10">
        <v>202004</v>
      </c>
      <c r="C5793" s="10">
        <v>227</v>
      </c>
      <c r="D5793" s="10" t="s">
        <v>66</v>
      </c>
      <c r="E5793" s="11">
        <v>4562342690050</v>
      </c>
      <c r="F5793" s="10">
        <v>0</v>
      </c>
      <c r="G5793" s="10">
        <v>0</v>
      </c>
      <c r="H5793" s="10" t="s">
        <v>22</v>
      </c>
      <c r="I5793" s="10" t="s">
        <v>19</v>
      </c>
      <c r="J5793" s="10" t="s">
        <v>329</v>
      </c>
      <c r="K5793" s="10">
        <v>1</v>
      </c>
      <c r="L5793" s="10">
        <v>0</v>
      </c>
      <c r="M5793" s="10">
        <v>0</v>
      </c>
      <c r="N5793" s="10">
        <v>0</v>
      </c>
    </row>
    <row r="5794" spans="1:14" x14ac:dyDescent="0.15">
      <c r="A5794" t="str">
        <f t="shared" si="93"/>
        <v>202004_227_4562342690043</v>
      </c>
      <c r="B5794" s="10">
        <v>202004</v>
      </c>
      <c r="C5794" s="10">
        <v>227</v>
      </c>
      <c r="D5794" s="10" t="s">
        <v>66</v>
      </c>
      <c r="E5794" s="11">
        <v>4562342690043</v>
      </c>
      <c r="F5794" s="10">
        <v>0</v>
      </c>
      <c r="G5794" s="10">
        <v>0</v>
      </c>
      <c r="H5794" s="10" t="s">
        <v>21</v>
      </c>
      <c r="I5794" s="10" t="s">
        <v>19</v>
      </c>
      <c r="J5794" s="10" t="s">
        <v>329</v>
      </c>
      <c r="K5794" s="10">
        <v>14</v>
      </c>
      <c r="L5794" s="10">
        <v>1</v>
      </c>
      <c r="M5794" s="10">
        <v>0</v>
      </c>
      <c r="N5794" s="10">
        <v>0</v>
      </c>
    </row>
    <row r="5795" spans="1:14" x14ac:dyDescent="0.15">
      <c r="A5795" t="str">
        <f t="shared" si="93"/>
        <v>202004_227_4562342690067</v>
      </c>
      <c r="B5795" s="10">
        <v>202004</v>
      </c>
      <c r="C5795" s="10">
        <v>227</v>
      </c>
      <c r="D5795" s="10" t="s">
        <v>66</v>
      </c>
      <c r="E5795" s="11">
        <v>4562342690067</v>
      </c>
      <c r="F5795" s="10">
        <v>0</v>
      </c>
      <c r="G5795" s="10">
        <v>0</v>
      </c>
      <c r="H5795" s="10" t="s">
        <v>23</v>
      </c>
      <c r="I5795" s="10" t="s">
        <v>19</v>
      </c>
      <c r="J5795" s="10" t="s">
        <v>329</v>
      </c>
      <c r="K5795" s="10">
        <v>17</v>
      </c>
      <c r="L5795" s="10">
        <v>0</v>
      </c>
      <c r="M5795" s="10">
        <v>0</v>
      </c>
      <c r="N5795" s="10">
        <v>0</v>
      </c>
    </row>
    <row r="5796" spans="1:14" x14ac:dyDescent="0.15">
      <c r="A5796" t="str">
        <f t="shared" si="93"/>
        <v>202004_227_4562342690074</v>
      </c>
      <c r="B5796" s="10">
        <v>202004</v>
      </c>
      <c r="C5796" s="10">
        <v>227</v>
      </c>
      <c r="D5796" s="10" t="s">
        <v>66</v>
      </c>
      <c r="E5796" s="11">
        <v>4562342690074</v>
      </c>
      <c r="F5796" s="10">
        <v>0</v>
      </c>
      <c r="G5796" s="10">
        <v>0</v>
      </c>
      <c r="H5796" s="10" t="s">
        <v>24</v>
      </c>
      <c r="I5796" s="10" t="s">
        <v>19</v>
      </c>
      <c r="J5796" s="10" t="s">
        <v>329</v>
      </c>
      <c r="K5796" s="10">
        <v>3</v>
      </c>
      <c r="L5796" s="10">
        <v>1</v>
      </c>
      <c r="M5796" s="10">
        <v>0</v>
      </c>
      <c r="N5796" s="10">
        <v>0</v>
      </c>
    </row>
    <row r="5797" spans="1:14" x14ac:dyDescent="0.15">
      <c r="A5797" t="str">
        <f t="shared" si="93"/>
        <v>202004_227_4562342690081</v>
      </c>
      <c r="B5797" s="10">
        <v>202004</v>
      </c>
      <c r="C5797" s="10">
        <v>227</v>
      </c>
      <c r="D5797" s="10" t="s">
        <v>66</v>
      </c>
      <c r="E5797" s="11">
        <v>4562342690081</v>
      </c>
      <c r="F5797" s="10">
        <v>0</v>
      </c>
      <c r="G5797" s="10">
        <v>0</v>
      </c>
      <c r="H5797" s="10" t="s">
        <v>25</v>
      </c>
      <c r="I5797" s="10" t="s">
        <v>19</v>
      </c>
      <c r="J5797" s="10" t="s">
        <v>329</v>
      </c>
      <c r="K5797" s="10">
        <v>2</v>
      </c>
      <c r="L5797" s="10">
        <v>0</v>
      </c>
      <c r="M5797" s="10">
        <v>0</v>
      </c>
      <c r="N5797" s="10">
        <v>0</v>
      </c>
    </row>
    <row r="5798" spans="1:14" x14ac:dyDescent="0.15">
      <c r="A5798" t="str">
        <f t="shared" si="93"/>
        <v>202004_123_4562342690029</v>
      </c>
      <c r="B5798" s="10">
        <v>202004</v>
      </c>
      <c r="C5798" s="10">
        <v>123</v>
      </c>
      <c r="D5798" s="10" t="s">
        <v>53</v>
      </c>
      <c r="E5798" s="11">
        <v>4562342690029</v>
      </c>
      <c r="F5798" s="10">
        <v>0</v>
      </c>
      <c r="G5798" s="10">
        <v>0</v>
      </c>
      <c r="H5798" s="10" t="s">
        <v>18</v>
      </c>
      <c r="I5798" s="10" t="s">
        <v>19</v>
      </c>
      <c r="J5798" s="10" t="s">
        <v>329</v>
      </c>
      <c r="K5798" s="10">
        <v>19</v>
      </c>
      <c r="L5798" s="10">
        <v>1</v>
      </c>
      <c r="M5798" s="10">
        <v>0</v>
      </c>
      <c r="N5798" s="10">
        <v>0</v>
      </c>
    </row>
    <row r="5799" spans="1:14" x14ac:dyDescent="0.15">
      <c r="A5799" t="str">
        <f t="shared" si="93"/>
        <v>202004_123_4562342690036</v>
      </c>
      <c r="B5799" s="10">
        <v>202004</v>
      </c>
      <c r="C5799" s="10">
        <v>123</v>
      </c>
      <c r="D5799" s="10" t="s">
        <v>53</v>
      </c>
      <c r="E5799" s="11">
        <v>4562342690036</v>
      </c>
      <c r="F5799" s="10">
        <v>0</v>
      </c>
      <c r="G5799" s="10">
        <v>0</v>
      </c>
      <c r="H5799" s="10" t="s">
        <v>20</v>
      </c>
      <c r="I5799" s="10" t="s">
        <v>19</v>
      </c>
      <c r="J5799" s="10" t="s">
        <v>329</v>
      </c>
      <c r="K5799" s="10">
        <v>4</v>
      </c>
      <c r="L5799" s="10">
        <v>0</v>
      </c>
      <c r="M5799" s="10">
        <v>0</v>
      </c>
      <c r="N5799" s="10">
        <v>0</v>
      </c>
    </row>
    <row r="5800" spans="1:14" x14ac:dyDescent="0.15">
      <c r="A5800" t="str">
        <f t="shared" si="93"/>
        <v>202004_123_4562342690050</v>
      </c>
      <c r="B5800" s="10">
        <v>202004</v>
      </c>
      <c r="C5800" s="10">
        <v>123</v>
      </c>
      <c r="D5800" s="10" t="s">
        <v>53</v>
      </c>
      <c r="E5800" s="11">
        <v>4562342690050</v>
      </c>
      <c r="F5800" s="10">
        <v>0</v>
      </c>
      <c r="G5800" s="10">
        <v>0</v>
      </c>
      <c r="H5800" s="10" t="s">
        <v>22</v>
      </c>
      <c r="I5800" s="10" t="s">
        <v>19</v>
      </c>
      <c r="J5800" s="10" t="s">
        <v>329</v>
      </c>
      <c r="K5800" s="10">
        <v>4</v>
      </c>
      <c r="L5800" s="10">
        <v>0</v>
      </c>
      <c r="M5800" s="10">
        <v>0</v>
      </c>
      <c r="N5800" s="10">
        <v>0</v>
      </c>
    </row>
    <row r="5801" spans="1:14" x14ac:dyDescent="0.15">
      <c r="A5801" t="str">
        <f t="shared" si="93"/>
        <v>202004_123_4562342690043</v>
      </c>
      <c r="B5801" s="10">
        <v>202004</v>
      </c>
      <c r="C5801" s="10">
        <v>123</v>
      </c>
      <c r="D5801" s="10" t="s">
        <v>53</v>
      </c>
      <c r="E5801" s="11">
        <v>4562342690043</v>
      </c>
      <c r="F5801" s="10">
        <v>0</v>
      </c>
      <c r="G5801" s="10">
        <v>0</v>
      </c>
      <c r="H5801" s="10" t="s">
        <v>21</v>
      </c>
      <c r="I5801" s="10" t="s">
        <v>19</v>
      </c>
      <c r="J5801" s="10" t="s">
        <v>329</v>
      </c>
      <c r="K5801" s="10">
        <v>12</v>
      </c>
      <c r="L5801" s="10">
        <v>0</v>
      </c>
      <c r="M5801" s="10">
        <v>0</v>
      </c>
      <c r="N5801" s="10">
        <v>0</v>
      </c>
    </row>
    <row r="5802" spans="1:14" x14ac:dyDescent="0.15">
      <c r="A5802" t="str">
        <f t="shared" si="93"/>
        <v>202004_123_4562342690067</v>
      </c>
      <c r="B5802" s="10">
        <v>202004</v>
      </c>
      <c r="C5802" s="10">
        <v>123</v>
      </c>
      <c r="D5802" s="10" t="s">
        <v>53</v>
      </c>
      <c r="E5802" s="11">
        <v>4562342690067</v>
      </c>
      <c r="F5802" s="10">
        <v>0</v>
      </c>
      <c r="G5802" s="10">
        <v>0</v>
      </c>
      <c r="H5802" s="10" t="s">
        <v>23</v>
      </c>
      <c r="I5802" s="10" t="s">
        <v>19</v>
      </c>
      <c r="J5802" s="10" t="s">
        <v>329</v>
      </c>
      <c r="K5802" s="10">
        <v>10</v>
      </c>
      <c r="L5802" s="10">
        <v>1</v>
      </c>
      <c r="M5802" s="10">
        <v>0</v>
      </c>
      <c r="N5802" s="10">
        <v>0</v>
      </c>
    </row>
    <row r="5803" spans="1:14" x14ac:dyDescent="0.15">
      <c r="A5803" t="str">
        <f t="shared" si="93"/>
        <v>202004_123_4562342690074</v>
      </c>
      <c r="B5803" s="10">
        <v>202004</v>
      </c>
      <c r="C5803" s="10">
        <v>123</v>
      </c>
      <c r="D5803" s="10" t="s">
        <v>53</v>
      </c>
      <c r="E5803" s="11">
        <v>4562342690074</v>
      </c>
      <c r="F5803" s="10">
        <v>0</v>
      </c>
      <c r="G5803" s="10">
        <v>0</v>
      </c>
      <c r="H5803" s="10" t="s">
        <v>24</v>
      </c>
      <c r="I5803" s="10" t="s">
        <v>19</v>
      </c>
      <c r="J5803" s="10" t="s">
        <v>329</v>
      </c>
      <c r="K5803" s="10">
        <v>6</v>
      </c>
      <c r="L5803" s="10">
        <v>0</v>
      </c>
      <c r="M5803" s="10">
        <v>0</v>
      </c>
      <c r="N5803" s="10">
        <v>0</v>
      </c>
    </row>
    <row r="5804" spans="1:14" x14ac:dyDescent="0.15">
      <c r="A5804" t="str">
        <f t="shared" si="93"/>
        <v>202004_123_4562342690081</v>
      </c>
      <c r="B5804" s="10">
        <v>202004</v>
      </c>
      <c r="C5804" s="10">
        <v>123</v>
      </c>
      <c r="D5804" s="10" t="s">
        <v>53</v>
      </c>
      <c r="E5804" s="11">
        <v>4562342690081</v>
      </c>
      <c r="F5804" s="10">
        <v>0</v>
      </c>
      <c r="G5804" s="10">
        <v>0</v>
      </c>
      <c r="H5804" s="10" t="s">
        <v>25</v>
      </c>
      <c r="I5804" s="10" t="s">
        <v>19</v>
      </c>
      <c r="J5804" s="10" t="s">
        <v>329</v>
      </c>
      <c r="K5804" s="10">
        <v>1</v>
      </c>
      <c r="L5804" s="10">
        <v>0</v>
      </c>
      <c r="M5804" s="10">
        <v>0</v>
      </c>
      <c r="N5804" s="10">
        <v>0</v>
      </c>
    </row>
    <row r="5805" spans="1:14" x14ac:dyDescent="0.15">
      <c r="A5805" t="str">
        <f t="shared" si="93"/>
        <v>202004_306_4562342690029</v>
      </c>
      <c r="B5805" s="10">
        <v>202004</v>
      </c>
      <c r="C5805" s="10">
        <v>306</v>
      </c>
      <c r="D5805" s="10" t="s">
        <v>73</v>
      </c>
      <c r="E5805" s="11">
        <v>4562342690029</v>
      </c>
      <c r="F5805" s="10">
        <v>0</v>
      </c>
      <c r="G5805" s="10">
        <v>0</v>
      </c>
      <c r="H5805" s="10" t="s">
        <v>18</v>
      </c>
      <c r="I5805" s="10" t="s">
        <v>19</v>
      </c>
      <c r="J5805" s="10" t="s">
        <v>329</v>
      </c>
      <c r="K5805" s="10">
        <v>20</v>
      </c>
      <c r="L5805" s="10">
        <v>0</v>
      </c>
      <c r="M5805" s="10">
        <v>0</v>
      </c>
      <c r="N5805" s="10">
        <v>0</v>
      </c>
    </row>
    <row r="5806" spans="1:14" x14ac:dyDescent="0.15">
      <c r="A5806" t="str">
        <f t="shared" si="93"/>
        <v>202004_306_4562342690036</v>
      </c>
      <c r="B5806" s="10">
        <v>202004</v>
      </c>
      <c r="C5806" s="10">
        <v>306</v>
      </c>
      <c r="D5806" s="10" t="s">
        <v>73</v>
      </c>
      <c r="E5806" s="11">
        <v>4562342690036</v>
      </c>
      <c r="F5806" s="10">
        <v>0</v>
      </c>
      <c r="G5806" s="10">
        <v>0</v>
      </c>
      <c r="H5806" s="10" t="s">
        <v>20</v>
      </c>
      <c r="I5806" s="10" t="s">
        <v>19</v>
      </c>
      <c r="J5806" s="10" t="s">
        <v>329</v>
      </c>
      <c r="K5806" s="10">
        <v>6</v>
      </c>
      <c r="L5806" s="10">
        <v>0</v>
      </c>
      <c r="M5806" s="10">
        <v>0</v>
      </c>
      <c r="N5806" s="10">
        <v>0</v>
      </c>
    </row>
    <row r="5807" spans="1:14" x14ac:dyDescent="0.15">
      <c r="A5807" t="str">
        <f t="shared" si="93"/>
        <v>202004_306_4562342690050</v>
      </c>
      <c r="B5807" s="10">
        <v>202004</v>
      </c>
      <c r="C5807" s="10">
        <v>306</v>
      </c>
      <c r="D5807" s="10" t="s">
        <v>73</v>
      </c>
      <c r="E5807" s="11">
        <v>4562342690050</v>
      </c>
      <c r="F5807" s="10">
        <v>0</v>
      </c>
      <c r="G5807" s="10">
        <v>0</v>
      </c>
      <c r="H5807" s="10" t="s">
        <v>22</v>
      </c>
      <c r="I5807" s="10" t="s">
        <v>19</v>
      </c>
      <c r="J5807" s="10" t="s">
        <v>329</v>
      </c>
      <c r="K5807" s="10">
        <v>5</v>
      </c>
      <c r="L5807" s="10">
        <v>0</v>
      </c>
      <c r="M5807" s="10">
        <v>0</v>
      </c>
      <c r="N5807" s="10">
        <v>0</v>
      </c>
    </row>
    <row r="5808" spans="1:14" x14ac:dyDescent="0.15">
      <c r="A5808" t="str">
        <f t="shared" si="93"/>
        <v>202004_306_4562342690043</v>
      </c>
      <c r="B5808" s="10">
        <v>202004</v>
      </c>
      <c r="C5808" s="10">
        <v>306</v>
      </c>
      <c r="D5808" s="10" t="s">
        <v>73</v>
      </c>
      <c r="E5808" s="11">
        <v>4562342690043</v>
      </c>
      <c r="F5808" s="10">
        <v>0</v>
      </c>
      <c r="G5808" s="10">
        <v>0</v>
      </c>
      <c r="H5808" s="10" t="s">
        <v>21</v>
      </c>
      <c r="I5808" s="10" t="s">
        <v>19</v>
      </c>
      <c r="J5808" s="10" t="s">
        <v>329</v>
      </c>
      <c r="K5808" s="10">
        <v>16</v>
      </c>
      <c r="L5808" s="10">
        <v>0</v>
      </c>
      <c r="M5808" s="10">
        <v>0</v>
      </c>
      <c r="N5808" s="10">
        <v>0</v>
      </c>
    </row>
    <row r="5809" spans="1:14" x14ac:dyDescent="0.15">
      <c r="A5809" t="str">
        <f t="shared" si="93"/>
        <v>202004_306_4562342690067</v>
      </c>
      <c r="B5809" s="10">
        <v>202004</v>
      </c>
      <c r="C5809" s="10">
        <v>306</v>
      </c>
      <c r="D5809" s="10" t="s">
        <v>73</v>
      </c>
      <c r="E5809" s="11">
        <v>4562342690067</v>
      </c>
      <c r="F5809" s="10">
        <v>0</v>
      </c>
      <c r="G5809" s="10">
        <v>0</v>
      </c>
      <c r="H5809" s="10" t="s">
        <v>23</v>
      </c>
      <c r="I5809" s="10" t="s">
        <v>19</v>
      </c>
      <c r="J5809" s="10" t="s">
        <v>329</v>
      </c>
      <c r="K5809" s="10">
        <v>22</v>
      </c>
      <c r="L5809" s="10">
        <v>0</v>
      </c>
      <c r="M5809" s="10">
        <v>0</v>
      </c>
      <c r="N5809" s="10">
        <v>0</v>
      </c>
    </row>
    <row r="5810" spans="1:14" x14ac:dyDescent="0.15">
      <c r="A5810" t="str">
        <f t="shared" si="93"/>
        <v>202004_306_4562342690074</v>
      </c>
      <c r="B5810" s="10">
        <v>202004</v>
      </c>
      <c r="C5810" s="10">
        <v>306</v>
      </c>
      <c r="D5810" s="10" t="s">
        <v>73</v>
      </c>
      <c r="E5810" s="11">
        <v>4562342690074</v>
      </c>
      <c r="F5810" s="10">
        <v>0</v>
      </c>
      <c r="G5810" s="10">
        <v>0</v>
      </c>
      <c r="H5810" s="10" t="s">
        <v>24</v>
      </c>
      <c r="I5810" s="10" t="s">
        <v>19</v>
      </c>
      <c r="J5810" s="10" t="s">
        <v>329</v>
      </c>
      <c r="K5810" s="10">
        <v>12</v>
      </c>
      <c r="L5810" s="10">
        <v>1</v>
      </c>
      <c r="M5810" s="10">
        <v>0</v>
      </c>
      <c r="N5810" s="10">
        <v>0</v>
      </c>
    </row>
    <row r="5811" spans="1:14" x14ac:dyDescent="0.15">
      <c r="A5811" t="str">
        <f t="shared" si="93"/>
        <v>202004_306_4562342690081</v>
      </c>
      <c r="B5811" s="10">
        <v>202004</v>
      </c>
      <c r="C5811" s="10">
        <v>306</v>
      </c>
      <c r="D5811" s="10" t="s">
        <v>73</v>
      </c>
      <c r="E5811" s="11">
        <v>4562342690081</v>
      </c>
      <c r="F5811" s="10">
        <v>0</v>
      </c>
      <c r="G5811" s="10">
        <v>0</v>
      </c>
      <c r="H5811" s="10" t="s">
        <v>25</v>
      </c>
      <c r="I5811" s="10" t="s">
        <v>19</v>
      </c>
      <c r="J5811" s="10" t="s">
        <v>329</v>
      </c>
      <c r="K5811" s="10">
        <v>4</v>
      </c>
      <c r="L5811" s="10">
        <v>0</v>
      </c>
      <c r="M5811" s="10">
        <v>0</v>
      </c>
      <c r="N5811" s="10">
        <v>0</v>
      </c>
    </row>
    <row r="5812" spans="1:14" x14ac:dyDescent="0.15">
      <c r="A5812" t="str">
        <f t="shared" si="93"/>
        <v>202004_334_4562342690029</v>
      </c>
      <c r="B5812" s="10">
        <v>202004</v>
      </c>
      <c r="C5812" s="10">
        <v>334</v>
      </c>
      <c r="D5812" s="10" t="s">
        <v>87</v>
      </c>
      <c r="E5812" s="11">
        <v>4562342690029</v>
      </c>
      <c r="F5812" s="10">
        <v>0</v>
      </c>
      <c r="G5812" s="10">
        <v>0</v>
      </c>
      <c r="H5812" s="10" t="s">
        <v>18</v>
      </c>
      <c r="I5812" s="10" t="s">
        <v>19</v>
      </c>
      <c r="J5812" s="10" t="s">
        <v>329</v>
      </c>
      <c r="K5812" s="10">
        <v>23</v>
      </c>
      <c r="L5812" s="10">
        <v>0</v>
      </c>
      <c r="M5812" s="10">
        <v>0</v>
      </c>
      <c r="N5812" s="10">
        <v>0</v>
      </c>
    </row>
    <row r="5813" spans="1:14" x14ac:dyDescent="0.15">
      <c r="A5813" t="str">
        <f t="shared" si="93"/>
        <v>202004_334_4562342690036</v>
      </c>
      <c r="B5813" s="10">
        <v>202004</v>
      </c>
      <c r="C5813" s="10">
        <v>334</v>
      </c>
      <c r="D5813" s="10" t="s">
        <v>87</v>
      </c>
      <c r="E5813" s="11">
        <v>4562342690036</v>
      </c>
      <c r="F5813" s="10">
        <v>0</v>
      </c>
      <c r="G5813" s="10">
        <v>0</v>
      </c>
      <c r="H5813" s="10" t="s">
        <v>20</v>
      </c>
      <c r="I5813" s="10" t="s">
        <v>19</v>
      </c>
      <c r="J5813" s="10" t="s">
        <v>329</v>
      </c>
      <c r="K5813" s="10">
        <v>6</v>
      </c>
      <c r="L5813" s="10">
        <v>0</v>
      </c>
      <c r="M5813" s="10">
        <v>0</v>
      </c>
      <c r="N5813" s="10">
        <v>0</v>
      </c>
    </row>
    <row r="5814" spans="1:14" x14ac:dyDescent="0.15">
      <c r="A5814" t="str">
        <f t="shared" si="93"/>
        <v>202004_334_4562342690050</v>
      </c>
      <c r="B5814" s="10">
        <v>202004</v>
      </c>
      <c r="C5814" s="10">
        <v>334</v>
      </c>
      <c r="D5814" s="10" t="s">
        <v>87</v>
      </c>
      <c r="E5814" s="11">
        <v>4562342690050</v>
      </c>
      <c r="F5814" s="10">
        <v>0</v>
      </c>
      <c r="G5814" s="10">
        <v>0</v>
      </c>
      <c r="H5814" s="10" t="s">
        <v>22</v>
      </c>
      <c r="I5814" s="10" t="s">
        <v>19</v>
      </c>
      <c r="J5814" s="10" t="s">
        <v>329</v>
      </c>
      <c r="K5814" s="10">
        <v>7</v>
      </c>
      <c r="L5814" s="10">
        <v>0</v>
      </c>
      <c r="M5814" s="10">
        <v>0</v>
      </c>
      <c r="N5814" s="10">
        <v>0</v>
      </c>
    </row>
    <row r="5815" spans="1:14" x14ac:dyDescent="0.15">
      <c r="A5815" t="str">
        <f t="shared" si="93"/>
        <v>202004_334_4562342690043</v>
      </c>
      <c r="B5815" s="10">
        <v>202004</v>
      </c>
      <c r="C5815" s="10">
        <v>334</v>
      </c>
      <c r="D5815" s="10" t="s">
        <v>87</v>
      </c>
      <c r="E5815" s="11">
        <v>4562342690043</v>
      </c>
      <c r="F5815" s="10">
        <v>0</v>
      </c>
      <c r="G5815" s="10">
        <v>0</v>
      </c>
      <c r="H5815" s="10" t="s">
        <v>21</v>
      </c>
      <c r="I5815" s="10" t="s">
        <v>19</v>
      </c>
      <c r="J5815" s="10" t="s">
        <v>329</v>
      </c>
      <c r="K5815" s="10">
        <v>15</v>
      </c>
      <c r="L5815" s="10">
        <v>1</v>
      </c>
      <c r="M5815" s="10">
        <v>0</v>
      </c>
      <c r="N5815" s="10">
        <v>0</v>
      </c>
    </row>
    <row r="5816" spans="1:14" x14ac:dyDescent="0.15">
      <c r="A5816" t="str">
        <f t="shared" si="93"/>
        <v>202004_334_4562342690067</v>
      </c>
      <c r="B5816" s="10">
        <v>202004</v>
      </c>
      <c r="C5816" s="10">
        <v>334</v>
      </c>
      <c r="D5816" s="10" t="s">
        <v>87</v>
      </c>
      <c r="E5816" s="11">
        <v>4562342690067</v>
      </c>
      <c r="F5816" s="10">
        <v>0</v>
      </c>
      <c r="G5816" s="10">
        <v>0</v>
      </c>
      <c r="H5816" s="10" t="s">
        <v>23</v>
      </c>
      <c r="I5816" s="10" t="s">
        <v>19</v>
      </c>
      <c r="J5816" s="10" t="s">
        <v>329</v>
      </c>
      <c r="K5816" s="10">
        <v>25</v>
      </c>
      <c r="L5816" s="10">
        <v>0</v>
      </c>
      <c r="M5816" s="10">
        <v>0</v>
      </c>
      <c r="N5816" s="10">
        <v>0</v>
      </c>
    </row>
    <row r="5817" spans="1:14" x14ac:dyDescent="0.15">
      <c r="A5817" t="str">
        <f t="shared" si="93"/>
        <v>202004_334_4562342690074</v>
      </c>
      <c r="B5817" s="10">
        <v>202004</v>
      </c>
      <c r="C5817" s="10">
        <v>334</v>
      </c>
      <c r="D5817" s="10" t="s">
        <v>87</v>
      </c>
      <c r="E5817" s="11">
        <v>4562342690074</v>
      </c>
      <c r="F5817" s="10">
        <v>0</v>
      </c>
      <c r="G5817" s="10">
        <v>0</v>
      </c>
      <c r="H5817" s="10" t="s">
        <v>24</v>
      </c>
      <c r="I5817" s="10" t="s">
        <v>19</v>
      </c>
      <c r="J5817" s="10" t="s">
        <v>329</v>
      </c>
      <c r="K5817" s="10">
        <v>17</v>
      </c>
      <c r="L5817" s="10">
        <v>0</v>
      </c>
      <c r="M5817" s="10">
        <v>0</v>
      </c>
      <c r="N5817" s="10">
        <v>0</v>
      </c>
    </row>
    <row r="5818" spans="1:14" x14ac:dyDescent="0.15">
      <c r="A5818" t="str">
        <f t="shared" si="93"/>
        <v>202004_334_4562342690081</v>
      </c>
      <c r="B5818" s="10">
        <v>202004</v>
      </c>
      <c r="C5818" s="10">
        <v>334</v>
      </c>
      <c r="D5818" s="10" t="s">
        <v>87</v>
      </c>
      <c r="E5818" s="11">
        <v>4562342690081</v>
      </c>
      <c r="F5818" s="10">
        <v>0</v>
      </c>
      <c r="G5818" s="10">
        <v>0</v>
      </c>
      <c r="H5818" s="10" t="s">
        <v>25</v>
      </c>
      <c r="I5818" s="10" t="s">
        <v>19</v>
      </c>
      <c r="J5818" s="10" t="s">
        <v>329</v>
      </c>
      <c r="K5818" s="10">
        <v>7</v>
      </c>
      <c r="L5818" s="10">
        <v>0</v>
      </c>
      <c r="M5818" s="10">
        <v>0</v>
      </c>
      <c r="N5818" s="10">
        <v>0</v>
      </c>
    </row>
    <row r="5819" spans="1:14" x14ac:dyDescent="0.15">
      <c r="A5819" t="str">
        <f t="shared" si="93"/>
        <v>202004_349_4562342690029</v>
      </c>
      <c r="B5819" s="10">
        <v>202004</v>
      </c>
      <c r="C5819" s="10">
        <v>349</v>
      </c>
      <c r="D5819" s="10" t="s">
        <v>90</v>
      </c>
      <c r="E5819" s="11">
        <v>4562342690029</v>
      </c>
      <c r="F5819" s="10">
        <v>0</v>
      </c>
      <c r="G5819" s="10">
        <v>0</v>
      </c>
      <c r="H5819" s="10" t="s">
        <v>18</v>
      </c>
      <c r="I5819" s="10" t="s">
        <v>19</v>
      </c>
      <c r="J5819" s="10" t="s">
        <v>329</v>
      </c>
      <c r="K5819" s="10">
        <v>7</v>
      </c>
      <c r="L5819" s="10">
        <v>2</v>
      </c>
      <c r="M5819" s="10">
        <v>0</v>
      </c>
      <c r="N5819" s="10">
        <v>0</v>
      </c>
    </row>
    <row r="5820" spans="1:14" x14ac:dyDescent="0.15">
      <c r="A5820" t="str">
        <f t="shared" si="93"/>
        <v>202004_349_4562342690036</v>
      </c>
      <c r="B5820" s="10">
        <v>202004</v>
      </c>
      <c r="C5820" s="10">
        <v>349</v>
      </c>
      <c r="D5820" s="10" t="s">
        <v>90</v>
      </c>
      <c r="E5820" s="11">
        <v>4562342690036</v>
      </c>
      <c r="F5820" s="10">
        <v>0</v>
      </c>
      <c r="G5820" s="10">
        <v>0</v>
      </c>
      <c r="H5820" s="10" t="s">
        <v>20</v>
      </c>
      <c r="I5820" s="10" t="s">
        <v>19</v>
      </c>
      <c r="J5820" s="10" t="s">
        <v>329</v>
      </c>
      <c r="K5820" s="10">
        <v>2</v>
      </c>
      <c r="L5820" s="10">
        <v>1</v>
      </c>
      <c r="M5820" s="10">
        <v>0</v>
      </c>
      <c r="N5820" s="10">
        <v>0</v>
      </c>
    </row>
    <row r="5821" spans="1:14" x14ac:dyDescent="0.15">
      <c r="A5821" t="str">
        <f t="shared" si="93"/>
        <v>202004_349_4562342690050</v>
      </c>
      <c r="B5821" s="10">
        <v>202004</v>
      </c>
      <c r="C5821" s="10">
        <v>349</v>
      </c>
      <c r="D5821" s="10" t="s">
        <v>90</v>
      </c>
      <c r="E5821" s="11">
        <v>4562342690050</v>
      </c>
      <c r="F5821" s="10">
        <v>0</v>
      </c>
      <c r="G5821" s="10">
        <v>0</v>
      </c>
      <c r="H5821" s="10" t="s">
        <v>22</v>
      </c>
      <c r="I5821" s="10" t="s">
        <v>19</v>
      </c>
      <c r="J5821" s="10" t="s">
        <v>329</v>
      </c>
      <c r="K5821" s="10">
        <v>0</v>
      </c>
      <c r="L5821" s="10">
        <v>1</v>
      </c>
      <c r="M5821" s="10">
        <v>0</v>
      </c>
      <c r="N5821" s="10">
        <v>0</v>
      </c>
    </row>
    <row r="5822" spans="1:14" x14ac:dyDescent="0.15">
      <c r="A5822" t="str">
        <f t="shared" si="93"/>
        <v>202004_349_4562342690043</v>
      </c>
      <c r="B5822" s="10">
        <v>202004</v>
      </c>
      <c r="C5822" s="10">
        <v>349</v>
      </c>
      <c r="D5822" s="10" t="s">
        <v>90</v>
      </c>
      <c r="E5822" s="11">
        <v>4562342690043</v>
      </c>
      <c r="F5822" s="10">
        <v>0</v>
      </c>
      <c r="G5822" s="10">
        <v>0</v>
      </c>
      <c r="H5822" s="10" t="s">
        <v>21</v>
      </c>
      <c r="I5822" s="10" t="s">
        <v>19</v>
      </c>
      <c r="J5822" s="10" t="s">
        <v>329</v>
      </c>
      <c r="K5822" s="10">
        <v>5</v>
      </c>
      <c r="L5822" s="10">
        <v>0</v>
      </c>
      <c r="M5822" s="10">
        <v>0</v>
      </c>
      <c r="N5822" s="10">
        <v>0</v>
      </c>
    </row>
    <row r="5823" spans="1:14" x14ac:dyDescent="0.15">
      <c r="A5823" t="str">
        <f t="shared" si="93"/>
        <v>202004_349_4562342690067</v>
      </c>
      <c r="B5823" s="10">
        <v>202004</v>
      </c>
      <c r="C5823" s="10">
        <v>349</v>
      </c>
      <c r="D5823" s="10" t="s">
        <v>90</v>
      </c>
      <c r="E5823" s="11">
        <v>4562342690067</v>
      </c>
      <c r="F5823" s="10">
        <v>0</v>
      </c>
      <c r="G5823" s="10">
        <v>0</v>
      </c>
      <c r="H5823" s="10" t="s">
        <v>23</v>
      </c>
      <c r="I5823" s="10" t="s">
        <v>19</v>
      </c>
      <c r="J5823" s="10" t="s">
        <v>329</v>
      </c>
      <c r="K5823" s="10">
        <v>18</v>
      </c>
      <c r="L5823" s="10">
        <v>0</v>
      </c>
      <c r="M5823" s="10">
        <v>0</v>
      </c>
      <c r="N5823" s="10">
        <v>0</v>
      </c>
    </row>
    <row r="5824" spans="1:14" x14ac:dyDescent="0.15">
      <c r="A5824" t="str">
        <f t="shared" si="93"/>
        <v>202004_349_4562342690074</v>
      </c>
      <c r="B5824" s="10">
        <v>202004</v>
      </c>
      <c r="C5824" s="10">
        <v>349</v>
      </c>
      <c r="D5824" s="10" t="s">
        <v>90</v>
      </c>
      <c r="E5824" s="11">
        <v>4562342690074</v>
      </c>
      <c r="F5824" s="10">
        <v>0</v>
      </c>
      <c r="G5824" s="10">
        <v>0</v>
      </c>
      <c r="H5824" s="10" t="s">
        <v>24</v>
      </c>
      <c r="I5824" s="10" t="s">
        <v>19</v>
      </c>
      <c r="J5824" s="10" t="s">
        <v>329</v>
      </c>
      <c r="K5824" s="10">
        <v>4</v>
      </c>
      <c r="L5824" s="10">
        <v>0</v>
      </c>
      <c r="M5824" s="10">
        <v>0</v>
      </c>
      <c r="N5824" s="10">
        <v>0</v>
      </c>
    </row>
    <row r="5825" spans="1:14" x14ac:dyDescent="0.15">
      <c r="A5825" t="str">
        <f t="shared" si="93"/>
        <v>202004_349_4562342690081</v>
      </c>
      <c r="B5825" s="10">
        <v>202004</v>
      </c>
      <c r="C5825" s="10">
        <v>349</v>
      </c>
      <c r="D5825" s="10" t="s">
        <v>90</v>
      </c>
      <c r="E5825" s="11">
        <v>4562342690081</v>
      </c>
      <c r="F5825" s="10">
        <v>0</v>
      </c>
      <c r="G5825" s="10">
        <v>0</v>
      </c>
      <c r="H5825" s="10" t="s">
        <v>25</v>
      </c>
      <c r="I5825" s="10" t="s">
        <v>19</v>
      </c>
      <c r="J5825" s="10" t="s">
        <v>329</v>
      </c>
      <c r="K5825" s="10">
        <v>1</v>
      </c>
      <c r="L5825" s="10">
        <v>0</v>
      </c>
      <c r="M5825" s="10">
        <v>0</v>
      </c>
      <c r="N5825" s="10">
        <v>0</v>
      </c>
    </row>
    <row r="5826" spans="1:14" x14ac:dyDescent="0.15">
      <c r="A5826" t="str">
        <f t="shared" si="93"/>
        <v>202004_401_4562342690029</v>
      </c>
      <c r="B5826" s="10">
        <v>202004</v>
      </c>
      <c r="C5826" s="10">
        <v>401</v>
      </c>
      <c r="D5826" s="10" t="s">
        <v>107</v>
      </c>
      <c r="E5826" s="11">
        <v>4562342690029</v>
      </c>
      <c r="F5826" s="10">
        <v>0</v>
      </c>
      <c r="G5826" s="10">
        <v>0</v>
      </c>
      <c r="H5826" s="10" t="s">
        <v>18</v>
      </c>
      <c r="I5826" s="10" t="s">
        <v>19</v>
      </c>
      <c r="J5826" s="10" t="s">
        <v>329</v>
      </c>
      <c r="K5826" s="10">
        <v>13</v>
      </c>
      <c r="L5826" s="10">
        <v>0</v>
      </c>
      <c r="M5826" s="10">
        <v>0</v>
      </c>
      <c r="N5826" s="10">
        <v>0</v>
      </c>
    </row>
    <row r="5827" spans="1:14" x14ac:dyDescent="0.15">
      <c r="A5827" t="str">
        <f t="shared" si="93"/>
        <v>202004_401_4562342690036</v>
      </c>
      <c r="B5827" s="10">
        <v>202004</v>
      </c>
      <c r="C5827" s="10">
        <v>401</v>
      </c>
      <c r="D5827" s="10" t="s">
        <v>107</v>
      </c>
      <c r="E5827" s="11">
        <v>4562342690036</v>
      </c>
      <c r="F5827" s="10">
        <v>0</v>
      </c>
      <c r="G5827" s="10">
        <v>0</v>
      </c>
      <c r="H5827" s="10" t="s">
        <v>20</v>
      </c>
      <c r="I5827" s="10" t="s">
        <v>19</v>
      </c>
      <c r="J5827" s="10" t="s">
        <v>329</v>
      </c>
      <c r="K5827" s="10">
        <v>1</v>
      </c>
      <c r="L5827" s="10">
        <v>0</v>
      </c>
      <c r="M5827" s="10">
        <v>0</v>
      </c>
      <c r="N5827" s="10">
        <v>0</v>
      </c>
    </row>
    <row r="5828" spans="1:14" x14ac:dyDescent="0.15">
      <c r="A5828" t="str">
        <f t="shared" si="93"/>
        <v>202004_401_4562342690050</v>
      </c>
      <c r="B5828" s="10">
        <v>202004</v>
      </c>
      <c r="C5828" s="10">
        <v>401</v>
      </c>
      <c r="D5828" s="10" t="s">
        <v>107</v>
      </c>
      <c r="E5828" s="11">
        <v>4562342690050</v>
      </c>
      <c r="F5828" s="10">
        <v>0</v>
      </c>
      <c r="G5828" s="10">
        <v>0</v>
      </c>
      <c r="H5828" s="10" t="s">
        <v>22</v>
      </c>
      <c r="I5828" s="10" t="s">
        <v>19</v>
      </c>
      <c r="J5828" s="10" t="s">
        <v>329</v>
      </c>
      <c r="K5828" s="10">
        <v>2</v>
      </c>
      <c r="L5828" s="10">
        <v>1</v>
      </c>
      <c r="M5828" s="10">
        <v>0</v>
      </c>
      <c r="N5828" s="10">
        <v>0</v>
      </c>
    </row>
    <row r="5829" spans="1:14" x14ac:dyDescent="0.15">
      <c r="A5829" t="str">
        <f t="shared" si="93"/>
        <v>202004_401_4562342690043</v>
      </c>
      <c r="B5829" s="10">
        <v>202004</v>
      </c>
      <c r="C5829" s="10">
        <v>401</v>
      </c>
      <c r="D5829" s="10" t="s">
        <v>107</v>
      </c>
      <c r="E5829" s="11">
        <v>4562342690043</v>
      </c>
      <c r="F5829" s="10">
        <v>0</v>
      </c>
      <c r="G5829" s="10">
        <v>0</v>
      </c>
      <c r="H5829" s="10" t="s">
        <v>21</v>
      </c>
      <c r="I5829" s="10" t="s">
        <v>19</v>
      </c>
      <c r="J5829" s="10" t="s">
        <v>329</v>
      </c>
      <c r="K5829" s="10">
        <v>10</v>
      </c>
      <c r="L5829" s="10">
        <v>0</v>
      </c>
      <c r="M5829" s="10">
        <v>0</v>
      </c>
      <c r="N5829" s="10">
        <v>0</v>
      </c>
    </row>
    <row r="5830" spans="1:14" x14ac:dyDescent="0.15">
      <c r="A5830" t="str">
        <f t="shared" si="93"/>
        <v>202004_401_4562342690067</v>
      </c>
      <c r="B5830" s="10">
        <v>202004</v>
      </c>
      <c r="C5830" s="10">
        <v>401</v>
      </c>
      <c r="D5830" s="10" t="s">
        <v>107</v>
      </c>
      <c r="E5830" s="11">
        <v>4562342690067</v>
      </c>
      <c r="F5830" s="10">
        <v>0</v>
      </c>
      <c r="G5830" s="10">
        <v>0</v>
      </c>
      <c r="H5830" s="10" t="s">
        <v>23</v>
      </c>
      <c r="I5830" s="10" t="s">
        <v>19</v>
      </c>
      <c r="J5830" s="10" t="s">
        <v>329</v>
      </c>
      <c r="K5830" s="10">
        <v>15</v>
      </c>
      <c r="L5830" s="10">
        <v>0</v>
      </c>
      <c r="M5830" s="10">
        <v>0</v>
      </c>
      <c r="N5830" s="10">
        <v>0</v>
      </c>
    </row>
    <row r="5831" spans="1:14" x14ac:dyDescent="0.15">
      <c r="A5831" t="str">
        <f t="shared" si="93"/>
        <v>202004_401_4562342690074</v>
      </c>
      <c r="B5831" s="10">
        <v>202004</v>
      </c>
      <c r="C5831" s="10">
        <v>401</v>
      </c>
      <c r="D5831" s="10" t="s">
        <v>107</v>
      </c>
      <c r="E5831" s="11">
        <v>4562342690074</v>
      </c>
      <c r="F5831" s="10">
        <v>0</v>
      </c>
      <c r="G5831" s="10">
        <v>0</v>
      </c>
      <c r="H5831" s="10" t="s">
        <v>24</v>
      </c>
      <c r="I5831" s="10" t="s">
        <v>19</v>
      </c>
      <c r="J5831" s="10" t="s">
        <v>329</v>
      </c>
      <c r="K5831" s="10">
        <v>9</v>
      </c>
      <c r="L5831" s="10">
        <v>0</v>
      </c>
      <c r="M5831" s="10">
        <v>0</v>
      </c>
      <c r="N5831" s="10">
        <v>0</v>
      </c>
    </row>
    <row r="5832" spans="1:14" x14ac:dyDescent="0.15">
      <c r="A5832" t="str">
        <f t="shared" si="93"/>
        <v>202004_401_4562342690081</v>
      </c>
      <c r="B5832" s="10">
        <v>202004</v>
      </c>
      <c r="C5832" s="10">
        <v>401</v>
      </c>
      <c r="D5832" s="10" t="s">
        <v>107</v>
      </c>
      <c r="E5832" s="11">
        <v>4562342690081</v>
      </c>
      <c r="F5832" s="10">
        <v>0</v>
      </c>
      <c r="G5832" s="10">
        <v>0</v>
      </c>
      <c r="H5832" s="10" t="s">
        <v>25</v>
      </c>
      <c r="I5832" s="10" t="s">
        <v>19</v>
      </c>
      <c r="J5832" s="10" t="s">
        <v>329</v>
      </c>
      <c r="K5832" s="10">
        <v>2</v>
      </c>
      <c r="L5832" s="10">
        <v>0</v>
      </c>
      <c r="M5832" s="10">
        <v>0</v>
      </c>
      <c r="N5832" s="10">
        <v>0</v>
      </c>
    </row>
    <row r="5833" spans="1:14" x14ac:dyDescent="0.15">
      <c r="A5833" t="str">
        <f t="shared" si="93"/>
        <v>202004_91_4562342690029</v>
      </c>
      <c r="B5833" s="10">
        <v>202004</v>
      </c>
      <c r="C5833" s="10">
        <v>91</v>
      </c>
      <c r="D5833" s="10" t="s">
        <v>49</v>
      </c>
      <c r="E5833" s="11">
        <v>4562342690029</v>
      </c>
      <c r="F5833" s="10">
        <v>0</v>
      </c>
      <c r="G5833" s="10">
        <v>0</v>
      </c>
      <c r="H5833" s="10" t="s">
        <v>18</v>
      </c>
      <c r="I5833" s="10" t="s">
        <v>19</v>
      </c>
      <c r="J5833" s="10" t="s">
        <v>329</v>
      </c>
      <c r="K5833" s="10">
        <v>21</v>
      </c>
      <c r="L5833" s="10">
        <v>3</v>
      </c>
      <c r="M5833" s="10">
        <v>0</v>
      </c>
      <c r="N5833" s="10">
        <v>0</v>
      </c>
    </row>
    <row r="5834" spans="1:14" x14ac:dyDescent="0.15">
      <c r="A5834" t="str">
        <f t="shared" si="93"/>
        <v>202004_91_4562342690036</v>
      </c>
      <c r="B5834" s="10">
        <v>202004</v>
      </c>
      <c r="C5834" s="10">
        <v>91</v>
      </c>
      <c r="D5834" s="10" t="s">
        <v>49</v>
      </c>
      <c r="E5834" s="11">
        <v>4562342690036</v>
      </c>
      <c r="F5834" s="10">
        <v>0</v>
      </c>
      <c r="G5834" s="10">
        <v>0</v>
      </c>
      <c r="H5834" s="10" t="s">
        <v>20</v>
      </c>
      <c r="I5834" s="10" t="s">
        <v>19</v>
      </c>
      <c r="J5834" s="10" t="s">
        <v>329</v>
      </c>
      <c r="K5834" s="10">
        <v>10</v>
      </c>
      <c r="L5834" s="10">
        <v>0</v>
      </c>
      <c r="M5834" s="10">
        <v>0</v>
      </c>
      <c r="N5834" s="10">
        <v>0</v>
      </c>
    </row>
    <row r="5835" spans="1:14" x14ac:dyDescent="0.15">
      <c r="A5835" t="str">
        <f t="shared" si="93"/>
        <v>202004_91_4562342690050</v>
      </c>
      <c r="B5835" s="10">
        <v>202004</v>
      </c>
      <c r="C5835" s="10">
        <v>91</v>
      </c>
      <c r="D5835" s="10" t="s">
        <v>49</v>
      </c>
      <c r="E5835" s="11">
        <v>4562342690050</v>
      </c>
      <c r="F5835" s="10">
        <v>0</v>
      </c>
      <c r="G5835" s="10">
        <v>0</v>
      </c>
      <c r="H5835" s="10" t="s">
        <v>22</v>
      </c>
      <c r="I5835" s="10" t="s">
        <v>19</v>
      </c>
      <c r="J5835" s="10" t="s">
        <v>329</v>
      </c>
      <c r="K5835" s="10">
        <v>6</v>
      </c>
      <c r="L5835" s="10">
        <v>0</v>
      </c>
      <c r="M5835" s="10">
        <v>0</v>
      </c>
      <c r="N5835" s="10">
        <v>0</v>
      </c>
    </row>
    <row r="5836" spans="1:14" x14ac:dyDescent="0.15">
      <c r="A5836" t="str">
        <f t="shared" si="93"/>
        <v>202004_91_4562342690043</v>
      </c>
      <c r="B5836" s="10">
        <v>202004</v>
      </c>
      <c r="C5836" s="10">
        <v>91</v>
      </c>
      <c r="D5836" s="10" t="s">
        <v>49</v>
      </c>
      <c r="E5836" s="11">
        <v>4562342690043</v>
      </c>
      <c r="F5836" s="10">
        <v>0</v>
      </c>
      <c r="G5836" s="10">
        <v>0</v>
      </c>
      <c r="H5836" s="10" t="s">
        <v>21</v>
      </c>
      <c r="I5836" s="10" t="s">
        <v>19</v>
      </c>
      <c r="J5836" s="10" t="s">
        <v>329</v>
      </c>
      <c r="K5836" s="10">
        <v>19</v>
      </c>
      <c r="L5836" s="10">
        <v>0</v>
      </c>
      <c r="M5836" s="10">
        <v>0</v>
      </c>
      <c r="N5836" s="10">
        <v>0</v>
      </c>
    </row>
    <row r="5837" spans="1:14" x14ac:dyDescent="0.15">
      <c r="A5837" t="str">
        <f t="shared" si="93"/>
        <v>202004_91_4562342690067</v>
      </c>
      <c r="B5837" s="10">
        <v>202004</v>
      </c>
      <c r="C5837" s="10">
        <v>91</v>
      </c>
      <c r="D5837" s="10" t="s">
        <v>49</v>
      </c>
      <c r="E5837" s="11">
        <v>4562342690067</v>
      </c>
      <c r="F5837" s="10">
        <v>0</v>
      </c>
      <c r="G5837" s="10">
        <v>0</v>
      </c>
      <c r="H5837" s="10" t="s">
        <v>23</v>
      </c>
      <c r="I5837" s="10" t="s">
        <v>19</v>
      </c>
      <c r="J5837" s="10" t="s">
        <v>329</v>
      </c>
      <c r="K5837" s="10">
        <v>26</v>
      </c>
      <c r="L5837" s="10">
        <v>0</v>
      </c>
      <c r="M5837" s="10">
        <v>0</v>
      </c>
      <c r="N5837" s="10">
        <v>0</v>
      </c>
    </row>
    <row r="5838" spans="1:14" x14ac:dyDescent="0.15">
      <c r="A5838" t="str">
        <f t="shared" si="93"/>
        <v>202004_91_4562342690074</v>
      </c>
      <c r="B5838" s="10">
        <v>202004</v>
      </c>
      <c r="C5838" s="10">
        <v>91</v>
      </c>
      <c r="D5838" s="10" t="s">
        <v>49</v>
      </c>
      <c r="E5838" s="11">
        <v>4562342690074</v>
      </c>
      <c r="F5838" s="10">
        <v>0</v>
      </c>
      <c r="G5838" s="10">
        <v>0</v>
      </c>
      <c r="H5838" s="10" t="s">
        <v>24</v>
      </c>
      <c r="I5838" s="10" t="s">
        <v>19</v>
      </c>
      <c r="J5838" s="10" t="s">
        <v>329</v>
      </c>
      <c r="K5838" s="10">
        <v>16</v>
      </c>
      <c r="L5838" s="10">
        <v>2</v>
      </c>
      <c r="M5838" s="10">
        <v>0</v>
      </c>
      <c r="N5838" s="10">
        <v>0</v>
      </c>
    </row>
    <row r="5839" spans="1:14" x14ac:dyDescent="0.15">
      <c r="A5839" t="str">
        <f t="shared" si="93"/>
        <v>202004_91_4562342690081</v>
      </c>
      <c r="B5839" s="10">
        <v>202004</v>
      </c>
      <c r="C5839" s="10">
        <v>91</v>
      </c>
      <c r="D5839" s="10" t="s">
        <v>49</v>
      </c>
      <c r="E5839" s="11">
        <v>4562342690081</v>
      </c>
      <c r="F5839" s="10">
        <v>0</v>
      </c>
      <c r="G5839" s="10">
        <v>0</v>
      </c>
      <c r="H5839" s="10" t="s">
        <v>25</v>
      </c>
      <c r="I5839" s="10" t="s">
        <v>19</v>
      </c>
      <c r="J5839" s="10" t="s">
        <v>329</v>
      </c>
      <c r="K5839" s="10">
        <v>4</v>
      </c>
      <c r="L5839" s="10">
        <v>0</v>
      </c>
      <c r="M5839" s="10">
        <v>0</v>
      </c>
      <c r="N5839" s="10">
        <v>0</v>
      </c>
    </row>
    <row r="5840" spans="1:14" x14ac:dyDescent="0.15">
      <c r="A5840" t="str">
        <f t="shared" si="93"/>
        <v>202004_164_4562342690029</v>
      </c>
      <c r="B5840" s="10">
        <v>202004</v>
      </c>
      <c r="C5840" s="10">
        <v>164</v>
      </c>
      <c r="D5840" s="10" t="s">
        <v>61</v>
      </c>
      <c r="E5840" s="11">
        <v>4562342690029</v>
      </c>
      <c r="F5840" s="10">
        <v>0</v>
      </c>
      <c r="G5840" s="10">
        <v>0</v>
      </c>
      <c r="H5840" s="10" t="s">
        <v>18</v>
      </c>
      <c r="I5840" s="10" t="s">
        <v>19</v>
      </c>
      <c r="J5840" s="10" t="s">
        <v>329</v>
      </c>
      <c r="K5840" s="10">
        <v>20</v>
      </c>
      <c r="L5840" s="10">
        <v>2</v>
      </c>
      <c r="M5840" s="10">
        <v>0</v>
      </c>
      <c r="N5840" s="10">
        <v>0</v>
      </c>
    </row>
    <row r="5841" spans="1:14" x14ac:dyDescent="0.15">
      <c r="A5841" t="str">
        <f t="shared" si="93"/>
        <v>202004_164_4562342690036</v>
      </c>
      <c r="B5841" s="10">
        <v>202004</v>
      </c>
      <c r="C5841" s="10">
        <v>164</v>
      </c>
      <c r="D5841" s="10" t="s">
        <v>61</v>
      </c>
      <c r="E5841" s="11">
        <v>4562342690036</v>
      </c>
      <c r="F5841" s="10">
        <v>0</v>
      </c>
      <c r="G5841" s="10">
        <v>0</v>
      </c>
      <c r="H5841" s="10" t="s">
        <v>20</v>
      </c>
      <c r="I5841" s="10" t="s">
        <v>19</v>
      </c>
      <c r="J5841" s="10" t="s">
        <v>329</v>
      </c>
      <c r="K5841" s="10">
        <v>2</v>
      </c>
      <c r="L5841" s="10">
        <v>0</v>
      </c>
      <c r="M5841" s="10">
        <v>0</v>
      </c>
      <c r="N5841" s="10">
        <v>0</v>
      </c>
    </row>
    <row r="5842" spans="1:14" x14ac:dyDescent="0.15">
      <c r="A5842" t="str">
        <f t="shared" si="93"/>
        <v>202004_164_4562342690050</v>
      </c>
      <c r="B5842" s="10">
        <v>202004</v>
      </c>
      <c r="C5842" s="10">
        <v>164</v>
      </c>
      <c r="D5842" s="10" t="s">
        <v>61</v>
      </c>
      <c r="E5842" s="11">
        <v>4562342690050</v>
      </c>
      <c r="F5842" s="10">
        <v>0</v>
      </c>
      <c r="G5842" s="10">
        <v>0</v>
      </c>
      <c r="H5842" s="10" t="s">
        <v>22</v>
      </c>
      <c r="I5842" s="10" t="s">
        <v>19</v>
      </c>
      <c r="J5842" s="10" t="s">
        <v>329</v>
      </c>
      <c r="K5842" s="10">
        <v>2</v>
      </c>
      <c r="L5842" s="10">
        <v>0</v>
      </c>
      <c r="M5842" s="10">
        <v>0</v>
      </c>
      <c r="N5842" s="10">
        <v>0</v>
      </c>
    </row>
    <row r="5843" spans="1:14" x14ac:dyDescent="0.15">
      <c r="A5843" t="str">
        <f t="shared" si="93"/>
        <v>202004_164_4562342690043</v>
      </c>
      <c r="B5843" s="10">
        <v>202004</v>
      </c>
      <c r="C5843" s="10">
        <v>164</v>
      </c>
      <c r="D5843" s="10" t="s">
        <v>61</v>
      </c>
      <c r="E5843" s="11">
        <v>4562342690043</v>
      </c>
      <c r="F5843" s="10">
        <v>0</v>
      </c>
      <c r="G5843" s="10">
        <v>0</v>
      </c>
      <c r="H5843" s="10" t="s">
        <v>21</v>
      </c>
      <c r="I5843" s="10" t="s">
        <v>19</v>
      </c>
      <c r="J5843" s="10" t="s">
        <v>329</v>
      </c>
      <c r="K5843" s="10">
        <v>16</v>
      </c>
      <c r="L5843" s="10">
        <v>2</v>
      </c>
      <c r="M5843" s="10">
        <v>0</v>
      </c>
      <c r="N5843" s="10">
        <v>0</v>
      </c>
    </row>
    <row r="5844" spans="1:14" x14ac:dyDescent="0.15">
      <c r="A5844" t="str">
        <f t="shared" si="93"/>
        <v>202004_164_4562342690067</v>
      </c>
      <c r="B5844" s="10">
        <v>202004</v>
      </c>
      <c r="C5844" s="10">
        <v>164</v>
      </c>
      <c r="D5844" s="10" t="s">
        <v>61</v>
      </c>
      <c r="E5844" s="11">
        <v>4562342690067</v>
      </c>
      <c r="F5844" s="10">
        <v>0</v>
      </c>
      <c r="G5844" s="10">
        <v>0</v>
      </c>
      <c r="H5844" s="10" t="s">
        <v>23</v>
      </c>
      <c r="I5844" s="10" t="s">
        <v>19</v>
      </c>
      <c r="J5844" s="10" t="s">
        <v>329</v>
      </c>
      <c r="K5844" s="10">
        <v>24</v>
      </c>
      <c r="L5844" s="10">
        <v>0</v>
      </c>
      <c r="M5844" s="10">
        <v>0</v>
      </c>
      <c r="N5844" s="10">
        <v>0</v>
      </c>
    </row>
    <row r="5845" spans="1:14" x14ac:dyDescent="0.15">
      <c r="A5845" t="str">
        <f t="shared" si="93"/>
        <v>202004_164_4562342690074</v>
      </c>
      <c r="B5845" s="10">
        <v>202004</v>
      </c>
      <c r="C5845" s="10">
        <v>164</v>
      </c>
      <c r="D5845" s="10" t="s">
        <v>61</v>
      </c>
      <c r="E5845" s="11">
        <v>4562342690074</v>
      </c>
      <c r="F5845" s="10">
        <v>0</v>
      </c>
      <c r="G5845" s="10">
        <v>0</v>
      </c>
      <c r="H5845" s="10" t="s">
        <v>24</v>
      </c>
      <c r="I5845" s="10" t="s">
        <v>19</v>
      </c>
      <c r="J5845" s="10" t="s">
        <v>329</v>
      </c>
      <c r="K5845" s="10">
        <v>18</v>
      </c>
      <c r="L5845" s="10">
        <v>0</v>
      </c>
      <c r="M5845" s="10">
        <v>0</v>
      </c>
      <c r="N5845" s="10">
        <v>0</v>
      </c>
    </row>
    <row r="5846" spans="1:14" x14ac:dyDescent="0.15">
      <c r="A5846" t="str">
        <f t="shared" si="93"/>
        <v>202004_164_4562342690081</v>
      </c>
      <c r="B5846" s="10">
        <v>202004</v>
      </c>
      <c r="C5846" s="10">
        <v>164</v>
      </c>
      <c r="D5846" s="10" t="s">
        <v>61</v>
      </c>
      <c r="E5846" s="11">
        <v>4562342690081</v>
      </c>
      <c r="F5846" s="10">
        <v>0</v>
      </c>
      <c r="G5846" s="10">
        <v>0</v>
      </c>
      <c r="H5846" s="10" t="s">
        <v>25</v>
      </c>
      <c r="I5846" s="10" t="s">
        <v>19</v>
      </c>
      <c r="J5846" s="10" t="s">
        <v>329</v>
      </c>
      <c r="K5846" s="10">
        <v>3</v>
      </c>
      <c r="L5846" s="10">
        <v>0</v>
      </c>
      <c r="M5846" s="10">
        <v>0</v>
      </c>
      <c r="N5846" s="10">
        <v>0</v>
      </c>
    </row>
    <row r="5847" spans="1:14" x14ac:dyDescent="0.15">
      <c r="A5847" t="str">
        <f t="shared" si="93"/>
        <v>202004_90_4562342690029</v>
      </c>
      <c r="B5847" s="10">
        <v>202004</v>
      </c>
      <c r="C5847" s="10">
        <v>90</v>
      </c>
      <c r="D5847" s="10" t="s">
        <v>48</v>
      </c>
      <c r="E5847" s="11">
        <v>4562342690029</v>
      </c>
      <c r="F5847" s="10">
        <v>0</v>
      </c>
      <c r="G5847" s="10">
        <v>0</v>
      </c>
      <c r="H5847" s="10" t="s">
        <v>18</v>
      </c>
      <c r="I5847" s="10" t="s">
        <v>19</v>
      </c>
      <c r="J5847" s="10" t="s">
        <v>329</v>
      </c>
      <c r="K5847" s="10">
        <v>15</v>
      </c>
      <c r="L5847" s="10">
        <v>0</v>
      </c>
      <c r="M5847" s="10">
        <v>0</v>
      </c>
      <c r="N5847" s="10">
        <v>0</v>
      </c>
    </row>
    <row r="5848" spans="1:14" x14ac:dyDescent="0.15">
      <c r="A5848" t="str">
        <f t="shared" si="93"/>
        <v>202004_90_4562342690036</v>
      </c>
      <c r="B5848" s="10">
        <v>202004</v>
      </c>
      <c r="C5848" s="10">
        <v>90</v>
      </c>
      <c r="D5848" s="10" t="s">
        <v>48</v>
      </c>
      <c r="E5848" s="11">
        <v>4562342690036</v>
      </c>
      <c r="F5848" s="10">
        <v>0</v>
      </c>
      <c r="G5848" s="10">
        <v>0</v>
      </c>
      <c r="H5848" s="10" t="s">
        <v>20</v>
      </c>
      <c r="I5848" s="10" t="s">
        <v>19</v>
      </c>
      <c r="J5848" s="10" t="s">
        <v>329</v>
      </c>
      <c r="K5848" s="10">
        <v>4</v>
      </c>
      <c r="L5848" s="10">
        <v>0</v>
      </c>
      <c r="M5848" s="10">
        <v>0</v>
      </c>
      <c r="N5848" s="10">
        <v>0</v>
      </c>
    </row>
    <row r="5849" spans="1:14" x14ac:dyDescent="0.15">
      <c r="A5849" t="str">
        <f t="shared" ref="A5849:A5912" si="94">B5849&amp;"_"&amp;C5849&amp;"_"&amp;E5849</f>
        <v>202004_90_4562342690050</v>
      </c>
      <c r="B5849" s="10">
        <v>202004</v>
      </c>
      <c r="C5849" s="10">
        <v>90</v>
      </c>
      <c r="D5849" s="10" t="s">
        <v>48</v>
      </c>
      <c r="E5849" s="11">
        <v>4562342690050</v>
      </c>
      <c r="F5849" s="10">
        <v>0</v>
      </c>
      <c r="G5849" s="10">
        <v>0</v>
      </c>
      <c r="H5849" s="10" t="s">
        <v>22</v>
      </c>
      <c r="I5849" s="10" t="s">
        <v>19</v>
      </c>
      <c r="J5849" s="10" t="s">
        <v>329</v>
      </c>
      <c r="K5849" s="10">
        <v>4</v>
      </c>
      <c r="L5849" s="10">
        <v>0</v>
      </c>
      <c r="M5849" s="10">
        <v>0</v>
      </c>
      <c r="N5849" s="10">
        <v>0</v>
      </c>
    </row>
    <row r="5850" spans="1:14" x14ac:dyDescent="0.15">
      <c r="A5850" t="str">
        <f t="shared" si="94"/>
        <v>202004_90_4562342690043</v>
      </c>
      <c r="B5850" s="10">
        <v>202004</v>
      </c>
      <c r="C5850" s="10">
        <v>90</v>
      </c>
      <c r="D5850" s="10" t="s">
        <v>48</v>
      </c>
      <c r="E5850" s="11">
        <v>4562342690043</v>
      </c>
      <c r="F5850" s="10">
        <v>0</v>
      </c>
      <c r="G5850" s="10">
        <v>0</v>
      </c>
      <c r="H5850" s="10" t="s">
        <v>21</v>
      </c>
      <c r="I5850" s="10" t="s">
        <v>19</v>
      </c>
      <c r="J5850" s="10" t="s">
        <v>329</v>
      </c>
      <c r="K5850" s="10">
        <v>9</v>
      </c>
      <c r="L5850" s="10">
        <v>0</v>
      </c>
      <c r="M5850" s="10">
        <v>0</v>
      </c>
      <c r="N5850" s="10">
        <v>0</v>
      </c>
    </row>
    <row r="5851" spans="1:14" x14ac:dyDescent="0.15">
      <c r="A5851" t="str">
        <f t="shared" si="94"/>
        <v>202004_90_4562342690067</v>
      </c>
      <c r="B5851" s="10">
        <v>202004</v>
      </c>
      <c r="C5851" s="10">
        <v>90</v>
      </c>
      <c r="D5851" s="10" t="s">
        <v>48</v>
      </c>
      <c r="E5851" s="11">
        <v>4562342690067</v>
      </c>
      <c r="F5851" s="10">
        <v>0</v>
      </c>
      <c r="G5851" s="10">
        <v>0</v>
      </c>
      <c r="H5851" s="10" t="s">
        <v>23</v>
      </c>
      <c r="I5851" s="10" t="s">
        <v>19</v>
      </c>
      <c r="J5851" s="10" t="s">
        <v>329</v>
      </c>
      <c r="K5851" s="10">
        <v>20</v>
      </c>
      <c r="L5851" s="10">
        <v>0</v>
      </c>
      <c r="M5851" s="10">
        <v>0</v>
      </c>
      <c r="N5851" s="10">
        <v>0</v>
      </c>
    </row>
    <row r="5852" spans="1:14" x14ac:dyDescent="0.15">
      <c r="A5852" t="str">
        <f t="shared" si="94"/>
        <v>202004_90_4562342690074</v>
      </c>
      <c r="B5852" s="10">
        <v>202004</v>
      </c>
      <c r="C5852" s="10">
        <v>90</v>
      </c>
      <c r="D5852" s="10" t="s">
        <v>48</v>
      </c>
      <c r="E5852" s="11">
        <v>4562342690074</v>
      </c>
      <c r="F5852" s="10">
        <v>0</v>
      </c>
      <c r="G5852" s="10">
        <v>0</v>
      </c>
      <c r="H5852" s="10" t="s">
        <v>24</v>
      </c>
      <c r="I5852" s="10" t="s">
        <v>19</v>
      </c>
      <c r="J5852" s="10" t="s">
        <v>329</v>
      </c>
      <c r="K5852" s="10">
        <v>24</v>
      </c>
      <c r="L5852" s="10">
        <v>1</v>
      </c>
      <c r="M5852" s="10">
        <v>0</v>
      </c>
      <c r="N5852" s="10">
        <v>0</v>
      </c>
    </row>
    <row r="5853" spans="1:14" x14ac:dyDescent="0.15">
      <c r="A5853" t="str">
        <f t="shared" si="94"/>
        <v>202004_90_4562342690081</v>
      </c>
      <c r="B5853" s="10">
        <v>202004</v>
      </c>
      <c r="C5853" s="10">
        <v>90</v>
      </c>
      <c r="D5853" s="10" t="s">
        <v>48</v>
      </c>
      <c r="E5853" s="11">
        <v>4562342690081</v>
      </c>
      <c r="F5853" s="10">
        <v>0</v>
      </c>
      <c r="G5853" s="10">
        <v>0</v>
      </c>
      <c r="H5853" s="10" t="s">
        <v>25</v>
      </c>
      <c r="I5853" s="10" t="s">
        <v>19</v>
      </c>
      <c r="J5853" s="10" t="s">
        <v>329</v>
      </c>
      <c r="K5853" s="10">
        <v>5</v>
      </c>
      <c r="L5853" s="10">
        <v>2</v>
      </c>
      <c r="M5853" s="10">
        <v>0</v>
      </c>
      <c r="N5853" s="10">
        <v>0</v>
      </c>
    </row>
    <row r="5854" spans="1:14" x14ac:dyDescent="0.15">
      <c r="A5854" t="str">
        <f t="shared" si="94"/>
        <v>202004_302_4562342690029</v>
      </c>
      <c r="B5854" s="10">
        <v>202004</v>
      </c>
      <c r="C5854" s="10">
        <v>302</v>
      </c>
      <c r="D5854" s="10" t="s">
        <v>72</v>
      </c>
      <c r="E5854" s="11">
        <v>4562342690029</v>
      </c>
      <c r="F5854" s="10">
        <v>0</v>
      </c>
      <c r="G5854" s="10">
        <v>0</v>
      </c>
      <c r="H5854" s="10" t="s">
        <v>18</v>
      </c>
      <c r="I5854" s="10" t="s">
        <v>19</v>
      </c>
      <c r="J5854" s="10" t="s">
        <v>329</v>
      </c>
      <c r="K5854" s="10">
        <v>20</v>
      </c>
      <c r="L5854" s="10">
        <v>0</v>
      </c>
      <c r="M5854" s="10">
        <v>0</v>
      </c>
      <c r="N5854" s="10">
        <v>0</v>
      </c>
    </row>
    <row r="5855" spans="1:14" x14ac:dyDescent="0.15">
      <c r="A5855" t="str">
        <f t="shared" si="94"/>
        <v>202004_302_4562342690036</v>
      </c>
      <c r="B5855" s="10">
        <v>202004</v>
      </c>
      <c r="C5855" s="10">
        <v>302</v>
      </c>
      <c r="D5855" s="10" t="s">
        <v>72</v>
      </c>
      <c r="E5855" s="11">
        <v>4562342690036</v>
      </c>
      <c r="F5855" s="10">
        <v>0</v>
      </c>
      <c r="G5855" s="10">
        <v>0</v>
      </c>
      <c r="H5855" s="10" t="s">
        <v>20</v>
      </c>
      <c r="I5855" s="10" t="s">
        <v>19</v>
      </c>
      <c r="J5855" s="10" t="s">
        <v>329</v>
      </c>
      <c r="K5855" s="10">
        <v>6</v>
      </c>
      <c r="L5855" s="10">
        <v>0</v>
      </c>
      <c r="M5855" s="10">
        <v>0</v>
      </c>
      <c r="N5855" s="10">
        <v>0</v>
      </c>
    </row>
    <row r="5856" spans="1:14" x14ac:dyDescent="0.15">
      <c r="A5856" t="str">
        <f t="shared" si="94"/>
        <v>202004_302_4562342690050</v>
      </c>
      <c r="B5856" s="10">
        <v>202004</v>
      </c>
      <c r="C5856" s="10">
        <v>302</v>
      </c>
      <c r="D5856" s="10" t="s">
        <v>72</v>
      </c>
      <c r="E5856" s="11">
        <v>4562342690050</v>
      </c>
      <c r="F5856" s="10">
        <v>0</v>
      </c>
      <c r="G5856" s="10">
        <v>0</v>
      </c>
      <c r="H5856" s="10" t="s">
        <v>22</v>
      </c>
      <c r="I5856" s="10" t="s">
        <v>19</v>
      </c>
      <c r="J5856" s="10" t="s">
        <v>329</v>
      </c>
      <c r="K5856" s="10">
        <v>7</v>
      </c>
      <c r="L5856" s="10">
        <v>0</v>
      </c>
      <c r="M5856" s="10">
        <v>0</v>
      </c>
      <c r="N5856" s="10">
        <v>0</v>
      </c>
    </row>
    <row r="5857" spans="1:14" x14ac:dyDescent="0.15">
      <c r="A5857" t="str">
        <f t="shared" si="94"/>
        <v>202004_302_4562342690043</v>
      </c>
      <c r="B5857" s="10">
        <v>202004</v>
      </c>
      <c r="C5857" s="10">
        <v>302</v>
      </c>
      <c r="D5857" s="10" t="s">
        <v>72</v>
      </c>
      <c r="E5857" s="11">
        <v>4562342690043</v>
      </c>
      <c r="F5857" s="10">
        <v>0</v>
      </c>
      <c r="G5857" s="10">
        <v>0</v>
      </c>
      <c r="H5857" s="10" t="s">
        <v>21</v>
      </c>
      <c r="I5857" s="10" t="s">
        <v>19</v>
      </c>
      <c r="J5857" s="10" t="s">
        <v>329</v>
      </c>
      <c r="K5857" s="10">
        <v>10</v>
      </c>
      <c r="L5857" s="10">
        <v>2</v>
      </c>
      <c r="M5857" s="10">
        <v>0</v>
      </c>
      <c r="N5857" s="10">
        <v>0</v>
      </c>
    </row>
    <row r="5858" spans="1:14" x14ac:dyDescent="0.15">
      <c r="A5858" t="str">
        <f t="shared" si="94"/>
        <v>202004_302_4562342690067</v>
      </c>
      <c r="B5858" s="10">
        <v>202004</v>
      </c>
      <c r="C5858" s="10">
        <v>302</v>
      </c>
      <c r="D5858" s="10" t="s">
        <v>72</v>
      </c>
      <c r="E5858" s="11">
        <v>4562342690067</v>
      </c>
      <c r="F5858" s="10">
        <v>0</v>
      </c>
      <c r="G5858" s="10">
        <v>0</v>
      </c>
      <c r="H5858" s="10" t="s">
        <v>23</v>
      </c>
      <c r="I5858" s="10" t="s">
        <v>19</v>
      </c>
      <c r="J5858" s="10" t="s">
        <v>329</v>
      </c>
      <c r="K5858" s="10">
        <v>21</v>
      </c>
      <c r="L5858" s="10">
        <v>0</v>
      </c>
      <c r="M5858" s="10">
        <v>0</v>
      </c>
      <c r="N5858" s="10">
        <v>0</v>
      </c>
    </row>
    <row r="5859" spans="1:14" x14ac:dyDescent="0.15">
      <c r="A5859" t="str">
        <f t="shared" si="94"/>
        <v>202004_302_4562342690074</v>
      </c>
      <c r="B5859" s="10">
        <v>202004</v>
      </c>
      <c r="C5859" s="10">
        <v>302</v>
      </c>
      <c r="D5859" s="10" t="s">
        <v>72</v>
      </c>
      <c r="E5859" s="11">
        <v>4562342690074</v>
      </c>
      <c r="F5859" s="10">
        <v>0</v>
      </c>
      <c r="G5859" s="10">
        <v>0</v>
      </c>
      <c r="H5859" s="10" t="s">
        <v>24</v>
      </c>
      <c r="I5859" s="10" t="s">
        <v>19</v>
      </c>
      <c r="J5859" s="10" t="s">
        <v>329</v>
      </c>
      <c r="K5859" s="10">
        <v>18</v>
      </c>
      <c r="L5859" s="10">
        <v>0</v>
      </c>
      <c r="M5859" s="10">
        <v>0</v>
      </c>
      <c r="N5859" s="10">
        <v>0</v>
      </c>
    </row>
    <row r="5860" spans="1:14" x14ac:dyDescent="0.15">
      <c r="A5860" t="str">
        <f t="shared" si="94"/>
        <v>202004_302_4562342690081</v>
      </c>
      <c r="B5860" s="10">
        <v>202004</v>
      </c>
      <c r="C5860" s="10">
        <v>302</v>
      </c>
      <c r="D5860" s="10" t="s">
        <v>72</v>
      </c>
      <c r="E5860" s="11">
        <v>4562342690081</v>
      </c>
      <c r="F5860" s="10">
        <v>0</v>
      </c>
      <c r="G5860" s="10">
        <v>0</v>
      </c>
      <c r="H5860" s="10" t="s">
        <v>25</v>
      </c>
      <c r="I5860" s="10" t="s">
        <v>19</v>
      </c>
      <c r="J5860" s="10" t="s">
        <v>329</v>
      </c>
      <c r="K5860" s="10">
        <v>3</v>
      </c>
      <c r="L5860" s="10">
        <v>0</v>
      </c>
      <c r="M5860" s="10">
        <v>0</v>
      </c>
      <c r="N5860" s="10">
        <v>0</v>
      </c>
    </row>
    <row r="5861" spans="1:14" x14ac:dyDescent="0.15">
      <c r="A5861" t="str">
        <f t="shared" si="94"/>
        <v>202004_328_4562342690029</v>
      </c>
      <c r="B5861" s="10">
        <v>202004</v>
      </c>
      <c r="C5861" s="10">
        <v>328</v>
      </c>
      <c r="D5861" s="10" t="s">
        <v>86</v>
      </c>
      <c r="E5861" s="11">
        <v>4562342690029</v>
      </c>
      <c r="F5861" s="10">
        <v>0</v>
      </c>
      <c r="G5861" s="10">
        <v>0</v>
      </c>
      <c r="H5861" s="10" t="s">
        <v>18</v>
      </c>
      <c r="I5861" s="10" t="s">
        <v>19</v>
      </c>
      <c r="J5861" s="10" t="s">
        <v>329</v>
      </c>
      <c r="K5861" s="10">
        <v>17</v>
      </c>
      <c r="L5861" s="10">
        <v>0</v>
      </c>
      <c r="M5861" s="10">
        <v>0</v>
      </c>
      <c r="N5861" s="10">
        <v>0</v>
      </c>
    </row>
    <row r="5862" spans="1:14" x14ac:dyDescent="0.15">
      <c r="A5862" t="str">
        <f t="shared" si="94"/>
        <v>202004_328_4562342690036</v>
      </c>
      <c r="B5862" s="10">
        <v>202004</v>
      </c>
      <c r="C5862" s="10">
        <v>328</v>
      </c>
      <c r="D5862" s="10" t="s">
        <v>86</v>
      </c>
      <c r="E5862" s="11">
        <v>4562342690036</v>
      </c>
      <c r="F5862" s="10">
        <v>0</v>
      </c>
      <c r="G5862" s="10">
        <v>0</v>
      </c>
      <c r="H5862" s="10" t="s">
        <v>20</v>
      </c>
      <c r="I5862" s="10" t="s">
        <v>19</v>
      </c>
      <c r="J5862" s="10" t="s">
        <v>329</v>
      </c>
      <c r="K5862" s="10">
        <v>6</v>
      </c>
      <c r="L5862" s="10">
        <v>0</v>
      </c>
      <c r="M5862" s="10">
        <v>0</v>
      </c>
      <c r="N5862" s="10">
        <v>0</v>
      </c>
    </row>
    <row r="5863" spans="1:14" x14ac:dyDescent="0.15">
      <c r="A5863" t="str">
        <f t="shared" si="94"/>
        <v>202004_328_4562342690050</v>
      </c>
      <c r="B5863" s="10">
        <v>202004</v>
      </c>
      <c r="C5863" s="10">
        <v>328</v>
      </c>
      <c r="D5863" s="10" t="s">
        <v>86</v>
      </c>
      <c r="E5863" s="11">
        <v>4562342690050</v>
      </c>
      <c r="F5863" s="10">
        <v>0</v>
      </c>
      <c r="G5863" s="10">
        <v>0</v>
      </c>
      <c r="H5863" s="10" t="s">
        <v>22</v>
      </c>
      <c r="I5863" s="10" t="s">
        <v>19</v>
      </c>
      <c r="J5863" s="10" t="s">
        <v>329</v>
      </c>
      <c r="K5863" s="10">
        <v>4</v>
      </c>
      <c r="L5863" s="10">
        <v>0</v>
      </c>
      <c r="M5863" s="10">
        <v>0</v>
      </c>
      <c r="N5863" s="10">
        <v>0</v>
      </c>
    </row>
    <row r="5864" spans="1:14" x14ac:dyDescent="0.15">
      <c r="A5864" t="str">
        <f t="shared" si="94"/>
        <v>202004_328_4562342690043</v>
      </c>
      <c r="B5864" s="10">
        <v>202004</v>
      </c>
      <c r="C5864" s="10">
        <v>328</v>
      </c>
      <c r="D5864" s="10" t="s">
        <v>86</v>
      </c>
      <c r="E5864" s="11">
        <v>4562342690043</v>
      </c>
      <c r="F5864" s="10">
        <v>0</v>
      </c>
      <c r="G5864" s="10">
        <v>0</v>
      </c>
      <c r="H5864" s="10" t="s">
        <v>21</v>
      </c>
      <c r="I5864" s="10" t="s">
        <v>19</v>
      </c>
      <c r="J5864" s="10" t="s">
        <v>329</v>
      </c>
      <c r="K5864" s="10">
        <v>16</v>
      </c>
      <c r="L5864" s="10">
        <v>3</v>
      </c>
      <c r="M5864" s="10">
        <v>0</v>
      </c>
      <c r="N5864" s="10">
        <v>0</v>
      </c>
    </row>
    <row r="5865" spans="1:14" x14ac:dyDescent="0.15">
      <c r="A5865" t="str">
        <f t="shared" si="94"/>
        <v>202004_328_4562342690067</v>
      </c>
      <c r="B5865" s="10">
        <v>202004</v>
      </c>
      <c r="C5865" s="10">
        <v>328</v>
      </c>
      <c r="D5865" s="10" t="s">
        <v>86</v>
      </c>
      <c r="E5865" s="11">
        <v>4562342690067</v>
      </c>
      <c r="F5865" s="10">
        <v>0</v>
      </c>
      <c r="G5865" s="10">
        <v>0</v>
      </c>
      <c r="H5865" s="10" t="s">
        <v>23</v>
      </c>
      <c r="I5865" s="10" t="s">
        <v>19</v>
      </c>
      <c r="J5865" s="10" t="s">
        <v>329</v>
      </c>
      <c r="K5865" s="10">
        <v>22</v>
      </c>
      <c r="L5865" s="10">
        <v>1</v>
      </c>
      <c r="M5865" s="10">
        <v>0</v>
      </c>
      <c r="N5865" s="10">
        <v>0</v>
      </c>
    </row>
    <row r="5866" spans="1:14" x14ac:dyDescent="0.15">
      <c r="A5866" t="str">
        <f t="shared" si="94"/>
        <v>202004_328_4562342690074</v>
      </c>
      <c r="B5866" s="10">
        <v>202004</v>
      </c>
      <c r="C5866" s="10">
        <v>328</v>
      </c>
      <c r="D5866" s="10" t="s">
        <v>86</v>
      </c>
      <c r="E5866" s="11">
        <v>4562342690074</v>
      </c>
      <c r="F5866" s="10">
        <v>0</v>
      </c>
      <c r="G5866" s="10">
        <v>0</v>
      </c>
      <c r="H5866" s="10" t="s">
        <v>24</v>
      </c>
      <c r="I5866" s="10" t="s">
        <v>19</v>
      </c>
      <c r="J5866" s="10" t="s">
        <v>329</v>
      </c>
      <c r="K5866" s="10">
        <v>13</v>
      </c>
      <c r="L5866" s="10">
        <v>0</v>
      </c>
      <c r="M5866" s="10">
        <v>0</v>
      </c>
      <c r="N5866" s="10">
        <v>0</v>
      </c>
    </row>
    <row r="5867" spans="1:14" x14ac:dyDescent="0.15">
      <c r="A5867" t="str">
        <f t="shared" si="94"/>
        <v>202004_328_4562342690081</v>
      </c>
      <c r="B5867" s="10">
        <v>202004</v>
      </c>
      <c r="C5867" s="10">
        <v>328</v>
      </c>
      <c r="D5867" s="10" t="s">
        <v>86</v>
      </c>
      <c r="E5867" s="11">
        <v>4562342690081</v>
      </c>
      <c r="F5867" s="10">
        <v>0</v>
      </c>
      <c r="G5867" s="10">
        <v>0</v>
      </c>
      <c r="H5867" s="10" t="s">
        <v>25</v>
      </c>
      <c r="I5867" s="10" t="s">
        <v>19</v>
      </c>
      <c r="J5867" s="10" t="s">
        <v>329</v>
      </c>
      <c r="K5867" s="10">
        <v>4</v>
      </c>
      <c r="L5867" s="10">
        <v>0</v>
      </c>
      <c r="M5867" s="10">
        <v>0</v>
      </c>
      <c r="N5867" s="10">
        <v>0</v>
      </c>
    </row>
    <row r="5868" spans="1:14" x14ac:dyDescent="0.15">
      <c r="A5868" t="str">
        <f t="shared" si="94"/>
        <v>202004_387_4562342690029</v>
      </c>
      <c r="B5868" s="10">
        <v>202004</v>
      </c>
      <c r="C5868" s="10">
        <v>387</v>
      </c>
      <c r="D5868" s="10" t="s">
        <v>99</v>
      </c>
      <c r="E5868" s="11">
        <v>4562342690029</v>
      </c>
      <c r="F5868" s="10">
        <v>0</v>
      </c>
      <c r="G5868" s="10">
        <v>0</v>
      </c>
      <c r="H5868" s="10" t="s">
        <v>18</v>
      </c>
      <c r="I5868" s="10" t="s">
        <v>19</v>
      </c>
      <c r="J5868" s="10" t="s">
        <v>329</v>
      </c>
      <c r="K5868" s="10">
        <v>0</v>
      </c>
      <c r="L5868" s="10">
        <v>0</v>
      </c>
      <c r="M5868" s="10">
        <v>0</v>
      </c>
      <c r="N5868" s="10">
        <v>0</v>
      </c>
    </row>
    <row r="5869" spans="1:14" x14ac:dyDescent="0.15">
      <c r="A5869" t="str">
        <f t="shared" si="94"/>
        <v>202004_387_4562342690036</v>
      </c>
      <c r="B5869" s="10">
        <v>202004</v>
      </c>
      <c r="C5869" s="10">
        <v>387</v>
      </c>
      <c r="D5869" s="10" t="s">
        <v>99</v>
      </c>
      <c r="E5869" s="11">
        <v>4562342690036</v>
      </c>
      <c r="F5869" s="10">
        <v>0</v>
      </c>
      <c r="G5869" s="10">
        <v>0</v>
      </c>
      <c r="H5869" s="10" t="s">
        <v>20</v>
      </c>
      <c r="I5869" s="10" t="s">
        <v>19</v>
      </c>
      <c r="J5869" s="10" t="s">
        <v>329</v>
      </c>
      <c r="K5869" s="10">
        <v>0</v>
      </c>
      <c r="L5869" s="10">
        <v>0</v>
      </c>
      <c r="M5869" s="10">
        <v>0</v>
      </c>
      <c r="N5869" s="10">
        <v>0</v>
      </c>
    </row>
    <row r="5870" spans="1:14" x14ac:dyDescent="0.15">
      <c r="A5870" t="str">
        <f t="shared" si="94"/>
        <v>202004_387_4562342690050</v>
      </c>
      <c r="B5870" s="10">
        <v>202004</v>
      </c>
      <c r="C5870" s="10">
        <v>387</v>
      </c>
      <c r="D5870" s="10" t="s">
        <v>99</v>
      </c>
      <c r="E5870" s="11">
        <v>4562342690050</v>
      </c>
      <c r="F5870" s="10">
        <v>0</v>
      </c>
      <c r="G5870" s="10">
        <v>0</v>
      </c>
      <c r="H5870" s="10" t="s">
        <v>22</v>
      </c>
      <c r="I5870" s="10" t="s">
        <v>19</v>
      </c>
      <c r="J5870" s="10" t="s">
        <v>329</v>
      </c>
      <c r="K5870" s="10">
        <v>0</v>
      </c>
      <c r="L5870" s="10">
        <v>0</v>
      </c>
      <c r="M5870" s="10">
        <v>0</v>
      </c>
      <c r="N5870" s="10">
        <v>0</v>
      </c>
    </row>
    <row r="5871" spans="1:14" x14ac:dyDescent="0.15">
      <c r="A5871" t="str">
        <f t="shared" si="94"/>
        <v>202004_387_4562342690043</v>
      </c>
      <c r="B5871" s="10">
        <v>202004</v>
      </c>
      <c r="C5871" s="10">
        <v>387</v>
      </c>
      <c r="D5871" s="10" t="s">
        <v>99</v>
      </c>
      <c r="E5871" s="11">
        <v>4562342690043</v>
      </c>
      <c r="F5871" s="10">
        <v>0</v>
      </c>
      <c r="G5871" s="10">
        <v>0</v>
      </c>
      <c r="H5871" s="10" t="s">
        <v>21</v>
      </c>
      <c r="I5871" s="10" t="s">
        <v>19</v>
      </c>
      <c r="J5871" s="10" t="s">
        <v>329</v>
      </c>
      <c r="K5871" s="10">
        <v>0</v>
      </c>
      <c r="L5871" s="10">
        <v>0</v>
      </c>
      <c r="M5871" s="10">
        <v>0</v>
      </c>
      <c r="N5871" s="10">
        <v>0</v>
      </c>
    </row>
    <row r="5872" spans="1:14" x14ac:dyDescent="0.15">
      <c r="A5872" t="str">
        <f t="shared" si="94"/>
        <v>202004_387_4562342690067</v>
      </c>
      <c r="B5872" s="10">
        <v>202004</v>
      </c>
      <c r="C5872" s="10">
        <v>387</v>
      </c>
      <c r="D5872" s="10" t="s">
        <v>99</v>
      </c>
      <c r="E5872" s="11">
        <v>4562342690067</v>
      </c>
      <c r="F5872" s="10">
        <v>0</v>
      </c>
      <c r="G5872" s="10">
        <v>0</v>
      </c>
      <c r="H5872" s="10" t="s">
        <v>23</v>
      </c>
      <c r="I5872" s="10" t="s">
        <v>19</v>
      </c>
      <c r="J5872" s="10" t="s">
        <v>329</v>
      </c>
      <c r="K5872" s="10">
        <v>0</v>
      </c>
      <c r="L5872" s="10">
        <v>0</v>
      </c>
      <c r="M5872" s="10">
        <v>0</v>
      </c>
      <c r="N5872" s="10">
        <v>0</v>
      </c>
    </row>
    <row r="5873" spans="1:14" x14ac:dyDescent="0.15">
      <c r="A5873" t="str">
        <f t="shared" si="94"/>
        <v>202004_387_4562342690074</v>
      </c>
      <c r="B5873" s="10">
        <v>202004</v>
      </c>
      <c r="C5873" s="10">
        <v>387</v>
      </c>
      <c r="D5873" s="10" t="s">
        <v>99</v>
      </c>
      <c r="E5873" s="11">
        <v>4562342690074</v>
      </c>
      <c r="F5873" s="10">
        <v>0</v>
      </c>
      <c r="G5873" s="10">
        <v>0</v>
      </c>
      <c r="H5873" s="10" t="s">
        <v>24</v>
      </c>
      <c r="I5873" s="10" t="s">
        <v>19</v>
      </c>
      <c r="J5873" s="10" t="s">
        <v>329</v>
      </c>
      <c r="K5873" s="10">
        <v>0</v>
      </c>
      <c r="L5873" s="10">
        <v>0</v>
      </c>
      <c r="M5873" s="10">
        <v>0</v>
      </c>
      <c r="N5873" s="10">
        <v>0</v>
      </c>
    </row>
    <row r="5874" spans="1:14" x14ac:dyDescent="0.15">
      <c r="A5874" t="str">
        <f t="shared" si="94"/>
        <v>202004_387_4562342690081</v>
      </c>
      <c r="B5874" s="10">
        <v>202004</v>
      </c>
      <c r="C5874" s="10">
        <v>387</v>
      </c>
      <c r="D5874" s="10" t="s">
        <v>99</v>
      </c>
      <c r="E5874" s="11">
        <v>4562342690081</v>
      </c>
      <c r="F5874" s="10">
        <v>0</v>
      </c>
      <c r="G5874" s="10">
        <v>0</v>
      </c>
      <c r="H5874" s="10" t="s">
        <v>25</v>
      </c>
      <c r="I5874" s="10" t="s">
        <v>19</v>
      </c>
      <c r="J5874" s="10" t="s">
        <v>329</v>
      </c>
      <c r="K5874" s="10">
        <v>0</v>
      </c>
      <c r="L5874" s="10">
        <v>0</v>
      </c>
      <c r="M5874" s="10">
        <v>0</v>
      </c>
      <c r="N5874" s="10">
        <v>0</v>
      </c>
    </row>
    <row r="5875" spans="1:14" x14ac:dyDescent="0.15">
      <c r="A5875" t="str">
        <f t="shared" si="94"/>
        <v>202004_395_4562342690029</v>
      </c>
      <c r="B5875" s="10">
        <v>202004</v>
      </c>
      <c r="C5875" s="10">
        <v>395</v>
      </c>
      <c r="D5875" s="10" t="s">
        <v>103</v>
      </c>
      <c r="E5875" s="11">
        <v>4562342690029</v>
      </c>
      <c r="F5875" s="10">
        <v>0</v>
      </c>
      <c r="G5875" s="10">
        <v>0</v>
      </c>
      <c r="H5875" s="10" t="s">
        <v>18</v>
      </c>
      <c r="I5875" s="10" t="s">
        <v>19</v>
      </c>
      <c r="J5875" s="10" t="s">
        <v>329</v>
      </c>
      <c r="K5875" s="10">
        <v>16</v>
      </c>
      <c r="L5875" s="10">
        <v>1</v>
      </c>
      <c r="M5875" s="10">
        <v>0</v>
      </c>
      <c r="N5875" s="10">
        <v>0</v>
      </c>
    </row>
    <row r="5876" spans="1:14" x14ac:dyDescent="0.15">
      <c r="A5876" t="str">
        <f t="shared" si="94"/>
        <v>202004_395_4562342690036</v>
      </c>
      <c r="B5876" s="10">
        <v>202004</v>
      </c>
      <c r="C5876" s="10">
        <v>395</v>
      </c>
      <c r="D5876" s="10" t="s">
        <v>103</v>
      </c>
      <c r="E5876" s="11">
        <v>4562342690036</v>
      </c>
      <c r="F5876" s="10">
        <v>0</v>
      </c>
      <c r="G5876" s="10">
        <v>0</v>
      </c>
      <c r="H5876" s="10" t="s">
        <v>20</v>
      </c>
      <c r="I5876" s="10" t="s">
        <v>19</v>
      </c>
      <c r="J5876" s="10" t="s">
        <v>329</v>
      </c>
      <c r="K5876" s="10">
        <v>7</v>
      </c>
      <c r="L5876" s="10">
        <v>1</v>
      </c>
      <c r="M5876" s="10">
        <v>0</v>
      </c>
      <c r="N5876" s="10">
        <v>0</v>
      </c>
    </row>
    <row r="5877" spans="1:14" x14ac:dyDescent="0.15">
      <c r="A5877" t="str">
        <f t="shared" si="94"/>
        <v>202004_395_4562342690050</v>
      </c>
      <c r="B5877" s="10">
        <v>202004</v>
      </c>
      <c r="C5877" s="10">
        <v>395</v>
      </c>
      <c r="D5877" s="10" t="s">
        <v>103</v>
      </c>
      <c r="E5877" s="11">
        <v>4562342690050</v>
      </c>
      <c r="F5877" s="10">
        <v>0</v>
      </c>
      <c r="G5877" s="10">
        <v>0</v>
      </c>
      <c r="H5877" s="10" t="s">
        <v>22</v>
      </c>
      <c r="I5877" s="10" t="s">
        <v>19</v>
      </c>
      <c r="J5877" s="10" t="s">
        <v>329</v>
      </c>
      <c r="K5877" s="10">
        <v>4</v>
      </c>
      <c r="L5877" s="10">
        <v>0</v>
      </c>
      <c r="M5877" s="10">
        <v>0</v>
      </c>
      <c r="N5877" s="10">
        <v>0</v>
      </c>
    </row>
    <row r="5878" spans="1:14" x14ac:dyDescent="0.15">
      <c r="A5878" t="str">
        <f t="shared" si="94"/>
        <v>202004_395_4562342690043</v>
      </c>
      <c r="B5878" s="10">
        <v>202004</v>
      </c>
      <c r="C5878" s="10">
        <v>395</v>
      </c>
      <c r="D5878" s="10" t="s">
        <v>103</v>
      </c>
      <c r="E5878" s="11">
        <v>4562342690043</v>
      </c>
      <c r="F5878" s="10">
        <v>0</v>
      </c>
      <c r="G5878" s="10">
        <v>0</v>
      </c>
      <c r="H5878" s="10" t="s">
        <v>21</v>
      </c>
      <c r="I5878" s="10" t="s">
        <v>19</v>
      </c>
      <c r="J5878" s="10" t="s">
        <v>329</v>
      </c>
      <c r="K5878" s="10">
        <v>14</v>
      </c>
      <c r="L5878" s="10">
        <v>0</v>
      </c>
      <c r="M5878" s="10">
        <v>0</v>
      </c>
      <c r="N5878" s="10">
        <v>0</v>
      </c>
    </row>
    <row r="5879" spans="1:14" x14ac:dyDescent="0.15">
      <c r="A5879" t="str">
        <f t="shared" si="94"/>
        <v>202004_395_4562342690067</v>
      </c>
      <c r="B5879" s="10">
        <v>202004</v>
      </c>
      <c r="C5879" s="10">
        <v>395</v>
      </c>
      <c r="D5879" s="10" t="s">
        <v>103</v>
      </c>
      <c r="E5879" s="11">
        <v>4562342690067</v>
      </c>
      <c r="F5879" s="10">
        <v>0</v>
      </c>
      <c r="G5879" s="10">
        <v>0</v>
      </c>
      <c r="H5879" s="10" t="s">
        <v>23</v>
      </c>
      <c r="I5879" s="10" t="s">
        <v>19</v>
      </c>
      <c r="J5879" s="10" t="s">
        <v>329</v>
      </c>
      <c r="K5879" s="10">
        <v>20</v>
      </c>
      <c r="L5879" s="10">
        <v>1</v>
      </c>
      <c r="M5879" s="10">
        <v>0</v>
      </c>
      <c r="N5879" s="10">
        <v>0</v>
      </c>
    </row>
    <row r="5880" spans="1:14" x14ac:dyDescent="0.15">
      <c r="A5880" t="str">
        <f t="shared" si="94"/>
        <v>202004_395_4562342690074</v>
      </c>
      <c r="B5880" s="10">
        <v>202004</v>
      </c>
      <c r="C5880" s="10">
        <v>395</v>
      </c>
      <c r="D5880" s="10" t="s">
        <v>103</v>
      </c>
      <c r="E5880" s="11">
        <v>4562342690074</v>
      </c>
      <c r="F5880" s="10">
        <v>0</v>
      </c>
      <c r="G5880" s="10">
        <v>0</v>
      </c>
      <c r="H5880" s="10" t="s">
        <v>24</v>
      </c>
      <c r="I5880" s="10" t="s">
        <v>19</v>
      </c>
      <c r="J5880" s="10" t="s">
        <v>329</v>
      </c>
      <c r="K5880" s="10">
        <v>14</v>
      </c>
      <c r="L5880" s="10">
        <v>0</v>
      </c>
      <c r="M5880" s="10">
        <v>0</v>
      </c>
      <c r="N5880" s="10">
        <v>0</v>
      </c>
    </row>
    <row r="5881" spans="1:14" x14ac:dyDescent="0.15">
      <c r="A5881" t="str">
        <f t="shared" si="94"/>
        <v>202004_395_4562342690081</v>
      </c>
      <c r="B5881" s="10">
        <v>202004</v>
      </c>
      <c r="C5881" s="10">
        <v>395</v>
      </c>
      <c r="D5881" s="10" t="s">
        <v>103</v>
      </c>
      <c r="E5881" s="11">
        <v>4562342690081</v>
      </c>
      <c r="F5881" s="10">
        <v>0</v>
      </c>
      <c r="G5881" s="10">
        <v>0</v>
      </c>
      <c r="H5881" s="10" t="s">
        <v>25</v>
      </c>
      <c r="I5881" s="10" t="s">
        <v>19</v>
      </c>
      <c r="J5881" s="10" t="s">
        <v>329</v>
      </c>
      <c r="K5881" s="10">
        <v>1</v>
      </c>
      <c r="L5881" s="10">
        <v>1</v>
      </c>
      <c r="M5881" s="10">
        <v>0</v>
      </c>
      <c r="N5881" s="10">
        <v>0</v>
      </c>
    </row>
    <row r="5882" spans="1:14" x14ac:dyDescent="0.15">
      <c r="A5882" t="str">
        <f t="shared" si="94"/>
        <v>202004_422_4562342690029</v>
      </c>
      <c r="B5882" s="10">
        <v>202004</v>
      </c>
      <c r="C5882" s="10">
        <v>422</v>
      </c>
      <c r="D5882" s="10" t="s">
        <v>116</v>
      </c>
      <c r="E5882" s="11">
        <v>4562342690029</v>
      </c>
      <c r="F5882" s="10">
        <v>0</v>
      </c>
      <c r="G5882" s="10">
        <v>0</v>
      </c>
      <c r="H5882" s="10" t="s">
        <v>18</v>
      </c>
      <c r="I5882" s="10" t="s">
        <v>19</v>
      </c>
      <c r="J5882" s="10" t="s">
        <v>329</v>
      </c>
      <c r="K5882" s="10">
        <v>13</v>
      </c>
      <c r="L5882" s="10">
        <v>1</v>
      </c>
      <c r="M5882" s="10">
        <v>0</v>
      </c>
      <c r="N5882" s="10">
        <v>0</v>
      </c>
    </row>
    <row r="5883" spans="1:14" x14ac:dyDescent="0.15">
      <c r="A5883" t="str">
        <f t="shared" si="94"/>
        <v>202004_422_4562342690036</v>
      </c>
      <c r="B5883" s="10">
        <v>202004</v>
      </c>
      <c r="C5883" s="10">
        <v>422</v>
      </c>
      <c r="D5883" s="10" t="s">
        <v>116</v>
      </c>
      <c r="E5883" s="11">
        <v>4562342690036</v>
      </c>
      <c r="F5883" s="10">
        <v>0</v>
      </c>
      <c r="G5883" s="10">
        <v>0</v>
      </c>
      <c r="H5883" s="10" t="s">
        <v>20</v>
      </c>
      <c r="I5883" s="10" t="s">
        <v>19</v>
      </c>
      <c r="J5883" s="10" t="s">
        <v>329</v>
      </c>
      <c r="K5883" s="10">
        <v>4</v>
      </c>
      <c r="L5883" s="10">
        <v>0</v>
      </c>
      <c r="M5883" s="10">
        <v>0</v>
      </c>
      <c r="N5883" s="10">
        <v>0</v>
      </c>
    </row>
    <row r="5884" spans="1:14" x14ac:dyDescent="0.15">
      <c r="A5884" t="str">
        <f t="shared" si="94"/>
        <v>202004_422_4562342690050</v>
      </c>
      <c r="B5884" s="10">
        <v>202004</v>
      </c>
      <c r="C5884" s="10">
        <v>422</v>
      </c>
      <c r="D5884" s="10" t="s">
        <v>116</v>
      </c>
      <c r="E5884" s="11">
        <v>4562342690050</v>
      </c>
      <c r="F5884" s="10">
        <v>0</v>
      </c>
      <c r="G5884" s="10">
        <v>0</v>
      </c>
      <c r="H5884" s="10" t="s">
        <v>22</v>
      </c>
      <c r="I5884" s="10" t="s">
        <v>19</v>
      </c>
      <c r="J5884" s="10" t="s">
        <v>329</v>
      </c>
      <c r="K5884" s="10">
        <v>5</v>
      </c>
      <c r="L5884" s="10">
        <v>1</v>
      </c>
      <c r="M5884" s="10">
        <v>0</v>
      </c>
      <c r="N5884" s="10">
        <v>0</v>
      </c>
    </row>
    <row r="5885" spans="1:14" x14ac:dyDescent="0.15">
      <c r="A5885" t="str">
        <f t="shared" si="94"/>
        <v>202004_422_4562342690043</v>
      </c>
      <c r="B5885" s="10">
        <v>202004</v>
      </c>
      <c r="C5885" s="10">
        <v>422</v>
      </c>
      <c r="D5885" s="10" t="s">
        <v>116</v>
      </c>
      <c r="E5885" s="11">
        <v>4562342690043</v>
      </c>
      <c r="F5885" s="10">
        <v>0</v>
      </c>
      <c r="G5885" s="10">
        <v>0</v>
      </c>
      <c r="H5885" s="10" t="s">
        <v>21</v>
      </c>
      <c r="I5885" s="10" t="s">
        <v>19</v>
      </c>
      <c r="J5885" s="10" t="s">
        <v>329</v>
      </c>
      <c r="K5885" s="10">
        <v>8</v>
      </c>
      <c r="L5885" s="10">
        <v>0</v>
      </c>
      <c r="M5885" s="10">
        <v>0</v>
      </c>
      <c r="N5885" s="10">
        <v>0</v>
      </c>
    </row>
    <row r="5886" spans="1:14" x14ac:dyDescent="0.15">
      <c r="A5886" t="str">
        <f t="shared" si="94"/>
        <v>202004_422_4562342690067</v>
      </c>
      <c r="B5886" s="10">
        <v>202004</v>
      </c>
      <c r="C5886" s="10">
        <v>422</v>
      </c>
      <c r="D5886" s="10" t="s">
        <v>116</v>
      </c>
      <c r="E5886" s="11">
        <v>4562342690067</v>
      </c>
      <c r="F5886" s="10">
        <v>0</v>
      </c>
      <c r="G5886" s="10">
        <v>0</v>
      </c>
      <c r="H5886" s="10" t="s">
        <v>23</v>
      </c>
      <c r="I5886" s="10" t="s">
        <v>19</v>
      </c>
      <c r="J5886" s="10" t="s">
        <v>329</v>
      </c>
      <c r="K5886" s="10">
        <v>12</v>
      </c>
      <c r="L5886" s="10">
        <v>0</v>
      </c>
      <c r="M5886" s="10">
        <v>0</v>
      </c>
      <c r="N5886" s="10">
        <v>0</v>
      </c>
    </row>
    <row r="5887" spans="1:14" x14ac:dyDescent="0.15">
      <c r="A5887" t="str">
        <f t="shared" si="94"/>
        <v>202004_422_4562342690074</v>
      </c>
      <c r="B5887" s="10">
        <v>202004</v>
      </c>
      <c r="C5887" s="10">
        <v>422</v>
      </c>
      <c r="D5887" s="10" t="s">
        <v>116</v>
      </c>
      <c r="E5887" s="11">
        <v>4562342690074</v>
      </c>
      <c r="F5887" s="10">
        <v>0</v>
      </c>
      <c r="G5887" s="10">
        <v>0</v>
      </c>
      <c r="H5887" s="10" t="s">
        <v>24</v>
      </c>
      <c r="I5887" s="10" t="s">
        <v>19</v>
      </c>
      <c r="J5887" s="10" t="s">
        <v>329</v>
      </c>
      <c r="K5887" s="10">
        <v>9</v>
      </c>
      <c r="L5887" s="10">
        <v>0</v>
      </c>
      <c r="M5887" s="10">
        <v>0</v>
      </c>
      <c r="N5887" s="10">
        <v>0</v>
      </c>
    </row>
    <row r="5888" spans="1:14" x14ac:dyDescent="0.15">
      <c r="A5888" t="str">
        <f t="shared" si="94"/>
        <v>202004_422_4562342690081</v>
      </c>
      <c r="B5888" s="10">
        <v>202004</v>
      </c>
      <c r="C5888" s="10">
        <v>422</v>
      </c>
      <c r="D5888" s="10" t="s">
        <v>116</v>
      </c>
      <c r="E5888" s="11">
        <v>4562342690081</v>
      </c>
      <c r="F5888" s="10">
        <v>0</v>
      </c>
      <c r="G5888" s="10">
        <v>0</v>
      </c>
      <c r="H5888" s="10" t="s">
        <v>25</v>
      </c>
      <c r="I5888" s="10" t="s">
        <v>19</v>
      </c>
      <c r="J5888" s="10" t="s">
        <v>329</v>
      </c>
      <c r="K5888" s="10">
        <v>2</v>
      </c>
      <c r="L5888" s="10">
        <v>1</v>
      </c>
      <c r="M5888" s="10">
        <v>0</v>
      </c>
      <c r="N5888" s="10">
        <v>0</v>
      </c>
    </row>
    <row r="5889" spans="1:14" x14ac:dyDescent="0.15">
      <c r="A5889" t="str">
        <f t="shared" si="94"/>
        <v>202004_423_4562342690029</v>
      </c>
      <c r="B5889" s="10">
        <v>202004</v>
      </c>
      <c r="C5889" s="10">
        <v>423</v>
      </c>
      <c r="D5889" s="10" t="s">
        <v>117</v>
      </c>
      <c r="E5889" s="11">
        <v>4562342690029</v>
      </c>
      <c r="F5889" s="10">
        <v>0</v>
      </c>
      <c r="G5889" s="10">
        <v>0</v>
      </c>
      <c r="H5889" s="10" t="s">
        <v>18</v>
      </c>
      <c r="I5889" s="10" t="s">
        <v>19</v>
      </c>
      <c r="J5889" s="10" t="s">
        <v>329</v>
      </c>
      <c r="K5889" s="10">
        <v>17</v>
      </c>
      <c r="L5889" s="10">
        <v>3</v>
      </c>
      <c r="M5889" s="10">
        <v>0</v>
      </c>
      <c r="N5889" s="10">
        <v>0</v>
      </c>
    </row>
    <row r="5890" spans="1:14" x14ac:dyDescent="0.15">
      <c r="A5890" t="str">
        <f t="shared" si="94"/>
        <v>202004_423_4562342690036</v>
      </c>
      <c r="B5890" s="10">
        <v>202004</v>
      </c>
      <c r="C5890" s="10">
        <v>423</v>
      </c>
      <c r="D5890" s="10" t="s">
        <v>117</v>
      </c>
      <c r="E5890" s="11">
        <v>4562342690036</v>
      </c>
      <c r="F5890" s="10">
        <v>0</v>
      </c>
      <c r="G5890" s="10">
        <v>0</v>
      </c>
      <c r="H5890" s="10" t="s">
        <v>20</v>
      </c>
      <c r="I5890" s="10" t="s">
        <v>19</v>
      </c>
      <c r="J5890" s="10" t="s">
        <v>329</v>
      </c>
      <c r="K5890" s="10">
        <v>5</v>
      </c>
      <c r="L5890" s="10">
        <v>0</v>
      </c>
      <c r="M5890" s="10">
        <v>0</v>
      </c>
      <c r="N5890" s="10">
        <v>0</v>
      </c>
    </row>
    <row r="5891" spans="1:14" x14ac:dyDescent="0.15">
      <c r="A5891" t="str">
        <f t="shared" si="94"/>
        <v>202004_423_4562342690050</v>
      </c>
      <c r="B5891" s="10">
        <v>202004</v>
      </c>
      <c r="C5891" s="10">
        <v>423</v>
      </c>
      <c r="D5891" s="10" t="s">
        <v>117</v>
      </c>
      <c r="E5891" s="11">
        <v>4562342690050</v>
      </c>
      <c r="F5891" s="10">
        <v>0</v>
      </c>
      <c r="G5891" s="10">
        <v>0</v>
      </c>
      <c r="H5891" s="10" t="s">
        <v>22</v>
      </c>
      <c r="I5891" s="10" t="s">
        <v>19</v>
      </c>
      <c r="J5891" s="10" t="s">
        <v>329</v>
      </c>
      <c r="K5891" s="10">
        <v>3</v>
      </c>
      <c r="L5891" s="10">
        <v>0</v>
      </c>
      <c r="M5891" s="10">
        <v>0</v>
      </c>
      <c r="N5891" s="10">
        <v>0</v>
      </c>
    </row>
    <row r="5892" spans="1:14" x14ac:dyDescent="0.15">
      <c r="A5892" t="str">
        <f t="shared" si="94"/>
        <v>202004_423_4562342690043</v>
      </c>
      <c r="B5892" s="10">
        <v>202004</v>
      </c>
      <c r="C5892" s="10">
        <v>423</v>
      </c>
      <c r="D5892" s="10" t="s">
        <v>117</v>
      </c>
      <c r="E5892" s="11">
        <v>4562342690043</v>
      </c>
      <c r="F5892" s="10">
        <v>0</v>
      </c>
      <c r="G5892" s="10">
        <v>0</v>
      </c>
      <c r="H5892" s="10" t="s">
        <v>21</v>
      </c>
      <c r="I5892" s="10" t="s">
        <v>19</v>
      </c>
      <c r="J5892" s="10" t="s">
        <v>329</v>
      </c>
      <c r="K5892" s="10">
        <v>16</v>
      </c>
      <c r="L5892" s="10">
        <v>0</v>
      </c>
      <c r="M5892" s="10">
        <v>0</v>
      </c>
      <c r="N5892" s="10">
        <v>0</v>
      </c>
    </row>
    <row r="5893" spans="1:14" x14ac:dyDescent="0.15">
      <c r="A5893" t="str">
        <f t="shared" si="94"/>
        <v>202004_423_4562342690067</v>
      </c>
      <c r="B5893" s="10">
        <v>202004</v>
      </c>
      <c r="C5893" s="10">
        <v>423</v>
      </c>
      <c r="D5893" s="10" t="s">
        <v>117</v>
      </c>
      <c r="E5893" s="11">
        <v>4562342690067</v>
      </c>
      <c r="F5893" s="10">
        <v>0</v>
      </c>
      <c r="G5893" s="10">
        <v>0</v>
      </c>
      <c r="H5893" s="10" t="s">
        <v>23</v>
      </c>
      <c r="I5893" s="10" t="s">
        <v>19</v>
      </c>
      <c r="J5893" s="10" t="s">
        <v>329</v>
      </c>
      <c r="K5893" s="10">
        <v>25</v>
      </c>
      <c r="L5893" s="10">
        <v>0</v>
      </c>
      <c r="M5893" s="10">
        <v>0</v>
      </c>
      <c r="N5893" s="10">
        <v>0</v>
      </c>
    </row>
    <row r="5894" spans="1:14" x14ac:dyDescent="0.15">
      <c r="A5894" t="str">
        <f t="shared" si="94"/>
        <v>202004_423_4562342690074</v>
      </c>
      <c r="B5894" s="10">
        <v>202004</v>
      </c>
      <c r="C5894" s="10">
        <v>423</v>
      </c>
      <c r="D5894" s="10" t="s">
        <v>117</v>
      </c>
      <c r="E5894" s="11">
        <v>4562342690074</v>
      </c>
      <c r="F5894" s="10">
        <v>0</v>
      </c>
      <c r="G5894" s="10">
        <v>0</v>
      </c>
      <c r="H5894" s="10" t="s">
        <v>24</v>
      </c>
      <c r="I5894" s="10" t="s">
        <v>19</v>
      </c>
      <c r="J5894" s="10" t="s">
        <v>329</v>
      </c>
      <c r="K5894" s="10">
        <v>17</v>
      </c>
      <c r="L5894" s="10">
        <v>3</v>
      </c>
      <c r="M5894" s="10">
        <v>0</v>
      </c>
      <c r="N5894" s="10">
        <v>0</v>
      </c>
    </row>
    <row r="5895" spans="1:14" x14ac:dyDescent="0.15">
      <c r="A5895" t="str">
        <f t="shared" si="94"/>
        <v>202004_423_4562342690081</v>
      </c>
      <c r="B5895" s="10">
        <v>202004</v>
      </c>
      <c r="C5895" s="10">
        <v>423</v>
      </c>
      <c r="D5895" s="10" t="s">
        <v>117</v>
      </c>
      <c r="E5895" s="11">
        <v>4562342690081</v>
      </c>
      <c r="F5895" s="10">
        <v>0</v>
      </c>
      <c r="G5895" s="10">
        <v>0</v>
      </c>
      <c r="H5895" s="10" t="s">
        <v>25</v>
      </c>
      <c r="I5895" s="10" t="s">
        <v>19</v>
      </c>
      <c r="J5895" s="10" t="s">
        <v>329</v>
      </c>
      <c r="K5895" s="10">
        <v>2</v>
      </c>
      <c r="L5895" s="10">
        <v>0</v>
      </c>
      <c r="M5895" s="10">
        <v>0</v>
      </c>
      <c r="N5895" s="10">
        <v>0</v>
      </c>
    </row>
    <row r="5896" spans="1:14" x14ac:dyDescent="0.15">
      <c r="A5896" t="str">
        <f t="shared" si="94"/>
        <v>202004_311_4562342690029</v>
      </c>
      <c r="B5896" s="10">
        <v>202004</v>
      </c>
      <c r="C5896" s="10">
        <v>311</v>
      </c>
      <c r="D5896" s="10" t="s">
        <v>76</v>
      </c>
      <c r="E5896" s="11">
        <v>4562342690029</v>
      </c>
      <c r="F5896" s="10">
        <v>0</v>
      </c>
      <c r="G5896" s="10">
        <v>0</v>
      </c>
      <c r="H5896" s="10" t="s">
        <v>18</v>
      </c>
      <c r="I5896" s="10" t="s">
        <v>19</v>
      </c>
      <c r="J5896" s="10" t="s">
        <v>329</v>
      </c>
      <c r="K5896" s="10">
        <v>32</v>
      </c>
      <c r="L5896" s="10">
        <v>1</v>
      </c>
      <c r="M5896" s="10">
        <v>0</v>
      </c>
      <c r="N5896" s="10">
        <v>0</v>
      </c>
    </row>
    <row r="5897" spans="1:14" x14ac:dyDescent="0.15">
      <c r="A5897" t="str">
        <f t="shared" si="94"/>
        <v>202004_311_4562342690036</v>
      </c>
      <c r="B5897" s="10">
        <v>202004</v>
      </c>
      <c r="C5897" s="10">
        <v>311</v>
      </c>
      <c r="D5897" s="10" t="s">
        <v>76</v>
      </c>
      <c r="E5897" s="11">
        <v>4562342690036</v>
      </c>
      <c r="F5897" s="10">
        <v>0</v>
      </c>
      <c r="G5897" s="10">
        <v>0</v>
      </c>
      <c r="H5897" s="10" t="s">
        <v>20</v>
      </c>
      <c r="I5897" s="10" t="s">
        <v>19</v>
      </c>
      <c r="J5897" s="10" t="s">
        <v>329</v>
      </c>
      <c r="K5897" s="10">
        <v>6</v>
      </c>
      <c r="L5897" s="10">
        <v>3</v>
      </c>
      <c r="M5897" s="10">
        <v>0</v>
      </c>
      <c r="N5897" s="10">
        <v>0</v>
      </c>
    </row>
    <row r="5898" spans="1:14" x14ac:dyDescent="0.15">
      <c r="A5898" t="str">
        <f t="shared" si="94"/>
        <v>202004_311_4562342690050</v>
      </c>
      <c r="B5898" s="10">
        <v>202004</v>
      </c>
      <c r="C5898" s="10">
        <v>311</v>
      </c>
      <c r="D5898" s="10" t="s">
        <v>76</v>
      </c>
      <c r="E5898" s="11">
        <v>4562342690050</v>
      </c>
      <c r="F5898" s="10">
        <v>0</v>
      </c>
      <c r="G5898" s="10">
        <v>0</v>
      </c>
      <c r="H5898" s="10" t="s">
        <v>22</v>
      </c>
      <c r="I5898" s="10" t="s">
        <v>19</v>
      </c>
      <c r="J5898" s="10" t="s">
        <v>329</v>
      </c>
      <c r="K5898" s="10">
        <v>9</v>
      </c>
      <c r="L5898" s="10">
        <v>0</v>
      </c>
      <c r="M5898" s="10">
        <v>0</v>
      </c>
      <c r="N5898" s="10">
        <v>0</v>
      </c>
    </row>
    <row r="5899" spans="1:14" x14ac:dyDescent="0.15">
      <c r="A5899" t="str">
        <f t="shared" si="94"/>
        <v>202004_311_4562342690043</v>
      </c>
      <c r="B5899" s="10">
        <v>202004</v>
      </c>
      <c r="C5899" s="10">
        <v>311</v>
      </c>
      <c r="D5899" s="10" t="s">
        <v>76</v>
      </c>
      <c r="E5899" s="11">
        <v>4562342690043</v>
      </c>
      <c r="F5899" s="10">
        <v>0</v>
      </c>
      <c r="G5899" s="10">
        <v>0</v>
      </c>
      <c r="H5899" s="10" t="s">
        <v>21</v>
      </c>
      <c r="I5899" s="10" t="s">
        <v>19</v>
      </c>
      <c r="J5899" s="10" t="s">
        <v>329</v>
      </c>
      <c r="K5899" s="10">
        <v>14</v>
      </c>
      <c r="L5899" s="10">
        <v>2</v>
      </c>
      <c r="M5899" s="10">
        <v>0</v>
      </c>
      <c r="N5899" s="10">
        <v>0</v>
      </c>
    </row>
    <row r="5900" spans="1:14" x14ac:dyDescent="0.15">
      <c r="A5900" t="str">
        <f t="shared" si="94"/>
        <v>202004_311_4562342690067</v>
      </c>
      <c r="B5900" s="10">
        <v>202004</v>
      </c>
      <c r="C5900" s="10">
        <v>311</v>
      </c>
      <c r="D5900" s="10" t="s">
        <v>76</v>
      </c>
      <c r="E5900" s="11">
        <v>4562342690067</v>
      </c>
      <c r="F5900" s="10">
        <v>0</v>
      </c>
      <c r="G5900" s="10">
        <v>0</v>
      </c>
      <c r="H5900" s="10" t="s">
        <v>23</v>
      </c>
      <c r="I5900" s="10" t="s">
        <v>19</v>
      </c>
      <c r="J5900" s="10" t="s">
        <v>329</v>
      </c>
      <c r="K5900" s="10">
        <v>36</v>
      </c>
      <c r="L5900" s="10">
        <v>1</v>
      </c>
      <c r="M5900" s="10">
        <v>0</v>
      </c>
      <c r="N5900" s="10">
        <v>0</v>
      </c>
    </row>
    <row r="5901" spans="1:14" x14ac:dyDescent="0.15">
      <c r="A5901" t="str">
        <f t="shared" si="94"/>
        <v>202004_311_4562342690074</v>
      </c>
      <c r="B5901" s="10">
        <v>202004</v>
      </c>
      <c r="C5901" s="10">
        <v>311</v>
      </c>
      <c r="D5901" s="10" t="s">
        <v>76</v>
      </c>
      <c r="E5901" s="11">
        <v>4562342690074</v>
      </c>
      <c r="F5901" s="10">
        <v>0</v>
      </c>
      <c r="G5901" s="10">
        <v>0</v>
      </c>
      <c r="H5901" s="10" t="s">
        <v>24</v>
      </c>
      <c r="I5901" s="10" t="s">
        <v>19</v>
      </c>
      <c r="J5901" s="10" t="s">
        <v>329</v>
      </c>
      <c r="K5901" s="10">
        <v>23</v>
      </c>
      <c r="L5901" s="10">
        <v>1</v>
      </c>
      <c r="M5901" s="10">
        <v>0</v>
      </c>
      <c r="N5901" s="10">
        <v>0</v>
      </c>
    </row>
    <row r="5902" spans="1:14" x14ac:dyDescent="0.15">
      <c r="A5902" t="str">
        <f t="shared" si="94"/>
        <v>202004_311_4562342690081</v>
      </c>
      <c r="B5902" s="10">
        <v>202004</v>
      </c>
      <c r="C5902" s="10">
        <v>311</v>
      </c>
      <c r="D5902" s="10" t="s">
        <v>76</v>
      </c>
      <c r="E5902" s="11">
        <v>4562342690081</v>
      </c>
      <c r="F5902" s="10">
        <v>0</v>
      </c>
      <c r="G5902" s="10">
        <v>0</v>
      </c>
      <c r="H5902" s="10" t="s">
        <v>25</v>
      </c>
      <c r="I5902" s="10" t="s">
        <v>19</v>
      </c>
      <c r="J5902" s="10" t="s">
        <v>329</v>
      </c>
      <c r="K5902" s="10">
        <v>6</v>
      </c>
      <c r="L5902" s="10">
        <v>0</v>
      </c>
      <c r="M5902" s="10">
        <v>0</v>
      </c>
      <c r="N5902" s="10">
        <v>0</v>
      </c>
    </row>
    <row r="5903" spans="1:14" x14ac:dyDescent="0.15">
      <c r="A5903" t="str">
        <f t="shared" si="94"/>
        <v>202004_376_4562342690029</v>
      </c>
      <c r="B5903" s="10">
        <v>202004</v>
      </c>
      <c r="C5903" s="10">
        <v>376</v>
      </c>
      <c r="D5903" s="10" t="s">
        <v>96</v>
      </c>
      <c r="E5903" s="11">
        <v>4562342690029</v>
      </c>
      <c r="F5903" s="10">
        <v>0</v>
      </c>
      <c r="G5903" s="10">
        <v>0</v>
      </c>
      <c r="H5903" s="10" t="s">
        <v>18</v>
      </c>
      <c r="I5903" s="10" t="s">
        <v>19</v>
      </c>
      <c r="J5903" s="10" t="s">
        <v>329</v>
      </c>
      <c r="K5903" s="10">
        <v>25</v>
      </c>
      <c r="L5903" s="10">
        <v>0</v>
      </c>
      <c r="M5903" s="10">
        <v>0</v>
      </c>
      <c r="N5903" s="10">
        <v>0</v>
      </c>
    </row>
    <row r="5904" spans="1:14" x14ac:dyDescent="0.15">
      <c r="A5904" t="str">
        <f t="shared" si="94"/>
        <v>202004_376_4562342690036</v>
      </c>
      <c r="B5904" s="10">
        <v>202004</v>
      </c>
      <c r="C5904" s="10">
        <v>376</v>
      </c>
      <c r="D5904" s="10" t="s">
        <v>96</v>
      </c>
      <c r="E5904" s="11">
        <v>4562342690036</v>
      </c>
      <c r="F5904" s="10">
        <v>0</v>
      </c>
      <c r="G5904" s="10">
        <v>0</v>
      </c>
      <c r="H5904" s="10" t="s">
        <v>20</v>
      </c>
      <c r="I5904" s="10" t="s">
        <v>19</v>
      </c>
      <c r="J5904" s="10" t="s">
        <v>329</v>
      </c>
      <c r="K5904" s="10">
        <v>9</v>
      </c>
      <c r="L5904" s="10">
        <v>0</v>
      </c>
      <c r="M5904" s="10">
        <v>0</v>
      </c>
      <c r="N5904" s="10">
        <v>0</v>
      </c>
    </row>
    <row r="5905" spans="1:14" x14ac:dyDescent="0.15">
      <c r="A5905" t="str">
        <f t="shared" si="94"/>
        <v>202004_376_4562342690050</v>
      </c>
      <c r="B5905" s="10">
        <v>202004</v>
      </c>
      <c r="C5905" s="10">
        <v>376</v>
      </c>
      <c r="D5905" s="10" t="s">
        <v>96</v>
      </c>
      <c r="E5905" s="11">
        <v>4562342690050</v>
      </c>
      <c r="F5905" s="10">
        <v>0</v>
      </c>
      <c r="G5905" s="10">
        <v>0</v>
      </c>
      <c r="H5905" s="10" t="s">
        <v>22</v>
      </c>
      <c r="I5905" s="10" t="s">
        <v>19</v>
      </c>
      <c r="J5905" s="10" t="s">
        <v>329</v>
      </c>
      <c r="K5905" s="10">
        <v>7</v>
      </c>
      <c r="L5905" s="10">
        <v>0</v>
      </c>
      <c r="M5905" s="10">
        <v>0</v>
      </c>
      <c r="N5905" s="10">
        <v>0</v>
      </c>
    </row>
    <row r="5906" spans="1:14" x14ac:dyDescent="0.15">
      <c r="A5906" t="str">
        <f t="shared" si="94"/>
        <v>202004_376_4562342690043</v>
      </c>
      <c r="B5906" s="10">
        <v>202004</v>
      </c>
      <c r="C5906" s="10">
        <v>376</v>
      </c>
      <c r="D5906" s="10" t="s">
        <v>96</v>
      </c>
      <c r="E5906" s="11">
        <v>4562342690043</v>
      </c>
      <c r="F5906" s="10">
        <v>0</v>
      </c>
      <c r="G5906" s="10">
        <v>0</v>
      </c>
      <c r="H5906" s="10" t="s">
        <v>21</v>
      </c>
      <c r="I5906" s="10" t="s">
        <v>19</v>
      </c>
      <c r="J5906" s="10" t="s">
        <v>329</v>
      </c>
      <c r="K5906" s="10">
        <v>23</v>
      </c>
      <c r="L5906" s="10">
        <v>0</v>
      </c>
      <c r="M5906" s="10">
        <v>0</v>
      </c>
      <c r="N5906" s="10">
        <v>0</v>
      </c>
    </row>
    <row r="5907" spans="1:14" x14ac:dyDescent="0.15">
      <c r="A5907" t="str">
        <f t="shared" si="94"/>
        <v>202004_376_4562342690067</v>
      </c>
      <c r="B5907" s="10">
        <v>202004</v>
      </c>
      <c r="C5907" s="10">
        <v>376</v>
      </c>
      <c r="D5907" s="10" t="s">
        <v>96</v>
      </c>
      <c r="E5907" s="11">
        <v>4562342690067</v>
      </c>
      <c r="F5907" s="10">
        <v>0</v>
      </c>
      <c r="G5907" s="10">
        <v>0</v>
      </c>
      <c r="H5907" s="10" t="s">
        <v>23</v>
      </c>
      <c r="I5907" s="10" t="s">
        <v>19</v>
      </c>
      <c r="J5907" s="10" t="s">
        <v>329</v>
      </c>
      <c r="K5907" s="10">
        <v>24</v>
      </c>
      <c r="L5907" s="10">
        <v>0</v>
      </c>
      <c r="M5907" s="10">
        <v>0</v>
      </c>
      <c r="N5907" s="10">
        <v>0</v>
      </c>
    </row>
    <row r="5908" spans="1:14" x14ac:dyDescent="0.15">
      <c r="A5908" t="str">
        <f t="shared" si="94"/>
        <v>202004_376_4562342690074</v>
      </c>
      <c r="B5908" s="10">
        <v>202004</v>
      </c>
      <c r="C5908" s="10">
        <v>376</v>
      </c>
      <c r="D5908" s="10" t="s">
        <v>96</v>
      </c>
      <c r="E5908" s="11">
        <v>4562342690074</v>
      </c>
      <c r="F5908" s="10">
        <v>0</v>
      </c>
      <c r="G5908" s="10">
        <v>0</v>
      </c>
      <c r="H5908" s="10" t="s">
        <v>24</v>
      </c>
      <c r="I5908" s="10" t="s">
        <v>19</v>
      </c>
      <c r="J5908" s="10" t="s">
        <v>329</v>
      </c>
      <c r="K5908" s="10">
        <v>24</v>
      </c>
      <c r="L5908" s="10">
        <v>0</v>
      </c>
      <c r="M5908" s="10">
        <v>0</v>
      </c>
      <c r="N5908" s="10">
        <v>0</v>
      </c>
    </row>
    <row r="5909" spans="1:14" x14ac:dyDescent="0.15">
      <c r="A5909" t="str">
        <f t="shared" si="94"/>
        <v>202004_376_4562342690081</v>
      </c>
      <c r="B5909" s="10">
        <v>202004</v>
      </c>
      <c r="C5909" s="10">
        <v>376</v>
      </c>
      <c r="D5909" s="10" t="s">
        <v>96</v>
      </c>
      <c r="E5909" s="11">
        <v>4562342690081</v>
      </c>
      <c r="F5909" s="10">
        <v>0</v>
      </c>
      <c r="G5909" s="10">
        <v>0</v>
      </c>
      <c r="H5909" s="10" t="s">
        <v>25</v>
      </c>
      <c r="I5909" s="10" t="s">
        <v>19</v>
      </c>
      <c r="J5909" s="10" t="s">
        <v>329</v>
      </c>
      <c r="K5909" s="10">
        <v>8</v>
      </c>
      <c r="L5909" s="10">
        <v>0</v>
      </c>
      <c r="M5909" s="10">
        <v>0</v>
      </c>
      <c r="N5909" s="10">
        <v>0</v>
      </c>
    </row>
    <row r="5910" spans="1:14" x14ac:dyDescent="0.15">
      <c r="A5910" t="str">
        <f t="shared" si="94"/>
        <v>202004_367_4562342690029</v>
      </c>
      <c r="B5910" s="10">
        <v>202004</v>
      </c>
      <c r="C5910" s="10">
        <v>367</v>
      </c>
      <c r="D5910" s="10" t="s">
        <v>93</v>
      </c>
      <c r="E5910" s="11">
        <v>4562342690029</v>
      </c>
      <c r="F5910" s="10">
        <v>0</v>
      </c>
      <c r="G5910" s="10">
        <v>0</v>
      </c>
      <c r="H5910" s="10" t="s">
        <v>18</v>
      </c>
      <c r="I5910" s="10" t="s">
        <v>19</v>
      </c>
      <c r="J5910" s="10" t="s">
        <v>329</v>
      </c>
      <c r="K5910" s="10">
        <v>24</v>
      </c>
      <c r="L5910" s="10">
        <v>1</v>
      </c>
      <c r="M5910" s="10">
        <v>0</v>
      </c>
      <c r="N5910" s="10">
        <v>0</v>
      </c>
    </row>
    <row r="5911" spans="1:14" x14ac:dyDescent="0.15">
      <c r="A5911" t="str">
        <f t="shared" si="94"/>
        <v>202004_367_4562342690036</v>
      </c>
      <c r="B5911" s="10">
        <v>202004</v>
      </c>
      <c r="C5911" s="10">
        <v>367</v>
      </c>
      <c r="D5911" s="10" t="s">
        <v>93</v>
      </c>
      <c r="E5911" s="11">
        <v>4562342690036</v>
      </c>
      <c r="F5911" s="10">
        <v>0</v>
      </c>
      <c r="G5911" s="10">
        <v>0</v>
      </c>
      <c r="H5911" s="10" t="s">
        <v>20</v>
      </c>
      <c r="I5911" s="10" t="s">
        <v>19</v>
      </c>
      <c r="J5911" s="10" t="s">
        <v>329</v>
      </c>
      <c r="K5911" s="10">
        <v>10</v>
      </c>
      <c r="L5911" s="10">
        <v>0</v>
      </c>
      <c r="M5911" s="10">
        <v>0</v>
      </c>
      <c r="N5911" s="10">
        <v>0</v>
      </c>
    </row>
    <row r="5912" spans="1:14" x14ac:dyDescent="0.15">
      <c r="A5912" t="str">
        <f t="shared" si="94"/>
        <v>202004_367_4562342690050</v>
      </c>
      <c r="B5912" s="10">
        <v>202004</v>
      </c>
      <c r="C5912" s="10">
        <v>367</v>
      </c>
      <c r="D5912" s="10" t="s">
        <v>93</v>
      </c>
      <c r="E5912" s="11">
        <v>4562342690050</v>
      </c>
      <c r="F5912" s="10">
        <v>0</v>
      </c>
      <c r="G5912" s="10">
        <v>0</v>
      </c>
      <c r="H5912" s="10" t="s">
        <v>22</v>
      </c>
      <c r="I5912" s="10" t="s">
        <v>19</v>
      </c>
      <c r="J5912" s="10" t="s">
        <v>329</v>
      </c>
      <c r="K5912" s="10">
        <v>6</v>
      </c>
      <c r="L5912" s="10">
        <v>0</v>
      </c>
      <c r="M5912" s="10">
        <v>0</v>
      </c>
      <c r="N5912" s="10">
        <v>0</v>
      </c>
    </row>
    <row r="5913" spans="1:14" x14ac:dyDescent="0.15">
      <c r="A5913" t="str">
        <f t="shared" ref="A5913:A5976" si="95">B5913&amp;"_"&amp;C5913&amp;"_"&amp;E5913</f>
        <v>202004_367_4562342690043</v>
      </c>
      <c r="B5913" s="10">
        <v>202004</v>
      </c>
      <c r="C5913" s="10">
        <v>367</v>
      </c>
      <c r="D5913" s="10" t="s">
        <v>93</v>
      </c>
      <c r="E5913" s="11">
        <v>4562342690043</v>
      </c>
      <c r="F5913" s="10">
        <v>0</v>
      </c>
      <c r="G5913" s="10">
        <v>0</v>
      </c>
      <c r="H5913" s="10" t="s">
        <v>21</v>
      </c>
      <c r="I5913" s="10" t="s">
        <v>19</v>
      </c>
      <c r="J5913" s="10" t="s">
        <v>329</v>
      </c>
      <c r="K5913" s="10">
        <v>21</v>
      </c>
      <c r="L5913" s="10">
        <v>0</v>
      </c>
      <c r="M5913" s="10">
        <v>0</v>
      </c>
      <c r="N5913" s="10">
        <v>0</v>
      </c>
    </row>
    <row r="5914" spans="1:14" x14ac:dyDescent="0.15">
      <c r="A5914" t="str">
        <f t="shared" si="95"/>
        <v>202004_367_4562342690067</v>
      </c>
      <c r="B5914" s="10">
        <v>202004</v>
      </c>
      <c r="C5914" s="10">
        <v>367</v>
      </c>
      <c r="D5914" s="10" t="s">
        <v>93</v>
      </c>
      <c r="E5914" s="11">
        <v>4562342690067</v>
      </c>
      <c r="F5914" s="10">
        <v>0</v>
      </c>
      <c r="G5914" s="10">
        <v>0</v>
      </c>
      <c r="H5914" s="10" t="s">
        <v>23</v>
      </c>
      <c r="I5914" s="10" t="s">
        <v>19</v>
      </c>
      <c r="J5914" s="10" t="s">
        <v>329</v>
      </c>
      <c r="K5914" s="10">
        <v>25</v>
      </c>
      <c r="L5914" s="10">
        <v>0</v>
      </c>
      <c r="M5914" s="10">
        <v>0</v>
      </c>
      <c r="N5914" s="10">
        <v>0</v>
      </c>
    </row>
    <row r="5915" spans="1:14" x14ac:dyDescent="0.15">
      <c r="A5915" t="str">
        <f t="shared" si="95"/>
        <v>202004_367_4562342690074</v>
      </c>
      <c r="B5915" s="10">
        <v>202004</v>
      </c>
      <c r="C5915" s="10">
        <v>367</v>
      </c>
      <c r="D5915" s="10" t="s">
        <v>93</v>
      </c>
      <c r="E5915" s="11">
        <v>4562342690074</v>
      </c>
      <c r="F5915" s="10">
        <v>0</v>
      </c>
      <c r="G5915" s="10">
        <v>0</v>
      </c>
      <c r="H5915" s="10" t="s">
        <v>24</v>
      </c>
      <c r="I5915" s="10" t="s">
        <v>19</v>
      </c>
      <c r="J5915" s="10" t="s">
        <v>329</v>
      </c>
      <c r="K5915" s="10">
        <v>0</v>
      </c>
      <c r="L5915" s="10">
        <v>0</v>
      </c>
      <c r="M5915" s="10">
        <v>0</v>
      </c>
      <c r="N5915" s="10">
        <v>0</v>
      </c>
    </row>
    <row r="5916" spans="1:14" x14ac:dyDescent="0.15">
      <c r="A5916" t="str">
        <f t="shared" si="95"/>
        <v>202004_367_4562342690081</v>
      </c>
      <c r="B5916" s="10">
        <v>202004</v>
      </c>
      <c r="C5916" s="10">
        <v>367</v>
      </c>
      <c r="D5916" s="10" t="s">
        <v>93</v>
      </c>
      <c r="E5916" s="11">
        <v>4562342690081</v>
      </c>
      <c r="F5916" s="10">
        <v>0</v>
      </c>
      <c r="G5916" s="10">
        <v>0</v>
      </c>
      <c r="H5916" s="10" t="s">
        <v>25</v>
      </c>
      <c r="I5916" s="10" t="s">
        <v>19</v>
      </c>
      <c r="J5916" s="10" t="s">
        <v>329</v>
      </c>
      <c r="K5916" s="10">
        <v>0</v>
      </c>
      <c r="L5916" s="10">
        <v>0</v>
      </c>
      <c r="M5916" s="10">
        <v>0</v>
      </c>
      <c r="N5916" s="10">
        <v>0</v>
      </c>
    </row>
    <row r="5917" spans="1:14" x14ac:dyDescent="0.15">
      <c r="A5917" t="str">
        <f t="shared" si="95"/>
        <v>202004_60_4562342690029</v>
      </c>
      <c r="B5917" s="10">
        <v>202004</v>
      </c>
      <c r="C5917" s="10">
        <v>60</v>
      </c>
      <c r="D5917" s="10" t="s">
        <v>44</v>
      </c>
      <c r="E5917" s="11">
        <v>4562342690029</v>
      </c>
      <c r="F5917" s="10">
        <v>0</v>
      </c>
      <c r="G5917" s="10">
        <v>0</v>
      </c>
      <c r="H5917" s="10" t="s">
        <v>18</v>
      </c>
      <c r="I5917" s="10" t="s">
        <v>19</v>
      </c>
      <c r="J5917" s="10" t="s">
        <v>329</v>
      </c>
      <c r="K5917" s="10">
        <v>12</v>
      </c>
      <c r="L5917" s="10">
        <v>1</v>
      </c>
      <c r="M5917" s="10">
        <v>0</v>
      </c>
      <c r="N5917" s="10">
        <v>0</v>
      </c>
    </row>
    <row r="5918" spans="1:14" x14ac:dyDescent="0.15">
      <c r="A5918" t="str">
        <f t="shared" si="95"/>
        <v>202004_60_4562342690036</v>
      </c>
      <c r="B5918" s="10">
        <v>202004</v>
      </c>
      <c r="C5918" s="10">
        <v>60</v>
      </c>
      <c r="D5918" s="10" t="s">
        <v>44</v>
      </c>
      <c r="E5918" s="11">
        <v>4562342690036</v>
      </c>
      <c r="F5918" s="10">
        <v>0</v>
      </c>
      <c r="G5918" s="10">
        <v>0</v>
      </c>
      <c r="H5918" s="10" t="s">
        <v>20</v>
      </c>
      <c r="I5918" s="10" t="s">
        <v>19</v>
      </c>
      <c r="J5918" s="10" t="s">
        <v>329</v>
      </c>
      <c r="K5918" s="10">
        <v>5</v>
      </c>
      <c r="L5918" s="10">
        <v>1</v>
      </c>
      <c r="M5918" s="10">
        <v>0</v>
      </c>
      <c r="N5918" s="10">
        <v>0</v>
      </c>
    </row>
    <row r="5919" spans="1:14" x14ac:dyDescent="0.15">
      <c r="A5919" t="str">
        <f t="shared" si="95"/>
        <v>202004_60_4562342690050</v>
      </c>
      <c r="B5919" s="10">
        <v>202004</v>
      </c>
      <c r="C5919" s="10">
        <v>60</v>
      </c>
      <c r="D5919" s="10" t="s">
        <v>44</v>
      </c>
      <c r="E5919" s="11">
        <v>4562342690050</v>
      </c>
      <c r="F5919" s="10">
        <v>0</v>
      </c>
      <c r="G5919" s="10">
        <v>0</v>
      </c>
      <c r="H5919" s="10" t="s">
        <v>22</v>
      </c>
      <c r="I5919" s="10" t="s">
        <v>19</v>
      </c>
      <c r="J5919" s="10" t="s">
        <v>329</v>
      </c>
      <c r="K5919" s="10">
        <v>4</v>
      </c>
      <c r="L5919" s="10">
        <v>2</v>
      </c>
      <c r="M5919" s="10">
        <v>0</v>
      </c>
      <c r="N5919" s="10">
        <v>0</v>
      </c>
    </row>
    <row r="5920" spans="1:14" x14ac:dyDescent="0.15">
      <c r="A5920" t="str">
        <f t="shared" si="95"/>
        <v>202004_60_4562342690043</v>
      </c>
      <c r="B5920" s="10">
        <v>202004</v>
      </c>
      <c r="C5920" s="10">
        <v>60</v>
      </c>
      <c r="D5920" s="10" t="s">
        <v>44</v>
      </c>
      <c r="E5920" s="11">
        <v>4562342690043</v>
      </c>
      <c r="F5920" s="10">
        <v>0</v>
      </c>
      <c r="G5920" s="10">
        <v>0</v>
      </c>
      <c r="H5920" s="10" t="s">
        <v>21</v>
      </c>
      <c r="I5920" s="10" t="s">
        <v>19</v>
      </c>
      <c r="J5920" s="10" t="s">
        <v>329</v>
      </c>
      <c r="K5920" s="10">
        <v>12</v>
      </c>
      <c r="L5920" s="10">
        <v>2</v>
      </c>
      <c r="M5920" s="10">
        <v>0</v>
      </c>
      <c r="N5920" s="10">
        <v>0</v>
      </c>
    </row>
    <row r="5921" spans="1:14" x14ac:dyDescent="0.15">
      <c r="A5921" t="str">
        <f t="shared" si="95"/>
        <v>202004_60_4562342690067</v>
      </c>
      <c r="B5921" s="10">
        <v>202004</v>
      </c>
      <c r="C5921" s="10">
        <v>60</v>
      </c>
      <c r="D5921" s="10" t="s">
        <v>44</v>
      </c>
      <c r="E5921" s="11">
        <v>4562342690067</v>
      </c>
      <c r="F5921" s="10">
        <v>0</v>
      </c>
      <c r="G5921" s="10">
        <v>0</v>
      </c>
      <c r="H5921" s="10" t="s">
        <v>23</v>
      </c>
      <c r="I5921" s="10" t="s">
        <v>19</v>
      </c>
      <c r="J5921" s="10" t="s">
        <v>329</v>
      </c>
      <c r="K5921" s="10">
        <v>22</v>
      </c>
      <c r="L5921" s="10">
        <v>0</v>
      </c>
      <c r="M5921" s="10">
        <v>0</v>
      </c>
      <c r="N5921" s="10">
        <v>0</v>
      </c>
    </row>
    <row r="5922" spans="1:14" x14ac:dyDescent="0.15">
      <c r="A5922" t="str">
        <f t="shared" si="95"/>
        <v>202004_60_4562342690074</v>
      </c>
      <c r="B5922" s="10">
        <v>202004</v>
      </c>
      <c r="C5922" s="10">
        <v>60</v>
      </c>
      <c r="D5922" s="10" t="s">
        <v>44</v>
      </c>
      <c r="E5922" s="11">
        <v>4562342690074</v>
      </c>
      <c r="F5922" s="10">
        <v>0</v>
      </c>
      <c r="G5922" s="10">
        <v>0</v>
      </c>
      <c r="H5922" s="10" t="s">
        <v>24</v>
      </c>
      <c r="I5922" s="10" t="s">
        <v>19</v>
      </c>
      <c r="J5922" s="10" t="s">
        <v>329</v>
      </c>
      <c r="K5922" s="10">
        <v>14</v>
      </c>
      <c r="L5922" s="10">
        <v>2</v>
      </c>
      <c r="M5922" s="10">
        <v>0</v>
      </c>
      <c r="N5922" s="10">
        <v>0</v>
      </c>
    </row>
    <row r="5923" spans="1:14" x14ac:dyDescent="0.15">
      <c r="A5923" t="str">
        <f t="shared" si="95"/>
        <v>202004_60_4562342690081</v>
      </c>
      <c r="B5923" s="10">
        <v>202004</v>
      </c>
      <c r="C5923" s="10">
        <v>60</v>
      </c>
      <c r="D5923" s="10" t="s">
        <v>44</v>
      </c>
      <c r="E5923" s="11">
        <v>4562342690081</v>
      </c>
      <c r="F5923" s="10">
        <v>0</v>
      </c>
      <c r="G5923" s="10">
        <v>0</v>
      </c>
      <c r="H5923" s="10" t="s">
        <v>25</v>
      </c>
      <c r="I5923" s="10" t="s">
        <v>19</v>
      </c>
      <c r="J5923" s="10" t="s">
        <v>329</v>
      </c>
      <c r="K5923" s="10">
        <v>1</v>
      </c>
      <c r="L5923" s="10">
        <v>0</v>
      </c>
      <c r="M5923" s="10">
        <v>0</v>
      </c>
      <c r="N5923" s="10">
        <v>0</v>
      </c>
    </row>
    <row r="5924" spans="1:14" x14ac:dyDescent="0.15">
      <c r="A5924" t="str">
        <f t="shared" si="95"/>
        <v>202004_162_4562342690029</v>
      </c>
      <c r="B5924" s="10">
        <v>202004</v>
      </c>
      <c r="C5924" s="10">
        <v>162</v>
      </c>
      <c r="D5924" s="10" t="s">
        <v>60</v>
      </c>
      <c r="E5924" s="11">
        <v>4562342690029</v>
      </c>
      <c r="F5924" s="10">
        <v>0</v>
      </c>
      <c r="G5924" s="10">
        <v>0</v>
      </c>
      <c r="H5924" s="10" t="s">
        <v>18</v>
      </c>
      <c r="I5924" s="10" t="s">
        <v>19</v>
      </c>
      <c r="J5924" s="10" t="s">
        <v>329</v>
      </c>
      <c r="K5924" s="10">
        <v>18</v>
      </c>
      <c r="L5924" s="10">
        <v>0</v>
      </c>
      <c r="M5924" s="10">
        <v>0</v>
      </c>
      <c r="N5924" s="10">
        <v>0</v>
      </c>
    </row>
    <row r="5925" spans="1:14" x14ac:dyDescent="0.15">
      <c r="A5925" t="str">
        <f t="shared" si="95"/>
        <v>202004_162_4562342690036</v>
      </c>
      <c r="B5925" s="10">
        <v>202004</v>
      </c>
      <c r="C5925" s="10">
        <v>162</v>
      </c>
      <c r="D5925" s="10" t="s">
        <v>60</v>
      </c>
      <c r="E5925" s="11">
        <v>4562342690036</v>
      </c>
      <c r="F5925" s="10">
        <v>0</v>
      </c>
      <c r="G5925" s="10">
        <v>0</v>
      </c>
      <c r="H5925" s="10" t="s">
        <v>20</v>
      </c>
      <c r="I5925" s="10" t="s">
        <v>19</v>
      </c>
      <c r="J5925" s="10" t="s">
        <v>329</v>
      </c>
      <c r="K5925" s="10">
        <v>6</v>
      </c>
      <c r="L5925" s="10">
        <v>0</v>
      </c>
      <c r="M5925" s="10">
        <v>0</v>
      </c>
      <c r="N5925" s="10">
        <v>0</v>
      </c>
    </row>
    <row r="5926" spans="1:14" x14ac:dyDescent="0.15">
      <c r="A5926" t="str">
        <f t="shared" si="95"/>
        <v>202004_162_4562342690050</v>
      </c>
      <c r="B5926" s="10">
        <v>202004</v>
      </c>
      <c r="C5926" s="10">
        <v>162</v>
      </c>
      <c r="D5926" s="10" t="s">
        <v>60</v>
      </c>
      <c r="E5926" s="11">
        <v>4562342690050</v>
      </c>
      <c r="F5926" s="10">
        <v>0</v>
      </c>
      <c r="G5926" s="10">
        <v>0</v>
      </c>
      <c r="H5926" s="10" t="s">
        <v>22</v>
      </c>
      <c r="I5926" s="10" t="s">
        <v>19</v>
      </c>
      <c r="J5926" s="10" t="s">
        <v>329</v>
      </c>
      <c r="K5926" s="10">
        <v>4</v>
      </c>
      <c r="L5926" s="10">
        <v>0</v>
      </c>
      <c r="M5926" s="10">
        <v>0</v>
      </c>
      <c r="N5926" s="10">
        <v>0</v>
      </c>
    </row>
    <row r="5927" spans="1:14" x14ac:dyDescent="0.15">
      <c r="A5927" t="str">
        <f t="shared" si="95"/>
        <v>202004_162_4562342690043</v>
      </c>
      <c r="B5927" s="10">
        <v>202004</v>
      </c>
      <c r="C5927" s="10">
        <v>162</v>
      </c>
      <c r="D5927" s="10" t="s">
        <v>60</v>
      </c>
      <c r="E5927" s="11">
        <v>4562342690043</v>
      </c>
      <c r="F5927" s="10">
        <v>0</v>
      </c>
      <c r="G5927" s="10">
        <v>0</v>
      </c>
      <c r="H5927" s="10" t="s">
        <v>21</v>
      </c>
      <c r="I5927" s="10" t="s">
        <v>19</v>
      </c>
      <c r="J5927" s="10" t="s">
        <v>329</v>
      </c>
      <c r="K5927" s="10">
        <v>15</v>
      </c>
      <c r="L5927" s="10">
        <v>1</v>
      </c>
      <c r="M5927" s="10">
        <v>0</v>
      </c>
      <c r="N5927" s="10">
        <v>0</v>
      </c>
    </row>
    <row r="5928" spans="1:14" x14ac:dyDescent="0.15">
      <c r="A5928" t="str">
        <f t="shared" si="95"/>
        <v>202004_162_4562342690067</v>
      </c>
      <c r="B5928" s="10">
        <v>202004</v>
      </c>
      <c r="C5928" s="10">
        <v>162</v>
      </c>
      <c r="D5928" s="10" t="s">
        <v>60</v>
      </c>
      <c r="E5928" s="11">
        <v>4562342690067</v>
      </c>
      <c r="F5928" s="10">
        <v>0</v>
      </c>
      <c r="G5928" s="10">
        <v>0</v>
      </c>
      <c r="H5928" s="10" t="s">
        <v>23</v>
      </c>
      <c r="I5928" s="10" t="s">
        <v>19</v>
      </c>
      <c r="J5928" s="10" t="s">
        <v>329</v>
      </c>
      <c r="K5928" s="10">
        <v>20</v>
      </c>
      <c r="L5928" s="10">
        <v>1</v>
      </c>
      <c r="M5928" s="10">
        <v>0</v>
      </c>
      <c r="N5928" s="10">
        <v>0</v>
      </c>
    </row>
    <row r="5929" spans="1:14" x14ac:dyDescent="0.15">
      <c r="A5929" t="str">
        <f t="shared" si="95"/>
        <v>202004_162_4562342690074</v>
      </c>
      <c r="B5929" s="10">
        <v>202004</v>
      </c>
      <c r="C5929" s="10">
        <v>162</v>
      </c>
      <c r="D5929" s="10" t="s">
        <v>60</v>
      </c>
      <c r="E5929" s="11">
        <v>4562342690074</v>
      </c>
      <c r="F5929" s="10">
        <v>0</v>
      </c>
      <c r="G5929" s="10">
        <v>0</v>
      </c>
      <c r="H5929" s="10" t="s">
        <v>24</v>
      </c>
      <c r="I5929" s="10" t="s">
        <v>19</v>
      </c>
      <c r="J5929" s="10" t="s">
        <v>329</v>
      </c>
      <c r="K5929" s="10">
        <v>15</v>
      </c>
      <c r="L5929" s="10">
        <v>1</v>
      </c>
      <c r="M5929" s="10">
        <v>0</v>
      </c>
      <c r="N5929" s="10">
        <v>0</v>
      </c>
    </row>
    <row r="5930" spans="1:14" x14ac:dyDescent="0.15">
      <c r="A5930" t="str">
        <f t="shared" si="95"/>
        <v>202004_162_4562342690081</v>
      </c>
      <c r="B5930" s="10">
        <v>202004</v>
      </c>
      <c r="C5930" s="10">
        <v>162</v>
      </c>
      <c r="D5930" s="10" t="s">
        <v>60</v>
      </c>
      <c r="E5930" s="11">
        <v>4562342690081</v>
      </c>
      <c r="F5930" s="10">
        <v>0</v>
      </c>
      <c r="G5930" s="10">
        <v>0</v>
      </c>
      <c r="H5930" s="10" t="s">
        <v>25</v>
      </c>
      <c r="I5930" s="10" t="s">
        <v>19</v>
      </c>
      <c r="J5930" s="10" t="s">
        <v>329</v>
      </c>
      <c r="K5930" s="10">
        <v>4</v>
      </c>
      <c r="L5930" s="10">
        <v>0</v>
      </c>
      <c r="M5930" s="10">
        <v>0</v>
      </c>
      <c r="N5930" s="10">
        <v>0</v>
      </c>
    </row>
    <row r="5931" spans="1:14" x14ac:dyDescent="0.15">
      <c r="A5931" t="str">
        <f t="shared" si="95"/>
        <v>202004_160_4562342690029</v>
      </c>
      <c r="B5931" s="10">
        <v>202004</v>
      </c>
      <c r="C5931" s="10">
        <v>160</v>
      </c>
      <c r="D5931" s="10" t="s">
        <v>59</v>
      </c>
      <c r="E5931" s="11">
        <v>4562342690029</v>
      </c>
      <c r="F5931" s="10">
        <v>0</v>
      </c>
      <c r="G5931" s="10">
        <v>0</v>
      </c>
      <c r="H5931" s="10" t="s">
        <v>18</v>
      </c>
      <c r="I5931" s="10" t="s">
        <v>19</v>
      </c>
      <c r="J5931" s="10" t="s">
        <v>329</v>
      </c>
      <c r="K5931" s="10">
        <v>19</v>
      </c>
      <c r="L5931" s="10">
        <v>0</v>
      </c>
      <c r="M5931" s="10">
        <v>0</v>
      </c>
      <c r="N5931" s="10">
        <v>0</v>
      </c>
    </row>
    <row r="5932" spans="1:14" x14ac:dyDescent="0.15">
      <c r="A5932" t="str">
        <f t="shared" si="95"/>
        <v>202004_160_4562342690036</v>
      </c>
      <c r="B5932" s="10">
        <v>202004</v>
      </c>
      <c r="C5932" s="10">
        <v>160</v>
      </c>
      <c r="D5932" s="10" t="s">
        <v>59</v>
      </c>
      <c r="E5932" s="11">
        <v>4562342690036</v>
      </c>
      <c r="F5932" s="10">
        <v>0</v>
      </c>
      <c r="G5932" s="10">
        <v>0</v>
      </c>
      <c r="H5932" s="10" t="s">
        <v>20</v>
      </c>
      <c r="I5932" s="10" t="s">
        <v>19</v>
      </c>
      <c r="J5932" s="10" t="s">
        <v>329</v>
      </c>
      <c r="K5932" s="10">
        <v>8</v>
      </c>
      <c r="L5932" s="10">
        <v>0</v>
      </c>
      <c r="M5932" s="10">
        <v>0</v>
      </c>
      <c r="N5932" s="10">
        <v>0</v>
      </c>
    </row>
    <row r="5933" spans="1:14" x14ac:dyDescent="0.15">
      <c r="A5933" t="str">
        <f t="shared" si="95"/>
        <v>202004_160_4562342690050</v>
      </c>
      <c r="B5933" s="10">
        <v>202004</v>
      </c>
      <c r="C5933" s="10">
        <v>160</v>
      </c>
      <c r="D5933" s="10" t="s">
        <v>59</v>
      </c>
      <c r="E5933" s="11">
        <v>4562342690050</v>
      </c>
      <c r="F5933" s="10">
        <v>0</v>
      </c>
      <c r="G5933" s="10">
        <v>0</v>
      </c>
      <c r="H5933" s="10" t="s">
        <v>22</v>
      </c>
      <c r="I5933" s="10" t="s">
        <v>19</v>
      </c>
      <c r="J5933" s="10" t="s">
        <v>329</v>
      </c>
      <c r="K5933" s="10">
        <v>5</v>
      </c>
      <c r="L5933" s="10">
        <v>3</v>
      </c>
      <c r="M5933" s="10">
        <v>0</v>
      </c>
      <c r="N5933" s="10">
        <v>0</v>
      </c>
    </row>
    <row r="5934" spans="1:14" x14ac:dyDescent="0.15">
      <c r="A5934" t="str">
        <f t="shared" si="95"/>
        <v>202004_160_4562342690043</v>
      </c>
      <c r="B5934" s="10">
        <v>202004</v>
      </c>
      <c r="C5934" s="10">
        <v>160</v>
      </c>
      <c r="D5934" s="10" t="s">
        <v>59</v>
      </c>
      <c r="E5934" s="11">
        <v>4562342690043</v>
      </c>
      <c r="F5934" s="10">
        <v>0</v>
      </c>
      <c r="G5934" s="10">
        <v>0</v>
      </c>
      <c r="H5934" s="10" t="s">
        <v>21</v>
      </c>
      <c r="I5934" s="10" t="s">
        <v>19</v>
      </c>
      <c r="J5934" s="10" t="s">
        <v>329</v>
      </c>
      <c r="K5934" s="10">
        <v>13</v>
      </c>
      <c r="L5934" s="10">
        <v>0</v>
      </c>
      <c r="M5934" s="10">
        <v>0</v>
      </c>
      <c r="N5934" s="10">
        <v>0</v>
      </c>
    </row>
    <row r="5935" spans="1:14" x14ac:dyDescent="0.15">
      <c r="A5935" t="str">
        <f t="shared" si="95"/>
        <v>202004_160_4562342690067</v>
      </c>
      <c r="B5935" s="10">
        <v>202004</v>
      </c>
      <c r="C5935" s="10">
        <v>160</v>
      </c>
      <c r="D5935" s="10" t="s">
        <v>59</v>
      </c>
      <c r="E5935" s="11">
        <v>4562342690067</v>
      </c>
      <c r="F5935" s="10">
        <v>0</v>
      </c>
      <c r="G5935" s="10">
        <v>0</v>
      </c>
      <c r="H5935" s="10" t="s">
        <v>23</v>
      </c>
      <c r="I5935" s="10" t="s">
        <v>19</v>
      </c>
      <c r="J5935" s="10" t="s">
        <v>329</v>
      </c>
      <c r="K5935" s="10">
        <v>22</v>
      </c>
      <c r="L5935" s="10">
        <v>1</v>
      </c>
      <c r="M5935" s="10">
        <v>0</v>
      </c>
      <c r="N5935" s="10">
        <v>0</v>
      </c>
    </row>
    <row r="5936" spans="1:14" x14ac:dyDescent="0.15">
      <c r="A5936" t="str">
        <f t="shared" si="95"/>
        <v>202004_160_4562342690074</v>
      </c>
      <c r="B5936" s="10">
        <v>202004</v>
      </c>
      <c r="C5936" s="10">
        <v>160</v>
      </c>
      <c r="D5936" s="10" t="s">
        <v>59</v>
      </c>
      <c r="E5936" s="11">
        <v>4562342690074</v>
      </c>
      <c r="F5936" s="10">
        <v>0</v>
      </c>
      <c r="G5936" s="10">
        <v>0</v>
      </c>
      <c r="H5936" s="10" t="s">
        <v>24</v>
      </c>
      <c r="I5936" s="10" t="s">
        <v>19</v>
      </c>
      <c r="J5936" s="10" t="s">
        <v>329</v>
      </c>
      <c r="K5936" s="10">
        <v>17</v>
      </c>
      <c r="L5936" s="10">
        <v>3</v>
      </c>
      <c r="M5936" s="10">
        <v>0</v>
      </c>
      <c r="N5936" s="10">
        <v>0</v>
      </c>
    </row>
    <row r="5937" spans="1:14" x14ac:dyDescent="0.15">
      <c r="A5937" t="str">
        <f t="shared" si="95"/>
        <v>202004_160_4562342690081</v>
      </c>
      <c r="B5937" s="10">
        <v>202004</v>
      </c>
      <c r="C5937" s="10">
        <v>160</v>
      </c>
      <c r="D5937" s="10" t="s">
        <v>59</v>
      </c>
      <c r="E5937" s="11">
        <v>4562342690081</v>
      </c>
      <c r="F5937" s="10">
        <v>0</v>
      </c>
      <c r="G5937" s="10">
        <v>0</v>
      </c>
      <c r="H5937" s="10" t="s">
        <v>25</v>
      </c>
      <c r="I5937" s="10" t="s">
        <v>19</v>
      </c>
      <c r="J5937" s="10" t="s">
        <v>329</v>
      </c>
      <c r="K5937" s="10">
        <v>4</v>
      </c>
      <c r="L5937" s="10">
        <v>0</v>
      </c>
      <c r="M5937" s="10">
        <v>0</v>
      </c>
      <c r="N5937" s="10">
        <v>0</v>
      </c>
    </row>
    <row r="5938" spans="1:14" x14ac:dyDescent="0.15">
      <c r="A5938" t="str">
        <f t="shared" si="95"/>
        <v>202004_326_4562342690029</v>
      </c>
      <c r="B5938" s="10">
        <v>202004</v>
      </c>
      <c r="C5938" s="10">
        <v>326</v>
      </c>
      <c r="D5938" s="10" t="s">
        <v>84</v>
      </c>
      <c r="E5938" s="11">
        <v>4562342690029</v>
      </c>
      <c r="F5938" s="10">
        <v>0</v>
      </c>
      <c r="G5938" s="10">
        <v>0</v>
      </c>
      <c r="H5938" s="10" t="s">
        <v>18</v>
      </c>
      <c r="I5938" s="10" t="s">
        <v>19</v>
      </c>
      <c r="J5938" s="10" t="s">
        <v>329</v>
      </c>
      <c r="K5938" s="10">
        <v>21</v>
      </c>
      <c r="L5938" s="10">
        <v>0</v>
      </c>
      <c r="M5938" s="10">
        <v>0</v>
      </c>
      <c r="N5938" s="10">
        <v>0</v>
      </c>
    </row>
    <row r="5939" spans="1:14" x14ac:dyDescent="0.15">
      <c r="A5939" t="str">
        <f t="shared" si="95"/>
        <v>202004_326_4562342690036</v>
      </c>
      <c r="B5939" s="10">
        <v>202004</v>
      </c>
      <c r="C5939" s="10">
        <v>326</v>
      </c>
      <c r="D5939" s="10" t="s">
        <v>84</v>
      </c>
      <c r="E5939" s="11">
        <v>4562342690036</v>
      </c>
      <c r="F5939" s="10">
        <v>0</v>
      </c>
      <c r="G5939" s="10">
        <v>0</v>
      </c>
      <c r="H5939" s="10" t="s">
        <v>20</v>
      </c>
      <c r="I5939" s="10" t="s">
        <v>19</v>
      </c>
      <c r="J5939" s="10" t="s">
        <v>329</v>
      </c>
      <c r="K5939" s="10">
        <v>7</v>
      </c>
      <c r="L5939" s="10">
        <v>0</v>
      </c>
      <c r="M5939" s="10">
        <v>0</v>
      </c>
      <c r="N5939" s="10">
        <v>0</v>
      </c>
    </row>
    <row r="5940" spans="1:14" x14ac:dyDescent="0.15">
      <c r="A5940" t="str">
        <f t="shared" si="95"/>
        <v>202004_326_4562342690050</v>
      </c>
      <c r="B5940" s="10">
        <v>202004</v>
      </c>
      <c r="C5940" s="10">
        <v>326</v>
      </c>
      <c r="D5940" s="10" t="s">
        <v>84</v>
      </c>
      <c r="E5940" s="11">
        <v>4562342690050</v>
      </c>
      <c r="F5940" s="10">
        <v>0</v>
      </c>
      <c r="G5940" s="10">
        <v>0</v>
      </c>
      <c r="H5940" s="10" t="s">
        <v>22</v>
      </c>
      <c r="I5940" s="10" t="s">
        <v>19</v>
      </c>
      <c r="J5940" s="10" t="s">
        <v>329</v>
      </c>
      <c r="K5940" s="10">
        <v>6</v>
      </c>
      <c r="L5940" s="10">
        <v>0</v>
      </c>
      <c r="M5940" s="10">
        <v>0</v>
      </c>
      <c r="N5940" s="10">
        <v>0</v>
      </c>
    </row>
    <row r="5941" spans="1:14" x14ac:dyDescent="0.15">
      <c r="A5941" t="str">
        <f t="shared" si="95"/>
        <v>202004_326_4562342690043</v>
      </c>
      <c r="B5941" s="10">
        <v>202004</v>
      </c>
      <c r="C5941" s="10">
        <v>326</v>
      </c>
      <c r="D5941" s="10" t="s">
        <v>84</v>
      </c>
      <c r="E5941" s="11">
        <v>4562342690043</v>
      </c>
      <c r="F5941" s="10">
        <v>0</v>
      </c>
      <c r="G5941" s="10">
        <v>0</v>
      </c>
      <c r="H5941" s="10" t="s">
        <v>21</v>
      </c>
      <c r="I5941" s="10" t="s">
        <v>19</v>
      </c>
      <c r="J5941" s="10" t="s">
        <v>329</v>
      </c>
      <c r="K5941" s="10">
        <v>23</v>
      </c>
      <c r="L5941" s="10">
        <v>0</v>
      </c>
      <c r="M5941" s="10">
        <v>0</v>
      </c>
      <c r="N5941" s="10">
        <v>0</v>
      </c>
    </row>
    <row r="5942" spans="1:14" x14ac:dyDescent="0.15">
      <c r="A5942" t="str">
        <f t="shared" si="95"/>
        <v>202004_326_4562342690067</v>
      </c>
      <c r="B5942" s="10">
        <v>202004</v>
      </c>
      <c r="C5942" s="10">
        <v>326</v>
      </c>
      <c r="D5942" s="10" t="s">
        <v>84</v>
      </c>
      <c r="E5942" s="11">
        <v>4562342690067</v>
      </c>
      <c r="F5942" s="10">
        <v>0</v>
      </c>
      <c r="G5942" s="10">
        <v>0</v>
      </c>
      <c r="H5942" s="10" t="s">
        <v>23</v>
      </c>
      <c r="I5942" s="10" t="s">
        <v>19</v>
      </c>
      <c r="J5942" s="10" t="s">
        <v>329</v>
      </c>
      <c r="K5942" s="10">
        <v>26</v>
      </c>
      <c r="L5942" s="10">
        <v>0</v>
      </c>
      <c r="M5942" s="10">
        <v>0</v>
      </c>
      <c r="N5942" s="10">
        <v>0</v>
      </c>
    </row>
    <row r="5943" spans="1:14" x14ac:dyDescent="0.15">
      <c r="A5943" t="str">
        <f t="shared" si="95"/>
        <v>202004_326_4562342690074</v>
      </c>
      <c r="B5943" s="10">
        <v>202004</v>
      </c>
      <c r="C5943" s="10">
        <v>326</v>
      </c>
      <c r="D5943" s="10" t="s">
        <v>84</v>
      </c>
      <c r="E5943" s="11">
        <v>4562342690074</v>
      </c>
      <c r="F5943" s="10">
        <v>0</v>
      </c>
      <c r="G5943" s="10">
        <v>0</v>
      </c>
      <c r="H5943" s="10" t="s">
        <v>24</v>
      </c>
      <c r="I5943" s="10" t="s">
        <v>19</v>
      </c>
      <c r="J5943" s="10" t="s">
        <v>329</v>
      </c>
      <c r="K5943" s="10">
        <v>18</v>
      </c>
      <c r="L5943" s="10">
        <v>1</v>
      </c>
      <c r="M5943" s="10">
        <v>0</v>
      </c>
      <c r="N5943" s="10">
        <v>0</v>
      </c>
    </row>
    <row r="5944" spans="1:14" x14ac:dyDescent="0.15">
      <c r="A5944" t="str">
        <f t="shared" si="95"/>
        <v>202004_326_4562342690081</v>
      </c>
      <c r="B5944" s="10">
        <v>202004</v>
      </c>
      <c r="C5944" s="10">
        <v>326</v>
      </c>
      <c r="D5944" s="10" t="s">
        <v>84</v>
      </c>
      <c r="E5944" s="11">
        <v>4562342690081</v>
      </c>
      <c r="F5944" s="10">
        <v>0</v>
      </c>
      <c r="G5944" s="10">
        <v>0</v>
      </c>
      <c r="H5944" s="10" t="s">
        <v>25</v>
      </c>
      <c r="I5944" s="10" t="s">
        <v>19</v>
      </c>
      <c r="J5944" s="10" t="s">
        <v>329</v>
      </c>
      <c r="K5944" s="10">
        <v>5</v>
      </c>
      <c r="L5944" s="10">
        <v>0</v>
      </c>
      <c r="M5944" s="10">
        <v>0</v>
      </c>
      <c r="N5944" s="10">
        <v>0</v>
      </c>
    </row>
    <row r="5945" spans="1:14" x14ac:dyDescent="0.15">
      <c r="A5945" t="str">
        <f t="shared" si="95"/>
        <v>202004_343_4562342690029</v>
      </c>
      <c r="B5945" s="10">
        <v>202004</v>
      </c>
      <c r="C5945" s="10">
        <v>343</v>
      </c>
      <c r="D5945" s="10" t="s">
        <v>88</v>
      </c>
      <c r="E5945" s="11">
        <v>4562342690029</v>
      </c>
      <c r="F5945" s="10">
        <v>0</v>
      </c>
      <c r="G5945" s="10">
        <v>0</v>
      </c>
      <c r="H5945" s="10" t="s">
        <v>18</v>
      </c>
      <c r="I5945" s="10" t="s">
        <v>19</v>
      </c>
      <c r="J5945" s="10" t="s">
        <v>329</v>
      </c>
      <c r="K5945" s="10">
        <v>16</v>
      </c>
      <c r="L5945" s="10">
        <v>0</v>
      </c>
      <c r="M5945" s="10">
        <v>0</v>
      </c>
      <c r="N5945" s="10">
        <v>0</v>
      </c>
    </row>
    <row r="5946" spans="1:14" x14ac:dyDescent="0.15">
      <c r="A5946" t="str">
        <f t="shared" si="95"/>
        <v>202004_343_4562342690036</v>
      </c>
      <c r="B5946" s="10">
        <v>202004</v>
      </c>
      <c r="C5946" s="10">
        <v>343</v>
      </c>
      <c r="D5946" s="10" t="s">
        <v>88</v>
      </c>
      <c r="E5946" s="11">
        <v>4562342690036</v>
      </c>
      <c r="F5946" s="10">
        <v>0</v>
      </c>
      <c r="G5946" s="10">
        <v>0</v>
      </c>
      <c r="H5946" s="10" t="s">
        <v>20</v>
      </c>
      <c r="I5946" s="10" t="s">
        <v>19</v>
      </c>
      <c r="J5946" s="10" t="s">
        <v>329</v>
      </c>
      <c r="K5946" s="10">
        <v>2</v>
      </c>
      <c r="L5946" s="10">
        <v>1</v>
      </c>
      <c r="M5946" s="10">
        <v>0</v>
      </c>
      <c r="N5946" s="10">
        <v>0</v>
      </c>
    </row>
    <row r="5947" spans="1:14" x14ac:dyDescent="0.15">
      <c r="A5947" t="str">
        <f t="shared" si="95"/>
        <v>202004_343_4562342690050</v>
      </c>
      <c r="B5947" s="10">
        <v>202004</v>
      </c>
      <c r="C5947" s="10">
        <v>343</v>
      </c>
      <c r="D5947" s="10" t="s">
        <v>88</v>
      </c>
      <c r="E5947" s="11">
        <v>4562342690050</v>
      </c>
      <c r="F5947" s="10">
        <v>0</v>
      </c>
      <c r="G5947" s="10">
        <v>0</v>
      </c>
      <c r="H5947" s="10" t="s">
        <v>22</v>
      </c>
      <c r="I5947" s="10" t="s">
        <v>19</v>
      </c>
      <c r="J5947" s="10" t="s">
        <v>329</v>
      </c>
      <c r="K5947" s="10">
        <v>3</v>
      </c>
      <c r="L5947" s="10">
        <v>1</v>
      </c>
      <c r="M5947" s="10">
        <v>0</v>
      </c>
      <c r="N5947" s="10">
        <v>0</v>
      </c>
    </row>
    <row r="5948" spans="1:14" x14ac:dyDescent="0.15">
      <c r="A5948" t="str">
        <f t="shared" si="95"/>
        <v>202004_343_4562342690043</v>
      </c>
      <c r="B5948" s="10">
        <v>202004</v>
      </c>
      <c r="C5948" s="10">
        <v>343</v>
      </c>
      <c r="D5948" s="10" t="s">
        <v>88</v>
      </c>
      <c r="E5948" s="11">
        <v>4562342690043</v>
      </c>
      <c r="F5948" s="10">
        <v>0</v>
      </c>
      <c r="G5948" s="10">
        <v>0</v>
      </c>
      <c r="H5948" s="10" t="s">
        <v>21</v>
      </c>
      <c r="I5948" s="10" t="s">
        <v>19</v>
      </c>
      <c r="J5948" s="10" t="s">
        <v>329</v>
      </c>
      <c r="K5948" s="10">
        <v>11</v>
      </c>
      <c r="L5948" s="10">
        <v>0</v>
      </c>
      <c r="M5948" s="10">
        <v>0</v>
      </c>
      <c r="N5948" s="10">
        <v>0</v>
      </c>
    </row>
    <row r="5949" spans="1:14" x14ac:dyDescent="0.15">
      <c r="A5949" t="str">
        <f t="shared" si="95"/>
        <v>202004_343_4562342690067</v>
      </c>
      <c r="B5949" s="10">
        <v>202004</v>
      </c>
      <c r="C5949" s="10">
        <v>343</v>
      </c>
      <c r="D5949" s="10" t="s">
        <v>88</v>
      </c>
      <c r="E5949" s="11">
        <v>4562342690067</v>
      </c>
      <c r="F5949" s="10">
        <v>0</v>
      </c>
      <c r="G5949" s="10">
        <v>0</v>
      </c>
      <c r="H5949" s="10" t="s">
        <v>23</v>
      </c>
      <c r="I5949" s="10" t="s">
        <v>19</v>
      </c>
      <c r="J5949" s="10" t="s">
        <v>329</v>
      </c>
      <c r="K5949" s="10">
        <v>20</v>
      </c>
      <c r="L5949" s="10">
        <v>0</v>
      </c>
      <c r="M5949" s="10">
        <v>0</v>
      </c>
      <c r="N5949" s="10">
        <v>0</v>
      </c>
    </row>
    <row r="5950" spans="1:14" x14ac:dyDescent="0.15">
      <c r="A5950" t="str">
        <f t="shared" si="95"/>
        <v>202004_343_4562342690074</v>
      </c>
      <c r="B5950" s="10">
        <v>202004</v>
      </c>
      <c r="C5950" s="10">
        <v>343</v>
      </c>
      <c r="D5950" s="10" t="s">
        <v>88</v>
      </c>
      <c r="E5950" s="11">
        <v>4562342690074</v>
      </c>
      <c r="F5950" s="10">
        <v>0</v>
      </c>
      <c r="G5950" s="10">
        <v>0</v>
      </c>
      <c r="H5950" s="10" t="s">
        <v>24</v>
      </c>
      <c r="I5950" s="10" t="s">
        <v>19</v>
      </c>
      <c r="J5950" s="10" t="s">
        <v>329</v>
      </c>
      <c r="K5950" s="10">
        <v>13</v>
      </c>
      <c r="L5950" s="10">
        <v>0</v>
      </c>
      <c r="M5950" s="10">
        <v>0</v>
      </c>
      <c r="N5950" s="10">
        <v>0</v>
      </c>
    </row>
    <row r="5951" spans="1:14" x14ac:dyDescent="0.15">
      <c r="A5951" t="str">
        <f t="shared" si="95"/>
        <v>202004_343_4562342690081</v>
      </c>
      <c r="B5951" s="10">
        <v>202004</v>
      </c>
      <c r="C5951" s="10">
        <v>343</v>
      </c>
      <c r="D5951" s="10" t="s">
        <v>88</v>
      </c>
      <c r="E5951" s="11">
        <v>4562342690081</v>
      </c>
      <c r="F5951" s="10">
        <v>0</v>
      </c>
      <c r="G5951" s="10">
        <v>0</v>
      </c>
      <c r="H5951" s="10" t="s">
        <v>25</v>
      </c>
      <c r="I5951" s="10" t="s">
        <v>19</v>
      </c>
      <c r="J5951" s="10" t="s">
        <v>329</v>
      </c>
      <c r="K5951" s="10">
        <v>3</v>
      </c>
      <c r="L5951" s="10">
        <v>0</v>
      </c>
      <c r="M5951" s="10">
        <v>0</v>
      </c>
      <c r="N5951" s="10">
        <v>0</v>
      </c>
    </row>
    <row r="5952" spans="1:14" x14ac:dyDescent="0.15">
      <c r="A5952" t="str">
        <f t="shared" si="95"/>
        <v>202004_348_4562342690029</v>
      </c>
      <c r="B5952" s="10">
        <v>202004</v>
      </c>
      <c r="C5952" s="10">
        <v>348</v>
      </c>
      <c r="D5952" s="10" t="s">
        <v>89</v>
      </c>
      <c r="E5952" s="11">
        <v>4562342690029</v>
      </c>
      <c r="F5952" s="10">
        <v>0</v>
      </c>
      <c r="G5952" s="10">
        <v>0</v>
      </c>
      <c r="H5952" s="10" t="s">
        <v>18</v>
      </c>
      <c r="I5952" s="10" t="s">
        <v>19</v>
      </c>
      <c r="J5952" s="10" t="s">
        <v>329</v>
      </c>
      <c r="K5952" s="10">
        <v>19</v>
      </c>
      <c r="L5952" s="10">
        <v>1</v>
      </c>
      <c r="M5952" s="10">
        <v>0</v>
      </c>
      <c r="N5952" s="10">
        <v>0</v>
      </c>
    </row>
    <row r="5953" spans="1:14" x14ac:dyDescent="0.15">
      <c r="A5953" t="str">
        <f t="shared" si="95"/>
        <v>202004_348_4562342690036</v>
      </c>
      <c r="B5953" s="10">
        <v>202004</v>
      </c>
      <c r="C5953" s="10">
        <v>348</v>
      </c>
      <c r="D5953" s="10" t="s">
        <v>89</v>
      </c>
      <c r="E5953" s="11">
        <v>4562342690036</v>
      </c>
      <c r="F5953" s="10">
        <v>0</v>
      </c>
      <c r="G5953" s="10">
        <v>0</v>
      </c>
      <c r="H5953" s="10" t="s">
        <v>20</v>
      </c>
      <c r="I5953" s="10" t="s">
        <v>19</v>
      </c>
      <c r="J5953" s="10" t="s">
        <v>329</v>
      </c>
      <c r="K5953" s="10">
        <v>7</v>
      </c>
      <c r="L5953" s="10">
        <v>0</v>
      </c>
      <c r="M5953" s="10">
        <v>0</v>
      </c>
      <c r="N5953" s="10">
        <v>0</v>
      </c>
    </row>
    <row r="5954" spans="1:14" x14ac:dyDescent="0.15">
      <c r="A5954" t="str">
        <f t="shared" si="95"/>
        <v>202004_348_4562342690050</v>
      </c>
      <c r="B5954" s="10">
        <v>202004</v>
      </c>
      <c r="C5954" s="10">
        <v>348</v>
      </c>
      <c r="D5954" s="10" t="s">
        <v>89</v>
      </c>
      <c r="E5954" s="11">
        <v>4562342690050</v>
      </c>
      <c r="F5954" s="10">
        <v>0</v>
      </c>
      <c r="G5954" s="10">
        <v>0</v>
      </c>
      <c r="H5954" s="10" t="s">
        <v>22</v>
      </c>
      <c r="I5954" s="10" t="s">
        <v>19</v>
      </c>
      <c r="J5954" s="10" t="s">
        <v>329</v>
      </c>
      <c r="K5954" s="10">
        <v>5</v>
      </c>
      <c r="L5954" s="10">
        <v>0</v>
      </c>
      <c r="M5954" s="10">
        <v>0</v>
      </c>
      <c r="N5954" s="10">
        <v>0</v>
      </c>
    </row>
    <row r="5955" spans="1:14" x14ac:dyDescent="0.15">
      <c r="A5955" t="str">
        <f t="shared" si="95"/>
        <v>202004_348_4562342690043</v>
      </c>
      <c r="B5955" s="10">
        <v>202004</v>
      </c>
      <c r="C5955" s="10">
        <v>348</v>
      </c>
      <c r="D5955" s="10" t="s">
        <v>89</v>
      </c>
      <c r="E5955" s="11">
        <v>4562342690043</v>
      </c>
      <c r="F5955" s="10">
        <v>0</v>
      </c>
      <c r="G5955" s="10">
        <v>0</v>
      </c>
      <c r="H5955" s="10" t="s">
        <v>21</v>
      </c>
      <c r="I5955" s="10" t="s">
        <v>19</v>
      </c>
      <c r="J5955" s="10" t="s">
        <v>329</v>
      </c>
      <c r="K5955" s="10">
        <v>13</v>
      </c>
      <c r="L5955" s="10">
        <v>-1</v>
      </c>
      <c r="M5955" s="10">
        <v>0</v>
      </c>
      <c r="N5955" s="10">
        <v>0</v>
      </c>
    </row>
    <row r="5956" spans="1:14" x14ac:dyDescent="0.15">
      <c r="A5956" t="str">
        <f t="shared" si="95"/>
        <v>202004_348_4562342690067</v>
      </c>
      <c r="B5956" s="10">
        <v>202004</v>
      </c>
      <c r="C5956" s="10">
        <v>348</v>
      </c>
      <c r="D5956" s="10" t="s">
        <v>89</v>
      </c>
      <c r="E5956" s="11">
        <v>4562342690067</v>
      </c>
      <c r="F5956" s="10">
        <v>0</v>
      </c>
      <c r="G5956" s="10">
        <v>0</v>
      </c>
      <c r="H5956" s="10" t="s">
        <v>23</v>
      </c>
      <c r="I5956" s="10" t="s">
        <v>19</v>
      </c>
      <c r="J5956" s="10" t="s">
        <v>329</v>
      </c>
      <c r="K5956" s="10">
        <v>22</v>
      </c>
      <c r="L5956" s="10">
        <v>1</v>
      </c>
      <c r="M5956" s="10">
        <v>0</v>
      </c>
      <c r="N5956" s="10">
        <v>0</v>
      </c>
    </row>
    <row r="5957" spans="1:14" x14ac:dyDescent="0.15">
      <c r="A5957" t="str">
        <f t="shared" si="95"/>
        <v>202004_348_4562342690074</v>
      </c>
      <c r="B5957" s="10">
        <v>202004</v>
      </c>
      <c r="C5957" s="10">
        <v>348</v>
      </c>
      <c r="D5957" s="10" t="s">
        <v>89</v>
      </c>
      <c r="E5957" s="11">
        <v>4562342690074</v>
      </c>
      <c r="F5957" s="10">
        <v>0</v>
      </c>
      <c r="G5957" s="10">
        <v>0</v>
      </c>
      <c r="H5957" s="10" t="s">
        <v>24</v>
      </c>
      <c r="I5957" s="10" t="s">
        <v>19</v>
      </c>
      <c r="J5957" s="10" t="s">
        <v>329</v>
      </c>
      <c r="K5957" s="10">
        <v>20</v>
      </c>
      <c r="L5957" s="10">
        <v>0</v>
      </c>
      <c r="M5957" s="10">
        <v>0</v>
      </c>
      <c r="N5957" s="10">
        <v>0</v>
      </c>
    </row>
    <row r="5958" spans="1:14" x14ac:dyDescent="0.15">
      <c r="A5958" t="str">
        <f t="shared" si="95"/>
        <v>202004_348_4562342690081</v>
      </c>
      <c r="B5958" s="10">
        <v>202004</v>
      </c>
      <c r="C5958" s="10">
        <v>348</v>
      </c>
      <c r="D5958" s="10" t="s">
        <v>89</v>
      </c>
      <c r="E5958" s="11">
        <v>4562342690081</v>
      </c>
      <c r="F5958" s="10">
        <v>0</v>
      </c>
      <c r="G5958" s="10">
        <v>0</v>
      </c>
      <c r="H5958" s="10" t="s">
        <v>25</v>
      </c>
      <c r="I5958" s="10" t="s">
        <v>19</v>
      </c>
      <c r="J5958" s="10" t="s">
        <v>329</v>
      </c>
      <c r="K5958" s="10">
        <v>3</v>
      </c>
      <c r="L5958" s="10">
        <v>1</v>
      </c>
      <c r="M5958" s="10">
        <v>0</v>
      </c>
      <c r="N5958" s="10">
        <v>0</v>
      </c>
    </row>
    <row r="5959" spans="1:14" x14ac:dyDescent="0.15">
      <c r="A5959" t="str">
        <f t="shared" si="95"/>
        <v>202004_364_4562342690029</v>
      </c>
      <c r="B5959" s="10">
        <v>202004</v>
      </c>
      <c r="C5959" s="10">
        <v>364</v>
      </c>
      <c r="D5959" s="10" t="s">
        <v>92</v>
      </c>
      <c r="E5959" s="11">
        <v>4562342690029</v>
      </c>
      <c r="F5959" s="10">
        <v>0</v>
      </c>
      <c r="G5959" s="10">
        <v>0</v>
      </c>
      <c r="H5959" s="10" t="s">
        <v>18</v>
      </c>
      <c r="I5959" s="10" t="s">
        <v>19</v>
      </c>
      <c r="J5959" s="10" t="s">
        <v>329</v>
      </c>
      <c r="K5959" s="10">
        <v>15</v>
      </c>
      <c r="L5959" s="10">
        <v>0</v>
      </c>
      <c r="M5959" s="10">
        <v>0</v>
      </c>
      <c r="N5959" s="10">
        <v>0</v>
      </c>
    </row>
    <row r="5960" spans="1:14" x14ac:dyDescent="0.15">
      <c r="A5960" t="str">
        <f t="shared" si="95"/>
        <v>202004_364_4562342690036</v>
      </c>
      <c r="B5960" s="10">
        <v>202004</v>
      </c>
      <c r="C5960" s="10">
        <v>364</v>
      </c>
      <c r="D5960" s="10" t="s">
        <v>92</v>
      </c>
      <c r="E5960" s="11">
        <v>4562342690036</v>
      </c>
      <c r="F5960" s="10">
        <v>0</v>
      </c>
      <c r="G5960" s="10">
        <v>0</v>
      </c>
      <c r="H5960" s="10" t="s">
        <v>20</v>
      </c>
      <c r="I5960" s="10" t="s">
        <v>19</v>
      </c>
      <c r="J5960" s="10" t="s">
        <v>329</v>
      </c>
      <c r="K5960" s="10">
        <v>3</v>
      </c>
      <c r="L5960" s="10">
        <v>1</v>
      </c>
      <c r="M5960" s="10">
        <v>0</v>
      </c>
      <c r="N5960" s="10">
        <v>0</v>
      </c>
    </row>
    <row r="5961" spans="1:14" x14ac:dyDescent="0.15">
      <c r="A5961" t="str">
        <f t="shared" si="95"/>
        <v>202004_364_4562342690050</v>
      </c>
      <c r="B5961" s="10">
        <v>202004</v>
      </c>
      <c r="C5961" s="10">
        <v>364</v>
      </c>
      <c r="D5961" s="10" t="s">
        <v>92</v>
      </c>
      <c r="E5961" s="11">
        <v>4562342690050</v>
      </c>
      <c r="F5961" s="10">
        <v>0</v>
      </c>
      <c r="G5961" s="10">
        <v>0</v>
      </c>
      <c r="H5961" s="10" t="s">
        <v>22</v>
      </c>
      <c r="I5961" s="10" t="s">
        <v>19</v>
      </c>
      <c r="J5961" s="10" t="s">
        <v>329</v>
      </c>
      <c r="K5961" s="10">
        <v>3</v>
      </c>
      <c r="L5961" s="10">
        <v>0</v>
      </c>
      <c r="M5961" s="10">
        <v>0</v>
      </c>
      <c r="N5961" s="10">
        <v>0</v>
      </c>
    </row>
    <row r="5962" spans="1:14" x14ac:dyDescent="0.15">
      <c r="A5962" t="str">
        <f t="shared" si="95"/>
        <v>202004_364_4562342690043</v>
      </c>
      <c r="B5962" s="10">
        <v>202004</v>
      </c>
      <c r="C5962" s="10">
        <v>364</v>
      </c>
      <c r="D5962" s="10" t="s">
        <v>92</v>
      </c>
      <c r="E5962" s="11">
        <v>4562342690043</v>
      </c>
      <c r="F5962" s="10">
        <v>0</v>
      </c>
      <c r="G5962" s="10">
        <v>0</v>
      </c>
      <c r="H5962" s="10" t="s">
        <v>21</v>
      </c>
      <c r="I5962" s="10" t="s">
        <v>19</v>
      </c>
      <c r="J5962" s="10" t="s">
        <v>329</v>
      </c>
      <c r="K5962" s="10">
        <v>11</v>
      </c>
      <c r="L5962" s="10">
        <v>0</v>
      </c>
      <c r="M5962" s="10">
        <v>0</v>
      </c>
      <c r="N5962" s="10">
        <v>0</v>
      </c>
    </row>
    <row r="5963" spans="1:14" x14ac:dyDescent="0.15">
      <c r="A5963" t="str">
        <f t="shared" si="95"/>
        <v>202004_364_4562342690067</v>
      </c>
      <c r="B5963" s="10">
        <v>202004</v>
      </c>
      <c r="C5963" s="10">
        <v>364</v>
      </c>
      <c r="D5963" s="10" t="s">
        <v>92</v>
      </c>
      <c r="E5963" s="11">
        <v>4562342690067</v>
      </c>
      <c r="F5963" s="10">
        <v>0</v>
      </c>
      <c r="G5963" s="10">
        <v>0</v>
      </c>
      <c r="H5963" s="10" t="s">
        <v>23</v>
      </c>
      <c r="I5963" s="10" t="s">
        <v>19</v>
      </c>
      <c r="J5963" s="10" t="s">
        <v>329</v>
      </c>
      <c r="K5963" s="10">
        <v>15</v>
      </c>
      <c r="L5963" s="10">
        <v>1</v>
      </c>
      <c r="M5963" s="10">
        <v>0</v>
      </c>
      <c r="N5963" s="10">
        <v>0</v>
      </c>
    </row>
    <row r="5964" spans="1:14" x14ac:dyDescent="0.15">
      <c r="A5964" t="str">
        <f t="shared" si="95"/>
        <v>202004_364_4562342690074</v>
      </c>
      <c r="B5964" s="10">
        <v>202004</v>
      </c>
      <c r="C5964" s="10">
        <v>364</v>
      </c>
      <c r="D5964" s="10" t="s">
        <v>92</v>
      </c>
      <c r="E5964" s="11">
        <v>4562342690074</v>
      </c>
      <c r="F5964" s="10">
        <v>0</v>
      </c>
      <c r="G5964" s="10">
        <v>0</v>
      </c>
      <c r="H5964" s="10" t="s">
        <v>24</v>
      </c>
      <c r="I5964" s="10" t="s">
        <v>19</v>
      </c>
      <c r="J5964" s="10" t="s">
        <v>329</v>
      </c>
      <c r="K5964" s="10">
        <v>13</v>
      </c>
      <c r="L5964" s="10">
        <v>0</v>
      </c>
      <c r="M5964" s="10">
        <v>0</v>
      </c>
      <c r="N5964" s="10">
        <v>0</v>
      </c>
    </row>
    <row r="5965" spans="1:14" x14ac:dyDescent="0.15">
      <c r="A5965" t="str">
        <f t="shared" si="95"/>
        <v>202004_364_4562342690081</v>
      </c>
      <c r="B5965" s="10">
        <v>202004</v>
      </c>
      <c r="C5965" s="10">
        <v>364</v>
      </c>
      <c r="D5965" s="10" t="s">
        <v>92</v>
      </c>
      <c r="E5965" s="11">
        <v>4562342690081</v>
      </c>
      <c r="F5965" s="10">
        <v>0</v>
      </c>
      <c r="G5965" s="10">
        <v>0</v>
      </c>
      <c r="H5965" s="10" t="s">
        <v>25</v>
      </c>
      <c r="I5965" s="10" t="s">
        <v>19</v>
      </c>
      <c r="J5965" s="10" t="s">
        <v>329</v>
      </c>
      <c r="K5965" s="10">
        <v>4</v>
      </c>
      <c r="L5965" s="10">
        <v>0</v>
      </c>
      <c r="M5965" s="10">
        <v>0</v>
      </c>
      <c r="N5965" s="10">
        <v>0</v>
      </c>
    </row>
    <row r="5966" spans="1:14" x14ac:dyDescent="0.15">
      <c r="A5966" t="str">
        <f t="shared" si="95"/>
        <v>202004_397_4562342690029</v>
      </c>
      <c r="B5966" s="10">
        <v>202004</v>
      </c>
      <c r="C5966" s="10">
        <v>397</v>
      </c>
      <c r="D5966" s="10" t="s">
        <v>104</v>
      </c>
      <c r="E5966" s="11">
        <v>4562342690029</v>
      </c>
      <c r="F5966" s="10">
        <v>0</v>
      </c>
      <c r="G5966" s="10">
        <v>0</v>
      </c>
      <c r="H5966" s="10" t="s">
        <v>18</v>
      </c>
      <c r="I5966" s="10" t="s">
        <v>19</v>
      </c>
      <c r="J5966" s="10" t="s">
        <v>329</v>
      </c>
      <c r="K5966" s="10">
        <v>12</v>
      </c>
      <c r="L5966" s="10">
        <v>0</v>
      </c>
      <c r="M5966" s="10">
        <v>0</v>
      </c>
      <c r="N5966" s="10">
        <v>0</v>
      </c>
    </row>
    <row r="5967" spans="1:14" x14ac:dyDescent="0.15">
      <c r="A5967" t="str">
        <f t="shared" si="95"/>
        <v>202004_397_4562342690036</v>
      </c>
      <c r="B5967" s="10">
        <v>202004</v>
      </c>
      <c r="C5967" s="10">
        <v>397</v>
      </c>
      <c r="D5967" s="10" t="s">
        <v>104</v>
      </c>
      <c r="E5967" s="11">
        <v>4562342690036</v>
      </c>
      <c r="F5967" s="10">
        <v>0</v>
      </c>
      <c r="G5967" s="10">
        <v>0</v>
      </c>
      <c r="H5967" s="10" t="s">
        <v>20</v>
      </c>
      <c r="I5967" s="10" t="s">
        <v>19</v>
      </c>
      <c r="J5967" s="10" t="s">
        <v>329</v>
      </c>
      <c r="K5967" s="10">
        <v>5</v>
      </c>
      <c r="L5967" s="10">
        <v>0</v>
      </c>
      <c r="M5967" s="10">
        <v>0</v>
      </c>
      <c r="N5967" s="10">
        <v>0</v>
      </c>
    </row>
    <row r="5968" spans="1:14" x14ac:dyDescent="0.15">
      <c r="A5968" t="str">
        <f t="shared" si="95"/>
        <v>202004_397_4562342690050</v>
      </c>
      <c r="B5968" s="10">
        <v>202004</v>
      </c>
      <c r="C5968" s="10">
        <v>397</v>
      </c>
      <c r="D5968" s="10" t="s">
        <v>104</v>
      </c>
      <c r="E5968" s="11">
        <v>4562342690050</v>
      </c>
      <c r="F5968" s="10">
        <v>0</v>
      </c>
      <c r="G5968" s="10">
        <v>0</v>
      </c>
      <c r="H5968" s="10" t="s">
        <v>22</v>
      </c>
      <c r="I5968" s="10" t="s">
        <v>19</v>
      </c>
      <c r="J5968" s="10" t="s">
        <v>329</v>
      </c>
      <c r="K5968" s="10">
        <v>4</v>
      </c>
      <c r="L5968" s="10">
        <v>0</v>
      </c>
      <c r="M5968" s="10">
        <v>0</v>
      </c>
      <c r="N5968" s="10">
        <v>0</v>
      </c>
    </row>
    <row r="5969" spans="1:14" x14ac:dyDescent="0.15">
      <c r="A5969" t="str">
        <f t="shared" si="95"/>
        <v>202004_397_4562342690043</v>
      </c>
      <c r="B5969" s="10">
        <v>202004</v>
      </c>
      <c r="C5969" s="10">
        <v>397</v>
      </c>
      <c r="D5969" s="10" t="s">
        <v>104</v>
      </c>
      <c r="E5969" s="11">
        <v>4562342690043</v>
      </c>
      <c r="F5969" s="10">
        <v>0</v>
      </c>
      <c r="G5969" s="10">
        <v>0</v>
      </c>
      <c r="H5969" s="10" t="s">
        <v>21</v>
      </c>
      <c r="I5969" s="10" t="s">
        <v>19</v>
      </c>
      <c r="J5969" s="10" t="s">
        <v>329</v>
      </c>
      <c r="K5969" s="10">
        <v>8</v>
      </c>
      <c r="L5969" s="10">
        <v>1</v>
      </c>
      <c r="M5969" s="10">
        <v>0</v>
      </c>
      <c r="N5969" s="10">
        <v>0</v>
      </c>
    </row>
    <row r="5970" spans="1:14" x14ac:dyDescent="0.15">
      <c r="A5970" t="str">
        <f t="shared" si="95"/>
        <v>202004_397_4562342690067</v>
      </c>
      <c r="B5970" s="10">
        <v>202004</v>
      </c>
      <c r="C5970" s="10">
        <v>397</v>
      </c>
      <c r="D5970" s="10" t="s">
        <v>104</v>
      </c>
      <c r="E5970" s="11">
        <v>4562342690067</v>
      </c>
      <c r="F5970" s="10">
        <v>0</v>
      </c>
      <c r="G5970" s="10">
        <v>0</v>
      </c>
      <c r="H5970" s="10" t="s">
        <v>23</v>
      </c>
      <c r="I5970" s="10" t="s">
        <v>19</v>
      </c>
      <c r="J5970" s="10" t="s">
        <v>329</v>
      </c>
      <c r="K5970" s="10">
        <v>16</v>
      </c>
      <c r="L5970" s="10">
        <v>1</v>
      </c>
      <c r="M5970" s="10">
        <v>0</v>
      </c>
      <c r="N5970" s="10">
        <v>0</v>
      </c>
    </row>
    <row r="5971" spans="1:14" x14ac:dyDescent="0.15">
      <c r="A5971" t="str">
        <f t="shared" si="95"/>
        <v>202004_397_4562342690074</v>
      </c>
      <c r="B5971" s="10">
        <v>202004</v>
      </c>
      <c r="C5971" s="10">
        <v>397</v>
      </c>
      <c r="D5971" s="10" t="s">
        <v>104</v>
      </c>
      <c r="E5971" s="11">
        <v>4562342690074</v>
      </c>
      <c r="F5971" s="10">
        <v>0</v>
      </c>
      <c r="G5971" s="10">
        <v>0</v>
      </c>
      <c r="H5971" s="10" t="s">
        <v>24</v>
      </c>
      <c r="I5971" s="10" t="s">
        <v>19</v>
      </c>
      <c r="J5971" s="10" t="s">
        <v>329</v>
      </c>
      <c r="K5971" s="10">
        <v>12</v>
      </c>
      <c r="L5971" s="10">
        <v>1</v>
      </c>
      <c r="M5971" s="10">
        <v>0</v>
      </c>
      <c r="N5971" s="10">
        <v>0</v>
      </c>
    </row>
    <row r="5972" spans="1:14" x14ac:dyDescent="0.15">
      <c r="A5972" t="str">
        <f t="shared" si="95"/>
        <v>202004_397_4562342690081</v>
      </c>
      <c r="B5972" s="10">
        <v>202004</v>
      </c>
      <c r="C5972" s="10">
        <v>397</v>
      </c>
      <c r="D5972" s="10" t="s">
        <v>104</v>
      </c>
      <c r="E5972" s="11">
        <v>4562342690081</v>
      </c>
      <c r="F5972" s="10">
        <v>0</v>
      </c>
      <c r="G5972" s="10">
        <v>0</v>
      </c>
      <c r="H5972" s="10" t="s">
        <v>25</v>
      </c>
      <c r="I5972" s="10" t="s">
        <v>19</v>
      </c>
      <c r="J5972" s="10" t="s">
        <v>329</v>
      </c>
      <c r="K5972" s="10">
        <v>3</v>
      </c>
      <c r="L5972" s="10">
        <v>0</v>
      </c>
      <c r="M5972" s="10">
        <v>0</v>
      </c>
      <c r="N5972" s="10">
        <v>0</v>
      </c>
    </row>
    <row r="5973" spans="1:14" x14ac:dyDescent="0.15">
      <c r="A5973" t="str">
        <f t="shared" si="95"/>
        <v>202004_415_4562342690029</v>
      </c>
      <c r="B5973" s="10">
        <v>202004</v>
      </c>
      <c r="C5973" s="10">
        <v>415</v>
      </c>
      <c r="D5973" s="10" t="s">
        <v>112</v>
      </c>
      <c r="E5973" s="11">
        <v>4562342690029</v>
      </c>
      <c r="F5973" s="10">
        <v>0</v>
      </c>
      <c r="G5973" s="10">
        <v>0</v>
      </c>
      <c r="H5973" s="10" t="s">
        <v>18</v>
      </c>
      <c r="I5973" s="10" t="s">
        <v>19</v>
      </c>
      <c r="J5973" s="10" t="s">
        <v>329</v>
      </c>
      <c r="K5973" s="10">
        <v>16</v>
      </c>
      <c r="L5973" s="10">
        <v>0</v>
      </c>
      <c r="M5973" s="10">
        <v>0</v>
      </c>
      <c r="N5973" s="10">
        <v>0</v>
      </c>
    </row>
    <row r="5974" spans="1:14" x14ac:dyDescent="0.15">
      <c r="A5974" t="str">
        <f t="shared" si="95"/>
        <v>202004_415_4562342690036</v>
      </c>
      <c r="B5974" s="10">
        <v>202004</v>
      </c>
      <c r="C5974" s="10">
        <v>415</v>
      </c>
      <c r="D5974" s="10" t="s">
        <v>112</v>
      </c>
      <c r="E5974" s="11">
        <v>4562342690036</v>
      </c>
      <c r="F5974" s="10">
        <v>0</v>
      </c>
      <c r="G5974" s="10">
        <v>0</v>
      </c>
      <c r="H5974" s="10" t="s">
        <v>20</v>
      </c>
      <c r="I5974" s="10" t="s">
        <v>19</v>
      </c>
      <c r="J5974" s="10" t="s">
        <v>329</v>
      </c>
      <c r="K5974" s="10">
        <v>8</v>
      </c>
      <c r="L5974" s="10">
        <v>0</v>
      </c>
      <c r="M5974" s="10">
        <v>0</v>
      </c>
      <c r="N5974" s="10">
        <v>0</v>
      </c>
    </row>
    <row r="5975" spans="1:14" x14ac:dyDescent="0.15">
      <c r="A5975" t="str">
        <f t="shared" si="95"/>
        <v>202004_415_4562342690050</v>
      </c>
      <c r="B5975" s="10">
        <v>202004</v>
      </c>
      <c r="C5975" s="10">
        <v>415</v>
      </c>
      <c r="D5975" s="10" t="s">
        <v>112</v>
      </c>
      <c r="E5975" s="11">
        <v>4562342690050</v>
      </c>
      <c r="F5975" s="10">
        <v>0</v>
      </c>
      <c r="G5975" s="10">
        <v>0</v>
      </c>
      <c r="H5975" s="10" t="s">
        <v>22</v>
      </c>
      <c r="I5975" s="10" t="s">
        <v>19</v>
      </c>
      <c r="J5975" s="10" t="s">
        <v>329</v>
      </c>
      <c r="K5975" s="10">
        <v>3</v>
      </c>
      <c r="L5975" s="10">
        <v>0</v>
      </c>
      <c r="M5975" s="10">
        <v>0</v>
      </c>
      <c r="N5975" s="10">
        <v>0</v>
      </c>
    </row>
    <row r="5976" spans="1:14" x14ac:dyDescent="0.15">
      <c r="A5976" t="str">
        <f t="shared" si="95"/>
        <v>202004_415_4562342690043</v>
      </c>
      <c r="B5976" s="10">
        <v>202004</v>
      </c>
      <c r="C5976" s="10">
        <v>415</v>
      </c>
      <c r="D5976" s="10" t="s">
        <v>112</v>
      </c>
      <c r="E5976" s="11">
        <v>4562342690043</v>
      </c>
      <c r="F5976" s="10">
        <v>0</v>
      </c>
      <c r="G5976" s="10">
        <v>0</v>
      </c>
      <c r="H5976" s="10" t="s">
        <v>21</v>
      </c>
      <c r="I5976" s="10" t="s">
        <v>19</v>
      </c>
      <c r="J5976" s="10" t="s">
        <v>329</v>
      </c>
      <c r="K5976" s="10">
        <v>8</v>
      </c>
      <c r="L5976" s="10">
        <v>1</v>
      </c>
      <c r="M5976" s="10">
        <v>0</v>
      </c>
      <c r="N5976" s="10">
        <v>0</v>
      </c>
    </row>
    <row r="5977" spans="1:14" x14ac:dyDescent="0.15">
      <c r="A5977" t="str">
        <f t="shared" ref="A5977:A6040" si="96">B5977&amp;"_"&amp;C5977&amp;"_"&amp;E5977</f>
        <v>202004_415_4562342690067</v>
      </c>
      <c r="B5977" s="10">
        <v>202004</v>
      </c>
      <c r="C5977" s="10">
        <v>415</v>
      </c>
      <c r="D5977" s="10" t="s">
        <v>112</v>
      </c>
      <c r="E5977" s="11">
        <v>4562342690067</v>
      </c>
      <c r="F5977" s="10">
        <v>0</v>
      </c>
      <c r="G5977" s="10">
        <v>0</v>
      </c>
      <c r="H5977" s="10" t="s">
        <v>23</v>
      </c>
      <c r="I5977" s="10" t="s">
        <v>19</v>
      </c>
      <c r="J5977" s="10" t="s">
        <v>329</v>
      </c>
      <c r="K5977" s="10">
        <v>13</v>
      </c>
      <c r="L5977" s="10">
        <v>2</v>
      </c>
      <c r="M5977" s="10">
        <v>0</v>
      </c>
      <c r="N5977" s="10">
        <v>0</v>
      </c>
    </row>
    <row r="5978" spans="1:14" x14ac:dyDescent="0.15">
      <c r="A5978" t="str">
        <f t="shared" si="96"/>
        <v>202004_415_4562342690074</v>
      </c>
      <c r="B5978" s="10">
        <v>202004</v>
      </c>
      <c r="C5978" s="10">
        <v>415</v>
      </c>
      <c r="D5978" s="10" t="s">
        <v>112</v>
      </c>
      <c r="E5978" s="11">
        <v>4562342690074</v>
      </c>
      <c r="F5978" s="10">
        <v>0</v>
      </c>
      <c r="G5978" s="10">
        <v>0</v>
      </c>
      <c r="H5978" s="10" t="s">
        <v>24</v>
      </c>
      <c r="I5978" s="10" t="s">
        <v>19</v>
      </c>
      <c r="J5978" s="10" t="s">
        <v>329</v>
      </c>
      <c r="K5978" s="10">
        <v>15</v>
      </c>
      <c r="L5978" s="10">
        <v>0</v>
      </c>
      <c r="M5978" s="10">
        <v>0</v>
      </c>
      <c r="N5978" s="10">
        <v>0</v>
      </c>
    </row>
    <row r="5979" spans="1:14" x14ac:dyDescent="0.15">
      <c r="A5979" t="str">
        <f t="shared" si="96"/>
        <v>202004_415_4562342690081</v>
      </c>
      <c r="B5979" s="10">
        <v>202004</v>
      </c>
      <c r="C5979" s="10">
        <v>415</v>
      </c>
      <c r="D5979" s="10" t="s">
        <v>112</v>
      </c>
      <c r="E5979" s="11">
        <v>4562342690081</v>
      </c>
      <c r="F5979" s="10">
        <v>0</v>
      </c>
      <c r="G5979" s="10">
        <v>0</v>
      </c>
      <c r="H5979" s="10" t="s">
        <v>25</v>
      </c>
      <c r="I5979" s="10" t="s">
        <v>19</v>
      </c>
      <c r="J5979" s="10" t="s">
        <v>329</v>
      </c>
      <c r="K5979" s="10">
        <v>1</v>
      </c>
      <c r="L5979" s="10">
        <v>1</v>
      </c>
      <c r="M5979" s="10">
        <v>0</v>
      </c>
      <c r="N5979" s="10">
        <v>0</v>
      </c>
    </row>
    <row r="5980" spans="1:14" x14ac:dyDescent="0.15">
      <c r="A5980" t="str">
        <f t="shared" si="96"/>
        <v>202004_446_4562342690029</v>
      </c>
      <c r="B5980" s="10">
        <v>202004</v>
      </c>
      <c r="C5980" s="10">
        <v>446</v>
      </c>
      <c r="D5980" s="10" t="s">
        <v>121</v>
      </c>
      <c r="E5980" s="11">
        <v>4562342690029</v>
      </c>
      <c r="F5980" s="10">
        <v>0</v>
      </c>
      <c r="G5980" s="10">
        <v>0</v>
      </c>
      <c r="H5980" s="10" t="s">
        <v>18</v>
      </c>
      <c r="I5980" s="10" t="s">
        <v>19</v>
      </c>
      <c r="J5980" s="10" t="s">
        <v>329</v>
      </c>
      <c r="K5980" s="10">
        <v>16</v>
      </c>
      <c r="L5980" s="10">
        <v>1</v>
      </c>
      <c r="M5980" s="10">
        <v>0</v>
      </c>
      <c r="N5980" s="10">
        <v>0</v>
      </c>
    </row>
    <row r="5981" spans="1:14" x14ac:dyDescent="0.15">
      <c r="A5981" t="str">
        <f t="shared" si="96"/>
        <v>202004_446_4562342690036</v>
      </c>
      <c r="B5981" s="10">
        <v>202004</v>
      </c>
      <c r="C5981" s="10">
        <v>446</v>
      </c>
      <c r="D5981" s="10" t="s">
        <v>121</v>
      </c>
      <c r="E5981" s="11">
        <v>4562342690036</v>
      </c>
      <c r="F5981" s="10">
        <v>0</v>
      </c>
      <c r="G5981" s="10">
        <v>0</v>
      </c>
      <c r="H5981" s="10" t="s">
        <v>20</v>
      </c>
      <c r="I5981" s="10" t="s">
        <v>19</v>
      </c>
      <c r="J5981" s="10" t="s">
        <v>329</v>
      </c>
      <c r="K5981" s="10">
        <v>5</v>
      </c>
      <c r="L5981" s="10">
        <v>0</v>
      </c>
      <c r="M5981" s="10">
        <v>0</v>
      </c>
      <c r="N5981" s="10">
        <v>0</v>
      </c>
    </row>
    <row r="5982" spans="1:14" x14ac:dyDescent="0.15">
      <c r="A5982" t="str">
        <f t="shared" si="96"/>
        <v>202004_446_4562342690050</v>
      </c>
      <c r="B5982" s="10">
        <v>202004</v>
      </c>
      <c r="C5982" s="10">
        <v>446</v>
      </c>
      <c r="D5982" s="10" t="s">
        <v>121</v>
      </c>
      <c r="E5982" s="11">
        <v>4562342690050</v>
      </c>
      <c r="F5982" s="10">
        <v>0</v>
      </c>
      <c r="G5982" s="10">
        <v>0</v>
      </c>
      <c r="H5982" s="10" t="s">
        <v>22</v>
      </c>
      <c r="I5982" s="10" t="s">
        <v>19</v>
      </c>
      <c r="J5982" s="10" t="s">
        <v>329</v>
      </c>
      <c r="K5982" s="10">
        <v>5</v>
      </c>
      <c r="L5982" s="10">
        <v>1</v>
      </c>
      <c r="M5982" s="10">
        <v>0</v>
      </c>
      <c r="N5982" s="10">
        <v>0</v>
      </c>
    </row>
    <row r="5983" spans="1:14" x14ac:dyDescent="0.15">
      <c r="A5983" t="str">
        <f t="shared" si="96"/>
        <v>202004_446_4562342690043</v>
      </c>
      <c r="B5983" s="10">
        <v>202004</v>
      </c>
      <c r="C5983" s="10">
        <v>446</v>
      </c>
      <c r="D5983" s="10" t="s">
        <v>121</v>
      </c>
      <c r="E5983" s="11">
        <v>4562342690043</v>
      </c>
      <c r="F5983" s="10">
        <v>0</v>
      </c>
      <c r="G5983" s="10">
        <v>0</v>
      </c>
      <c r="H5983" s="10" t="s">
        <v>21</v>
      </c>
      <c r="I5983" s="10" t="s">
        <v>19</v>
      </c>
      <c r="J5983" s="10" t="s">
        <v>329</v>
      </c>
      <c r="K5983" s="10">
        <v>12</v>
      </c>
      <c r="L5983" s="10">
        <v>1</v>
      </c>
      <c r="M5983" s="10">
        <v>0</v>
      </c>
      <c r="N5983" s="10">
        <v>0</v>
      </c>
    </row>
    <row r="5984" spans="1:14" x14ac:dyDescent="0.15">
      <c r="A5984" t="str">
        <f t="shared" si="96"/>
        <v>202004_446_4562342690067</v>
      </c>
      <c r="B5984" s="10">
        <v>202004</v>
      </c>
      <c r="C5984" s="10">
        <v>446</v>
      </c>
      <c r="D5984" s="10" t="s">
        <v>121</v>
      </c>
      <c r="E5984" s="11">
        <v>4562342690067</v>
      </c>
      <c r="F5984" s="10">
        <v>0</v>
      </c>
      <c r="G5984" s="10">
        <v>0</v>
      </c>
      <c r="H5984" s="10" t="s">
        <v>23</v>
      </c>
      <c r="I5984" s="10" t="s">
        <v>19</v>
      </c>
      <c r="J5984" s="10" t="s">
        <v>329</v>
      </c>
      <c r="K5984" s="10">
        <v>23</v>
      </c>
      <c r="L5984" s="10">
        <v>1</v>
      </c>
      <c r="M5984" s="10">
        <v>0</v>
      </c>
      <c r="N5984" s="10">
        <v>0</v>
      </c>
    </row>
    <row r="5985" spans="1:14" x14ac:dyDescent="0.15">
      <c r="A5985" t="str">
        <f t="shared" si="96"/>
        <v>202004_446_4562342690074</v>
      </c>
      <c r="B5985" s="10">
        <v>202004</v>
      </c>
      <c r="C5985" s="10">
        <v>446</v>
      </c>
      <c r="D5985" s="10" t="s">
        <v>121</v>
      </c>
      <c r="E5985" s="11">
        <v>4562342690074</v>
      </c>
      <c r="F5985" s="10">
        <v>0</v>
      </c>
      <c r="G5985" s="10">
        <v>0</v>
      </c>
      <c r="H5985" s="10" t="s">
        <v>24</v>
      </c>
      <c r="I5985" s="10" t="s">
        <v>19</v>
      </c>
      <c r="J5985" s="10" t="s">
        <v>329</v>
      </c>
      <c r="K5985" s="10">
        <v>17</v>
      </c>
      <c r="L5985" s="10">
        <v>1</v>
      </c>
      <c r="M5985" s="10">
        <v>0</v>
      </c>
      <c r="N5985" s="10">
        <v>0</v>
      </c>
    </row>
    <row r="5986" spans="1:14" x14ac:dyDescent="0.15">
      <c r="A5986" t="str">
        <f t="shared" si="96"/>
        <v>202004_446_4562342690081</v>
      </c>
      <c r="B5986" s="10">
        <v>202004</v>
      </c>
      <c r="C5986" s="10">
        <v>446</v>
      </c>
      <c r="D5986" s="10" t="s">
        <v>121</v>
      </c>
      <c r="E5986" s="11">
        <v>4562342690081</v>
      </c>
      <c r="F5986" s="10">
        <v>0</v>
      </c>
      <c r="G5986" s="10">
        <v>0</v>
      </c>
      <c r="H5986" s="10" t="s">
        <v>25</v>
      </c>
      <c r="I5986" s="10" t="s">
        <v>19</v>
      </c>
      <c r="J5986" s="10" t="s">
        <v>329</v>
      </c>
      <c r="K5986" s="10">
        <v>4</v>
      </c>
      <c r="L5986" s="10">
        <v>0</v>
      </c>
      <c r="M5986" s="10">
        <v>0</v>
      </c>
      <c r="N5986" s="10">
        <v>0</v>
      </c>
    </row>
    <row r="5987" spans="1:14" x14ac:dyDescent="0.15">
      <c r="A5987" t="str">
        <f t="shared" si="96"/>
        <v>202004_296_4562342690029</v>
      </c>
      <c r="B5987" s="10">
        <v>202004</v>
      </c>
      <c r="C5987" s="10">
        <v>296</v>
      </c>
      <c r="D5987" s="10" t="s">
        <v>69</v>
      </c>
      <c r="E5987" s="11">
        <v>4562342690029</v>
      </c>
      <c r="F5987" s="10">
        <v>0</v>
      </c>
      <c r="G5987" s="10">
        <v>0</v>
      </c>
      <c r="H5987" s="10" t="s">
        <v>18</v>
      </c>
      <c r="I5987" s="10" t="s">
        <v>19</v>
      </c>
      <c r="J5987" s="10" t="s">
        <v>329</v>
      </c>
      <c r="K5987" s="10">
        <v>16</v>
      </c>
      <c r="L5987" s="10">
        <v>0</v>
      </c>
      <c r="M5987" s="10">
        <v>0</v>
      </c>
      <c r="N5987" s="10">
        <v>0</v>
      </c>
    </row>
    <row r="5988" spans="1:14" x14ac:dyDescent="0.15">
      <c r="A5988" t="str">
        <f t="shared" si="96"/>
        <v>202004_296_4562342690036</v>
      </c>
      <c r="B5988" s="10">
        <v>202004</v>
      </c>
      <c r="C5988" s="10">
        <v>296</v>
      </c>
      <c r="D5988" s="10" t="s">
        <v>69</v>
      </c>
      <c r="E5988" s="11">
        <v>4562342690036</v>
      </c>
      <c r="F5988" s="10">
        <v>0</v>
      </c>
      <c r="G5988" s="10">
        <v>0</v>
      </c>
      <c r="H5988" s="10" t="s">
        <v>20</v>
      </c>
      <c r="I5988" s="10" t="s">
        <v>19</v>
      </c>
      <c r="J5988" s="10" t="s">
        <v>329</v>
      </c>
      <c r="K5988" s="10">
        <v>2</v>
      </c>
      <c r="L5988" s="10">
        <v>1</v>
      </c>
      <c r="M5988" s="10">
        <v>0</v>
      </c>
      <c r="N5988" s="10">
        <v>0</v>
      </c>
    </row>
    <row r="5989" spans="1:14" x14ac:dyDescent="0.15">
      <c r="A5989" t="str">
        <f t="shared" si="96"/>
        <v>202004_296_4562342690050</v>
      </c>
      <c r="B5989" s="10">
        <v>202004</v>
      </c>
      <c r="C5989" s="10">
        <v>296</v>
      </c>
      <c r="D5989" s="10" t="s">
        <v>69</v>
      </c>
      <c r="E5989" s="11">
        <v>4562342690050</v>
      </c>
      <c r="F5989" s="10">
        <v>0</v>
      </c>
      <c r="G5989" s="10">
        <v>0</v>
      </c>
      <c r="H5989" s="10" t="s">
        <v>22</v>
      </c>
      <c r="I5989" s="10" t="s">
        <v>19</v>
      </c>
      <c r="J5989" s="10" t="s">
        <v>329</v>
      </c>
      <c r="K5989" s="10">
        <v>4</v>
      </c>
      <c r="L5989" s="10">
        <v>0</v>
      </c>
      <c r="M5989" s="10">
        <v>0</v>
      </c>
      <c r="N5989" s="10">
        <v>0</v>
      </c>
    </row>
    <row r="5990" spans="1:14" x14ac:dyDescent="0.15">
      <c r="A5990" t="str">
        <f t="shared" si="96"/>
        <v>202004_296_4562342690043</v>
      </c>
      <c r="B5990" s="10">
        <v>202004</v>
      </c>
      <c r="C5990" s="10">
        <v>296</v>
      </c>
      <c r="D5990" s="10" t="s">
        <v>69</v>
      </c>
      <c r="E5990" s="11">
        <v>4562342690043</v>
      </c>
      <c r="F5990" s="10">
        <v>0</v>
      </c>
      <c r="G5990" s="10">
        <v>0</v>
      </c>
      <c r="H5990" s="10" t="s">
        <v>21</v>
      </c>
      <c r="I5990" s="10" t="s">
        <v>19</v>
      </c>
      <c r="J5990" s="10" t="s">
        <v>329</v>
      </c>
      <c r="K5990" s="10">
        <v>16</v>
      </c>
      <c r="L5990" s="10">
        <v>0</v>
      </c>
      <c r="M5990" s="10">
        <v>0</v>
      </c>
      <c r="N5990" s="10">
        <v>0</v>
      </c>
    </row>
    <row r="5991" spans="1:14" x14ac:dyDescent="0.15">
      <c r="A5991" t="str">
        <f t="shared" si="96"/>
        <v>202004_296_4562342690067</v>
      </c>
      <c r="B5991" s="10">
        <v>202004</v>
      </c>
      <c r="C5991" s="10">
        <v>296</v>
      </c>
      <c r="D5991" s="10" t="s">
        <v>69</v>
      </c>
      <c r="E5991" s="11">
        <v>4562342690067</v>
      </c>
      <c r="F5991" s="10">
        <v>0</v>
      </c>
      <c r="G5991" s="10">
        <v>0</v>
      </c>
      <c r="H5991" s="10" t="s">
        <v>23</v>
      </c>
      <c r="I5991" s="10" t="s">
        <v>19</v>
      </c>
      <c r="J5991" s="10" t="s">
        <v>329</v>
      </c>
      <c r="K5991" s="10">
        <v>22</v>
      </c>
      <c r="L5991" s="10">
        <v>1</v>
      </c>
      <c r="M5991" s="10">
        <v>0</v>
      </c>
      <c r="N5991" s="10">
        <v>0</v>
      </c>
    </row>
    <row r="5992" spans="1:14" x14ac:dyDescent="0.15">
      <c r="A5992" t="str">
        <f t="shared" si="96"/>
        <v>202004_296_4562342690074</v>
      </c>
      <c r="B5992" s="10">
        <v>202004</v>
      </c>
      <c r="C5992" s="10">
        <v>296</v>
      </c>
      <c r="D5992" s="10" t="s">
        <v>69</v>
      </c>
      <c r="E5992" s="11">
        <v>4562342690074</v>
      </c>
      <c r="F5992" s="10">
        <v>0</v>
      </c>
      <c r="G5992" s="10">
        <v>0</v>
      </c>
      <c r="H5992" s="10" t="s">
        <v>24</v>
      </c>
      <c r="I5992" s="10" t="s">
        <v>19</v>
      </c>
      <c r="J5992" s="10" t="s">
        <v>329</v>
      </c>
      <c r="K5992" s="10">
        <v>10</v>
      </c>
      <c r="L5992" s="10">
        <v>1</v>
      </c>
      <c r="M5992" s="10">
        <v>0</v>
      </c>
      <c r="N5992" s="10">
        <v>0</v>
      </c>
    </row>
    <row r="5993" spans="1:14" x14ac:dyDescent="0.15">
      <c r="A5993" t="str">
        <f t="shared" si="96"/>
        <v>202004_296_4562342690081</v>
      </c>
      <c r="B5993" s="10">
        <v>202004</v>
      </c>
      <c r="C5993" s="10">
        <v>296</v>
      </c>
      <c r="D5993" s="10" t="s">
        <v>69</v>
      </c>
      <c r="E5993" s="11">
        <v>4562342690081</v>
      </c>
      <c r="F5993" s="10">
        <v>0</v>
      </c>
      <c r="G5993" s="10">
        <v>0</v>
      </c>
      <c r="H5993" s="10" t="s">
        <v>25</v>
      </c>
      <c r="I5993" s="10" t="s">
        <v>19</v>
      </c>
      <c r="J5993" s="10" t="s">
        <v>329</v>
      </c>
      <c r="K5993" s="10">
        <v>5</v>
      </c>
      <c r="L5993" s="10">
        <v>0</v>
      </c>
      <c r="M5993" s="10">
        <v>0</v>
      </c>
      <c r="N5993" s="10">
        <v>0</v>
      </c>
    </row>
    <row r="5994" spans="1:14" x14ac:dyDescent="0.15">
      <c r="A5994" t="str">
        <f t="shared" si="96"/>
        <v>202004_312_4562342690029</v>
      </c>
      <c r="B5994" s="10">
        <v>202004</v>
      </c>
      <c r="C5994" s="10">
        <v>312</v>
      </c>
      <c r="D5994" s="10" t="s">
        <v>77</v>
      </c>
      <c r="E5994" s="11">
        <v>4562342690029</v>
      </c>
      <c r="F5994" s="10">
        <v>0</v>
      </c>
      <c r="G5994" s="10">
        <v>0</v>
      </c>
      <c r="H5994" s="10" t="s">
        <v>18</v>
      </c>
      <c r="I5994" s="10" t="s">
        <v>19</v>
      </c>
      <c r="J5994" s="10" t="s">
        <v>329</v>
      </c>
      <c r="K5994" s="10">
        <v>20</v>
      </c>
      <c r="L5994" s="10">
        <v>1</v>
      </c>
      <c r="M5994" s="10">
        <v>0</v>
      </c>
      <c r="N5994" s="10">
        <v>0</v>
      </c>
    </row>
    <row r="5995" spans="1:14" x14ac:dyDescent="0.15">
      <c r="A5995" t="str">
        <f t="shared" si="96"/>
        <v>202004_312_4562342690036</v>
      </c>
      <c r="B5995" s="10">
        <v>202004</v>
      </c>
      <c r="C5995" s="10">
        <v>312</v>
      </c>
      <c r="D5995" s="10" t="s">
        <v>77</v>
      </c>
      <c r="E5995" s="11">
        <v>4562342690036</v>
      </c>
      <c r="F5995" s="10">
        <v>0</v>
      </c>
      <c r="G5995" s="10">
        <v>0</v>
      </c>
      <c r="H5995" s="10" t="s">
        <v>20</v>
      </c>
      <c r="I5995" s="10" t="s">
        <v>19</v>
      </c>
      <c r="J5995" s="10" t="s">
        <v>329</v>
      </c>
      <c r="K5995" s="10">
        <v>5</v>
      </c>
      <c r="L5995" s="10">
        <v>1</v>
      </c>
      <c r="M5995" s="10">
        <v>0</v>
      </c>
      <c r="N5995" s="10">
        <v>0</v>
      </c>
    </row>
    <row r="5996" spans="1:14" x14ac:dyDescent="0.15">
      <c r="A5996" t="str">
        <f t="shared" si="96"/>
        <v>202004_312_4562342690050</v>
      </c>
      <c r="B5996" s="10">
        <v>202004</v>
      </c>
      <c r="C5996" s="10">
        <v>312</v>
      </c>
      <c r="D5996" s="10" t="s">
        <v>77</v>
      </c>
      <c r="E5996" s="11">
        <v>4562342690050</v>
      </c>
      <c r="F5996" s="10">
        <v>0</v>
      </c>
      <c r="G5996" s="10">
        <v>0</v>
      </c>
      <c r="H5996" s="10" t="s">
        <v>22</v>
      </c>
      <c r="I5996" s="10" t="s">
        <v>19</v>
      </c>
      <c r="J5996" s="10" t="s">
        <v>329</v>
      </c>
      <c r="K5996" s="10">
        <v>6</v>
      </c>
      <c r="L5996" s="10">
        <v>0</v>
      </c>
      <c r="M5996" s="10">
        <v>0</v>
      </c>
      <c r="N5996" s="10">
        <v>0</v>
      </c>
    </row>
    <row r="5997" spans="1:14" x14ac:dyDescent="0.15">
      <c r="A5997" t="str">
        <f t="shared" si="96"/>
        <v>202004_312_4562342690043</v>
      </c>
      <c r="B5997" s="10">
        <v>202004</v>
      </c>
      <c r="C5997" s="10">
        <v>312</v>
      </c>
      <c r="D5997" s="10" t="s">
        <v>77</v>
      </c>
      <c r="E5997" s="11">
        <v>4562342690043</v>
      </c>
      <c r="F5997" s="10">
        <v>0</v>
      </c>
      <c r="G5997" s="10">
        <v>0</v>
      </c>
      <c r="H5997" s="10" t="s">
        <v>21</v>
      </c>
      <c r="I5997" s="10" t="s">
        <v>19</v>
      </c>
      <c r="J5997" s="10" t="s">
        <v>329</v>
      </c>
      <c r="K5997" s="10">
        <v>14</v>
      </c>
      <c r="L5997" s="10">
        <v>0</v>
      </c>
      <c r="M5997" s="10">
        <v>0</v>
      </c>
      <c r="N5997" s="10">
        <v>0</v>
      </c>
    </row>
    <row r="5998" spans="1:14" x14ac:dyDescent="0.15">
      <c r="A5998" t="str">
        <f t="shared" si="96"/>
        <v>202004_312_4562342690067</v>
      </c>
      <c r="B5998" s="10">
        <v>202004</v>
      </c>
      <c r="C5998" s="10">
        <v>312</v>
      </c>
      <c r="D5998" s="10" t="s">
        <v>77</v>
      </c>
      <c r="E5998" s="11">
        <v>4562342690067</v>
      </c>
      <c r="F5998" s="10">
        <v>0</v>
      </c>
      <c r="G5998" s="10">
        <v>0</v>
      </c>
      <c r="H5998" s="10" t="s">
        <v>23</v>
      </c>
      <c r="I5998" s="10" t="s">
        <v>19</v>
      </c>
      <c r="J5998" s="10" t="s">
        <v>329</v>
      </c>
      <c r="K5998" s="10">
        <v>18</v>
      </c>
      <c r="L5998" s="10">
        <v>1</v>
      </c>
      <c r="M5998" s="10">
        <v>0</v>
      </c>
      <c r="N5998" s="10">
        <v>0</v>
      </c>
    </row>
    <row r="5999" spans="1:14" x14ac:dyDescent="0.15">
      <c r="A5999" t="str">
        <f t="shared" si="96"/>
        <v>202004_312_4562342690074</v>
      </c>
      <c r="B5999" s="10">
        <v>202004</v>
      </c>
      <c r="C5999" s="10">
        <v>312</v>
      </c>
      <c r="D5999" s="10" t="s">
        <v>77</v>
      </c>
      <c r="E5999" s="11">
        <v>4562342690074</v>
      </c>
      <c r="F5999" s="10">
        <v>0</v>
      </c>
      <c r="G5999" s="10">
        <v>0</v>
      </c>
      <c r="H5999" s="10" t="s">
        <v>24</v>
      </c>
      <c r="I5999" s="10" t="s">
        <v>19</v>
      </c>
      <c r="J5999" s="10" t="s">
        <v>329</v>
      </c>
      <c r="K5999" s="10">
        <v>12</v>
      </c>
      <c r="L5999" s="10">
        <v>1</v>
      </c>
      <c r="M5999" s="10">
        <v>0</v>
      </c>
      <c r="N5999" s="10">
        <v>0</v>
      </c>
    </row>
    <row r="6000" spans="1:14" x14ac:dyDescent="0.15">
      <c r="A6000" t="str">
        <f t="shared" si="96"/>
        <v>202004_312_4562342690081</v>
      </c>
      <c r="B6000" s="10">
        <v>202004</v>
      </c>
      <c r="C6000" s="10">
        <v>312</v>
      </c>
      <c r="D6000" s="10" t="s">
        <v>77</v>
      </c>
      <c r="E6000" s="11">
        <v>4562342690081</v>
      </c>
      <c r="F6000" s="10">
        <v>0</v>
      </c>
      <c r="G6000" s="10">
        <v>0</v>
      </c>
      <c r="H6000" s="10" t="s">
        <v>25</v>
      </c>
      <c r="I6000" s="10" t="s">
        <v>19</v>
      </c>
      <c r="J6000" s="10" t="s">
        <v>329</v>
      </c>
      <c r="K6000" s="10">
        <v>0</v>
      </c>
      <c r="L6000" s="10">
        <v>0</v>
      </c>
      <c r="M6000" s="10">
        <v>0</v>
      </c>
      <c r="N6000" s="10">
        <v>0</v>
      </c>
    </row>
    <row r="6001" spans="1:14" x14ac:dyDescent="0.15">
      <c r="A6001" t="str">
        <f t="shared" si="96"/>
        <v>202004_297_4562342690029</v>
      </c>
      <c r="B6001" s="10">
        <v>202004</v>
      </c>
      <c r="C6001" s="10">
        <v>297</v>
      </c>
      <c r="D6001" s="10" t="s">
        <v>70</v>
      </c>
      <c r="E6001" s="11">
        <v>4562342690029</v>
      </c>
      <c r="F6001" s="10">
        <v>0</v>
      </c>
      <c r="G6001" s="10">
        <v>0</v>
      </c>
      <c r="H6001" s="10" t="s">
        <v>18</v>
      </c>
      <c r="I6001" s="10" t="s">
        <v>19</v>
      </c>
      <c r="J6001" s="10" t="s">
        <v>329</v>
      </c>
      <c r="K6001" s="10">
        <v>22</v>
      </c>
      <c r="L6001" s="10">
        <v>0</v>
      </c>
      <c r="M6001" s="10">
        <v>0</v>
      </c>
      <c r="N6001" s="10">
        <v>0</v>
      </c>
    </row>
    <row r="6002" spans="1:14" x14ac:dyDescent="0.15">
      <c r="A6002" t="str">
        <f t="shared" si="96"/>
        <v>202004_297_4562342690036</v>
      </c>
      <c r="B6002" s="10">
        <v>202004</v>
      </c>
      <c r="C6002" s="10">
        <v>297</v>
      </c>
      <c r="D6002" s="10" t="s">
        <v>70</v>
      </c>
      <c r="E6002" s="11">
        <v>4562342690036</v>
      </c>
      <c r="F6002" s="10">
        <v>0</v>
      </c>
      <c r="G6002" s="10">
        <v>0</v>
      </c>
      <c r="H6002" s="10" t="s">
        <v>20</v>
      </c>
      <c r="I6002" s="10" t="s">
        <v>19</v>
      </c>
      <c r="J6002" s="10" t="s">
        <v>329</v>
      </c>
      <c r="K6002" s="10">
        <v>6</v>
      </c>
      <c r="L6002" s="10">
        <v>2</v>
      </c>
      <c r="M6002" s="10">
        <v>0</v>
      </c>
      <c r="N6002" s="10">
        <v>0</v>
      </c>
    </row>
    <row r="6003" spans="1:14" x14ac:dyDescent="0.15">
      <c r="A6003" t="str">
        <f t="shared" si="96"/>
        <v>202004_297_4562342690050</v>
      </c>
      <c r="B6003" s="10">
        <v>202004</v>
      </c>
      <c r="C6003" s="10">
        <v>297</v>
      </c>
      <c r="D6003" s="10" t="s">
        <v>70</v>
      </c>
      <c r="E6003" s="11">
        <v>4562342690050</v>
      </c>
      <c r="F6003" s="10">
        <v>0</v>
      </c>
      <c r="G6003" s="10">
        <v>0</v>
      </c>
      <c r="H6003" s="10" t="s">
        <v>22</v>
      </c>
      <c r="I6003" s="10" t="s">
        <v>19</v>
      </c>
      <c r="J6003" s="10" t="s">
        <v>329</v>
      </c>
      <c r="K6003" s="10">
        <v>5</v>
      </c>
      <c r="L6003" s="10">
        <v>0</v>
      </c>
      <c r="M6003" s="10">
        <v>0</v>
      </c>
      <c r="N6003" s="10">
        <v>0</v>
      </c>
    </row>
    <row r="6004" spans="1:14" x14ac:dyDescent="0.15">
      <c r="A6004" t="str">
        <f t="shared" si="96"/>
        <v>202004_297_4562342690043</v>
      </c>
      <c r="B6004" s="10">
        <v>202004</v>
      </c>
      <c r="C6004" s="10">
        <v>297</v>
      </c>
      <c r="D6004" s="10" t="s">
        <v>70</v>
      </c>
      <c r="E6004" s="11">
        <v>4562342690043</v>
      </c>
      <c r="F6004" s="10">
        <v>0</v>
      </c>
      <c r="G6004" s="10">
        <v>0</v>
      </c>
      <c r="H6004" s="10" t="s">
        <v>21</v>
      </c>
      <c r="I6004" s="10" t="s">
        <v>19</v>
      </c>
      <c r="J6004" s="10" t="s">
        <v>329</v>
      </c>
      <c r="K6004" s="10">
        <v>21</v>
      </c>
      <c r="L6004" s="10">
        <v>1</v>
      </c>
      <c r="M6004" s="10">
        <v>0</v>
      </c>
      <c r="N6004" s="10">
        <v>0</v>
      </c>
    </row>
    <row r="6005" spans="1:14" x14ac:dyDescent="0.15">
      <c r="A6005" t="str">
        <f t="shared" si="96"/>
        <v>202004_297_4562342690067</v>
      </c>
      <c r="B6005" s="10">
        <v>202004</v>
      </c>
      <c r="C6005" s="10">
        <v>297</v>
      </c>
      <c r="D6005" s="10" t="s">
        <v>70</v>
      </c>
      <c r="E6005" s="11">
        <v>4562342690067</v>
      </c>
      <c r="F6005" s="10">
        <v>0</v>
      </c>
      <c r="G6005" s="10">
        <v>0</v>
      </c>
      <c r="H6005" s="10" t="s">
        <v>23</v>
      </c>
      <c r="I6005" s="10" t="s">
        <v>19</v>
      </c>
      <c r="J6005" s="10" t="s">
        <v>329</v>
      </c>
      <c r="K6005" s="10">
        <v>23</v>
      </c>
      <c r="L6005" s="10">
        <v>0</v>
      </c>
      <c r="M6005" s="10">
        <v>0</v>
      </c>
      <c r="N6005" s="10">
        <v>0</v>
      </c>
    </row>
    <row r="6006" spans="1:14" x14ac:dyDescent="0.15">
      <c r="A6006" t="str">
        <f t="shared" si="96"/>
        <v>202004_297_4562342690074</v>
      </c>
      <c r="B6006" s="10">
        <v>202004</v>
      </c>
      <c r="C6006" s="10">
        <v>297</v>
      </c>
      <c r="D6006" s="10" t="s">
        <v>70</v>
      </c>
      <c r="E6006" s="11">
        <v>4562342690074</v>
      </c>
      <c r="F6006" s="10">
        <v>0</v>
      </c>
      <c r="G6006" s="10">
        <v>0</v>
      </c>
      <c r="H6006" s="10" t="s">
        <v>24</v>
      </c>
      <c r="I6006" s="10" t="s">
        <v>19</v>
      </c>
      <c r="J6006" s="10" t="s">
        <v>329</v>
      </c>
      <c r="K6006" s="10">
        <v>17</v>
      </c>
      <c r="L6006" s="10">
        <v>0</v>
      </c>
      <c r="M6006" s="10">
        <v>0</v>
      </c>
      <c r="N6006" s="10">
        <v>0</v>
      </c>
    </row>
    <row r="6007" spans="1:14" x14ac:dyDescent="0.15">
      <c r="A6007" t="str">
        <f t="shared" si="96"/>
        <v>202004_297_4562342690081</v>
      </c>
      <c r="B6007" s="10">
        <v>202004</v>
      </c>
      <c r="C6007" s="10">
        <v>297</v>
      </c>
      <c r="D6007" s="10" t="s">
        <v>70</v>
      </c>
      <c r="E6007" s="11">
        <v>4562342690081</v>
      </c>
      <c r="F6007" s="10">
        <v>0</v>
      </c>
      <c r="G6007" s="10">
        <v>0</v>
      </c>
      <c r="H6007" s="10" t="s">
        <v>25</v>
      </c>
      <c r="I6007" s="10" t="s">
        <v>19</v>
      </c>
      <c r="J6007" s="10" t="s">
        <v>329</v>
      </c>
      <c r="K6007" s="10">
        <v>3</v>
      </c>
      <c r="L6007" s="10">
        <v>0</v>
      </c>
      <c r="M6007" s="10">
        <v>0</v>
      </c>
      <c r="N6007" s="10">
        <v>0</v>
      </c>
    </row>
    <row r="6008" spans="1:14" x14ac:dyDescent="0.15">
      <c r="A6008" t="str">
        <f t="shared" si="96"/>
        <v>202004_368_4562342690029</v>
      </c>
      <c r="B6008" s="10">
        <v>202004</v>
      </c>
      <c r="C6008" s="10">
        <v>368</v>
      </c>
      <c r="D6008" s="10" t="s">
        <v>94</v>
      </c>
      <c r="E6008" s="11">
        <v>4562342690029</v>
      </c>
      <c r="F6008" s="10">
        <v>0</v>
      </c>
      <c r="G6008" s="10">
        <v>0</v>
      </c>
      <c r="H6008" s="10" t="s">
        <v>18</v>
      </c>
      <c r="I6008" s="10" t="s">
        <v>19</v>
      </c>
      <c r="J6008" s="10" t="s">
        <v>329</v>
      </c>
      <c r="K6008" s="10">
        <v>11</v>
      </c>
      <c r="L6008" s="10">
        <v>0</v>
      </c>
      <c r="M6008" s="10">
        <v>0</v>
      </c>
      <c r="N6008" s="10">
        <v>0</v>
      </c>
    </row>
    <row r="6009" spans="1:14" x14ac:dyDescent="0.15">
      <c r="A6009" t="str">
        <f t="shared" si="96"/>
        <v>202004_368_4562342690036</v>
      </c>
      <c r="B6009" s="10">
        <v>202004</v>
      </c>
      <c r="C6009" s="10">
        <v>368</v>
      </c>
      <c r="D6009" s="10" t="s">
        <v>94</v>
      </c>
      <c r="E6009" s="11">
        <v>4562342690036</v>
      </c>
      <c r="F6009" s="10">
        <v>0</v>
      </c>
      <c r="G6009" s="10">
        <v>0</v>
      </c>
      <c r="H6009" s="10" t="s">
        <v>20</v>
      </c>
      <c r="I6009" s="10" t="s">
        <v>19</v>
      </c>
      <c r="J6009" s="10" t="s">
        <v>329</v>
      </c>
      <c r="K6009" s="10">
        <v>0</v>
      </c>
      <c r="L6009" s="10">
        <v>0</v>
      </c>
      <c r="M6009" s="10">
        <v>0</v>
      </c>
      <c r="N6009" s="10">
        <v>0</v>
      </c>
    </row>
    <row r="6010" spans="1:14" x14ac:dyDescent="0.15">
      <c r="A6010" t="str">
        <f t="shared" si="96"/>
        <v>202004_368_4562342690050</v>
      </c>
      <c r="B6010" s="10">
        <v>202004</v>
      </c>
      <c r="C6010" s="10">
        <v>368</v>
      </c>
      <c r="D6010" s="10" t="s">
        <v>94</v>
      </c>
      <c r="E6010" s="11">
        <v>4562342690050</v>
      </c>
      <c r="F6010" s="10">
        <v>0</v>
      </c>
      <c r="G6010" s="10">
        <v>0</v>
      </c>
      <c r="H6010" s="10" t="s">
        <v>22</v>
      </c>
      <c r="I6010" s="10" t="s">
        <v>19</v>
      </c>
      <c r="J6010" s="10" t="s">
        <v>329</v>
      </c>
      <c r="K6010" s="10">
        <v>0</v>
      </c>
      <c r="L6010" s="10">
        <v>0</v>
      </c>
      <c r="M6010" s="10">
        <v>0</v>
      </c>
      <c r="N6010" s="10">
        <v>0</v>
      </c>
    </row>
    <row r="6011" spans="1:14" x14ac:dyDescent="0.15">
      <c r="A6011" t="str">
        <f t="shared" si="96"/>
        <v>202004_368_4562342690043</v>
      </c>
      <c r="B6011" s="10">
        <v>202004</v>
      </c>
      <c r="C6011" s="10">
        <v>368</v>
      </c>
      <c r="D6011" s="10" t="s">
        <v>94</v>
      </c>
      <c r="E6011" s="11">
        <v>4562342690043</v>
      </c>
      <c r="F6011" s="10">
        <v>0</v>
      </c>
      <c r="G6011" s="10">
        <v>0</v>
      </c>
      <c r="H6011" s="10" t="s">
        <v>21</v>
      </c>
      <c r="I6011" s="10" t="s">
        <v>19</v>
      </c>
      <c r="J6011" s="10" t="s">
        <v>329</v>
      </c>
      <c r="K6011" s="10">
        <v>4</v>
      </c>
      <c r="L6011" s="10">
        <v>0</v>
      </c>
      <c r="M6011" s="10">
        <v>0</v>
      </c>
      <c r="N6011" s="10">
        <v>0</v>
      </c>
    </row>
    <row r="6012" spans="1:14" x14ac:dyDescent="0.15">
      <c r="A6012" t="str">
        <f t="shared" si="96"/>
        <v>202004_368_4562342690067</v>
      </c>
      <c r="B6012" s="10">
        <v>202004</v>
      </c>
      <c r="C6012" s="10">
        <v>368</v>
      </c>
      <c r="D6012" s="10" t="s">
        <v>94</v>
      </c>
      <c r="E6012" s="11">
        <v>4562342690067</v>
      </c>
      <c r="F6012" s="10">
        <v>0</v>
      </c>
      <c r="G6012" s="10">
        <v>0</v>
      </c>
      <c r="H6012" s="10" t="s">
        <v>23</v>
      </c>
      <c r="I6012" s="10" t="s">
        <v>19</v>
      </c>
      <c r="J6012" s="10" t="s">
        <v>329</v>
      </c>
      <c r="K6012" s="10">
        <v>15</v>
      </c>
      <c r="L6012" s="10">
        <v>0</v>
      </c>
      <c r="M6012" s="10">
        <v>0</v>
      </c>
      <c r="N6012" s="10">
        <v>0</v>
      </c>
    </row>
    <row r="6013" spans="1:14" x14ac:dyDescent="0.15">
      <c r="A6013" t="str">
        <f t="shared" si="96"/>
        <v>202004_368_4562342690074</v>
      </c>
      <c r="B6013" s="10">
        <v>202004</v>
      </c>
      <c r="C6013" s="10">
        <v>368</v>
      </c>
      <c r="D6013" s="10" t="s">
        <v>94</v>
      </c>
      <c r="E6013" s="11">
        <v>4562342690074</v>
      </c>
      <c r="F6013" s="10">
        <v>0</v>
      </c>
      <c r="G6013" s="10">
        <v>0</v>
      </c>
      <c r="H6013" s="10" t="s">
        <v>24</v>
      </c>
      <c r="I6013" s="10" t="s">
        <v>19</v>
      </c>
      <c r="J6013" s="10" t="s">
        <v>329</v>
      </c>
      <c r="K6013" s="10">
        <v>4</v>
      </c>
      <c r="L6013" s="10">
        <v>0</v>
      </c>
      <c r="M6013" s="10">
        <v>0</v>
      </c>
      <c r="N6013" s="10">
        <v>0</v>
      </c>
    </row>
    <row r="6014" spans="1:14" x14ac:dyDescent="0.15">
      <c r="A6014" t="str">
        <f t="shared" si="96"/>
        <v>202004_368_4562342690081</v>
      </c>
      <c r="B6014" s="10">
        <v>202004</v>
      </c>
      <c r="C6014" s="10">
        <v>368</v>
      </c>
      <c r="D6014" s="10" t="s">
        <v>94</v>
      </c>
      <c r="E6014" s="11">
        <v>4562342690081</v>
      </c>
      <c r="F6014" s="10">
        <v>0</v>
      </c>
      <c r="G6014" s="10">
        <v>0</v>
      </c>
      <c r="H6014" s="10" t="s">
        <v>25</v>
      </c>
      <c r="I6014" s="10" t="s">
        <v>19</v>
      </c>
      <c r="J6014" s="10" t="s">
        <v>329</v>
      </c>
      <c r="K6014" s="10">
        <v>2</v>
      </c>
      <c r="L6014" s="10">
        <v>0</v>
      </c>
      <c r="M6014" s="10">
        <v>0</v>
      </c>
      <c r="N6014" s="10">
        <v>0</v>
      </c>
    </row>
    <row r="6015" spans="1:14" x14ac:dyDescent="0.15">
      <c r="A6015" t="str">
        <f t="shared" si="96"/>
        <v>202004_145_4562342690029</v>
      </c>
      <c r="B6015" s="10">
        <v>202004</v>
      </c>
      <c r="C6015" s="10">
        <v>145</v>
      </c>
      <c r="D6015" s="10" t="s">
        <v>56</v>
      </c>
      <c r="E6015" s="11">
        <v>4562342690029</v>
      </c>
      <c r="F6015" s="10">
        <v>0</v>
      </c>
      <c r="G6015" s="10">
        <v>0</v>
      </c>
      <c r="H6015" s="10" t="s">
        <v>18</v>
      </c>
      <c r="I6015" s="10" t="s">
        <v>19</v>
      </c>
      <c r="J6015" s="10" t="s">
        <v>329</v>
      </c>
      <c r="K6015" s="10">
        <v>14</v>
      </c>
      <c r="L6015" s="10">
        <v>2</v>
      </c>
      <c r="M6015" s="10">
        <v>0</v>
      </c>
      <c r="N6015" s="10">
        <v>0</v>
      </c>
    </row>
    <row r="6016" spans="1:14" x14ac:dyDescent="0.15">
      <c r="A6016" t="str">
        <f t="shared" si="96"/>
        <v>202004_145_4562342690036</v>
      </c>
      <c r="B6016" s="10">
        <v>202004</v>
      </c>
      <c r="C6016" s="10">
        <v>145</v>
      </c>
      <c r="D6016" s="10" t="s">
        <v>56</v>
      </c>
      <c r="E6016" s="11">
        <v>4562342690036</v>
      </c>
      <c r="F6016" s="10">
        <v>0</v>
      </c>
      <c r="G6016" s="10">
        <v>0</v>
      </c>
      <c r="H6016" s="10" t="s">
        <v>20</v>
      </c>
      <c r="I6016" s="10" t="s">
        <v>19</v>
      </c>
      <c r="J6016" s="10" t="s">
        <v>329</v>
      </c>
      <c r="K6016" s="10">
        <v>-7</v>
      </c>
      <c r="L6016" s="10">
        <v>0</v>
      </c>
      <c r="M6016" s="10">
        <v>0</v>
      </c>
      <c r="N6016" s="10">
        <v>0</v>
      </c>
    </row>
    <row r="6017" spans="1:14" x14ac:dyDescent="0.15">
      <c r="A6017" t="str">
        <f t="shared" si="96"/>
        <v>202004_145_4562342690050</v>
      </c>
      <c r="B6017" s="10">
        <v>202004</v>
      </c>
      <c r="C6017" s="10">
        <v>145</v>
      </c>
      <c r="D6017" s="10" t="s">
        <v>56</v>
      </c>
      <c r="E6017" s="11">
        <v>4562342690050</v>
      </c>
      <c r="F6017" s="10">
        <v>0</v>
      </c>
      <c r="G6017" s="10">
        <v>0</v>
      </c>
      <c r="H6017" s="10" t="s">
        <v>22</v>
      </c>
      <c r="I6017" s="10" t="s">
        <v>19</v>
      </c>
      <c r="J6017" s="10" t="s">
        <v>329</v>
      </c>
      <c r="K6017" s="10">
        <v>18</v>
      </c>
      <c r="L6017" s="10">
        <v>0</v>
      </c>
      <c r="M6017" s="10">
        <v>0</v>
      </c>
      <c r="N6017" s="10">
        <v>0</v>
      </c>
    </row>
    <row r="6018" spans="1:14" x14ac:dyDescent="0.15">
      <c r="A6018" t="str">
        <f t="shared" si="96"/>
        <v>202004_145_4562342690043</v>
      </c>
      <c r="B6018" s="10">
        <v>202004</v>
      </c>
      <c r="C6018" s="10">
        <v>145</v>
      </c>
      <c r="D6018" s="10" t="s">
        <v>56</v>
      </c>
      <c r="E6018" s="11">
        <v>4562342690043</v>
      </c>
      <c r="F6018" s="10">
        <v>0</v>
      </c>
      <c r="G6018" s="10">
        <v>0</v>
      </c>
      <c r="H6018" s="10" t="s">
        <v>21</v>
      </c>
      <c r="I6018" s="10" t="s">
        <v>19</v>
      </c>
      <c r="J6018" s="10" t="s">
        <v>329</v>
      </c>
      <c r="K6018" s="10">
        <v>18</v>
      </c>
      <c r="L6018" s="10">
        <v>0</v>
      </c>
      <c r="M6018" s="10">
        <v>0</v>
      </c>
      <c r="N6018" s="10">
        <v>0</v>
      </c>
    </row>
    <row r="6019" spans="1:14" x14ac:dyDescent="0.15">
      <c r="A6019" t="str">
        <f t="shared" si="96"/>
        <v>202004_145_4562342690067</v>
      </c>
      <c r="B6019" s="10">
        <v>202004</v>
      </c>
      <c r="C6019" s="10">
        <v>145</v>
      </c>
      <c r="D6019" s="10" t="s">
        <v>56</v>
      </c>
      <c r="E6019" s="11">
        <v>4562342690067</v>
      </c>
      <c r="F6019" s="10">
        <v>0</v>
      </c>
      <c r="G6019" s="10">
        <v>0</v>
      </c>
      <c r="H6019" s="10" t="s">
        <v>23</v>
      </c>
      <c r="I6019" s="10" t="s">
        <v>19</v>
      </c>
      <c r="J6019" s="10" t="s">
        <v>329</v>
      </c>
      <c r="K6019" s="10">
        <v>22</v>
      </c>
      <c r="L6019" s="10">
        <v>1</v>
      </c>
      <c r="M6019" s="10">
        <v>0</v>
      </c>
      <c r="N6019" s="10">
        <v>0</v>
      </c>
    </row>
    <row r="6020" spans="1:14" x14ac:dyDescent="0.15">
      <c r="A6020" t="str">
        <f t="shared" si="96"/>
        <v>202004_145_4562342690074</v>
      </c>
      <c r="B6020" s="10">
        <v>202004</v>
      </c>
      <c r="C6020" s="10">
        <v>145</v>
      </c>
      <c r="D6020" s="10" t="s">
        <v>56</v>
      </c>
      <c r="E6020" s="11">
        <v>4562342690074</v>
      </c>
      <c r="F6020" s="10">
        <v>0</v>
      </c>
      <c r="G6020" s="10">
        <v>0</v>
      </c>
      <c r="H6020" s="10" t="s">
        <v>24</v>
      </c>
      <c r="I6020" s="10" t="s">
        <v>19</v>
      </c>
      <c r="J6020" s="10" t="s">
        <v>329</v>
      </c>
      <c r="K6020" s="10">
        <v>19</v>
      </c>
      <c r="L6020" s="10">
        <v>0</v>
      </c>
      <c r="M6020" s="10">
        <v>0</v>
      </c>
      <c r="N6020" s="10">
        <v>0</v>
      </c>
    </row>
    <row r="6021" spans="1:14" x14ac:dyDescent="0.15">
      <c r="A6021" t="str">
        <f t="shared" si="96"/>
        <v>202004_145_4562342690081</v>
      </c>
      <c r="B6021" s="10">
        <v>202004</v>
      </c>
      <c r="C6021" s="10">
        <v>145</v>
      </c>
      <c r="D6021" s="10" t="s">
        <v>56</v>
      </c>
      <c r="E6021" s="11">
        <v>4562342690081</v>
      </c>
      <c r="F6021" s="10">
        <v>0</v>
      </c>
      <c r="G6021" s="10">
        <v>0</v>
      </c>
      <c r="H6021" s="10" t="s">
        <v>25</v>
      </c>
      <c r="I6021" s="10" t="s">
        <v>19</v>
      </c>
      <c r="J6021" s="10" t="s">
        <v>329</v>
      </c>
      <c r="K6021" s="10">
        <v>-5</v>
      </c>
      <c r="L6021" s="10">
        <v>0</v>
      </c>
      <c r="M6021" s="10">
        <v>0</v>
      </c>
      <c r="N6021" s="10">
        <v>0</v>
      </c>
    </row>
    <row r="6022" spans="1:14" x14ac:dyDescent="0.15">
      <c r="A6022" t="str">
        <f t="shared" si="96"/>
        <v>202004_318_4562342690029</v>
      </c>
      <c r="B6022" s="10">
        <v>202004</v>
      </c>
      <c r="C6022" s="10">
        <v>318</v>
      </c>
      <c r="D6022" s="10" t="s">
        <v>81</v>
      </c>
      <c r="E6022" s="11">
        <v>4562342690029</v>
      </c>
      <c r="F6022" s="10">
        <v>0</v>
      </c>
      <c r="G6022" s="10">
        <v>0</v>
      </c>
      <c r="H6022" s="10" t="s">
        <v>18</v>
      </c>
      <c r="I6022" s="10" t="s">
        <v>19</v>
      </c>
      <c r="J6022" s="10" t="s">
        <v>329</v>
      </c>
      <c r="K6022" s="10">
        <v>13</v>
      </c>
      <c r="L6022" s="10">
        <v>0</v>
      </c>
      <c r="M6022" s="10">
        <v>0</v>
      </c>
      <c r="N6022" s="10">
        <v>0</v>
      </c>
    </row>
    <row r="6023" spans="1:14" x14ac:dyDescent="0.15">
      <c r="A6023" t="str">
        <f t="shared" si="96"/>
        <v>202004_318_4562342690036</v>
      </c>
      <c r="B6023" s="10">
        <v>202004</v>
      </c>
      <c r="C6023" s="10">
        <v>318</v>
      </c>
      <c r="D6023" s="10" t="s">
        <v>81</v>
      </c>
      <c r="E6023" s="11">
        <v>4562342690036</v>
      </c>
      <c r="F6023" s="10">
        <v>0</v>
      </c>
      <c r="G6023" s="10">
        <v>0</v>
      </c>
      <c r="H6023" s="10" t="s">
        <v>20</v>
      </c>
      <c r="I6023" s="10" t="s">
        <v>19</v>
      </c>
      <c r="J6023" s="10" t="s">
        <v>329</v>
      </c>
      <c r="K6023" s="10">
        <v>6</v>
      </c>
      <c r="L6023" s="10">
        <v>0</v>
      </c>
      <c r="M6023" s="10">
        <v>0</v>
      </c>
      <c r="N6023" s="10">
        <v>0</v>
      </c>
    </row>
    <row r="6024" spans="1:14" x14ac:dyDescent="0.15">
      <c r="A6024" t="str">
        <f t="shared" si="96"/>
        <v>202004_318_4562342690050</v>
      </c>
      <c r="B6024" s="10">
        <v>202004</v>
      </c>
      <c r="C6024" s="10">
        <v>318</v>
      </c>
      <c r="D6024" s="10" t="s">
        <v>81</v>
      </c>
      <c r="E6024" s="11">
        <v>4562342690050</v>
      </c>
      <c r="F6024" s="10">
        <v>0</v>
      </c>
      <c r="G6024" s="10">
        <v>0</v>
      </c>
      <c r="H6024" s="10" t="s">
        <v>22</v>
      </c>
      <c r="I6024" s="10" t="s">
        <v>19</v>
      </c>
      <c r="J6024" s="10" t="s">
        <v>329</v>
      </c>
      <c r="K6024" s="10">
        <v>8</v>
      </c>
      <c r="L6024" s="10">
        <v>0</v>
      </c>
      <c r="M6024" s="10">
        <v>0</v>
      </c>
      <c r="N6024" s="10">
        <v>0</v>
      </c>
    </row>
    <row r="6025" spans="1:14" x14ac:dyDescent="0.15">
      <c r="A6025" t="str">
        <f t="shared" si="96"/>
        <v>202004_318_4562342690043</v>
      </c>
      <c r="B6025" s="10">
        <v>202004</v>
      </c>
      <c r="C6025" s="10">
        <v>318</v>
      </c>
      <c r="D6025" s="10" t="s">
        <v>81</v>
      </c>
      <c r="E6025" s="11">
        <v>4562342690043</v>
      </c>
      <c r="F6025" s="10">
        <v>0</v>
      </c>
      <c r="G6025" s="10">
        <v>0</v>
      </c>
      <c r="H6025" s="10" t="s">
        <v>21</v>
      </c>
      <c r="I6025" s="10" t="s">
        <v>19</v>
      </c>
      <c r="J6025" s="10" t="s">
        <v>329</v>
      </c>
      <c r="K6025" s="10">
        <v>14</v>
      </c>
      <c r="L6025" s="10">
        <v>0</v>
      </c>
      <c r="M6025" s="10">
        <v>0</v>
      </c>
      <c r="N6025" s="10">
        <v>0</v>
      </c>
    </row>
    <row r="6026" spans="1:14" x14ac:dyDescent="0.15">
      <c r="A6026" t="str">
        <f t="shared" si="96"/>
        <v>202004_318_4562342690067</v>
      </c>
      <c r="B6026" s="10">
        <v>202004</v>
      </c>
      <c r="C6026" s="10">
        <v>318</v>
      </c>
      <c r="D6026" s="10" t="s">
        <v>81</v>
      </c>
      <c r="E6026" s="11">
        <v>4562342690067</v>
      </c>
      <c r="F6026" s="10">
        <v>0</v>
      </c>
      <c r="G6026" s="10">
        <v>0</v>
      </c>
      <c r="H6026" s="10" t="s">
        <v>23</v>
      </c>
      <c r="I6026" s="10" t="s">
        <v>19</v>
      </c>
      <c r="J6026" s="10" t="s">
        <v>329</v>
      </c>
      <c r="K6026" s="10">
        <v>22</v>
      </c>
      <c r="L6026" s="10">
        <v>2</v>
      </c>
      <c r="M6026" s="10">
        <v>0</v>
      </c>
      <c r="N6026" s="10">
        <v>0</v>
      </c>
    </row>
    <row r="6027" spans="1:14" x14ac:dyDescent="0.15">
      <c r="A6027" t="str">
        <f t="shared" si="96"/>
        <v>202004_318_4562342690074</v>
      </c>
      <c r="B6027" s="10">
        <v>202004</v>
      </c>
      <c r="C6027" s="10">
        <v>318</v>
      </c>
      <c r="D6027" s="10" t="s">
        <v>81</v>
      </c>
      <c r="E6027" s="11">
        <v>4562342690074</v>
      </c>
      <c r="F6027" s="10">
        <v>0</v>
      </c>
      <c r="G6027" s="10">
        <v>0</v>
      </c>
      <c r="H6027" s="10" t="s">
        <v>24</v>
      </c>
      <c r="I6027" s="10" t="s">
        <v>19</v>
      </c>
      <c r="J6027" s="10" t="s">
        <v>329</v>
      </c>
      <c r="K6027" s="10">
        <v>15</v>
      </c>
      <c r="L6027" s="10">
        <v>0</v>
      </c>
      <c r="M6027" s="10">
        <v>0</v>
      </c>
      <c r="N6027" s="10">
        <v>0</v>
      </c>
    </row>
    <row r="6028" spans="1:14" x14ac:dyDescent="0.15">
      <c r="A6028" t="str">
        <f t="shared" si="96"/>
        <v>202004_318_4562342690081</v>
      </c>
      <c r="B6028" s="10">
        <v>202004</v>
      </c>
      <c r="C6028" s="10">
        <v>318</v>
      </c>
      <c r="D6028" s="10" t="s">
        <v>81</v>
      </c>
      <c r="E6028" s="11">
        <v>4562342690081</v>
      </c>
      <c r="F6028" s="10">
        <v>0</v>
      </c>
      <c r="G6028" s="10">
        <v>0</v>
      </c>
      <c r="H6028" s="10" t="s">
        <v>25</v>
      </c>
      <c r="I6028" s="10" t="s">
        <v>19</v>
      </c>
      <c r="J6028" s="10" t="s">
        <v>329</v>
      </c>
      <c r="K6028" s="10">
        <v>6</v>
      </c>
      <c r="L6028" s="10">
        <v>1</v>
      </c>
      <c r="M6028" s="10">
        <v>0</v>
      </c>
      <c r="N6028" s="10">
        <v>0</v>
      </c>
    </row>
    <row r="6029" spans="1:14" x14ac:dyDescent="0.15">
      <c r="A6029" t="str">
        <f t="shared" si="96"/>
        <v>202004_327_4562342690029</v>
      </c>
      <c r="B6029" s="10">
        <v>202004</v>
      </c>
      <c r="C6029" s="10">
        <v>327</v>
      </c>
      <c r="D6029" s="10" t="s">
        <v>85</v>
      </c>
      <c r="E6029" s="11">
        <v>4562342690029</v>
      </c>
      <c r="F6029" s="10">
        <v>0</v>
      </c>
      <c r="G6029" s="10">
        <v>0</v>
      </c>
      <c r="H6029" s="10" t="s">
        <v>18</v>
      </c>
      <c r="I6029" s="10" t="s">
        <v>19</v>
      </c>
      <c r="J6029" s="10" t="s">
        <v>329</v>
      </c>
      <c r="K6029" s="10">
        <v>11</v>
      </c>
      <c r="L6029" s="10">
        <v>1</v>
      </c>
      <c r="M6029" s="10">
        <v>0</v>
      </c>
      <c r="N6029" s="10">
        <v>0</v>
      </c>
    </row>
    <row r="6030" spans="1:14" x14ac:dyDescent="0.15">
      <c r="A6030" t="str">
        <f t="shared" si="96"/>
        <v>202004_327_4562342690036</v>
      </c>
      <c r="B6030" s="10">
        <v>202004</v>
      </c>
      <c r="C6030" s="10">
        <v>327</v>
      </c>
      <c r="D6030" s="10" t="s">
        <v>85</v>
      </c>
      <c r="E6030" s="11">
        <v>4562342690036</v>
      </c>
      <c r="F6030" s="10">
        <v>0</v>
      </c>
      <c r="G6030" s="10">
        <v>0</v>
      </c>
      <c r="H6030" s="10" t="s">
        <v>20</v>
      </c>
      <c r="I6030" s="10" t="s">
        <v>19</v>
      </c>
      <c r="J6030" s="10" t="s">
        <v>329</v>
      </c>
      <c r="K6030" s="10">
        <v>3</v>
      </c>
      <c r="L6030" s="10">
        <v>0</v>
      </c>
      <c r="M6030" s="10">
        <v>0</v>
      </c>
      <c r="N6030" s="10">
        <v>0</v>
      </c>
    </row>
    <row r="6031" spans="1:14" x14ac:dyDescent="0.15">
      <c r="A6031" t="str">
        <f t="shared" si="96"/>
        <v>202004_327_4562342690050</v>
      </c>
      <c r="B6031" s="10">
        <v>202004</v>
      </c>
      <c r="C6031" s="10">
        <v>327</v>
      </c>
      <c r="D6031" s="10" t="s">
        <v>85</v>
      </c>
      <c r="E6031" s="11">
        <v>4562342690050</v>
      </c>
      <c r="F6031" s="10">
        <v>0</v>
      </c>
      <c r="G6031" s="10">
        <v>0</v>
      </c>
      <c r="H6031" s="10" t="s">
        <v>22</v>
      </c>
      <c r="I6031" s="10" t="s">
        <v>19</v>
      </c>
      <c r="J6031" s="10" t="s">
        <v>329</v>
      </c>
      <c r="K6031" s="10">
        <v>3</v>
      </c>
      <c r="L6031" s="10">
        <v>0</v>
      </c>
      <c r="M6031" s="10">
        <v>0</v>
      </c>
      <c r="N6031" s="10">
        <v>0</v>
      </c>
    </row>
    <row r="6032" spans="1:14" x14ac:dyDescent="0.15">
      <c r="A6032" t="str">
        <f t="shared" si="96"/>
        <v>202004_327_4562342690043</v>
      </c>
      <c r="B6032" s="10">
        <v>202004</v>
      </c>
      <c r="C6032" s="10">
        <v>327</v>
      </c>
      <c r="D6032" s="10" t="s">
        <v>85</v>
      </c>
      <c r="E6032" s="11">
        <v>4562342690043</v>
      </c>
      <c r="F6032" s="10">
        <v>0</v>
      </c>
      <c r="G6032" s="10">
        <v>0</v>
      </c>
      <c r="H6032" s="10" t="s">
        <v>21</v>
      </c>
      <c r="I6032" s="10" t="s">
        <v>19</v>
      </c>
      <c r="J6032" s="10" t="s">
        <v>329</v>
      </c>
      <c r="K6032" s="10">
        <v>11</v>
      </c>
      <c r="L6032" s="10">
        <v>2</v>
      </c>
      <c r="M6032" s="10">
        <v>0</v>
      </c>
      <c r="N6032" s="10">
        <v>0</v>
      </c>
    </row>
    <row r="6033" spans="1:14" x14ac:dyDescent="0.15">
      <c r="A6033" t="str">
        <f t="shared" si="96"/>
        <v>202004_327_4562342690067</v>
      </c>
      <c r="B6033" s="10">
        <v>202004</v>
      </c>
      <c r="C6033" s="10">
        <v>327</v>
      </c>
      <c r="D6033" s="10" t="s">
        <v>85</v>
      </c>
      <c r="E6033" s="11">
        <v>4562342690067</v>
      </c>
      <c r="F6033" s="10">
        <v>0</v>
      </c>
      <c r="G6033" s="10">
        <v>0</v>
      </c>
      <c r="H6033" s="10" t="s">
        <v>23</v>
      </c>
      <c r="I6033" s="10" t="s">
        <v>19</v>
      </c>
      <c r="J6033" s="10" t="s">
        <v>329</v>
      </c>
      <c r="K6033" s="10">
        <v>19</v>
      </c>
      <c r="L6033" s="10">
        <v>1</v>
      </c>
      <c r="M6033" s="10">
        <v>0</v>
      </c>
      <c r="N6033" s="10">
        <v>0</v>
      </c>
    </row>
    <row r="6034" spans="1:14" x14ac:dyDescent="0.15">
      <c r="A6034" t="str">
        <f t="shared" si="96"/>
        <v>202004_327_4562342690074</v>
      </c>
      <c r="B6034" s="10">
        <v>202004</v>
      </c>
      <c r="C6034" s="10">
        <v>327</v>
      </c>
      <c r="D6034" s="10" t="s">
        <v>85</v>
      </c>
      <c r="E6034" s="11">
        <v>4562342690074</v>
      </c>
      <c r="F6034" s="10">
        <v>0</v>
      </c>
      <c r="G6034" s="10">
        <v>0</v>
      </c>
      <c r="H6034" s="10" t="s">
        <v>24</v>
      </c>
      <c r="I6034" s="10" t="s">
        <v>19</v>
      </c>
      <c r="J6034" s="10" t="s">
        <v>329</v>
      </c>
      <c r="K6034" s="10">
        <v>9</v>
      </c>
      <c r="L6034" s="10">
        <v>3</v>
      </c>
      <c r="M6034" s="10">
        <v>0</v>
      </c>
      <c r="N6034" s="10">
        <v>0</v>
      </c>
    </row>
    <row r="6035" spans="1:14" x14ac:dyDescent="0.15">
      <c r="A6035" t="str">
        <f t="shared" si="96"/>
        <v>202004_327_4562342690081</v>
      </c>
      <c r="B6035" s="10">
        <v>202004</v>
      </c>
      <c r="C6035" s="10">
        <v>327</v>
      </c>
      <c r="D6035" s="10" t="s">
        <v>85</v>
      </c>
      <c r="E6035" s="11">
        <v>4562342690081</v>
      </c>
      <c r="F6035" s="10">
        <v>0</v>
      </c>
      <c r="G6035" s="10">
        <v>0</v>
      </c>
      <c r="H6035" s="10" t="s">
        <v>25</v>
      </c>
      <c r="I6035" s="10" t="s">
        <v>19</v>
      </c>
      <c r="J6035" s="10" t="s">
        <v>329</v>
      </c>
      <c r="K6035" s="10">
        <v>15</v>
      </c>
      <c r="L6035" s="10">
        <v>0</v>
      </c>
      <c r="M6035" s="10">
        <v>0</v>
      </c>
      <c r="N6035" s="10">
        <v>0</v>
      </c>
    </row>
    <row r="6036" spans="1:14" x14ac:dyDescent="0.15">
      <c r="A6036" t="str">
        <f t="shared" si="96"/>
        <v>202004_199_4562342690029</v>
      </c>
      <c r="B6036" s="10">
        <v>202004</v>
      </c>
      <c r="C6036" s="10">
        <v>199</v>
      </c>
      <c r="D6036" s="10" t="s">
        <v>63</v>
      </c>
      <c r="E6036" s="11">
        <v>4562342690029</v>
      </c>
      <c r="F6036" s="10">
        <v>0</v>
      </c>
      <c r="G6036" s="10">
        <v>0</v>
      </c>
      <c r="H6036" s="10" t="s">
        <v>18</v>
      </c>
      <c r="I6036" s="10" t="s">
        <v>19</v>
      </c>
      <c r="J6036" s="10" t="s">
        <v>329</v>
      </c>
      <c r="K6036" s="10">
        <v>20</v>
      </c>
      <c r="L6036" s="10">
        <v>0</v>
      </c>
      <c r="M6036" s="10">
        <v>0</v>
      </c>
      <c r="N6036" s="10">
        <v>0</v>
      </c>
    </row>
    <row r="6037" spans="1:14" x14ac:dyDescent="0.15">
      <c r="A6037" t="str">
        <f t="shared" si="96"/>
        <v>202004_199_4562342690036</v>
      </c>
      <c r="B6037" s="10">
        <v>202004</v>
      </c>
      <c r="C6037" s="10">
        <v>199</v>
      </c>
      <c r="D6037" s="10" t="s">
        <v>63</v>
      </c>
      <c r="E6037" s="11">
        <v>4562342690036</v>
      </c>
      <c r="F6037" s="10">
        <v>0</v>
      </c>
      <c r="G6037" s="10">
        <v>0</v>
      </c>
      <c r="H6037" s="10" t="s">
        <v>20</v>
      </c>
      <c r="I6037" s="10" t="s">
        <v>19</v>
      </c>
      <c r="J6037" s="10" t="s">
        <v>329</v>
      </c>
      <c r="K6037" s="10">
        <v>1</v>
      </c>
      <c r="L6037" s="10">
        <v>0</v>
      </c>
      <c r="M6037" s="10">
        <v>0</v>
      </c>
      <c r="N6037" s="10">
        <v>0</v>
      </c>
    </row>
    <row r="6038" spans="1:14" x14ac:dyDescent="0.15">
      <c r="A6038" t="str">
        <f t="shared" si="96"/>
        <v>202004_199_4562342690050</v>
      </c>
      <c r="B6038" s="10">
        <v>202004</v>
      </c>
      <c r="C6038" s="10">
        <v>199</v>
      </c>
      <c r="D6038" s="10" t="s">
        <v>63</v>
      </c>
      <c r="E6038" s="11">
        <v>4562342690050</v>
      </c>
      <c r="F6038" s="10">
        <v>0</v>
      </c>
      <c r="G6038" s="10">
        <v>0</v>
      </c>
      <c r="H6038" s="10" t="s">
        <v>22</v>
      </c>
      <c r="I6038" s="10" t="s">
        <v>19</v>
      </c>
      <c r="J6038" s="10" t="s">
        <v>329</v>
      </c>
      <c r="K6038" s="10">
        <v>5</v>
      </c>
      <c r="L6038" s="10">
        <v>0</v>
      </c>
      <c r="M6038" s="10">
        <v>0</v>
      </c>
      <c r="N6038" s="10">
        <v>0</v>
      </c>
    </row>
    <row r="6039" spans="1:14" x14ac:dyDescent="0.15">
      <c r="A6039" t="str">
        <f t="shared" si="96"/>
        <v>202004_199_4562342690043</v>
      </c>
      <c r="B6039" s="10">
        <v>202004</v>
      </c>
      <c r="C6039" s="10">
        <v>199</v>
      </c>
      <c r="D6039" s="10" t="s">
        <v>63</v>
      </c>
      <c r="E6039" s="11">
        <v>4562342690043</v>
      </c>
      <c r="F6039" s="10">
        <v>0</v>
      </c>
      <c r="G6039" s="10">
        <v>0</v>
      </c>
      <c r="H6039" s="10" t="s">
        <v>21</v>
      </c>
      <c r="I6039" s="10" t="s">
        <v>19</v>
      </c>
      <c r="J6039" s="10" t="s">
        <v>329</v>
      </c>
      <c r="K6039" s="10">
        <v>11</v>
      </c>
      <c r="L6039" s="10">
        <v>0</v>
      </c>
      <c r="M6039" s="10">
        <v>0</v>
      </c>
      <c r="N6039" s="10">
        <v>0</v>
      </c>
    </row>
    <row r="6040" spans="1:14" x14ac:dyDescent="0.15">
      <c r="A6040" t="str">
        <f t="shared" si="96"/>
        <v>202004_199_4562342690067</v>
      </c>
      <c r="B6040" s="10">
        <v>202004</v>
      </c>
      <c r="C6040" s="10">
        <v>199</v>
      </c>
      <c r="D6040" s="10" t="s">
        <v>63</v>
      </c>
      <c r="E6040" s="11">
        <v>4562342690067</v>
      </c>
      <c r="F6040" s="10">
        <v>0</v>
      </c>
      <c r="G6040" s="10">
        <v>0</v>
      </c>
      <c r="H6040" s="10" t="s">
        <v>23</v>
      </c>
      <c r="I6040" s="10" t="s">
        <v>19</v>
      </c>
      <c r="J6040" s="10" t="s">
        <v>329</v>
      </c>
      <c r="K6040" s="10">
        <v>25</v>
      </c>
      <c r="L6040" s="10">
        <v>0</v>
      </c>
      <c r="M6040" s="10">
        <v>0</v>
      </c>
      <c r="N6040" s="10">
        <v>0</v>
      </c>
    </row>
    <row r="6041" spans="1:14" x14ac:dyDescent="0.15">
      <c r="A6041" t="str">
        <f t="shared" ref="A6041:A6104" si="97">B6041&amp;"_"&amp;C6041&amp;"_"&amp;E6041</f>
        <v>202004_199_4562342690074</v>
      </c>
      <c r="B6041" s="10">
        <v>202004</v>
      </c>
      <c r="C6041" s="10">
        <v>199</v>
      </c>
      <c r="D6041" s="10" t="s">
        <v>63</v>
      </c>
      <c r="E6041" s="11">
        <v>4562342690074</v>
      </c>
      <c r="F6041" s="10">
        <v>0</v>
      </c>
      <c r="G6041" s="10">
        <v>0</v>
      </c>
      <c r="H6041" s="10" t="s">
        <v>24</v>
      </c>
      <c r="I6041" s="10" t="s">
        <v>19</v>
      </c>
      <c r="J6041" s="10" t="s">
        <v>329</v>
      </c>
      <c r="K6041" s="10">
        <v>13</v>
      </c>
      <c r="L6041" s="10">
        <v>1</v>
      </c>
      <c r="M6041" s="10">
        <v>0</v>
      </c>
      <c r="N6041" s="10">
        <v>0</v>
      </c>
    </row>
    <row r="6042" spans="1:14" x14ac:dyDescent="0.15">
      <c r="A6042" t="str">
        <f t="shared" si="97"/>
        <v>202004_199_4562342690081</v>
      </c>
      <c r="B6042" s="10">
        <v>202004</v>
      </c>
      <c r="C6042" s="10">
        <v>199</v>
      </c>
      <c r="D6042" s="10" t="s">
        <v>63</v>
      </c>
      <c r="E6042" s="11">
        <v>4562342690081</v>
      </c>
      <c r="F6042" s="10">
        <v>0</v>
      </c>
      <c r="G6042" s="10">
        <v>0</v>
      </c>
      <c r="H6042" s="10" t="s">
        <v>25</v>
      </c>
      <c r="I6042" s="10" t="s">
        <v>19</v>
      </c>
      <c r="J6042" s="10" t="s">
        <v>329</v>
      </c>
      <c r="K6042" s="10">
        <v>3</v>
      </c>
      <c r="L6042" s="10">
        <v>0</v>
      </c>
      <c r="M6042" s="10">
        <v>0</v>
      </c>
      <c r="N6042" s="10">
        <v>0</v>
      </c>
    </row>
    <row r="6043" spans="1:14" x14ac:dyDescent="0.15">
      <c r="A6043" t="str">
        <f t="shared" si="97"/>
        <v>202004_316_4562342690029</v>
      </c>
      <c r="B6043" s="10">
        <v>202004</v>
      </c>
      <c r="C6043" s="10">
        <v>316</v>
      </c>
      <c r="D6043" s="10" t="s">
        <v>79</v>
      </c>
      <c r="E6043" s="11">
        <v>4562342690029</v>
      </c>
      <c r="F6043" s="10">
        <v>0</v>
      </c>
      <c r="G6043" s="10">
        <v>0</v>
      </c>
      <c r="H6043" s="10" t="s">
        <v>18</v>
      </c>
      <c r="I6043" s="10" t="s">
        <v>19</v>
      </c>
      <c r="J6043" s="10" t="s">
        <v>329</v>
      </c>
      <c r="K6043" s="10">
        <v>15</v>
      </c>
      <c r="L6043" s="10">
        <v>0</v>
      </c>
      <c r="M6043" s="10">
        <v>0</v>
      </c>
      <c r="N6043" s="10">
        <v>0</v>
      </c>
    </row>
    <row r="6044" spans="1:14" x14ac:dyDescent="0.15">
      <c r="A6044" t="str">
        <f t="shared" si="97"/>
        <v>202004_316_4562342690036</v>
      </c>
      <c r="B6044" s="10">
        <v>202004</v>
      </c>
      <c r="C6044" s="10">
        <v>316</v>
      </c>
      <c r="D6044" s="10" t="s">
        <v>79</v>
      </c>
      <c r="E6044" s="11">
        <v>4562342690036</v>
      </c>
      <c r="F6044" s="10">
        <v>0</v>
      </c>
      <c r="G6044" s="10">
        <v>0</v>
      </c>
      <c r="H6044" s="10" t="s">
        <v>20</v>
      </c>
      <c r="I6044" s="10" t="s">
        <v>19</v>
      </c>
      <c r="J6044" s="10" t="s">
        <v>329</v>
      </c>
      <c r="K6044" s="10">
        <v>5</v>
      </c>
      <c r="L6044" s="10">
        <v>0</v>
      </c>
      <c r="M6044" s="10">
        <v>0</v>
      </c>
      <c r="N6044" s="10">
        <v>0</v>
      </c>
    </row>
    <row r="6045" spans="1:14" x14ac:dyDescent="0.15">
      <c r="A6045" t="str">
        <f t="shared" si="97"/>
        <v>202004_316_4562342690050</v>
      </c>
      <c r="B6045" s="10">
        <v>202004</v>
      </c>
      <c r="C6045" s="10">
        <v>316</v>
      </c>
      <c r="D6045" s="10" t="s">
        <v>79</v>
      </c>
      <c r="E6045" s="11">
        <v>4562342690050</v>
      </c>
      <c r="F6045" s="10">
        <v>0</v>
      </c>
      <c r="G6045" s="10">
        <v>0</v>
      </c>
      <c r="H6045" s="10" t="s">
        <v>22</v>
      </c>
      <c r="I6045" s="10" t="s">
        <v>19</v>
      </c>
      <c r="J6045" s="10" t="s">
        <v>329</v>
      </c>
      <c r="K6045" s="10">
        <v>6</v>
      </c>
      <c r="L6045" s="10">
        <v>0</v>
      </c>
      <c r="M6045" s="10">
        <v>0</v>
      </c>
      <c r="N6045" s="10">
        <v>0</v>
      </c>
    </row>
    <row r="6046" spans="1:14" x14ac:dyDescent="0.15">
      <c r="A6046" t="str">
        <f t="shared" si="97"/>
        <v>202004_316_4562342690043</v>
      </c>
      <c r="B6046" s="10">
        <v>202004</v>
      </c>
      <c r="C6046" s="10">
        <v>316</v>
      </c>
      <c r="D6046" s="10" t="s">
        <v>79</v>
      </c>
      <c r="E6046" s="11">
        <v>4562342690043</v>
      </c>
      <c r="F6046" s="10">
        <v>0</v>
      </c>
      <c r="G6046" s="10">
        <v>0</v>
      </c>
      <c r="H6046" s="10" t="s">
        <v>21</v>
      </c>
      <c r="I6046" s="10" t="s">
        <v>19</v>
      </c>
      <c r="J6046" s="10" t="s">
        <v>329</v>
      </c>
      <c r="K6046" s="10">
        <v>15</v>
      </c>
      <c r="L6046" s="10">
        <v>0</v>
      </c>
      <c r="M6046" s="10">
        <v>0</v>
      </c>
      <c r="N6046" s="10">
        <v>0</v>
      </c>
    </row>
    <row r="6047" spans="1:14" x14ac:dyDescent="0.15">
      <c r="A6047" t="str">
        <f t="shared" si="97"/>
        <v>202004_316_4562342690067</v>
      </c>
      <c r="B6047" s="10">
        <v>202004</v>
      </c>
      <c r="C6047" s="10">
        <v>316</v>
      </c>
      <c r="D6047" s="10" t="s">
        <v>79</v>
      </c>
      <c r="E6047" s="11">
        <v>4562342690067</v>
      </c>
      <c r="F6047" s="10">
        <v>0</v>
      </c>
      <c r="G6047" s="10">
        <v>0</v>
      </c>
      <c r="H6047" s="10" t="s">
        <v>23</v>
      </c>
      <c r="I6047" s="10" t="s">
        <v>19</v>
      </c>
      <c r="J6047" s="10" t="s">
        <v>329</v>
      </c>
      <c r="K6047" s="10">
        <v>22</v>
      </c>
      <c r="L6047" s="10">
        <v>0</v>
      </c>
      <c r="M6047" s="10">
        <v>0</v>
      </c>
      <c r="N6047" s="10">
        <v>0</v>
      </c>
    </row>
    <row r="6048" spans="1:14" x14ac:dyDescent="0.15">
      <c r="A6048" t="str">
        <f t="shared" si="97"/>
        <v>202004_316_4562342690074</v>
      </c>
      <c r="B6048" s="10">
        <v>202004</v>
      </c>
      <c r="C6048" s="10">
        <v>316</v>
      </c>
      <c r="D6048" s="10" t="s">
        <v>79</v>
      </c>
      <c r="E6048" s="11">
        <v>4562342690074</v>
      </c>
      <c r="F6048" s="10">
        <v>0</v>
      </c>
      <c r="G6048" s="10">
        <v>0</v>
      </c>
      <c r="H6048" s="10" t="s">
        <v>24</v>
      </c>
      <c r="I6048" s="10" t="s">
        <v>19</v>
      </c>
      <c r="J6048" s="10" t="s">
        <v>329</v>
      </c>
      <c r="K6048" s="10">
        <v>16</v>
      </c>
      <c r="L6048" s="10">
        <v>0</v>
      </c>
      <c r="M6048" s="10">
        <v>0</v>
      </c>
      <c r="N6048" s="10">
        <v>0</v>
      </c>
    </row>
    <row r="6049" spans="1:14" x14ac:dyDescent="0.15">
      <c r="A6049" t="str">
        <f t="shared" si="97"/>
        <v>202004_316_4562342690081</v>
      </c>
      <c r="B6049" s="10">
        <v>202004</v>
      </c>
      <c r="C6049" s="10">
        <v>316</v>
      </c>
      <c r="D6049" s="10" t="s">
        <v>79</v>
      </c>
      <c r="E6049" s="11">
        <v>4562342690081</v>
      </c>
      <c r="F6049" s="10">
        <v>0</v>
      </c>
      <c r="G6049" s="10">
        <v>0</v>
      </c>
      <c r="H6049" s="10" t="s">
        <v>25</v>
      </c>
      <c r="I6049" s="10" t="s">
        <v>19</v>
      </c>
      <c r="J6049" s="10" t="s">
        <v>329</v>
      </c>
      <c r="K6049" s="10">
        <v>6</v>
      </c>
      <c r="L6049" s="10">
        <v>0</v>
      </c>
      <c r="M6049" s="10">
        <v>0</v>
      </c>
      <c r="N6049" s="10">
        <v>0</v>
      </c>
    </row>
    <row r="6050" spans="1:14" x14ac:dyDescent="0.15">
      <c r="A6050" t="str">
        <f t="shared" si="97"/>
        <v>202004_317_4562342690029</v>
      </c>
      <c r="B6050" s="10">
        <v>202004</v>
      </c>
      <c r="C6050" s="10">
        <v>317</v>
      </c>
      <c r="D6050" s="10" t="s">
        <v>80</v>
      </c>
      <c r="E6050" s="11">
        <v>4562342690029</v>
      </c>
      <c r="F6050" s="10">
        <v>0</v>
      </c>
      <c r="G6050" s="10">
        <v>0</v>
      </c>
      <c r="H6050" s="10" t="s">
        <v>18</v>
      </c>
      <c r="I6050" s="10" t="s">
        <v>19</v>
      </c>
      <c r="J6050" s="10" t="s">
        <v>329</v>
      </c>
      <c r="K6050" s="10">
        <v>19</v>
      </c>
      <c r="L6050" s="10">
        <v>0</v>
      </c>
      <c r="M6050" s="10">
        <v>0</v>
      </c>
      <c r="N6050" s="10">
        <v>0</v>
      </c>
    </row>
    <row r="6051" spans="1:14" x14ac:dyDescent="0.15">
      <c r="A6051" t="str">
        <f t="shared" si="97"/>
        <v>202004_317_4562342690036</v>
      </c>
      <c r="B6051" s="10">
        <v>202004</v>
      </c>
      <c r="C6051" s="10">
        <v>317</v>
      </c>
      <c r="D6051" s="10" t="s">
        <v>80</v>
      </c>
      <c r="E6051" s="11">
        <v>4562342690036</v>
      </c>
      <c r="F6051" s="10">
        <v>0</v>
      </c>
      <c r="G6051" s="10">
        <v>0</v>
      </c>
      <c r="H6051" s="10" t="s">
        <v>20</v>
      </c>
      <c r="I6051" s="10" t="s">
        <v>19</v>
      </c>
      <c r="J6051" s="10" t="s">
        <v>329</v>
      </c>
      <c r="K6051" s="10">
        <v>3</v>
      </c>
      <c r="L6051" s="10">
        <v>1</v>
      </c>
      <c r="M6051" s="10">
        <v>0</v>
      </c>
      <c r="N6051" s="10">
        <v>0</v>
      </c>
    </row>
    <row r="6052" spans="1:14" x14ac:dyDescent="0.15">
      <c r="A6052" t="str">
        <f t="shared" si="97"/>
        <v>202004_317_4562342690050</v>
      </c>
      <c r="B6052" s="10">
        <v>202004</v>
      </c>
      <c r="C6052" s="10">
        <v>317</v>
      </c>
      <c r="D6052" s="10" t="s">
        <v>80</v>
      </c>
      <c r="E6052" s="11">
        <v>4562342690050</v>
      </c>
      <c r="F6052" s="10">
        <v>0</v>
      </c>
      <c r="G6052" s="10">
        <v>0</v>
      </c>
      <c r="H6052" s="10" t="s">
        <v>22</v>
      </c>
      <c r="I6052" s="10" t="s">
        <v>19</v>
      </c>
      <c r="J6052" s="10" t="s">
        <v>329</v>
      </c>
      <c r="K6052" s="10">
        <v>3</v>
      </c>
      <c r="L6052" s="10">
        <v>0</v>
      </c>
      <c r="M6052" s="10">
        <v>0</v>
      </c>
      <c r="N6052" s="10">
        <v>0</v>
      </c>
    </row>
    <row r="6053" spans="1:14" x14ac:dyDescent="0.15">
      <c r="A6053" t="str">
        <f t="shared" si="97"/>
        <v>202004_317_4562342690043</v>
      </c>
      <c r="B6053" s="10">
        <v>202004</v>
      </c>
      <c r="C6053" s="10">
        <v>317</v>
      </c>
      <c r="D6053" s="10" t="s">
        <v>80</v>
      </c>
      <c r="E6053" s="11">
        <v>4562342690043</v>
      </c>
      <c r="F6053" s="10">
        <v>0</v>
      </c>
      <c r="G6053" s="10">
        <v>0</v>
      </c>
      <c r="H6053" s="10" t="s">
        <v>21</v>
      </c>
      <c r="I6053" s="10" t="s">
        <v>19</v>
      </c>
      <c r="J6053" s="10" t="s">
        <v>329</v>
      </c>
      <c r="K6053" s="10">
        <v>17</v>
      </c>
      <c r="L6053" s="10">
        <v>0</v>
      </c>
      <c r="M6053" s="10">
        <v>0</v>
      </c>
      <c r="N6053" s="10">
        <v>0</v>
      </c>
    </row>
    <row r="6054" spans="1:14" x14ac:dyDescent="0.15">
      <c r="A6054" t="str">
        <f t="shared" si="97"/>
        <v>202004_317_4562342690067</v>
      </c>
      <c r="B6054" s="10">
        <v>202004</v>
      </c>
      <c r="C6054" s="10">
        <v>317</v>
      </c>
      <c r="D6054" s="10" t="s">
        <v>80</v>
      </c>
      <c r="E6054" s="11">
        <v>4562342690067</v>
      </c>
      <c r="F6054" s="10">
        <v>0</v>
      </c>
      <c r="G6054" s="10">
        <v>0</v>
      </c>
      <c r="H6054" s="10" t="s">
        <v>23</v>
      </c>
      <c r="I6054" s="10" t="s">
        <v>19</v>
      </c>
      <c r="J6054" s="10" t="s">
        <v>329</v>
      </c>
      <c r="K6054" s="10">
        <v>14</v>
      </c>
      <c r="L6054" s="10">
        <v>1</v>
      </c>
      <c r="M6054" s="10">
        <v>0</v>
      </c>
      <c r="N6054" s="10">
        <v>0</v>
      </c>
    </row>
    <row r="6055" spans="1:14" x14ac:dyDescent="0.15">
      <c r="A6055" t="str">
        <f t="shared" si="97"/>
        <v>202004_317_4562342690074</v>
      </c>
      <c r="B6055" s="10">
        <v>202004</v>
      </c>
      <c r="C6055" s="10">
        <v>317</v>
      </c>
      <c r="D6055" s="10" t="s">
        <v>80</v>
      </c>
      <c r="E6055" s="11">
        <v>4562342690074</v>
      </c>
      <c r="F6055" s="10">
        <v>0</v>
      </c>
      <c r="G6055" s="10">
        <v>0</v>
      </c>
      <c r="H6055" s="10" t="s">
        <v>24</v>
      </c>
      <c r="I6055" s="10" t="s">
        <v>19</v>
      </c>
      <c r="J6055" s="10" t="s">
        <v>329</v>
      </c>
      <c r="K6055" s="10">
        <v>11</v>
      </c>
      <c r="L6055" s="10">
        <v>0</v>
      </c>
      <c r="M6055" s="10">
        <v>0</v>
      </c>
      <c r="N6055" s="10">
        <v>0</v>
      </c>
    </row>
    <row r="6056" spans="1:14" x14ac:dyDescent="0.15">
      <c r="A6056" t="str">
        <f t="shared" si="97"/>
        <v>202004_317_4562342690081</v>
      </c>
      <c r="B6056" s="10">
        <v>202004</v>
      </c>
      <c r="C6056" s="10">
        <v>317</v>
      </c>
      <c r="D6056" s="10" t="s">
        <v>80</v>
      </c>
      <c r="E6056" s="11">
        <v>4562342690081</v>
      </c>
      <c r="F6056" s="10">
        <v>0</v>
      </c>
      <c r="G6056" s="10">
        <v>0</v>
      </c>
      <c r="H6056" s="10" t="s">
        <v>25</v>
      </c>
      <c r="I6056" s="10" t="s">
        <v>19</v>
      </c>
      <c r="J6056" s="10" t="s">
        <v>329</v>
      </c>
      <c r="K6056" s="10">
        <v>2</v>
      </c>
      <c r="L6056" s="10">
        <v>0</v>
      </c>
      <c r="M6056" s="10">
        <v>0</v>
      </c>
      <c r="N6056" s="10">
        <v>0</v>
      </c>
    </row>
    <row r="6057" spans="1:14" x14ac:dyDescent="0.15">
      <c r="A6057" t="str">
        <f t="shared" si="97"/>
        <v>202004_322_4562342690029</v>
      </c>
      <c r="B6057" s="10">
        <v>202004</v>
      </c>
      <c r="C6057" s="10">
        <v>322</v>
      </c>
      <c r="D6057" s="10" t="s">
        <v>83</v>
      </c>
      <c r="E6057" s="11">
        <v>4562342690029</v>
      </c>
      <c r="F6057" s="10">
        <v>0</v>
      </c>
      <c r="G6057" s="10">
        <v>0</v>
      </c>
      <c r="H6057" s="10" t="s">
        <v>18</v>
      </c>
      <c r="I6057" s="10" t="s">
        <v>19</v>
      </c>
      <c r="J6057" s="10" t="s">
        <v>329</v>
      </c>
      <c r="K6057" s="10">
        <v>15</v>
      </c>
      <c r="L6057" s="10">
        <v>1</v>
      </c>
      <c r="M6057" s="10">
        <v>0</v>
      </c>
      <c r="N6057" s="10">
        <v>0</v>
      </c>
    </row>
    <row r="6058" spans="1:14" x14ac:dyDescent="0.15">
      <c r="A6058" t="str">
        <f t="shared" si="97"/>
        <v>202004_322_4562342690036</v>
      </c>
      <c r="B6058" s="10">
        <v>202004</v>
      </c>
      <c r="C6058" s="10">
        <v>322</v>
      </c>
      <c r="D6058" s="10" t="s">
        <v>83</v>
      </c>
      <c r="E6058" s="11">
        <v>4562342690036</v>
      </c>
      <c r="F6058" s="10">
        <v>0</v>
      </c>
      <c r="G6058" s="10">
        <v>0</v>
      </c>
      <c r="H6058" s="10" t="s">
        <v>20</v>
      </c>
      <c r="I6058" s="10" t="s">
        <v>19</v>
      </c>
      <c r="J6058" s="10" t="s">
        <v>329</v>
      </c>
      <c r="K6058" s="10">
        <v>4</v>
      </c>
      <c r="L6058" s="10">
        <v>3</v>
      </c>
      <c r="M6058" s="10">
        <v>0</v>
      </c>
      <c r="N6058" s="10">
        <v>0</v>
      </c>
    </row>
    <row r="6059" spans="1:14" x14ac:dyDescent="0.15">
      <c r="A6059" t="str">
        <f t="shared" si="97"/>
        <v>202004_322_4562342690050</v>
      </c>
      <c r="B6059" s="10">
        <v>202004</v>
      </c>
      <c r="C6059" s="10">
        <v>322</v>
      </c>
      <c r="D6059" s="10" t="s">
        <v>83</v>
      </c>
      <c r="E6059" s="11">
        <v>4562342690050</v>
      </c>
      <c r="F6059" s="10">
        <v>0</v>
      </c>
      <c r="G6059" s="10">
        <v>0</v>
      </c>
      <c r="H6059" s="10" t="s">
        <v>22</v>
      </c>
      <c r="I6059" s="10" t="s">
        <v>19</v>
      </c>
      <c r="J6059" s="10" t="s">
        <v>329</v>
      </c>
      <c r="K6059" s="10">
        <v>9</v>
      </c>
      <c r="L6059" s="10">
        <v>1</v>
      </c>
      <c r="M6059" s="10">
        <v>0</v>
      </c>
      <c r="N6059" s="10">
        <v>0</v>
      </c>
    </row>
    <row r="6060" spans="1:14" x14ac:dyDescent="0.15">
      <c r="A6060" t="str">
        <f t="shared" si="97"/>
        <v>202004_322_4562342690043</v>
      </c>
      <c r="B6060" s="10">
        <v>202004</v>
      </c>
      <c r="C6060" s="10">
        <v>322</v>
      </c>
      <c r="D6060" s="10" t="s">
        <v>83</v>
      </c>
      <c r="E6060" s="11">
        <v>4562342690043</v>
      </c>
      <c r="F6060" s="10">
        <v>0</v>
      </c>
      <c r="G6060" s="10">
        <v>0</v>
      </c>
      <c r="H6060" s="10" t="s">
        <v>21</v>
      </c>
      <c r="I6060" s="10" t="s">
        <v>19</v>
      </c>
      <c r="J6060" s="10" t="s">
        <v>329</v>
      </c>
      <c r="K6060" s="10">
        <v>22</v>
      </c>
      <c r="L6060" s="10">
        <v>0</v>
      </c>
      <c r="M6060" s="10">
        <v>0</v>
      </c>
      <c r="N6060" s="10">
        <v>0</v>
      </c>
    </row>
    <row r="6061" spans="1:14" x14ac:dyDescent="0.15">
      <c r="A6061" t="str">
        <f t="shared" si="97"/>
        <v>202004_322_4562342690067</v>
      </c>
      <c r="B6061" s="10">
        <v>202004</v>
      </c>
      <c r="C6061" s="10">
        <v>322</v>
      </c>
      <c r="D6061" s="10" t="s">
        <v>83</v>
      </c>
      <c r="E6061" s="11">
        <v>4562342690067</v>
      </c>
      <c r="F6061" s="10">
        <v>0</v>
      </c>
      <c r="G6061" s="10">
        <v>0</v>
      </c>
      <c r="H6061" s="10" t="s">
        <v>23</v>
      </c>
      <c r="I6061" s="10" t="s">
        <v>19</v>
      </c>
      <c r="J6061" s="10" t="s">
        <v>329</v>
      </c>
      <c r="K6061" s="10">
        <v>26</v>
      </c>
      <c r="L6061" s="10">
        <v>1</v>
      </c>
      <c r="M6061" s="10">
        <v>0</v>
      </c>
      <c r="N6061" s="10">
        <v>0</v>
      </c>
    </row>
    <row r="6062" spans="1:14" x14ac:dyDescent="0.15">
      <c r="A6062" t="str">
        <f t="shared" si="97"/>
        <v>202004_322_4562342690074</v>
      </c>
      <c r="B6062" s="10">
        <v>202004</v>
      </c>
      <c r="C6062" s="10">
        <v>322</v>
      </c>
      <c r="D6062" s="10" t="s">
        <v>83</v>
      </c>
      <c r="E6062" s="11">
        <v>4562342690074</v>
      </c>
      <c r="F6062" s="10">
        <v>0</v>
      </c>
      <c r="G6062" s="10">
        <v>0</v>
      </c>
      <c r="H6062" s="10" t="s">
        <v>24</v>
      </c>
      <c r="I6062" s="10" t="s">
        <v>19</v>
      </c>
      <c r="J6062" s="10" t="s">
        <v>329</v>
      </c>
      <c r="K6062" s="10">
        <v>17</v>
      </c>
      <c r="L6062" s="10">
        <v>2</v>
      </c>
      <c r="M6062" s="10">
        <v>0</v>
      </c>
      <c r="N6062" s="10">
        <v>0</v>
      </c>
    </row>
    <row r="6063" spans="1:14" x14ac:dyDescent="0.15">
      <c r="A6063" t="str">
        <f t="shared" si="97"/>
        <v>202004_322_4562342690081</v>
      </c>
      <c r="B6063" s="10">
        <v>202004</v>
      </c>
      <c r="C6063" s="10">
        <v>322</v>
      </c>
      <c r="D6063" s="10" t="s">
        <v>83</v>
      </c>
      <c r="E6063" s="11">
        <v>4562342690081</v>
      </c>
      <c r="F6063" s="10">
        <v>0</v>
      </c>
      <c r="G6063" s="10">
        <v>0</v>
      </c>
      <c r="H6063" s="10" t="s">
        <v>25</v>
      </c>
      <c r="I6063" s="10" t="s">
        <v>19</v>
      </c>
      <c r="J6063" s="10" t="s">
        <v>329</v>
      </c>
      <c r="K6063" s="10">
        <v>4</v>
      </c>
      <c r="L6063" s="10">
        <v>0</v>
      </c>
      <c r="M6063" s="10">
        <v>0</v>
      </c>
      <c r="N6063" s="10">
        <v>0</v>
      </c>
    </row>
    <row r="6064" spans="1:14" x14ac:dyDescent="0.15">
      <c r="A6064" t="str">
        <f t="shared" si="97"/>
        <v>202004_421_4562342690029</v>
      </c>
      <c r="B6064" s="10">
        <v>202004</v>
      </c>
      <c r="C6064" s="10">
        <v>421</v>
      </c>
      <c r="D6064" s="10" t="s">
        <v>115</v>
      </c>
      <c r="E6064" s="11">
        <v>4562342690029</v>
      </c>
      <c r="F6064" s="10">
        <v>0</v>
      </c>
      <c r="G6064" s="10">
        <v>0</v>
      </c>
      <c r="H6064" s="10" t="s">
        <v>18</v>
      </c>
      <c r="I6064" s="10" t="s">
        <v>19</v>
      </c>
      <c r="J6064" s="10" t="s">
        <v>329</v>
      </c>
      <c r="K6064" s="10">
        <v>21</v>
      </c>
      <c r="L6064" s="10">
        <v>0</v>
      </c>
      <c r="M6064" s="10">
        <v>0</v>
      </c>
      <c r="N6064" s="10">
        <v>0</v>
      </c>
    </row>
    <row r="6065" spans="1:14" x14ac:dyDescent="0.15">
      <c r="A6065" t="str">
        <f t="shared" si="97"/>
        <v>202004_421_4562342690036</v>
      </c>
      <c r="B6065" s="10">
        <v>202004</v>
      </c>
      <c r="C6065" s="10">
        <v>421</v>
      </c>
      <c r="D6065" s="10" t="s">
        <v>115</v>
      </c>
      <c r="E6065" s="11">
        <v>4562342690036</v>
      </c>
      <c r="F6065" s="10">
        <v>0</v>
      </c>
      <c r="G6065" s="10">
        <v>0</v>
      </c>
      <c r="H6065" s="10" t="s">
        <v>20</v>
      </c>
      <c r="I6065" s="10" t="s">
        <v>19</v>
      </c>
      <c r="J6065" s="10" t="s">
        <v>329</v>
      </c>
      <c r="K6065" s="10">
        <v>2</v>
      </c>
      <c r="L6065" s="10">
        <v>0</v>
      </c>
      <c r="M6065" s="10">
        <v>0</v>
      </c>
      <c r="N6065" s="10">
        <v>0</v>
      </c>
    </row>
    <row r="6066" spans="1:14" x14ac:dyDescent="0.15">
      <c r="A6066" t="str">
        <f t="shared" si="97"/>
        <v>202004_421_4562342690050</v>
      </c>
      <c r="B6066" s="10">
        <v>202004</v>
      </c>
      <c r="C6066" s="10">
        <v>421</v>
      </c>
      <c r="D6066" s="10" t="s">
        <v>115</v>
      </c>
      <c r="E6066" s="11">
        <v>4562342690050</v>
      </c>
      <c r="F6066" s="10">
        <v>0</v>
      </c>
      <c r="G6066" s="10">
        <v>0</v>
      </c>
      <c r="H6066" s="10" t="s">
        <v>22</v>
      </c>
      <c r="I6066" s="10" t="s">
        <v>19</v>
      </c>
      <c r="J6066" s="10" t="s">
        <v>329</v>
      </c>
      <c r="K6066" s="10">
        <v>5</v>
      </c>
      <c r="L6066" s="10">
        <v>0</v>
      </c>
      <c r="M6066" s="10">
        <v>0</v>
      </c>
      <c r="N6066" s="10">
        <v>0</v>
      </c>
    </row>
    <row r="6067" spans="1:14" x14ac:dyDescent="0.15">
      <c r="A6067" t="str">
        <f t="shared" si="97"/>
        <v>202004_421_4562342690043</v>
      </c>
      <c r="B6067" s="10">
        <v>202004</v>
      </c>
      <c r="C6067" s="10">
        <v>421</v>
      </c>
      <c r="D6067" s="10" t="s">
        <v>115</v>
      </c>
      <c r="E6067" s="11">
        <v>4562342690043</v>
      </c>
      <c r="F6067" s="10">
        <v>0</v>
      </c>
      <c r="G6067" s="10">
        <v>0</v>
      </c>
      <c r="H6067" s="10" t="s">
        <v>21</v>
      </c>
      <c r="I6067" s="10" t="s">
        <v>19</v>
      </c>
      <c r="J6067" s="10" t="s">
        <v>329</v>
      </c>
      <c r="K6067" s="10">
        <v>18</v>
      </c>
      <c r="L6067" s="10">
        <v>0</v>
      </c>
      <c r="M6067" s="10">
        <v>0</v>
      </c>
      <c r="N6067" s="10">
        <v>0</v>
      </c>
    </row>
    <row r="6068" spans="1:14" x14ac:dyDescent="0.15">
      <c r="A6068" t="str">
        <f t="shared" si="97"/>
        <v>202004_421_4562342690067</v>
      </c>
      <c r="B6068" s="10">
        <v>202004</v>
      </c>
      <c r="C6068" s="10">
        <v>421</v>
      </c>
      <c r="D6068" s="10" t="s">
        <v>115</v>
      </c>
      <c r="E6068" s="11">
        <v>4562342690067</v>
      </c>
      <c r="F6068" s="10">
        <v>0</v>
      </c>
      <c r="G6068" s="10">
        <v>0</v>
      </c>
      <c r="H6068" s="10" t="s">
        <v>23</v>
      </c>
      <c r="I6068" s="10" t="s">
        <v>19</v>
      </c>
      <c r="J6068" s="10" t="s">
        <v>329</v>
      </c>
      <c r="K6068" s="10">
        <v>19</v>
      </c>
      <c r="L6068" s="10">
        <v>0</v>
      </c>
      <c r="M6068" s="10">
        <v>0</v>
      </c>
      <c r="N6068" s="10">
        <v>0</v>
      </c>
    </row>
    <row r="6069" spans="1:14" x14ac:dyDescent="0.15">
      <c r="A6069" t="str">
        <f t="shared" si="97"/>
        <v>202004_421_4562342690074</v>
      </c>
      <c r="B6069" s="10">
        <v>202004</v>
      </c>
      <c r="C6069" s="10">
        <v>421</v>
      </c>
      <c r="D6069" s="10" t="s">
        <v>115</v>
      </c>
      <c r="E6069" s="11">
        <v>4562342690074</v>
      </c>
      <c r="F6069" s="10">
        <v>0</v>
      </c>
      <c r="G6069" s="10">
        <v>0</v>
      </c>
      <c r="H6069" s="10" t="s">
        <v>24</v>
      </c>
      <c r="I6069" s="10" t="s">
        <v>19</v>
      </c>
      <c r="J6069" s="10" t="s">
        <v>329</v>
      </c>
      <c r="K6069" s="10">
        <v>5</v>
      </c>
      <c r="L6069" s="10">
        <v>0</v>
      </c>
      <c r="M6069" s="10">
        <v>0</v>
      </c>
      <c r="N6069" s="10">
        <v>0</v>
      </c>
    </row>
    <row r="6070" spans="1:14" x14ac:dyDescent="0.15">
      <c r="A6070" t="str">
        <f t="shared" si="97"/>
        <v>202004_421_4562342690081</v>
      </c>
      <c r="B6070" s="10">
        <v>202004</v>
      </c>
      <c r="C6070" s="10">
        <v>421</v>
      </c>
      <c r="D6070" s="10" t="s">
        <v>115</v>
      </c>
      <c r="E6070" s="11">
        <v>4562342690081</v>
      </c>
      <c r="F6070" s="10">
        <v>0</v>
      </c>
      <c r="G6070" s="10">
        <v>0</v>
      </c>
      <c r="H6070" s="10" t="s">
        <v>25</v>
      </c>
      <c r="I6070" s="10" t="s">
        <v>19</v>
      </c>
      <c r="J6070" s="10" t="s">
        <v>329</v>
      </c>
      <c r="K6070" s="10">
        <v>6</v>
      </c>
      <c r="L6070" s="10">
        <v>0</v>
      </c>
      <c r="M6070" s="10">
        <v>0</v>
      </c>
      <c r="N6070" s="10">
        <v>0</v>
      </c>
    </row>
    <row r="6071" spans="1:14" x14ac:dyDescent="0.15">
      <c r="A6071" t="str">
        <f t="shared" si="97"/>
        <v>202004_121_4562342690029</v>
      </c>
      <c r="B6071" s="10">
        <v>202004</v>
      </c>
      <c r="C6071" s="10">
        <v>121</v>
      </c>
      <c r="D6071" s="10" t="s">
        <v>52</v>
      </c>
      <c r="E6071" s="11">
        <v>4562342690029</v>
      </c>
      <c r="F6071" s="10">
        <v>0</v>
      </c>
      <c r="G6071" s="10">
        <v>0</v>
      </c>
      <c r="H6071" s="10" t="s">
        <v>18</v>
      </c>
      <c r="I6071" s="10" t="s">
        <v>19</v>
      </c>
      <c r="J6071" s="10" t="s">
        <v>329</v>
      </c>
      <c r="K6071" s="10">
        <v>10</v>
      </c>
      <c r="L6071" s="10">
        <v>0</v>
      </c>
      <c r="M6071" s="10">
        <v>0</v>
      </c>
      <c r="N6071" s="10">
        <v>0</v>
      </c>
    </row>
    <row r="6072" spans="1:14" x14ac:dyDescent="0.15">
      <c r="A6072" t="str">
        <f t="shared" si="97"/>
        <v>202004_121_4562342690036</v>
      </c>
      <c r="B6072" s="10">
        <v>202004</v>
      </c>
      <c r="C6072" s="10">
        <v>121</v>
      </c>
      <c r="D6072" s="10" t="s">
        <v>52</v>
      </c>
      <c r="E6072" s="11">
        <v>4562342690036</v>
      </c>
      <c r="F6072" s="10">
        <v>0</v>
      </c>
      <c r="G6072" s="10">
        <v>0</v>
      </c>
      <c r="H6072" s="10" t="s">
        <v>20</v>
      </c>
      <c r="I6072" s="10" t="s">
        <v>19</v>
      </c>
      <c r="J6072" s="10" t="s">
        <v>329</v>
      </c>
      <c r="K6072" s="10">
        <v>4</v>
      </c>
      <c r="L6072" s="10">
        <v>0</v>
      </c>
      <c r="M6072" s="10">
        <v>0</v>
      </c>
      <c r="N6072" s="10">
        <v>0</v>
      </c>
    </row>
    <row r="6073" spans="1:14" x14ac:dyDescent="0.15">
      <c r="A6073" t="str">
        <f t="shared" si="97"/>
        <v>202004_121_4562342690050</v>
      </c>
      <c r="B6073" s="10">
        <v>202004</v>
      </c>
      <c r="C6073" s="10">
        <v>121</v>
      </c>
      <c r="D6073" s="10" t="s">
        <v>52</v>
      </c>
      <c r="E6073" s="11">
        <v>4562342690050</v>
      </c>
      <c r="F6073" s="10">
        <v>0</v>
      </c>
      <c r="G6073" s="10">
        <v>0</v>
      </c>
      <c r="H6073" s="10" t="s">
        <v>22</v>
      </c>
      <c r="I6073" s="10" t="s">
        <v>19</v>
      </c>
      <c r="J6073" s="10" t="s">
        <v>329</v>
      </c>
      <c r="K6073" s="10">
        <v>10</v>
      </c>
      <c r="L6073" s="10">
        <v>0</v>
      </c>
      <c r="M6073" s="10">
        <v>0</v>
      </c>
      <c r="N6073" s="10">
        <v>0</v>
      </c>
    </row>
    <row r="6074" spans="1:14" x14ac:dyDescent="0.15">
      <c r="A6074" t="str">
        <f t="shared" si="97"/>
        <v>202004_121_4562342690043</v>
      </c>
      <c r="B6074" s="10">
        <v>202004</v>
      </c>
      <c r="C6074" s="10">
        <v>121</v>
      </c>
      <c r="D6074" s="10" t="s">
        <v>52</v>
      </c>
      <c r="E6074" s="11">
        <v>4562342690043</v>
      </c>
      <c r="F6074" s="10">
        <v>0</v>
      </c>
      <c r="G6074" s="10">
        <v>0</v>
      </c>
      <c r="H6074" s="10" t="s">
        <v>21</v>
      </c>
      <c r="I6074" s="10" t="s">
        <v>19</v>
      </c>
      <c r="J6074" s="10" t="s">
        <v>329</v>
      </c>
      <c r="K6074" s="10">
        <v>20</v>
      </c>
      <c r="L6074" s="10">
        <v>3</v>
      </c>
      <c r="M6074" s="10">
        <v>0</v>
      </c>
      <c r="N6074" s="10">
        <v>0</v>
      </c>
    </row>
    <row r="6075" spans="1:14" x14ac:dyDescent="0.15">
      <c r="A6075" t="str">
        <f t="shared" si="97"/>
        <v>202004_121_4562342690067</v>
      </c>
      <c r="B6075" s="10">
        <v>202004</v>
      </c>
      <c r="C6075" s="10">
        <v>121</v>
      </c>
      <c r="D6075" s="10" t="s">
        <v>52</v>
      </c>
      <c r="E6075" s="11">
        <v>4562342690067</v>
      </c>
      <c r="F6075" s="10">
        <v>0</v>
      </c>
      <c r="G6075" s="10">
        <v>0</v>
      </c>
      <c r="H6075" s="10" t="s">
        <v>23</v>
      </c>
      <c r="I6075" s="10" t="s">
        <v>19</v>
      </c>
      <c r="J6075" s="10" t="s">
        <v>329</v>
      </c>
      <c r="K6075" s="10">
        <v>24</v>
      </c>
      <c r="L6075" s="10">
        <v>1</v>
      </c>
      <c r="M6075" s="10">
        <v>0</v>
      </c>
      <c r="N6075" s="10">
        <v>0</v>
      </c>
    </row>
    <row r="6076" spans="1:14" x14ac:dyDescent="0.15">
      <c r="A6076" t="str">
        <f t="shared" si="97"/>
        <v>202004_121_4562342690074</v>
      </c>
      <c r="B6076" s="10">
        <v>202004</v>
      </c>
      <c r="C6076" s="10">
        <v>121</v>
      </c>
      <c r="D6076" s="10" t="s">
        <v>52</v>
      </c>
      <c r="E6076" s="11">
        <v>4562342690074</v>
      </c>
      <c r="F6076" s="10">
        <v>0</v>
      </c>
      <c r="G6076" s="10">
        <v>0</v>
      </c>
      <c r="H6076" s="10" t="s">
        <v>24</v>
      </c>
      <c r="I6076" s="10" t="s">
        <v>19</v>
      </c>
      <c r="J6076" s="10" t="s">
        <v>329</v>
      </c>
      <c r="K6076" s="10">
        <v>17</v>
      </c>
      <c r="L6076" s="10">
        <v>4</v>
      </c>
      <c r="M6076" s="10">
        <v>0</v>
      </c>
      <c r="N6076" s="10">
        <v>0</v>
      </c>
    </row>
    <row r="6077" spans="1:14" x14ac:dyDescent="0.15">
      <c r="A6077" t="str">
        <f t="shared" si="97"/>
        <v>202004_121_4562342690081</v>
      </c>
      <c r="B6077" s="10">
        <v>202004</v>
      </c>
      <c r="C6077" s="10">
        <v>121</v>
      </c>
      <c r="D6077" s="10" t="s">
        <v>52</v>
      </c>
      <c r="E6077" s="11">
        <v>4562342690081</v>
      </c>
      <c r="F6077" s="10">
        <v>0</v>
      </c>
      <c r="G6077" s="10">
        <v>0</v>
      </c>
      <c r="H6077" s="10" t="s">
        <v>25</v>
      </c>
      <c r="I6077" s="10" t="s">
        <v>19</v>
      </c>
      <c r="J6077" s="10" t="s">
        <v>329</v>
      </c>
      <c r="K6077" s="10">
        <v>6</v>
      </c>
      <c r="L6077" s="10">
        <v>1</v>
      </c>
      <c r="M6077" s="10">
        <v>0</v>
      </c>
      <c r="N6077" s="10">
        <v>0</v>
      </c>
    </row>
    <row r="6078" spans="1:14" x14ac:dyDescent="0.15">
      <c r="A6078" t="str">
        <f t="shared" si="97"/>
        <v>202004_211_4562342690029</v>
      </c>
      <c r="B6078" s="10">
        <v>202004</v>
      </c>
      <c r="C6078" s="10">
        <v>211</v>
      </c>
      <c r="D6078" s="10" t="s">
        <v>65</v>
      </c>
      <c r="E6078" s="11">
        <v>4562342690029</v>
      </c>
      <c r="F6078" s="10">
        <v>0</v>
      </c>
      <c r="G6078" s="10">
        <v>0</v>
      </c>
      <c r="H6078" s="10" t="s">
        <v>18</v>
      </c>
      <c r="I6078" s="10" t="s">
        <v>19</v>
      </c>
      <c r="J6078" s="10" t="s">
        <v>329</v>
      </c>
      <c r="K6078" s="10">
        <v>27</v>
      </c>
      <c r="L6078" s="10">
        <v>2</v>
      </c>
      <c r="M6078" s="10">
        <v>0</v>
      </c>
      <c r="N6078" s="10">
        <v>0</v>
      </c>
    </row>
    <row r="6079" spans="1:14" x14ac:dyDescent="0.15">
      <c r="A6079" t="str">
        <f t="shared" si="97"/>
        <v>202004_211_4562342690036</v>
      </c>
      <c r="B6079" s="10">
        <v>202004</v>
      </c>
      <c r="C6079" s="10">
        <v>211</v>
      </c>
      <c r="D6079" s="10" t="s">
        <v>65</v>
      </c>
      <c r="E6079" s="11">
        <v>4562342690036</v>
      </c>
      <c r="F6079" s="10">
        <v>0</v>
      </c>
      <c r="G6079" s="10">
        <v>0</v>
      </c>
      <c r="H6079" s="10" t="s">
        <v>20</v>
      </c>
      <c r="I6079" s="10" t="s">
        <v>19</v>
      </c>
      <c r="J6079" s="10" t="s">
        <v>329</v>
      </c>
      <c r="K6079" s="10">
        <v>8</v>
      </c>
      <c r="L6079" s="10">
        <v>1</v>
      </c>
      <c r="M6079" s="10">
        <v>0</v>
      </c>
      <c r="N6079" s="10">
        <v>0</v>
      </c>
    </row>
    <row r="6080" spans="1:14" x14ac:dyDescent="0.15">
      <c r="A6080" t="str">
        <f t="shared" si="97"/>
        <v>202004_211_4562342690050</v>
      </c>
      <c r="B6080" s="10">
        <v>202004</v>
      </c>
      <c r="C6080" s="10">
        <v>211</v>
      </c>
      <c r="D6080" s="10" t="s">
        <v>65</v>
      </c>
      <c r="E6080" s="11">
        <v>4562342690050</v>
      </c>
      <c r="F6080" s="10">
        <v>0</v>
      </c>
      <c r="G6080" s="10">
        <v>0</v>
      </c>
      <c r="H6080" s="10" t="s">
        <v>22</v>
      </c>
      <c r="I6080" s="10" t="s">
        <v>19</v>
      </c>
      <c r="J6080" s="10" t="s">
        <v>329</v>
      </c>
      <c r="K6080" s="10">
        <v>3</v>
      </c>
      <c r="L6080" s="10">
        <v>0</v>
      </c>
      <c r="M6080" s="10">
        <v>0</v>
      </c>
      <c r="N6080" s="10">
        <v>0</v>
      </c>
    </row>
    <row r="6081" spans="1:14" x14ac:dyDescent="0.15">
      <c r="A6081" t="str">
        <f t="shared" si="97"/>
        <v>202004_211_4562342690043</v>
      </c>
      <c r="B6081" s="10">
        <v>202004</v>
      </c>
      <c r="C6081" s="10">
        <v>211</v>
      </c>
      <c r="D6081" s="10" t="s">
        <v>65</v>
      </c>
      <c r="E6081" s="11">
        <v>4562342690043</v>
      </c>
      <c r="F6081" s="10">
        <v>0</v>
      </c>
      <c r="G6081" s="10">
        <v>0</v>
      </c>
      <c r="H6081" s="10" t="s">
        <v>21</v>
      </c>
      <c r="I6081" s="10" t="s">
        <v>19</v>
      </c>
      <c r="J6081" s="10" t="s">
        <v>329</v>
      </c>
      <c r="K6081" s="10">
        <v>25</v>
      </c>
      <c r="L6081" s="10">
        <v>0</v>
      </c>
      <c r="M6081" s="10">
        <v>0</v>
      </c>
      <c r="N6081" s="10">
        <v>0</v>
      </c>
    </row>
    <row r="6082" spans="1:14" x14ac:dyDescent="0.15">
      <c r="A6082" t="str">
        <f t="shared" si="97"/>
        <v>202004_211_4562342690067</v>
      </c>
      <c r="B6082" s="10">
        <v>202004</v>
      </c>
      <c r="C6082" s="10">
        <v>211</v>
      </c>
      <c r="D6082" s="10" t="s">
        <v>65</v>
      </c>
      <c r="E6082" s="11">
        <v>4562342690067</v>
      </c>
      <c r="F6082" s="10">
        <v>0</v>
      </c>
      <c r="G6082" s="10">
        <v>0</v>
      </c>
      <c r="H6082" s="10" t="s">
        <v>23</v>
      </c>
      <c r="I6082" s="10" t="s">
        <v>19</v>
      </c>
      <c r="J6082" s="10" t="s">
        <v>329</v>
      </c>
      <c r="K6082" s="10">
        <v>25</v>
      </c>
      <c r="L6082" s="10">
        <v>0</v>
      </c>
      <c r="M6082" s="10">
        <v>0</v>
      </c>
      <c r="N6082" s="10">
        <v>0</v>
      </c>
    </row>
    <row r="6083" spans="1:14" x14ac:dyDescent="0.15">
      <c r="A6083" t="str">
        <f t="shared" si="97"/>
        <v>202004_211_4562342690074</v>
      </c>
      <c r="B6083" s="10">
        <v>202004</v>
      </c>
      <c r="C6083" s="10">
        <v>211</v>
      </c>
      <c r="D6083" s="10" t="s">
        <v>65</v>
      </c>
      <c r="E6083" s="11">
        <v>4562342690074</v>
      </c>
      <c r="F6083" s="10">
        <v>0</v>
      </c>
      <c r="G6083" s="10">
        <v>0</v>
      </c>
      <c r="H6083" s="10" t="s">
        <v>24</v>
      </c>
      <c r="I6083" s="10" t="s">
        <v>19</v>
      </c>
      <c r="J6083" s="10" t="s">
        <v>329</v>
      </c>
      <c r="K6083" s="10">
        <v>19</v>
      </c>
      <c r="L6083" s="10">
        <v>0</v>
      </c>
      <c r="M6083" s="10">
        <v>0</v>
      </c>
      <c r="N6083" s="10">
        <v>0</v>
      </c>
    </row>
    <row r="6084" spans="1:14" x14ac:dyDescent="0.15">
      <c r="A6084" t="str">
        <f t="shared" si="97"/>
        <v>202004_211_4562342690081</v>
      </c>
      <c r="B6084" s="10">
        <v>202004</v>
      </c>
      <c r="C6084" s="10">
        <v>211</v>
      </c>
      <c r="D6084" s="10" t="s">
        <v>65</v>
      </c>
      <c r="E6084" s="11">
        <v>4562342690081</v>
      </c>
      <c r="F6084" s="10">
        <v>0</v>
      </c>
      <c r="G6084" s="10">
        <v>0</v>
      </c>
      <c r="H6084" s="10" t="s">
        <v>25</v>
      </c>
      <c r="I6084" s="10" t="s">
        <v>19</v>
      </c>
      <c r="J6084" s="10" t="s">
        <v>329</v>
      </c>
      <c r="K6084" s="10">
        <v>8</v>
      </c>
      <c r="L6084" s="10">
        <v>0</v>
      </c>
      <c r="M6084" s="10">
        <v>0</v>
      </c>
      <c r="N6084" s="10">
        <v>0</v>
      </c>
    </row>
    <row r="6085" spans="1:14" x14ac:dyDescent="0.15">
      <c r="A6085" t="str">
        <f t="shared" si="97"/>
        <v>202004_13_4562342690029</v>
      </c>
      <c r="B6085" s="10">
        <v>202004</v>
      </c>
      <c r="C6085" s="10">
        <v>13</v>
      </c>
      <c r="D6085" s="10" t="s">
        <v>38</v>
      </c>
      <c r="E6085" s="11">
        <v>4562342690029</v>
      </c>
      <c r="F6085" s="10">
        <v>0</v>
      </c>
      <c r="G6085" s="10">
        <v>0</v>
      </c>
      <c r="H6085" s="10" t="s">
        <v>18</v>
      </c>
      <c r="I6085" s="10" t="s">
        <v>19</v>
      </c>
      <c r="J6085" s="10" t="s">
        <v>329</v>
      </c>
      <c r="K6085" s="10">
        <v>14</v>
      </c>
      <c r="L6085" s="10">
        <v>1</v>
      </c>
      <c r="M6085" s="10">
        <v>0</v>
      </c>
      <c r="N6085" s="10">
        <v>0</v>
      </c>
    </row>
    <row r="6086" spans="1:14" x14ac:dyDescent="0.15">
      <c r="A6086" t="str">
        <f t="shared" si="97"/>
        <v>202004_13_4562342690036</v>
      </c>
      <c r="B6086" s="10">
        <v>202004</v>
      </c>
      <c r="C6086" s="10">
        <v>13</v>
      </c>
      <c r="D6086" s="10" t="s">
        <v>38</v>
      </c>
      <c r="E6086" s="11">
        <v>4562342690036</v>
      </c>
      <c r="F6086" s="10">
        <v>0</v>
      </c>
      <c r="G6086" s="10">
        <v>0</v>
      </c>
      <c r="H6086" s="10" t="s">
        <v>20</v>
      </c>
      <c r="I6086" s="10" t="s">
        <v>19</v>
      </c>
      <c r="J6086" s="10" t="s">
        <v>329</v>
      </c>
      <c r="K6086" s="10">
        <v>6</v>
      </c>
      <c r="L6086" s="10">
        <v>0</v>
      </c>
      <c r="M6086" s="10">
        <v>0</v>
      </c>
      <c r="N6086" s="10">
        <v>0</v>
      </c>
    </row>
    <row r="6087" spans="1:14" x14ac:dyDescent="0.15">
      <c r="A6087" t="str">
        <f t="shared" si="97"/>
        <v>202004_13_4562342690050</v>
      </c>
      <c r="B6087" s="10">
        <v>202004</v>
      </c>
      <c r="C6087" s="10">
        <v>13</v>
      </c>
      <c r="D6087" s="10" t="s">
        <v>38</v>
      </c>
      <c r="E6087" s="11">
        <v>4562342690050</v>
      </c>
      <c r="F6087" s="10">
        <v>0</v>
      </c>
      <c r="G6087" s="10">
        <v>0</v>
      </c>
      <c r="H6087" s="10" t="s">
        <v>22</v>
      </c>
      <c r="I6087" s="10" t="s">
        <v>19</v>
      </c>
      <c r="J6087" s="10" t="s">
        <v>329</v>
      </c>
      <c r="K6087" s="10">
        <v>2</v>
      </c>
      <c r="L6087" s="10">
        <v>0</v>
      </c>
      <c r="M6087" s="10">
        <v>0</v>
      </c>
      <c r="N6087" s="10">
        <v>0</v>
      </c>
    </row>
    <row r="6088" spans="1:14" x14ac:dyDescent="0.15">
      <c r="A6088" t="str">
        <f t="shared" si="97"/>
        <v>202004_13_4562342690043</v>
      </c>
      <c r="B6088" s="10">
        <v>202004</v>
      </c>
      <c r="C6088" s="10">
        <v>13</v>
      </c>
      <c r="D6088" s="10" t="s">
        <v>38</v>
      </c>
      <c r="E6088" s="11">
        <v>4562342690043</v>
      </c>
      <c r="F6088" s="10">
        <v>0</v>
      </c>
      <c r="G6088" s="10">
        <v>0</v>
      </c>
      <c r="H6088" s="10" t="s">
        <v>21</v>
      </c>
      <c r="I6088" s="10" t="s">
        <v>19</v>
      </c>
      <c r="J6088" s="10" t="s">
        <v>329</v>
      </c>
      <c r="K6088" s="10">
        <v>6</v>
      </c>
      <c r="L6088" s="10">
        <v>1</v>
      </c>
      <c r="M6088" s="10">
        <v>0</v>
      </c>
      <c r="N6088" s="10">
        <v>0</v>
      </c>
    </row>
    <row r="6089" spans="1:14" x14ac:dyDescent="0.15">
      <c r="A6089" t="str">
        <f t="shared" si="97"/>
        <v>202004_13_4562342690067</v>
      </c>
      <c r="B6089" s="10">
        <v>202004</v>
      </c>
      <c r="C6089" s="10">
        <v>13</v>
      </c>
      <c r="D6089" s="10" t="s">
        <v>38</v>
      </c>
      <c r="E6089" s="11">
        <v>4562342690067</v>
      </c>
      <c r="F6089" s="10">
        <v>0</v>
      </c>
      <c r="G6089" s="10">
        <v>0</v>
      </c>
      <c r="H6089" s="10" t="s">
        <v>23</v>
      </c>
      <c r="I6089" s="10" t="s">
        <v>19</v>
      </c>
      <c r="J6089" s="10" t="s">
        <v>329</v>
      </c>
      <c r="K6089" s="10">
        <v>16</v>
      </c>
      <c r="L6089" s="10">
        <v>1</v>
      </c>
      <c r="M6089" s="10">
        <v>0</v>
      </c>
      <c r="N6089" s="10">
        <v>0</v>
      </c>
    </row>
    <row r="6090" spans="1:14" x14ac:dyDescent="0.15">
      <c r="A6090" t="str">
        <f t="shared" si="97"/>
        <v>202004_13_4562342690074</v>
      </c>
      <c r="B6090" s="10">
        <v>202004</v>
      </c>
      <c r="C6090" s="10">
        <v>13</v>
      </c>
      <c r="D6090" s="10" t="s">
        <v>38</v>
      </c>
      <c r="E6090" s="11">
        <v>4562342690074</v>
      </c>
      <c r="F6090" s="10">
        <v>0</v>
      </c>
      <c r="G6090" s="10">
        <v>0</v>
      </c>
      <c r="H6090" s="10" t="s">
        <v>24</v>
      </c>
      <c r="I6090" s="10" t="s">
        <v>19</v>
      </c>
      <c r="J6090" s="10" t="s">
        <v>329</v>
      </c>
      <c r="K6090" s="10">
        <v>11</v>
      </c>
      <c r="L6090" s="10">
        <v>1</v>
      </c>
      <c r="M6090" s="10">
        <v>0</v>
      </c>
      <c r="N6090" s="10">
        <v>0</v>
      </c>
    </row>
    <row r="6091" spans="1:14" x14ac:dyDescent="0.15">
      <c r="A6091" t="str">
        <f t="shared" si="97"/>
        <v>202004_13_4562342690081</v>
      </c>
      <c r="B6091" s="10">
        <v>202004</v>
      </c>
      <c r="C6091" s="10">
        <v>13</v>
      </c>
      <c r="D6091" s="10" t="s">
        <v>38</v>
      </c>
      <c r="E6091" s="11">
        <v>4562342690081</v>
      </c>
      <c r="F6091" s="10">
        <v>0</v>
      </c>
      <c r="G6091" s="10">
        <v>0</v>
      </c>
      <c r="H6091" s="10" t="s">
        <v>25</v>
      </c>
      <c r="I6091" s="10" t="s">
        <v>19</v>
      </c>
      <c r="J6091" s="10" t="s">
        <v>329</v>
      </c>
      <c r="K6091" s="10">
        <v>2</v>
      </c>
      <c r="L6091" s="10">
        <v>0</v>
      </c>
      <c r="M6091" s="10">
        <v>0</v>
      </c>
      <c r="N6091" s="10">
        <v>0</v>
      </c>
    </row>
    <row r="6092" spans="1:14" x14ac:dyDescent="0.15">
      <c r="A6092" t="str">
        <f t="shared" si="97"/>
        <v>202005_6_4562342690029</v>
      </c>
      <c r="B6092" s="10">
        <v>202005</v>
      </c>
      <c r="C6092" s="10">
        <v>6</v>
      </c>
      <c r="D6092" s="10" t="s">
        <v>35</v>
      </c>
      <c r="E6092" s="11">
        <v>4562342690029</v>
      </c>
      <c r="F6092" s="10">
        <v>0</v>
      </c>
      <c r="G6092" s="10">
        <v>0</v>
      </c>
      <c r="H6092" s="10" t="s">
        <v>18</v>
      </c>
      <c r="I6092" s="10" t="s">
        <v>19</v>
      </c>
      <c r="J6092" s="10" t="s">
        <v>329</v>
      </c>
      <c r="K6092" s="10">
        <v>7</v>
      </c>
      <c r="L6092" s="10">
        <v>0</v>
      </c>
      <c r="M6092" s="10">
        <v>0</v>
      </c>
      <c r="N6092" s="10">
        <v>0</v>
      </c>
    </row>
    <row r="6093" spans="1:14" x14ac:dyDescent="0.15">
      <c r="A6093" t="str">
        <f t="shared" si="97"/>
        <v>202005_6_4562342690036</v>
      </c>
      <c r="B6093" s="10">
        <v>202005</v>
      </c>
      <c r="C6093" s="10">
        <v>6</v>
      </c>
      <c r="D6093" s="10" t="s">
        <v>35</v>
      </c>
      <c r="E6093" s="11">
        <v>4562342690036</v>
      </c>
      <c r="F6093" s="10">
        <v>0</v>
      </c>
      <c r="G6093" s="10">
        <v>0</v>
      </c>
      <c r="H6093" s="10" t="s">
        <v>20</v>
      </c>
      <c r="I6093" s="10" t="s">
        <v>19</v>
      </c>
      <c r="J6093" s="10" t="s">
        <v>329</v>
      </c>
      <c r="K6093" s="10">
        <v>4</v>
      </c>
      <c r="L6093" s="10">
        <v>0</v>
      </c>
      <c r="M6093" s="10">
        <v>0</v>
      </c>
      <c r="N6093" s="10">
        <v>0</v>
      </c>
    </row>
    <row r="6094" spans="1:14" x14ac:dyDescent="0.15">
      <c r="A6094" t="str">
        <f t="shared" si="97"/>
        <v>202005_6_4562342690050</v>
      </c>
      <c r="B6094" s="10">
        <v>202005</v>
      </c>
      <c r="C6094" s="10">
        <v>6</v>
      </c>
      <c r="D6094" s="10" t="s">
        <v>35</v>
      </c>
      <c r="E6094" s="11">
        <v>4562342690050</v>
      </c>
      <c r="F6094" s="10">
        <v>0</v>
      </c>
      <c r="G6094" s="10">
        <v>0</v>
      </c>
      <c r="H6094" s="10" t="s">
        <v>22</v>
      </c>
      <c r="I6094" s="10" t="s">
        <v>19</v>
      </c>
      <c r="J6094" s="10" t="s">
        <v>329</v>
      </c>
      <c r="K6094" s="10">
        <v>8</v>
      </c>
      <c r="L6094" s="10">
        <v>0</v>
      </c>
      <c r="M6094" s="10">
        <v>0</v>
      </c>
      <c r="N6094" s="10">
        <v>0</v>
      </c>
    </row>
    <row r="6095" spans="1:14" x14ac:dyDescent="0.15">
      <c r="A6095" t="str">
        <f t="shared" si="97"/>
        <v>202005_6_4562342690043</v>
      </c>
      <c r="B6095" s="10">
        <v>202005</v>
      </c>
      <c r="C6095" s="10">
        <v>6</v>
      </c>
      <c r="D6095" s="10" t="s">
        <v>35</v>
      </c>
      <c r="E6095" s="11">
        <v>4562342690043</v>
      </c>
      <c r="F6095" s="10">
        <v>0</v>
      </c>
      <c r="G6095" s="10">
        <v>0</v>
      </c>
      <c r="H6095" s="10" t="s">
        <v>21</v>
      </c>
      <c r="I6095" s="10" t="s">
        <v>19</v>
      </c>
      <c r="J6095" s="10" t="s">
        <v>329</v>
      </c>
      <c r="K6095" s="10">
        <v>13</v>
      </c>
      <c r="L6095" s="10">
        <v>1</v>
      </c>
      <c r="M6095" s="10">
        <v>0</v>
      </c>
      <c r="N6095" s="10">
        <v>0</v>
      </c>
    </row>
    <row r="6096" spans="1:14" x14ac:dyDescent="0.15">
      <c r="A6096" t="str">
        <f t="shared" si="97"/>
        <v>202005_6_4562342690067</v>
      </c>
      <c r="B6096" s="10">
        <v>202005</v>
      </c>
      <c r="C6096" s="10">
        <v>6</v>
      </c>
      <c r="D6096" s="10" t="s">
        <v>35</v>
      </c>
      <c r="E6096" s="11">
        <v>4562342690067</v>
      </c>
      <c r="F6096" s="10">
        <v>0</v>
      </c>
      <c r="G6096" s="10">
        <v>0</v>
      </c>
      <c r="H6096" s="10" t="s">
        <v>23</v>
      </c>
      <c r="I6096" s="10" t="s">
        <v>19</v>
      </c>
      <c r="J6096" s="10" t="s">
        <v>329</v>
      </c>
      <c r="K6096" s="10">
        <v>19</v>
      </c>
      <c r="L6096" s="10">
        <v>0</v>
      </c>
      <c r="M6096" s="10">
        <v>0</v>
      </c>
      <c r="N6096" s="10">
        <v>0</v>
      </c>
    </row>
    <row r="6097" spans="1:14" x14ac:dyDescent="0.15">
      <c r="A6097" t="str">
        <f t="shared" si="97"/>
        <v>202005_6_4562342690074</v>
      </c>
      <c r="B6097" s="10">
        <v>202005</v>
      </c>
      <c r="C6097" s="10">
        <v>6</v>
      </c>
      <c r="D6097" s="10" t="s">
        <v>35</v>
      </c>
      <c r="E6097" s="11">
        <v>4562342690074</v>
      </c>
      <c r="F6097" s="10">
        <v>0</v>
      </c>
      <c r="G6097" s="10">
        <v>0</v>
      </c>
      <c r="H6097" s="10" t="s">
        <v>24</v>
      </c>
      <c r="I6097" s="10" t="s">
        <v>19</v>
      </c>
      <c r="J6097" s="10" t="s">
        <v>329</v>
      </c>
      <c r="K6097" s="10">
        <v>3</v>
      </c>
      <c r="L6097" s="10">
        <v>0</v>
      </c>
      <c r="M6097" s="10">
        <v>0</v>
      </c>
      <c r="N6097" s="10">
        <v>0</v>
      </c>
    </row>
    <row r="6098" spans="1:14" x14ac:dyDescent="0.15">
      <c r="A6098" t="str">
        <f t="shared" si="97"/>
        <v>202005_6_4562342690081</v>
      </c>
      <c r="B6098" s="10">
        <v>202005</v>
      </c>
      <c r="C6098" s="10">
        <v>6</v>
      </c>
      <c r="D6098" s="10" t="s">
        <v>35</v>
      </c>
      <c r="E6098" s="11">
        <v>4562342690081</v>
      </c>
      <c r="F6098" s="10">
        <v>0</v>
      </c>
      <c r="G6098" s="10">
        <v>0</v>
      </c>
      <c r="H6098" s="10" t="s">
        <v>25</v>
      </c>
      <c r="I6098" s="10" t="s">
        <v>19</v>
      </c>
      <c r="J6098" s="10" t="s">
        <v>329</v>
      </c>
      <c r="K6098" s="10">
        <v>2</v>
      </c>
      <c r="L6098" s="10">
        <v>1</v>
      </c>
      <c r="M6098" s="10">
        <v>0</v>
      </c>
      <c r="N6098" s="10">
        <v>0</v>
      </c>
    </row>
    <row r="6099" spans="1:14" x14ac:dyDescent="0.15">
      <c r="A6099" t="str">
        <f t="shared" si="97"/>
        <v>202005_83_4562342690029</v>
      </c>
      <c r="B6099" s="10">
        <v>202005</v>
      </c>
      <c r="C6099" s="10">
        <v>83</v>
      </c>
      <c r="D6099" s="10" t="s">
        <v>46</v>
      </c>
      <c r="E6099" s="11">
        <v>4562342690029</v>
      </c>
      <c r="F6099" s="10">
        <v>0</v>
      </c>
      <c r="G6099" s="10">
        <v>0</v>
      </c>
      <c r="H6099" s="10" t="s">
        <v>18</v>
      </c>
      <c r="I6099" s="10" t="s">
        <v>19</v>
      </c>
      <c r="J6099" s="10" t="s">
        <v>329</v>
      </c>
      <c r="K6099" s="10">
        <v>21</v>
      </c>
      <c r="L6099" s="10">
        <v>0</v>
      </c>
      <c r="M6099" s="10">
        <v>0</v>
      </c>
      <c r="N6099" s="10">
        <v>0</v>
      </c>
    </row>
    <row r="6100" spans="1:14" x14ac:dyDescent="0.15">
      <c r="A6100" t="str">
        <f t="shared" si="97"/>
        <v>202005_83_4562342690036</v>
      </c>
      <c r="B6100" s="10">
        <v>202005</v>
      </c>
      <c r="C6100" s="10">
        <v>83</v>
      </c>
      <c r="D6100" s="10" t="s">
        <v>46</v>
      </c>
      <c r="E6100" s="11">
        <v>4562342690036</v>
      </c>
      <c r="F6100" s="10">
        <v>0</v>
      </c>
      <c r="G6100" s="10">
        <v>0</v>
      </c>
      <c r="H6100" s="10" t="s">
        <v>20</v>
      </c>
      <c r="I6100" s="10" t="s">
        <v>19</v>
      </c>
      <c r="J6100" s="10" t="s">
        <v>329</v>
      </c>
      <c r="K6100" s="10">
        <v>6</v>
      </c>
      <c r="L6100" s="10">
        <v>0</v>
      </c>
      <c r="M6100" s="10">
        <v>0</v>
      </c>
      <c r="N6100" s="10">
        <v>0</v>
      </c>
    </row>
    <row r="6101" spans="1:14" x14ac:dyDescent="0.15">
      <c r="A6101" t="str">
        <f t="shared" si="97"/>
        <v>202005_83_4562342690050</v>
      </c>
      <c r="B6101" s="10">
        <v>202005</v>
      </c>
      <c r="C6101" s="10">
        <v>83</v>
      </c>
      <c r="D6101" s="10" t="s">
        <v>46</v>
      </c>
      <c r="E6101" s="11">
        <v>4562342690050</v>
      </c>
      <c r="F6101" s="10">
        <v>0</v>
      </c>
      <c r="G6101" s="10">
        <v>0</v>
      </c>
      <c r="H6101" s="10" t="s">
        <v>22</v>
      </c>
      <c r="I6101" s="10" t="s">
        <v>19</v>
      </c>
      <c r="J6101" s="10" t="s">
        <v>329</v>
      </c>
      <c r="K6101" s="10">
        <v>5</v>
      </c>
      <c r="L6101" s="10">
        <v>0</v>
      </c>
      <c r="M6101" s="10">
        <v>0</v>
      </c>
      <c r="N6101" s="10">
        <v>0</v>
      </c>
    </row>
    <row r="6102" spans="1:14" x14ac:dyDescent="0.15">
      <c r="A6102" t="str">
        <f t="shared" si="97"/>
        <v>202005_83_4562342690043</v>
      </c>
      <c r="B6102" s="10">
        <v>202005</v>
      </c>
      <c r="C6102" s="10">
        <v>83</v>
      </c>
      <c r="D6102" s="10" t="s">
        <v>46</v>
      </c>
      <c r="E6102" s="11">
        <v>4562342690043</v>
      </c>
      <c r="F6102" s="10">
        <v>0</v>
      </c>
      <c r="G6102" s="10">
        <v>0</v>
      </c>
      <c r="H6102" s="10" t="s">
        <v>21</v>
      </c>
      <c r="I6102" s="10" t="s">
        <v>19</v>
      </c>
      <c r="J6102" s="10" t="s">
        <v>329</v>
      </c>
      <c r="K6102" s="10">
        <v>15</v>
      </c>
      <c r="L6102" s="10">
        <v>0</v>
      </c>
      <c r="M6102" s="10">
        <v>0</v>
      </c>
      <c r="N6102" s="10">
        <v>0</v>
      </c>
    </row>
    <row r="6103" spans="1:14" x14ac:dyDescent="0.15">
      <c r="A6103" t="str">
        <f t="shared" si="97"/>
        <v>202005_83_4562342690067</v>
      </c>
      <c r="B6103" s="10">
        <v>202005</v>
      </c>
      <c r="C6103" s="10">
        <v>83</v>
      </c>
      <c r="D6103" s="10" t="s">
        <v>46</v>
      </c>
      <c r="E6103" s="11">
        <v>4562342690067</v>
      </c>
      <c r="F6103" s="10">
        <v>0</v>
      </c>
      <c r="G6103" s="10">
        <v>0</v>
      </c>
      <c r="H6103" s="10" t="s">
        <v>23</v>
      </c>
      <c r="I6103" s="10" t="s">
        <v>19</v>
      </c>
      <c r="J6103" s="10" t="s">
        <v>329</v>
      </c>
      <c r="K6103" s="10">
        <v>18</v>
      </c>
      <c r="L6103" s="10">
        <v>1</v>
      </c>
      <c r="M6103" s="10">
        <v>0</v>
      </c>
      <c r="N6103" s="10">
        <v>0</v>
      </c>
    </row>
    <row r="6104" spans="1:14" x14ac:dyDescent="0.15">
      <c r="A6104" t="str">
        <f t="shared" si="97"/>
        <v>202005_83_4562342690074</v>
      </c>
      <c r="B6104" s="10">
        <v>202005</v>
      </c>
      <c r="C6104" s="10">
        <v>83</v>
      </c>
      <c r="D6104" s="10" t="s">
        <v>46</v>
      </c>
      <c r="E6104" s="11">
        <v>4562342690074</v>
      </c>
      <c r="F6104" s="10">
        <v>0</v>
      </c>
      <c r="G6104" s="10">
        <v>0</v>
      </c>
      <c r="H6104" s="10" t="s">
        <v>24</v>
      </c>
      <c r="I6104" s="10" t="s">
        <v>19</v>
      </c>
      <c r="J6104" s="10" t="s">
        <v>329</v>
      </c>
      <c r="K6104" s="10">
        <v>11</v>
      </c>
      <c r="L6104" s="10">
        <v>0</v>
      </c>
      <c r="M6104" s="10">
        <v>0</v>
      </c>
      <c r="N6104" s="10">
        <v>0</v>
      </c>
    </row>
    <row r="6105" spans="1:14" x14ac:dyDescent="0.15">
      <c r="A6105" t="str">
        <f t="shared" ref="A6105:A6168" si="98">B6105&amp;"_"&amp;C6105&amp;"_"&amp;E6105</f>
        <v>202005_83_4562342690081</v>
      </c>
      <c r="B6105" s="10">
        <v>202005</v>
      </c>
      <c r="C6105" s="10">
        <v>83</v>
      </c>
      <c r="D6105" s="10" t="s">
        <v>46</v>
      </c>
      <c r="E6105" s="11">
        <v>4562342690081</v>
      </c>
      <c r="F6105" s="10">
        <v>0</v>
      </c>
      <c r="G6105" s="10">
        <v>0</v>
      </c>
      <c r="H6105" s="10" t="s">
        <v>25</v>
      </c>
      <c r="I6105" s="10" t="s">
        <v>19</v>
      </c>
      <c r="J6105" s="10" t="s">
        <v>329</v>
      </c>
      <c r="K6105" s="10">
        <v>3</v>
      </c>
      <c r="L6105" s="10">
        <v>1</v>
      </c>
      <c r="M6105" s="10">
        <v>0</v>
      </c>
      <c r="N6105" s="10">
        <v>0</v>
      </c>
    </row>
    <row r="6106" spans="1:14" x14ac:dyDescent="0.15">
      <c r="A6106" t="str">
        <f t="shared" si="98"/>
        <v>202005_178_4562342690029</v>
      </c>
      <c r="B6106" s="10">
        <v>202005</v>
      </c>
      <c r="C6106" s="10">
        <v>178</v>
      </c>
      <c r="D6106" s="10" t="s">
        <v>62</v>
      </c>
      <c r="E6106" s="11">
        <v>4562342690029</v>
      </c>
      <c r="F6106" s="10">
        <v>0</v>
      </c>
      <c r="G6106" s="10">
        <v>0</v>
      </c>
      <c r="H6106" s="10" t="s">
        <v>18</v>
      </c>
      <c r="I6106" s="10" t="s">
        <v>19</v>
      </c>
      <c r="J6106" s="10" t="s">
        <v>329</v>
      </c>
      <c r="K6106" s="10">
        <v>16</v>
      </c>
      <c r="L6106" s="10">
        <v>0</v>
      </c>
      <c r="M6106" s="10">
        <v>0</v>
      </c>
      <c r="N6106" s="10">
        <v>0</v>
      </c>
    </row>
    <row r="6107" spans="1:14" x14ac:dyDescent="0.15">
      <c r="A6107" t="str">
        <f t="shared" si="98"/>
        <v>202005_178_4562342690036</v>
      </c>
      <c r="B6107" s="10">
        <v>202005</v>
      </c>
      <c r="C6107" s="10">
        <v>178</v>
      </c>
      <c r="D6107" s="10" t="s">
        <v>62</v>
      </c>
      <c r="E6107" s="11">
        <v>4562342690036</v>
      </c>
      <c r="F6107" s="10">
        <v>0</v>
      </c>
      <c r="G6107" s="10">
        <v>0</v>
      </c>
      <c r="H6107" s="10" t="s">
        <v>20</v>
      </c>
      <c r="I6107" s="10" t="s">
        <v>19</v>
      </c>
      <c r="J6107" s="10" t="s">
        <v>329</v>
      </c>
      <c r="K6107" s="10">
        <v>5</v>
      </c>
      <c r="L6107" s="10">
        <v>0</v>
      </c>
      <c r="M6107" s="10">
        <v>0</v>
      </c>
      <c r="N6107" s="10">
        <v>0</v>
      </c>
    </row>
    <row r="6108" spans="1:14" x14ac:dyDescent="0.15">
      <c r="A6108" t="str">
        <f t="shared" si="98"/>
        <v>202005_178_4562342690050</v>
      </c>
      <c r="B6108" s="10">
        <v>202005</v>
      </c>
      <c r="C6108" s="10">
        <v>178</v>
      </c>
      <c r="D6108" s="10" t="s">
        <v>62</v>
      </c>
      <c r="E6108" s="11">
        <v>4562342690050</v>
      </c>
      <c r="F6108" s="10">
        <v>0</v>
      </c>
      <c r="G6108" s="10">
        <v>0</v>
      </c>
      <c r="H6108" s="10" t="s">
        <v>22</v>
      </c>
      <c r="I6108" s="10" t="s">
        <v>19</v>
      </c>
      <c r="J6108" s="10" t="s">
        <v>329</v>
      </c>
      <c r="K6108" s="10">
        <v>2</v>
      </c>
      <c r="L6108" s="10">
        <v>1</v>
      </c>
      <c r="M6108" s="10">
        <v>0</v>
      </c>
      <c r="N6108" s="10">
        <v>0</v>
      </c>
    </row>
    <row r="6109" spans="1:14" x14ac:dyDescent="0.15">
      <c r="A6109" t="str">
        <f t="shared" si="98"/>
        <v>202005_178_4562342690043</v>
      </c>
      <c r="B6109" s="10">
        <v>202005</v>
      </c>
      <c r="C6109" s="10">
        <v>178</v>
      </c>
      <c r="D6109" s="10" t="s">
        <v>62</v>
      </c>
      <c r="E6109" s="11">
        <v>4562342690043</v>
      </c>
      <c r="F6109" s="10">
        <v>0</v>
      </c>
      <c r="G6109" s="10">
        <v>0</v>
      </c>
      <c r="H6109" s="10" t="s">
        <v>21</v>
      </c>
      <c r="I6109" s="10" t="s">
        <v>19</v>
      </c>
      <c r="J6109" s="10" t="s">
        <v>329</v>
      </c>
      <c r="K6109" s="10">
        <v>11</v>
      </c>
      <c r="L6109" s="10">
        <v>0</v>
      </c>
      <c r="M6109" s="10">
        <v>0</v>
      </c>
      <c r="N6109" s="10">
        <v>0</v>
      </c>
    </row>
    <row r="6110" spans="1:14" x14ac:dyDescent="0.15">
      <c r="A6110" t="str">
        <f t="shared" si="98"/>
        <v>202005_178_4562342690067</v>
      </c>
      <c r="B6110" s="10">
        <v>202005</v>
      </c>
      <c r="C6110" s="10">
        <v>178</v>
      </c>
      <c r="D6110" s="10" t="s">
        <v>62</v>
      </c>
      <c r="E6110" s="11">
        <v>4562342690067</v>
      </c>
      <c r="F6110" s="10">
        <v>0</v>
      </c>
      <c r="G6110" s="10">
        <v>0</v>
      </c>
      <c r="H6110" s="10" t="s">
        <v>23</v>
      </c>
      <c r="I6110" s="10" t="s">
        <v>19</v>
      </c>
      <c r="J6110" s="10" t="s">
        <v>329</v>
      </c>
      <c r="K6110" s="10">
        <v>19</v>
      </c>
      <c r="L6110" s="10">
        <v>2</v>
      </c>
      <c r="M6110" s="10">
        <v>0</v>
      </c>
      <c r="N6110" s="10">
        <v>0</v>
      </c>
    </row>
    <row r="6111" spans="1:14" x14ac:dyDescent="0.15">
      <c r="A6111" t="str">
        <f t="shared" si="98"/>
        <v>202005_178_4562342690074</v>
      </c>
      <c r="B6111" s="10">
        <v>202005</v>
      </c>
      <c r="C6111" s="10">
        <v>178</v>
      </c>
      <c r="D6111" s="10" t="s">
        <v>62</v>
      </c>
      <c r="E6111" s="11">
        <v>4562342690074</v>
      </c>
      <c r="F6111" s="10">
        <v>0</v>
      </c>
      <c r="G6111" s="10">
        <v>0</v>
      </c>
      <c r="H6111" s="10" t="s">
        <v>24</v>
      </c>
      <c r="I6111" s="10" t="s">
        <v>19</v>
      </c>
      <c r="J6111" s="10" t="s">
        <v>329</v>
      </c>
      <c r="K6111" s="10">
        <v>20</v>
      </c>
      <c r="L6111" s="10">
        <v>0</v>
      </c>
      <c r="M6111" s="10">
        <v>0</v>
      </c>
      <c r="N6111" s="10">
        <v>0</v>
      </c>
    </row>
    <row r="6112" spans="1:14" x14ac:dyDescent="0.15">
      <c r="A6112" t="str">
        <f t="shared" si="98"/>
        <v>202005_178_4562342690081</v>
      </c>
      <c r="B6112" s="10">
        <v>202005</v>
      </c>
      <c r="C6112" s="10">
        <v>178</v>
      </c>
      <c r="D6112" s="10" t="s">
        <v>62</v>
      </c>
      <c r="E6112" s="11">
        <v>4562342690081</v>
      </c>
      <c r="F6112" s="10">
        <v>0</v>
      </c>
      <c r="G6112" s="10">
        <v>0</v>
      </c>
      <c r="H6112" s="10" t="s">
        <v>25</v>
      </c>
      <c r="I6112" s="10" t="s">
        <v>19</v>
      </c>
      <c r="J6112" s="10" t="s">
        <v>329</v>
      </c>
      <c r="K6112" s="10">
        <v>6</v>
      </c>
      <c r="L6112" s="10">
        <v>0</v>
      </c>
      <c r="M6112" s="10">
        <v>0</v>
      </c>
      <c r="N6112" s="10">
        <v>0</v>
      </c>
    </row>
    <row r="6113" spans="1:14" x14ac:dyDescent="0.15">
      <c r="A6113" t="str">
        <f t="shared" si="98"/>
        <v>202005_369_4562342690029</v>
      </c>
      <c r="B6113" s="10">
        <v>202005</v>
      </c>
      <c r="C6113" s="10">
        <v>369</v>
      </c>
      <c r="D6113" s="10" t="s">
        <v>95</v>
      </c>
      <c r="E6113" s="11">
        <v>4562342690029</v>
      </c>
      <c r="F6113" s="10">
        <v>0</v>
      </c>
      <c r="G6113" s="10">
        <v>0</v>
      </c>
      <c r="H6113" s="10" t="s">
        <v>18</v>
      </c>
      <c r="I6113" s="10" t="s">
        <v>19</v>
      </c>
      <c r="J6113" s="10" t="s">
        <v>329</v>
      </c>
      <c r="K6113" s="10">
        <v>16</v>
      </c>
      <c r="L6113" s="10">
        <v>0</v>
      </c>
      <c r="M6113" s="10">
        <v>0</v>
      </c>
      <c r="N6113" s="10">
        <v>0</v>
      </c>
    </row>
    <row r="6114" spans="1:14" x14ac:dyDescent="0.15">
      <c r="A6114" t="str">
        <f t="shared" si="98"/>
        <v>202005_369_4562342690036</v>
      </c>
      <c r="B6114" s="10">
        <v>202005</v>
      </c>
      <c r="C6114" s="10">
        <v>369</v>
      </c>
      <c r="D6114" s="10" t="s">
        <v>95</v>
      </c>
      <c r="E6114" s="11">
        <v>4562342690036</v>
      </c>
      <c r="F6114" s="10">
        <v>0</v>
      </c>
      <c r="G6114" s="10">
        <v>0</v>
      </c>
      <c r="H6114" s="10" t="s">
        <v>20</v>
      </c>
      <c r="I6114" s="10" t="s">
        <v>19</v>
      </c>
      <c r="J6114" s="10" t="s">
        <v>329</v>
      </c>
      <c r="K6114" s="10">
        <v>5</v>
      </c>
      <c r="L6114" s="10">
        <v>0</v>
      </c>
      <c r="M6114" s="10">
        <v>0</v>
      </c>
      <c r="N6114" s="10">
        <v>0</v>
      </c>
    </row>
    <row r="6115" spans="1:14" x14ac:dyDescent="0.15">
      <c r="A6115" t="str">
        <f t="shared" si="98"/>
        <v>202005_369_4562342690050</v>
      </c>
      <c r="B6115" s="10">
        <v>202005</v>
      </c>
      <c r="C6115" s="10">
        <v>369</v>
      </c>
      <c r="D6115" s="10" t="s">
        <v>95</v>
      </c>
      <c r="E6115" s="11">
        <v>4562342690050</v>
      </c>
      <c r="F6115" s="10">
        <v>0</v>
      </c>
      <c r="G6115" s="10">
        <v>0</v>
      </c>
      <c r="H6115" s="10" t="s">
        <v>22</v>
      </c>
      <c r="I6115" s="10" t="s">
        <v>19</v>
      </c>
      <c r="J6115" s="10" t="s">
        <v>329</v>
      </c>
      <c r="K6115" s="10">
        <v>4</v>
      </c>
      <c r="L6115" s="10">
        <v>0</v>
      </c>
      <c r="M6115" s="10">
        <v>0</v>
      </c>
      <c r="N6115" s="10">
        <v>0</v>
      </c>
    </row>
    <row r="6116" spans="1:14" x14ac:dyDescent="0.15">
      <c r="A6116" t="str">
        <f t="shared" si="98"/>
        <v>202005_369_4562342690043</v>
      </c>
      <c r="B6116" s="10">
        <v>202005</v>
      </c>
      <c r="C6116" s="10">
        <v>369</v>
      </c>
      <c r="D6116" s="10" t="s">
        <v>95</v>
      </c>
      <c r="E6116" s="11">
        <v>4562342690043</v>
      </c>
      <c r="F6116" s="10">
        <v>0</v>
      </c>
      <c r="G6116" s="10">
        <v>0</v>
      </c>
      <c r="H6116" s="10" t="s">
        <v>21</v>
      </c>
      <c r="I6116" s="10" t="s">
        <v>19</v>
      </c>
      <c r="J6116" s="10" t="s">
        <v>329</v>
      </c>
      <c r="K6116" s="10">
        <v>11</v>
      </c>
      <c r="L6116" s="10">
        <v>0</v>
      </c>
      <c r="M6116" s="10">
        <v>0</v>
      </c>
      <c r="N6116" s="10">
        <v>0</v>
      </c>
    </row>
    <row r="6117" spans="1:14" x14ac:dyDescent="0.15">
      <c r="A6117" t="str">
        <f t="shared" si="98"/>
        <v>202005_369_4562342690067</v>
      </c>
      <c r="B6117" s="10">
        <v>202005</v>
      </c>
      <c r="C6117" s="10">
        <v>369</v>
      </c>
      <c r="D6117" s="10" t="s">
        <v>95</v>
      </c>
      <c r="E6117" s="11">
        <v>4562342690067</v>
      </c>
      <c r="F6117" s="10">
        <v>0</v>
      </c>
      <c r="G6117" s="10">
        <v>0</v>
      </c>
      <c r="H6117" s="10" t="s">
        <v>23</v>
      </c>
      <c r="I6117" s="10" t="s">
        <v>19</v>
      </c>
      <c r="J6117" s="10" t="s">
        <v>329</v>
      </c>
      <c r="K6117" s="10">
        <v>20</v>
      </c>
      <c r="L6117" s="10">
        <v>0</v>
      </c>
      <c r="M6117" s="10">
        <v>0</v>
      </c>
      <c r="N6117" s="10">
        <v>0</v>
      </c>
    </row>
    <row r="6118" spans="1:14" x14ac:dyDescent="0.15">
      <c r="A6118" t="str">
        <f t="shared" si="98"/>
        <v>202005_369_4562342690074</v>
      </c>
      <c r="B6118" s="10">
        <v>202005</v>
      </c>
      <c r="C6118" s="10">
        <v>369</v>
      </c>
      <c r="D6118" s="10" t="s">
        <v>95</v>
      </c>
      <c r="E6118" s="11">
        <v>4562342690074</v>
      </c>
      <c r="F6118" s="10">
        <v>0</v>
      </c>
      <c r="G6118" s="10">
        <v>0</v>
      </c>
      <c r="H6118" s="10" t="s">
        <v>24</v>
      </c>
      <c r="I6118" s="10" t="s">
        <v>19</v>
      </c>
      <c r="J6118" s="10" t="s">
        <v>329</v>
      </c>
      <c r="K6118" s="10">
        <v>9</v>
      </c>
      <c r="L6118" s="10">
        <v>0</v>
      </c>
      <c r="M6118" s="10">
        <v>0</v>
      </c>
      <c r="N6118" s="10">
        <v>0</v>
      </c>
    </row>
    <row r="6119" spans="1:14" x14ac:dyDescent="0.15">
      <c r="A6119" t="str">
        <f t="shared" si="98"/>
        <v>202005_369_4562342690081</v>
      </c>
      <c r="B6119" s="10">
        <v>202005</v>
      </c>
      <c r="C6119" s="10">
        <v>369</v>
      </c>
      <c r="D6119" s="10" t="s">
        <v>95</v>
      </c>
      <c r="E6119" s="11">
        <v>4562342690081</v>
      </c>
      <c r="F6119" s="10">
        <v>0</v>
      </c>
      <c r="G6119" s="10">
        <v>0</v>
      </c>
      <c r="H6119" s="10" t="s">
        <v>25</v>
      </c>
      <c r="I6119" s="10" t="s">
        <v>19</v>
      </c>
      <c r="J6119" s="10" t="s">
        <v>329</v>
      </c>
      <c r="K6119" s="10">
        <v>7</v>
      </c>
      <c r="L6119" s="10">
        <v>0</v>
      </c>
      <c r="M6119" s="10">
        <v>0</v>
      </c>
      <c r="N6119" s="10">
        <v>0</v>
      </c>
    </row>
    <row r="6120" spans="1:14" x14ac:dyDescent="0.15">
      <c r="A6120" t="str">
        <f t="shared" si="98"/>
        <v>202005_445_4562342690029</v>
      </c>
      <c r="B6120" s="10">
        <v>202005</v>
      </c>
      <c r="C6120" s="10">
        <v>445</v>
      </c>
      <c r="D6120" s="10" t="s">
        <v>120</v>
      </c>
      <c r="E6120" s="11">
        <v>4562342690029</v>
      </c>
      <c r="F6120" s="10">
        <v>0</v>
      </c>
      <c r="G6120" s="10">
        <v>0</v>
      </c>
      <c r="H6120" s="10" t="s">
        <v>18</v>
      </c>
      <c r="I6120" s="10" t="s">
        <v>19</v>
      </c>
      <c r="J6120" s="10" t="s">
        <v>329</v>
      </c>
      <c r="K6120" s="10">
        <v>18</v>
      </c>
      <c r="L6120" s="10">
        <v>1</v>
      </c>
      <c r="M6120" s="10">
        <v>0</v>
      </c>
      <c r="N6120" s="10">
        <v>0</v>
      </c>
    </row>
    <row r="6121" spans="1:14" x14ac:dyDescent="0.15">
      <c r="A6121" t="str">
        <f t="shared" si="98"/>
        <v>202005_445_4562342690036</v>
      </c>
      <c r="B6121" s="10">
        <v>202005</v>
      </c>
      <c r="C6121" s="10">
        <v>445</v>
      </c>
      <c r="D6121" s="10" t="s">
        <v>120</v>
      </c>
      <c r="E6121" s="11">
        <v>4562342690036</v>
      </c>
      <c r="F6121" s="10">
        <v>0</v>
      </c>
      <c r="G6121" s="10">
        <v>0</v>
      </c>
      <c r="H6121" s="10" t="s">
        <v>20</v>
      </c>
      <c r="I6121" s="10" t="s">
        <v>19</v>
      </c>
      <c r="J6121" s="10" t="s">
        <v>329</v>
      </c>
      <c r="K6121" s="10">
        <v>5</v>
      </c>
      <c r="L6121" s="10">
        <v>1</v>
      </c>
      <c r="M6121" s="10">
        <v>0</v>
      </c>
      <c r="N6121" s="10">
        <v>0</v>
      </c>
    </row>
    <row r="6122" spans="1:14" x14ac:dyDescent="0.15">
      <c r="A6122" t="str">
        <f t="shared" si="98"/>
        <v>202005_445_4562342690050</v>
      </c>
      <c r="B6122" s="10">
        <v>202005</v>
      </c>
      <c r="C6122" s="10">
        <v>445</v>
      </c>
      <c r="D6122" s="10" t="s">
        <v>120</v>
      </c>
      <c r="E6122" s="11">
        <v>4562342690050</v>
      </c>
      <c r="F6122" s="10">
        <v>0</v>
      </c>
      <c r="G6122" s="10">
        <v>0</v>
      </c>
      <c r="H6122" s="10" t="s">
        <v>22</v>
      </c>
      <c r="I6122" s="10" t="s">
        <v>19</v>
      </c>
      <c r="J6122" s="10" t="s">
        <v>329</v>
      </c>
      <c r="K6122" s="10">
        <v>5</v>
      </c>
      <c r="L6122" s="10">
        <v>1</v>
      </c>
      <c r="M6122" s="10">
        <v>0</v>
      </c>
      <c r="N6122" s="10">
        <v>0</v>
      </c>
    </row>
    <row r="6123" spans="1:14" x14ac:dyDescent="0.15">
      <c r="A6123" t="str">
        <f t="shared" si="98"/>
        <v>202005_445_4562342690043</v>
      </c>
      <c r="B6123" s="10">
        <v>202005</v>
      </c>
      <c r="C6123" s="10">
        <v>445</v>
      </c>
      <c r="D6123" s="10" t="s">
        <v>120</v>
      </c>
      <c r="E6123" s="11">
        <v>4562342690043</v>
      </c>
      <c r="F6123" s="10">
        <v>0</v>
      </c>
      <c r="G6123" s="10">
        <v>0</v>
      </c>
      <c r="H6123" s="10" t="s">
        <v>21</v>
      </c>
      <c r="I6123" s="10" t="s">
        <v>19</v>
      </c>
      <c r="J6123" s="10" t="s">
        <v>329</v>
      </c>
      <c r="K6123" s="10">
        <v>6</v>
      </c>
      <c r="L6123" s="10">
        <v>0</v>
      </c>
      <c r="M6123" s="10">
        <v>0</v>
      </c>
      <c r="N6123" s="10">
        <v>0</v>
      </c>
    </row>
    <row r="6124" spans="1:14" x14ac:dyDescent="0.15">
      <c r="A6124" t="str">
        <f t="shared" si="98"/>
        <v>202005_445_4562342690067</v>
      </c>
      <c r="B6124" s="10">
        <v>202005</v>
      </c>
      <c r="C6124" s="10">
        <v>445</v>
      </c>
      <c r="D6124" s="10" t="s">
        <v>120</v>
      </c>
      <c r="E6124" s="11">
        <v>4562342690067</v>
      </c>
      <c r="F6124" s="10">
        <v>0</v>
      </c>
      <c r="G6124" s="10">
        <v>0</v>
      </c>
      <c r="H6124" s="10" t="s">
        <v>23</v>
      </c>
      <c r="I6124" s="10" t="s">
        <v>19</v>
      </c>
      <c r="J6124" s="10" t="s">
        <v>329</v>
      </c>
      <c r="K6124" s="10">
        <v>16</v>
      </c>
      <c r="L6124" s="10">
        <v>1</v>
      </c>
      <c r="M6124" s="10">
        <v>0</v>
      </c>
      <c r="N6124" s="10">
        <v>0</v>
      </c>
    </row>
    <row r="6125" spans="1:14" x14ac:dyDescent="0.15">
      <c r="A6125" t="str">
        <f t="shared" si="98"/>
        <v>202005_445_4562342690074</v>
      </c>
      <c r="B6125" s="10">
        <v>202005</v>
      </c>
      <c r="C6125" s="10">
        <v>445</v>
      </c>
      <c r="D6125" s="10" t="s">
        <v>120</v>
      </c>
      <c r="E6125" s="11">
        <v>4562342690074</v>
      </c>
      <c r="F6125" s="10">
        <v>0</v>
      </c>
      <c r="G6125" s="10">
        <v>0</v>
      </c>
      <c r="H6125" s="10" t="s">
        <v>24</v>
      </c>
      <c r="I6125" s="10" t="s">
        <v>19</v>
      </c>
      <c r="J6125" s="10" t="s">
        <v>329</v>
      </c>
      <c r="K6125" s="10">
        <v>5</v>
      </c>
      <c r="L6125" s="10">
        <v>1</v>
      </c>
      <c r="M6125" s="10">
        <v>0</v>
      </c>
      <c r="N6125" s="10">
        <v>0</v>
      </c>
    </row>
    <row r="6126" spans="1:14" x14ac:dyDescent="0.15">
      <c r="A6126" t="str">
        <f t="shared" si="98"/>
        <v>202005_445_4562342690081</v>
      </c>
      <c r="B6126" s="10">
        <v>202005</v>
      </c>
      <c r="C6126" s="10">
        <v>445</v>
      </c>
      <c r="D6126" s="10" t="s">
        <v>120</v>
      </c>
      <c r="E6126" s="11">
        <v>4562342690081</v>
      </c>
      <c r="F6126" s="10">
        <v>0</v>
      </c>
      <c r="G6126" s="10">
        <v>0</v>
      </c>
      <c r="H6126" s="10" t="s">
        <v>25</v>
      </c>
      <c r="I6126" s="10" t="s">
        <v>19</v>
      </c>
      <c r="J6126" s="10" t="s">
        <v>329</v>
      </c>
      <c r="K6126" s="10">
        <v>1</v>
      </c>
      <c r="L6126" s="10">
        <v>1</v>
      </c>
      <c r="M6126" s="10">
        <v>0</v>
      </c>
      <c r="N6126" s="10">
        <v>0</v>
      </c>
    </row>
    <row r="6127" spans="1:14" x14ac:dyDescent="0.15">
      <c r="A6127" t="str">
        <f t="shared" si="98"/>
        <v>202005_116_4562342690029</v>
      </c>
      <c r="B6127" s="10">
        <v>202005</v>
      </c>
      <c r="C6127" s="10">
        <v>116</v>
      </c>
      <c r="D6127" s="10" t="s">
        <v>51</v>
      </c>
      <c r="E6127" s="11">
        <v>4562342690029</v>
      </c>
      <c r="F6127" s="10">
        <v>0</v>
      </c>
      <c r="G6127" s="10">
        <v>0</v>
      </c>
      <c r="H6127" s="10" t="s">
        <v>18</v>
      </c>
      <c r="I6127" s="10" t="s">
        <v>19</v>
      </c>
      <c r="J6127" s="10" t="s">
        <v>329</v>
      </c>
      <c r="K6127" s="10">
        <v>16</v>
      </c>
      <c r="L6127" s="10">
        <v>1</v>
      </c>
      <c r="M6127" s="10">
        <v>0</v>
      </c>
      <c r="N6127" s="10">
        <v>0</v>
      </c>
    </row>
    <row r="6128" spans="1:14" x14ac:dyDescent="0.15">
      <c r="A6128" t="str">
        <f t="shared" si="98"/>
        <v>202005_116_4562342690036</v>
      </c>
      <c r="B6128" s="10">
        <v>202005</v>
      </c>
      <c r="C6128" s="10">
        <v>116</v>
      </c>
      <c r="D6128" s="10" t="s">
        <v>51</v>
      </c>
      <c r="E6128" s="11">
        <v>4562342690036</v>
      </c>
      <c r="F6128" s="10">
        <v>0</v>
      </c>
      <c r="G6128" s="10">
        <v>0</v>
      </c>
      <c r="H6128" s="10" t="s">
        <v>20</v>
      </c>
      <c r="I6128" s="10" t="s">
        <v>19</v>
      </c>
      <c r="J6128" s="10" t="s">
        <v>329</v>
      </c>
      <c r="K6128" s="10">
        <v>1</v>
      </c>
      <c r="L6128" s="10">
        <v>0</v>
      </c>
      <c r="M6128" s="10">
        <v>0</v>
      </c>
      <c r="N6128" s="10">
        <v>0</v>
      </c>
    </row>
    <row r="6129" spans="1:14" x14ac:dyDescent="0.15">
      <c r="A6129" t="str">
        <f t="shared" si="98"/>
        <v>202005_116_4562342690050</v>
      </c>
      <c r="B6129" s="10">
        <v>202005</v>
      </c>
      <c r="C6129" s="10">
        <v>116</v>
      </c>
      <c r="D6129" s="10" t="s">
        <v>51</v>
      </c>
      <c r="E6129" s="11">
        <v>4562342690050</v>
      </c>
      <c r="F6129" s="10">
        <v>0</v>
      </c>
      <c r="G6129" s="10">
        <v>0</v>
      </c>
      <c r="H6129" s="10" t="s">
        <v>22</v>
      </c>
      <c r="I6129" s="10" t="s">
        <v>19</v>
      </c>
      <c r="J6129" s="10" t="s">
        <v>329</v>
      </c>
      <c r="K6129" s="10">
        <v>2</v>
      </c>
      <c r="L6129" s="10">
        <v>0</v>
      </c>
      <c r="M6129" s="10">
        <v>0</v>
      </c>
      <c r="N6129" s="10">
        <v>0</v>
      </c>
    </row>
    <row r="6130" spans="1:14" x14ac:dyDescent="0.15">
      <c r="A6130" t="str">
        <f t="shared" si="98"/>
        <v>202005_116_4562342690043</v>
      </c>
      <c r="B6130" s="10">
        <v>202005</v>
      </c>
      <c r="C6130" s="10">
        <v>116</v>
      </c>
      <c r="D6130" s="10" t="s">
        <v>51</v>
      </c>
      <c r="E6130" s="11">
        <v>4562342690043</v>
      </c>
      <c r="F6130" s="10">
        <v>0</v>
      </c>
      <c r="G6130" s="10">
        <v>0</v>
      </c>
      <c r="H6130" s="10" t="s">
        <v>21</v>
      </c>
      <c r="I6130" s="10" t="s">
        <v>19</v>
      </c>
      <c r="J6130" s="10" t="s">
        <v>329</v>
      </c>
      <c r="K6130" s="10">
        <v>18</v>
      </c>
      <c r="L6130" s="10">
        <v>0</v>
      </c>
      <c r="M6130" s="10">
        <v>0</v>
      </c>
      <c r="N6130" s="10">
        <v>0</v>
      </c>
    </row>
    <row r="6131" spans="1:14" x14ac:dyDescent="0.15">
      <c r="A6131" t="str">
        <f t="shared" si="98"/>
        <v>202005_116_4562342690067</v>
      </c>
      <c r="B6131" s="10">
        <v>202005</v>
      </c>
      <c r="C6131" s="10">
        <v>116</v>
      </c>
      <c r="D6131" s="10" t="s">
        <v>51</v>
      </c>
      <c r="E6131" s="11">
        <v>4562342690067</v>
      </c>
      <c r="F6131" s="10">
        <v>0</v>
      </c>
      <c r="G6131" s="10">
        <v>0</v>
      </c>
      <c r="H6131" s="10" t="s">
        <v>23</v>
      </c>
      <c r="I6131" s="10" t="s">
        <v>19</v>
      </c>
      <c r="J6131" s="10" t="s">
        <v>329</v>
      </c>
      <c r="K6131" s="10">
        <v>15</v>
      </c>
      <c r="L6131" s="10">
        <v>0</v>
      </c>
      <c r="M6131" s="10">
        <v>0</v>
      </c>
      <c r="N6131" s="10">
        <v>0</v>
      </c>
    </row>
    <row r="6132" spans="1:14" x14ac:dyDescent="0.15">
      <c r="A6132" t="str">
        <f t="shared" si="98"/>
        <v>202005_116_4562342690074</v>
      </c>
      <c r="B6132" s="10">
        <v>202005</v>
      </c>
      <c r="C6132" s="10">
        <v>116</v>
      </c>
      <c r="D6132" s="10" t="s">
        <v>51</v>
      </c>
      <c r="E6132" s="11">
        <v>4562342690074</v>
      </c>
      <c r="F6132" s="10">
        <v>0</v>
      </c>
      <c r="G6132" s="10">
        <v>0</v>
      </c>
      <c r="H6132" s="10" t="s">
        <v>24</v>
      </c>
      <c r="I6132" s="10" t="s">
        <v>19</v>
      </c>
      <c r="J6132" s="10" t="s">
        <v>329</v>
      </c>
      <c r="K6132" s="10">
        <v>5</v>
      </c>
      <c r="L6132" s="10">
        <v>0</v>
      </c>
      <c r="M6132" s="10">
        <v>0</v>
      </c>
      <c r="N6132" s="10">
        <v>0</v>
      </c>
    </row>
    <row r="6133" spans="1:14" x14ac:dyDescent="0.15">
      <c r="A6133" t="str">
        <f t="shared" si="98"/>
        <v>202005_116_4562342690081</v>
      </c>
      <c r="B6133" s="10">
        <v>202005</v>
      </c>
      <c r="C6133" s="10">
        <v>116</v>
      </c>
      <c r="D6133" s="10" t="s">
        <v>51</v>
      </c>
      <c r="E6133" s="11">
        <v>4562342690081</v>
      </c>
      <c r="F6133" s="10">
        <v>0</v>
      </c>
      <c r="G6133" s="10">
        <v>0</v>
      </c>
      <c r="H6133" s="10" t="s">
        <v>25</v>
      </c>
      <c r="I6133" s="10" t="s">
        <v>19</v>
      </c>
      <c r="J6133" s="10" t="s">
        <v>329</v>
      </c>
      <c r="K6133" s="10">
        <v>2</v>
      </c>
      <c r="L6133" s="10">
        <v>0</v>
      </c>
      <c r="M6133" s="10">
        <v>0</v>
      </c>
      <c r="N6133" s="10">
        <v>0</v>
      </c>
    </row>
    <row r="6134" spans="1:14" x14ac:dyDescent="0.15">
      <c r="A6134" t="str">
        <f t="shared" si="98"/>
        <v>202005_300_4562342690029</v>
      </c>
      <c r="B6134" s="10">
        <v>202005</v>
      </c>
      <c r="C6134" s="10">
        <v>300</v>
      </c>
      <c r="D6134" s="10" t="s">
        <v>71</v>
      </c>
      <c r="E6134" s="11">
        <v>4562342690029</v>
      </c>
      <c r="F6134" s="10">
        <v>0</v>
      </c>
      <c r="G6134" s="10">
        <v>0</v>
      </c>
      <c r="H6134" s="10" t="s">
        <v>18</v>
      </c>
      <c r="I6134" s="10" t="s">
        <v>19</v>
      </c>
      <c r="J6134" s="10" t="s">
        <v>329</v>
      </c>
      <c r="K6134" s="10">
        <v>10</v>
      </c>
      <c r="L6134" s="10">
        <v>0</v>
      </c>
      <c r="M6134" s="10">
        <v>0</v>
      </c>
      <c r="N6134" s="10">
        <v>0</v>
      </c>
    </row>
    <row r="6135" spans="1:14" x14ac:dyDescent="0.15">
      <c r="A6135" t="str">
        <f t="shared" si="98"/>
        <v>202005_300_4562342690036</v>
      </c>
      <c r="B6135" s="10">
        <v>202005</v>
      </c>
      <c r="C6135" s="10">
        <v>300</v>
      </c>
      <c r="D6135" s="10" t="s">
        <v>71</v>
      </c>
      <c r="E6135" s="11">
        <v>4562342690036</v>
      </c>
      <c r="F6135" s="10">
        <v>0</v>
      </c>
      <c r="G6135" s="10">
        <v>0</v>
      </c>
      <c r="H6135" s="10" t="s">
        <v>20</v>
      </c>
      <c r="I6135" s="10" t="s">
        <v>19</v>
      </c>
      <c r="J6135" s="10" t="s">
        <v>329</v>
      </c>
      <c r="K6135" s="10">
        <v>3</v>
      </c>
      <c r="L6135" s="10">
        <v>0</v>
      </c>
      <c r="M6135" s="10">
        <v>0</v>
      </c>
      <c r="N6135" s="10">
        <v>0</v>
      </c>
    </row>
    <row r="6136" spans="1:14" x14ac:dyDescent="0.15">
      <c r="A6136" t="str">
        <f t="shared" si="98"/>
        <v>202005_300_4562342690050</v>
      </c>
      <c r="B6136" s="10">
        <v>202005</v>
      </c>
      <c r="C6136" s="10">
        <v>300</v>
      </c>
      <c r="D6136" s="10" t="s">
        <v>71</v>
      </c>
      <c r="E6136" s="11">
        <v>4562342690050</v>
      </c>
      <c r="F6136" s="10">
        <v>0</v>
      </c>
      <c r="G6136" s="10">
        <v>0</v>
      </c>
      <c r="H6136" s="10" t="s">
        <v>22</v>
      </c>
      <c r="I6136" s="10" t="s">
        <v>19</v>
      </c>
      <c r="J6136" s="10" t="s">
        <v>329</v>
      </c>
      <c r="K6136" s="10">
        <v>0</v>
      </c>
      <c r="L6136" s="10">
        <v>0</v>
      </c>
      <c r="M6136" s="10">
        <v>0</v>
      </c>
      <c r="N6136" s="10">
        <v>0</v>
      </c>
    </row>
    <row r="6137" spans="1:14" x14ac:dyDescent="0.15">
      <c r="A6137" t="str">
        <f t="shared" si="98"/>
        <v>202005_300_4562342690043</v>
      </c>
      <c r="B6137" s="10">
        <v>202005</v>
      </c>
      <c r="C6137" s="10">
        <v>300</v>
      </c>
      <c r="D6137" s="10" t="s">
        <v>71</v>
      </c>
      <c r="E6137" s="11">
        <v>4562342690043</v>
      </c>
      <c r="F6137" s="10">
        <v>0</v>
      </c>
      <c r="G6137" s="10">
        <v>0</v>
      </c>
      <c r="H6137" s="10" t="s">
        <v>21</v>
      </c>
      <c r="I6137" s="10" t="s">
        <v>19</v>
      </c>
      <c r="J6137" s="10" t="s">
        <v>329</v>
      </c>
      <c r="K6137" s="10">
        <v>16</v>
      </c>
      <c r="L6137" s="10">
        <v>2</v>
      </c>
      <c r="M6137" s="10">
        <v>0</v>
      </c>
      <c r="N6137" s="10">
        <v>0</v>
      </c>
    </row>
    <row r="6138" spans="1:14" x14ac:dyDescent="0.15">
      <c r="A6138" t="str">
        <f t="shared" si="98"/>
        <v>202005_300_4562342690067</v>
      </c>
      <c r="B6138" s="10">
        <v>202005</v>
      </c>
      <c r="C6138" s="10">
        <v>300</v>
      </c>
      <c r="D6138" s="10" t="s">
        <v>71</v>
      </c>
      <c r="E6138" s="11">
        <v>4562342690067</v>
      </c>
      <c r="F6138" s="10">
        <v>0</v>
      </c>
      <c r="G6138" s="10">
        <v>0</v>
      </c>
      <c r="H6138" s="10" t="s">
        <v>23</v>
      </c>
      <c r="I6138" s="10" t="s">
        <v>19</v>
      </c>
      <c r="J6138" s="10" t="s">
        <v>329</v>
      </c>
      <c r="K6138" s="10">
        <v>20</v>
      </c>
      <c r="L6138" s="10">
        <v>1</v>
      </c>
      <c r="M6138" s="10">
        <v>0</v>
      </c>
      <c r="N6138" s="10">
        <v>0</v>
      </c>
    </row>
    <row r="6139" spans="1:14" x14ac:dyDescent="0.15">
      <c r="A6139" t="str">
        <f t="shared" si="98"/>
        <v>202005_300_4562342690074</v>
      </c>
      <c r="B6139" s="10">
        <v>202005</v>
      </c>
      <c r="C6139" s="10">
        <v>300</v>
      </c>
      <c r="D6139" s="10" t="s">
        <v>71</v>
      </c>
      <c r="E6139" s="11">
        <v>4562342690074</v>
      </c>
      <c r="F6139" s="10">
        <v>0</v>
      </c>
      <c r="G6139" s="10">
        <v>0</v>
      </c>
      <c r="H6139" s="10" t="s">
        <v>24</v>
      </c>
      <c r="I6139" s="10" t="s">
        <v>19</v>
      </c>
      <c r="J6139" s="10" t="s">
        <v>329</v>
      </c>
      <c r="K6139" s="10">
        <v>5</v>
      </c>
      <c r="L6139" s="10">
        <v>0</v>
      </c>
      <c r="M6139" s="10">
        <v>0</v>
      </c>
      <c r="N6139" s="10">
        <v>0</v>
      </c>
    </row>
    <row r="6140" spans="1:14" x14ac:dyDescent="0.15">
      <c r="A6140" t="str">
        <f t="shared" si="98"/>
        <v>202005_300_4562342690081</v>
      </c>
      <c r="B6140" s="10">
        <v>202005</v>
      </c>
      <c r="C6140" s="10">
        <v>300</v>
      </c>
      <c r="D6140" s="10" t="s">
        <v>71</v>
      </c>
      <c r="E6140" s="11">
        <v>4562342690081</v>
      </c>
      <c r="F6140" s="10">
        <v>0</v>
      </c>
      <c r="G6140" s="10">
        <v>0</v>
      </c>
      <c r="H6140" s="10" t="s">
        <v>25</v>
      </c>
      <c r="I6140" s="10" t="s">
        <v>19</v>
      </c>
      <c r="J6140" s="10" t="s">
        <v>329</v>
      </c>
      <c r="K6140" s="10">
        <v>0</v>
      </c>
      <c r="L6140" s="10">
        <v>0</v>
      </c>
      <c r="M6140" s="10">
        <v>0</v>
      </c>
      <c r="N6140" s="10">
        <v>0</v>
      </c>
    </row>
    <row r="6141" spans="1:14" x14ac:dyDescent="0.15">
      <c r="A6141" t="str">
        <f t="shared" si="98"/>
        <v>202005_320_4562342690029</v>
      </c>
      <c r="B6141" s="10">
        <v>202005</v>
      </c>
      <c r="C6141" s="10">
        <v>320</v>
      </c>
      <c r="D6141" s="10" t="s">
        <v>82</v>
      </c>
      <c r="E6141" s="11">
        <v>4562342690029</v>
      </c>
      <c r="F6141" s="10">
        <v>0</v>
      </c>
      <c r="G6141" s="10">
        <v>0</v>
      </c>
      <c r="H6141" s="10" t="s">
        <v>18</v>
      </c>
      <c r="I6141" s="10" t="s">
        <v>19</v>
      </c>
      <c r="J6141" s="10" t="s">
        <v>329</v>
      </c>
      <c r="K6141" s="10">
        <v>18</v>
      </c>
      <c r="L6141" s="10">
        <v>0</v>
      </c>
      <c r="M6141" s="10">
        <v>0</v>
      </c>
      <c r="N6141" s="10">
        <v>0</v>
      </c>
    </row>
    <row r="6142" spans="1:14" x14ac:dyDescent="0.15">
      <c r="A6142" t="str">
        <f t="shared" si="98"/>
        <v>202005_320_4562342690036</v>
      </c>
      <c r="B6142" s="10">
        <v>202005</v>
      </c>
      <c r="C6142" s="10">
        <v>320</v>
      </c>
      <c r="D6142" s="10" t="s">
        <v>82</v>
      </c>
      <c r="E6142" s="11">
        <v>4562342690036</v>
      </c>
      <c r="F6142" s="10">
        <v>0</v>
      </c>
      <c r="G6142" s="10">
        <v>0</v>
      </c>
      <c r="H6142" s="10" t="s">
        <v>20</v>
      </c>
      <c r="I6142" s="10" t="s">
        <v>19</v>
      </c>
      <c r="J6142" s="10" t="s">
        <v>329</v>
      </c>
      <c r="K6142" s="10">
        <v>6</v>
      </c>
      <c r="L6142" s="10">
        <v>0</v>
      </c>
      <c r="M6142" s="10">
        <v>0</v>
      </c>
      <c r="N6142" s="10">
        <v>0</v>
      </c>
    </row>
    <row r="6143" spans="1:14" x14ac:dyDescent="0.15">
      <c r="A6143" t="str">
        <f t="shared" si="98"/>
        <v>202005_320_4562342690050</v>
      </c>
      <c r="B6143" s="10">
        <v>202005</v>
      </c>
      <c r="C6143" s="10">
        <v>320</v>
      </c>
      <c r="D6143" s="10" t="s">
        <v>82</v>
      </c>
      <c r="E6143" s="11">
        <v>4562342690050</v>
      </c>
      <c r="F6143" s="10">
        <v>0</v>
      </c>
      <c r="G6143" s="10">
        <v>0</v>
      </c>
      <c r="H6143" s="10" t="s">
        <v>22</v>
      </c>
      <c r="I6143" s="10" t="s">
        <v>19</v>
      </c>
      <c r="J6143" s="10" t="s">
        <v>329</v>
      </c>
      <c r="K6143" s="10">
        <v>7</v>
      </c>
      <c r="L6143" s="10">
        <v>0</v>
      </c>
      <c r="M6143" s="10">
        <v>0</v>
      </c>
      <c r="N6143" s="10">
        <v>0</v>
      </c>
    </row>
    <row r="6144" spans="1:14" x14ac:dyDescent="0.15">
      <c r="A6144" t="str">
        <f t="shared" si="98"/>
        <v>202005_320_4562342690043</v>
      </c>
      <c r="B6144" s="10">
        <v>202005</v>
      </c>
      <c r="C6144" s="10">
        <v>320</v>
      </c>
      <c r="D6144" s="10" t="s">
        <v>82</v>
      </c>
      <c r="E6144" s="11">
        <v>4562342690043</v>
      </c>
      <c r="F6144" s="10">
        <v>0</v>
      </c>
      <c r="G6144" s="10">
        <v>0</v>
      </c>
      <c r="H6144" s="10" t="s">
        <v>21</v>
      </c>
      <c r="I6144" s="10" t="s">
        <v>19</v>
      </c>
      <c r="J6144" s="10" t="s">
        <v>329</v>
      </c>
      <c r="K6144" s="10">
        <v>18</v>
      </c>
      <c r="L6144" s="10">
        <v>0</v>
      </c>
      <c r="M6144" s="10">
        <v>0</v>
      </c>
      <c r="N6144" s="10">
        <v>0</v>
      </c>
    </row>
    <row r="6145" spans="1:14" x14ac:dyDescent="0.15">
      <c r="A6145" t="str">
        <f t="shared" si="98"/>
        <v>202005_320_4562342690067</v>
      </c>
      <c r="B6145" s="10">
        <v>202005</v>
      </c>
      <c r="C6145" s="10">
        <v>320</v>
      </c>
      <c r="D6145" s="10" t="s">
        <v>82</v>
      </c>
      <c r="E6145" s="11">
        <v>4562342690067</v>
      </c>
      <c r="F6145" s="10">
        <v>0</v>
      </c>
      <c r="G6145" s="10">
        <v>0</v>
      </c>
      <c r="H6145" s="10" t="s">
        <v>23</v>
      </c>
      <c r="I6145" s="10" t="s">
        <v>19</v>
      </c>
      <c r="J6145" s="10" t="s">
        <v>329</v>
      </c>
      <c r="K6145" s="10">
        <v>23</v>
      </c>
      <c r="L6145" s="10">
        <v>0</v>
      </c>
      <c r="M6145" s="10">
        <v>0</v>
      </c>
      <c r="N6145" s="10">
        <v>0</v>
      </c>
    </row>
    <row r="6146" spans="1:14" x14ac:dyDescent="0.15">
      <c r="A6146" t="str">
        <f t="shared" si="98"/>
        <v>202005_320_4562342690074</v>
      </c>
      <c r="B6146" s="10">
        <v>202005</v>
      </c>
      <c r="C6146" s="10">
        <v>320</v>
      </c>
      <c r="D6146" s="10" t="s">
        <v>82</v>
      </c>
      <c r="E6146" s="11">
        <v>4562342690074</v>
      </c>
      <c r="F6146" s="10">
        <v>0</v>
      </c>
      <c r="G6146" s="10">
        <v>0</v>
      </c>
      <c r="H6146" s="10" t="s">
        <v>24</v>
      </c>
      <c r="I6146" s="10" t="s">
        <v>19</v>
      </c>
      <c r="J6146" s="10" t="s">
        <v>329</v>
      </c>
      <c r="K6146" s="10">
        <v>18</v>
      </c>
      <c r="L6146" s="10">
        <v>0</v>
      </c>
      <c r="M6146" s="10">
        <v>0</v>
      </c>
      <c r="N6146" s="10">
        <v>0</v>
      </c>
    </row>
    <row r="6147" spans="1:14" x14ac:dyDescent="0.15">
      <c r="A6147" t="str">
        <f t="shared" si="98"/>
        <v>202005_320_4562342690081</v>
      </c>
      <c r="B6147" s="10">
        <v>202005</v>
      </c>
      <c r="C6147" s="10">
        <v>320</v>
      </c>
      <c r="D6147" s="10" t="s">
        <v>82</v>
      </c>
      <c r="E6147" s="11">
        <v>4562342690081</v>
      </c>
      <c r="F6147" s="10">
        <v>0</v>
      </c>
      <c r="G6147" s="10">
        <v>0</v>
      </c>
      <c r="H6147" s="10" t="s">
        <v>25</v>
      </c>
      <c r="I6147" s="10" t="s">
        <v>19</v>
      </c>
      <c r="J6147" s="10" t="s">
        <v>329</v>
      </c>
      <c r="K6147" s="10">
        <v>4</v>
      </c>
      <c r="L6147" s="10">
        <v>0</v>
      </c>
      <c r="M6147" s="10">
        <v>0</v>
      </c>
      <c r="N6147" s="10">
        <v>0</v>
      </c>
    </row>
    <row r="6148" spans="1:14" x14ac:dyDescent="0.15">
      <c r="A6148" t="str">
        <f t="shared" si="98"/>
        <v>202005_8_4562342690029</v>
      </c>
      <c r="B6148" s="10">
        <v>202005</v>
      </c>
      <c r="C6148" s="10">
        <v>8</v>
      </c>
      <c r="D6148" s="10" t="s">
        <v>36</v>
      </c>
      <c r="E6148" s="11">
        <v>4562342690029</v>
      </c>
      <c r="F6148" s="10">
        <v>0</v>
      </c>
      <c r="G6148" s="10">
        <v>0</v>
      </c>
      <c r="H6148" s="10" t="s">
        <v>18</v>
      </c>
      <c r="I6148" s="10" t="s">
        <v>19</v>
      </c>
      <c r="J6148" s="10" t="s">
        <v>329</v>
      </c>
      <c r="K6148" s="10">
        <v>11</v>
      </c>
      <c r="L6148" s="10">
        <v>1</v>
      </c>
      <c r="M6148" s="10">
        <v>0</v>
      </c>
      <c r="N6148" s="10">
        <v>0</v>
      </c>
    </row>
    <row r="6149" spans="1:14" x14ac:dyDescent="0.15">
      <c r="A6149" t="str">
        <f t="shared" si="98"/>
        <v>202005_8_4562342690036</v>
      </c>
      <c r="B6149" s="10">
        <v>202005</v>
      </c>
      <c r="C6149" s="10">
        <v>8</v>
      </c>
      <c r="D6149" s="10" t="s">
        <v>36</v>
      </c>
      <c r="E6149" s="11">
        <v>4562342690036</v>
      </c>
      <c r="F6149" s="10">
        <v>0</v>
      </c>
      <c r="G6149" s="10">
        <v>0</v>
      </c>
      <c r="H6149" s="10" t="s">
        <v>20</v>
      </c>
      <c r="I6149" s="10" t="s">
        <v>19</v>
      </c>
      <c r="J6149" s="10" t="s">
        <v>329</v>
      </c>
      <c r="K6149" s="10">
        <v>5</v>
      </c>
      <c r="L6149" s="10">
        <v>1</v>
      </c>
      <c r="M6149" s="10">
        <v>0</v>
      </c>
      <c r="N6149" s="10">
        <v>0</v>
      </c>
    </row>
    <row r="6150" spans="1:14" x14ac:dyDescent="0.15">
      <c r="A6150" t="str">
        <f t="shared" si="98"/>
        <v>202005_8_4562342690050</v>
      </c>
      <c r="B6150" s="10">
        <v>202005</v>
      </c>
      <c r="C6150" s="10">
        <v>8</v>
      </c>
      <c r="D6150" s="10" t="s">
        <v>36</v>
      </c>
      <c r="E6150" s="11">
        <v>4562342690050</v>
      </c>
      <c r="F6150" s="10">
        <v>0</v>
      </c>
      <c r="G6150" s="10">
        <v>0</v>
      </c>
      <c r="H6150" s="10" t="s">
        <v>22</v>
      </c>
      <c r="I6150" s="10" t="s">
        <v>19</v>
      </c>
      <c r="J6150" s="10" t="s">
        <v>329</v>
      </c>
      <c r="K6150" s="10">
        <v>5</v>
      </c>
      <c r="L6150" s="10">
        <v>0</v>
      </c>
      <c r="M6150" s="10">
        <v>0</v>
      </c>
      <c r="N6150" s="10">
        <v>0</v>
      </c>
    </row>
    <row r="6151" spans="1:14" x14ac:dyDescent="0.15">
      <c r="A6151" t="str">
        <f t="shared" si="98"/>
        <v>202005_8_4562342690043</v>
      </c>
      <c r="B6151" s="10">
        <v>202005</v>
      </c>
      <c r="C6151" s="10">
        <v>8</v>
      </c>
      <c r="D6151" s="10" t="s">
        <v>36</v>
      </c>
      <c r="E6151" s="11">
        <v>4562342690043</v>
      </c>
      <c r="F6151" s="10">
        <v>0</v>
      </c>
      <c r="G6151" s="10">
        <v>0</v>
      </c>
      <c r="H6151" s="10" t="s">
        <v>21</v>
      </c>
      <c r="I6151" s="10" t="s">
        <v>19</v>
      </c>
      <c r="J6151" s="10" t="s">
        <v>329</v>
      </c>
      <c r="K6151" s="10">
        <v>12</v>
      </c>
      <c r="L6151" s="10">
        <v>0</v>
      </c>
      <c r="M6151" s="10">
        <v>0</v>
      </c>
      <c r="N6151" s="10">
        <v>0</v>
      </c>
    </row>
    <row r="6152" spans="1:14" x14ac:dyDescent="0.15">
      <c r="A6152" t="str">
        <f t="shared" si="98"/>
        <v>202005_8_4562342690067</v>
      </c>
      <c r="B6152" s="10">
        <v>202005</v>
      </c>
      <c r="C6152" s="10">
        <v>8</v>
      </c>
      <c r="D6152" s="10" t="s">
        <v>36</v>
      </c>
      <c r="E6152" s="11">
        <v>4562342690067</v>
      </c>
      <c r="F6152" s="10">
        <v>0</v>
      </c>
      <c r="G6152" s="10">
        <v>0</v>
      </c>
      <c r="H6152" s="10" t="s">
        <v>23</v>
      </c>
      <c r="I6152" s="10" t="s">
        <v>19</v>
      </c>
      <c r="J6152" s="10" t="s">
        <v>329</v>
      </c>
      <c r="K6152" s="10">
        <v>19</v>
      </c>
      <c r="L6152" s="10">
        <v>0</v>
      </c>
      <c r="M6152" s="10">
        <v>0</v>
      </c>
      <c r="N6152" s="10">
        <v>0</v>
      </c>
    </row>
    <row r="6153" spans="1:14" x14ac:dyDescent="0.15">
      <c r="A6153" t="str">
        <f t="shared" si="98"/>
        <v>202005_8_4562342690074</v>
      </c>
      <c r="B6153" s="10">
        <v>202005</v>
      </c>
      <c r="C6153" s="10">
        <v>8</v>
      </c>
      <c r="D6153" s="10" t="s">
        <v>36</v>
      </c>
      <c r="E6153" s="11">
        <v>4562342690074</v>
      </c>
      <c r="F6153" s="10">
        <v>0</v>
      </c>
      <c r="G6153" s="10">
        <v>0</v>
      </c>
      <c r="H6153" s="10" t="s">
        <v>24</v>
      </c>
      <c r="I6153" s="10" t="s">
        <v>19</v>
      </c>
      <c r="J6153" s="10" t="s">
        <v>329</v>
      </c>
      <c r="K6153" s="10">
        <v>13</v>
      </c>
      <c r="L6153" s="10">
        <v>0</v>
      </c>
      <c r="M6153" s="10">
        <v>0</v>
      </c>
      <c r="N6153" s="10">
        <v>0</v>
      </c>
    </row>
    <row r="6154" spans="1:14" x14ac:dyDescent="0.15">
      <c r="A6154" t="str">
        <f t="shared" si="98"/>
        <v>202005_8_4562342690081</v>
      </c>
      <c r="B6154" s="10">
        <v>202005</v>
      </c>
      <c r="C6154" s="10">
        <v>8</v>
      </c>
      <c r="D6154" s="10" t="s">
        <v>36</v>
      </c>
      <c r="E6154" s="11">
        <v>4562342690081</v>
      </c>
      <c r="F6154" s="10">
        <v>0</v>
      </c>
      <c r="G6154" s="10">
        <v>0</v>
      </c>
      <c r="H6154" s="10" t="s">
        <v>25</v>
      </c>
      <c r="I6154" s="10" t="s">
        <v>19</v>
      </c>
      <c r="J6154" s="10" t="s">
        <v>329</v>
      </c>
      <c r="K6154" s="10">
        <v>3</v>
      </c>
      <c r="L6154" s="10">
        <v>0</v>
      </c>
      <c r="M6154" s="10">
        <v>0</v>
      </c>
      <c r="N6154" s="10">
        <v>0</v>
      </c>
    </row>
    <row r="6155" spans="1:14" x14ac:dyDescent="0.15">
      <c r="A6155" t="str">
        <f t="shared" si="98"/>
        <v>202005_39_4562342690029</v>
      </c>
      <c r="B6155" s="10">
        <v>202005</v>
      </c>
      <c r="C6155" s="10">
        <v>39</v>
      </c>
      <c r="D6155" s="10" t="s">
        <v>40</v>
      </c>
      <c r="E6155" s="11">
        <v>4562342690029</v>
      </c>
      <c r="F6155" s="10">
        <v>0</v>
      </c>
      <c r="G6155" s="10">
        <v>0</v>
      </c>
      <c r="H6155" s="10" t="s">
        <v>18</v>
      </c>
      <c r="I6155" s="10" t="s">
        <v>19</v>
      </c>
      <c r="J6155" s="10" t="s">
        <v>329</v>
      </c>
      <c r="K6155" s="10">
        <v>16</v>
      </c>
      <c r="L6155" s="10">
        <v>1</v>
      </c>
      <c r="M6155" s="10">
        <v>0</v>
      </c>
      <c r="N6155" s="10">
        <v>0</v>
      </c>
    </row>
    <row r="6156" spans="1:14" x14ac:dyDescent="0.15">
      <c r="A6156" t="str">
        <f t="shared" si="98"/>
        <v>202005_39_4562342690036</v>
      </c>
      <c r="B6156" s="10">
        <v>202005</v>
      </c>
      <c r="C6156" s="10">
        <v>39</v>
      </c>
      <c r="D6156" s="10" t="s">
        <v>40</v>
      </c>
      <c r="E6156" s="11">
        <v>4562342690036</v>
      </c>
      <c r="F6156" s="10">
        <v>0</v>
      </c>
      <c r="G6156" s="10">
        <v>0</v>
      </c>
      <c r="H6156" s="10" t="s">
        <v>20</v>
      </c>
      <c r="I6156" s="10" t="s">
        <v>19</v>
      </c>
      <c r="J6156" s="10" t="s">
        <v>329</v>
      </c>
      <c r="K6156" s="10">
        <v>3</v>
      </c>
      <c r="L6156" s="10">
        <v>0</v>
      </c>
      <c r="M6156" s="10">
        <v>0</v>
      </c>
      <c r="N6156" s="10">
        <v>0</v>
      </c>
    </row>
    <row r="6157" spans="1:14" x14ac:dyDescent="0.15">
      <c r="A6157" t="str">
        <f t="shared" si="98"/>
        <v>202005_39_4562342690050</v>
      </c>
      <c r="B6157" s="10">
        <v>202005</v>
      </c>
      <c r="C6157" s="10">
        <v>39</v>
      </c>
      <c r="D6157" s="10" t="s">
        <v>40</v>
      </c>
      <c r="E6157" s="11">
        <v>4562342690050</v>
      </c>
      <c r="F6157" s="10">
        <v>0</v>
      </c>
      <c r="G6157" s="10">
        <v>0</v>
      </c>
      <c r="H6157" s="10" t="s">
        <v>22</v>
      </c>
      <c r="I6157" s="10" t="s">
        <v>19</v>
      </c>
      <c r="J6157" s="10" t="s">
        <v>329</v>
      </c>
      <c r="K6157" s="10">
        <v>1</v>
      </c>
      <c r="L6157" s="10">
        <v>0</v>
      </c>
      <c r="M6157" s="10">
        <v>0</v>
      </c>
      <c r="N6157" s="10">
        <v>0</v>
      </c>
    </row>
    <row r="6158" spans="1:14" x14ac:dyDescent="0.15">
      <c r="A6158" t="str">
        <f t="shared" si="98"/>
        <v>202005_39_4562342690043</v>
      </c>
      <c r="B6158" s="10">
        <v>202005</v>
      </c>
      <c r="C6158" s="10">
        <v>39</v>
      </c>
      <c r="D6158" s="10" t="s">
        <v>40</v>
      </c>
      <c r="E6158" s="11">
        <v>4562342690043</v>
      </c>
      <c r="F6158" s="10">
        <v>0</v>
      </c>
      <c r="G6158" s="10">
        <v>0</v>
      </c>
      <c r="H6158" s="10" t="s">
        <v>21</v>
      </c>
      <c r="I6158" s="10" t="s">
        <v>19</v>
      </c>
      <c r="J6158" s="10" t="s">
        <v>329</v>
      </c>
      <c r="K6158" s="10">
        <v>9</v>
      </c>
      <c r="L6158" s="10">
        <v>0</v>
      </c>
      <c r="M6158" s="10">
        <v>0</v>
      </c>
      <c r="N6158" s="10">
        <v>0</v>
      </c>
    </row>
    <row r="6159" spans="1:14" x14ac:dyDescent="0.15">
      <c r="A6159" t="str">
        <f t="shared" si="98"/>
        <v>202005_39_4562342690067</v>
      </c>
      <c r="B6159" s="10">
        <v>202005</v>
      </c>
      <c r="C6159" s="10">
        <v>39</v>
      </c>
      <c r="D6159" s="10" t="s">
        <v>40</v>
      </c>
      <c r="E6159" s="11">
        <v>4562342690067</v>
      </c>
      <c r="F6159" s="10">
        <v>0</v>
      </c>
      <c r="G6159" s="10">
        <v>0</v>
      </c>
      <c r="H6159" s="10" t="s">
        <v>23</v>
      </c>
      <c r="I6159" s="10" t="s">
        <v>19</v>
      </c>
      <c r="J6159" s="10" t="s">
        <v>329</v>
      </c>
      <c r="K6159" s="10">
        <v>12</v>
      </c>
      <c r="L6159" s="10">
        <v>0</v>
      </c>
      <c r="M6159" s="10">
        <v>0</v>
      </c>
      <c r="N6159" s="10">
        <v>0</v>
      </c>
    </row>
    <row r="6160" spans="1:14" x14ac:dyDescent="0.15">
      <c r="A6160" t="str">
        <f t="shared" si="98"/>
        <v>202005_39_4562342690074</v>
      </c>
      <c r="B6160" s="10">
        <v>202005</v>
      </c>
      <c r="C6160" s="10">
        <v>39</v>
      </c>
      <c r="D6160" s="10" t="s">
        <v>40</v>
      </c>
      <c r="E6160" s="11">
        <v>4562342690074</v>
      </c>
      <c r="F6160" s="10">
        <v>0</v>
      </c>
      <c r="G6160" s="10">
        <v>0</v>
      </c>
      <c r="H6160" s="10" t="s">
        <v>24</v>
      </c>
      <c r="I6160" s="10" t="s">
        <v>19</v>
      </c>
      <c r="J6160" s="10" t="s">
        <v>329</v>
      </c>
      <c r="K6160" s="10">
        <v>16</v>
      </c>
      <c r="L6160" s="10">
        <v>0</v>
      </c>
      <c r="M6160" s="10">
        <v>0</v>
      </c>
      <c r="N6160" s="10">
        <v>0</v>
      </c>
    </row>
    <row r="6161" spans="1:14" x14ac:dyDescent="0.15">
      <c r="A6161" t="str">
        <f t="shared" si="98"/>
        <v>202005_39_4562342690081</v>
      </c>
      <c r="B6161" s="10">
        <v>202005</v>
      </c>
      <c r="C6161" s="10">
        <v>39</v>
      </c>
      <c r="D6161" s="10" t="s">
        <v>40</v>
      </c>
      <c r="E6161" s="11">
        <v>4562342690081</v>
      </c>
      <c r="F6161" s="10">
        <v>0</v>
      </c>
      <c r="G6161" s="10">
        <v>0</v>
      </c>
      <c r="H6161" s="10" t="s">
        <v>25</v>
      </c>
      <c r="I6161" s="10" t="s">
        <v>19</v>
      </c>
      <c r="J6161" s="10" t="s">
        <v>329</v>
      </c>
      <c r="K6161" s="10">
        <v>3</v>
      </c>
      <c r="L6161" s="10">
        <v>1</v>
      </c>
      <c r="M6161" s="10">
        <v>0</v>
      </c>
      <c r="N6161" s="10">
        <v>0</v>
      </c>
    </row>
    <row r="6162" spans="1:14" x14ac:dyDescent="0.15">
      <c r="A6162" t="str">
        <f t="shared" si="98"/>
        <v>202005_44_4562342690029</v>
      </c>
      <c r="B6162" s="10">
        <v>202005</v>
      </c>
      <c r="C6162" s="10">
        <v>44</v>
      </c>
      <c r="D6162" s="10" t="s">
        <v>42</v>
      </c>
      <c r="E6162" s="11">
        <v>4562342690029</v>
      </c>
      <c r="F6162" s="10">
        <v>0</v>
      </c>
      <c r="G6162" s="10">
        <v>0</v>
      </c>
      <c r="H6162" s="10" t="s">
        <v>18</v>
      </c>
      <c r="I6162" s="10" t="s">
        <v>19</v>
      </c>
      <c r="J6162" s="10" t="s">
        <v>329</v>
      </c>
      <c r="K6162" s="10">
        <v>5</v>
      </c>
      <c r="L6162" s="10">
        <v>0</v>
      </c>
      <c r="M6162" s="10">
        <v>0</v>
      </c>
      <c r="N6162" s="10">
        <v>0</v>
      </c>
    </row>
    <row r="6163" spans="1:14" x14ac:dyDescent="0.15">
      <c r="A6163" t="str">
        <f t="shared" si="98"/>
        <v>202005_44_4562342690036</v>
      </c>
      <c r="B6163" s="10">
        <v>202005</v>
      </c>
      <c r="C6163" s="10">
        <v>44</v>
      </c>
      <c r="D6163" s="10" t="s">
        <v>42</v>
      </c>
      <c r="E6163" s="11">
        <v>4562342690036</v>
      </c>
      <c r="F6163" s="10">
        <v>0</v>
      </c>
      <c r="G6163" s="10">
        <v>0</v>
      </c>
      <c r="H6163" s="10" t="s">
        <v>20</v>
      </c>
      <c r="I6163" s="10" t="s">
        <v>19</v>
      </c>
      <c r="J6163" s="10" t="s">
        <v>329</v>
      </c>
      <c r="K6163" s="10">
        <v>4</v>
      </c>
      <c r="L6163" s="10">
        <v>0</v>
      </c>
      <c r="M6163" s="10">
        <v>0</v>
      </c>
      <c r="N6163" s="10">
        <v>0</v>
      </c>
    </row>
    <row r="6164" spans="1:14" x14ac:dyDescent="0.15">
      <c r="A6164" t="str">
        <f t="shared" si="98"/>
        <v>202005_44_4562342690050</v>
      </c>
      <c r="B6164" s="10">
        <v>202005</v>
      </c>
      <c r="C6164" s="10">
        <v>44</v>
      </c>
      <c r="D6164" s="10" t="s">
        <v>42</v>
      </c>
      <c r="E6164" s="11">
        <v>4562342690050</v>
      </c>
      <c r="F6164" s="10">
        <v>0</v>
      </c>
      <c r="G6164" s="10">
        <v>0</v>
      </c>
      <c r="H6164" s="10" t="s">
        <v>22</v>
      </c>
      <c r="I6164" s="10" t="s">
        <v>19</v>
      </c>
      <c r="J6164" s="10" t="s">
        <v>329</v>
      </c>
      <c r="K6164" s="10">
        <v>6</v>
      </c>
      <c r="L6164" s="10">
        <v>0</v>
      </c>
      <c r="M6164" s="10">
        <v>0</v>
      </c>
      <c r="N6164" s="10">
        <v>0</v>
      </c>
    </row>
    <row r="6165" spans="1:14" x14ac:dyDescent="0.15">
      <c r="A6165" t="str">
        <f t="shared" si="98"/>
        <v>202005_44_4562342690043</v>
      </c>
      <c r="B6165" s="10">
        <v>202005</v>
      </c>
      <c r="C6165" s="10">
        <v>44</v>
      </c>
      <c r="D6165" s="10" t="s">
        <v>42</v>
      </c>
      <c r="E6165" s="11">
        <v>4562342690043</v>
      </c>
      <c r="F6165" s="10">
        <v>0</v>
      </c>
      <c r="G6165" s="10">
        <v>0</v>
      </c>
      <c r="H6165" s="10" t="s">
        <v>21</v>
      </c>
      <c r="I6165" s="10" t="s">
        <v>19</v>
      </c>
      <c r="J6165" s="10" t="s">
        <v>329</v>
      </c>
      <c r="K6165" s="10">
        <v>11</v>
      </c>
      <c r="L6165" s="10">
        <v>1</v>
      </c>
      <c r="M6165" s="10">
        <v>0</v>
      </c>
      <c r="N6165" s="10">
        <v>0</v>
      </c>
    </row>
    <row r="6166" spans="1:14" x14ac:dyDescent="0.15">
      <c r="A6166" t="str">
        <f t="shared" si="98"/>
        <v>202005_44_4562342690067</v>
      </c>
      <c r="B6166" s="10">
        <v>202005</v>
      </c>
      <c r="C6166" s="10">
        <v>44</v>
      </c>
      <c r="D6166" s="10" t="s">
        <v>42</v>
      </c>
      <c r="E6166" s="11">
        <v>4562342690067</v>
      </c>
      <c r="F6166" s="10">
        <v>0</v>
      </c>
      <c r="G6166" s="10">
        <v>0</v>
      </c>
      <c r="H6166" s="10" t="s">
        <v>23</v>
      </c>
      <c r="I6166" s="10" t="s">
        <v>19</v>
      </c>
      <c r="J6166" s="10" t="s">
        <v>329</v>
      </c>
      <c r="K6166" s="10">
        <v>19</v>
      </c>
      <c r="L6166" s="10">
        <v>0</v>
      </c>
      <c r="M6166" s="10">
        <v>0</v>
      </c>
      <c r="N6166" s="10">
        <v>0</v>
      </c>
    </row>
    <row r="6167" spans="1:14" x14ac:dyDescent="0.15">
      <c r="A6167" t="str">
        <f t="shared" si="98"/>
        <v>202005_44_4562342690074</v>
      </c>
      <c r="B6167" s="10">
        <v>202005</v>
      </c>
      <c r="C6167" s="10">
        <v>44</v>
      </c>
      <c r="D6167" s="10" t="s">
        <v>42</v>
      </c>
      <c r="E6167" s="11">
        <v>4562342690074</v>
      </c>
      <c r="F6167" s="10">
        <v>0</v>
      </c>
      <c r="G6167" s="10">
        <v>0</v>
      </c>
      <c r="H6167" s="10" t="s">
        <v>24</v>
      </c>
      <c r="I6167" s="10" t="s">
        <v>19</v>
      </c>
      <c r="J6167" s="10" t="s">
        <v>329</v>
      </c>
      <c r="K6167" s="10">
        <v>18</v>
      </c>
      <c r="L6167" s="10">
        <v>1</v>
      </c>
      <c r="M6167" s="10">
        <v>0</v>
      </c>
      <c r="N6167" s="10">
        <v>0</v>
      </c>
    </row>
    <row r="6168" spans="1:14" x14ac:dyDescent="0.15">
      <c r="A6168" t="str">
        <f t="shared" si="98"/>
        <v>202005_44_4562342690081</v>
      </c>
      <c r="B6168" s="10">
        <v>202005</v>
      </c>
      <c r="C6168" s="10">
        <v>44</v>
      </c>
      <c r="D6168" s="10" t="s">
        <v>42</v>
      </c>
      <c r="E6168" s="11">
        <v>4562342690081</v>
      </c>
      <c r="F6168" s="10">
        <v>0</v>
      </c>
      <c r="G6168" s="10">
        <v>0</v>
      </c>
      <c r="H6168" s="10" t="s">
        <v>25</v>
      </c>
      <c r="I6168" s="10" t="s">
        <v>19</v>
      </c>
      <c r="J6168" s="10" t="s">
        <v>329</v>
      </c>
      <c r="K6168" s="10">
        <v>6</v>
      </c>
      <c r="L6168" s="10">
        <v>0</v>
      </c>
      <c r="M6168" s="10">
        <v>0</v>
      </c>
      <c r="N6168" s="10">
        <v>0</v>
      </c>
    </row>
    <row r="6169" spans="1:14" x14ac:dyDescent="0.15">
      <c r="A6169" t="str">
        <f t="shared" ref="A6169:A6232" si="99">B6169&amp;"_"&amp;C6169&amp;"_"&amp;E6169</f>
        <v>202005_78_4562342690029</v>
      </c>
      <c r="B6169" s="10">
        <v>202005</v>
      </c>
      <c r="C6169" s="10">
        <v>78</v>
      </c>
      <c r="D6169" s="10" t="s">
        <v>45</v>
      </c>
      <c r="E6169" s="11">
        <v>4562342690029</v>
      </c>
      <c r="F6169" s="10">
        <v>0</v>
      </c>
      <c r="G6169" s="10">
        <v>0</v>
      </c>
      <c r="H6169" s="10" t="s">
        <v>18</v>
      </c>
      <c r="I6169" s="10" t="s">
        <v>19</v>
      </c>
      <c r="J6169" s="10" t="s">
        <v>329</v>
      </c>
      <c r="K6169" s="10">
        <v>6</v>
      </c>
      <c r="L6169" s="10">
        <v>0</v>
      </c>
      <c r="M6169" s="10">
        <v>0</v>
      </c>
      <c r="N6169" s="10">
        <v>0</v>
      </c>
    </row>
    <row r="6170" spans="1:14" x14ac:dyDescent="0.15">
      <c r="A6170" t="str">
        <f t="shared" si="99"/>
        <v>202005_78_4562342690036</v>
      </c>
      <c r="B6170" s="10">
        <v>202005</v>
      </c>
      <c r="C6170" s="10">
        <v>78</v>
      </c>
      <c r="D6170" s="10" t="s">
        <v>45</v>
      </c>
      <c r="E6170" s="11">
        <v>4562342690036</v>
      </c>
      <c r="F6170" s="10">
        <v>0</v>
      </c>
      <c r="G6170" s="10">
        <v>0</v>
      </c>
      <c r="H6170" s="10" t="s">
        <v>20</v>
      </c>
      <c r="I6170" s="10" t="s">
        <v>19</v>
      </c>
      <c r="J6170" s="10" t="s">
        <v>329</v>
      </c>
      <c r="K6170" s="10">
        <v>4</v>
      </c>
      <c r="L6170" s="10">
        <v>1</v>
      </c>
      <c r="M6170" s="10">
        <v>0</v>
      </c>
      <c r="N6170" s="10">
        <v>0</v>
      </c>
    </row>
    <row r="6171" spans="1:14" x14ac:dyDescent="0.15">
      <c r="A6171" t="str">
        <f t="shared" si="99"/>
        <v>202005_78_4562342690050</v>
      </c>
      <c r="B6171" s="10">
        <v>202005</v>
      </c>
      <c r="C6171" s="10">
        <v>78</v>
      </c>
      <c r="D6171" s="10" t="s">
        <v>45</v>
      </c>
      <c r="E6171" s="11">
        <v>4562342690050</v>
      </c>
      <c r="F6171" s="10">
        <v>0</v>
      </c>
      <c r="G6171" s="10">
        <v>0</v>
      </c>
      <c r="H6171" s="10" t="s">
        <v>22</v>
      </c>
      <c r="I6171" s="10" t="s">
        <v>19</v>
      </c>
      <c r="J6171" s="10" t="s">
        <v>329</v>
      </c>
      <c r="K6171" s="10">
        <v>7</v>
      </c>
      <c r="L6171" s="10">
        <v>1</v>
      </c>
      <c r="M6171" s="10">
        <v>0</v>
      </c>
      <c r="N6171" s="10">
        <v>0</v>
      </c>
    </row>
    <row r="6172" spans="1:14" x14ac:dyDescent="0.15">
      <c r="A6172" t="str">
        <f t="shared" si="99"/>
        <v>202005_78_4562342690043</v>
      </c>
      <c r="B6172" s="10">
        <v>202005</v>
      </c>
      <c r="C6172" s="10">
        <v>78</v>
      </c>
      <c r="D6172" s="10" t="s">
        <v>45</v>
      </c>
      <c r="E6172" s="11">
        <v>4562342690043</v>
      </c>
      <c r="F6172" s="10">
        <v>0</v>
      </c>
      <c r="G6172" s="10">
        <v>0</v>
      </c>
      <c r="H6172" s="10" t="s">
        <v>21</v>
      </c>
      <c r="I6172" s="10" t="s">
        <v>19</v>
      </c>
      <c r="J6172" s="10" t="s">
        <v>329</v>
      </c>
      <c r="K6172" s="10">
        <v>6</v>
      </c>
      <c r="L6172" s="10">
        <v>2</v>
      </c>
      <c r="M6172" s="10">
        <v>0</v>
      </c>
      <c r="N6172" s="10">
        <v>0</v>
      </c>
    </row>
    <row r="6173" spans="1:14" x14ac:dyDescent="0.15">
      <c r="A6173" t="str">
        <f t="shared" si="99"/>
        <v>202005_78_4562342690067</v>
      </c>
      <c r="B6173" s="10">
        <v>202005</v>
      </c>
      <c r="C6173" s="10">
        <v>78</v>
      </c>
      <c r="D6173" s="10" t="s">
        <v>45</v>
      </c>
      <c r="E6173" s="11">
        <v>4562342690067</v>
      </c>
      <c r="F6173" s="10">
        <v>0</v>
      </c>
      <c r="G6173" s="10">
        <v>0</v>
      </c>
      <c r="H6173" s="10" t="s">
        <v>23</v>
      </c>
      <c r="I6173" s="10" t="s">
        <v>19</v>
      </c>
      <c r="J6173" s="10" t="s">
        <v>329</v>
      </c>
      <c r="K6173" s="10">
        <v>15</v>
      </c>
      <c r="L6173" s="10">
        <v>0</v>
      </c>
      <c r="M6173" s="10">
        <v>0</v>
      </c>
      <c r="N6173" s="10">
        <v>0</v>
      </c>
    </row>
    <row r="6174" spans="1:14" x14ac:dyDescent="0.15">
      <c r="A6174" t="str">
        <f t="shared" si="99"/>
        <v>202005_78_4562342690074</v>
      </c>
      <c r="B6174" s="10">
        <v>202005</v>
      </c>
      <c r="C6174" s="10">
        <v>78</v>
      </c>
      <c r="D6174" s="10" t="s">
        <v>45</v>
      </c>
      <c r="E6174" s="11">
        <v>4562342690074</v>
      </c>
      <c r="F6174" s="10">
        <v>0</v>
      </c>
      <c r="G6174" s="10">
        <v>0</v>
      </c>
      <c r="H6174" s="10" t="s">
        <v>24</v>
      </c>
      <c r="I6174" s="10" t="s">
        <v>19</v>
      </c>
      <c r="J6174" s="10" t="s">
        <v>329</v>
      </c>
      <c r="K6174" s="10">
        <v>5</v>
      </c>
      <c r="L6174" s="10">
        <v>2</v>
      </c>
      <c r="M6174" s="10">
        <v>0</v>
      </c>
      <c r="N6174" s="10">
        <v>0</v>
      </c>
    </row>
    <row r="6175" spans="1:14" x14ac:dyDescent="0.15">
      <c r="A6175" t="str">
        <f t="shared" si="99"/>
        <v>202005_78_4562342690081</v>
      </c>
      <c r="B6175" s="10">
        <v>202005</v>
      </c>
      <c r="C6175" s="10">
        <v>78</v>
      </c>
      <c r="D6175" s="10" t="s">
        <v>45</v>
      </c>
      <c r="E6175" s="11">
        <v>4562342690081</v>
      </c>
      <c r="F6175" s="10">
        <v>0</v>
      </c>
      <c r="G6175" s="10">
        <v>0</v>
      </c>
      <c r="H6175" s="10" t="s">
        <v>25</v>
      </c>
      <c r="I6175" s="10" t="s">
        <v>19</v>
      </c>
      <c r="J6175" s="10" t="s">
        <v>329</v>
      </c>
      <c r="K6175" s="10">
        <v>2</v>
      </c>
      <c r="L6175" s="10">
        <v>0</v>
      </c>
      <c r="M6175" s="10">
        <v>0</v>
      </c>
      <c r="N6175" s="10">
        <v>0</v>
      </c>
    </row>
    <row r="6176" spans="1:14" x14ac:dyDescent="0.15">
      <c r="A6176" t="str">
        <f t="shared" si="99"/>
        <v>202005_135_4562342690029</v>
      </c>
      <c r="B6176" s="10">
        <v>202005</v>
      </c>
      <c r="C6176" s="10">
        <v>135</v>
      </c>
      <c r="D6176" s="10" t="s">
        <v>55</v>
      </c>
      <c r="E6176" s="11">
        <v>4562342690029</v>
      </c>
      <c r="F6176" s="10">
        <v>0</v>
      </c>
      <c r="G6176" s="10">
        <v>0</v>
      </c>
      <c r="H6176" s="10" t="s">
        <v>18</v>
      </c>
      <c r="I6176" s="10" t="s">
        <v>19</v>
      </c>
      <c r="J6176" s="10" t="s">
        <v>329</v>
      </c>
      <c r="K6176" s="10">
        <v>20</v>
      </c>
      <c r="L6176" s="10">
        <v>0</v>
      </c>
      <c r="M6176" s="10">
        <v>0</v>
      </c>
      <c r="N6176" s="10">
        <v>0</v>
      </c>
    </row>
    <row r="6177" spans="1:14" x14ac:dyDescent="0.15">
      <c r="A6177" t="str">
        <f t="shared" si="99"/>
        <v>202005_135_4562342690036</v>
      </c>
      <c r="B6177" s="10">
        <v>202005</v>
      </c>
      <c r="C6177" s="10">
        <v>135</v>
      </c>
      <c r="D6177" s="10" t="s">
        <v>55</v>
      </c>
      <c r="E6177" s="11">
        <v>4562342690036</v>
      </c>
      <c r="F6177" s="10">
        <v>0</v>
      </c>
      <c r="G6177" s="10">
        <v>0</v>
      </c>
      <c r="H6177" s="10" t="s">
        <v>20</v>
      </c>
      <c r="I6177" s="10" t="s">
        <v>19</v>
      </c>
      <c r="J6177" s="10" t="s">
        <v>329</v>
      </c>
      <c r="K6177" s="10">
        <v>4</v>
      </c>
      <c r="L6177" s="10">
        <v>0</v>
      </c>
      <c r="M6177" s="10">
        <v>0</v>
      </c>
      <c r="N6177" s="10">
        <v>0</v>
      </c>
    </row>
    <row r="6178" spans="1:14" x14ac:dyDescent="0.15">
      <c r="A6178" t="str">
        <f t="shared" si="99"/>
        <v>202005_135_4562342690050</v>
      </c>
      <c r="B6178" s="10">
        <v>202005</v>
      </c>
      <c r="C6178" s="10">
        <v>135</v>
      </c>
      <c r="D6178" s="10" t="s">
        <v>55</v>
      </c>
      <c r="E6178" s="11">
        <v>4562342690050</v>
      </c>
      <c r="F6178" s="10">
        <v>0</v>
      </c>
      <c r="G6178" s="10">
        <v>0</v>
      </c>
      <c r="H6178" s="10" t="s">
        <v>22</v>
      </c>
      <c r="I6178" s="10" t="s">
        <v>19</v>
      </c>
      <c r="J6178" s="10" t="s">
        <v>329</v>
      </c>
      <c r="K6178" s="10">
        <v>5</v>
      </c>
      <c r="L6178" s="10">
        <v>0</v>
      </c>
      <c r="M6178" s="10">
        <v>0</v>
      </c>
      <c r="N6178" s="10">
        <v>0</v>
      </c>
    </row>
    <row r="6179" spans="1:14" x14ac:dyDescent="0.15">
      <c r="A6179" t="str">
        <f t="shared" si="99"/>
        <v>202005_135_4562342690043</v>
      </c>
      <c r="B6179" s="10">
        <v>202005</v>
      </c>
      <c r="C6179" s="10">
        <v>135</v>
      </c>
      <c r="D6179" s="10" t="s">
        <v>55</v>
      </c>
      <c r="E6179" s="11">
        <v>4562342690043</v>
      </c>
      <c r="F6179" s="10">
        <v>0</v>
      </c>
      <c r="G6179" s="10">
        <v>0</v>
      </c>
      <c r="H6179" s="10" t="s">
        <v>21</v>
      </c>
      <c r="I6179" s="10" t="s">
        <v>19</v>
      </c>
      <c r="J6179" s="10" t="s">
        <v>329</v>
      </c>
      <c r="K6179" s="10">
        <v>15</v>
      </c>
      <c r="L6179" s="10">
        <v>0</v>
      </c>
      <c r="M6179" s="10">
        <v>0</v>
      </c>
      <c r="N6179" s="10">
        <v>0</v>
      </c>
    </row>
    <row r="6180" spans="1:14" x14ac:dyDescent="0.15">
      <c r="A6180" t="str">
        <f t="shared" si="99"/>
        <v>202005_135_4562342690067</v>
      </c>
      <c r="B6180" s="10">
        <v>202005</v>
      </c>
      <c r="C6180" s="10">
        <v>135</v>
      </c>
      <c r="D6180" s="10" t="s">
        <v>55</v>
      </c>
      <c r="E6180" s="11">
        <v>4562342690067</v>
      </c>
      <c r="F6180" s="10">
        <v>0</v>
      </c>
      <c r="G6180" s="10">
        <v>0</v>
      </c>
      <c r="H6180" s="10" t="s">
        <v>23</v>
      </c>
      <c r="I6180" s="10" t="s">
        <v>19</v>
      </c>
      <c r="J6180" s="10" t="s">
        <v>329</v>
      </c>
      <c r="K6180" s="10">
        <v>21</v>
      </c>
      <c r="L6180" s="10">
        <v>1</v>
      </c>
      <c r="M6180" s="10">
        <v>0</v>
      </c>
      <c r="N6180" s="10">
        <v>0</v>
      </c>
    </row>
    <row r="6181" spans="1:14" x14ac:dyDescent="0.15">
      <c r="A6181" t="str">
        <f t="shared" si="99"/>
        <v>202005_135_4562342690074</v>
      </c>
      <c r="B6181" s="10">
        <v>202005</v>
      </c>
      <c r="C6181" s="10">
        <v>135</v>
      </c>
      <c r="D6181" s="10" t="s">
        <v>55</v>
      </c>
      <c r="E6181" s="11">
        <v>4562342690074</v>
      </c>
      <c r="F6181" s="10">
        <v>0</v>
      </c>
      <c r="G6181" s="10">
        <v>0</v>
      </c>
      <c r="H6181" s="10" t="s">
        <v>24</v>
      </c>
      <c r="I6181" s="10" t="s">
        <v>19</v>
      </c>
      <c r="J6181" s="10" t="s">
        <v>329</v>
      </c>
      <c r="K6181" s="10">
        <v>14</v>
      </c>
      <c r="L6181" s="10">
        <v>1</v>
      </c>
      <c r="M6181" s="10">
        <v>0</v>
      </c>
      <c r="N6181" s="10">
        <v>0</v>
      </c>
    </row>
    <row r="6182" spans="1:14" x14ac:dyDescent="0.15">
      <c r="A6182" t="str">
        <f t="shared" si="99"/>
        <v>202005_135_4562342690081</v>
      </c>
      <c r="B6182" s="10">
        <v>202005</v>
      </c>
      <c r="C6182" s="10">
        <v>135</v>
      </c>
      <c r="D6182" s="10" t="s">
        <v>55</v>
      </c>
      <c r="E6182" s="11">
        <v>4562342690081</v>
      </c>
      <c r="F6182" s="10">
        <v>0</v>
      </c>
      <c r="G6182" s="10">
        <v>0</v>
      </c>
      <c r="H6182" s="10" t="s">
        <v>25</v>
      </c>
      <c r="I6182" s="10" t="s">
        <v>19</v>
      </c>
      <c r="J6182" s="10" t="s">
        <v>329</v>
      </c>
      <c r="K6182" s="10">
        <v>2</v>
      </c>
      <c r="L6182" s="10">
        <v>0</v>
      </c>
      <c r="M6182" s="10">
        <v>0</v>
      </c>
      <c r="N6182" s="10">
        <v>0</v>
      </c>
    </row>
    <row r="6183" spans="1:14" x14ac:dyDescent="0.15">
      <c r="A6183" t="str">
        <f t="shared" si="99"/>
        <v>202005_154_4562342690029</v>
      </c>
      <c r="B6183" s="10">
        <v>202005</v>
      </c>
      <c r="C6183" s="10">
        <v>154</v>
      </c>
      <c r="D6183" s="10" t="s">
        <v>57</v>
      </c>
      <c r="E6183" s="11">
        <v>4562342690029</v>
      </c>
      <c r="F6183" s="10">
        <v>0</v>
      </c>
      <c r="G6183" s="10">
        <v>0</v>
      </c>
      <c r="H6183" s="10" t="s">
        <v>18</v>
      </c>
      <c r="I6183" s="10" t="s">
        <v>19</v>
      </c>
      <c r="J6183" s="10" t="s">
        <v>329</v>
      </c>
      <c r="K6183" s="10">
        <v>15</v>
      </c>
      <c r="L6183" s="10">
        <v>0</v>
      </c>
      <c r="M6183" s="10">
        <v>0</v>
      </c>
      <c r="N6183" s="10">
        <v>0</v>
      </c>
    </row>
    <row r="6184" spans="1:14" x14ac:dyDescent="0.15">
      <c r="A6184" t="str">
        <f t="shared" si="99"/>
        <v>202005_154_4562342690036</v>
      </c>
      <c r="B6184" s="10">
        <v>202005</v>
      </c>
      <c r="C6184" s="10">
        <v>154</v>
      </c>
      <c r="D6184" s="10" t="s">
        <v>57</v>
      </c>
      <c r="E6184" s="11">
        <v>4562342690036</v>
      </c>
      <c r="F6184" s="10">
        <v>0</v>
      </c>
      <c r="G6184" s="10">
        <v>0</v>
      </c>
      <c r="H6184" s="10" t="s">
        <v>20</v>
      </c>
      <c r="I6184" s="10" t="s">
        <v>19</v>
      </c>
      <c r="J6184" s="10" t="s">
        <v>329</v>
      </c>
      <c r="K6184" s="10">
        <v>4</v>
      </c>
      <c r="L6184" s="10">
        <v>0</v>
      </c>
      <c r="M6184" s="10">
        <v>0</v>
      </c>
      <c r="N6184" s="10">
        <v>0</v>
      </c>
    </row>
    <row r="6185" spans="1:14" x14ac:dyDescent="0.15">
      <c r="A6185" t="str">
        <f t="shared" si="99"/>
        <v>202005_154_4562342690050</v>
      </c>
      <c r="B6185" s="10">
        <v>202005</v>
      </c>
      <c r="C6185" s="10">
        <v>154</v>
      </c>
      <c r="D6185" s="10" t="s">
        <v>57</v>
      </c>
      <c r="E6185" s="11">
        <v>4562342690050</v>
      </c>
      <c r="F6185" s="10">
        <v>0</v>
      </c>
      <c r="G6185" s="10">
        <v>0</v>
      </c>
      <c r="H6185" s="10" t="s">
        <v>22</v>
      </c>
      <c r="I6185" s="10" t="s">
        <v>19</v>
      </c>
      <c r="J6185" s="10" t="s">
        <v>329</v>
      </c>
      <c r="K6185" s="10">
        <v>3</v>
      </c>
      <c r="L6185" s="10">
        <v>0</v>
      </c>
      <c r="M6185" s="10">
        <v>0</v>
      </c>
      <c r="N6185" s="10">
        <v>0</v>
      </c>
    </row>
    <row r="6186" spans="1:14" x14ac:dyDescent="0.15">
      <c r="A6186" t="str">
        <f t="shared" si="99"/>
        <v>202005_154_4562342690043</v>
      </c>
      <c r="B6186" s="10">
        <v>202005</v>
      </c>
      <c r="C6186" s="10">
        <v>154</v>
      </c>
      <c r="D6186" s="10" t="s">
        <v>57</v>
      </c>
      <c r="E6186" s="11">
        <v>4562342690043</v>
      </c>
      <c r="F6186" s="10">
        <v>0</v>
      </c>
      <c r="G6186" s="10">
        <v>0</v>
      </c>
      <c r="H6186" s="10" t="s">
        <v>21</v>
      </c>
      <c r="I6186" s="10" t="s">
        <v>19</v>
      </c>
      <c r="J6186" s="10" t="s">
        <v>329</v>
      </c>
      <c r="K6186" s="10">
        <v>6</v>
      </c>
      <c r="L6186" s="10">
        <v>0</v>
      </c>
      <c r="M6186" s="10">
        <v>0</v>
      </c>
      <c r="N6186" s="10">
        <v>0</v>
      </c>
    </row>
    <row r="6187" spans="1:14" x14ac:dyDescent="0.15">
      <c r="A6187" t="str">
        <f t="shared" si="99"/>
        <v>202005_154_4562342690067</v>
      </c>
      <c r="B6187" s="10">
        <v>202005</v>
      </c>
      <c r="C6187" s="10">
        <v>154</v>
      </c>
      <c r="D6187" s="10" t="s">
        <v>57</v>
      </c>
      <c r="E6187" s="11">
        <v>4562342690067</v>
      </c>
      <c r="F6187" s="10">
        <v>0</v>
      </c>
      <c r="G6187" s="10">
        <v>0</v>
      </c>
      <c r="H6187" s="10" t="s">
        <v>23</v>
      </c>
      <c r="I6187" s="10" t="s">
        <v>19</v>
      </c>
      <c r="J6187" s="10" t="s">
        <v>329</v>
      </c>
      <c r="K6187" s="10">
        <v>15</v>
      </c>
      <c r="L6187" s="10">
        <v>0</v>
      </c>
      <c r="M6187" s="10">
        <v>0</v>
      </c>
      <c r="N6187" s="10">
        <v>0</v>
      </c>
    </row>
    <row r="6188" spans="1:14" x14ac:dyDescent="0.15">
      <c r="A6188" t="str">
        <f t="shared" si="99"/>
        <v>202005_154_4562342690074</v>
      </c>
      <c r="B6188" s="10">
        <v>202005</v>
      </c>
      <c r="C6188" s="10">
        <v>154</v>
      </c>
      <c r="D6188" s="10" t="s">
        <v>57</v>
      </c>
      <c r="E6188" s="11">
        <v>4562342690074</v>
      </c>
      <c r="F6188" s="10">
        <v>0</v>
      </c>
      <c r="G6188" s="10">
        <v>0</v>
      </c>
      <c r="H6188" s="10" t="s">
        <v>24</v>
      </c>
      <c r="I6188" s="10" t="s">
        <v>19</v>
      </c>
      <c r="J6188" s="10" t="s">
        <v>329</v>
      </c>
      <c r="K6188" s="10">
        <v>8</v>
      </c>
      <c r="L6188" s="10">
        <v>0</v>
      </c>
      <c r="M6188" s="10">
        <v>0</v>
      </c>
      <c r="N6188" s="10">
        <v>0</v>
      </c>
    </row>
    <row r="6189" spans="1:14" x14ac:dyDescent="0.15">
      <c r="A6189" t="str">
        <f t="shared" si="99"/>
        <v>202005_154_4562342690081</v>
      </c>
      <c r="B6189" s="10">
        <v>202005</v>
      </c>
      <c r="C6189" s="10">
        <v>154</v>
      </c>
      <c r="D6189" s="10" t="s">
        <v>57</v>
      </c>
      <c r="E6189" s="11">
        <v>4562342690081</v>
      </c>
      <c r="F6189" s="10">
        <v>0</v>
      </c>
      <c r="G6189" s="10">
        <v>0</v>
      </c>
      <c r="H6189" s="10" t="s">
        <v>25</v>
      </c>
      <c r="I6189" s="10" t="s">
        <v>19</v>
      </c>
      <c r="J6189" s="10" t="s">
        <v>329</v>
      </c>
      <c r="K6189" s="10">
        <v>1</v>
      </c>
      <c r="L6189" s="10">
        <v>0</v>
      </c>
      <c r="M6189" s="10">
        <v>0</v>
      </c>
      <c r="N6189" s="10">
        <v>0</v>
      </c>
    </row>
    <row r="6190" spans="1:14" x14ac:dyDescent="0.15">
      <c r="A6190" t="str">
        <f t="shared" si="99"/>
        <v>202005_210_4562342690029</v>
      </c>
      <c r="B6190" s="10">
        <v>202005</v>
      </c>
      <c r="C6190" s="10">
        <v>210</v>
      </c>
      <c r="D6190" s="10" t="s">
        <v>64</v>
      </c>
      <c r="E6190" s="11">
        <v>4562342690029</v>
      </c>
      <c r="F6190" s="10">
        <v>0</v>
      </c>
      <c r="G6190" s="10">
        <v>0</v>
      </c>
      <c r="H6190" s="10" t="s">
        <v>18</v>
      </c>
      <c r="I6190" s="10" t="s">
        <v>19</v>
      </c>
      <c r="J6190" s="10" t="s">
        <v>329</v>
      </c>
      <c r="K6190" s="10">
        <v>7</v>
      </c>
      <c r="L6190" s="10">
        <v>5</v>
      </c>
      <c r="M6190" s="10">
        <v>0</v>
      </c>
      <c r="N6190" s="10">
        <v>0</v>
      </c>
    </row>
    <row r="6191" spans="1:14" x14ac:dyDescent="0.15">
      <c r="A6191" t="str">
        <f t="shared" si="99"/>
        <v>202005_210_4562342690036</v>
      </c>
      <c r="B6191" s="10">
        <v>202005</v>
      </c>
      <c r="C6191" s="10">
        <v>210</v>
      </c>
      <c r="D6191" s="10" t="s">
        <v>64</v>
      </c>
      <c r="E6191" s="11">
        <v>4562342690036</v>
      </c>
      <c r="F6191" s="10">
        <v>0</v>
      </c>
      <c r="G6191" s="10">
        <v>0</v>
      </c>
      <c r="H6191" s="10" t="s">
        <v>20</v>
      </c>
      <c r="I6191" s="10" t="s">
        <v>19</v>
      </c>
      <c r="J6191" s="10" t="s">
        <v>329</v>
      </c>
      <c r="K6191" s="10">
        <v>7</v>
      </c>
      <c r="L6191" s="10">
        <v>0</v>
      </c>
      <c r="M6191" s="10">
        <v>0</v>
      </c>
      <c r="N6191" s="10">
        <v>0</v>
      </c>
    </row>
    <row r="6192" spans="1:14" x14ac:dyDescent="0.15">
      <c r="A6192" t="str">
        <f t="shared" si="99"/>
        <v>202005_210_4562342690050</v>
      </c>
      <c r="B6192" s="10">
        <v>202005</v>
      </c>
      <c r="C6192" s="10">
        <v>210</v>
      </c>
      <c r="D6192" s="10" t="s">
        <v>64</v>
      </c>
      <c r="E6192" s="11">
        <v>4562342690050</v>
      </c>
      <c r="F6192" s="10">
        <v>0</v>
      </c>
      <c r="G6192" s="10">
        <v>0</v>
      </c>
      <c r="H6192" s="10" t="s">
        <v>22</v>
      </c>
      <c r="I6192" s="10" t="s">
        <v>19</v>
      </c>
      <c r="J6192" s="10" t="s">
        <v>329</v>
      </c>
      <c r="K6192" s="10">
        <v>7</v>
      </c>
      <c r="L6192" s="10">
        <v>1</v>
      </c>
      <c r="M6192" s="10">
        <v>0</v>
      </c>
      <c r="N6192" s="10">
        <v>0</v>
      </c>
    </row>
    <row r="6193" spans="1:14" x14ac:dyDescent="0.15">
      <c r="A6193" t="str">
        <f t="shared" si="99"/>
        <v>202005_210_4562342690043</v>
      </c>
      <c r="B6193" s="10">
        <v>202005</v>
      </c>
      <c r="C6193" s="10">
        <v>210</v>
      </c>
      <c r="D6193" s="10" t="s">
        <v>64</v>
      </c>
      <c r="E6193" s="11">
        <v>4562342690043</v>
      </c>
      <c r="F6193" s="10">
        <v>0</v>
      </c>
      <c r="G6193" s="10">
        <v>0</v>
      </c>
      <c r="H6193" s="10" t="s">
        <v>21</v>
      </c>
      <c r="I6193" s="10" t="s">
        <v>19</v>
      </c>
      <c r="J6193" s="10" t="s">
        <v>329</v>
      </c>
      <c r="K6193" s="10">
        <v>18</v>
      </c>
      <c r="L6193" s="10">
        <v>1</v>
      </c>
      <c r="M6193" s="10">
        <v>0</v>
      </c>
      <c r="N6193" s="10">
        <v>0</v>
      </c>
    </row>
    <row r="6194" spans="1:14" x14ac:dyDescent="0.15">
      <c r="A6194" t="str">
        <f t="shared" si="99"/>
        <v>202005_210_4562342690067</v>
      </c>
      <c r="B6194" s="10">
        <v>202005</v>
      </c>
      <c r="C6194" s="10">
        <v>210</v>
      </c>
      <c r="D6194" s="10" t="s">
        <v>64</v>
      </c>
      <c r="E6194" s="11">
        <v>4562342690067</v>
      </c>
      <c r="F6194" s="10">
        <v>0</v>
      </c>
      <c r="G6194" s="10">
        <v>0</v>
      </c>
      <c r="H6194" s="10" t="s">
        <v>23</v>
      </c>
      <c r="I6194" s="10" t="s">
        <v>19</v>
      </c>
      <c r="J6194" s="10" t="s">
        <v>329</v>
      </c>
      <c r="K6194" s="10">
        <v>23</v>
      </c>
      <c r="L6194" s="10">
        <v>1</v>
      </c>
      <c r="M6194" s="10">
        <v>0</v>
      </c>
      <c r="N6194" s="10">
        <v>0</v>
      </c>
    </row>
    <row r="6195" spans="1:14" x14ac:dyDescent="0.15">
      <c r="A6195" t="str">
        <f t="shared" si="99"/>
        <v>202005_210_4562342690074</v>
      </c>
      <c r="B6195" s="10">
        <v>202005</v>
      </c>
      <c r="C6195" s="10">
        <v>210</v>
      </c>
      <c r="D6195" s="10" t="s">
        <v>64</v>
      </c>
      <c r="E6195" s="11">
        <v>4562342690074</v>
      </c>
      <c r="F6195" s="10">
        <v>0</v>
      </c>
      <c r="G6195" s="10">
        <v>0</v>
      </c>
      <c r="H6195" s="10" t="s">
        <v>24</v>
      </c>
      <c r="I6195" s="10" t="s">
        <v>19</v>
      </c>
      <c r="J6195" s="10" t="s">
        <v>329</v>
      </c>
      <c r="K6195" s="10">
        <v>19</v>
      </c>
      <c r="L6195" s="10">
        <v>0</v>
      </c>
      <c r="M6195" s="10">
        <v>0</v>
      </c>
      <c r="N6195" s="10">
        <v>0</v>
      </c>
    </row>
    <row r="6196" spans="1:14" x14ac:dyDescent="0.15">
      <c r="A6196" t="str">
        <f t="shared" si="99"/>
        <v>202005_210_4562342690081</v>
      </c>
      <c r="B6196" s="10">
        <v>202005</v>
      </c>
      <c r="C6196" s="10">
        <v>210</v>
      </c>
      <c r="D6196" s="10" t="s">
        <v>64</v>
      </c>
      <c r="E6196" s="11">
        <v>4562342690081</v>
      </c>
      <c r="F6196" s="10">
        <v>0</v>
      </c>
      <c r="G6196" s="10">
        <v>0</v>
      </c>
      <c r="H6196" s="10" t="s">
        <v>25</v>
      </c>
      <c r="I6196" s="10" t="s">
        <v>19</v>
      </c>
      <c r="J6196" s="10" t="s">
        <v>329</v>
      </c>
      <c r="K6196" s="10">
        <v>4</v>
      </c>
      <c r="L6196" s="10">
        <v>1</v>
      </c>
      <c r="M6196" s="10">
        <v>0</v>
      </c>
      <c r="N6196" s="10">
        <v>0</v>
      </c>
    </row>
    <row r="6197" spans="1:14" x14ac:dyDescent="0.15">
      <c r="A6197" t="str">
        <f t="shared" si="99"/>
        <v>202005_269_4562342690029</v>
      </c>
      <c r="B6197" s="10">
        <v>202005</v>
      </c>
      <c r="C6197" s="10">
        <v>269</v>
      </c>
      <c r="D6197" s="10" t="s">
        <v>67</v>
      </c>
      <c r="E6197" s="11">
        <v>4562342690029</v>
      </c>
      <c r="F6197" s="10">
        <v>0</v>
      </c>
      <c r="G6197" s="10">
        <v>0</v>
      </c>
      <c r="H6197" s="10" t="s">
        <v>18</v>
      </c>
      <c r="I6197" s="10" t="s">
        <v>19</v>
      </c>
      <c r="J6197" s="10" t="s">
        <v>329</v>
      </c>
      <c r="K6197" s="10">
        <v>21</v>
      </c>
      <c r="L6197" s="10">
        <v>0</v>
      </c>
      <c r="M6197" s="10">
        <v>0</v>
      </c>
      <c r="N6197" s="10">
        <v>0</v>
      </c>
    </row>
    <row r="6198" spans="1:14" x14ac:dyDescent="0.15">
      <c r="A6198" t="str">
        <f t="shared" si="99"/>
        <v>202005_269_4562342690036</v>
      </c>
      <c r="B6198" s="10">
        <v>202005</v>
      </c>
      <c r="C6198" s="10">
        <v>269</v>
      </c>
      <c r="D6198" s="10" t="s">
        <v>67</v>
      </c>
      <c r="E6198" s="11">
        <v>4562342690036</v>
      </c>
      <c r="F6198" s="10">
        <v>0</v>
      </c>
      <c r="G6198" s="10">
        <v>0</v>
      </c>
      <c r="H6198" s="10" t="s">
        <v>20</v>
      </c>
      <c r="I6198" s="10" t="s">
        <v>19</v>
      </c>
      <c r="J6198" s="10" t="s">
        <v>329</v>
      </c>
      <c r="K6198" s="10">
        <v>5</v>
      </c>
      <c r="L6198" s="10">
        <v>0</v>
      </c>
      <c r="M6198" s="10">
        <v>0</v>
      </c>
      <c r="N6198" s="10">
        <v>0</v>
      </c>
    </row>
    <row r="6199" spans="1:14" x14ac:dyDescent="0.15">
      <c r="A6199" t="str">
        <f t="shared" si="99"/>
        <v>202005_269_4562342690050</v>
      </c>
      <c r="B6199" s="10">
        <v>202005</v>
      </c>
      <c r="C6199" s="10">
        <v>269</v>
      </c>
      <c r="D6199" s="10" t="s">
        <v>67</v>
      </c>
      <c r="E6199" s="11">
        <v>4562342690050</v>
      </c>
      <c r="F6199" s="10">
        <v>0</v>
      </c>
      <c r="G6199" s="10">
        <v>0</v>
      </c>
      <c r="H6199" s="10" t="s">
        <v>22</v>
      </c>
      <c r="I6199" s="10" t="s">
        <v>19</v>
      </c>
      <c r="J6199" s="10" t="s">
        <v>329</v>
      </c>
      <c r="K6199" s="10">
        <v>5</v>
      </c>
      <c r="L6199" s="10">
        <v>0</v>
      </c>
      <c r="M6199" s="10">
        <v>0</v>
      </c>
      <c r="N6199" s="10">
        <v>0</v>
      </c>
    </row>
    <row r="6200" spans="1:14" x14ac:dyDescent="0.15">
      <c r="A6200" t="str">
        <f t="shared" si="99"/>
        <v>202005_269_4562342690043</v>
      </c>
      <c r="B6200" s="10">
        <v>202005</v>
      </c>
      <c r="C6200" s="10">
        <v>269</v>
      </c>
      <c r="D6200" s="10" t="s">
        <v>67</v>
      </c>
      <c r="E6200" s="11">
        <v>4562342690043</v>
      </c>
      <c r="F6200" s="10">
        <v>0</v>
      </c>
      <c r="G6200" s="10">
        <v>0</v>
      </c>
      <c r="H6200" s="10" t="s">
        <v>21</v>
      </c>
      <c r="I6200" s="10" t="s">
        <v>19</v>
      </c>
      <c r="J6200" s="10" t="s">
        <v>329</v>
      </c>
      <c r="K6200" s="10">
        <v>5</v>
      </c>
      <c r="L6200" s="10">
        <v>0</v>
      </c>
      <c r="M6200" s="10">
        <v>0</v>
      </c>
      <c r="N6200" s="10">
        <v>0</v>
      </c>
    </row>
    <row r="6201" spans="1:14" x14ac:dyDescent="0.15">
      <c r="A6201" t="str">
        <f t="shared" si="99"/>
        <v>202005_269_4562342690067</v>
      </c>
      <c r="B6201" s="10">
        <v>202005</v>
      </c>
      <c r="C6201" s="10">
        <v>269</v>
      </c>
      <c r="D6201" s="10" t="s">
        <v>67</v>
      </c>
      <c r="E6201" s="11">
        <v>4562342690067</v>
      </c>
      <c r="F6201" s="10">
        <v>0</v>
      </c>
      <c r="G6201" s="10">
        <v>0</v>
      </c>
      <c r="H6201" s="10" t="s">
        <v>23</v>
      </c>
      <c r="I6201" s="10" t="s">
        <v>19</v>
      </c>
      <c r="J6201" s="10" t="s">
        <v>329</v>
      </c>
      <c r="K6201" s="10">
        <v>21</v>
      </c>
      <c r="L6201" s="10">
        <v>0</v>
      </c>
      <c r="M6201" s="10">
        <v>0</v>
      </c>
      <c r="N6201" s="10">
        <v>0</v>
      </c>
    </row>
    <row r="6202" spans="1:14" x14ac:dyDescent="0.15">
      <c r="A6202" t="str">
        <f t="shared" si="99"/>
        <v>202005_269_4562342690074</v>
      </c>
      <c r="B6202" s="10">
        <v>202005</v>
      </c>
      <c r="C6202" s="10">
        <v>269</v>
      </c>
      <c r="D6202" s="10" t="s">
        <v>67</v>
      </c>
      <c r="E6202" s="11">
        <v>4562342690074</v>
      </c>
      <c r="F6202" s="10">
        <v>0</v>
      </c>
      <c r="G6202" s="10">
        <v>0</v>
      </c>
      <c r="H6202" s="10" t="s">
        <v>24</v>
      </c>
      <c r="I6202" s="10" t="s">
        <v>19</v>
      </c>
      <c r="J6202" s="10" t="s">
        <v>329</v>
      </c>
      <c r="K6202" s="10">
        <v>6</v>
      </c>
      <c r="L6202" s="10">
        <v>0</v>
      </c>
      <c r="M6202" s="10">
        <v>0</v>
      </c>
      <c r="N6202" s="10">
        <v>0</v>
      </c>
    </row>
    <row r="6203" spans="1:14" x14ac:dyDescent="0.15">
      <c r="A6203" t="str">
        <f t="shared" si="99"/>
        <v>202005_269_4562342690081</v>
      </c>
      <c r="B6203" s="10">
        <v>202005</v>
      </c>
      <c r="C6203" s="10">
        <v>269</v>
      </c>
      <c r="D6203" s="10" t="s">
        <v>67</v>
      </c>
      <c r="E6203" s="11">
        <v>4562342690081</v>
      </c>
      <c r="F6203" s="10">
        <v>0</v>
      </c>
      <c r="G6203" s="10">
        <v>0</v>
      </c>
      <c r="H6203" s="10" t="s">
        <v>25</v>
      </c>
      <c r="I6203" s="10" t="s">
        <v>19</v>
      </c>
      <c r="J6203" s="10" t="s">
        <v>329</v>
      </c>
      <c r="K6203" s="10">
        <v>3</v>
      </c>
      <c r="L6203" s="10">
        <v>0</v>
      </c>
      <c r="M6203" s="10">
        <v>0</v>
      </c>
      <c r="N6203" s="10">
        <v>0</v>
      </c>
    </row>
    <row r="6204" spans="1:14" x14ac:dyDescent="0.15">
      <c r="A6204" t="str">
        <f t="shared" si="99"/>
        <v>202005_282_4562342690029</v>
      </c>
      <c r="B6204" s="10">
        <v>202005</v>
      </c>
      <c r="C6204" s="10">
        <v>282</v>
      </c>
      <c r="D6204" s="10" t="s">
        <v>68</v>
      </c>
      <c r="E6204" s="11">
        <v>4562342690029</v>
      </c>
      <c r="F6204" s="10">
        <v>0</v>
      </c>
      <c r="G6204" s="10">
        <v>0</v>
      </c>
      <c r="H6204" s="10" t="s">
        <v>18</v>
      </c>
      <c r="I6204" s="10" t="s">
        <v>19</v>
      </c>
      <c r="J6204" s="10" t="s">
        <v>329</v>
      </c>
      <c r="K6204" s="10">
        <v>16</v>
      </c>
      <c r="L6204" s="10">
        <v>0</v>
      </c>
      <c r="M6204" s="10">
        <v>0</v>
      </c>
      <c r="N6204" s="10">
        <v>0</v>
      </c>
    </row>
    <row r="6205" spans="1:14" x14ac:dyDescent="0.15">
      <c r="A6205" t="str">
        <f t="shared" si="99"/>
        <v>202005_282_4562342690036</v>
      </c>
      <c r="B6205" s="10">
        <v>202005</v>
      </c>
      <c r="C6205" s="10">
        <v>282</v>
      </c>
      <c r="D6205" s="10" t="s">
        <v>68</v>
      </c>
      <c r="E6205" s="11">
        <v>4562342690036</v>
      </c>
      <c r="F6205" s="10">
        <v>0</v>
      </c>
      <c r="G6205" s="10">
        <v>0</v>
      </c>
      <c r="H6205" s="10" t="s">
        <v>20</v>
      </c>
      <c r="I6205" s="10" t="s">
        <v>19</v>
      </c>
      <c r="J6205" s="10" t="s">
        <v>329</v>
      </c>
      <c r="K6205" s="10">
        <v>6</v>
      </c>
      <c r="L6205" s="10">
        <v>1</v>
      </c>
      <c r="M6205" s="10">
        <v>0</v>
      </c>
      <c r="N6205" s="10">
        <v>0</v>
      </c>
    </row>
    <row r="6206" spans="1:14" x14ac:dyDescent="0.15">
      <c r="A6206" t="str">
        <f t="shared" si="99"/>
        <v>202005_282_4562342690050</v>
      </c>
      <c r="B6206" s="10">
        <v>202005</v>
      </c>
      <c r="C6206" s="10">
        <v>282</v>
      </c>
      <c r="D6206" s="10" t="s">
        <v>68</v>
      </c>
      <c r="E6206" s="11">
        <v>4562342690050</v>
      </c>
      <c r="F6206" s="10">
        <v>0</v>
      </c>
      <c r="G6206" s="10">
        <v>0</v>
      </c>
      <c r="H6206" s="10" t="s">
        <v>22</v>
      </c>
      <c r="I6206" s="10" t="s">
        <v>19</v>
      </c>
      <c r="J6206" s="10" t="s">
        <v>329</v>
      </c>
      <c r="K6206" s="10">
        <v>8</v>
      </c>
      <c r="L6206" s="10">
        <v>1</v>
      </c>
      <c r="M6206" s="10">
        <v>0</v>
      </c>
      <c r="N6206" s="10">
        <v>0</v>
      </c>
    </row>
    <row r="6207" spans="1:14" x14ac:dyDescent="0.15">
      <c r="A6207" t="str">
        <f t="shared" si="99"/>
        <v>202005_282_4562342690043</v>
      </c>
      <c r="B6207" s="10">
        <v>202005</v>
      </c>
      <c r="C6207" s="10">
        <v>282</v>
      </c>
      <c r="D6207" s="10" t="s">
        <v>68</v>
      </c>
      <c r="E6207" s="11">
        <v>4562342690043</v>
      </c>
      <c r="F6207" s="10">
        <v>0</v>
      </c>
      <c r="G6207" s="10">
        <v>0</v>
      </c>
      <c r="H6207" s="10" t="s">
        <v>21</v>
      </c>
      <c r="I6207" s="10" t="s">
        <v>19</v>
      </c>
      <c r="J6207" s="10" t="s">
        <v>329</v>
      </c>
      <c r="K6207" s="10">
        <v>13</v>
      </c>
      <c r="L6207" s="10">
        <v>0</v>
      </c>
      <c r="M6207" s="10">
        <v>0</v>
      </c>
      <c r="N6207" s="10">
        <v>0</v>
      </c>
    </row>
    <row r="6208" spans="1:14" x14ac:dyDescent="0.15">
      <c r="A6208" t="str">
        <f t="shared" si="99"/>
        <v>202005_282_4562342690067</v>
      </c>
      <c r="B6208" s="10">
        <v>202005</v>
      </c>
      <c r="C6208" s="10">
        <v>282</v>
      </c>
      <c r="D6208" s="10" t="s">
        <v>68</v>
      </c>
      <c r="E6208" s="11">
        <v>4562342690067</v>
      </c>
      <c r="F6208" s="10">
        <v>0</v>
      </c>
      <c r="G6208" s="10">
        <v>0</v>
      </c>
      <c r="H6208" s="10" t="s">
        <v>23</v>
      </c>
      <c r="I6208" s="10" t="s">
        <v>19</v>
      </c>
      <c r="J6208" s="10" t="s">
        <v>329</v>
      </c>
      <c r="K6208" s="10">
        <v>17</v>
      </c>
      <c r="L6208" s="10">
        <v>1</v>
      </c>
      <c r="M6208" s="10">
        <v>0</v>
      </c>
      <c r="N6208" s="10">
        <v>0</v>
      </c>
    </row>
    <row r="6209" spans="1:14" x14ac:dyDescent="0.15">
      <c r="A6209" t="str">
        <f t="shared" si="99"/>
        <v>202005_282_4562342690074</v>
      </c>
      <c r="B6209" s="10">
        <v>202005</v>
      </c>
      <c r="C6209" s="10">
        <v>282</v>
      </c>
      <c r="D6209" s="10" t="s">
        <v>68</v>
      </c>
      <c r="E6209" s="11">
        <v>4562342690074</v>
      </c>
      <c r="F6209" s="10">
        <v>0</v>
      </c>
      <c r="G6209" s="10">
        <v>0</v>
      </c>
      <c r="H6209" s="10" t="s">
        <v>24</v>
      </c>
      <c r="I6209" s="10" t="s">
        <v>19</v>
      </c>
      <c r="J6209" s="10" t="s">
        <v>329</v>
      </c>
      <c r="K6209" s="10">
        <v>16</v>
      </c>
      <c r="L6209" s="10">
        <v>0</v>
      </c>
      <c r="M6209" s="10">
        <v>0</v>
      </c>
      <c r="N6209" s="10">
        <v>0</v>
      </c>
    </row>
    <row r="6210" spans="1:14" x14ac:dyDescent="0.15">
      <c r="A6210" t="str">
        <f t="shared" si="99"/>
        <v>202005_282_4562342690081</v>
      </c>
      <c r="B6210" s="10">
        <v>202005</v>
      </c>
      <c r="C6210" s="10">
        <v>282</v>
      </c>
      <c r="D6210" s="10" t="s">
        <v>68</v>
      </c>
      <c r="E6210" s="11">
        <v>4562342690081</v>
      </c>
      <c r="F6210" s="10">
        <v>0</v>
      </c>
      <c r="G6210" s="10">
        <v>0</v>
      </c>
      <c r="H6210" s="10" t="s">
        <v>25</v>
      </c>
      <c r="I6210" s="10" t="s">
        <v>19</v>
      </c>
      <c r="J6210" s="10" t="s">
        <v>329</v>
      </c>
      <c r="K6210" s="10">
        <v>7</v>
      </c>
      <c r="L6210" s="10">
        <v>1</v>
      </c>
      <c r="M6210" s="10">
        <v>0</v>
      </c>
      <c r="N6210" s="10">
        <v>0</v>
      </c>
    </row>
    <row r="6211" spans="1:14" x14ac:dyDescent="0.15">
      <c r="A6211" t="str">
        <f t="shared" si="99"/>
        <v>202005_309_4562342690029</v>
      </c>
      <c r="B6211" s="10">
        <v>202005</v>
      </c>
      <c r="C6211" s="10">
        <v>309</v>
      </c>
      <c r="D6211" s="10" t="s">
        <v>74</v>
      </c>
      <c r="E6211" s="11">
        <v>4562342690029</v>
      </c>
      <c r="F6211" s="10">
        <v>0</v>
      </c>
      <c r="G6211" s="10">
        <v>0</v>
      </c>
      <c r="H6211" s="10" t="s">
        <v>18</v>
      </c>
      <c r="I6211" s="10" t="s">
        <v>19</v>
      </c>
      <c r="J6211" s="10" t="s">
        <v>329</v>
      </c>
      <c r="K6211" s="10">
        <v>1</v>
      </c>
      <c r="L6211" s="10">
        <v>0</v>
      </c>
      <c r="M6211" s="10">
        <v>0</v>
      </c>
      <c r="N6211" s="10">
        <v>0</v>
      </c>
    </row>
    <row r="6212" spans="1:14" x14ac:dyDescent="0.15">
      <c r="A6212" t="str">
        <f t="shared" si="99"/>
        <v>202005_309_4562342690036</v>
      </c>
      <c r="B6212" s="10">
        <v>202005</v>
      </c>
      <c r="C6212" s="10">
        <v>309</v>
      </c>
      <c r="D6212" s="10" t="s">
        <v>74</v>
      </c>
      <c r="E6212" s="11">
        <v>4562342690036</v>
      </c>
      <c r="F6212" s="10">
        <v>0</v>
      </c>
      <c r="G6212" s="10">
        <v>0</v>
      </c>
      <c r="H6212" s="10" t="s">
        <v>20</v>
      </c>
      <c r="I6212" s="10" t="s">
        <v>19</v>
      </c>
      <c r="J6212" s="10" t="s">
        <v>329</v>
      </c>
      <c r="K6212" s="10">
        <v>5</v>
      </c>
      <c r="L6212" s="10">
        <v>0</v>
      </c>
      <c r="M6212" s="10">
        <v>0</v>
      </c>
      <c r="N6212" s="10">
        <v>0</v>
      </c>
    </row>
    <row r="6213" spans="1:14" x14ac:dyDescent="0.15">
      <c r="A6213" t="str">
        <f t="shared" si="99"/>
        <v>202005_309_4562342690050</v>
      </c>
      <c r="B6213" s="10">
        <v>202005</v>
      </c>
      <c r="C6213" s="10">
        <v>309</v>
      </c>
      <c r="D6213" s="10" t="s">
        <v>74</v>
      </c>
      <c r="E6213" s="11">
        <v>4562342690050</v>
      </c>
      <c r="F6213" s="10">
        <v>0</v>
      </c>
      <c r="G6213" s="10">
        <v>0</v>
      </c>
      <c r="H6213" s="10" t="s">
        <v>22</v>
      </c>
      <c r="I6213" s="10" t="s">
        <v>19</v>
      </c>
      <c r="J6213" s="10" t="s">
        <v>329</v>
      </c>
      <c r="K6213" s="10">
        <v>5</v>
      </c>
      <c r="L6213" s="10">
        <v>0</v>
      </c>
      <c r="M6213" s="10">
        <v>0</v>
      </c>
      <c r="N6213" s="10">
        <v>0</v>
      </c>
    </row>
    <row r="6214" spans="1:14" x14ac:dyDescent="0.15">
      <c r="A6214" t="str">
        <f t="shared" si="99"/>
        <v>202005_309_4562342690043</v>
      </c>
      <c r="B6214" s="10">
        <v>202005</v>
      </c>
      <c r="C6214" s="10">
        <v>309</v>
      </c>
      <c r="D6214" s="10" t="s">
        <v>74</v>
      </c>
      <c r="E6214" s="11">
        <v>4562342690043</v>
      </c>
      <c r="F6214" s="10">
        <v>0</v>
      </c>
      <c r="G6214" s="10">
        <v>0</v>
      </c>
      <c r="H6214" s="10" t="s">
        <v>21</v>
      </c>
      <c r="I6214" s="10" t="s">
        <v>19</v>
      </c>
      <c r="J6214" s="10" t="s">
        <v>329</v>
      </c>
      <c r="K6214" s="10">
        <v>13</v>
      </c>
      <c r="L6214" s="10">
        <v>1</v>
      </c>
      <c r="M6214" s="10">
        <v>0</v>
      </c>
      <c r="N6214" s="10">
        <v>0</v>
      </c>
    </row>
    <row r="6215" spans="1:14" x14ac:dyDescent="0.15">
      <c r="A6215" t="str">
        <f t="shared" si="99"/>
        <v>202005_309_4562342690067</v>
      </c>
      <c r="B6215" s="10">
        <v>202005</v>
      </c>
      <c r="C6215" s="10">
        <v>309</v>
      </c>
      <c r="D6215" s="10" t="s">
        <v>74</v>
      </c>
      <c r="E6215" s="11">
        <v>4562342690067</v>
      </c>
      <c r="F6215" s="10">
        <v>0</v>
      </c>
      <c r="G6215" s="10">
        <v>0</v>
      </c>
      <c r="H6215" s="10" t="s">
        <v>23</v>
      </c>
      <c r="I6215" s="10" t="s">
        <v>19</v>
      </c>
      <c r="J6215" s="10" t="s">
        <v>329</v>
      </c>
      <c r="K6215" s="10">
        <v>18</v>
      </c>
      <c r="L6215" s="10">
        <v>0</v>
      </c>
      <c r="M6215" s="10">
        <v>0</v>
      </c>
      <c r="N6215" s="10">
        <v>0</v>
      </c>
    </row>
    <row r="6216" spans="1:14" x14ac:dyDescent="0.15">
      <c r="A6216" t="str">
        <f t="shared" si="99"/>
        <v>202005_309_4562342690074</v>
      </c>
      <c r="B6216" s="10">
        <v>202005</v>
      </c>
      <c r="C6216" s="10">
        <v>309</v>
      </c>
      <c r="D6216" s="10" t="s">
        <v>74</v>
      </c>
      <c r="E6216" s="11">
        <v>4562342690074</v>
      </c>
      <c r="F6216" s="10">
        <v>0</v>
      </c>
      <c r="G6216" s="10">
        <v>0</v>
      </c>
      <c r="H6216" s="10" t="s">
        <v>24</v>
      </c>
      <c r="I6216" s="10" t="s">
        <v>19</v>
      </c>
      <c r="J6216" s="10" t="s">
        <v>329</v>
      </c>
      <c r="K6216" s="10">
        <v>16</v>
      </c>
      <c r="L6216" s="10">
        <v>1</v>
      </c>
      <c r="M6216" s="10">
        <v>0</v>
      </c>
      <c r="N6216" s="10">
        <v>0</v>
      </c>
    </row>
    <row r="6217" spans="1:14" x14ac:dyDescent="0.15">
      <c r="A6217" t="str">
        <f t="shared" si="99"/>
        <v>202005_309_4562342690081</v>
      </c>
      <c r="B6217" s="10">
        <v>202005</v>
      </c>
      <c r="C6217" s="10">
        <v>309</v>
      </c>
      <c r="D6217" s="10" t="s">
        <v>74</v>
      </c>
      <c r="E6217" s="11">
        <v>4562342690081</v>
      </c>
      <c r="F6217" s="10">
        <v>0</v>
      </c>
      <c r="G6217" s="10">
        <v>0</v>
      </c>
      <c r="H6217" s="10" t="s">
        <v>25</v>
      </c>
      <c r="I6217" s="10" t="s">
        <v>19</v>
      </c>
      <c r="J6217" s="10" t="s">
        <v>329</v>
      </c>
      <c r="K6217" s="10">
        <v>3</v>
      </c>
      <c r="L6217" s="10">
        <v>2</v>
      </c>
      <c r="M6217" s="10">
        <v>0</v>
      </c>
      <c r="N6217" s="10">
        <v>0</v>
      </c>
    </row>
    <row r="6218" spans="1:14" x14ac:dyDescent="0.15">
      <c r="A6218" t="str">
        <f t="shared" si="99"/>
        <v>202005_310_4562342690029</v>
      </c>
      <c r="B6218" s="10">
        <v>202005</v>
      </c>
      <c r="C6218" s="10">
        <v>310</v>
      </c>
      <c r="D6218" s="10" t="s">
        <v>75</v>
      </c>
      <c r="E6218" s="11">
        <v>4562342690029</v>
      </c>
      <c r="F6218" s="10">
        <v>0</v>
      </c>
      <c r="G6218" s="10">
        <v>0</v>
      </c>
      <c r="H6218" s="10" t="s">
        <v>18</v>
      </c>
      <c r="I6218" s="10" t="s">
        <v>19</v>
      </c>
      <c r="J6218" s="10" t="s">
        <v>329</v>
      </c>
      <c r="K6218" s="10">
        <v>19</v>
      </c>
      <c r="L6218" s="10">
        <v>0</v>
      </c>
      <c r="M6218" s="10">
        <v>0</v>
      </c>
      <c r="N6218" s="10">
        <v>0</v>
      </c>
    </row>
    <row r="6219" spans="1:14" x14ac:dyDescent="0.15">
      <c r="A6219" t="str">
        <f t="shared" si="99"/>
        <v>202005_310_4562342690036</v>
      </c>
      <c r="B6219" s="10">
        <v>202005</v>
      </c>
      <c r="C6219" s="10">
        <v>310</v>
      </c>
      <c r="D6219" s="10" t="s">
        <v>75</v>
      </c>
      <c r="E6219" s="11">
        <v>4562342690036</v>
      </c>
      <c r="F6219" s="10">
        <v>0</v>
      </c>
      <c r="G6219" s="10">
        <v>0</v>
      </c>
      <c r="H6219" s="10" t="s">
        <v>20</v>
      </c>
      <c r="I6219" s="10" t="s">
        <v>19</v>
      </c>
      <c r="J6219" s="10" t="s">
        <v>329</v>
      </c>
      <c r="K6219" s="10">
        <v>6</v>
      </c>
      <c r="L6219" s="10">
        <v>1</v>
      </c>
      <c r="M6219" s="10">
        <v>0</v>
      </c>
      <c r="N6219" s="10">
        <v>0</v>
      </c>
    </row>
    <row r="6220" spans="1:14" x14ac:dyDescent="0.15">
      <c r="A6220" t="str">
        <f t="shared" si="99"/>
        <v>202005_310_4562342690050</v>
      </c>
      <c r="B6220" s="10">
        <v>202005</v>
      </c>
      <c r="C6220" s="10">
        <v>310</v>
      </c>
      <c r="D6220" s="10" t="s">
        <v>75</v>
      </c>
      <c r="E6220" s="11">
        <v>4562342690050</v>
      </c>
      <c r="F6220" s="10">
        <v>0</v>
      </c>
      <c r="G6220" s="10">
        <v>0</v>
      </c>
      <c r="H6220" s="10" t="s">
        <v>22</v>
      </c>
      <c r="I6220" s="10" t="s">
        <v>19</v>
      </c>
      <c r="J6220" s="10" t="s">
        <v>329</v>
      </c>
      <c r="K6220" s="10">
        <v>4</v>
      </c>
      <c r="L6220" s="10">
        <v>1</v>
      </c>
      <c r="M6220" s="10">
        <v>0</v>
      </c>
      <c r="N6220" s="10">
        <v>0</v>
      </c>
    </row>
    <row r="6221" spans="1:14" x14ac:dyDescent="0.15">
      <c r="A6221" t="str">
        <f t="shared" si="99"/>
        <v>202005_310_4562342690043</v>
      </c>
      <c r="B6221" s="10">
        <v>202005</v>
      </c>
      <c r="C6221" s="10">
        <v>310</v>
      </c>
      <c r="D6221" s="10" t="s">
        <v>75</v>
      </c>
      <c r="E6221" s="11">
        <v>4562342690043</v>
      </c>
      <c r="F6221" s="10">
        <v>0</v>
      </c>
      <c r="G6221" s="10">
        <v>0</v>
      </c>
      <c r="H6221" s="10" t="s">
        <v>21</v>
      </c>
      <c r="I6221" s="10" t="s">
        <v>19</v>
      </c>
      <c r="J6221" s="10" t="s">
        <v>329</v>
      </c>
      <c r="K6221" s="10">
        <v>20</v>
      </c>
      <c r="L6221" s="10">
        <v>2</v>
      </c>
      <c r="M6221" s="10">
        <v>0</v>
      </c>
      <c r="N6221" s="10">
        <v>0</v>
      </c>
    </row>
    <row r="6222" spans="1:14" x14ac:dyDescent="0.15">
      <c r="A6222" t="str">
        <f t="shared" si="99"/>
        <v>202005_310_4562342690067</v>
      </c>
      <c r="B6222" s="10">
        <v>202005</v>
      </c>
      <c r="C6222" s="10">
        <v>310</v>
      </c>
      <c r="D6222" s="10" t="s">
        <v>75</v>
      </c>
      <c r="E6222" s="11">
        <v>4562342690067</v>
      </c>
      <c r="F6222" s="10">
        <v>0</v>
      </c>
      <c r="G6222" s="10">
        <v>0</v>
      </c>
      <c r="H6222" s="10" t="s">
        <v>23</v>
      </c>
      <c r="I6222" s="10" t="s">
        <v>19</v>
      </c>
      <c r="J6222" s="10" t="s">
        <v>329</v>
      </c>
      <c r="K6222" s="10">
        <v>21</v>
      </c>
      <c r="L6222" s="10">
        <v>0</v>
      </c>
      <c r="M6222" s="10">
        <v>0</v>
      </c>
      <c r="N6222" s="10">
        <v>0</v>
      </c>
    </row>
    <row r="6223" spans="1:14" x14ac:dyDescent="0.15">
      <c r="A6223" t="str">
        <f t="shared" si="99"/>
        <v>202005_310_4562342690074</v>
      </c>
      <c r="B6223" s="10">
        <v>202005</v>
      </c>
      <c r="C6223" s="10">
        <v>310</v>
      </c>
      <c r="D6223" s="10" t="s">
        <v>75</v>
      </c>
      <c r="E6223" s="11">
        <v>4562342690074</v>
      </c>
      <c r="F6223" s="10">
        <v>0</v>
      </c>
      <c r="G6223" s="10">
        <v>0</v>
      </c>
      <c r="H6223" s="10" t="s">
        <v>24</v>
      </c>
      <c r="I6223" s="10" t="s">
        <v>19</v>
      </c>
      <c r="J6223" s="10" t="s">
        <v>329</v>
      </c>
      <c r="K6223" s="10">
        <v>19</v>
      </c>
      <c r="L6223" s="10">
        <v>0</v>
      </c>
      <c r="M6223" s="10">
        <v>0</v>
      </c>
      <c r="N6223" s="10">
        <v>0</v>
      </c>
    </row>
    <row r="6224" spans="1:14" x14ac:dyDescent="0.15">
      <c r="A6224" t="str">
        <f t="shared" si="99"/>
        <v>202005_310_4562342690081</v>
      </c>
      <c r="B6224" s="10">
        <v>202005</v>
      </c>
      <c r="C6224" s="10">
        <v>310</v>
      </c>
      <c r="D6224" s="10" t="s">
        <v>75</v>
      </c>
      <c r="E6224" s="11">
        <v>4562342690081</v>
      </c>
      <c r="F6224" s="10">
        <v>0</v>
      </c>
      <c r="G6224" s="10">
        <v>0</v>
      </c>
      <c r="H6224" s="10" t="s">
        <v>25</v>
      </c>
      <c r="I6224" s="10" t="s">
        <v>19</v>
      </c>
      <c r="J6224" s="10" t="s">
        <v>329</v>
      </c>
      <c r="K6224" s="10">
        <v>3</v>
      </c>
      <c r="L6224" s="10">
        <v>0</v>
      </c>
      <c r="M6224" s="10">
        <v>0</v>
      </c>
      <c r="N6224" s="10">
        <v>0</v>
      </c>
    </row>
    <row r="6225" spans="1:14" x14ac:dyDescent="0.15">
      <c r="A6225" t="str">
        <f t="shared" si="99"/>
        <v>202005_315_4562342690029</v>
      </c>
      <c r="B6225" s="10">
        <v>202005</v>
      </c>
      <c r="C6225" s="10">
        <v>315</v>
      </c>
      <c r="D6225" s="10" t="s">
        <v>78</v>
      </c>
      <c r="E6225" s="11">
        <v>4562342690029</v>
      </c>
      <c r="F6225" s="10">
        <v>0</v>
      </c>
      <c r="G6225" s="10">
        <v>0</v>
      </c>
      <c r="H6225" s="10" t="s">
        <v>18</v>
      </c>
      <c r="I6225" s="10" t="s">
        <v>19</v>
      </c>
      <c r="J6225" s="10" t="s">
        <v>329</v>
      </c>
      <c r="K6225" s="10">
        <v>6</v>
      </c>
      <c r="L6225" s="10">
        <v>0</v>
      </c>
      <c r="M6225" s="10">
        <v>0</v>
      </c>
      <c r="N6225" s="10">
        <v>0</v>
      </c>
    </row>
    <row r="6226" spans="1:14" x14ac:dyDescent="0.15">
      <c r="A6226" t="str">
        <f t="shared" si="99"/>
        <v>202005_315_4562342690036</v>
      </c>
      <c r="B6226" s="10">
        <v>202005</v>
      </c>
      <c r="C6226" s="10">
        <v>315</v>
      </c>
      <c r="D6226" s="10" t="s">
        <v>78</v>
      </c>
      <c r="E6226" s="11">
        <v>4562342690036</v>
      </c>
      <c r="F6226" s="10">
        <v>0</v>
      </c>
      <c r="G6226" s="10">
        <v>0</v>
      </c>
      <c r="H6226" s="10" t="s">
        <v>20</v>
      </c>
      <c r="I6226" s="10" t="s">
        <v>19</v>
      </c>
      <c r="J6226" s="10" t="s">
        <v>329</v>
      </c>
      <c r="K6226" s="10">
        <v>7</v>
      </c>
      <c r="L6226" s="10">
        <v>0</v>
      </c>
      <c r="M6226" s="10">
        <v>0</v>
      </c>
      <c r="N6226" s="10">
        <v>0</v>
      </c>
    </row>
    <row r="6227" spans="1:14" x14ac:dyDescent="0.15">
      <c r="A6227" t="str">
        <f t="shared" si="99"/>
        <v>202005_315_4562342690050</v>
      </c>
      <c r="B6227" s="10">
        <v>202005</v>
      </c>
      <c r="C6227" s="10">
        <v>315</v>
      </c>
      <c r="D6227" s="10" t="s">
        <v>78</v>
      </c>
      <c r="E6227" s="11">
        <v>4562342690050</v>
      </c>
      <c r="F6227" s="10">
        <v>0</v>
      </c>
      <c r="G6227" s="10">
        <v>0</v>
      </c>
      <c r="H6227" s="10" t="s">
        <v>22</v>
      </c>
      <c r="I6227" s="10" t="s">
        <v>19</v>
      </c>
      <c r="J6227" s="10" t="s">
        <v>329</v>
      </c>
      <c r="K6227" s="10">
        <v>4</v>
      </c>
      <c r="L6227" s="10">
        <v>0</v>
      </c>
      <c r="M6227" s="10">
        <v>0</v>
      </c>
      <c r="N6227" s="10">
        <v>0</v>
      </c>
    </row>
    <row r="6228" spans="1:14" x14ac:dyDescent="0.15">
      <c r="A6228" t="str">
        <f t="shared" si="99"/>
        <v>202005_315_4562342690043</v>
      </c>
      <c r="B6228" s="10">
        <v>202005</v>
      </c>
      <c r="C6228" s="10">
        <v>315</v>
      </c>
      <c r="D6228" s="10" t="s">
        <v>78</v>
      </c>
      <c r="E6228" s="11">
        <v>4562342690043</v>
      </c>
      <c r="F6228" s="10">
        <v>0</v>
      </c>
      <c r="G6228" s="10">
        <v>0</v>
      </c>
      <c r="H6228" s="10" t="s">
        <v>21</v>
      </c>
      <c r="I6228" s="10" t="s">
        <v>19</v>
      </c>
      <c r="J6228" s="10" t="s">
        <v>329</v>
      </c>
      <c r="K6228" s="10">
        <v>13</v>
      </c>
      <c r="L6228" s="10">
        <v>0</v>
      </c>
      <c r="M6228" s="10">
        <v>0</v>
      </c>
      <c r="N6228" s="10">
        <v>0</v>
      </c>
    </row>
    <row r="6229" spans="1:14" x14ac:dyDescent="0.15">
      <c r="A6229" t="str">
        <f t="shared" si="99"/>
        <v>202005_315_4562342690067</v>
      </c>
      <c r="B6229" s="10">
        <v>202005</v>
      </c>
      <c r="C6229" s="10">
        <v>315</v>
      </c>
      <c r="D6229" s="10" t="s">
        <v>78</v>
      </c>
      <c r="E6229" s="11">
        <v>4562342690067</v>
      </c>
      <c r="F6229" s="10">
        <v>0</v>
      </c>
      <c r="G6229" s="10">
        <v>0</v>
      </c>
      <c r="H6229" s="10" t="s">
        <v>23</v>
      </c>
      <c r="I6229" s="10" t="s">
        <v>19</v>
      </c>
      <c r="J6229" s="10" t="s">
        <v>329</v>
      </c>
      <c r="K6229" s="10">
        <v>21</v>
      </c>
      <c r="L6229" s="10">
        <v>0</v>
      </c>
      <c r="M6229" s="10">
        <v>0</v>
      </c>
      <c r="N6229" s="10">
        <v>0</v>
      </c>
    </row>
    <row r="6230" spans="1:14" x14ac:dyDescent="0.15">
      <c r="A6230" t="str">
        <f t="shared" si="99"/>
        <v>202005_315_4562342690074</v>
      </c>
      <c r="B6230" s="10">
        <v>202005</v>
      </c>
      <c r="C6230" s="10">
        <v>315</v>
      </c>
      <c r="D6230" s="10" t="s">
        <v>78</v>
      </c>
      <c r="E6230" s="11">
        <v>4562342690074</v>
      </c>
      <c r="F6230" s="10">
        <v>0</v>
      </c>
      <c r="G6230" s="10">
        <v>0</v>
      </c>
      <c r="H6230" s="10" t="s">
        <v>24</v>
      </c>
      <c r="I6230" s="10" t="s">
        <v>19</v>
      </c>
      <c r="J6230" s="10" t="s">
        <v>329</v>
      </c>
      <c r="K6230" s="10">
        <v>19</v>
      </c>
      <c r="L6230" s="10">
        <v>0</v>
      </c>
      <c r="M6230" s="10">
        <v>0</v>
      </c>
      <c r="N6230" s="10">
        <v>0</v>
      </c>
    </row>
    <row r="6231" spans="1:14" x14ac:dyDescent="0.15">
      <c r="A6231" t="str">
        <f t="shared" si="99"/>
        <v>202005_315_4562342690081</v>
      </c>
      <c r="B6231" s="10">
        <v>202005</v>
      </c>
      <c r="C6231" s="10">
        <v>315</v>
      </c>
      <c r="D6231" s="10" t="s">
        <v>78</v>
      </c>
      <c r="E6231" s="11">
        <v>4562342690081</v>
      </c>
      <c r="F6231" s="10">
        <v>0</v>
      </c>
      <c r="G6231" s="10">
        <v>0</v>
      </c>
      <c r="H6231" s="10" t="s">
        <v>25</v>
      </c>
      <c r="I6231" s="10" t="s">
        <v>19</v>
      </c>
      <c r="J6231" s="10" t="s">
        <v>329</v>
      </c>
      <c r="K6231" s="10">
        <v>2</v>
      </c>
      <c r="L6231" s="10">
        <v>0</v>
      </c>
      <c r="M6231" s="10">
        <v>0</v>
      </c>
      <c r="N6231" s="10">
        <v>0</v>
      </c>
    </row>
    <row r="6232" spans="1:14" x14ac:dyDescent="0.15">
      <c r="A6232" t="str">
        <f t="shared" si="99"/>
        <v>202005_383_4562342690029</v>
      </c>
      <c r="B6232" s="10">
        <v>202005</v>
      </c>
      <c r="C6232" s="10">
        <v>383</v>
      </c>
      <c r="D6232" s="10" t="s">
        <v>97</v>
      </c>
      <c r="E6232" s="11">
        <v>4562342690029</v>
      </c>
      <c r="F6232" s="10">
        <v>0</v>
      </c>
      <c r="G6232" s="10">
        <v>0</v>
      </c>
      <c r="H6232" s="10" t="s">
        <v>18</v>
      </c>
      <c r="I6232" s="10" t="s">
        <v>19</v>
      </c>
      <c r="J6232" s="10" t="s">
        <v>329</v>
      </c>
      <c r="K6232" s="10">
        <v>17</v>
      </c>
      <c r="L6232" s="10">
        <v>0</v>
      </c>
      <c r="M6232" s="10">
        <v>0</v>
      </c>
      <c r="N6232" s="10">
        <v>0</v>
      </c>
    </row>
    <row r="6233" spans="1:14" x14ac:dyDescent="0.15">
      <c r="A6233" t="str">
        <f t="shared" ref="A6233:A6296" si="100">B6233&amp;"_"&amp;C6233&amp;"_"&amp;E6233</f>
        <v>202005_383_4562342690036</v>
      </c>
      <c r="B6233" s="10">
        <v>202005</v>
      </c>
      <c r="C6233" s="10">
        <v>383</v>
      </c>
      <c r="D6233" s="10" t="s">
        <v>97</v>
      </c>
      <c r="E6233" s="11">
        <v>4562342690036</v>
      </c>
      <c r="F6233" s="10">
        <v>0</v>
      </c>
      <c r="G6233" s="10">
        <v>0</v>
      </c>
      <c r="H6233" s="10" t="s">
        <v>20</v>
      </c>
      <c r="I6233" s="10" t="s">
        <v>19</v>
      </c>
      <c r="J6233" s="10" t="s">
        <v>329</v>
      </c>
      <c r="K6233" s="10">
        <v>6</v>
      </c>
      <c r="L6233" s="10">
        <v>0</v>
      </c>
      <c r="M6233" s="10">
        <v>0</v>
      </c>
      <c r="N6233" s="10">
        <v>0</v>
      </c>
    </row>
    <row r="6234" spans="1:14" x14ac:dyDescent="0.15">
      <c r="A6234" t="str">
        <f t="shared" si="100"/>
        <v>202005_383_4562342690050</v>
      </c>
      <c r="B6234" s="10">
        <v>202005</v>
      </c>
      <c r="C6234" s="10">
        <v>383</v>
      </c>
      <c r="D6234" s="10" t="s">
        <v>97</v>
      </c>
      <c r="E6234" s="11">
        <v>4562342690050</v>
      </c>
      <c r="F6234" s="10">
        <v>0</v>
      </c>
      <c r="G6234" s="10">
        <v>0</v>
      </c>
      <c r="H6234" s="10" t="s">
        <v>22</v>
      </c>
      <c r="I6234" s="10" t="s">
        <v>19</v>
      </c>
      <c r="J6234" s="10" t="s">
        <v>329</v>
      </c>
      <c r="K6234" s="10">
        <v>5</v>
      </c>
      <c r="L6234" s="10">
        <v>0</v>
      </c>
      <c r="M6234" s="10">
        <v>0</v>
      </c>
      <c r="N6234" s="10">
        <v>0</v>
      </c>
    </row>
    <row r="6235" spans="1:14" x14ac:dyDescent="0.15">
      <c r="A6235" t="str">
        <f t="shared" si="100"/>
        <v>202005_383_4562342690043</v>
      </c>
      <c r="B6235" s="10">
        <v>202005</v>
      </c>
      <c r="C6235" s="10">
        <v>383</v>
      </c>
      <c r="D6235" s="10" t="s">
        <v>97</v>
      </c>
      <c r="E6235" s="11">
        <v>4562342690043</v>
      </c>
      <c r="F6235" s="10">
        <v>0</v>
      </c>
      <c r="G6235" s="10">
        <v>0</v>
      </c>
      <c r="H6235" s="10" t="s">
        <v>21</v>
      </c>
      <c r="I6235" s="10" t="s">
        <v>19</v>
      </c>
      <c r="J6235" s="10" t="s">
        <v>329</v>
      </c>
      <c r="K6235" s="10">
        <v>16</v>
      </c>
      <c r="L6235" s="10">
        <v>0</v>
      </c>
      <c r="M6235" s="10">
        <v>0</v>
      </c>
      <c r="N6235" s="10">
        <v>0</v>
      </c>
    </row>
    <row r="6236" spans="1:14" x14ac:dyDescent="0.15">
      <c r="A6236" t="str">
        <f t="shared" si="100"/>
        <v>202005_383_4562342690067</v>
      </c>
      <c r="B6236" s="10">
        <v>202005</v>
      </c>
      <c r="C6236" s="10">
        <v>383</v>
      </c>
      <c r="D6236" s="10" t="s">
        <v>97</v>
      </c>
      <c r="E6236" s="11">
        <v>4562342690067</v>
      </c>
      <c r="F6236" s="10">
        <v>0</v>
      </c>
      <c r="G6236" s="10">
        <v>0</v>
      </c>
      <c r="H6236" s="10" t="s">
        <v>23</v>
      </c>
      <c r="I6236" s="10" t="s">
        <v>19</v>
      </c>
      <c r="J6236" s="10" t="s">
        <v>329</v>
      </c>
      <c r="K6236" s="10">
        <v>38</v>
      </c>
      <c r="L6236" s="10">
        <v>1</v>
      </c>
      <c r="M6236" s="10">
        <v>0</v>
      </c>
      <c r="N6236" s="10">
        <v>0</v>
      </c>
    </row>
    <row r="6237" spans="1:14" x14ac:dyDescent="0.15">
      <c r="A6237" t="str">
        <f t="shared" si="100"/>
        <v>202005_383_4562342690074</v>
      </c>
      <c r="B6237" s="10">
        <v>202005</v>
      </c>
      <c r="C6237" s="10">
        <v>383</v>
      </c>
      <c r="D6237" s="10" t="s">
        <v>97</v>
      </c>
      <c r="E6237" s="11">
        <v>4562342690074</v>
      </c>
      <c r="F6237" s="10">
        <v>0</v>
      </c>
      <c r="G6237" s="10">
        <v>0</v>
      </c>
      <c r="H6237" s="10" t="s">
        <v>24</v>
      </c>
      <c r="I6237" s="10" t="s">
        <v>19</v>
      </c>
      <c r="J6237" s="10" t="s">
        <v>329</v>
      </c>
      <c r="K6237" s="10">
        <v>15</v>
      </c>
      <c r="L6237" s="10">
        <v>2</v>
      </c>
      <c r="M6237" s="10">
        <v>0</v>
      </c>
      <c r="N6237" s="10">
        <v>0</v>
      </c>
    </row>
    <row r="6238" spans="1:14" x14ac:dyDescent="0.15">
      <c r="A6238" t="str">
        <f t="shared" si="100"/>
        <v>202005_383_4562342690081</v>
      </c>
      <c r="B6238" s="10">
        <v>202005</v>
      </c>
      <c r="C6238" s="10">
        <v>383</v>
      </c>
      <c r="D6238" s="10" t="s">
        <v>97</v>
      </c>
      <c r="E6238" s="11">
        <v>4562342690081</v>
      </c>
      <c r="F6238" s="10">
        <v>0</v>
      </c>
      <c r="G6238" s="10">
        <v>0</v>
      </c>
      <c r="H6238" s="10" t="s">
        <v>25</v>
      </c>
      <c r="I6238" s="10" t="s">
        <v>19</v>
      </c>
      <c r="J6238" s="10" t="s">
        <v>329</v>
      </c>
      <c r="K6238" s="10">
        <v>0</v>
      </c>
      <c r="L6238" s="10">
        <v>0</v>
      </c>
      <c r="M6238" s="10">
        <v>0</v>
      </c>
      <c r="N6238" s="10">
        <v>0</v>
      </c>
    </row>
    <row r="6239" spans="1:14" x14ac:dyDescent="0.15">
      <c r="A6239" t="str">
        <f t="shared" si="100"/>
        <v>202005_385_4562342690029</v>
      </c>
      <c r="B6239" s="10">
        <v>202005</v>
      </c>
      <c r="C6239" s="10">
        <v>385</v>
      </c>
      <c r="D6239" s="10" t="s">
        <v>98</v>
      </c>
      <c r="E6239" s="11">
        <v>4562342690029</v>
      </c>
      <c r="F6239" s="10">
        <v>0</v>
      </c>
      <c r="G6239" s="10">
        <v>0</v>
      </c>
      <c r="H6239" s="10" t="s">
        <v>18</v>
      </c>
      <c r="I6239" s="10" t="s">
        <v>19</v>
      </c>
      <c r="J6239" s="10" t="s">
        <v>329</v>
      </c>
      <c r="K6239" s="10">
        <v>20</v>
      </c>
      <c r="L6239" s="10">
        <v>1</v>
      </c>
      <c r="M6239" s="10">
        <v>0</v>
      </c>
      <c r="N6239" s="10">
        <v>0</v>
      </c>
    </row>
    <row r="6240" spans="1:14" x14ac:dyDescent="0.15">
      <c r="A6240" t="str">
        <f t="shared" si="100"/>
        <v>202005_385_4562342690036</v>
      </c>
      <c r="B6240" s="10">
        <v>202005</v>
      </c>
      <c r="C6240" s="10">
        <v>385</v>
      </c>
      <c r="D6240" s="10" t="s">
        <v>98</v>
      </c>
      <c r="E6240" s="11">
        <v>4562342690036</v>
      </c>
      <c r="F6240" s="10">
        <v>0</v>
      </c>
      <c r="G6240" s="10">
        <v>0</v>
      </c>
      <c r="H6240" s="10" t="s">
        <v>20</v>
      </c>
      <c r="I6240" s="10" t="s">
        <v>19</v>
      </c>
      <c r="J6240" s="10" t="s">
        <v>329</v>
      </c>
      <c r="K6240" s="10">
        <v>5</v>
      </c>
      <c r="L6240" s="10">
        <v>0</v>
      </c>
      <c r="M6240" s="10">
        <v>0</v>
      </c>
      <c r="N6240" s="10">
        <v>0</v>
      </c>
    </row>
    <row r="6241" spans="1:14" x14ac:dyDescent="0.15">
      <c r="A6241" t="str">
        <f t="shared" si="100"/>
        <v>202005_385_4562342690050</v>
      </c>
      <c r="B6241" s="10">
        <v>202005</v>
      </c>
      <c r="C6241" s="10">
        <v>385</v>
      </c>
      <c r="D6241" s="10" t="s">
        <v>98</v>
      </c>
      <c r="E6241" s="11">
        <v>4562342690050</v>
      </c>
      <c r="F6241" s="10">
        <v>0</v>
      </c>
      <c r="G6241" s="10">
        <v>0</v>
      </c>
      <c r="H6241" s="10" t="s">
        <v>22</v>
      </c>
      <c r="I6241" s="10" t="s">
        <v>19</v>
      </c>
      <c r="J6241" s="10" t="s">
        <v>329</v>
      </c>
      <c r="K6241" s="10">
        <v>8</v>
      </c>
      <c r="L6241" s="10">
        <v>0</v>
      </c>
      <c r="M6241" s="10">
        <v>0</v>
      </c>
      <c r="N6241" s="10">
        <v>0</v>
      </c>
    </row>
    <row r="6242" spans="1:14" x14ac:dyDescent="0.15">
      <c r="A6242" t="str">
        <f t="shared" si="100"/>
        <v>202005_385_4562342690043</v>
      </c>
      <c r="B6242" s="10">
        <v>202005</v>
      </c>
      <c r="C6242" s="10">
        <v>385</v>
      </c>
      <c r="D6242" s="10" t="s">
        <v>98</v>
      </c>
      <c r="E6242" s="11">
        <v>4562342690043</v>
      </c>
      <c r="F6242" s="10">
        <v>0</v>
      </c>
      <c r="G6242" s="10">
        <v>0</v>
      </c>
      <c r="H6242" s="10" t="s">
        <v>21</v>
      </c>
      <c r="I6242" s="10" t="s">
        <v>19</v>
      </c>
      <c r="J6242" s="10" t="s">
        <v>329</v>
      </c>
      <c r="K6242" s="10">
        <v>16</v>
      </c>
      <c r="L6242" s="10">
        <v>1</v>
      </c>
      <c r="M6242" s="10">
        <v>0</v>
      </c>
      <c r="N6242" s="10">
        <v>0</v>
      </c>
    </row>
    <row r="6243" spans="1:14" x14ac:dyDescent="0.15">
      <c r="A6243" t="str">
        <f t="shared" si="100"/>
        <v>202005_385_4562342690067</v>
      </c>
      <c r="B6243" s="10">
        <v>202005</v>
      </c>
      <c r="C6243" s="10">
        <v>385</v>
      </c>
      <c r="D6243" s="10" t="s">
        <v>98</v>
      </c>
      <c r="E6243" s="11">
        <v>4562342690067</v>
      </c>
      <c r="F6243" s="10">
        <v>0</v>
      </c>
      <c r="G6243" s="10">
        <v>0</v>
      </c>
      <c r="H6243" s="10" t="s">
        <v>23</v>
      </c>
      <c r="I6243" s="10" t="s">
        <v>19</v>
      </c>
      <c r="J6243" s="10" t="s">
        <v>329</v>
      </c>
      <c r="K6243" s="10">
        <v>18</v>
      </c>
      <c r="L6243" s="10">
        <v>0</v>
      </c>
      <c r="M6243" s="10">
        <v>0</v>
      </c>
      <c r="N6243" s="10">
        <v>0</v>
      </c>
    </row>
    <row r="6244" spans="1:14" x14ac:dyDescent="0.15">
      <c r="A6244" t="str">
        <f t="shared" si="100"/>
        <v>202005_385_4562342690074</v>
      </c>
      <c r="B6244" s="10">
        <v>202005</v>
      </c>
      <c r="C6244" s="10">
        <v>385</v>
      </c>
      <c r="D6244" s="10" t="s">
        <v>98</v>
      </c>
      <c r="E6244" s="11">
        <v>4562342690074</v>
      </c>
      <c r="F6244" s="10">
        <v>0</v>
      </c>
      <c r="G6244" s="10">
        <v>0</v>
      </c>
      <c r="H6244" s="10" t="s">
        <v>24</v>
      </c>
      <c r="I6244" s="10" t="s">
        <v>19</v>
      </c>
      <c r="J6244" s="10" t="s">
        <v>329</v>
      </c>
      <c r="K6244" s="10">
        <v>14</v>
      </c>
      <c r="L6244" s="10">
        <v>0</v>
      </c>
      <c r="M6244" s="10">
        <v>0</v>
      </c>
      <c r="N6244" s="10">
        <v>0</v>
      </c>
    </row>
    <row r="6245" spans="1:14" x14ac:dyDescent="0.15">
      <c r="A6245" t="str">
        <f t="shared" si="100"/>
        <v>202005_385_4562342690081</v>
      </c>
      <c r="B6245" s="10">
        <v>202005</v>
      </c>
      <c r="C6245" s="10">
        <v>385</v>
      </c>
      <c r="D6245" s="10" t="s">
        <v>98</v>
      </c>
      <c r="E6245" s="11">
        <v>4562342690081</v>
      </c>
      <c r="F6245" s="10">
        <v>0</v>
      </c>
      <c r="G6245" s="10">
        <v>0</v>
      </c>
      <c r="H6245" s="10" t="s">
        <v>25</v>
      </c>
      <c r="I6245" s="10" t="s">
        <v>19</v>
      </c>
      <c r="J6245" s="10" t="s">
        <v>329</v>
      </c>
      <c r="K6245" s="10">
        <v>5</v>
      </c>
      <c r="L6245" s="10">
        <v>1</v>
      </c>
      <c r="M6245" s="10">
        <v>0</v>
      </c>
      <c r="N6245" s="10">
        <v>0</v>
      </c>
    </row>
    <row r="6246" spans="1:14" x14ac:dyDescent="0.15">
      <c r="A6246" t="str">
        <f t="shared" si="100"/>
        <v>202005_388_4562342690029</v>
      </c>
      <c r="B6246" s="10">
        <v>202005</v>
      </c>
      <c r="C6246" s="10">
        <v>388</v>
      </c>
      <c r="D6246" s="10" t="s">
        <v>100</v>
      </c>
      <c r="E6246" s="11">
        <v>4562342690029</v>
      </c>
      <c r="F6246" s="10">
        <v>0</v>
      </c>
      <c r="G6246" s="10">
        <v>0</v>
      </c>
      <c r="H6246" s="10" t="s">
        <v>18</v>
      </c>
      <c r="I6246" s="10" t="s">
        <v>19</v>
      </c>
      <c r="J6246" s="10" t="s">
        <v>329</v>
      </c>
      <c r="K6246" s="10">
        <v>22</v>
      </c>
      <c r="L6246" s="10">
        <v>1</v>
      </c>
      <c r="M6246" s="10">
        <v>0</v>
      </c>
      <c r="N6246" s="10">
        <v>0</v>
      </c>
    </row>
    <row r="6247" spans="1:14" x14ac:dyDescent="0.15">
      <c r="A6247" t="str">
        <f t="shared" si="100"/>
        <v>202005_388_4562342690036</v>
      </c>
      <c r="B6247" s="10">
        <v>202005</v>
      </c>
      <c r="C6247" s="10">
        <v>388</v>
      </c>
      <c r="D6247" s="10" t="s">
        <v>100</v>
      </c>
      <c r="E6247" s="11">
        <v>4562342690036</v>
      </c>
      <c r="F6247" s="10">
        <v>0</v>
      </c>
      <c r="G6247" s="10">
        <v>0</v>
      </c>
      <c r="H6247" s="10" t="s">
        <v>20</v>
      </c>
      <c r="I6247" s="10" t="s">
        <v>19</v>
      </c>
      <c r="J6247" s="10" t="s">
        <v>329</v>
      </c>
      <c r="K6247" s="10">
        <v>5</v>
      </c>
      <c r="L6247" s="10">
        <v>1</v>
      </c>
      <c r="M6247" s="10">
        <v>0</v>
      </c>
      <c r="N6247" s="10">
        <v>0</v>
      </c>
    </row>
    <row r="6248" spans="1:14" x14ac:dyDescent="0.15">
      <c r="A6248" t="str">
        <f t="shared" si="100"/>
        <v>202005_388_4562342690050</v>
      </c>
      <c r="B6248" s="10">
        <v>202005</v>
      </c>
      <c r="C6248" s="10">
        <v>388</v>
      </c>
      <c r="D6248" s="10" t="s">
        <v>100</v>
      </c>
      <c r="E6248" s="11">
        <v>4562342690050</v>
      </c>
      <c r="F6248" s="10">
        <v>0</v>
      </c>
      <c r="G6248" s="10">
        <v>0</v>
      </c>
      <c r="H6248" s="10" t="s">
        <v>22</v>
      </c>
      <c r="I6248" s="10" t="s">
        <v>19</v>
      </c>
      <c r="J6248" s="10" t="s">
        <v>329</v>
      </c>
      <c r="K6248" s="10">
        <v>4</v>
      </c>
      <c r="L6248" s="10">
        <v>1</v>
      </c>
      <c r="M6248" s="10">
        <v>0</v>
      </c>
      <c r="N6248" s="10">
        <v>0</v>
      </c>
    </row>
    <row r="6249" spans="1:14" x14ac:dyDescent="0.15">
      <c r="A6249" t="str">
        <f t="shared" si="100"/>
        <v>202005_388_4562342690043</v>
      </c>
      <c r="B6249" s="10">
        <v>202005</v>
      </c>
      <c r="C6249" s="10">
        <v>388</v>
      </c>
      <c r="D6249" s="10" t="s">
        <v>100</v>
      </c>
      <c r="E6249" s="11">
        <v>4562342690043</v>
      </c>
      <c r="F6249" s="10">
        <v>0</v>
      </c>
      <c r="G6249" s="10">
        <v>0</v>
      </c>
      <c r="H6249" s="10" t="s">
        <v>21</v>
      </c>
      <c r="I6249" s="10" t="s">
        <v>19</v>
      </c>
      <c r="J6249" s="10" t="s">
        <v>329</v>
      </c>
      <c r="K6249" s="10">
        <v>23</v>
      </c>
      <c r="L6249" s="10">
        <v>0</v>
      </c>
      <c r="M6249" s="10">
        <v>0</v>
      </c>
      <c r="N6249" s="10">
        <v>0</v>
      </c>
    </row>
    <row r="6250" spans="1:14" x14ac:dyDescent="0.15">
      <c r="A6250" t="str">
        <f t="shared" si="100"/>
        <v>202005_388_4562342690067</v>
      </c>
      <c r="B6250" s="10">
        <v>202005</v>
      </c>
      <c r="C6250" s="10">
        <v>388</v>
      </c>
      <c r="D6250" s="10" t="s">
        <v>100</v>
      </c>
      <c r="E6250" s="11">
        <v>4562342690067</v>
      </c>
      <c r="F6250" s="10">
        <v>0</v>
      </c>
      <c r="G6250" s="10">
        <v>0</v>
      </c>
      <c r="H6250" s="10" t="s">
        <v>23</v>
      </c>
      <c r="I6250" s="10" t="s">
        <v>19</v>
      </c>
      <c r="J6250" s="10" t="s">
        <v>329</v>
      </c>
      <c r="K6250" s="10">
        <v>25</v>
      </c>
      <c r="L6250" s="10">
        <v>0</v>
      </c>
      <c r="M6250" s="10">
        <v>0</v>
      </c>
      <c r="N6250" s="10">
        <v>0</v>
      </c>
    </row>
    <row r="6251" spans="1:14" x14ac:dyDescent="0.15">
      <c r="A6251" t="str">
        <f t="shared" si="100"/>
        <v>202005_388_4562342690074</v>
      </c>
      <c r="B6251" s="10">
        <v>202005</v>
      </c>
      <c r="C6251" s="10">
        <v>388</v>
      </c>
      <c r="D6251" s="10" t="s">
        <v>100</v>
      </c>
      <c r="E6251" s="11">
        <v>4562342690074</v>
      </c>
      <c r="F6251" s="10">
        <v>0</v>
      </c>
      <c r="G6251" s="10">
        <v>0</v>
      </c>
      <c r="H6251" s="10" t="s">
        <v>24</v>
      </c>
      <c r="I6251" s="10" t="s">
        <v>19</v>
      </c>
      <c r="J6251" s="10" t="s">
        <v>329</v>
      </c>
      <c r="K6251" s="10">
        <v>13</v>
      </c>
      <c r="L6251" s="10">
        <v>0</v>
      </c>
      <c r="M6251" s="10">
        <v>0</v>
      </c>
      <c r="N6251" s="10">
        <v>0</v>
      </c>
    </row>
    <row r="6252" spans="1:14" x14ac:dyDescent="0.15">
      <c r="A6252" t="str">
        <f t="shared" si="100"/>
        <v>202005_388_4562342690081</v>
      </c>
      <c r="B6252" s="10">
        <v>202005</v>
      </c>
      <c r="C6252" s="10">
        <v>388</v>
      </c>
      <c r="D6252" s="10" t="s">
        <v>100</v>
      </c>
      <c r="E6252" s="11">
        <v>4562342690081</v>
      </c>
      <c r="F6252" s="10">
        <v>0</v>
      </c>
      <c r="G6252" s="10">
        <v>0</v>
      </c>
      <c r="H6252" s="10" t="s">
        <v>25</v>
      </c>
      <c r="I6252" s="10" t="s">
        <v>19</v>
      </c>
      <c r="J6252" s="10" t="s">
        <v>329</v>
      </c>
      <c r="K6252" s="10">
        <v>7</v>
      </c>
      <c r="L6252" s="10">
        <v>0</v>
      </c>
      <c r="M6252" s="10">
        <v>0</v>
      </c>
      <c r="N6252" s="10">
        <v>0</v>
      </c>
    </row>
    <row r="6253" spans="1:14" x14ac:dyDescent="0.15">
      <c r="A6253" t="str">
        <f t="shared" si="100"/>
        <v>202005_393_4562342690029</v>
      </c>
      <c r="B6253" s="10">
        <v>202005</v>
      </c>
      <c r="C6253" s="10">
        <v>393</v>
      </c>
      <c r="D6253" s="10" t="s">
        <v>101</v>
      </c>
      <c r="E6253" s="11">
        <v>4562342690029</v>
      </c>
      <c r="F6253" s="10">
        <v>0</v>
      </c>
      <c r="G6253" s="10">
        <v>0</v>
      </c>
      <c r="H6253" s="10" t="s">
        <v>18</v>
      </c>
      <c r="I6253" s="10" t="s">
        <v>19</v>
      </c>
      <c r="J6253" s="10" t="s">
        <v>329</v>
      </c>
      <c r="K6253" s="10">
        <v>23</v>
      </c>
      <c r="L6253" s="10">
        <v>1</v>
      </c>
      <c r="M6253" s="10">
        <v>0</v>
      </c>
      <c r="N6253" s="10">
        <v>0</v>
      </c>
    </row>
    <row r="6254" spans="1:14" x14ac:dyDescent="0.15">
      <c r="A6254" t="str">
        <f t="shared" si="100"/>
        <v>202005_393_4562342690036</v>
      </c>
      <c r="B6254" s="10">
        <v>202005</v>
      </c>
      <c r="C6254" s="10">
        <v>393</v>
      </c>
      <c r="D6254" s="10" t="s">
        <v>101</v>
      </c>
      <c r="E6254" s="11">
        <v>4562342690036</v>
      </c>
      <c r="F6254" s="10">
        <v>0</v>
      </c>
      <c r="G6254" s="10">
        <v>0</v>
      </c>
      <c r="H6254" s="10" t="s">
        <v>20</v>
      </c>
      <c r="I6254" s="10" t="s">
        <v>19</v>
      </c>
      <c r="J6254" s="10" t="s">
        <v>329</v>
      </c>
      <c r="K6254" s="10">
        <v>9</v>
      </c>
      <c r="L6254" s="10">
        <v>0</v>
      </c>
      <c r="M6254" s="10">
        <v>0</v>
      </c>
      <c r="N6254" s="10">
        <v>0</v>
      </c>
    </row>
    <row r="6255" spans="1:14" x14ac:dyDescent="0.15">
      <c r="A6255" t="str">
        <f t="shared" si="100"/>
        <v>202005_393_4562342690050</v>
      </c>
      <c r="B6255" s="10">
        <v>202005</v>
      </c>
      <c r="C6255" s="10">
        <v>393</v>
      </c>
      <c r="D6255" s="10" t="s">
        <v>101</v>
      </c>
      <c r="E6255" s="11">
        <v>4562342690050</v>
      </c>
      <c r="F6255" s="10">
        <v>0</v>
      </c>
      <c r="G6255" s="10">
        <v>0</v>
      </c>
      <c r="H6255" s="10" t="s">
        <v>22</v>
      </c>
      <c r="I6255" s="10" t="s">
        <v>19</v>
      </c>
      <c r="J6255" s="10" t="s">
        <v>329</v>
      </c>
      <c r="K6255" s="10">
        <v>9</v>
      </c>
      <c r="L6255" s="10">
        <v>0</v>
      </c>
      <c r="M6255" s="10">
        <v>0</v>
      </c>
      <c r="N6255" s="10">
        <v>0</v>
      </c>
    </row>
    <row r="6256" spans="1:14" x14ac:dyDescent="0.15">
      <c r="A6256" t="str">
        <f t="shared" si="100"/>
        <v>202005_393_4562342690043</v>
      </c>
      <c r="B6256" s="10">
        <v>202005</v>
      </c>
      <c r="C6256" s="10">
        <v>393</v>
      </c>
      <c r="D6256" s="10" t="s">
        <v>101</v>
      </c>
      <c r="E6256" s="11">
        <v>4562342690043</v>
      </c>
      <c r="F6256" s="10">
        <v>0</v>
      </c>
      <c r="G6256" s="10">
        <v>0</v>
      </c>
      <c r="H6256" s="10" t="s">
        <v>21</v>
      </c>
      <c r="I6256" s="10" t="s">
        <v>19</v>
      </c>
      <c r="J6256" s="10" t="s">
        <v>329</v>
      </c>
      <c r="K6256" s="10">
        <v>24</v>
      </c>
      <c r="L6256" s="10">
        <v>0</v>
      </c>
      <c r="M6256" s="10">
        <v>0</v>
      </c>
      <c r="N6256" s="10">
        <v>0</v>
      </c>
    </row>
    <row r="6257" spans="1:14" x14ac:dyDescent="0.15">
      <c r="A6257" t="str">
        <f t="shared" si="100"/>
        <v>202005_393_4562342690067</v>
      </c>
      <c r="B6257" s="10">
        <v>202005</v>
      </c>
      <c r="C6257" s="10">
        <v>393</v>
      </c>
      <c r="D6257" s="10" t="s">
        <v>101</v>
      </c>
      <c r="E6257" s="11">
        <v>4562342690067</v>
      </c>
      <c r="F6257" s="10">
        <v>0</v>
      </c>
      <c r="G6257" s="10">
        <v>0</v>
      </c>
      <c r="H6257" s="10" t="s">
        <v>23</v>
      </c>
      <c r="I6257" s="10" t="s">
        <v>19</v>
      </c>
      <c r="J6257" s="10" t="s">
        <v>329</v>
      </c>
      <c r="K6257" s="10">
        <v>28</v>
      </c>
      <c r="L6257" s="10">
        <v>1</v>
      </c>
      <c r="M6257" s="10">
        <v>0</v>
      </c>
      <c r="N6257" s="10">
        <v>0</v>
      </c>
    </row>
    <row r="6258" spans="1:14" x14ac:dyDescent="0.15">
      <c r="A6258" t="str">
        <f t="shared" si="100"/>
        <v>202005_393_4562342690074</v>
      </c>
      <c r="B6258" s="10">
        <v>202005</v>
      </c>
      <c r="C6258" s="10">
        <v>393</v>
      </c>
      <c r="D6258" s="10" t="s">
        <v>101</v>
      </c>
      <c r="E6258" s="11">
        <v>4562342690074</v>
      </c>
      <c r="F6258" s="10">
        <v>0</v>
      </c>
      <c r="G6258" s="10">
        <v>0</v>
      </c>
      <c r="H6258" s="10" t="s">
        <v>24</v>
      </c>
      <c r="I6258" s="10" t="s">
        <v>19</v>
      </c>
      <c r="J6258" s="10" t="s">
        <v>329</v>
      </c>
      <c r="K6258" s="10">
        <v>25</v>
      </c>
      <c r="L6258" s="10">
        <v>0</v>
      </c>
      <c r="M6258" s="10">
        <v>0</v>
      </c>
      <c r="N6258" s="10">
        <v>0</v>
      </c>
    </row>
    <row r="6259" spans="1:14" x14ac:dyDescent="0.15">
      <c r="A6259" t="str">
        <f t="shared" si="100"/>
        <v>202005_393_4562342690081</v>
      </c>
      <c r="B6259" s="10">
        <v>202005</v>
      </c>
      <c r="C6259" s="10">
        <v>393</v>
      </c>
      <c r="D6259" s="10" t="s">
        <v>101</v>
      </c>
      <c r="E6259" s="11">
        <v>4562342690081</v>
      </c>
      <c r="F6259" s="10">
        <v>0</v>
      </c>
      <c r="G6259" s="10">
        <v>0</v>
      </c>
      <c r="H6259" s="10" t="s">
        <v>25</v>
      </c>
      <c r="I6259" s="10" t="s">
        <v>19</v>
      </c>
      <c r="J6259" s="10" t="s">
        <v>329</v>
      </c>
      <c r="K6259" s="10">
        <v>4</v>
      </c>
      <c r="L6259" s="10">
        <v>0</v>
      </c>
      <c r="M6259" s="10">
        <v>0</v>
      </c>
      <c r="N6259" s="10">
        <v>0</v>
      </c>
    </row>
    <row r="6260" spans="1:14" x14ac:dyDescent="0.15">
      <c r="A6260" t="str">
        <f t="shared" si="100"/>
        <v>202005_394_4562342690029</v>
      </c>
      <c r="B6260" s="10">
        <v>202005</v>
      </c>
      <c r="C6260" s="10">
        <v>394</v>
      </c>
      <c r="D6260" s="10" t="s">
        <v>102</v>
      </c>
      <c r="E6260" s="11">
        <v>4562342690029</v>
      </c>
      <c r="F6260" s="10">
        <v>0</v>
      </c>
      <c r="G6260" s="10">
        <v>0</v>
      </c>
      <c r="H6260" s="10" t="s">
        <v>18</v>
      </c>
      <c r="I6260" s="10" t="s">
        <v>19</v>
      </c>
      <c r="J6260" s="10" t="s">
        <v>329</v>
      </c>
      <c r="K6260" s="10">
        <v>8</v>
      </c>
      <c r="L6260" s="10">
        <v>0</v>
      </c>
      <c r="M6260" s="10">
        <v>0</v>
      </c>
      <c r="N6260" s="10">
        <v>0</v>
      </c>
    </row>
    <row r="6261" spans="1:14" x14ac:dyDescent="0.15">
      <c r="A6261" t="str">
        <f t="shared" si="100"/>
        <v>202005_394_4562342690036</v>
      </c>
      <c r="B6261" s="10">
        <v>202005</v>
      </c>
      <c r="C6261" s="10">
        <v>394</v>
      </c>
      <c r="D6261" s="10" t="s">
        <v>102</v>
      </c>
      <c r="E6261" s="11">
        <v>4562342690036</v>
      </c>
      <c r="F6261" s="10">
        <v>0</v>
      </c>
      <c r="G6261" s="10">
        <v>0</v>
      </c>
      <c r="H6261" s="10" t="s">
        <v>20</v>
      </c>
      <c r="I6261" s="10" t="s">
        <v>19</v>
      </c>
      <c r="J6261" s="10" t="s">
        <v>329</v>
      </c>
      <c r="K6261" s="10">
        <v>0</v>
      </c>
      <c r="L6261" s="10">
        <v>0</v>
      </c>
      <c r="M6261" s="10">
        <v>0</v>
      </c>
      <c r="N6261" s="10">
        <v>0</v>
      </c>
    </row>
    <row r="6262" spans="1:14" x14ac:dyDescent="0.15">
      <c r="A6262" t="str">
        <f t="shared" si="100"/>
        <v>202005_394_4562342690050</v>
      </c>
      <c r="B6262" s="10">
        <v>202005</v>
      </c>
      <c r="C6262" s="10">
        <v>394</v>
      </c>
      <c r="D6262" s="10" t="s">
        <v>102</v>
      </c>
      <c r="E6262" s="11">
        <v>4562342690050</v>
      </c>
      <c r="F6262" s="10">
        <v>0</v>
      </c>
      <c r="G6262" s="10">
        <v>0</v>
      </c>
      <c r="H6262" s="10" t="s">
        <v>22</v>
      </c>
      <c r="I6262" s="10" t="s">
        <v>19</v>
      </c>
      <c r="J6262" s="10" t="s">
        <v>329</v>
      </c>
      <c r="K6262" s="10">
        <v>6</v>
      </c>
      <c r="L6262" s="10">
        <v>0</v>
      </c>
      <c r="M6262" s="10">
        <v>0</v>
      </c>
      <c r="N6262" s="10">
        <v>0</v>
      </c>
    </row>
    <row r="6263" spans="1:14" x14ac:dyDescent="0.15">
      <c r="A6263" t="str">
        <f t="shared" si="100"/>
        <v>202005_394_4562342690043</v>
      </c>
      <c r="B6263" s="10">
        <v>202005</v>
      </c>
      <c r="C6263" s="10">
        <v>394</v>
      </c>
      <c r="D6263" s="10" t="s">
        <v>102</v>
      </c>
      <c r="E6263" s="11">
        <v>4562342690043</v>
      </c>
      <c r="F6263" s="10">
        <v>0</v>
      </c>
      <c r="G6263" s="10">
        <v>0</v>
      </c>
      <c r="H6263" s="10" t="s">
        <v>21</v>
      </c>
      <c r="I6263" s="10" t="s">
        <v>19</v>
      </c>
      <c r="J6263" s="10" t="s">
        <v>329</v>
      </c>
      <c r="K6263" s="10">
        <v>3</v>
      </c>
      <c r="L6263" s="10">
        <v>0</v>
      </c>
      <c r="M6263" s="10">
        <v>0</v>
      </c>
      <c r="N6263" s="10">
        <v>0</v>
      </c>
    </row>
    <row r="6264" spans="1:14" x14ac:dyDescent="0.15">
      <c r="A6264" t="str">
        <f t="shared" si="100"/>
        <v>202005_394_4562342690067</v>
      </c>
      <c r="B6264" s="10">
        <v>202005</v>
      </c>
      <c r="C6264" s="10">
        <v>394</v>
      </c>
      <c r="D6264" s="10" t="s">
        <v>102</v>
      </c>
      <c r="E6264" s="11">
        <v>4562342690067</v>
      </c>
      <c r="F6264" s="10">
        <v>0</v>
      </c>
      <c r="G6264" s="10">
        <v>0</v>
      </c>
      <c r="H6264" s="10" t="s">
        <v>23</v>
      </c>
      <c r="I6264" s="10" t="s">
        <v>19</v>
      </c>
      <c r="J6264" s="10" t="s">
        <v>329</v>
      </c>
      <c r="K6264" s="10">
        <v>17</v>
      </c>
      <c r="L6264" s="10">
        <v>1</v>
      </c>
      <c r="M6264" s="10">
        <v>0</v>
      </c>
      <c r="N6264" s="10">
        <v>0</v>
      </c>
    </row>
    <row r="6265" spans="1:14" x14ac:dyDescent="0.15">
      <c r="A6265" t="str">
        <f t="shared" si="100"/>
        <v>202005_394_4562342690074</v>
      </c>
      <c r="B6265" s="10">
        <v>202005</v>
      </c>
      <c r="C6265" s="10">
        <v>394</v>
      </c>
      <c r="D6265" s="10" t="s">
        <v>102</v>
      </c>
      <c r="E6265" s="11">
        <v>4562342690074</v>
      </c>
      <c r="F6265" s="10">
        <v>0</v>
      </c>
      <c r="G6265" s="10">
        <v>0</v>
      </c>
      <c r="H6265" s="10" t="s">
        <v>24</v>
      </c>
      <c r="I6265" s="10" t="s">
        <v>19</v>
      </c>
      <c r="J6265" s="10" t="s">
        <v>329</v>
      </c>
      <c r="K6265" s="10">
        <v>3</v>
      </c>
      <c r="L6265" s="10">
        <v>0</v>
      </c>
      <c r="M6265" s="10">
        <v>0</v>
      </c>
      <c r="N6265" s="10">
        <v>0</v>
      </c>
    </row>
    <row r="6266" spans="1:14" x14ac:dyDescent="0.15">
      <c r="A6266" t="str">
        <f t="shared" si="100"/>
        <v>202005_394_4562342690081</v>
      </c>
      <c r="B6266" s="10">
        <v>202005</v>
      </c>
      <c r="C6266" s="10">
        <v>394</v>
      </c>
      <c r="D6266" s="10" t="s">
        <v>102</v>
      </c>
      <c r="E6266" s="11">
        <v>4562342690081</v>
      </c>
      <c r="F6266" s="10">
        <v>0</v>
      </c>
      <c r="G6266" s="10">
        <v>0</v>
      </c>
      <c r="H6266" s="10" t="s">
        <v>25</v>
      </c>
      <c r="I6266" s="10" t="s">
        <v>19</v>
      </c>
      <c r="J6266" s="10" t="s">
        <v>329</v>
      </c>
      <c r="K6266" s="10">
        <v>1</v>
      </c>
      <c r="L6266" s="10">
        <v>0</v>
      </c>
      <c r="M6266" s="10">
        <v>0</v>
      </c>
      <c r="N6266" s="10">
        <v>0</v>
      </c>
    </row>
    <row r="6267" spans="1:14" x14ac:dyDescent="0.15">
      <c r="A6267" t="str">
        <f t="shared" si="100"/>
        <v>202005_398_4562342690029</v>
      </c>
      <c r="B6267" s="10">
        <v>202005</v>
      </c>
      <c r="C6267" s="10">
        <v>398</v>
      </c>
      <c r="D6267" s="10" t="s">
        <v>105</v>
      </c>
      <c r="E6267" s="11">
        <v>4562342690029</v>
      </c>
      <c r="F6267" s="10">
        <v>0</v>
      </c>
      <c r="G6267" s="10">
        <v>0</v>
      </c>
      <c r="H6267" s="10" t="s">
        <v>18</v>
      </c>
      <c r="I6267" s="10" t="s">
        <v>19</v>
      </c>
      <c r="J6267" s="10" t="s">
        <v>329</v>
      </c>
      <c r="K6267" s="10">
        <v>1</v>
      </c>
      <c r="L6267" s="10">
        <v>0</v>
      </c>
      <c r="M6267" s="10">
        <v>0</v>
      </c>
      <c r="N6267" s="10">
        <v>0</v>
      </c>
    </row>
    <row r="6268" spans="1:14" x14ac:dyDescent="0.15">
      <c r="A6268" t="str">
        <f t="shared" si="100"/>
        <v>202005_398_4562342690036</v>
      </c>
      <c r="B6268" s="10">
        <v>202005</v>
      </c>
      <c r="C6268" s="10">
        <v>398</v>
      </c>
      <c r="D6268" s="10" t="s">
        <v>105</v>
      </c>
      <c r="E6268" s="11">
        <v>4562342690036</v>
      </c>
      <c r="F6268" s="10">
        <v>0</v>
      </c>
      <c r="G6268" s="10">
        <v>0</v>
      </c>
      <c r="H6268" s="10" t="s">
        <v>20</v>
      </c>
      <c r="I6268" s="10" t="s">
        <v>19</v>
      </c>
      <c r="J6268" s="10" t="s">
        <v>329</v>
      </c>
      <c r="K6268" s="10">
        <v>6</v>
      </c>
      <c r="L6268" s="10">
        <v>0</v>
      </c>
      <c r="M6268" s="10">
        <v>0</v>
      </c>
      <c r="N6268" s="10">
        <v>0</v>
      </c>
    </row>
    <row r="6269" spans="1:14" x14ac:dyDescent="0.15">
      <c r="A6269" t="str">
        <f t="shared" si="100"/>
        <v>202005_398_4562342690050</v>
      </c>
      <c r="B6269" s="10">
        <v>202005</v>
      </c>
      <c r="C6269" s="10">
        <v>398</v>
      </c>
      <c r="D6269" s="10" t="s">
        <v>105</v>
      </c>
      <c r="E6269" s="11">
        <v>4562342690050</v>
      </c>
      <c r="F6269" s="10">
        <v>0</v>
      </c>
      <c r="G6269" s="10">
        <v>0</v>
      </c>
      <c r="H6269" s="10" t="s">
        <v>22</v>
      </c>
      <c r="I6269" s="10" t="s">
        <v>19</v>
      </c>
      <c r="J6269" s="10" t="s">
        <v>329</v>
      </c>
      <c r="K6269" s="10">
        <v>4</v>
      </c>
      <c r="L6269" s="10">
        <v>0</v>
      </c>
      <c r="M6269" s="10">
        <v>0</v>
      </c>
      <c r="N6269" s="10">
        <v>0</v>
      </c>
    </row>
    <row r="6270" spans="1:14" x14ac:dyDescent="0.15">
      <c r="A6270" t="str">
        <f t="shared" si="100"/>
        <v>202005_398_4562342690043</v>
      </c>
      <c r="B6270" s="10">
        <v>202005</v>
      </c>
      <c r="C6270" s="10">
        <v>398</v>
      </c>
      <c r="D6270" s="10" t="s">
        <v>105</v>
      </c>
      <c r="E6270" s="11">
        <v>4562342690043</v>
      </c>
      <c r="F6270" s="10">
        <v>0</v>
      </c>
      <c r="G6270" s="10">
        <v>0</v>
      </c>
      <c r="H6270" s="10" t="s">
        <v>21</v>
      </c>
      <c r="I6270" s="10" t="s">
        <v>19</v>
      </c>
      <c r="J6270" s="10" t="s">
        <v>329</v>
      </c>
      <c r="K6270" s="10">
        <v>24</v>
      </c>
      <c r="L6270" s="10">
        <v>2</v>
      </c>
      <c r="M6270" s="10">
        <v>0</v>
      </c>
      <c r="N6270" s="10">
        <v>0</v>
      </c>
    </row>
    <row r="6271" spans="1:14" x14ac:dyDescent="0.15">
      <c r="A6271" t="str">
        <f t="shared" si="100"/>
        <v>202005_398_4562342690067</v>
      </c>
      <c r="B6271" s="10">
        <v>202005</v>
      </c>
      <c r="C6271" s="10">
        <v>398</v>
      </c>
      <c r="D6271" s="10" t="s">
        <v>105</v>
      </c>
      <c r="E6271" s="11">
        <v>4562342690067</v>
      </c>
      <c r="F6271" s="10">
        <v>0</v>
      </c>
      <c r="G6271" s="10">
        <v>0</v>
      </c>
      <c r="H6271" s="10" t="s">
        <v>23</v>
      </c>
      <c r="I6271" s="10" t="s">
        <v>19</v>
      </c>
      <c r="J6271" s="10" t="s">
        <v>329</v>
      </c>
      <c r="K6271" s="10">
        <v>22</v>
      </c>
      <c r="L6271" s="10">
        <v>0</v>
      </c>
      <c r="M6271" s="10">
        <v>0</v>
      </c>
      <c r="N6271" s="10">
        <v>0</v>
      </c>
    </row>
    <row r="6272" spans="1:14" x14ac:dyDescent="0.15">
      <c r="A6272" t="str">
        <f t="shared" si="100"/>
        <v>202005_398_4562342690074</v>
      </c>
      <c r="B6272" s="10">
        <v>202005</v>
      </c>
      <c r="C6272" s="10">
        <v>398</v>
      </c>
      <c r="D6272" s="10" t="s">
        <v>105</v>
      </c>
      <c r="E6272" s="11">
        <v>4562342690074</v>
      </c>
      <c r="F6272" s="10">
        <v>0</v>
      </c>
      <c r="G6272" s="10">
        <v>0</v>
      </c>
      <c r="H6272" s="10" t="s">
        <v>24</v>
      </c>
      <c r="I6272" s="10" t="s">
        <v>19</v>
      </c>
      <c r="J6272" s="10" t="s">
        <v>329</v>
      </c>
      <c r="K6272" s="10">
        <v>20</v>
      </c>
      <c r="L6272" s="10">
        <v>0</v>
      </c>
      <c r="M6272" s="10">
        <v>0</v>
      </c>
      <c r="N6272" s="10">
        <v>0</v>
      </c>
    </row>
    <row r="6273" spans="1:14" x14ac:dyDescent="0.15">
      <c r="A6273" t="str">
        <f t="shared" si="100"/>
        <v>202005_398_4562342690081</v>
      </c>
      <c r="B6273" s="10">
        <v>202005</v>
      </c>
      <c r="C6273" s="10">
        <v>398</v>
      </c>
      <c r="D6273" s="10" t="s">
        <v>105</v>
      </c>
      <c r="E6273" s="11">
        <v>4562342690081</v>
      </c>
      <c r="F6273" s="10">
        <v>0</v>
      </c>
      <c r="G6273" s="10">
        <v>0</v>
      </c>
      <c r="H6273" s="10" t="s">
        <v>25</v>
      </c>
      <c r="I6273" s="10" t="s">
        <v>19</v>
      </c>
      <c r="J6273" s="10" t="s">
        <v>329</v>
      </c>
      <c r="K6273" s="10">
        <v>5</v>
      </c>
      <c r="L6273" s="10">
        <v>0</v>
      </c>
      <c r="M6273" s="10">
        <v>0</v>
      </c>
      <c r="N6273" s="10">
        <v>0</v>
      </c>
    </row>
    <row r="6274" spans="1:14" x14ac:dyDescent="0.15">
      <c r="A6274" t="str">
        <f t="shared" si="100"/>
        <v>202005_399_4562342690029</v>
      </c>
      <c r="B6274" s="10">
        <v>202005</v>
      </c>
      <c r="C6274" s="10">
        <v>399</v>
      </c>
      <c r="D6274" s="10" t="s">
        <v>106</v>
      </c>
      <c r="E6274" s="11">
        <v>4562342690029</v>
      </c>
      <c r="F6274" s="10">
        <v>0</v>
      </c>
      <c r="G6274" s="10">
        <v>0</v>
      </c>
      <c r="H6274" s="10" t="s">
        <v>18</v>
      </c>
      <c r="I6274" s="10" t="s">
        <v>19</v>
      </c>
      <c r="J6274" s="10" t="s">
        <v>329</v>
      </c>
      <c r="K6274" s="10">
        <v>18</v>
      </c>
      <c r="L6274" s="10">
        <v>0</v>
      </c>
      <c r="M6274" s="10">
        <v>0</v>
      </c>
      <c r="N6274" s="10">
        <v>0</v>
      </c>
    </row>
    <row r="6275" spans="1:14" x14ac:dyDescent="0.15">
      <c r="A6275" t="str">
        <f t="shared" si="100"/>
        <v>202005_399_4562342690036</v>
      </c>
      <c r="B6275" s="10">
        <v>202005</v>
      </c>
      <c r="C6275" s="10">
        <v>399</v>
      </c>
      <c r="D6275" s="10" t="s">
        <v>106</v>
      </c>
      <c r="E6275" s="11">
        <v>4562342690036</v>
      </c>
      <c r="F6275" s="10">
        <v>0</v>
      </c>
      <c r="G6275" s="10">
        <v>0</v>
      </c>
      <c r="H6275" s="10" t="s">
        <v>20</v>
      </c>
      <c r="I6275" s="10" t="s">
        <v>19</v>
      </c>
      <c r="J6275" s="10" t="s">
        <v>329</v>
      </c>
      <c r="K6275" s="10">
        <v>5</v>
      </c>
      <c r="L6275" s="10">
        <v>0</v>
      </c>
      <c r="M6275" s="10">
        <v>0</v>
      </c>
      <c r="N6275" s="10">
        <v>0</v>
      </c>
    </row>
    <row r="6276" spans="1:14" x14ac:dyDescent="0.15">
      <c r="A6276" t="str">
        <f t="shared" si="100"/>
        <v>202005_399_4562342690050</v>
      </c>
      <c r="B6276" s="10">
        <v>202005</v>
      </c>
      <c r="C6276" s="10">
        <v>399</v>
      </c>
      <c r="D6276" s="10" t="s">
        <v>106</v>
      </c>
      <c r="E6276" s="11">
        <v>4562342690050</v>
      </c>
      <c r="F6276" s="10">
        <v>0</v>
      </c>
      <c r="G6276" s="10">
        <v>0</v>
      </c>
      <c r="H6276" s="10" t="s">
        <v>22</v>
      </c>
      <c r="I6276" s="10" t="s">
        <v>19</v>
      </c>
      <c r="J6276" s="10" t="s">
        <v>329</v>
      </c>
      <c r="K6276" s="10">
        <v>7</v>
      </c>
      <c r="L6276" s="10">
        <v>0</v>
      </c>
      <c r="M6276" s="10">
        <v>0</v>
      </c>
      <c r="N6276" s="10">
        <v>0</v>
      </c>
    </row>
    <row r="6277" spans="1:14" x14ac:dyDescent="0.15">
      <c r="A6277" t="str">
        <f t="shared" si="100"/>
        <v>202005_399_4562342690043</v>
      </c>
      <c r="B6277" s="10">
        <v>202005</v>
      </c>
      <c r="C6277" s="10">
        <v>399</v>
      </c>
      <c r="D6277" s="10" t="s">
        <v>106</v>
      </c>
      <c r="E6277" s="11">
        <v>4562342690043</v>
      </c>
      <c r="F6277" s="10">
        <v>0</v>
      </c>
      <c r="G6277" s="10">
        <v>0</v>
      </c>
      <c r="H6277" s="10" t="s">
        <v>21</v>
      </c>
      <c r="I6277" s="10" t="s">
        <v>19</v>
      </c>
      <c r="J6277" s="10" t="s">
        <v>329</v>
      </c>
      <c r="K6277" s="10">
        <v>14</v>
      </c>
      <c r="L6277" s="10">
        <v>2</v>
      </c>
      <c r="M6277" s="10">
        <v>0</v>
      </c>
      <c r="N6277" s="10">
        <v>0</v>
      </c>
    </row>
    <row r="6278" spans="1:14" x14ac:dyDescent="0.15">
      <c r="A6278" t="str">
        <f t="shared" si="100"/>
        <v>202005_399_4562342690067</v>
      </c>
      <c r="B6278" s="10">
        <v>202005</v>
      </c>
      <c r="C6278" s="10">
        <v>399</v>
      </c>
      <c r="D6278" s="10" t="s">
        <v>106</v>
      </c>
      <c r="E6278" s="11">
        <v>4562342690067</v>
      </c>
      <c r="F6278" s="10">
        <v>0</v>
      </c>
      <c r="G6278" s="10">
        <v>0</v>
      </c>
      <c r="H6278" s="10" t="s">
        <v>23</v>
      </c>
      <c r="I6278" s="10" t="s">
        <v>19</v>
      </c>
      <c r="J6278" s="10" t="s">
        <v>329</v>
      </c>
      <c r="K6278" s="10">
        <v>19</v>
      </c>
      <c r="L6278" s="10">
        <v>0</v>
      </c>
      <c r="M6278" s="10">
        <v>0</v>
      </c>
      <c r="N6278" s="10">
        <v>0</v>
      </c>
    </row>
    <row r="6279" spans="1:14" x14ac:dyDescent="0.15">
      <c r="A6279" t="str">
        <f t="shared" si="100"/>
        <v>202005_399_4562342690074</v>
      </c>
      <c r="B6279" s="10">
        <v>202005</v>
      </c>
      <c r="C6279" s="10">
        <v>399</v>
      </c>
      <c r="D6279" s="10" t="s">
        <v>106</v>
      </c>
      <c r="E6279" s="11">
        <v>4562342690074</v>
      </c>
      <c r="F6279" s="10">
        <v>0</v>
      </c>
      <c r="G6279" s="10">
        <v>0</v>
      </c>
      <c r="H6279" s="10" t="s">
        <v>24</v>
      </c>
      <c r="I6279" s="10" t="s">
        <v>19</v>
      </c>
      <c r="J6279" s="10" t="s">
        <v>329</v>
      </c>
      <c r="K6279" s="10">
        <v>6</v>
      </c>
      <c r="L6279" s="10">
        <v>0</v>
      </c>
      <c r="M6279" s="10">
        <v>0</v>
      </c>
      <c r="N6279" s="10">
        <v>0</v>
      </c>
    </row>
    <row r="6280" spans="1:14" x14ac:dyDescent="0.15">
      <c r="A6280" t="str">
        <f t="shared" si="100"/>
        <v>202005_399_4562342690081</v>
      </c>
      <c r="B6280" s="10">
        <v>202005</v>
      </c>
      <c r="C6280" s="10">
        <v>399</v>
      </c>
      <c r="D6280" s="10" t="s">
        <v>106</v>
      </c>
      <c r="E6280" s="11">
        <v>4562342690081</v>
      </c>
      <c r="F6280" s="10">
        <v>0</v>
      </c>
      <c r="G6280" s="10">
        <v>0</v>
      </c>
      <c r="H6280" s="10" t="s">
        <v>25</v>
      </c>
      <c r="I6280" s="10" t="s">
        <v>19</v>
      </c>
      <c r="J6280" s="10" t="s">
        <v>329</v>
      </c>
      <c r="K6280" s="10">
        <v>3</v>
      </c>
      <c r="L6280" s="10">
        <v>0</v>
      </c>
      <c r="M6280" s="10">
        <v>0</v>
      </c>
      <c r="N6280" s="10">
        <v>0</v>
      </c>
    </row>
    <row r="6281" spans="1:14" x14ac:dyDescent="0.15">
      <c r="A6281" t="str">
        <f t="shared" si="100"/>
        <v>202005_403_4562342690029</v>
      </c>
      <c r="B6281" s="10">
        <v>202005</v>
      </c>
      <c r="C6281" s="10">
        <v>403</v>
      </c>
      <c r="D6281" s="10" t="s">
        <v>108</v>
      </c>
      <c r="E6281" s="11">
        <v>4562342690029</v>
      </c>
      <c r="F6281" s="10">
        <v>0</v>
      </c>
      <c r="G6281" s="10">
        <v>0</v>
      </c>
      <c r="H6281" s="10" t="s">
        <v>18</v>
      </c>
      <c r="I6281" s="10" t="s">
        <v>19</v>
      </c>
      <c r="J6281" s="10" t="s">
        <v>329</v>
      </c>
      <c r="K6281" s="10">
        <v>17</v>
      </c>
      <c r="L6281" s="10">
        <v>0</v>
      </c>
      <c r="M6281" s="10">
        <v>0</v>
      </c>
      <c r="N6281" s="10">
        <v>0</v>
      </c>
    </row>
    <row r="6282" spans="1:14" x14ac:dyDescent="0.15">
      <c r="A6282" t="str">
        <f t="shared" si="100"/>
        <v>202005_403_4562342690036</v>
      </c>
      <c r="B6282" s="10">
        <v>202005</v>
      </c>
      <c r="C6282" s="10">
        <v>403</v>
      </c>
      <c r="D6282" s="10" t="s">
        <v>108</v>
      </c>
      <c r="E6282" s="11">
        <v>4562342690036</v>
      </c>
      <c r="F6282" s="10">
        <v>0</v>
      </c>
      <c r="G6282" s="10">
        <v>0</v>
      </c>
      <c r="H6282" s="10" t="s">
        <v>20</v>
      </c>
      <c r="I6282" s="10" t="s">
        <v>19</v>
      </c>
      <c r="J6282" s="10" t="s">
        <v>329</v>
      </c>
      <c r="K6282" s="10">
        <v>7</v>
      </c>
      <c r="L6282" s="10">
        <v>0</v>
      </c>
      <c r="M6282" s="10">
        <v>0</v>
      </c>
      <c r="N6282" s="10">
        <v>0</v>
      </c>
    </row>
    <row r="6283" spans="1:14" x14ac:dyDescent="0.15">
      <c r="A6283" t="str">
        <f t="shared" si="100"/>
        <v>202005_403_4562342690050</v>
      </c>
      <c r="B6283" s="10">
        <v>202005</v>
      </c>
      <c r="C6283" s="10">
        <v>403</v>
      </c>
      <c r="D6283" s="10" t="s">
        <v>108</v>
      </c>
      <c r="E6283" s="11">
        <v>4562342690050</v>
      </c>
      <c r="F6283" s="10">
        <v>0</v>
      </c>
      <c r="G6283" s="10">
        <v>0</v>
      </c>
      <c r="H6283" s="10" t="s">
        <v>22</v>
      </c>
      <c r="I6283" s="10" t="s">
        <v>19</v>
      </c>
      <c r="J6283" s="10" t="s">
        <v>329</v>
      </c>
      <c r="K6283" s="10">
        <v>6</v>
      </c>
      <c r="L6283" s="10">
        <v>0</v>
      </c>
      <c r="M6283" s="10">
        <v>0</v>
      </c>
      <c r="N6283" s="10">
        <v>0</v>
      </c>
    </row>
    <row r="6284" spans="1:14" x14ac:dyDescent="0.15">
      <c r="A6284" t="str">
        <f t="shared" si="100"/>
        <v>202005_403_4562342690043</v>
      </c>
      <c r="B6284" s="10">
        <v>202005</v>
      </c>
      <c r="C6284" s="10">
        <v>403</v>
      </c>
      <c r="D6284" s="10" t="s">
        <v>108</v>
      </c>
      <c r="E6284" s="11">
        <v>4562342690043</v>
      </c>
      <c r="F6284" s="10">
        <v>0</v>
      </c>
      <c r="G6284" s="10">
        <v>0</v>
      </c>
      <c r="H6284" s="10" t="s">
        <v>21</v>
      </c>
      <c r="I6284" s="10" t="s">
        <v>19</v>
      </c>
      <c r="J6284" s="10" t="s">
        <v>329</v>
      </c>
      <c r="K6284" s="10">
        <v>16</v>
      </c>
      <c r="L6284" s="10">
        <v>2</v>
      </c>
      <c r="M6284" s="10">
        <v>0</v>
      </c>
      <c r="N6284" s="10">
        <v>0</v>
      </c>
    </row>
    <row r="6285" spans="1:14" x14ac:dyDescent="0.15">
      <c r="A6285" t="str">
        <f t="shared" si="100"/>
        <v>202005_403_4562342690067</v>
      </c>
      <c r="B6285" s="10">
        <v>202005</v>
      </c>
      <c r="C6285" s="10">
        <v>403</v>
      </c>
      <c r="D6285" s="10" t="s">
        <v>108</v>
      </c>
      <c r="E6285" s="11">
        <v>4562342690067</v>
      </c>
      <c r="F6285" s="10">
        <v>0</v>
      </c>
      <c r="G6285" s="10">
        <v>0</v>
      </c>
      <c r="H6285" s="10" t="s">
        <v>23</v>
      </c>
      <c r="I6285" s="10" t="s">
        <v>19</v>
      </c>
      <c r="J6285" s="10" t="s">
        <v>329</v>
      </c>
      <c r="K6285" s="10">
        <v>23</v>
      </c>
      <c r="L6285" s="10">
        <v>0</v>
      </c>
      <c r="M6285" s="10">
        <v>0</v>
      </c>
      <c r="N6285" s="10">
        <v>0</v>
      </c>
    </row>
    <row r="6286" spans="1:14" x14ac:dyDescent="0.15">
      <c r="A6286" t="str">
        <f t="shared" si="100"/>
        <v>202005_403_4562342690074</v>
      </c>
      <c r="B6286" s="10">
        <v>202005</v>
      </c>
      <c r="C6286" s="10">
        <v>403</v>
      </c>
      <c r="D6286" s="10" t="s">
        <v>108</v>
      </c>
      <c r="E6286" s="11">
        <v>4562342690074</v>
      </c>
      <c r="F6286" s="10">
        <v>0</v>
      </c>
      <c r="G6286" s="10">
        <v>0</v>
      </c>
      <c r="H6286" s="10" t="s">
        <v>24</v>
      </c>
      <c r="I6286" s="10" t="s">
        <v>19</v>
      </c>
      <c r="J6286" s="10" t="s">
        <v>329</v>
      </c>
      <c r="K6286" s="10">
        <v>17</v>
      </c>
      <c r="L6286" s="10">
        <v>0</v>
      </c>
      <c r="M6286" s="10">
        <v>0</v>
      </c>
      <c r="N6286" s="10">
        <v>0</v>
      </c>
    </row>
    <row r="6287" spans="1:14" x14ac:dyDescent="0.15">
      <c r="A6287" t="str">
        <f t="shared" si="100"/>
        <v>202005_403_4562342690081</v>
      </c>
      <c r="B6287" s="10">
        <v>202005</v>
      </c>
      <c r="C6287" s="10">
        <v>403</v>
      </c>
      <c r="D6287" s="10" t="s">
        <v>108</v>
      </c>
      <c r="E6287" s="11">
        <v>4562342690081</v>
      </c>
      <c r="F6287" s="10">
        <v>0</v>
      </c>
      <c r="G6287" s="10">
        <v>0</v>
      </c>
      <c r="H6287" s="10" t="s">
        <v>25</v>
      </c>
      <c r="I6287" s="10" t="s">
        <v>19</v>
      </c>
      <c r="J6287" s="10" t="s">
        <v>329</v>
      </c>
      <c r="K6287" s="10">
        <v>7</v>
      </c>
      <c r="L6287" s="10">
        <v>0</v>
      </c>
      <c r="M6287" s="10">
        <v>0</v>
      </c>
      <c r="N6287" s="10">
        <v>0</v>
      </c>
    </row>
    <row r="6288" spans="1:14" x14ac:dyDescent="0.15">
      <c r="A6288" t="str">
        <f t="shared" si="100"/>
        <v>202005_404_4562342690029</v>
      </c>
      <c r="B6288" s="10">
        <v>202005</v>
      </c>
      <c r="C6288" s="10">
        <v>404</v>
      </c>
      <c r="D6288" s="10" t="s">
        <v>109</v>
      </c>
      <c r="E6288" s="11">
        <v>4562342690029</v>
      </c>
      <c r="F6288" s="10">
        <v>0</v>
      </c>
      <c r="G6288" s="10">
        <v>0</v>
      </c>
      <c r="H6288" s="10" t="s">
        <v>18</v>
      </c>
      <c r="I6288" s="10" t="s">
        <v>19</v>
      </c>
      <c r="J6288" s="10" t="s">
        <v>329</v>
      </c>
      <c r="K6288" s="10">
        <v>16</v>
      </c>
      <c r="L6288" s="10">
        <v>0</v>
      </c>
      <c r="M6288" s="10">
        <v>0</v>
      </c>
      <c r="N6288" s="10">
        <v>0</v>
      </c>
    </row>
    <row r="6289" spans="1:14" x14ac:dyDescent="0.15">
      <c r="A6289" t="str">
        <f t="shared" si="100"/>
        <v>202005_404_4562342690036</v>
      </c>
      <c r="B6289" s="10">
        <v>202005</v>
      </c>
      <c r="C6289" s="10">
        <v>404</v>
      </c>
      <c r="D6289" s="10" t="s">
        <v>109</v>
      </c>
      <c r="E6289" s="11">
        <v>4562342690036</v>
      </c>
      <c r="F6289" s="10">
        <v>0</v>
      </c>
      <c r="G6289" s="10">
        <v>0</v>
      </c>
      <c r="H6289" s="10" t="s">
        <v>20</v>
      </c>
      <c r="I6289" s="10" t="s">
        <v>19</v>
      </c>
      <c r="J6289" s="10" t="s">
        <v>329</v>
      </c>
      <c r="K6289" s="10">
        <v>3</v>
      </c>
      <c r="L6289" s="10">
        <v>0</v>
      </c>
      <c r="M6289" s="10">
        <v>0</v>
      </c>
      <c r="N6289" s="10">
        <v>0</v>
      </c>
    </row>
    <row r="6290" spans="1:14" x14ac:dyDescent="0.15">
      <c r="A6290" t="str">
        <f t="shared" si="100"/>
        <v>202005_404_4562342690050</v>
      </c>
      <c r="B6290" s="10">
        <v>202005</v>
      </c>
      <c r="C6290" s="10">
        <v>404</v>
      </c>
      <c r="D6290" s="10" t="s">
        <v>109</v>
      </c>
      <c r="E6290" s="11">
        <v>4562342690050</v>
      </c>
      <c r="F6290" s="10">
        <v>0</v>
      </c>
      <c r="G6290" s="10">
        <v>0</v>
      </c>
      <c r="H6290" s="10" t="s">
        <v>22</v>
      </c>
      <c r="I6290" s="10" t="s">
        <v>19</v>
      </c>
      <c r="J6290" s="10" t="s">
        <v>329</v>
      </c>
      <c r="K6290" s="10">
        <v>2</v>
      </c>
      <c r="L6290" s="10">
        <v>0</v>
      </c>
      <c r="M6290" s="10">
        <v>0</v>
      </c>
      <c r="N6290" s="10">
        <v>0</v>
      </c>
    </row>
    <row r="6291" spans="1:14" x14ac:dyDescent="0.15">
      <c r="A6291" t="str">
        <f t="shared" si="100"/>
        <v>202005_404_4562342690043</v>
      </c>
      <c r="B6291" s="10">
        <v>202005</v>
      </c>
      <c r="C6291" s="10">
        <v>404</v>
      </c>
      <c r="D6291" s="10" t="s">
        <v>109</v>
      </c>
      <c r="E6291" s="11">
        <v>4562342690043</v>
      </c>
      <c r="F6291" s="10">
        <v>0</v>
      </c>
      <c r="G6291" s="10">
        <v>0</v>
      </c>
      <c r="H6291" s="10" t="s">
        <v>21</v>
      </c>
      <c r="I6291" s="10" t="s">
        <v>19</v>
      </c>
      <c r="J6291" s="10" t="s">
        <v>329</v>
      </c>
      <c r="K6291" s="10">
        <v>15</v>
      </c>
      <c r="L6291" s="10">
        <v>2</v>
      </c>
      <c r="M6291" s="10">
        <v>0</v>
      </c>
      <c r="N6291" s="10">
        <v>0</v>
      </c>
    </row>
    <row r="6292" spans="1:14" x14ac:dyDescent="0.15">
      <c r="A6292" t="str">
        <f t="shared" si="100"/>
        <v>202005_404_4562342690067</v>
      </c>
      <c r="B6292" s="10">
        <v>202005</v>
      </c>
      <c r="C6292" s="10">
        <v>404</v>
      </c>
      <c r="D6292" s="10" t="s">
        <v>109</v>
      </c>
      <c r="E6292" s="11">
        <v>4562342690067</v>
      </c>
      <c r="F6292" s="10">
        <v>0</v>
      </c>
      <c r="G6292" s="10">
        <v>0</v>
      </c>
      <c r="H6292" s="10" t="s">
        <v>23</v>
      </c>
      <c r="I6292" s="10" t="s">
        <v>19</v>
      </c>
      <c r="J6292" s="10" t="s">
        <v>329</v>
      </c>
      <c r="K6292" s="10">
        <v>18</v>
      </c>
      <c r="L6292" s="10">
        <v>0</v>
      </c>
      <c r="M6292" s="10">
        <v>0</v>
      </c>
      <c r="N6292" s="10">
        <v>0</v>
      </c>
    </row>
    <row r="6293" spans="1:14" x14ac:dyDescent="0.15">
      <c r="A6293" t="str">
        <f t="shared" si="100"/>
        <v>202005_404_4562342690074</v>
      </c>
      <c r="B6293" s="10">
        <v>202005</v>
      </c>
      <c r="C6293" s="10">
        <v>404</v>
      </c>
      <c r="D6293" s="10" t="s">
        <v>109</v>
      </c>
      <c r="E6293" s="11">
        <v>4562342690074</v>
      </c>
      <c r="F6293" s="10">
        <v>0</v>
      </c>
      <c r="G6293" s="10">
        <v>0</v>
      </c>
      <c r="H6293" s="10" t="s">
        <v>24</v>
      </c>
      <c r="I6293" s="10" t="s">
        <v>19</v>
      </c>
      <c r="J6293" s="10" t="s">
        <v>329</v>
      </c>
      <c r="K6293" s="10">
        <v>5</v>
      </c>
      <c r="L6293" s="10">
        <v>1</v>
      </c>
      <c r="M6293" s="10">
        <v>0</v>
      </c>
      <c r="N6293" s="10">
        <v>0</v>
      </c>
    </row>
    <row r="6294" spans="1:14" x14ac:dyDescent="0.15">
      <c r="A6294" t="str">
        <f t="shared" si="100"/>
        <v>202005_404_4562342690081</v>
      </c>
      <c r="B6294" s="10">
        <v>202005</v>
      </c>
      <c r="C6294" s="10">
        <v>404</v>
      </c>
      <c r="D6294" s="10" t="s">
        <v>109</v>
      </c>
      <c r="E6294" s="11">
        <v>4562342690081</v>
      </c>
      <c r="F6294" s="10">
        <v>0</v>
      </c>
      <c r="G6294" s="10">
        <v>0</v>
      </c>
      <c r="H6294" s="10" t="s">
        <v>25</v>
      </c>
      <c r="I6294" s="10" t="s">
        <v>19</v>
      </c>
      <c r="J6294" s="10" t="s">
        <v>329</v>
      </c>
      <c r="K6294" s="10">
        <v>2</v>
      </c>
      <c r="L6294" s="10">
        <v>0</v>
      </c>
      <c r="M6294" s="10">
        <v>0</v>
      </c>
      <c r="N6294" s="10">
        <v>0</v>
      </c>
    </row>
    <row r="6295" spans="1:14" x14ac:dyDescent="0.15">
      <c r="A6295" t="str">
        <f t="shared" si="100"/>
        <v>202005_405_4562342690029</v>
      </c>
      <c r="B6295" s="10">
        <v>202005</v>
      </c>
      <c r="C6295" s="10">
        <v>405</v>
      </c>
      <c r="D6295" s="10" t="s">
        <v>110</v>
      </c>
      <c r="E6295" s="11">
        <v>4562342690029</v>
      </c>
      <c r="F6295" s="10">
        <v>0</v>
      </c>
      <c r="G6295" s="10">
        <v>0</v>
      </c>
      <c r="H6295" s="10" t="s">
        <v>18</v>
      </c>
      <c r="I6295" s="10" t="s">
        <v>19</v>
      </c>
      <c r="J6295" s="10" t="s">
        <v>329</v>
      </c>
      <c r="K6295" s="10">
        <v>15</v>
      </c>
      <c r="L6295" s="10">
        <v>0</v>
      </c>
      <c r="M6295" s="10">
        <v>0</v>
      </c>
      <c r="N6295" s="10">
        <v>0</v>
      </c>
    </row>
    <row r="6296" spans="1:14" x14ac:dyDescent="0.15">
      <c r="A6296" t="str">
        <f t="shared" si="100"/>
        <v>202005_405_4562342690036</v>
      </c>
      <c r="B6296" s="10">
        <v>202005</v>
      </c>
      <c r="C6296" s="10">
        <v>405</v>
      </c>
      <c r="D6296" s="10" t="s">
        <v>110</v>
      </c>
      <c r="E6296" s="11">
        <v>4562342690036</v>
      </c>
      <c r="F6296" s="10">
        <v>0</v>
      </c>
      <c r="G6296" s="10">
        <v>0</v>
      </c>
      <c r="H6296" s="10" t="s">
        <v>20</v>
      </c>
      <c r="I6296" s="10" t="s">
        <v>19</v>
      </c>
      <c r="J6296" s="10" t="s">
        <v>329</v>
      </c>
      <c r="K6296" s="10">
        <v>5</v>
      </c>
      <c r="L6296" s="10">
        <v>0</v>
      </c>
      <c r="M6296" s="10">
        <v>0</v>
      </c>
      <c r="N6296" s="10">
        <v>0</v>
      </c>
    </row>
    <row r="6297" spans="1:14" x14ac:dyDescent="0.15">
      <c r="A6297" t="str">
        <f t="shared" ref="A6297:A6360" si="101">B6297&amp;"_"&amp;C6297&amp;"_"&amp;E6297</f>
        <v>202005_405_4562342690050</v>
      </c>
      <c r="B6297" s="10">
        <v>202005</v>
      </c>
      <c r="C6297" s="10">
        <v>405</v>
      </c>
      <c r="D6297" s="10" t="s">
        <v>110</v>
      </c>
      <c r="E6297" s="11">
        <v>4562342690050</v>
      </c>
      <c r="F6297" s="10">
        <v>0</v>
      </c>
      <c r="G6297" s="10">
        <v>0</v>
      </c>
      <c r="H6297" s="10" t="s">
        <v>22</v>
      </c>
      <c r="I6297" s="10" t="s">
        <v>19</v>
      </c>
      <c r="J6297" s="10" t="s">
        <v>329</v>
      </c>
      <c r="K6297" s="10">
        <v>5</v>
      </c>
      <c r="L6297" s="10">
        <v>0</v>
      </c>
      <c r="M6297" s="10">
        <v>0</v>
      </c>
      <c r="N6297" s="10">
        <v>0</v>
      </c>
    </row>
    <row r="6298" spans="1:14" x14ac:dyDescent="0.15">
      <c r="A6298" t="str">
        <f t="shared" si="101"/>
        <v>202005_405_4562342690043</v>
      </c>
      <c r="B6298" s="10">
        <v>202005</v>
      </c>
      <c r="C6298" s="10">
        <v>405</v>
      </c>
      <c r="D6298" s="10" t="s">
        <v>110</v>
      </c>
      <c r="E6298" s="11">
        <v>4562342690043</v>
      </c>
      <c r="F6298" s="10">
        <v>0</v>
      </c>
      <c r="G6298" s="10">
        <v>0</v>
      </c>
      <c r="H6298" s="10" t="s">
        <v>21</v>
      </c>
      <c r="I6298" s="10" t="s">
        <v>19</v>
      </c>
      <c r="J6298" s="10" t="s">
        <v>329</v>
      </c>
      <c r="K6298" s="10">
        <v>10</v>
      </c>
      <c r="L6298" s="10">
        <v>0</v>
      </c>
      <c r="M6298" s="10">
        <v>0</v>
      </c>
      <c r="N6298" s="10">
        <v>0</v>
      </c>
    </row>
    <row r="6299" spans="1:14" x14ac:dyDescent="0.15">
      <c r="A6299" t="str">
        <f t="shared" si="101"/>
        <v>202005_405_4562342690067</v>
      </c>
      <c r="B6299" s="10">
        <v>202005</v>
      </c>
      <c r="C6299" s="10">
        <v>405</v>
      </c>
      <c r="D6299" s="10" t="s">
        <v>110</v>
      </c>
      <c r="E6299" s="11">
        <v>4562342690067</v>
      </c>
      <c r="F6299" s="10">
        <v>0</v>
      </c>
      <c r="G6299" s="10">
        <v>0</v>
      </c>
      <c r="H6299" s="10" t="s">
        <v>23</v>
      </c>
      <c r="I6299" s="10" t="s">
        <v>19</v>
      </c>
      <c r="J6299" s="10" t="s">
        <v>329</v>
      </c>
      <c r="K6299" s="10">
        <v>18</v>
      </c>
      <c r="L6299" s="10">
        <v>0</v>
      </c>
      <c r="M6299" s="10">
        <v>0</v>
      </c>
      <c r="N6299" s="10">
        <v>0</v>
      </c>
    </row>
    <row r="6300" spans="1:14" x14ac:dyDescent="0.15">
      <c r="A6300" t="str">
        <f t="shared" si="101"/>
        <v>202005_405_4562342690074</v>
      </c>
      <c r="B6300" s="10">
        <v>202005</v>
      </c>
      <c r="C6300" s="10">
        <v>405</v>
      </c>
      <c r="D6300" s="10" t="s">
        <v>110</v>
      </c>
      <c r="E6300" s="11">
        <v>4562342690074</v>
      </c>
      <c r="F6300" s="10">
        <v>0</v>
      </c>
      <c r="G6300" s="10">
        <v>0</v>
      </c>
      <c r="H6300" s="10" t="s">
        <v>24</v>
      </c>
      <c r="I6300" s="10" t="s">
        <v>19</v>
      </c>
      <c r="J6300" s="10" t="s">
        <v>329</v>
      </c>
      <c r="K6300" s="10">
        <v>6</v>
      </c>
      <c r="L6300" s="10">
        <v>0</v>
      </c>
      <c r="M6300" s="10">
        <v>0</v>
      </c>
      <c r="N6300" s="10">
        <v>0</v>
      </c>
    </row>
    <row r="6301" spans="1:14" x14ac:dyDescent="0.15">
      <c r="A6301" t="str">
        <f t="shared" si="101"/>
        <v>202005_405_4562342690081</v>
      </c>
      <c r="B6301" s="10">
        <v>202005</v>
      </c>
      <c r="C6301" s="10">
        <v>405</v>
      </c>
      <c r="D6301" s="10" t="s">
        <v>110</v>
      </c>
      <c r="E6301" s="11">
        <v>4562342690081</v>
      </c>
      <c r="F6301" s="10">
        <v>0</v>
      </c>
      <c r="G6301" s="10">
        <v>0</v>
      </c>
      <c r="H6301" s="10" t="s">
        <v>25</v>
      </c>
      <c r="I6301" s="10" t="s">
        <v>19</v>
      </c>
      <c r="J6301" s="10" t="s">
        <v>329</v>
      </c>
      <c r="K6301" s="10">
        <v>3</v>
      </c>
      <c r="L6301" s="10">
        <v>0</v>
      </c>
      <c r="M6301" s="10">
        <v>0</v>
      </c>
      <c r="N6301" s="10">
        <v>0</v>
      </c>
    </row>
    <row r="6302" spans="1:14" x14ac:dyDescent="0.15">
      <c r="A6302" t="str">
        <f t="shared" si="101"/>
        <v>202005_407_4562342690029</v>
      </c>
      <c r="B6302" s="10">
        <v>202005</v>
      </c>
      <c r="C6302" s="10">
        <v>407</v>
      </c>
      <c r="D6302" s="10" t="s">
        <v>111</v>
      </c>
      <c r="E6302" s="11">
        <v>4562342690029</v>
      </c>
      <c r="F6302" s="10">
        <v>0</v>
      </c>
      <c r="G6302" s="10">
        <v>0</v>
      </c>
      <c r="H6302" s="10" t="s">
        <v>18</v>
      </c>
      <c r="I6302" s="10" t="s">
        <v>19</v>
      </c>
      <c r="J6302" s="10" t="s">
        <v>329</v>
      </c>
      <c r="K6302" s="10">
        <v>26</v>
      </c>
      <c r="L6302" s="10">
        <v>1</v>
      </c>
      <c r="M6302" s="10">
        <v>0</v>
      </c>
      <c r="N6302" s="10">
        <v>0</v>
      </c>
    </row>
    <row r="6303" spans="1:14" x14ac:dyDescent="0.15">
      <c r="A6303" t="str">
        <f t="shared" si="101"/>
        <v>202005_407_4562342690036</v>
      </c>
      <c r="B6303" s="10">
        <v>202005</v>
      </c>
      <c r="C6303" s="10">
        <v>407</v>
      </c>
      <c r="D6303" s="10" t="s">
        <v>111</v>
      </c>
      <c r="E6303" s="11">
        <v>4562342690036</v>
      </c>
      <c r="F6303" s="10">
        <v>0</v>
      </c>
      <c r="G6303" s="10">
        <v>0</v>
      </c>
      <c r="H6303" s="10" t="s">
        <v>20</v>
      </c>
      <c r="I6303" s="10" t="s">
        <v>19</v>
      </c>
      <c r="J6303" s="10" t="s">
        <v>329</v>
      </c>
      <c r="K6303" s="10">
        <v>6</v>
      </c>
      <c r="L6303" s="10">
        <v>1</v>
      </c>
      <c r="M6303" s="10">
        <v>0</v>
      </c>
      <c r="N6303" s="10">
        <v>0</v>
      </c>
    </row>
    <row r="6304" spans="1:14" x14ac:dyDescent="0.15">
      <c r="A6304" t="str">
        <f t="shared" si="101"/>
        <v>202005_407_4562342690050</v>
      </c>
      <c r="B6304" s="10">
        <v>202005</v>
      </c>
      <c r="C6304" s="10">
        <v>407</v>
      </c>
      <c r="D6304" s="10" t="s">
        <v>111</v>
      </c>
      <c r="E6304" s="11">
        <v>4562342690050</v>
      </c>
      <c r="F6304" s="10">
        <v>0</v>
      </c>
      <c r="G6304" s="10">
        <v>0</v>
      </c>
      <c r="H6304" s="10" t="s">
        <v>22</v>
      </c>
      <c r="I6304" s="10" t="s">
        <v>19</v>
      </c>
      <c r="J6304" s="10" t="s">
        <v>329</v>
      </c>
      <c r="K6304" s="10">
        <v>5</v>
      </c>
      <c r="L6304" s="10">
        <v>1</v>
      </c>
      <c r="M6304" s="10">
        <v>0</v>
      </c>
      <c r="N6304" s="10">
        <v>0</v>
      </c>
    </row>
    <row r="6305" spans="1:14" x14ac:dyDescent="0.15">
      <c r="A6305" t="str">
        <f t="shared" si="101"/>
        <v>202005_407_4562342690043</v>
      </c>
      <c r="B6305" s="10">
        <v>202005</v>
      </c>
      <c r="C6305" s="10">
        <v>407</v>
      </c>
      <c r="D6305" s="10" t="s">
        <v>111</v>
      </c>
      <c r="E6305" s="11">
        <v>4562342690043</v>
      </c>
      <c r="F6305" s="10">
        <v>0</v>
      </c>
      <c r="G6305" s="10">
        <v>0</v>
      </c>
      <c r="H6305" s="10" t="s">
        <v>21</v>
      </c>
      <c r="I6305" s="10" t="s">
        <v>19</v>
      </c>
      <c r="J6305" s="10" t="s">
        <v>329</v>
      </c>
      <c r="K6305" s="10">
        <v>24</v>
      </c>
      <c r="L6305" s="10">
        <v>0</v>
      </c>
      <c r="M6305" s="10">
        <v>0</v>
      </c>
      <c r="N6305" s="10">
        <v>0</v>
      </c>
    </row>
    <row r="6306" spans="1:14" x14ac:dyDescent="0.15">
      <c r="A6306" t="str">
        <f t="shared" si="101"/>
        <v>202005_407_4562342690067</v>
      </c>
      <c r="B6306" s="10">
        <v>202005</v>
      </c>
      <c r="C6306" s="10">
        <v>407</v>
      </c>
      <c r="D6306" s="10" t="s">
        <v>111</v>
      </c>
      <c r="E6306" s="11">
        <v>4562342690067</v>
      </c>
      <c r="F6306" s="10">
        <v>0</v>
      </c>
      <c r="G6306" s="10">
        <v>0</v>
      </c>
      <c r="H6306" s="10" t="s">
        <v>23</v>
      </c>
      <c r="I6306" s="10" t="s">
        <v>19</v>
      </c>
      <c r="J6306" s="10" t="s">
        <v>329</v>
      </c>
      <c r="K6306" s="10">
        <v>28</v>
      </c>
      <c r="L6306" s="10">
        <v>0</v>
      </c>
      <c r="M6306" s="10">
        <v>0</v>
      </c>
      <c r="N6306" s="10">
        <v>0</v>
      </c>
    </row>
    <row r="6307" spans="1:14" x14ac:dyDescent="0.15">
      <c r="A6307" t="str">
        <f t="shared" si="101"/>
        <v>202005_407_4562342690074</v>
      </c>
      <c r="B6307" s="10">
        <v>202005</v>
      </c>
      <c r="C6307" s="10">
        <v>407</v>
      </c>
      <c r="D6307" s="10" t="s">
        <v>111</v>
      </c>
      <c r="E6307" s="11">
        <v>4562342690074</v>
      </c>
      <c r="F6307" s="10">
        <v>0</v>
      </c>
      <c r="G6307" s="10">
        <v>0</v>
      </c>
      <c r="H6307" s="10" t="s">
        <v>24</v>
      </c>
      <c r="I6307" s="10" t="s">
        <v>19</v>
      </c>
      <c r="J6307" s="10" t="s">
        <v>329</v>
      </c>
      <c r="K6307" s="10">
        <v>16</v>
      </c>
      <c r="L6307" s="10">
        <v>1</v>
      </c>
      <c r="M6307" s="10">
        <v>0</v>
      </c>
      <c r="N6307" s="10">
        <v>0</v>
      </c>
    </row>
    <row r="6308" spans="1:14" x14ac:dyDescent="0.15">
      <c r="A6308" t="str">
        <f t="shared" si="101"/>
        <v>202005_407_4562342690081</v>
      </c>
      <c r="B6308" s="10">
        <v>202005</v>
      </c>
      <c r="C6308" s="10">
        <v>407</v>
      </c>
      <c r="D6308" s="10" t="s">
        <v>111</v>
      </c>
      <c r="E6308" s="11">
        <v>4562342690081</v>
      </c>
      <c r="F6308" s="10">
        <v>0</v>
      </c>
      <c r="G6308" s="10">
        <v>0</v>
      </c>
      <c r="H6308" s="10" t="s">
        <v>25</v>
      </c>
      <c r="I6308" s="10" t="s">
        <v>19</v>
      </c>
      <c r="J6308" s="10" t="s">
        <v>329</v>
      </c>
      <c r="K6308" s="10">
        <v>6</v>
      </c>
      <c r="L6308" s="10">
        <v>0</v>
      </c>
      <c r="M6308" s="10">
        <v>0</v>
      </c>
      <c r="N6308" s="10">
        <v>0</v>
      </c>
    </row>
    <row r="6309" spans="1:14" x14ac:dyDescent="0.15">
      <c r="A6309" t="str">
        <f t="shared" si="101"/>
        <v>202005_416_4562342690029</v>
      </c>
      <c r="B6309" s="10">
        <v>202005</v>
      </c>
      <c r="C6309" s="10">
        <v>416</v>
      </c>
      <c r="D6309" s="10" t="s">
        <v>113</v>
      </c>
      <c r="E6309" s="11">
        <v>4562342690029</v>
      </c>
      <c r="F6309" s="10">
        <v>0</v>
      </c>
      <c r="G6309" s="10">
        <v>0</v>
      </c>
      <c r="H6309" s="10" t="s">
        <v>18</v>
      </c>
      <c r="I6309" s="10" t="s">
        <v>19</v>
      </c>
      <c r="J6309" s="10" t="s">
        <v>329</v>
      </c>
      <c r="K6309" s="10">
        <v>17</v>
      </c>
      <c r="L6309" s="10">
        <v>0</v>
      </c>
      <c r="M6309" s="10">
        <v>0</v>
      </c>
      <c r="N6309" s="10">
        <v>0</v>
      </c>
    </row>
    <row r="6310" spans="1:14" x14ac:dyDescent="0.15">
      <c r="A6310" t="str">
        <f t="shared" si="101"/>
        <v>202005_416_4562342690036</v>
      </c>
      <c r="B6310" s="10">
        <v>202005</v>
      </c>
      <c r="C6310" s="10">
        <v>416</v>
      </c>
      <c r="D6310" s="10" t="s">
        <v>113</v>
      </c>
      <c r="E6310" s="11">
        <v>4562342690036</v>
      </c>
      <c r="F6310" s="10">
        <v>0</v>
      </c>
      <c r="G6310" s="10">
        <v>0</v>
      </c>
      <c r="H6310" s="10" t="s">
        <v>20</v>
      </c>
      <c r="I6310" s="10" t="s">
        <v>19</v>
      </c>
      <c r="J6310" s="10" t="s">
        <v>329</v>
      </c>
      <c r="K6310" s="10">
        <v>2</v>
      </c>
      <c r="L6310" s="10">
        <v>0</v>
      </c>
      <c r="M6310" s="10">
        <v>0</v>
      </c>
      <c r="N6310" s="10">
        <v>0</v>
      </c>
    </row>
    <row r="6311" spans="1:14" x14ac:dyDescent="0.15">
      <c r="A6311" t="str">
        <f t="shared" si="101"/>
        <v>202005_416_4562342690050</v>
      </c>
      <c r="B6311" s="10">
        <v>202005</v>
      </c>
      <c r="C6311" s="10">
        <v>416</v>
      </c>
      <c r="D6311" s="10" t="s">
        <v>113</v>
      </c>
      <c r="E6311" s="11">
        <v>4562342690050</v>
      </c>
      <c r="F6311" s="10">
        <v>0</v>
      </c>
      <c r="G6311" s="10">
        <v>0</v>
      </c>
      <c r="H6311" s="10" t="s">
        <v>22</v>
      </c>
      <c r="I6311" s="10" t="s">
        <v>19</v>
      </c>
      <c r="J6311" s="10" t="s">
        <v>329</v>
      </c>
      <c r="K6311" s="10">
        <v>5</v>
      </c>
      <c r="L6311" s="10">
        <v>0</v>
      </c>
      <c r="M6311" s="10">
        <v>0</v>
      </c>
      <c r="N6311" s="10">
        <v>0</v>
      </c>
    </row>
    <row r="6312" spans="1:14" x14ac:dyDescent="0.15">
      <c r="A6312" t="str">
        <f t="shared" si="101"/>
        <v>202005_416_4562342690043</v>
      </c>
      <c r="B6312" s="10">
        <v>202005</v>
      </c>
      <c r="C6312" s="10">
        <v>416</v>
      </c>
      <c r="D6312" s="10" t="s">
        <v>113</v>
      </c>
      <c r="E6312" s="11">
        <v>4562342690043</v>
      </c>
      <c r="F6312" s="10">
        <v>0</v>
      </c>
      <c r="G6312" s="10">
        <v>0</v>
      </c>
      <c r="H6312" s="10" t="s">
        <v>21</v>
      </c>
      <c r="I6312" s="10" t="s">
        <v>19</v>
      </c>
      <c r="J6312" s="10" t="s">
        <v>329</v>
      </c>
      <c r="K6312" s="10">
        <v>11</v>
      </c>
      <c r="L6312" s="10">
        <v>1</v>
      </c>
      <c r="M6312" s="10">
        <v>0</v>
      </c>
      <c r="N6312" s="10">
        <v>0</v>
      </c>
    </row>
    <row r="6313" spans="1:14" x14ac:dyDescent="0.15">
      <c r="A6313" t="str">
        <f t="shared" si="101"/>
        <v>202005_416_4562342690067</v>
      </c>
      <c r="B6313" s="10">
        <v>202005</v>
      </c>
      <c r="C6313" s="10">
        <v>416</v>
      </c>
      <c r="D6313" s="10" t="s">
        <v>113</v>
      </c>
      <c r="E6313" s="11">
        <v>4562342690067</v>
      </c>
      <c r="F6313" s="10">
        <v>0</v>
      </c>
      <c r="G6313" s="10">
        <v>0</v>
      </c>
      <c r="H6313" s="10" t="s">
        <v>23</v>
      </c>
      <c r="I6313" s="10" t="s">
        <v>19</v>
      </c>
      <c r="J6313" s="10" t="s">
        <v>329</v>
      </c>
      <c r="K6313" s="10">
        <v>25</v>
      </c>
      <c r="L6313" s="10">
        <v>0</v>
      </c>
      <c r="M6313" s="10">
        <v>0</v>
      </c>
      <c r="N6313" s="10">
        <v>0</v>
      </c>
    </row>
    <row r="6314" spans="1:14" x14ac:dyDescent="0.15">
      <c r="A6314" t="str">
        <f t="shared" si="101"/>
        <v>202005_416_4562342690074</v>
      </c>
      <c r="B6314" s="10">
        <v>202005</v>
      </c>
      <c r="C6314" s="10">
        <v>416</v>
      </c>
      <c r="D6314" s="10" t="s">
        <v>113</v>
      </c>
      <c r="E6314" s="11">
        <v>4562342690074</v>
      </c>
      <c r="F6314" s="10">
        <v>0</v>
      </c>
      <c r="G6314" s="10">
        <v>0</v>
      </c>
      <c r="H6314" s="10" t="s">
        <v>24</v>
      </c>
      <c r="I6314" s="10" t="s">
        <v>19</v>
      </c>
      <c r="J6314" s="10" t="s">
        <v>329</v>
      </c>
      <c r="K6314" s="10">
        <v>11</v>
      </c>
      <c r="L6314" s="10">
        <v>0</v>
      </c>
      <c r="M6314" s="10">
        <v>0</v>
      </c>
      <c r="N6314" s="10">
        <v>0</v>
      </c>
    </row>
    <row r="6315" spans="1:14" x14ac:dyDescent="0.15">
      <c r="A6315" t="str">
        <f t="shared" si="101"/>
        <v>202005_416_4562342690081</v>
      </c>
      <c r="B6315" s="10">
        <v>202005</v>
      </c>
      <c r="C6315" s="10">
        <v>416</v>
      </c>
      <c r="D6315" s="10" t="s">
        <v>113</v>
      </c>
      <c r="E6315" s="11">
        <v>4562342690081</v>
      </c>
      <c r="F6315" s="10">
        <v>0</v>
      </c>
      <c r="G6315" s="10">
        <v>0</v>
      </c>
      <c r="H6315" s="10" t="s">
        <v>25</v>
      </c>
      <c r="I6315" s="10" t="s">
        <v>19</v>
      </c>
      <c r="J6315" s="10" t="s">
        <v>329</v>
      </c>
      <c r="K6315" s="10">
        <v>2</v>
      </c>
      <c r="L6315" s="10">
        <v>1</v>
      </c>
      <c r="M6315" s="10">
        <v>0</v>
      </c>
      <c r="N6315" s="10">
        <v>0</v>
      </c>
    </row>
    <row r="6316" spans="1:14" x14ac:dyDescent="0.15">
      <c r="A6316" t="str">
        <f t="shared" si="101"/>
        <v>202005_419_4562342690029</v>
      </c>
      <c r="B6316" s="10">
        <v>202005</v>
      </c>
      <c r="C6316" s="10">
        <v>419</v>
      </c>
      <c r="D6316" s="10" t="s">
        <v>114</v>
      </c>
      <c r="E6316" s="11">
        <v>4562342690029</v>
      </c>
      <c r="F6316" s="10">
        <v>0</v>
      </c>
      <c r="G6316" s="10">
        <v>0</v>
      </c>
      <c r="H6316" s="10" t="s">
        <v>18</v>
      </c>
      <c r="I6316" s="10" t="s">
        <v>19</v>
      </c>
      <c r="J6316" s="10" t="s">
        <v>329</v>
      </c>
      <c r="K6316" s="10">
        <v>30</v>
      </c>
      <c r="L6316" s="10">
        <v>0</v>
      </c>
      <c r="M6316" s="10">
        <v>0</v>
      </c>
      <c r="N6316" s="10">
        <v>0</v>
      </c>
    </row>
    <row r="6317" spans="1:14" x14ac:dyDescent="0.15">
      <c r="A6317" t="str">
        <f t="shared" si="101"/>
        <v>202005_419_4562342690036</v>
      </c>
      <c r="B6317" s="10">
        <v>202005</v>
      </c>
      <c r="C6317" s="10">
        <v>419</v>
      </c>
      <c r="D6317" s="10" t="s">
        <v>114</v>
      </c>
      <c r="E6317" s="11">
        <v>4562342690036</v>
      </c>
      <c r="F6317" s="10">
        <v>0</v>
      </c>
      <c r="G6317" s="10">
        <v>0</v>
      </c>
      <c r="H6317" s="10" t="s">
        <v>20</v>
      </c>
      <c r="I6317" s="10" t="s">
        <v>19</v>
      </c>
      <c r="J6317" s="10" t="s">
        <v>329</v>
      </c>
      <c r="K6317" s="10">
        <v>2</v>
      </c>
      <c r="L6317" s="10">
        <v>0</v>
      </c>
      <c r="M6317" s="10">
        <v>0</v>
      </c>
      <c r="N6317" s="10">
        <v>0</v>
      </c>
    </row>
    <row r="6318" spans="1:14" x14ac:dyDescent="0.15">
      <c r="A6318" t="str">
        <f t="shared" si="101"/>
        <v>202005_419_4562342690050</v>
      </c>
      <c r="B6318" s="10">
        <v>202005</v>
      </c>
      <c r="C6318" s="10">
        <v>419</v>
      </c>
      <c r="D6318" s="10" t="s">
        <v>114</v>
      </c>
      <c r="E6318" s="11">
        <v>4562342690050</v>
      </c>
      <c r="F6318" s="10">
        <v>0</v>
      </c>
      <c r="G6318" s="10">
        <v>0</v>
      </c>
      <c r="H6318" s="10" t="s">
        <v>22</v>
      </c>
      <c r="I6318" s="10" t="s">
        <v>19</v>
      </c>
      <c r="J6318" s="10" t="s">
        <v>329</v>
      </c>
      <c r="K6318" s="10">
        <v>8</v>
      </c>
      <c r="L6318" s="10">
        <v>1</v>
      </c>
      <c r="M6318" s="10">
        <v>0</v>
      </c>
      <c r="N6318" s="10">
        <v>0</v>
      </c>
    </row>
    <row r="6319" spans="1:14" x14ac:dyDescent="0.15">
      <c r="A6319" t="str">
        <f t="shared" si="101"/>
        <v>202005_419_4562342690043</v>
      </c>
      <c r="B6319" s="10">
        <v>202005</v>
      </c>
      <c r="C6319" s="10">
        <v>419</v>
      </c>
      <c r="D6319" s="10" t="s">
        <v>114</v>
      </c>
      <c r="E6319" s="11">
        <v>4562342690043</v>
      </c>
      <c r="F6319" s="10">
        <v>0</v>
      </c>
      <c r="G6319" s="10">
        <v>0</v>
      </c>
      <c r="H6319" s="10" t="s">
        <v>21</v>
      </c>
      <c r="I6319" s="10" t="s">
        <v>19</v>
      </c>
      <c r="J6319" s="10" t="s">
        <v>329</v>
      </c>
      <c r="K6319" s="10">
        <v>11</v>
      </c>
      <c r="L6319" s="10">
        <v>0</v>
      </c>
      <c r="M6319" s="10">
        <v>0</v>
      </c>
      <c r="N6319" s="10">
        <v>0</v>
      </c>
    </row>
    <row r="6320" spans="1:14" x14ac:dyDescent="0.15">
      <c r="A6320" t="str">
        <f t="shared" si="101"/>
        <v>202005_419_4562342690067</v>
      </c>
      <c r="B6320" s="10">
        <v>202005</v>
      </c>
      <c r="C6320" s="10">
        <v>419</v>
      </c>
      <c r="D6320" s="10" t="s">
        <v>114</v>
      </c>
      <c r="E6320" s="11">
        <v>4562342690067</v>
      </c>
      <c r="F6320" s="10">
        <v>0</v>
      </c>
      <c r="G6320" s="10">
        <v>0</v>
      </c>
      <c r="H6320" s="10" t="s">
        <v>23</v>
      </c>
      <c r="I6320" s="10" t="s">
        <v>19</v>
      </c>
      <c r="J6320" s="10" t="s">
        <v>329</v>
      </c>
      <c r="K6320" s="10">
        <v>15</v>
      </c>
      <c r="L6320" s="10">
        <v>0</v>
      </c>
      <c r="M6320" s="10">
        <v>0</v>
      </c>
      <c r="N6320" s="10">
        <v>0</v>
      </c>
    </row>
    <row r="6321" spans="1:14" x14ac:dyDescent="0.15">
      <c r="A6321" t="str">
        <f t="shared" si="101"/>
        <v>202005_419_4562342690074</v>
      </c>
      <c r="B6321" s="10">
        <v>202005</v>
      </c>
      <c r="C6321" s="10">
        <v>419</v>
      </c>
      <c r="D6321" s="10" t="s">
        <v>114</v>
      </c>
      <c r="E6321" s="11">
        <v>4562342690074</v>
      </c>
      <c r="F6321" s="10">
        <v>0</v>
      </c>
      <c r="G6321" s="10">
        <v>0</v>
      </c>
      <c r="H6321" s="10" t="s">
        <v>24</v>
      </c>
      <c r="I6321" s="10" t="s">
        <v>19</v>
      </c>
      <c r="J6321" s="10" t="s">
        <v>329</v>
      </c>
      <c r="K6321" s="10">
        <v>6</v>
      </c>
      <c r="L6321" s="10">
        <v>0</v>
      </c>
      <c r="M6321" s="10">
        <v>0</v>
      </c>
      <c r="N6321" s="10">
        <v>0</v>
      </c>
    </row>
    <row r="6322" spans="1:14" x14ac:dyDescent="0.15">
      <c r="A6322" t="str">
        <f t="shared" si="101"/>
        <v>202005_419_4562342690081</v>
      </c>
      <c r="B6322" s="10">
        <v>202005</v>
      </c>
      <c r="C6322" s="10">
        <v>419</v>
      </c>
      <c r="D6322" s="10" t="s">
        <v>114</v>
      </c>
      <c r="E6322" s="11">
        <v>4562342690081</v>
      </c>
      <c r="F6322" s="10">
        <v>0</v>
      </c>
      <c r="G6322" s="10">
        <v>0</v>
      </c>
      <c r="H6322" s="10" t="s">
        <v>25</v>
      </c>
      <c r="I6322" s="10" t="s">
        <v>19</v>
      </c>
      <c r="J6322" s="10" t="s">
        <v>329</v>
      </c>
      <c r="K6322" s="10">
        <v>2</v>
      </c>
      <c r="L6322" s="10">
        <v>0</v>
      </c>
      <c r="M6322" s="10">
        <v>0</v>
      </c>
      <c r="N6322" s="10">
        <v>0</v>
      </c>
    </row>
    <row r="6323" spans="1:14" x14ac:dyDescent="0.15">
      <c r="A6323" t="str">
        <f t="shared" si="101"/>
        <v>202005_428_4562342690029</v>
      </c>
      <c r="B6323" s="10">
        <v>202005</v>
      </c>
      <c r="C6323" s="10">
        <v>428</v>
      </c>
      <c r="D6323" s="10" t="s">
        <v>118</v>
      </c>
      <c r="E6323" s="11">
        <v>4562342690029</v>
      </c>
      <c r="F6323" s="10">
        <v>0</v>
      </c>
      <c r="G6323" s="10">
        <v>0</v>
      </c>
      <c r="H6323" s="10" t="s">
        <v>18</v>
      </c>
      <c r="I6323" s="10" t="s">
        <v>19</v>
      </c>
      <c r="J6323" s="10" t="s">
        <v>329</v>
      </c>
      <c r="K6323" s="10">
        <v>16</v>
      </c>
      <c r="L6323" s="10">
        <v>0</v>
      </c>
      <c r="M6323" s="10">
        <v>0</v>
      </c>
      <c r="N6323" s="10">
        <v>0</v>
      </c>
    </row>
    <row r="6324" spans="1:14" x14ac:dyDescent="0.15">
      <c r="A6324" t="str">
        <f t="shared" si="101"/>
        <v>202005_428_4562342690036</v>
      </c>
      <c r="B6324" s="10">
        <v>202005</v>
      </c>
      <c r="C6324" s="10">
        <v>428</v>
      </c>
      <c r="D6324" s="10" t="s">
        <v>118</v>
      </c>
      <c r="E6324" s="11">
        <v>4562342690036</v>
      </c>
      <c r="F6324" s="10">
        <v>0</v>
      </c>
      <c r="G6324" s="10">
        <v>0</v>
      </c>
      <c r="H6324" s="10" t="s">
        <v>20</v>
      </c>
      <c r="I6324" s="10" t="s">
        <v>19</v>
      </c>
      <c r="J6324" s="10" t="s">
        <v>329</v>
      </c>
      <c r="K6324" s="10">
        <v>7</v>
      </c>
      <c r="L6324" s="10">
        <v>0</v>
      </c>
      <c r="M6324" s="10">
        <v>0</v>
      </c>
      <c r="N6324" s="10">
        <v>0</v>
      </c>
    </row>
    <row r="6325" spans="1:14" x14ac:dyDescent="0.15">
      <c r="A6325" t="str">
        <f t="shared" si="101"/>
        <v>202005_428_4562342690050</v>
      </c>
      <c r="B6325" s="10">
        <v>202005</v>
      </c>
      <c r="C6325" s="10">
        <v>428</v>
      </c>
      <c r="D6325" s="10" t="s">
        <v>118</v>
      </c>
      <c r="E6325" s="11">
        <v>4562342690050</v>
      </c>
      <c r="F6325" s="10">
        <v>0</v>
      </c>
      <c r="G6325" s="10">
        <v>0</v>
      </c>
      <c r="H6325" s="10" t="s">
        <v>22</v>
      </c>
      <c r="I6325" s="10" t="s">
        <v>19</v>
      </c>
      <c r="J6325" s="10" t="s">
        <v>329</v>
      </c>
      <c r="K6325" s="10">
        <v>6</v>
      </c>
      <c r="L6325" s="10">
        <v>1</v>
      </c>
      <c r="M6325" s="10">
        <v>0</v>
      </c>
      <c r="N6325" s="10">
        <v>0</v>
      </c>
    </row>
    <row r="6326" spans="1:14" x14ac:dyDescent="0.15">
      <c r="A6326" t="str">
        <f t="shared" si="101"/>
        <v>202005_428_4562342690043</v>
      </c>
      <c r="B6326" s="10">
        <v>202005</v>
      </c>
      <c r="C6326" s="10">
        <v>428</v>
      </c>
      <c r="D6326" s="10" t="s">
        <v>118</v>
      </c>
      <c r="E6326" s="11">
        <v>4562342690043</v>
      </c>
      <c r="F6326" s="10">
        <v>0</v>
      </c>
      <c r="G6326" s="10">
        <v>0</v>
      </c>
      <c r="H6326" s="10" t="s">
        <v>21</v>
      </c>
      <c r="I6326" s="10" t="s">
        <v>19</v>
      </c>
      <c r="J6326" s="10" t="s">
        <v>329</v>
      </c>
      <c r="K6326" s="10">
        <v>19</v>
      </c>
      <c r="L6326" s="10">
        <v>1</v>
      </c>
      <c r="M6326" s="10">
        <v>0</v>
      </c>
      <c r="N6326" s="10">
        <v>0</v>
      </c>
    </row>
    <row r="6327" spans="1:14" x14ac:dyDescent="0.15">
      <c r="A6327" t="str">
        <f t="shared" si="101"/>
        <v>202005_428_4562342690067</v>
      </c>
      <c r="B6327" s="10">
        <v>202005</v>
      </c>
      <c r="C6327" s="10">
        <v>428</v>
      </c>
      <c r="D6327" s="10" t="s">
        <v>118</v>
      </c>
      <c r="E6327" s="11">
        <v>4562342690067</v>
      </c>
      <c r="F6327" s="10">
        <v>0</v>
      </c>
      <c r="G6327" s="10">
        <v>0</v>
      </c>
      <c r="H6327" s="10" t="s">
        <v>23</v>
      </c>
      <c r="I6327" s="10" t="s">
        <v>19</v>
      </c>
      <c r="J6327" s="10" t="s">
        <v>329</v>
      </c>
      <c r="K6327" s="10">
        <v>25</v>
      </c>
      <c r="L6327" s="10">
        <v>0</v>
      </c>
      <c r="M6327" s="10">
        <v>0</v>
      </c>
      <c r="N6327" s="10">
        <v>0</v>
      </c>
    </row>
    <row r="6328" spans="1:14" x14ac:dyDescent="0.15">
      <c r="A6328" t="str">
        <f t="shared" si="101"/>
        <v>202005_428_4562342690074</v>
      </c>
      <c r="B6328" s="10">
        <v>202005</v>
      </c>
      <c r="C6328" s="10">
        <v>428</v>
      </c>
      <c r="D6328" s="10" t="s">
        <v>118</v>
      </c>
      <c r="E6328" s="11">
        <v>4562342690074</v>
      </c>
      <c r="F6328" s="10">
        <v>0</v>
      </c>
      <c r="G6328" s="10">
        <v>0</v>
      </c>
      <c r="H6328" s="10" t="s">
        <v>24</v>
      </c>
      <c r="I6328" s="10" t="s">
        <v>19</v>
      </c>
      <c r="J6328" s="10" t="s">
        <v>329</v>
      </c>
      <c r="K6328" s="10">
        <v>13</v>
      </c>
      <c r="L6328" s="10">
        <v>1</v>
      </c>
      <c r="M6328" s="10">
        <v>0</v>
      </c>
      <c r="N6328" s="10">
        <v>0</v>
      </c>
    </row>
    <row r="6329" spans="1:14" x14ac:dyDescent="0.15">
      <c r="A6329" t="str">
        <f t="shared" si="101"/>
        <v>202005_428_4562342690081</v>
      </c>
      <c r="B6329" s="10">
        <v>202005</v>
      </c>
      <c r="C6329" s="10">
        <v>428</v>
      </c>
      <c r="D6329" s="10" t="s">
        <v>118</v>
      </c>
      <c r="E6329" s="11">
        <v>4562342690081</v>
      </c>
      <c r="F6329" s="10">
        <v>0</v>
      </c>
      <c r="G6329" s="10">
        <v>0</v>
      </c>
      <c r="H6329" s="10" t="s">
        <v>25</v>
      </c>
      <c r="I6329" s="10" t="s">
        <v>19</v>
      </c>
      <c r="J6329" s="10" t="s">
        <v>329</v>
      </c>
      <c r="K6329" s="10">
        <v>2</v>
      </c>
      <c r="L6329" s="10">
        <v>0</v>
      </c>
      <c r="M6329" s="10">
        <v>0</v>
      </c>
      <c r="N6329" s="10">
        <v>0</v>
      </c>
    </row>
    <row r="6330" spans="1:14" x14ac:dyDescent="0.15">
      <c r="A6330" t="str">
        <f t="shared" si="101"/>
        <v>202005_443_4562342690029</v>
      </c>
      <c r="B6330" s="10">
        <v>202005</v>
      </c>
      <c r="C6330" s="10">
        <v>443</v>
      </c>
      <c r="D6330" s="10" t="s">
        <v>119</v>
      </c>
      <c r="E6330" s="11">
        <v>4562342690029</v>
      </c>
      <c r="F6330" s="10">
        <v>0</v>
      </c>
      <c r="G6330" s="10">
        <v>0</v>
      </c>
      <c r="H6330" s="10" t="s">
        <v>18</v>
      </c>
      <c r="I6330" s="10" t="s">
        <v>19</v>
      </c>
      <c r="J6330" s="10" t="s">
        <v>329</v>
      </c>
      <c r="K6330" s="10">
        <v>18</v>
      </c>
      <c r="L6330" s="10">
        <v>0</v>
      </c>
      <c r="M6330" s="10">
        <v>0</v>
      </c>
      <c r="N6330" s="10">
        <v>0</v>
      </c>
    </row>
    <row r="6331" spans="1:14" x14ac:dyDescent="0.15">
      <c r="A6331" t="str">
        <f t="shared" si="101"/>
        <v>202005_443_4562342690036</v>
      </c>
      <c r="B6331" s="10">
        <v>202005</v>
      </c>
      <c r="C6331" s="10">
        <v>443</v>
      </c>
      <c r="D6331" s="10" t="s">
        <v>119</v>
      </c>
      <c r="E6331" s="11">
        <v>4562342690036</v>
      </c>
      <c r="F6331" s="10">
        <v>0</v>
      </c>
      <c r="G6331" s="10">
        <v>0</v>
      </c>
      <c r="H6331" s="10" t="s">
        <v>20</v>
      </c>
      <c r="I6331" s="10" t="s">
        <v>19</v>
      </c>
      <c r="J6331" s="10" t="s">
        <v>329</v>
      </c>
      <c r="K6331" s="10">
        <v>5</v>
      </c>
      <c r="L6331" s="10">
        <v>1</v>
      </c>
      <c r="M6331" s="10">
        <v>0</v>
      </c>
      <c r="N6331" s="10">
        <v>0</v>
      </c>
    </row>
    <row r="6332" spans="1:14" x14ac:dyDescent="0.15">
      <c r="A6332" t="str">
        <f t="shared" si="101"/>
        <v>202005_443_4562342690050</v>
      </c>
      <c r="B6332" s="10">
        <v>202005</v>
      </c>
      <c r="C6332" s="10">
        <v>443</v>
      </c>
      <c r="D6332" s="10" t="s">
        <v>119</v>
      </c>
      <c r="E6332" s="11">
        <v>4562342690050</v>
      </c>
      <c r="F6332" s="10">
        <v>0</v>
      </c>
      <c r="G6332" s="10">
        <v>0</v>
      </c>
      <c r="H6332" s="10" t="s">
        <v>22</v>
      </c>
      <c r="I6332" s="10" t="s">
        <v>19</v>
      </c>
      <c r="J6332" s="10" t="s">
        <v>329</v>
      </c>
      <c r="K6332" s="10">
        <v>7</v>
      </c>
      <c r="L6332" s="10">
        <v>1</v>
      </c>
      <c r="M6332" s="10">
        <v>0</v>
      </c>
      <c r="N6332" s="10">
        <v>0</v>
      </c>
    </row>
    <row r="6333" spans="1:14" x14ac:dyDescent="0.15">
      <c r="A6333" t="str">
        <f t="shared" si="101"/>
        <v>202005_443_4562342690043</v>
      </c>
      <c r="B6333" s="10">
        <v>202005</v>
      </c>
      <c r="C6333" s="10">
        <v>443</v>
      </c>
      <c r="D6333" s="10" t="s">
        <v>119</v>
      </c>
      <c r="E6333" s="11">
        <v>4562342690043</v>
      </c>
      <c r="F6333" s="10">
        <v>0</v>
      </c>
      <c r="G6333" s="10">
        <v>0</v>
      </c>
      <c r="H6333" s="10" t="s">
        <v>21</v>
      </c>
      <c r="I6333" s="10" t="s">
        <v>19</v>
      </c>
      <c r="J6333" s="10" t="s">
        <v>329</v>
      </c>
      <c r="K6333" s="10">
        <v>16</v>
      </c>
      <c r="L6333" s="10">
        <v>1</v>
      </c>
      <c r="M6333" s="10">
        <v>0</v>
      </c>
      <c r="N6333" s="10">
        <v>0</v>
      </c>
    </row>
    <row r="6334" spans="1:14" x14ac:dyDescent="0.15">
      <c r="A6334" t="str">
        <f t="shared" si="101"/>
        <v>202005_443_4562342690067</v>
      </c>
      <c r="B6334" s="10">
        <v>202005</v>
      </c>
      <c r="C6334" s="10">
        <v>443</v>
      </c>
      <c r="D6334" s="10" t="s">
        <v>119</v>
      </c>
      <c r="E6334" s="11">
        <v>4562342690067</v>
      </c>
      <c r="F6334" s="10">
        <v>0</v>
      </c>
      <c r="G6334" s="10">
        <v>0</v>
      </c>
      <c r="H6334" s="10" t="s">
        <v>23</v>
      </c>
      <c r="I6334" s="10" t="s">
        <v>19</v>
      </c>
      <c r="J6334" s="10" t="s">
        <v>329</v>
      </c>
      <c r="K6334" s="10">
        <v>24</v>
      </c>
      <c r="L6334" s="10">
        <v>0</v>
      </c>
      <c r="M6334" s="10">
        <v>0</v>
      </c>
      <c r="N6334" s="10">
        <v>0</v>
      </c>
    </row>
    <row r="6335" spans="1:14" x14ac:dyDescent="0.15">
      <c r="A6335" t="str">
        <f t="shared" si="101"/>
        <v>202005_443_4562342690074</v>
      </c>
      <c r="B6335" s="10">
        <v>202005</v>
      </c>
      <c r="C6335" s="10">
        <v>443</v>
      </c>
      <c r="D6335" s="10" t="s">
        <v>119</v>
      </c>
      <c r="E6335" s="11">
        <v>4562342690074</v>
      </c>
      <c r="F6335" s="10">
        <v>0</v>
      </c>
      <c r="G6335" s="10">
        <v>0</v>
      </c>
      <c r="H6335" s="10" t="s">
        <v>24</v>
      </c>
      <c r="I6335" s="10" t="s">
        <v>19</v>
      </c>
      <c r="J6335" s="10" t="s">
        <v>329</v>
      </c>
      <c r="K6335" s="10">
        <v>14</v>
      </c>
      <c r="L6335" s="10">
        <v>0</v>
      </c>
      <c r="M6335" s="10">
        <v>0</v>
      </c>
      <c r="N6335" s="10">
        <v>0</v>
      </c>
    </row>
    <row r="6336" spans="1:14" x14ac:dyDescent="0.15">
      <c r="A6336" t="str">
        <f t="shared" si="101"/>
        <v>202005_443_4562342690081</v>
      </c>
      <c r="B6336" s="10">
        <v>202005</v>
      </c>
      <c r="C6336" s="10">
        <v>443</v>
      </c>
      <c r="D6336" s="10" t="s">
        <v>119</v>
      </c>
      <c r="E6336" s="11">
        <v>4562342690081</v>
      </c>
      <c r="F6336" s="10">
        <v>0</v>
      </c>
      <c r="G6336" s="10">
        <v>0</v>
      </c>
      <c r="H6336" s="10" t="s">
        <v>25</v>
      </c>
      <c r="I6336" s="10" t="s">
        <v>19</v>
      </c>
      <c r="J6336" s="10" t="s">
        <v>329</v>
      </c>
      <c r="K6336" s="10">
        <v>2</v>
      </c>
      <c r="L6336" s="10">
        <v>0</v>
      </c>
      <c r="M6336" s="10">
        <v>0</v>
      </c>
      <c r="N6336" s="10">
        <v>0</v>
      </c>
    </row>
    <row r="6337" spans="1:14" x14ac:dyDescent="0.15">
      <c r="A6337" t="str">
        <f t="shared" si="101"/>
        <v>202005_9_4562342690029</v>
      </c>
      <c r="B6337" s="10">
        <v>202005</v>
      </c>
      <c r="C6337" s="10">
        <v>9</v>
      </c>
      <c r="D6337" s="10" t="s">
        <v>37</v>
      </c>
      <c r="E6337" s="11">
        <v>4562342690029</v>
      </c>
      <c r="F6337" s="10">
        <v>0</v>
      </c>
      <c r="G6337" s="10">
        <v>0</v>
      </c>
      <c r="H6337" s="10" t="s">
        <v>18</v>
      </c>
      <c r="I6337" s="10" t="s">
        <v>19</v>
      </c>
      <c r="J6337" s="10" t="s">
        <v>329</v>
      </c>
      <c r="K6337" s="10">
        <v>25</v>
      </c>
      <c r="L6337" s="10">
        <v>0</v>
      </c>
      <c r="M6337" s="10">
        <v>0</v>
      </c>
      <c r="N6337" s="10">
        <v>0</v>
      </c>
    </row>
    <row r="6338" spans="1:14" x14ac:dyDescent="0.15">
      <c r="A6338" t="str">
        <f t="shared" si="101"/>
        <v>202005_9_4562342690036</v>
      </c>
      <c r="B6338" s="10">
        <v>202005</v>
      </c>
      <c r="C6338" s="10">
        <v>9</v>
      </c>
      <c r="D6338" s="10" t="s">
        <v>37</v>
      </c>
      <c r="E6338" s="11">
        <v>4562342690036</v>
      </c>
      <c r="F6338" s="10">
        <v>0</v>
      </c>
      <c r="G6338" s="10">
        <v>0</v>
      </c>
      <c r="H6338" s="10" t="s">
        <v>20</v>
      </c>
      <c r="I6338" s="10" t="s">
        <v>19</v>
      </c>
      <c r="J6338" s="10" t="s">
        <v>329</v>
      </c>
      <c r="K6338" s="10">
        <v>8</v>
      </c>
      <c r="L6338" s="10">
        <v>0</v>
      </c>
      <c r="M6338" s="10">
        <v>0</v>
      </c>
      <c r="N6338" s="10">
        <v>0</v>
      </c>
    </row>
    <row r="6339" spans="1:14" x14ac:dyDescent="0.15">
      <c r="A6339" t="str">
        <f t="shared" si="101"/>
        <v>202005_9_4562342690050</v>
      </c>
      <c r="B6339" s="10">
        <v>202005</v>
      </c>
      <c r="C6339" s="10">
        <v>9</v>
      </c>
      <c r="D6339" s="10" t="s">
        <v>37</v>
      </c>
      <c r="E6339" s="11">
        <v>4562342690050</v>
      </c>
      <c r="F6339" s="10">
        <v>0</v>
      </c>
      <c r="G6339" s="10">
        <v>0</v>
      </c>
      <c r="H6339" s="10" t="s">
        <v>22</v>
      </c>
      <c r="I6339" s="10" t="s">
        <v>19</v>
      </c>
      <c r="J6339" s="10" t="s">
        <v>329</v>
      </c>
      <c r="K6339" s="10">
        <v>8</v>
      </c>
      <c r="L6339" s="10">
        <v>0</v>
      </c>
      <c r="M6339" s="10">
        <v>0</v>
      </c>
      <c r="N6339" s="10">
        <v>0</v>
      </c>
    </row>
    <row r="6340" spans="1:14" x14ac:dyDescent="0.15">
      <c r="A6340" t="str">
        <f t="shared" si="101"/>
        <v>202005_9_4562342690043</v>
      </c>
      <c r="B6340" s="10">
        <v>202005</v>
      </c>
      <c r="C6340" s="10">
        <v>9</v>
      </c>
      <c r="D6340" s="10" t="s">
        <v>37</v>
      </c>
      <c r="E6340" s="11">
        <v>4562342690043</v>
      </c>
      <c r="F6340" s="10">
        <v>0</v>
      </c>
      <c r="G6340" s="10">
        <v>0</v>
      </c>
      <c r="H6340" s="10" t="s">
        <v>21</v>
      </c>
      <c r="I6340" s="10" t="s">
        <v>19</v>
      </c>
      <c r="J6340" s="10" t="s">
        <v>329</v>
      </c>
      <c r="K6340" s="10">
        <v>25</v>
      </c>
      <c r="L6340" s="10">
        <v>1</v>
      </c>
      <c r="M6340" s="10">
        <v>0</v>
      </c>
      <c r="N6340" s="10">
        <v>0</v>
      </c>
    </row>
    <row r="6341" spans="1:14" x14ac:dyDescent="0.15">
      <c r="A6341" t="str">
        <f t="shared" si="101"/>
        <v>202005_9_4562342690067</v>
      </c>
      <c r="B6341" s="10">
        <v>202005</v>
      </c>
      <c r="C6341" s="10">
        <v>9</v>
      </c>
      <c r="D6341" s="10" t="s">
        <v>37</v>
      </c>
      <c r="E6341" s="11">
        <v>4562342690067</v>
      </c>
      <c r="F6341" s="10">
        <v>0</v>
      </c>
      <c r="G6341" s="10">
        <v>0</v>
      </c>
      <c r="H6341" s="10" t="s">
        <v>23</v>
      </c>
      <c r="I6341" s="10" t="s">
        <v>19</v>
      </c>
      <c r="J6341" s="10" t="s">
        <v>329</v>
      </c>
      <c r="K6341" s="10">
        <v>26</v>
      </c>
      <c r="L6341" s="10">
        <v>0</v>
      </c>
      <c r="M6341" s="10">
        <v>0</v>
      </c>
      <c r="N6341" s="10">
        <v>0</v>
      </c>
    </row>
    <row r="6342" spans="1:14" x14ac:dyDescent="0.15">
      <c r="A6342" t="str">
        <f t="shared" si="101"/>
        <v>202005_9_4562342690074</v>
      </c>
      <c r="B6342" s="10">
        <v>202005</v>
      </c>
      <c r="C6342" s="10">
        <v>9</v>
      </c>
      <c r="D6342" s="10" t="s">
        <v>37</v>
      </c>
      <c r="E6342" s="11">
        <v>4562342690074</v>
      </c>
      <c r="F6342" s="10">
        <v>0</v>
      </c>
      <c r="G6342" s="10">
        <v>0</v>
      </c>
      <c r="H6342" s="10" t="s">
        <v>24</v>
      </c>
      <c r="I6342" s="10" t="s">
        <v>19</v>
      </c>
      <c r="J6342" s="10" t="s">
        <v>329</v>
      </c>
      <c r="K6342" s="10">
        <v>19</v>
      </c>
      <c r="L6342" s="10">
        <v>0</v>
      </c>
      <c r="M6342" s="10">
        <v>0</v>
      </c>
      <c r="N6342" s="10">
        <v>0</v>
      </c>
    </row>
    <row r="6343" spans="1:14" x14ac:dyDescent="0.15">
      <c r="A6343" t="str">
        <f t="shared" si="101"/>
        <v>202005_9_4562342690081</v>
      </c>
      <c r="B6343" s="10">
        <v>202005</v>
      </c>
      <c r="C6343" s="10">
        <v>9</v>
      </c>
      <c r="D6343" s="10" t="s">
        <v>37</v>
      </c>
      <c r="E6343" s="11">
        <v>4562342690081</v>
      </c>
      <c r="F6343" s="10">
        <v>0</v>
      </c>
      <c r="G6343" s="10">
        <v>0</v>
      </c>
      <c r="H6343" s="10" t="s">
        <v>25</v>
      </c>
      <c r="I6343" s="10" t="s">
        <v>19</v>
      </c>
      <c r="J6343" s="10" t="s">
        <v>329</v>
      </c>
      <c r="K6343" s="10">
        <v>6</v>
      </c>
      <c r="L6343" s="10">
        <v>0</v>
      </c>
      <c r="M6343" s="10">
        <v>0</v>
      </c>
      <c r="N6343" s="10">
        <v>0</v>
      </c>
    </row>
    <row r="6344" spans="1:14" x14ac:dyDescent="0.15">
      <c r="A6344" t="str">
        <f t="shared" si="101"/>
        <v>202005_50_4562342690029</v>
      </c>
      <c r="B6344" s="10">
        <v>202005</v>
      </c>
      <c r="C6344" s="10">
        <v>50</v>
      </c>
      <c r="D6344" s="10" t="s">
        <v>43</v>
      </c>
      <c r="E6344" s="11">
        <v>4562342690029</v>
      </c>
      <c r="F6344" s="10">
        <v>0</v>
      </c>
      <c r="G6344" s="10">
        <v>0</v>
      </c>
      <c r="H6344" s="10" t="s">
        <v>18</v>
      </c>
      <c r="I6344" s="10" t="s">
        <v>19</v>
      </c>
      <c r="J6344" s="10" t="s">
        <v>329</v>
      </c>
      <c r="K6344" s="10">
        <v>15</v>
      </c>
      <c r="L6344" s="10">
        <v>0</v>
      </c>
      <c r="M6344" s="10">
        <v>0</v>
      </c>
      <c r="N6344" s="10">
        <v>0</v>
      </c>
    </row>
    <row r="6345" spans="1:14" x14ac:dyDescent="0.15">
      <c r="A6345" t="str">
        <f t="shared" si="101"/>
        <v>202005_50_4562342690036</v>
      </c>
      <c r="B6345" s="10">
        <v>202005</v>
      </c>
      <c r="C6345" s="10">
        <v>50</v>
      </c>
      <c r="D6345" s="10" t="s">
        <v>43</v>
      </c>
      <c r="E6345" s="11">
        <v>4562342690036</v>
      </c>
      <c r="F6345" s="10">
        <v>0</v>
      </c>
      <c r="G6345" s="10">
        <v>0</v>
      </c>
      <c r="H6345" s="10" t="s">
        <v>20</v>
      </c>
      <c r="I6345" s="10" t="s">
        <v>19</v>
      </c>
      <c r="J6345" s="10" t="s">
        <v>329</v>
      </c>
      <c r="K6345" s="10">
        <v>5</v>
      </c>
      <c r="L6345" s="10">
        <v>0</v>
      </c>
      <c r="M6345" s="10">
        <v>0</v>
      </c>
      <c r="N6345" s="10">
        <v>0</v>
      </c>
    </row>
    <row r="6346" spans="1:14" x14ac:dyDescent="0.15">
      <c r="A6346" t="str">
        <f t="shared" si="101"/>
        <v>202005_50_4562342690050</v>
      </c>
      <c r="B6346" s="10">
        <v>202005</v>
      </c>
      <c r="C6346" s="10">
        <v>50</v>
      </c>
      <c r="D6346" s="10" t="s">
        <v>43</v>
      </c>
      <c r="E6346" s="11">
        <v>4562342690050</v>
      </c>
      <c r="F6346" s="10">
        <v>0</v>
      </c>
      <c r="G6346" s="10">
        <v>0</v>
      </c>
      <c r="H6346" s="10" t="s">
        <v>22</v>
      </c>
      <c r="I6346" s="10" t="s">
        <v>19</v>
      </c>
      <c r="J6346" s="10" t="s">
        <v>329</v>
      </c>
      <c r="K6346" s="10">
        <v>7</v>
      </c>
      <c r="L6346" s="10">
        <v>0</v>
      </c>
      <c r="M6346" s="10">
        <v>0</v>
      </c>
      <c r="N6346" s="10">
        <v>0</v>
      </c>
    </row>
    <row r="6347" spans="1:14" x14ac:dyDescent="0.15">
      <c r="A6347" t="str">
        <f t="shared" si="101"/>
        <v>202005_50_4562342690043</v>
      </c>
      <c r="B6347" s="10">
        <v>202005</v>
      </c>
      <c r="C6347" s="10">
        <v>50</v>
      </c>
      <c r="D6347" s="10" t="s">
        <v>43</v>
      </c>
      <c r="E6347" s="11">
        <v>4562342690043</v>
      </c>
      <c r="F6347" s="10">
        <v>0</v>
      </c>
      <c r="G6347" s="10">
        <v>0</v>
      </c>
      <c r="H6347" s="10" t="s">
        <v>21</v>
      </c>
      <c r="I6347" s="10" t="s">
        <v>19</v>
      </c>
      <c r="J6347" s="10" t="s">
        <v>329</v>
      </c>
      <c r="K6347" s="10">
        <v>14</v>
      </c>
      <c r="L6347" s="10">
        <v>1</v>
      </c>
      <c r="M6347" s="10">
        <v>0</v>
      </c>
      <c r="N6347" s="10">
        <v>0</v>
      </c>
    </row>
    <row r="6348" spans="1:14" x14ac:dyDescent="0.15">
      <c r="A6348" t="str">
        <f t="shared" si="101"/>
        <v>202005_50_4562342690067</v>
      </c>
      <c r="B6348" s="10">
        <v>202005</v>
      </c>
      <c r="C6348" s="10">
        <v>50</v>
      </c>
      <c r="D6348" s="10" t="s">
        <v>43</v>
      </c>
      <c r="E6348" s="11">
        <v>4562342690067</v>
      </c>
      <c r="F6348" s="10">
        <v>0</v>
      </c>
      <c r="G6348" s="10">
        <v>0</v>
      </c>
      <c r="H6348" s="10" t="s">
        <v>23</v>
      </c>
      <c r="I6348" s="10" t="s">
        <v>19</v>
      </c>
      <c r="J6348" s="10" t="s">
        <v>329</v>
      </c>
      <c r="K6348" s="10">
        <v>18</v>
      </c>
      <c r="L6348" s="10">
        <v>1</v>
      </c>
      <c r="M6348" s="10">
        <v>0</v>
      </c>
      <c r="N6348" s="10">
        <v>0</v>
      </c>
    </row>
    <row r="6349" spans="1:14" x14ac:dyDescent="0.15">
      <c r="A6349" t="str">
        <f t="shared" si="101"/>
        <v>202005_50_4562342690074</v>
      </c>
      <c r="B6349" s="10">
        <v>202005</v>
      </c>
      <c r="C6349" s="10">
        <v>50</v>
      </c>
      <c r="D6349" s="10" t="s">
        <v>43</v>
      </c>
      <c r="E6349" s="11">
        <v>4562342690074</v>
      </c>
      <c r="F6349" s="10">
        <v>0</v>
      </c>
      <c r="G6349" s="10">
        <v>0</v>
      </c>
      <c r="H6349" s="10" t="s">
        <v>24</v>
      </c>
      <c r="I6349" s="10" t="s">
        <v>19</v>
      </c>
      <c r="J6349" s="10" t="s">
        <v>329</v>
      </c>
      <c r="K6349" s="10">
        <v>8</v>
      </c>
      <c r="L6349" s="10">
        <v>0</v>
      </c>
      <c r="M6349" s="10">
        <v>0</v>
      </c>
      <c r="N6349" s="10">
        <v>0</v>
      </c>
    </row>
    <row r="6350" spans="1:14" x14ac:dyDescent="0.15">
      <c r="A6350" t="str">
        <f t="shared" si="101"/>
        <v>202005_50_4562342690081</v>
      </c>
      <c r="B6350" s="10">
        <v>202005</v>
      </c>
      <c r="C6350" s="10">
        <v>50</v>
      </c>
      <c r="D6350" s="10" t="s">
        <v>43</v>
      </c>
      <c r="E6350" s="11">
        <v>4562342690081</v>
      </c>
      <c r="F6350" s="10">
        <v>0</v>
      </c>
      <c r="G6350" s="10">
        <v>0</v>
      </c>
      <c r="H6350" s="10" t="s">
        <v>25</v>
      </c>
      <c r="I6350" s="10" t="s">
        <v>19</v>
      </c>
      <c r="J6350" s="10" t="s">
        <v>329</v>
      </c>
      <c r="K6350" s="10">
        <v>1</v>
      </c>
      <c r="L6350" s="10">
        <v>0</v>
      </c>
      <c r="M6350" s="10">
        <v>0</v>
      </c>
      <c r="N6350" s="10">
        <v>0</v>
      </c>
    </row>
    <row r="6351" spans="1:14" x14ac:dyDescent="0.15">
      <c r="A6351" t="str">
        <f t="shared" si="101"/>
        <v>202005_87_4562342690029</v>
      </c>
      <c r="B6351" s="10">
        <v>202005</v>
      </c>
      <c r="C6351" s="10">
        <v>87</v>
      </c>
      <c r="D6351" s="10" t="s">
        <v>47</v>
      </c>
      <c r="E6351" s="11">
        <v>4562342690029</v>
      </c>
      <c r="F6351" s="10">
        <v>0</v>
      </c>
      <c r="G6351" s="10">
        <v>0</v>
      </c>
      <c r="H6351" s="10" t="s">
        <v>18</v>
      </c>
      <c r="I6351" s="10" t="s">
        <v>19</v>
      </c>
      <c r="J6351" s="10" t="s">
        <v>329</v>
      </c>
      <c r="K6351" s="10">
        <v>18</v>
      </c>
      <c r="L6351" s="10">
        <v>0</v>
      </c>
      <c r="M6351" s="10">
        <v>0</v>
      </c>
      <c r="N6351" s="10">
        <v>0</v>
      </c>
    </row>
    <row r="6352" spans="1:14" x14ac:dyDescent="0.15">
      <c r="A6352" t="str">
        <f t="shared" si="101"/>
        <v>202005_87_4562342690036</v>
      </c>
      <c r="B6352" s="10">
        <v>202005</v>
      </c>
      <c r="C6352" s="10">
        <v>87</v>
      </c>
      <c r="D6352" s="10" t="s">
        <v>47</v>
      </c>
      <c r="E6352" s="11">
        <v>4562342690036</v>
      </c>
      <c r="F6352" s="10">
        <v>0</v>
      </c>
      <c r="G6352" s="10">
        <v>0</v>
      </c>
      <c r="H6352" s="10" t="s">
        <v>20</v>
      </c>
      <c r="I6352" s="10" t="s">
        <v>19</v>
      </c>
      <c r="J6352" s="10" t="s">
        <v>329</v>
      </c>
      <c r="K6352" s="10">
        <v>6</v>
      </c>
      <c r="L6352" s="10">
        <v>0</v>
      </c>
      <c r="M6352" s="10">
        <v>0</v>
      </c>
      <c r="N6352" s="10">
        <v>0</v>
      </c>
    </row>
    <row r="6353" spans="1:14" x14ac:dyDescent="0.15">
      <c r="A6353" t="str">
        <f t="shared" si="101"/>
        <v>202005_87_4562342690050</v>
      </c>
      <c r="B6353" s="10">
        <v>202005</v>
      </c>
      <c r="C6353" s="10">
        <v>87</v>
      </c>
      <c r="D6353" s="10" t="s">
        <v>47</v>
      </c>
      <c r="E6353" s="11">
        <v>4562342690050</v>
      </c>
      <c r="F6353" s="10">
        <v>0</v>
      </c>
      <c r="G6353" s="10">
        <v>0</v>
      </c>
      <c r="H6353" s="10" t="s">
        <v>22</v>
      </c>
      <c r="I6353" s="10" t="s">
        <v>19</v>
      </c>
      <c r="J6353" s="10" t="s">
        <v>329</v>
      </c>
      <c r="K6353" s="10">
        <v>6</v>
      </c>
      <c r="L6353" s="10">
        <v>0</v>
      </c>
      <c r="M6353" s="10">
        <v>0</v>
      </c>
      <c r="N6353" s="10">
        <v>0</v>
      </c>
    </row>
    <row r="6354" spans="1:14" x14ac:dyDescent="0.15">
      <c r="A6354" t="str">
        <f t="shared" si="101"/>
        <v>202005_87_4562342690043</v>
      </c>
      <c r="B6354" s="10">
        <v>202005</v>
      </c>
      <c r="C6354" s="10">
        <v>87</v>
      </c>
      <c r="D6354" s="10" t="s">
        <v>47</v>
      </c>
      <c r="E6354" s="11">
        <v>4562342690043</v>
      </c>
      <c r="F6354" s="10">
        <v>0</v>
      </c>
      <c r="G6354" s="10">
        <v>0</v>
      </c>
      <c r="H6354" s="10" t="s">
        <v>21</v>
      </c>
      <c r="I6354" s="10" t="s">
        <v>19</v>
      </c>
      <c r="J6354" s="10" t="s">
        <v>329</v>
      </c>
      <c r="K6354" s="10">
        <v>12</v>
      </c>
      <c r="L6354" s="10">
        <v>0</v>
      </c>
      <c r="M6354" s="10">
        <v>0</v>
      </c>
      <c r="N6354" s="10">
        <v>0</v>
      </c>
    </row>
    <row r="6355" spans="1:14" x14ac:dyDescent="0.15">
      <c r="A6355" t="str">
        <f t="shared" si="101"/>
        <v>202005_87_4562342690067</v>
      </c>
      <c r="B6355" s="10">
        <v>202005</v>
      </c>
      <c r="C6355" s="10">
        <v>87</v>
      </c>
      <c r="D6355" s="10" t="s">
        <v>47</v>
      </c>
      <c r="E6355" s="11">
        <v>4562342690067</v>
      </c>
      <c r="F6355" s="10">
        <v>0</v>
      </c>
      <c r="G6355" s="10">
        <v>0</v>
      </c>
      <c r="H6355" s="10" t="s">
        <v>23</v>
      </c>
      <c r="I6355" s="10" t="s">
        <v>19</v>
      </c>
      <c r="J6355" s="10" t="s">
        <v>329</v>
      </c>
      <c r="K6355" s="10">
        <v>18</v>
      </c>
      <c r="L6355" s="10">
        <v>3</v>
      </c>
      <c r="M6355" s="10">
        <v>0</v>
      </c>
      <c r="N6355" s="10">
        <v>0</v>
      </c>
    </row>
    <row r="6356" spans="1:14" x14ac:dyDescent="0.15">
      <c r="A6356" t="str">
        <f t="shared" si="101"/>
        <v>202005_87_4562342690074</v>
      </c>
      <c r="B6356" s="10">
        <v>202005</v>
      </c>
      <c r="C6356" s="10">
        <v>87</v>
      </c>
      <c r="D6356" s="10" t="s">
        <v>47</v>
      </c>
      <c r="E6356" s="11">
        <v>4562342690074</v>
      </c>
      <c r="F6356" s="10">
        <v>0</v>
      </c>
      <c r="G6356" s="10">
        <v>0</v>
      </c>
      <c r="H6356" s="10" t="s">
        <v>24</v>
      </c>
      <c r="I6356" s="10" t="s">
        <v>19</v>
      </c>
      <c r="J6356" s="10" t="s">
        <v>329</v>
      </c>
      <c r="K6356" s="10">
        <v>8</v>
      </c>
      <c r="L6356" s="10">
        <v>2</v>
      </c>
      <c r="M6356" s="10">
        <v>0</v>
      </c>
      <c r="N6356" s="10">
        <v>0</v>
      </c>
    </row>
    <row r="6357" spans="1:14" x14ac:dyDescent="0.15">
      <c r="A6357" t="str">
        <f t="shared" si="101"/>
        <v>202005_87_4562342690081</v>
      </c>
      <c r="B6357" s="10">
        <v>202005</v>
      </c>
      <c r="C6357" s="10">
        <v>87</v>
      </c>
      <c r="D6357" s="10" t="s">
        <v>47</v>
      </c>
      <c r="E6357" s="11">
        <v>4562342690081</v>
      </c>
      <c r="F6357" s="10">
        <v>0</v>
      </c>
      <c r="G6357" s="10">
        <v>0</v>
      </c>
      <c r="H6357" s="10" t="s">
        <v>25</v>
      </c>
      <c r="I6357" s="10" t="s">
        <v>19</v>
      </c>
      <c r="J6357" s="10" t="s">
        <v>329</v>
      </c>
      <c r="K6357" s="10">
        <v>1</v>
      </c>
      <c r="L6357" s="10">
        <v>1</v>
      </c>
      <c r="M6357" s="10">
        <v>0</v>
      </c>
      <c r="N6357" s="10">
        <v>0</v>
      </c>
    </row>
    <row r="6358" spans="1:14" x14ac:dyDescent="0.15">
      <c r="A6358" t="str">
        <f t="shared" si="101"/>
        <v>202005_101_4562342690029</v>
      </c>
      <c r="B6358" s="10">
        <v>202005</v>
      </c>
      <c r="C6358" s="10">
        <v>101</v>
      </c>
      <c r="D6358" s="10" t="s">
        <v>50</v>
      </c>
      <c r="E6358" s="11">
        <v>4562342690029</v>
      </c>
      <c r="F6358" s="10">
        <v>0</v>
      </c>
      <c r="G6358" s="10">
        <v>0</v>
      </c>
      <c r="H6358" s="10" t="s">
        <v>18</v>
      </c>
      <c r="I6358" s="10" t="s">
        <v>19</v>
      </c>
      <c r="J6358" s="10" t="s">
        <v>329</v>
      </c>
      <c r="K6358" s="10">
        <v>18</v>
      </c>
      <c r="L6358" s="10">
        <v>0</v>
      </c>
      <c r="M6358" s="10">
        <v>0</v>
      </c>
      <c r="N6358" s="10">
        <v>0</v>
      </c>
    </row>
    <row r="6359" spans="1:14" x14ac:dyDescent="0.15">
      <c r="A6359" t="str">
        <f t="shared" si="101"/>
        <v>202005_101_4562342690036</v>
      </c>
      <c r="B6359" s="10">
        <v>202005</v>
      </c>
      <c r="C6359" s="10">
        <v>101</v>
      </c>
      <c r="D6359" s="10" t="s">
        <v>50</v>
      </c>
      <c r="E6359" s="11">
        <v>4562342690036</v>
      </c>
      <c r="F6359" s="10">
        <v>0</v>
      </c>
      <c r="G6359" s="10">
        <v>0</v>
      </c>
      <c r="H6359" s="10" t="s">
        <v>20</v>
      </c>
      <c r="I6359" s="10" t="s">
        <v>19</v>
      </c>
      <c r="J6359" s="10" t="s">
        <v>329</v>
      </c>
      <c r="K6359" s="10">
        <v>6</v>
      </c>
      <c r="L6359" s="10">
        <v>0</v>
      </c>
      <c r="M6359" s="10">
        <v>0</v>
      </c>
      <c r="N6359" s="10">
        <v>0</v>
      </c>
    </row>
    <row r="6360" spans="1:14" x14ac:dyDescent="0.15">
      <c r="A6360" t="str">
        <f t="shared" si="101"/>
        <v>202005_101_4562342690050</v>
      </c>
      <c r="B6360" s="10">
        <v>202005</v>
      </c>
      <c r="C6360" s="10">
        <v>101</v>
      </c>
      <c r="D6360" s="10" t="s">
        <v>50</v>
      </c>
      <c r="E6360" s="11">
        <v>4562342690050</v>
      </c>
      <c r="F6360" s="10">
        <v>0</v>
      </c>
      <c r="G6360" s="10">
        <v>0</v>
      </c>
      <c r="H6360" s="10" t="s">
        <v>22</v>
      </c>
      <c r="I6360" s="10" t="s">
        <v>19</v>
      </c>
      <c r="J6360" s="10" t="s">
        <v>329</v>
      </c>
      <c r="K6360" s="10">
        <v>6</v>
      </c>
      <c r="L6360" s="10">
        <v>0</v>
      </c>
      <c r="M6360" s="10">
        <v>0</v>
      </c>
      <c r="N6360" s="10">
        <v>0</v>
      </c>
    </row>
    <row r="6361" spans="1:14" x14ac:dyDescent="0.15">
      <c r="A6361" t="str">
        <f t="shared" ref="A6361:A6424" si="102">B6361&amp;"_"&amp;C6361&amp;"_"&amp;E6361</f>
        <v>202005_101_4562342690043</v>
      </c>
      <c r="B6361" s="10">
        <v>202005</v>
      </c>
      <c r="C6361" s="10">
        <v>101</v>
      </c>
      <c r="D6361" s="10" t="s">
        <v>50</v>
      </c>
      <c r="E6361" s="11">
        <v>4562342690043</v>
      </c>
      <c r="F6361" s="10">
        <v>0</v>
      </c>
      <c r="G6361" s="10">
        <v>0</v>
      </c>
      <c r="H6361" s="10" t="s">
        <v>21</v>
      </c>
      <c r="I6361" s="10" t="s">
        <v>19</v>
      </c>
      <c r="J6361" s="10" t="s">
        <v>329</v>
      </c>
      <c r="K6361" s="10">
        <v>12</v>
      </c>
      <c r="L6361" s="10">
        <v>0</v>
      </c>
      <c r="M6361" s="10">
        <v>0</v>
      </c>
      <c r="N6361" s="10">
        <v>0</v>
      </c>
    </row>
    <row r="6362" spans="1:14" x14ac:dyDescent="0.15">
      <c r="A6362" t="str">
        <f t="shared" si="102"/>
        <v>202005_101_4562342690067</v>
      </c>
      <c r="B6362" s="10">
        <v>202005</v>
      </c>
      <c r="C6362" s="10">
        <v>101</v>
      </c>
      <c r="D6362" s="10" t="s">
        <v>50</v>
      </c>
      <c r="E6362" s="11">
        <v>4562342690067</v>
      </c>
      <c r="F6362" s="10">
        <v>0</v>
      </c>
      <c r="G6362" s="10">
        <v>0</v>
      </c>
      <c r="H6362" s="10" t="s">
        <v>23</v>
      </c>
      <c r="I6362" s="10" t="s">
        <v>19</v>
      </c>
      <c r="J6362" s="10" t="s">
        <v>329</v>
      </c>
      <c r="K6362" s="10">
        <v>22</v>
      </c>
      <c r="L6362" s="10">
        <v>0</v>
      </c>
      <c r="M6362" s="10">
        <v>0</v>
      </c>
      <c r="N6362" s="10">
        <v>0</v>
      </c>
    </row>
    <row r="6363" spans="1:14" x14ac:dyDescent="0.15">
      <c r="A6363" t="str">
        <f t="shared" si="102"/>
        <v>202005_101_4562342690074</v>
      </c>
      <c r="B6363" s="10">
        <v>202005</v>
      </c>
      <c r="C6363" s="10">
        <v>101</v>
      </c>
      <c r="D6363" s="10" t="s">
        <v>50</v>
      </c>
      <c r="E6363" s="11">
        <v>4562342690074</v>
      </c>
      <c r="F6363" s="10">
        <v>0</v>
      </c>
      <c r="G6363" s="10">
        <v>0</v>
      </c>
      <c r="H6363" s="10" t="s">
        <v>24</v>
      </c>
      <c r="I6363" s="10" t="s">
        <v>19</v>
      </c>
      <c r="J6363" s="10" t="s">
        <v>329</v>
      </c>
      <c r="K6363" s="10">
        <v>9</v>
      </c>
      <c r="L6363" s="10">
        <v>0</v>
      </c>
      <c r="M6363" s="10">
        <v>0</v>
      </c>
      <c r="N6363" s="10">
        <v>0</v>
      </c>
    </row>
    <row r="6364" spans="1:14" x14ac:dyDescent="0.15">
      <c r="A6364" t="str">
        <f t="shared" si="102"/>
        <v>202005_101_4562342690081</v>
      </c>
      <c r="B6364" s="10">
        <v>202005</v>
      </c>
      <c r="C6364" s="10">
        <v>101</v>
      </c>
      <c r="D6364" s="10" t="s">
        <v>50</v>
      </c>
      <c r="E6364" s="11">
        <v>4562342690081</v>
      </c>
      <c r="F6364" s="10">
        <v>0</v>
      </c>
      <c r="G6364" s="10">
        <v>0</v>
      </c>
      <c r="H6364" s="10" t="s">
        <v>25</v>
      </c>
      <c r="I6364" s="10" t="s">
        <v>19</v>
      </c>
      <c r="J6364" s="10" t="s">
        <v>329</v>
      </c>
      <c r="K6364" s="10">
        <v>4</v>
      </c>
      <c r="L6364" s="10">
        <v>0</v>
      </c>
      <c r="M6364" s="10">
        <v>0</v>
      </c>
      <c r="N6364" s="10">
        <v>0</v>
      </c>
    </row>
    <row r="6365" spans="1:14" x14ac:dyDescent="0.15">
      <c r="A6365" t="str">
        <f t="shared" si="102"/>
        <v>202005_130_4562342690029</v>
      </c>
      <c r="B6365" s="10">
        <v>202005</v>
      </c>
      <c r="C6365" s="10">
        <v>130</v>
      </c>
      <c r="D6365" s="10" t="s">
        <v>54</v>
      </c>
      <c r="E6365" s="11">
        <v>4562342690029</v>
      </c>
      <c r="F6365" s="10">
        <v>0</v>
      </c>
      <c r="G6365" s="10">
        <v>0</v>
      </c>
      <c r="H6365" s="10" t="s">
        <v>18</v>
      </c>
      <c r="I6365" s="10" t="s">
        <v>19</v>
      </c>
      <c r="J6365" s="10" t="s">
        <v>329</v>
      </c>
      <c r="K6365" s="10">
        <v>20</v>
      </c>
      <c r="L6365" s="10">
        <v>0</v>
      </c>
      <c r="M6365" s="10">
        <v>0</v>
      </c>
      <c r="N6365" s="10">
        <v>0</v>
      </c>
    </row>
    <row r="6366" spans="1:14" x14ac:dyDescent="0.15">
      <c r="A6366" t="str">
        <f t="shared" si="102"/>
        <v>202005_130_4562342690036</v>
      </c>
      <c r="B6366" s="10">
        <v>202005</v>
      </c>
      <c r="C6366" s="10">
        <v>130</v>
      </c>
      <c r="D6366" s="10" t="s">
        <v>54</v>
      </c>
      <c r="E6366" s="11">
        <v>4562342690036</v>
      </c>
      <c r="F6366" s="10">
        <v>0</v>
      </c>
      <c r="G6366" s="10">
        <v>0</v>
      </c>
      <c r="H6366" s="10" t="s">
        <v>20</v>
      </c>
      <c r="I6366" s="10" t="s">
        <v>19</v>
      </c>
      <c r="J6366" s="10" t="s">
        <v>329</v>
      </c>
      <c r="K6366" s="10">
        <v>4</v>
      </c>
      <c r="L6366" s="10">
        <v>0</v>
      </c>
      <c r="M6366" s="10">
        <v>0</v>
      </c>
      <c r="N6366" s="10">
        <v>0</v>
      </c>
    </row>
    <row r="6367" spans="1:14" x14ac:dyDescent="0.15">
      <c r="A6367" t="str">
        <f t="shared" si="102"/>
        <v>202005_130_4562342690050</v>
      </c>
      <c r="B6367" s="10">
        <v>202005</v>
      </c>
      <c r="C6367" s="10">
        <v>130</v>
      </c>
      <c r="D6367" s="10" t="s">
        <v>54</v>
      </c>
      <c r="E6367" s="11">
        <v>4562342690050</v>
      </c>
      <c r="F6367" s="10">
        <v>0</v>
      </c>
      <c r="G6367" s="10">
        <v>0</v>
      </c>
      <c r="H6367" s="10" t="s">
        <v>22</v>
      </c>
      <c r="I6367" s="10" t="s">
        <v>19</v>
      </c>
      <c r="J6367" s="10" t="s">
        <v>329</v>
      </c>
      <c r="K6367" s="10">
        <v>4</v>
      </c>
      <c r="L6367" s="10">
        <v>0</v>
      </c>
      <c r="M6367" s="10">
        <v>0</v>
      </c>
      <c r="N6367" s="10">
        <v>0</v>
      </c>
    </row>
    <row r="6368" spans="1:14" x14ac:dyDescent="0.15">
      <c r="A6368" t="str">
        <f t="shared" si="102"/>
        <v>202005_130_4562342690043</v>
      </c>
      <c r="B6368" s="10">
        <v>202005</v>
      </c>
      <c r="C6368" s="10">
        <v>130</v>
      </c>
      <c r="D6368" s="10" t="s">
        <v>54</v>
      </c>
      <c r="E6368" s="11">
        <v>4562342690043</v>
      </c>
      <c r="F6368" s="10">
        <v>0</v>
      </c>
      <c r="G6368" s="10">
        <v>0</v>
      </c>
      <c r="H6368" s="10" t="s">
        <v>21</v>
      </c>
      <c r="I6368" s="10" t="s">
        <v>19</v>
      </c>
      <c r="J6368" s="10" t="s">
        <v>329</v>
      </c>
      <c r="K6368" s="10">
        <v>12</v>
      </c>
      <c r="L6368" s="10">
        <v>0</v>
      </c>
      <c r="M6368" s="10">
        <v>0</v>
      </c>
      <c r="N6368" s="10">
        <v>0</v>
      </c>
    </row>
    <row r="6369" spans="1:14" x14ac:dyDescent="0.15">
      <c r="A6369" t="str">
        <f t="shared" si="102"/>
        <v>202005_130_4562342690067</v>
      </c>
      <c r="B6369" s="10">
        <v>202005</v>
      </c>
      <c r="C6369" s="10">
        <v>130</v>
      </c>
      <c r="D6369" s="10" t="s">
        <v>54</v>
      </c>
      <c r="E6369" s="11">
        <v>4562342690067</v>
      </c>
      <c r="F6369" s="10">
        <v>0</v>
      </c>
      <c r="G6369" s="10">
        <v>0</v>
      </c>
      <c r="H6369" s="10" t="s">
        <v>23</v>
      </c>
      <c r="I6369" s="10" t="s">
        <v>19</v>
      </c>
      <c r="J6369" s="10" t="s">
        <v>329</v>
      </c>
      <c r="K6369" s="10">
        <v>23</v>
      </c>
      <c r="L6369" s="10">
        <v>1</v>
      </c>
      <c r="M6369" s="10">
        <v>0</v>
      </c>
      <c r="N6369" s="10">
        <v>0</v>
      </c>
    </row>
    <row r="6370" spans="1:14" x14ac:dyDescent="0.15">
      <c r="A6370" t="str">
        <f t="shared" si="102"/>
        <v>202005_130_4562342690074</v>
      </c>
      <c r="B6370" s="10">
        <v>202005</v>
      </c>
      <c r="C6370" s="10">
        <v>130</v>
      </c>
      <c r="D6370" s="10" t="s">
        <v>54</v>
      </c>
      <c r="E6370" s="11">
        <v>4562342690074</v>
      </c>
      <c r="F6370" s="10">
        <v>0</v>
      </c>
      <c r="G6370" s="10">
        <v>0</v>
      </c>
      <c r="H6370" s="10" t="s">
        <v>24</v>
      </c>
      <c r="I6370" s="10" t="s">
        <v>19</v>
      </c>
      <c r="J6370" s="10" t="s">
        <v>329</v>
      </c>
      <c r="K6370" s="10">
        <v>8</v>
      </c>
      <c r="L6370" s="10">
        <v>0</v>
      </c>
      <c r="M6370" s="10">
        <v>0</v>
      </c>
      <c r="N6370" s="10">
        <v>0</v>
      </c>
    </row>
    <row r="6371" spans="1:14" x14ac:dyDescent="0.15">
      <c r="A6371" t="str">
        <f t="shared" si="102"/>
        <v>202005_130_4562342690081</v>
      </c>
      <c r="B6371" s="10">
        <v>202005</v>
      </c>
      <c r="C6371" s="10">
        <v>130</v>
      </c>
      <c r="D6371" s="10" t="s">
        <v>54</v>
      </c>
      <c r="E6371" s="11">
        <v>4562342690081</v>
      </c>
      <c r="F6371" s="10">
        <v>0</v>
      </c>
      <c r="G6371" s="10">
        <v>0</v>
      </c>
      <c r="H6371" s="10" t="s">
        <v>25</v>
      </c>
      <c r="I6371" s="10" t="s">
        <v>19</v>
      </c>
      <c r="J6371" s="10" t="s">
        <v>329</v>
      </c>
      <c r="K6371" s="10">
        <v>4</v>
      </c>
      <c r="L6371" s="10">
        <v>0</v>
      </c>
      <c r="M6371" s="10">
        <v>0</v>
      </c>
      <c r="N6371" s="10">
        <v>0</v>
      </c>
    </row>
    <row r="6372" spans="1:14" x14ac:dyDescent="0.15">
      <c r="A6372" t="str">
        <f t="shared" si="102"/>
        <v>202005_158_4562342690029</v>
      </c>
      <c r="B6372" s="10">
        <v>202005</v>
      </c>
      <c r="C6372" s="10">
        <v>158</v>
      </c>
      <c r="D6372" s="10" t="s">
        <v>58</v>
      </c>
      <c r="E6372" s="11">
        <v>4562342690029</v>
      </c>
      <c r="F6372" s="10">
        <v>0</v>
      </c>
      <c r="G6372" s="10">
        <v>0</v>
      </c>
      <c r="H6372" s="10" t="s">
        <v>18</v>
      </c>
      <c r="I6372" s="10" t="s">
        <v>19</v>
      </c>
      <c r="J6372" s="10" t="s">
        <v>329</v>
      </c>
      <c r="K6372" s="10">
        <v>20</v>
      </c>
      <c r="L6372" s="10">
        <v>0</v>
      </c>
      <c r="M6372" s="10">
        <v>0</v>
      </c>
      <c r="N6372" s="10">
        <v>0</v>
      </c>
    </row>
    <row r="6373" spans="1:14" x14ac:dyDescent="0.15">
      <c r="A6373" t="str">
        <f t="shared" si="102"/>
        <v>202005_158_4562342690036</v>
      </c>
      <c r="B6373" s="10">
        <v>202005</v>
      </c>
      <c r="C6373" s="10">
        <v>158</v>
      </c>
      <c r="D6373" s="10" t="s">
        <v>58</v>
      </c>
      <c r="E6373" s="11">
        <v>4562342690036</v>
      </c>
      <c r="F6373" s="10">
        <v>0</v>
      </c>
      <c r="G6373" s="10">
        <v>0</v>
      </c>
      <c r="H6373" s="10" t="s">
        <v>20</v>
      </c>
      <c r="I6373" s="10" t="s">
        <v>19</v>
      </c>
      <c r="J6373" s="10" t="s">
        <v>329</v>
      </c>
      <c r="K6373" s="10">
        <v>2</v>
      </c>
      <c r="L6373" s="10">
        <v>0</v>
      </c>
      <c r="M6373" s="10">
        <v>0</v>
      </c>
      <c r="N6373" s="10">
        <v>0</v>
      </c>
    </row>
    <row r="6374" spans="1:14" x14ac:dyDescent="0.15">
      <c r="A6374" t="str">
        <f t="shared" si="102"/>
        <v>202005_158_4562342690050</v>
      </c>
      <c r="B6374" s="10">
        <v>202005</v>
      </c>
      <c r="C6374" s="10">
        <v>158</v>
      </c>
      <c r="D6374" s="10" t="s">
        <v>58</v>
      </c>
      <c r="E6374" s="11">
        <v>4562342690050</v>
      </c>
      <c r="F6374" s="10">
        <v>0</v>
      </c>
      <c r="G6374" s="10">
        <v>0</v>
      </c>
      <c r="H6374" s="10" t="s">
        <v>22</v>
      </c>
      <c r="I6374" s="10" t="s">
        <v>19</v>
      </c>
      <c r="J6374" s="10" t="s">
        <v>329</v>
      </c>
      <c r="K6374" s="10">
        <v>6</v>
      </c>
      <c r="L6374" s="10">
        <v>0</v>
      </c>
      <c r="M6374" s="10">
        <v>0</v>
      </c>
      <c r="N6374" s="10">
        <v>0</v>
      </c>
    </row>
    <row r="6375" spans="1:14" x14ac:dyDescent="0.15">
      <c r="A6375" t="str">
        <f t="shared" si="102"/>
        <v>202005_158_4562342690043</v>
      </c>
      <c r="B6375" s="10">
        <v>202005</v>
      </c>
      <c r="C6375" s="10">
        <v>158</v>
      </c>
      <c r="D6375" s="10" t="s">
        <v>58</v>
      </c>
      <c r="E6375" s="11">
        <v>4562342690043</v>
      </c>
      <c r="F6375" s="10">
        <v>0</v>
      </c>
      <c r="G6375" s="10">
        <v>0</v>
      </c>
      <c r="H6375" s="10" t="s">
        <v>21</v>
      </c>
      <c r="I6375" s="10" t="s">
        <v>19</v>
      </c>
      <c r="J6375" s="10" t="s">
        <v>329</v>
      </c>
      <c r="K6375" s="10">
        <v>12</v>
      </c>
      <c r="L6375" s="10">
        <v>2</v>
      </c>
      <c r="M6375" s="10">
        <v>0</v>
      </c>
      <c r="N6375" s="10">
        <v>0</v>
      </c>
    </row>
    <row r="6376" spans="1:14" x14ac:dyDescent="0.15">
      <c r="A6376" t="str">
        <f t="shared" si="102"/>
        <v>202005_158_4562342690067</v>
      </c>
      <c r="B6376" s="10">
        <v>202005</v>
      </c>
      <c r="C6376" s="10">
        <v>158</v>
      </c>
      <c r="D6376" s="10" t="s">
        <v>58</v>
      </c>
      <c r="E6376" s="11">
        <v>4562342690067</v>
      </c>
      <c r="F6376" s="10">
        <v>0</v>
      </c>
      <c r="G6376" s="10">
        <v>0</v>
      </c>
      <c r="H6376" s="10" t="s">
        <v>23</v>
      </c>
      <c r="I6376" s="10" t="s">
        <v>19</v>
      </c>
      <c r="J6376" s="10" t="s">
        <v>329</v>
      </c>
      <c r="K6376" s="10">
        <v>18</v>
      </c>
      <c r="L6376" s="10">
        <v>1</v>
      </c>
      <c r="M6376" s="10">
        <v>0</v>
      </c>
      <c r="N6376" s="10">
        <v>0</v>
      </c>
    </row>
    <row r="6377" spans="1:14" x14ac:dyDescent="0.15">
      <c r="A6377" t="str">
        <f t="shared" si="102"/>
        <v>202005_158_4562342690074</v>
      </c>
      <c r="B6377" s="10">
        <v>202005</v>
      </c>
      <c r="C6377" s="10">
        <v>158</v>
      </c>
      <c r="D6377" s="10" t="s">
        <v>58</v>
      </c>
      <c r="E6377" s="11">
        <v>4562342690074</v>
      </c>
      <c r="F6377" s="10">
        <v>0</v>
      </c>
      <c r="G6377" s="10">
        <v>0</v>
      </c>
      <c r="H6377" s="10" t="s">
        <v>24</v>
      </c>
      <c r="I6377" s="10" t="s">
        <v>19</v>
      </c>
      <c r="J6377" s="10" t="s">
        <v>329</v>
      </c>
      <c r="K6377" s="10">
        <v>13</v>
      </c>
      <c r="L6377" s="10">
        <v>0</v>
      </c>
      <c r="M6377" s="10">
        <v>0</v>
      </c>
      <c r="N6377" s="10">
        <v>0</v>
      </c>
    </row>
    <row r="6378" spans="1:14" x14ac:dyDescent="0.15">
      <c r="A6378" t="str">
        <f t="shared" si="102"/>
        <v>202005_158_4562342690081</v>
      </c>
      <c r="B6378" s="10">
        <v>202005</v>
      </c>
      <c r="C6378" s="10">
        <v>158</v>
      </c>
      <c r="D6378" s="10" t="s">
        <v>58</v>
      </c>
      <c r="E6378" s="11">
        <v>4562342690081</v>
      </c>
      <c r="F6378" s="10">
        <v>0</v>
      </c>
      <c r="G6378" s="10">
        <v>0</v>
      </c>
      <c r="H6378" s="10" t="s">
        <v>25</v>
      </c>
      <c r="I6378" s="10" t="s">
        <v>19</v>
      </c>
      <c r="J6378" s="10" t="s">
        <v>329</v>
      </c>
      <c r="K6378" s="10">
        <v>3</v>
      </c>
      <c r="L6378" s="10">
        <v>0</v>
      </c>
      <c r="M6378" s="10">
        <v>0</v>
      </c>
      <c r="N6378" s="10">
        <v>0</v>
      </c>
    </row>
    <row r="6379" spans="1:14" x14ac:dyDescent="0.15">
      <c r="A6379" t="str">
        <f t="shared" si="102"/>
        <v>202005_362_4562342690029</v>
      </c>
      <c r="B6379" s="10">
        <v>202005</v>
      </c>
      <c r="C6379" s="10">
        <v>362</v>
      </c>
      <c r="D6379" s="10" t="s">
        <v>91</v>
      </c>
      <c r="E6379" s="11">
        <v>4562342690029</v>
      </c>
      <c r="F6379" s="10">
        <v>0</v>
      </c>
      <c r="G6379" s="10">
        <v>0</v>
      </c>
      <c r="H6379" s="10" t="s">
        <v>18</v>
      </c>
      <c r="I6379" s="10" t="s">
        <v>19</v>
      </c>
      <c r="J6379" s="10" t="s">
        <v>329</v>
      </c>
      <c r="K6379" s="10">
        <v>15</v>
      </c>
      <c r="L6379" s="10">
        <v>0</v>
      </c>
      <c r="M6379" s="10">
        <v>0</v>
      </c>
      <c r="N6379" s="10">
        <v>0</v>
      </c>
    </row>
    <row r="6380" spans="1:14" x14ac:dyDescent="0.15">
      <c r="A6380" t="str">
        <f t="shared" si="102"/>
        <v>202005_362_4562342690036</v>
      </c>
      <c r="B6380" s="10">
        <v>202005</v>
      </c>
      <c r="C6380" s="10">
        <v>362</v>
      </c>
      <c r="D6380" s="10" t="s">
        <v>91</v>
      </c>
      <c r="E6380" s="11">
        <v>4562342690036</v>
      </c>
      <c r="F6380" s="10">
        <v>0</v>
      </c>
      <c r="G6380" s="10">
        <v>0</v>
      </c>
      <c r="H6380" s="10" t="s">
        <v>20</v>
      </c>
      <c r="I6380" s="10" t="s">
        <v>19</v>
      </c>
      <c r="J6380" s="10" t="s">
        <v>329</v>
      </c>
      <c r="K6380" s="10">
        <v>4</v>
      </c>
      <c r="L6380" s="10">
        <v>0</v>
      </c>
      <c r="M6380" s="10">
        <v>0</v>
      </c>
      <c r="N6380" s="10">
        <v>0</v>
      </c>
    </row>
    <row r="6381" spans="1:14" x14ac:dyDescent="0.15">
      <c r="A6381" t="str">
        <f t="shared" si="102"/>
        <v>202005_362_4562342690050</v>
      </c>
      <c r="B6381" s="10">
        <v>202005</v>
      </c>
      <c r="C6381" s="10">
        <v>362</v>
      </c>
      <c r="D6381" s="10" t="s">
        <v>91</v>
      </c>
      <c r="E6381" s="11">
        <v>4562342690050</v>
      </c>
      <c r="F6381" s="10">
        <v>0</v>
      </c>
      <c r="G6381" s="10">
        <v>0</v>
      </c>
      <c r="H6381" s="10" t="s">
        <v>22</v>
      </c>
      <c r="I6381" s="10" t="s">
        <v>19</v>
      </c>
      <c r="J6381" s="10" t="s">
        <v>329</v>
      </c>
      <c r="K6381" s="10">
        <v>4</v>
      </c>
      <c r="L6381" s="10">
        <v>0</v>
      </c>
      <c r="M6381" s="10">
        <v>0</v>
      </c>
      <c r="N6381" s="10">
        <v>0</v>
      </c>
    </row>
    <row r="6382" spans="1:14" x14ac:dyDescent="0.15">
      <c r="A6382" t="str">
        <f t="shared" si="102"/>
        <v>202005_362_4562342690043</v>
      </c>
      <c r="B6382" s="10">
        <v>202005</v>
      </c>
      <c r="C6382" s="10">
        <v>362</v>
      </c>
      <c r="D6382" s="10" t="s">
        <v>91</v>
      </c>
      <c r="E6382" s="11">
        <v>4562342690043</v>
      </c>
      <c r="F6382" s="10">
        <v>0</v>
      </c>
      <c r="G6382" s="10">
        <v>0</v>
      </c>
      <c r="H6382" s="10" t="s">
        <v>21</v>
      </c>
      <c r="I6382" s="10" t="s">
        <v>19</v>
      </c>
      <c r="J6382" s="10" t="s">
        <v>329</v>
      </c>
      <c r="K6382" s="10">
        <v>24</v>
      </c>
      <c r="L6382" s="10">
        <v>0</v>
      </c>
      <c r="M6382" s="10">
        <v>0</v>
      </c>
      <c r="N6382" s="10">
        <v>0</v>
      </c>
    </row>
    <row r="6383" spans="1:14" x14ac:dyDescent="0.15">
      <c r="A6383" t="str">
        <f t="shared" si="102"/>
        <v>202005_362_4562342690067</v>
      </c>
      <c r="B6383" s="10">
        <v>202005</v>
      </c>
      <c r="C6383" s="10">
        <v>362</v>
      </c>
      <c r="D6383" s="10" t="s">
        <v>91</v>
      </c>
      <c r="E6383" s="11">
        <v>4562342690067</v>
      </c>
      <c r="F6383" s="10">
        <v>0</v>
      </c>
      <c r="G6383" s="10">
        <v>0</v>
      </c>
      <c r="H6383" s="10" t="s">
        <v>23</v>
      </c>
      <c r="I6383" s="10" t="s">
        <v>19</v>
      </c>
      <c r="J6383" s="10" t="s">
        <v>329</v>
      </c>
      <c r="K6383" s="10">
        <v>20</v>
      </c>
      <c r="L6383" s="10">
        <v>1</v>
      </c>
      <c r="M6383" s="10">
        <v>0</v>
      </c>
      <c r="N6383" s="10">
        <v>0</v>
      </c>
    </row>
    <row r="6384" spans="1:14" x14ac:dyDescent="0.15">
      <c r="A6384" t="str">
        <f t="shared" si="102"/>
        <v>202005_362_4562342690074</v>
      </c>
      <c r="B6384" s="10">
        <v>202005</v>
      </c>
      <c r="C6384" s="10">
        <v>362</v>
      </c>
      <c r="D6384" s="10" t="s">
        <v>91</v>
      </c>
      <c r="E6384" s="11">
        <v>4562342690074</v>
      </c>
      <c r="F6384" s="10">
        <v>0</v>
      </c>
      <c r="G6384" s="10">
        <v>0</v>
      </c>
      <c r="H6384" s="10" t="s">
        <v>24</v>
      </c>
      <c r="I6384" s="10" t="s">
        <v>19</v>
      </c>
      <c r="J6384" s="10" t="s">
        <v>329</v>
      </c>
      <c r="K6384" s="10">
        <v>13</v>
      </c>
      <c r="L6384" s="10">
        <v>0</v>
      </c>
      <c r="M6384" s="10">
        <v>0</v>
      </c>
      <c r="N6384" s="10">
        <v>0</v>
      </c>
    </row>
    <row r="6385" spans="1:14" x14ac:dyDescent="0.15">
      <c r="A6385" t="str">
        <f t="shared" si="102"/>
        <v>202005_362_4562342690081</v>
      </c>
      <c r="B6385" s="10">
        <v>202005</v>
      </c>
      <c r="C6385" s="10">
        <v>362</v>
      </c>
      <c r="D6385" s="10" t="s">
        <v>91</v>
      </c>
      <c r="E6385" s="11">
        <v>4562342690081</v>
      </c>
      <c r="F6385" s="10">
        <v>0</v>
      </c>
      <c r="G6385" s="10">
        <v>0</v>
      </c>
      <c r="H6385" s="10" t="s">
        <v>25</v>
      </c>
      <c r="I6385" s="10" t="s">
        <v>19</v>
      </c>
      <c r="J6385" s="10" t="s">
        <v>329</v>
      </c>
      <c r="K6385" s="10">
        <v>0</v>
      </c>
      <c r="L6385" s="10">
        <v>0</v>
      </c>
      <c r="M6385" s="10">
        <v>0</v>
      </c>
      <c r="N6385" s="10">
        <v>0</v>
      </c>
    </row>
    <row r="6386" spans="1:14" x14ac:dyDescent="0.15">
      <c r="A6386" t="str">
        <f t="shared" si="102"/>
        <v>202005_37_4562342690029</v>
      </c>
      <c r="B6386" s="10">
        <v>202005</v>
      </c>
      <c r="C6386" s="10">
        <v>37</v>
      </c>
      <c r="D6386" s="10" t="s">
        <v>39</v>
      </c>
      <c r="E6386" s="11">
        <v>4562342690029</v>
      </c>
      <c r="F6386" s="10">
        <v>0</v>
      </c>
      <c r="G6386" s="10">
        <v>0</v>
      </c>
      <c r="H6386" s="10" t="s">
        <v>18</v>
      </c>
      <c r="I6386" s="10" t="s">
        <v>19</v>
      </c>
      <c r="J6386" s="10" t="s">
        <v>329</v>
      </c>
      <c r="K6386" s="10">
        <v>16</v>
      </c>
      <c r="L6386" s="10">
        <v>0</v>
      </c>
      <c r="M6386" s="10">
        <v>0</v>
      </c>
      <c r="N6386" s="10">
        <v>0</v>
      </c>
    </row>
    <row r="6387" spans="1:14" x14ac:dyDescent="0.15">
      <c r="A6387" t="str">
        <f t="shared" si="102"/>
        <v>202005_37_4562342690036</v>
      </c>
      <c r="B6387" s="10">
        <v>202005</v>
      </c>
      <c r="C6387" s="10">
        <v>37</v>
      </c>
      <c r="D6387" s="10" t="s">
        <v>39</v>
      </c>
      <c r="E6387" s="11">
        <v>4562342690036</v>
      </c>
      <c r="F6387" s="10">
        <v>0</v>
      </c>
      <c r="G6387" s="10">
        <v>0</v>
      </c>
      <c r="H6387" s="10" t="s">
        <v>20</v>
      </c>
      <c r="I6387" s="10" t="s">
        <v>19</v>
      </c>
      <c r="J6387" s="10" t="s">
        <v>329</v>
      </c>
      <c r="K6387" s="10">
        <v>4</v>
      </c>
      <c r="L6387" s="10">
        <v>0</v>
      </c>
      <c r="M6387" s="10">
        <v>0</v>
      </c>
      <c r="N6387" s="10">
        <v>0</v>
      </c>
    </row>
    <row r="6388" spans="1:14" x14ac:dyDescent="0.15">
      <c r="A6388" t="str">
        <f t="shared" si="102"/>
        <v>202005_37_4562342690050</v>
      </c>
      <c r="B6388" s="10">
        <v>202005</v>
      </c>
      <c r="C6388" s="10">
        <v>37</v>
      </c>
      <c r="D6388" s="10" t="s">
        <v>39</v>
      </c>
      <c r="E6388" s="11">
        <v>4562342690050</v>
      </c>
      <c r="F6388" s="10">
        <v>0</v>
      </c>
      <c r="G6388" s="10">
        <v>0</v>
      </c>
      <c r="H6388" s="10" t="s">
        <v>22</v>
      </c>
      <c r="I6388" s="10" t="s">
        <v>19</v>
      </c>
      <c r="J6388" s="10" t="s">
        <v>329</v>
      </c>
      <c r="K6388" s="10">
        <v>3</v>
      </c>
      <c r="L6388" s="10">
        <v>0</v>
      </c>
      <c r="M6388" s="10">
        <v>0</v>
      </c>
      <c r="N6388" s="10">
        <v>0</v>
      </c>
    </row>
    <row r="6389" spans="1:14" x14ac:dyDescent="0.15">
      <c r="A6389" t="str">
        <f t="shared" si="102"/>
        <v>202005_37_4562342690043</v>
      </c>
      <c r="B6389" s="10">
        <v>202005</v>
      </c>
      <c r="C6389" s="10">
        <v>37</v>
      </c>
      <c r="D6389" s="10" t="s">
        <v>39</v>
      </c>
      <c r="E6389" s="11">
        <v>4562342690043</v>
      </c>
      <c r="F6389" s="10">
        <v>0</v>
      </c>
      <c r="G6389" s="10">
        <v>0</v>
      </c>
      <c r="H6389" s="10" t="s">
        <v>21</v>
      </c>
      <c r="I6389" s="10" t="s">
        <v>19</v>
      </c>
      <c r="J6389" s="10" t="s">
        <v>329</v>
      </c>
      <c r="K6389" s="10">
        <v>13</v>
      </c>
      <c r="L6389" s="10">
        <v>0</v>
      </c>
      <c r="M6389" s="10">
        <v>0</v>
      </c>
      <c r="N6389" s="10">
        <v>0</v>
      </c>
    </row>
    <row r="6390" spans="1:14" x14ac:dyDescent="0.15">
      <c r="A6390" t="str">
        <f t="shared" si="102"/>
        <v>202005_37_4562342690067</v>
      </c>
      <c r="B6390" s="10">
        <v>202005</v>
      </c>
      <c r="C6390" s="10">
        <v>37</v>
      </c>
      <c r="D6390" s="10" t="s">
        <v>39</v>
      </c>
      <c r="E6390" s="11">
        <v>4562342690067</v>
      </c>
      <c r="F6390" s="10">
        <v>0</v>
      </c>
      <c r="G6390" s="10">
        <v>0</v>
      </c>
      <c r="H6390" s="10" t="s">
        <v>23</v>
      </c>
      <c r="I6390" s="10" t="s">
        <v>19</v>
      </c>
      <c r="J6390" s="10" t="s">
        <v>329</v>
      </c>
      <c r="K6390" s="10">
        <v>19</v>
      </c>
      <c r="L6390" s="10">
        <v>1</v>
      </c>
      <c r="M6390" s="10">
        <v>0</v>
      </c>
      <c r="N6390" s="10">
        <v>0</v>
      </c>
    </row>
    <row r="6391" spans="1:14" x14ac:dyDescent="0.15">
      <c r="A6391" t="str">
        <f t="shared" si="102"/>
        <v>202005_37_4562342690074</v>
      </c>
      <c r="B6391" s="10">
        <v>202005</v>
      </c>
      <c r="C6391" s="10">
        <v>37</v>
      </c>
      <c r="D6391" s="10" t="s">
        <v>39</v>
      </c>
      <c r="E6391" s="11">
        <v>4562342690074</v>
      </c>
      <c r="F6391" s="10">
        <v>0</v>
      </c>
      <c r="G6391" s="10">
        <v>0</v>
      </c>
      <c r="H6391" s="10" t="s">
        <v>24</v>
      </c>
      <c r="I6391" s="10" t="s">
        <v>19</v>
      </c>
      <c r="J6391" s="10" t="s">
        <v>329</v>
      </c>
      <c r="K6391" s="10">
        <v>13</v>
      </c>
      <c r="L6391" s="10">
        <v>2</v>
      </c>
      <c r="M6391" s="10">
        <v>0</v>
      </c>
      <c r="N6391" s="10">
        <v>0</v>
      </c>
    </row>
    <row r="6392" spans="1:14" x14ac:dyDescent="0.15">
      <c r="A6392" t="str">
        <f t="shared" si="102"/>
        <v>202005_37_4562342690081</v>
      </c>
      <c r="B6392" s="10">
        <v>202005</v>
      </c>
      <c r="C6392" s="10">
        <v>37</v>
      </c>
      <c r="D6392" s="10" t="s">
        <v>39</v>
      </c>
      <c r="E6392" s="11">
        <v>4562342690081</v>
      </c>
      <c r="F6392" s="10">
        <v>0</v>
      </c>
      <c r="G6392" s="10">
        <v>0</v>
      </c>
      <c r="H6392" s="10" t="s">
        <v>25</v>
      </c>
      <c r="I6392" s="10" t="s">
        <v>19</v>
      </c>
      <c r="J6392" s="10" t="s">
        <v>329</v>
      </c>
      <c r="K6392" s="10">
        <v>2</v>
      </c>
      <c r="L6392" s="10">
        <v>0</v>
      </c>
      <c r="M6392" s="10">
        <v>0</v>
      </c>
      <c r="N6392" s="10">
        <v>0</v>
      </c>
    </row>
    <row r="6393" spans="1:14" x14ac:dyDescent="0.15">
      <c r="A6393" t="str">
        <f t="shared" si="102"/>
        <v>202005_41_4562342690029</v>
      </c>
      <c r="B6393" s="10">
        <v>202005</v>
      </c>
      <c r="C6393" s="10">
        <v>41</v>
      </c>
      <c r="D6393" s="10" t="s">
        <v>41</v>
      </c>
      <c r="E6393" s="11">
        <v>4562342690029</v>
      </c>
      <c r="F6393" s="10">
        <v>0</v>
      </c>
      <c r="G6393" s="10">
        <v>0</v>
      </c>
      <c r="H6393" s="10" t="s">
        <v>18</v>
      </c>
      <c r="I6393" s="10" t="s">
        <v>19</v>
      </c>
      <c r="J6393" s="10" t="s">
        <v>329</v>
      </c>
      <c r="K6393" s="10">
        <v>12</v>
      </c>
      <c r="L6393" s="10">
        <v>1</v>
      </c>
      <c r="M6393" s="10">
        <v>0</v>
      </c>
      <c r="N6393" s="10">
        <v>0</v>
      </c>
    </row>
    <row r="6394" spans="1:14" x14ac:dyDescent="0.15">
      <c r="A6394" t="str">
        <f t="shared" si="102"/>
        <v>202005_41_4562342690036</v>
      </c>
      <c r="B6394" s="10">
        <v>202005</v>
      </c>
      <c r="C6394" s="10">
        <v>41</v>
      </c>
      <c r="D6394" s="10" t="s">
        <v>41</v>
      </c>
      <c r="E6394" s="11">
        <v>4562342690036</v>
      </c>
      <c r="F6394" s="10">
        <v>0</v>
      </c>
      <c r="G6394" s="10">
        <v>0</v>
      </c>
      <c r="H6394" s="10" t="s">
        <v>20</v>
      </c>
      <c r="I6394" s="10" t="s">
        <v>19</v>
      </c>
      <c r="J6394" s="10" t="s">
        <v>329</v>
      </c>
      <c r="K6394" s="10">
        <v>6</v>
      </c>
      <c r="L6394" s="10">
        <v>0</v>
      </c>
      <c r="M6394" s="10">
        <v>0</v>
      </c>
      <c r="N6394" s="10">
        <v>0</v>
      </c>
    </row>
    <row r="6395" spans="1:14" x14ac:dyDescent="0.15">
      <c r="A6395" t="str">
        <f t="shared" si="102"/>
        <v>202005_41_4562342690050</v>
      </c>
      <c r="B6395" s="10">
        <v>202005</v>
      </c>
      <c r="C6395" s="10">
        <v>41</v>
      </c>
      <c r="D6395" s="10" t="s">
        <v>41</v>
      </c>
      <c r="E6395" s="11">
        <v>4562342690050</v>
      </c>
      <c r="F6395" s="10">
        <v>0</v>
      </c>
      <c r="G6395" s="10">
        <v>0</v>
      </c>
      <c r="H6395" s="10" t="s">
        <v>22</v>
      </c>
      <c r="I6395" s="10" t="s">
        <v>19</v>
      </c>
      <c r="J6395" s="10" t="s">
        <v>329</v>
      </c>
      <c r="K6395" s="10">
        <v>8</v>
      </c>
      <c r="L6395" s="10">
        <v>0</v>
      </c>
      <c r="M6395" s="10">
        <v>0</v>
      </c>
      <c r="N6395" s="10">
        <v>0</v>
      </c>
    </row>
    <row r="6396" spans="1:14" x14ac:dyDescent="0.15">
      <c r="A6396" t="str">
        <f t="shared" si="102"/>
        <v>202005_41_4562342690043</v>
      </c>
      <c r="B6396" s="10">
        <v>202005</v>
      </c>
      <c r="C6396" s="10">
        <v>41</v>
      </c>
      <c r="D6396" s="10" t="s">
        <v>41</v>
      </c>
      <c r="E6396" s="11">
        <v>4562342690043</v>
      </c>
      <c r="F6396" s="10">
        <v>0</v>
      </c>
      <c r="G6396" s="10">
        <v>0</v>
      </c>
      <c r="H6396" s="10" t="s">
        <v>21</v>
      </c>
      <c r="I6396" s="10" t="s">
        <v>19</v>
      </c>
      <c r="J6396" s="10" t="s">
        <v>329</v>
      </c>
      <c r="K6396" s="10">
        <v>5</v>
      </c>
      <c r="L6396" s="10">
        <v>0</v>
      </c>
      <c r="M6396" s="10">
        <v>0</v>
      </c>
      <c r="N6396" s="10">
        <v>0</v>
      </c>
    </row>
    <row r="6397" spans="1:14" x14ac:dyDescent="0.15">
      <c r="A6397" t="str">
        <f t="shared" si="102"/>
        <v>202005_41_4562342690067</v>
      </c>
      <c r="B6397" s="10">
        <v>202005</v>
      </c>
      <c r="C6397" s="10">
        <v>41</v>
      </c>
      <c r="D6397" s="10" t="s">
        <v>41</v>
      </c>
      <c r="E6397" s="11">
        <v>4562342690067</v>
      </c>
      <c r="F6397" s="10">
        <v>0</v>
      </c>
      <c r="G6397" s="10">
        <v>0</v>
      </c>
      <c r="H6397" s="10" t="s">
        <v>23</v>
      </c>
      <c r="I6397" s="10" t="s">
        <v>19</v>
      </c>
      <c r="J6397" s="10" t="s">
        <v>329</v>
      </c>
      <c r="K6397" s="10">
        <v>17</v>
      </c>
      <c r="L6397" s="10">
        <v>0</v>
      </c>
      <c r="M6397" s="10">
        <v>0</v>
      </c>
      <c r="N6397" s="10">
        <v>0</v>
      </c>
    </row>
    <row r="6398" spans="1:14" x14ac:dyDescent="0.15">
      <c r="A6398" t="str">
        <f t="shared" si="102"/>
        <v>202005_41_4562342690074</v>
      </c>
      <c r="B6398" s="10">
        <v>202005</v>
      </c>
      <c r="C6398" s="10">
        <v>41</v>
      </c>
      <c r="D6398" s="10" t="s">
        <v>41</v>
      </c>
      <c r="E6398" s="11">
        <v>4562342690074</v>
      </c>
      <c r="F6398" s="10">
        <v>0</v>
      </c>
      <c r="G6398" s="10">
        <v>0</v>
      </c>
      <c r="H6398" s="10" t="s">
        <v>24</v>
      </c>
      <c r="I6398" s="10" t="s">
        <v>19</v>
      </c>
      <c r="J6398" s="10" t="s">
        <v>329</v>
      </c>
      <c r="K6398" s="10">
        <v>7</v>
      </c>
      <c r="L6398" s="10">
        <v>1</v>
      </c>
      <c r="M6398" s="10">
        <v>0</v>
      </c>
      <c r="N6398" s="10">
        <v>0</v>
      </c>
    </row>
    <row r="6399" spans="1:14" x14ac:dyDescent="0.15">
      <c r="A6399" t="str">
        <f t="shared" si="102"/>
        <v>202005_41_4562342690081</v>
      </c>
      <c r="B6399" s="10">
        <v>202005</v>
      </c>
      <c r="C6399" s="10">
        <v>41</v>
      </c>
      <c r="D6399" s="10" t="s">
        <v>41</v>
      </c>
      <c r="E6399" s="11">
        <v>4562342690081</v>
      </c>
      <c r="F6399" s="10">
        <v>0</v>
      </c>
      <c r="G6399" s="10">
        <v>0</v>
      </c>
      <c r="H6399" s="10" t="s">
        <v>25</v>
      </c>
      <c r="I6399" s="10" t="s">
        <v>19</v>
      </c>
      <c r="J6399" s="10" t="s">
        <v>329</v>
      </c>
      <c r="K6399" s="10">
        <v>3</v>
      </c>
      <c r="L6399" s="10">
        <v>0</v>
      </c>
      <c r="M6399" s="10">
        <v>0</v>
      </c>
      <c r="N6399" s="10">
        <v>0</v>
      </c>
    </row>
    <row r="6400" spans="1:14" x14ac:dyDescent="0.15">
      <c r="A6400" t="str">
        <f t="shared" si="102"/>
        <v>202005_227_4562342690029</v>
      </c>
      <c r="B6400" s="10">
        <v>202005</v>
      </c>
      <c r="C6400" s="10">
        <v>227</v>
      </c>
      <c r="D6400" s="10" t="s">
        <v>66</v>
      </c>
      <c r="E6400" s="11">
        <v>4562342690029</v>
      </c>
      <c r="F6400" s="10">
        <v>0</v>
      </c>
      <c r="G6400" s="10">
        <v>0</v>
      </c>
      <c r="H6400" s="10" t="s">
        <v>18</v>
      </c>
      <c r="I6400" s="10" t="s">
        <v>19</v>
      </c>
      <c r="J6400" s="10" t="s">
        <v>329</v>
      </c>
      <c r="K6400" s="10">
        <v>14</v>
      </c>
      <c r="L6400" s="10">
        <v>0</v>
      </c>
      <c r="M6400" s="10">
        <v>0</v>
      </c>
      <c r="N6400" s="10">
        <v>0</v>
      </c>
    </row>
    <row r="6401" spans="1:14" x14ac:dyDescent="0.15">
      <c r="A6401" t="str">
        <f t="shared" si="102"/>
        <v>202005_227_4562342690036</v>
      </c>
      <c r="B6401" s="10">
        <v>202005</v>
      </c>
      <c r="C6401" s="10">
        <v>227</v>
      </c>
      <c r="D6401" s="10" t="s">
        <v>66</v>
      </c>
      <c r="E6401" s="11">
        <v>4562342690036</v>
      </c>
      <c r="F6401" s="10">
        <v>0</v>
      </c>
      <c r="G6401" s="10">
        <v>0</v>
      </c>
      <c r="H6401" s="10" t="s">
        <v>20</v>
      </c>
      <c r="I6401" s="10" t="s">
        <v>19</v>
      </c>
      <c r="J6401" s="10" t="s">
        <v>329</v>
      </c>
      <c r="K6401" s="10">
        <v>2</v>
      </c>
      <c r="L6401" s="10">
        <v>0</v>
      </c>
      <c r="M6401" s="10">
        <v>0</v>
      </c>
      <c r="N6401" s="10">
        <v>0</v>
      </c>
    </row>
    <row r="6402" spans="1:14" x14ac:dyDescent="0.15">
      <c r="A6402" t="str">
        <f t="shared" si="102"/>
        <v>202005_227_4562342690050</v>
      </c>
      <c r="B6402" s="10">
        <v>202005</v>
      </c>
      <c r="C6402" s="10">
        <v>227</v>
      </c>
      <c r="D6402" s="10" t="s">
        <v>66</v>
      </c>
      <c r="E6402" s="11">
        <v>4562342690050</v>
      </c>
      <c r="F6402" s="10">
        <v>0</v>
      </c>
      <c r="G6402" s="10">
        <v>0</v>
      </c>
      <c r="H6402" s="10" t="s">
        <v>22</v>
      </c>
      <c r="I6402" s="10" t="s">
        <v>19</v>
      </c>
      <c r="J6402" s="10" t="s">
        <v>329</v>
      </c>
      <c r="K6402" s="10">
        <v>1</v>
      </c>
      <c r="L6402" s="10">
        <v>0</v>
      </c>
      <c r="M6402" s="10">
        <v>0</v>
      </c>
      <c r="N6402" s="10">
        <v>0</v>
      </c>
    </row>
    <row r="6403" spans="1:14" x14ac:dyDescent="0.15">
      <c r="A6403" t="str">
        <f t="shared" si="102"/>
        <v>202005_227_4562342690043</v>
      </c>
      <c r="B6403" s="10">
        <v>202005</v>
      </c>
      <c r="C6403" s="10">
        <v>227</v>
      </c>
      <c r="D6403" s="10" t="s">
        <v>66</v>
      </c>
      <c r="E6403" s="11">
        <v>4562342690043</v>
      </c>
      <c r="F6403" s="10">
        <v>0</v>
      </c>
      <c r="G6403" s="10">
        <v>0</v>
      </c>
      <c r="H6403" s="10" t="s">
        <v>21</v>
      </c>
      <c r="I6403" s="10" t="s">
        <v>19</v>
      </c>
      <c r="J6403" s="10" t="s">
        <v>329</v>
      </c>
      <c r="K6403" s="10">
        <v>12</v>
      </c>
      <c r="L6403" s="10">
        <v>2</v>
      </c>
      <c r="M6403" s="10">
        <v>0</v>
      </c>
      <c r="N6403" s="10">
        <v>0</v>
      </c>
    </row>
    <row r="6404" spans="1:14" x14ac:dyDescent="0.15">
      <c r="A6404" t="str">
        <f t="shared" si="102"/>
        <v>202005_227_4562342690067</v>
      </c>
      <c r="B6404" s="10">
        <v>202005</v>
      </c>
      <c r="C6404" s="10">
        <v>227</v>
      </c>
      <c r="D6404" s="10" t="s">
        <v>66</v>
      </c>
      <c r="E6404" s="11">
        <v>4562342690067</v>
      </c>
      <c r="F6404" s="10">
        <v>0</v>
      </c>
      <c r="G6404" s="10">
        <v>0</v>
      </c>
      <c r="H6404" s="10" t="s">
        <v>23</v>
      </c>
      <c r="I6404" s="10" t="s">
        <v>19</v>
      </c>
      <c r="J6404" s="10" t="s">
        <v>329</v>
      </c>
      <c r="K6404" s="10">
        <v>17</v>
      </c>
      <c r="L6404" s="10">
        <v>0</v>
      </c>
      <c r="M6404" s="10">
        <v>0</v>
      </c>
      <c r="N6404" s="10">
        <v>0</v>
      </c>
    </row>
    <row r="6405" spans="1:14" x14ac:dyDescent="0.15">
      <c r="A6405" t="str">
        <f t="shared" si="102"/>
        <v>202005_227_4562342690074</v>
      </c>
      <c r="B6405" s="10">
        <v>202005</v>
      </c>
      <c r="C6405" s="10">
        <v>227</v>
      </c>
      <c r="D6405" s="10" t="s">
        <v>66</v>
      </c>
      <c r="E6405" s="11">
        <v>4562342690074</v>
      </c>
      <c r="F6405" s="10">
        <v>0</v>
      </c>
      <c r="G6405" s="10">
        <v>0</v>
      </c>
      <c r="H6405" s="10" t="s">
        <v>24</v>
      </c>
      <c r="I6405" s="10" t="s">
        <v>19</v>
      </c>
      <c r="J6405" s="10" t="s">
        <v>329</v>
      </c>
      <c r="K6405" s="10">
        <v>3</v>
      </c>
      <c r="L6405" s="10">
        <v>0</v>
      </c>
      <c r="M6405" s="10">
        <v>0</v>
      </c>
      <c r="N6405" s="10">
        <v>0</v>
      </c>
    </row>
    <row r="6406" spans="1:14" x14ac:dyDescent="0.15">
      <c r="A6406" t="str">
        <f t="shared" si="102"/>
        <v>202005_227_4562342690081</v>
      </c>
      <c r="B6406" s="10">
        <v>202005</v>
      </c>
      <c r="C6406" s="10">
        <v>227</v>
      </c>
      <c r="D6406" s="10" t="s">
        <v>66</v>
      </c>
      <c r="E6406" s="11">
        <v>4562342690081</v>
      </c>
      <c r="F6406" s="10">
        <v>0</v>
      </c>
      <c r="G6406" s="10">
        <v>0</v>
      </c>
      <c r="H6406" s="10" t="s">
        <v>25</v>
      </c>
      <c r="I6406" s="10" t="s">
        <v>19</v>
      </c>
      <c r="J6406" s="10" t="s">
        <v>329</v>
      </c>
      <c r="K6406" s="10">
        <v>1</v>
      </c>
      <c r="L6406" s="10">
        <v>1</v>
      </c>
      <c r="M6406" s="10">
        <v>0</v>
      </c>
      <c r="N6406" s="10">
        <v>0</v>
      </c>
    </row>
    <row r="6407" spans="1:14" x14ac:dyDescent="0.15">
      <c r="A6407" t="str">
        <f t="shared" si="102"/>
        <v>202005_123_4562342690029</v>
      </c>
      <c r="B6407" s="10">
        <v>202005</v>
      </c>
      <c r="C6407" s="10">
        <v>123</v>
      </c>
      <c r="D6407" s="10" t="s">
        <v>53</v>
      </c>
      <c r="E6407" s="11">
        <v>4562342690029</v>
      </c>
      <c r="F6407" s="10">
        <v>0</v>
      </c>
      <c r="G6407" s="10">
        <v>0</v>
      </c>
      <c r="H6407" s="10" t="s">
        <v>18</v>
      </c>
      <c r="I6407" s="10" t="s">
        <v>19</v>
      </c>
      <c r="J6407" s="10" t="s">
        <v>329</v>
      </c>
      <c r="K6407" s="10">
        <v>19</v>
      </c>
      <c r="L6407" s="10">
        <v>0</v>
      </c>
      <c r="M6407" s="10">
        <v>0</v>
      </c>
      <c r="N6407" s="10">
        <v>0</v>
      </c>
    </row>
    <row r="6408" spans="1:14" x14ac:dyDescent="0.15">
      <c r="A6408" t="str">
        <f t="shared" si="102"/>
        <v>202005_123_4562342690036</v>
      </c>
      <c r="B6408" s="10">
        <v>202005</v>
      </c>
      <c r="C6408" s="10">
        <v>123</v>
      </c>
      <c r="D6408" s="10" t="s">
        <v>53</v>
      </c>
      <c r="E6408" s="11">
        <v>4562342690036</v>
      </c>
      <c r="F6408" s="10">
        <v>0</v>
      </c>
      <c r="G6408" s="10">
        <v>0</v>
      </c>
      <c r="H6408" s="10" t="s">
        <v>20</v>
      </c>
      <c r="I6408" s="10" t="s">
        <v>19</v>
      </c>
      <c r="J6408" s="10" t="s">
        <v>329</v>
      </c>
      <c r="K6408" s="10">
        <v>4</v>
      </c>
      <c r="L6408" s="10">
        <v>0</v>
      </c>
      <c r="M6408" s="10">
        <v>0</v>
      </c>
      <c r="N6408" s="10">
        <v>0</v>
      </c>
    </row>
    <row r="6409" spans="1:14" x14ac:dyDescent="0.15">
      <c r="A6409" t="str">
        <f t="shared" si="102"/>
        <v>202005_123_4562342690050</v>
      </c>
      <c r="B6409" s="10">
        <v>202005</v>
      </c>
      <c r="C6409" s="10">
        <v>123</v>
      </c>
      <c r="D6409" s="10" t="s">
        <v>53</v>
      </c>
      <c r="E6409" s="11">
        <v>4562342690050</v>
      </c>
      <c r="F6409" s="10">
        <v>0</v>
      </c>
      <c r="G6409" s="10">
        <v>0</v>
      </c>
      <c r="H6409" s="10" t="s">
        <v>22</v>
      </c>
      <c r="I6409" s="10" t="s">
        <v>19</v>
      </c>
      <c r="J6409" s="10" t="s">
        <v>329</v>
      </c>
      <c r="K6409" s="10">
        <v>3</v>
      </c>
      <c r="L6409" s="10">
        <v>1</v>
      </c>
      <c r="M6409" s="10">
        <v>0</v>
      </c>
      <c r="N6409" s="10">
        <v>0</v>
      </c>
    </row>
    <row r="6410" spans="1:14" x14ac:dyDescent="0.15">
      <c r="A6410" t="str">
        <f t="shared" si="102"/>
        <v>202005_123_4562342690043</v>
      </c>
      <c r="B6410" s="10">
        <v>202005</v>
      </c>
      <c r="C6410" s="10">
        <v>123</v>
      </c>
      <c r="D6410" s="10" t="s">
        <v>53</v>
      </c>
      <c r="E6410" s="11">
        <v>4562342690043</v>
      </c>
      <c r="F6410" s="10">
        <v>0</v>
      </c>
      <c r="G6410" s="10">
        <v>0</v>
      </c>
      <c r="H6410" s="10" t="s">
        <v>21</v>
      </c>
      <c r="I6410" s="10" t="s">
        <v>19</v>
      </c>
      <c r="J6410" s="10" t="s">
        <v>329</v>
      </c>
      <c r="K6410" s="10">
        <v>11</v>
      </c>
      <c r="L6410" s="10">
        <v>1</v>
      </c>
      <c r="M6410" s="10">
        <v>0</v>
      </c>
      <c r="N6410" s="10">
        <v>0</v>
      </c>
    </row>
    <row r="6411" spans="1:14" x14ac:dyDescent="0.15">
      <c r="A6411" t="str">
        <f t="shared" si="102"/>
        <v>202005_123_4562342690067</v>
      </c>
      <c r="B6411" s="10">
        <v>202005</v>
      </c>
      <c r="C6411" s="10">
        <v>123</v>
      </c>
      <c r="D6411" s="10" t="s">
        <v>53</v>
      </c>
      <c r="E6411" s="11">
        <v>4562342690067</v>
      </c>
      <c r="F6411" s="10">
        <v>0</v>
      </c>
      <c r="G6411" s="10">
        <v>0</v>
      </c>
      <c r="H6411" s="10" t="s">
        <v>23</v>
      </c>
      <c r="I6411" s="10" t="s">
        <v>19</v>
      </c>
      <c r="J6411" s="10" t="s">
        <v>329</v>
      </c>
      <c r="K6411" s="10">
        <v>9</v>
      </c>
      <c r="L6411" s="10">
        <v>1</v>
      </c>
      <c r="M6411" s="10">
        <v>0</v>
      </c>
      <c r="N6411" s="10">
        <v>0</v>
      </c>
    </row>
    <row r="6412" spans="1:14" x14ac:dyDescent="0.15">
      <c r="A6412" t="str">
        <f t="shared" si="102"/>
        <v>202005_123_4562342690074</v>
      </c>
      <c r="B6412" s="10">
        <v>202005</v>
      </c>
      <c r="C6412" s="10">
        <v>123</v>
      </c>
      <c r="D6412" s="10" t="s">
        <v>53</v>
      </c>
      <c r="E6412" s="11">
        <v>4562342690074</v>
      </c>
      <c r="F6412" s="10">
        <v>0</v>
      </c>
      <c r="G6412" s="10">
        <v>0</v>
      </c>
      <c r="H6412" s="10" t="s">
        <v>24</v>
      </c>
      <c r="I6412" s="10" t="s">
        <v>19</v>
      </c>
      <c r="J6412" s="10" t="s">
        <v>329</v>
      </c>
      <c r="K6412" s="10">
        <v>6</v>
      </c>
      <c r="L6412" s="10">
        <v>0</v>
      </c>
      <c r="M6412" s="10">
        <v>0</v>
      </c>
      <c r="N6412" s="10">
        <v>0</v>
      </c>
    </row>
    <row r="6413" spans="1:14" x14ac:dyDescent="0.15">
      <c r="A6413" t="str">
        <f t="shared" si="102"/>
        <v>202005_123_4562342690081</v>
      </c>
      <c r="B6413" s="10">
        <v>202005</v>
      </c>
      <c r="C6413" s="10">
        <v>123</v>
      </c>
      <c r="D6413" s="10" t="s">
        <v>53</v>
      </c>
      <c r="E6413" s="11">
        <v>4562342690081</v>
      </c>
      <c r="F6413" s="10">
        <v>0</v>
      </c>
      <c r="G6413" s="10">
        <v>0</v>
      </c>
      <c r="H6413" s="10" t="s">
        <v>25</v>
      </c>
      <c r="I6413" s="10" t="s">
        <v>19</v>
      </c>
      <c r="J6413" s="10" t="s">
        <v>329</v>
      </c>
      <c r="K6413" s="10">
        <v>1</v>
      </c>
      <c r="L6413" s="10">
        <v>0</v>
      </c>
      <c r="M6413" s="10">
        <v>0</v>
      </c>
      <c r="N6413" s="10">
        <v>0</v>
      </c>
    </row>
    <row r="6414" spans="1:14" x14ac:dyDescent="0.15">
      <c r="A6414" t="str">
        <f t="shared" si="102"/>
        <v>202005_306_4562342690029</v>
      </c>
      <c r="B6414" s="10">
        <v>202005</v>
      </c>
      <c r="C6414" s="10">
        <v>306</v>
      </c>
      <c r="D6414" s="10" t="s">
        <v>73</v>
      </c>
      <c r="E6414" s="11">
        <v>4562342690029</v>
      </c>
      <c r="F6414" s="10">
        <v>0</v>
      </c>
      <c r="G6414" s="10">
        <v>0</v>
      </c>
      <c r="H6414" s="10" t="s">
        <v>18</v>
      </c>
      <c r="I6414" s="10" t="s">
        <v>19</v>
      </c>
      <c r="J6414" s="10" t="s">
        <v>329</v>
      </c>
      <c r="K6414" s="10">
        <v>20</v>
      </c>
      <c r="L6414" s="10">
        <v>0</v>
      </c>
      <c r="M6414" s="10">
        <v>0</v>
      </c>
      <c r="N6414" s="10">
        <v>0</v>
      </c>
    </row>
    <row r="6415" spans="1:14" x14ac:dyDescent="0.15">
      <c r="A6415" t="str">
        <f t="shared" si="102"/>
        <v>202005_306_4562342690036</v>
      </c>
      <c r="B6415" s="10">
        <v>202005</v>
      </c>
      <c r="C6415" s="10">
        <v>306</v>
      </c>
      <c r="D6415" s="10" t="s">
        <v>73</v>
      </c>
      <c r="E6415" s="11">
        <v>4562342690036</v>
      </c>
      <c r="F6415" s="10">
        <v>0</v>
      </c>
      <c r="G6415" s="10">
        <v>0</v>
      </c>
      <c r="H6415" s="10" t="s">
        <v>20</v>
      </c>
      <c r="I6415" s="10" t="s">
        <v>19</v>
      </c>
      <c r="J6415" s="10" t="s">
        <v>329</v>
      </c>
      <c r="K6415" s="10">
        <v>6</v>
      </c>
      <c r="L6415" s="10">
        <v>0</v>
      </c>
      <c r="M6415" s="10">
        <v>0</v>
      </c>
      <c r="N6415" s="10">
        <v>0</v>
      </c>
    </row>
    <row r="6416" spans="1:14" x14ac:dyDescent="0.15">
      <c r="A6416" t="str">
        <f t="shared" si="102"/>
        <v>202005_306_4562342690050</v>
      </c>
      <c r="B6416" s="10">
        <v>202005</v>
      </c>
      <c r="C6416" s="10">
        <v>306</v>
      </c>
      <c r="D6416" s="10" t="s">
        <v>73</v>
      </c>
      <c r="E6416" s="11">
        <v>4562342690050</v>
      </c>
      <c r="F6416" s="10">
        <v>0</v>
      </c>
      <c r="G6416" s="10">
        <v>0</v>
      </c>
      <c r="H6416" s="10" t="s">
        <v>22</v>
      </c>
      <c r="I6416" s="10" t="s">
        <v>19</v>
      </c>
      <c r="J6416" s="10" t="s">
        <v>329</v>
      </c>
      <c r="K6416" s="10">
        <v>4</v>
      </c>
      <c r="L6416" s="10">
        <v>0</v>
      </c>
      <c r="M6416" s="10">
        <v>0</v>
      </c>
      <c r="N6416" s="10">
        <v>0</v>
      </c>
    </row>
    <row r="6417" spans="1:14" x14ac:dyDescent="0.15">
      <c r="A6417" t="str">
        <f t="shared" si="102"/>
        <v>202005_306_4562342690043</v>
      </c>
      <c r="B6417" s="10">
        <v>202005</v>
      </c>
      <c r="C6417" s="10">
        <v>306</v>
      </c>
      <c r="D6417" s="10" t="s">
        <v>73</v>
      </c>
      <c r="E6417" s="11">
        <v>4562342690043</v>
      </c>
      <c r="F6417" s="10">
        <v>0</v>
      </c>
      <c r="G6417" s="10">
        <v>0</v>
      </c>
      <c r="H6417" s="10" t="s">
        <v>21</v>
      </c>
      <c r="I6417" s="10" t="s">
        <v>19</v>
      </c>
      <c r="J6417" s="10" t="s">
        <v>329</v>
      </c>
      <c r="K6417" s="10">
        <v>13</v>
      </c>
      <c r="L6417" s="10">
        <v>3</v>
      </c>
      <c r="M6417" s="10">
        <v>0</v>
      </c>
      <c r="N6417" s="10">
        <v>0</v>
      </c>
    </row>
    <row r="6418" spans="1:14" x14ac:dyDescent="0.15">
      <c r="A6418" t="str">
        <f t="shared" si="102"/>
        <v>202005_306_4562342690067</v>
      </c>
      <c r="B6418" s="10">
        <v>202005</v>
      </c>
      <c r="C6418" s="10">
        <v>306</v>
      </c>
      <c r="D6418" s="10" t="s">
        <v>73</v>
      </c>
      <c r="E6418" s="11">
        <v>4562342690067</v>
      </c>
      <c r="F6418" s="10">
        <v>0</v>
      </c>
      <c r="G6418" s="10">
        <v>0</v>
      </c>
      <c r="H6418" s="10" t="s">
        <v>23</v>
      </c>
      <c r="I6418" s="10" t="s">
        <v>19</v>
      </c>
      <c r="J6418" s="10" t="s">
        <v>329</v>
      </c>
      <c r="K6418" s="10">
        <v>22</v>
      </c>
      <c r="L6418" s="10">
        <v>0</v>
      </c>
      <c r="M6418" s="10">
        <v>0</v>
      </c>
      <c r="N6418" s="10">
        <v>0</v>
      </c>
    </row>
    <row r="6419" spans="1:14" x14ac:dyDescent="0.15">
      <c r="A6419" t="str">
        <f t="shared" si="102"/>
        <v>202005_306_4562342690074</v>
      </c>
      <c r="B6419" s="10">
        <v>202005</v>
      </c>
      <c r="C6419" s="10">
        <v>306</v>
      </c>
      <c r="D6419" s="10" t="s">
        <v>73</v>
      </c>
      <c r="E6419" s="11">
        <v>4562342690074</v>
      </c>
      <c r="F6419" s="10">
        <v>0</v>
      </c>
      <c r="G6419" s="10">
        <v>0</v>
      </c>
      <c r="H6419" s="10" t="s">
        <v>24</v>
      </c>
      <c r="I6419" s="10" t="s">
        <v>19</v>
      </c>
      <c r="J6419" s="10" t="s">
        <v>329</v>
      </c>
      <c r="K6419" s="10">
        <v>12</v>
      </c>
      <c r="L6419" s="10">
        <v>0</v>
      </c>
      <c r="M6419" s="10">
        <v>0</v>
      </c>
      <c r="N6419" s="10">
        <v>0</v>
      </c>
    </row>
    <row r="6420" spans="1:14" x14ac:dyDescent="0.15">
      <c r="A6420" t="str">
        <f t="shared" si="102"/>
        <v>202005_306_4562342690081</v>
      </c>
      <c r="B6420" s="10">
        <v>202005</v>
      </c>
      <c r="C6420" s="10">
        <v>306</v>
      </c>
      <c r="D6420" s="10" t="s">
        <v>73</v>
      </c>
      <c r="E6420" s="11">
        <v>4562342690081</v>
      </c>
      <c r="F6420" s="10">
        <v>0</v>
      </c>
      <c r="G6420" s="10">
        <v>0</v>
      </c>
      <c r="H6420" s="10" t="s">
        <v>25</v>
      </c>
      <c r="I6420" s="10" t="s">
        <v>19</v>
      </c>
      <c r="J6420" s="10" t="s">
        <v>329</v>
      </c>
      <c r="K6420" s="10">
        <v>4</v>
      </c>
      <c r="L6420" s="10">
        <v>0</v>
      </c>
      <c r="M6420" s="10">
        <v>0</v>
      </c>
      <c r="N6420" s="10">
        <v>0</v>
      </c>
    </row>
    <row r="6421" spans="1:14" x14ac:dyDescent="0.15">
      <c r="A6421" t="str">
        <f t="shared" si="102"/>
        <v>202005_334_4562342690029</v>
      </c>
      <c r="B6421" s="10">
        <v>202005</v>
      </c>
      <c r="C6421" s="10">
        <v>334</v>
      </c>
      <c r="D6421" s="10" t="s">
        <v>87</v>
      </c>
      <c r="E6421" s="11">
        <v>4562342690029</v>
      </c>
      <c r="F6421" s="10">
        <v>0</v>
      </c>
      <c r="G6421" s="10">
        <v>0</v>
      </c>
      <c r="H6421" s="10" t="s">
        <v>18</v>
      </c>
      <c r="I6421" s="10" t="s">
        <v>19</v>
      </c>
      <c r="J6421" s="10" t="s">
        <v>329</v>
      </c>
      <c r="K6421" s="10">
        <v>21</v>
      </c>
      <c r="L6421" s="10">
        <v>2</v>
      </c>
      <c r="M6421" s="10">
        <v>0</v>
      </c>
      <c r="N6421" s="10">
        <v>0</v>
      </c>
    </row>
    <row r="6422" spans="1:14" x14ac:dyDescent="0.15">
      <c r="A6422" t="str">
        <f t="shared" si="102"/>
        <v>202005_334_4562342690036</v>
      </c>
      <c r="B6422" s="10">
        <v>202005</v>
      </c>
      <c r="C6422" s="10">
        <v>334</v>
      </c>
      <c r="D6422" s="10" t="s">
        <v>87</v>
      </c>
      <c r="E6422" s="11">
        <v>4562342690036</v>
      </c>
      <c r="F6422" s="10">
        <v>0</v>
      </c>
      <c r="G6422" s="10">
        <v>0</v>
      </c>
      <c r="H6422" s="10" t="s">
        <v>20</v>
      </c>
      <c r="I6422" s="10" t="s">
        <v>19</v>
      </c>
      <c r="J6422" s="10" t="s">
        <v>329</v>
      </c>
      <c r="K6422" s="10">
        <v>6</v>
      </c>
      <c r="L6422" s="10">
        <v>0</v>
      </c>
      <c r="M6422" s="10">
        <v>0</v>
      </c>
      <c r="N6422" s="10">
        <v>0</v>
      </c>
    </row>
    <row r="6423" spans="1:14" x14ac:dyDescent="0.15">
      <c r="A6423" t="str">
        <f t="shared" si="102"/>
        <v>202005_334_4562342690050</v>
      </c>
      <c r="B6423" s="10">
        <v>202005</v>
      </c>
      <c r="C6423" s="10">
        <v>334</v>
      </c>
      <c r="D6423" s="10" t="s">
        <v>87</v>
      </c>
      <c r="E6423" s="11">
        <v>4562342690050</v>
      </c>
      <c r="F6423" s="10">
        <v>0</v>
      </c>
      <c r="G6423" s="10">
        <v>0</v>
      </c>
      <c r="H6423" s="10" t="s">
        <v>22</v>
      </c>
      <c r="I6423" s="10" t="s">
        <v>19</v>
      </c>
      <c r="J6423" s="10" t="s">
        <v>329</v>
      </c>
      <c r="K6423" s="10">
        <v>7</v>
      </c>
      <c r="L6423" s="10">
        <v>0</v>
      </c>
      <c r="M6423" s="10">
        <v>0</v>
      </c>
      <c r="N6423" s="10">
        <v>0</v>
      </c>
    </row>
    <row r="6424" spans="1:14" x14ac:dyDescent="0.15">
      <c r="A6424" t="str">
        <f t="shared" si="102"/>
        <v>202005_334_4562342690043</v>
      </c>
      <c r="B6424" s="10">
        <v>202005</v>
      </c>
      <c r="C6424" s="10">
        <v>334</v>
      </c>
      <c r="D6424" s="10" t="s">
        <v>87</v>
      </c>
      <c r="E6424" s="11">
        <v>4562342690043</v>
      </c>
      <c r="F6424" s="10">
        <v>0</v>
      </c>
      <c r="G6424" s="10">
        <v>0</v>
      </c>
      <c r="H6424" s="10" t="s">
        <v>21</v>
      </c>
      <c r="I6424" s="10" t="s">
        <v>19</v>
      </c>
      <c r="J6424" s="10" t="s">
        <v>329</v>
      </c>
      <c r="K6424" s="10">
        <v>15</v>
      </c>
      <c r="L6424" s="10">
        <v>0</v>
      </c>
      <c r="M6424" s="10">
        <v>0</v>
      </c>
      <c r="N6424" s="10">
        <v>0</v>
      </c>
    </row>
    <row r="6425" spans="1:14" x14ac:dyDescent="0.15">
      <c r="A6425" t="str">
        <f t="shared" ref="A6425:A6488" si="103">B6425&amp;"_"&amp;C6425&amp;"_"&amp;E6425</f>
        <v>202005_334_4562342690067</v>
      </c>
      <c r="B6425" s="10">
        <v>202005</v>
      </c>
      <c r="C6425" s="10">
        <v>334</v>
      </c>
      <c r="D6425" s="10" t="s">
        <v>87</v>
      </c>
      <c r="E6425" s="11">
        <v>4562342690067</v>
      </c>
      <c r="F6425" s="10">
        <v>0</v>
      </c>
      <c r="G6425" s="10">
        <v>0</v>
      </c>
      <c r="H6425" s="10" t="s">
        <v>23</v>
      </c>
      <c r="I6425" s="10" t="s">
        <v>19</v>
      </c>
      <c r="J6425" s="10" t="s">
        <v>329</v>
      </c>
      <c r="K6425" s="10">
        <v>25</v>
      </c>
      <c r="L6425" s="10">
        <v>0</v>
      </c>
      <c r="M6425" s="10">
        <v>0</v>
      </c>
      <c r="N6425" s="10">
        <v>0</v>
      </c>
    </row>
    <row r="6426" spans="1:14" x14ac:dyDescent="0.15">
      <c r="A6426" t="str">
        <f t="shared" si="103"/>
        <v>202005_334_4562342690074</v>
      </c>
      <c r="B6426" s="10">
        <v>202005</v>
      </c>
      <c r="C6426" s="10">
        <v>334</v>
      </c>
      <c r="D6426" s="10" t="s">
        <v>87</v>
      </c>
      <c r="E6426" s="11">
        <v>4562342690074</v>
      </c>
      <c r="F6426" s="10">
        <v>0</v>
      </c>
      <c r="G6426" s="10">
        <v>0</v>
      </c>
      <c r="H6426" s="10" t="s">
        <v>24</v>
      </c>
      <c r="I6426" s="10" t="s">
        <v>19</v>
      </c>
      <c r="J6426" s="10" t="s">
        <v>329</v>
      </c>
      <c r="K6426" s="10">
        <v>17</v>
      </c>
      <c r="L6426" s="10">
        <v>0</v>
      </c>
      <c r="M6426" s="10">
        <v>0</v>
      </c>
      <c r="N6426" s="10">
        <v>0</v>
      </c>
    </row>
    <row r="6427" spans="1:14" x14ac:dyDescent="0.15">
      <c r="A6427" t="str">
        <f t="shared" si="103"/>
        <v>202005_334_4562342690081</v>
      </c>
      <c r="B6427" s="10">
        <v>202005</v>
      </c>
      <c r="C6427" s="10">
        <v>334</v>
      </c>
      <c r="D6427" s="10" t="s">
        <v>87</v>
      </c>
      <c r="E6427" s="11">
        <v>4562342690081</v>
      </c>
      <c r="F6427" s="10">
        <v>0</v>
      </c>
      <c r="G6427" s="10">
        <v>0</v>
      </c>
      <c r="H6427" s="10" t="s">
        <v>25</v>
      </c>
      <c r="I6427" s="10" t="s">
        <v>19</v>
      </c>
      <c r="J6427" s="10" t="s">
        <v>329</v>
      </c>
      <c r="K6427" s="10">
        <v>7</v>
      </c>
      <c r="L6427" s="10">
        <v>0</v>
      </c>
      <c r="M6427" s="10">
        <v>0</v>
      </c>
      <c r="N6427" s="10">
        <v>0</v>
      </c>
    </row>
    <row r="6428" spans="1:14" x14ac:dyDescent="0.15">
      <c r="A6428" t="str">
        <f t="shared" si="103"/>
        <v>202005_349_4562342690029</v>
      </c>
      <c r="B6428" s="10">
        <v>202005</v>
      </c>
      <c r="C6428" s="10">
        <v>349</v>
      </c>
      <c r="D6428" s="10" t="s">
        <v>90</v>
      </c>
      <c r="E6428" s="11">
        <v>4562342690029</v>
      </c>
      <c r="F6428" s="10">
        <v>0</v>
      </c>
      <c r="G6428" s="10">
        <v>0</v>
      </c>
      <c r="H6428" s="10" t="s">
        <v>18</v>
      </c>
      <c r="I6428" s="10" t="s">
        <v>19</v>
      </c>
      <c r="J6428" s="10" t="s">
        <v>329</v>
      </c>
      <c r="K6428" s="10">
        <v>5</v>
      </c>
      <c r="L6428" s="10">
        <v>2</v>
      </c>
      <c r="M6428" s="10">
        <v>0</v>
      </c>
      <c r="N6428" s="10">
        <v>0</v>
      </c>
    </row>
    <row r="6429" spans="1:14" x14ac:dyDescent="0.15">
      <c r="A6429" t="str">
        <f t="shared" si="103"/>
        <v>202005_349_4562342690036</v>
      </c>
      <c r="B6429" s="10">
        <v>202005</v>
      </c>
      <c r="C6429" s="10">
        <v>349</v>
      </c>
      <c r="D6429" s="10" t="s">
        <v>90</v>
      </c>
      <c r="E6429" s="11">
        <v>4562342690036</v>
      </c>
      <c r="F6429" s="10">
        <v>0</v>
      </c>
      <c r="G6429" s="10">
        <v>0</v>
      </c>
      <c r="H6429" s="10" t="s">
        <v>20</v>
      </c>
      <c r="I6429" s="10" t="s">
        <v>19</v>
      </c>
      <c r="J6429" s="10" t="s">
        <v>329</v>
      </c>
      <c r="K6429" s="10">
        <v>2</v>
      </c>
      <c r="L6429" s="10">
        <v>0</v>
      </c>
      <c r="M6429" s="10">
        <v>0</v>
      </c>
      <c r="N6429" s="10">
        <v>0</v>
      </c>
    </row>
    <row r="6430" spans="1:14" x14ac:dyDescent="0.15">
      <c r="A6430" t="str">
        <f t="shared" si="103"/>
        <v>202005_349_4562342690050</v>
      </c>
      <c r="B6430" s="10">
        <v>202005</v>
      </c>
      <c r="C6430" s="10">
        <v>349</v>
      </c>
      <c r="D6430" s="10" t="s">
        <v>90</v>
      </c>
      <c r="E6430" s="11">
        <v>4562342690050</v>
      </c>
      <c r="F6430" s="10">
        <v>0</v>
      </c>
      <c r="G6430" s="10">
        <v>0</v>
      </c>
      <c r="H6430" s="10" t="s">
        <v>22</v>
      </c>
      <c r="I6430" s="10" t="s">
        <v>19</v>
      </c>
      <c r="J6430" s="10" t="s">
        <v>329</v>
      </c>
      <c r="K6430" s="10">
        <v>-1</v>
      </c>
      <c r="L6430" s="10">
        <v>1</v>
      </c>
      <c r="M6430" s="10">
        <v>0</v>
      </c>
      <c r="N6430" s="10">
        <v>0</v>
      </c>
    </row>
    <row r="6431" spans="1:14" x14ac:dyDescent="0.15">
      <c r="A6431" t="str">
        <f t="shared" si="103"/>
        <v>202005_349_4562342690043</v>
      </c>
      <c r="B6431" s="10">
        <v>202005</v>
      </c>
      <c r="C6431" s="10">
        <v>349</v>
      </c>
      <c r="D6431" s="10" t="s">
        <v>90</v>
      </c>
      <c r="E6431" s="11">
        <v>4562342690043</v>
      </c>
      <c r="F6431" s="10">
        <v>0</v>
      </c>
      <c r="G6431" s="10">
        <v>0</v>
      </c>
      <c r="H6431" s="10" t="s">
        <v>21</v>
      </c>
      <c r="I6431" s="10" t="s">
        <v>19</v>
      </c>
      <c r="J6431" s="10" t="s">
        <v>329</v>
      </c>
      <c r="K6431" s="10">
        <v>4</v>
      </c>
      <c r="L6431" s="10">
        <v>1</v>
      </c>
      <c r="M6431" s="10">
        <v>0</v>
      </c>
      <c r="N6431" s="10">
        <v>0</v>
      </c>
    </row>
    <row r="6432" spans="1:14" x14ac:dyDescent="0.15">
      <c r="A6432" t="str">
        <f t="shared" si="103"/>
        <v>202005_349_4562342690067</v>
      </c>
      <c r="B6432" s="10">
        <v>202005</v>
      </c>
      <c r="C6432" s="10">
        <v>349</v>
      </c>
      <c r="D6432" s="10" t="s">
        <v>90</v>
      </c>
      <c r="E6432" s="11">
        <v>4562342690067</v>
      </c>
      <c r="F6432" s="10">
        <v>0</v>
      </c>
      <c r="G6432" s="10">
        <v>0</v>
      </c>
      <c r="H6432" s="10" t="s">
        <v>23</v>
      </c>
      <c r="I6432" s="10" t="s">
        <v>19</v>
      </c>
      <c r="J6432" s="10" t="s">
        <v>329</v>
      </c>
      <c r="K6432" s="10">
        <v>16</v>
      </c>
      <c r="L6432" s="10">
        <v>2</v>
      </c>
      <c r="M6432" s="10">
        <v>0</v>
      </c>
      <c r="N6432" s="10">
        <v>0</v>
      </c>
    </row>
    <row r="6433" spans="1:14" x14ac:dyDescent="0.15">
      <c r="A6433" t="str">
        <f t="shared" si="103"/>
        <v>202005_349_4562342690074</v>
      </c>
      <c r="B6433" s="10">
        <v>202005</v>
      </c>
      <c r="C6433" s="10">
        <v>349</v>
      </c>
      <c r="D6433" s="10" t="s">
        <v>90</v>
      </c>
      <c r="E6433" s="11">
        <v>4562342690074</v>
      </c>
      <c r="F6433" s="10">
        <v>0</v>
      </c>
      <c r="G6433" s="10">
        <v>0</v>
      </c>
      <c r="H6433" s="10" t="s">
        <v>24</v>
      </c>
      <c r="I6433" s="10" t="s">
        <v>19</v>
      </c>
      <c r="J6433" s="10" t="s">
        <v>329</v>
      </c>
      <c r="K6433" s="10">
        <v>4</v>
      </c>
      <c r="L6433" s="10">
        <v>0</v>
      </c>
      <c r="M6433" s="10">
        <v>0</v>
      </c>
      <c r="N6433" s="10">
        <v>0</v>
      </c>
    </row>
    <row r="6434" spans="1:14" x14ac:dyDescent="0.15">
      <c r="A6434" t="str">
        <f t="shared" si="103"/>
        <v>202005_349_4562342690081</v>
      </c>
      <c r="B6434" s="10">
        <v>202005</v>
      </c>
      <c r="C6434" s="10">
        <v>349</v>
      </c>
      <c r="D6434" s="10" t="s">
        <v>90</v>
      </c>
      <c r="E6434" s="11">
        <v>4562342690081</v>
      </c>
      <c r="F6434" s="10">
        <v>0</v>
      </c>
      <c r="G6434" s="10">
        <v>0</v>
      </c>
      <c r="H6434" s="10" t="s">
        <v>25</v>
      </c>
      <c r="I6434" s="10" t="s">
        <v>19</v>
      </c>
      <c r="J6434" s="10" t="s">
        <v>329</v>
      </c>
      <c r="K6434" s="10">
        <v>1</v>
      </c>
      <c r="L6434" s="10">
        <v>0</v>
      </c>
      <c r="M6434" s="10">
        <v>0</v>
      </c>
      <c r="N6434" s="10">
        <v>0</v>
      </c>
    </row>
    <row r="6435" spans="1:14" x14ac:dyDescent="0.15">
      <c r="A6435" t="str">
        <f t="shared" si="103"/>
        <v>202005_401_4562342690029</v>
      </c>
      <c r="B6435" s="10">
        <v>202005</v>
      </c>
      <c r="C6435" s="10">
        <v>401</v>
      </c>
      <c r="D6435" s="10" t="s">
        <v>107</v>
      </c>
      <c r="E6435" s="11">
        <v>4562342690029</v>
      </c>
      <c r="F6435" s="10">
        <v>0</v>
      </c>
      <c r="G6435" s="10">
        <v>0</v>
      </c>
      <c r="H6435" s="10" t="s">
        <v>18</v>
      </c>
      <c r="I6435" s="10" t="s">
        <v>19</v>
      </c>
      <c r="J6435" s="10" t="s">
        <v>329</v>
      </c>
      <c r="K6435" s="10">
        <v>13</v>
      </c>
      <c r="L6435" s="10">
        <v>0</v>
      </c>
      <c r="M6435" s="10">
        <v>0</v>
      </c>
      <c r="N6435" s="10">
        <v>0</v>
      </c>
    </row>
    <row r="6436" spans="1:14" x14ac:dyDescent="0.15">
      <c r="A6436" t="str">
        <f t="shared" si="103"/>
        <v>202005_401_4562342690036</v>
      </c>
      <c r="B6436" s="10">
        <v>202005</v>
      </c>
      <c r="C6436" s="10">
        <v>401</v>
      </c>
      <c r="D6436" s="10" t="s">
        <v>107</v>
      </c>
      <c r="E6436" s="11">
        <v>4562342690036</v>
      </c>
      <c r="F6436" s="10">
        <v>0</v>
      </c>
      <c r="G6436" s="10">
        <v>0</v>
      </c>
      <c r="H6436" s="10" t="s">
        <v>20</v>
      </c>
      <c r="I6436" s="10" t="s">
        <v>19</v>
      </c>
      <c r="J6436" s="10" t="s">
        <v>329</v>
      </c>
      <c r="K6436" s="10">
        <v>1</v>
      </c>
      <c r="L6436" s="10">
        <v>0</v>
      </c>
      <c r="M6436" s="10">
        <v>0</v>
      </c>
      <c r="N6436" s="10">
        <v>0</v>
      </c>
    </row>
    <row r="6437" spans="1:14" x14ac:dyDescent="0.15">
      <c r="A6437" t="str">
        <f t="shared" si="103"/>
        <v>202005_401_4562342690050</v>
      </c>
      <c r="B6437" s="10">
        <v>202005</v>
      </c>
      <c r="C6437" s="10">
        <v>401</v>
      </c>
      <c r="D6437" s="10" t="s">
        <v>107</v>
      </c>
      <c r="E6437" s="11">
        <v>4562342690050</v>
      </c>
      <c r="F6437" s="10">
        <v>0</v>
      </c>
      <c r="G6437" s="10">
        <v>0</v>
      </c>
      <c r="H6437" s="10" t="s">
        <v>22</v>
      </c>
      <c r="I6437" s="10" t="s">
        <v>19</v>
      </c>
      <c r="J6437" s="10" t="s">
        <v>329</v>
      </c>
      <c r="K6437" s="10">
        <v>2</v>
      </c>
      <c r="L6437" s="10">
        <v>0</v>
      </c>
      <c r="M6437" s="10">
        <v>0</v>
      </c>
      <c r="N6437" s="10">
        <v>0</v>
      </c>
    </row>
    <row r="6438" spans="1:14" x14ac:dyDescent="0.15">
      <c r="A6438" t="str">
        <f t="shared" si="103"/>
        <v>202005_401_4562342690043</v>
      </c>
      <c r="B6438" s="10">
        <v>202005</v>
      </c>
      <c r="C6438" s="10">
        <v>401</v>
      </c>
      <c r="D6438" s="10" t="s">
        <v>107</v>
      </c>
      <c r="E6438" s="11">
        <v>4562342690043</v>
      </c>
      <c r="F6438" s="10">
        <v>0</v>
      </c>
      <c r="G6438" s="10">
        <v>0</v>
      </c>
      <c r="H6438" s="10" t="s">
        <v>21</v>
      </c>
      <c r="I6438" s="10" t="s">
        <v>19</v>
      </c>
      <c r="J6438" s="10" t="s">
        <v>329</v>
      </c>
      <c r="K6438" s="10">
        <v>10</v>
      </c>
      <c r="L6438" s="10">
        <v>0</v>
      </c>
      <c r="M6438" s="10">
        <v>0</v>
      </c>
      <c r="N6438" s="10">
        <v>0</v>
      </c>
    </row>
    <row r="6439" spans="1:14" x14ac:dyDescent="0.15">
      <c r="A6439" t="str">
        <f t="shared" si="103"/>
        <v>202005_401_4562342690067</v>
      </c>
      <c r="B6439" s="10">
        <v>202005</v>
      </c>
      <c r="C6439" s="10">
        <v>401</v>
      </c>
      <c r="D6439" s="10" t="s">
        <v>107</v>
      </c>
      <c r="E6439" s="11">
        <v>4562342690067</v>
      </c>
      <c r="F6439" s="10">
        <v>0</v>
      </c>
      <c r="G6439" s="10">
        <v>0</v>
      </c>
      <c r="H6439" s="10" t="s">
        <v>23</v>
      </c>
      <c r="I6439" s="10" t="s">
        <v>19</v>
      </c>
      <c r="J6439" s="10" t="s">
        <v>329</v>
      </c>
      <c r="K6439" s="10">
        <v>15</v>
      </c>
      <c r="L6439" s="10">
        <v>0</v>
      </c>
      <c r="M6439" s="10">
        <v>0</v>
      </c>
      <c r="N6439" s="10">
        <v>0</v>
      </c>
    </row>
    <row r="6440" spans="1:14" x14ac:dyDescent="0.15">
      <c r="A6440" t="str">
        <f t="shared" si="103"/>
        <v>202005_401_4562342690074</v>
      </c>
      <c r="B6440" s="10">
        <v>202005</v>
      </c>
      <c r="C6440" s="10">
        <v>401</v>
      </c>
      <c r="D6440" s="10" t="s">
        <v>107</v>
      </c>
      <c r="E6440" s="11">
        <v>4562342690074</v>
      </c>
      <c r="F6440" s="10">
        <v>0</v>
      </c>
      <c r="G6440" s="10">
        <v>0</v>
      </c>
      <c r="H6440" s="10" t="s">
        <v>24</v>
      </c>
      <c r="I6440" s="10" t="s">
        <v>19</v>
      </c>
      <c r="J6440" s="10" t="s">
        <v>329</v>
      </c>
      <c r="K6440" s="10">
        <v>9</v>
      </c>
      <c r="L6440" s="10">
        <v>0</v>
      </c>
      <c r="M6440" s="10">
        <v>0</v>
      </c>
      <c r="N6440" s="10">
        <v>0</v>
      </c>
    </row>
    <row r="6441" spans="1:14" x14ac:dyDescent="0.15">
      <c r="A6441" t="str">
        <f t="shared" si="103"/>
        <v>202005_401_4562342690081</v>
      </c>
      <c r="B6441" s="10">
        <v>202005</v>
      </c>
      <c r="C6441" s="10">
        <v>401</v>
      </c>
      <c r="D6441" s="10" t="s">
        <v>107</v>
      </c>
      <c r="E6441" s="11">
        <v>4562342690081</v>
      </c>
      <c r="F6441" s="10">
        <v>0</v>
      </c>
      <c r="G6441" s="10">
        <v>0</v>
      </c>
      <c r="H6441" s="10" t="s">
        <v>25</v>
      </c>
      <c r="I6441" s="10" t="s">
        <v>19</v>
      </c>
      <c r="J6441" s="10" t="s">
        <v>329</v>
      </c>
      <c r="K6441" s="10">
        <v>2</v>
      </c>
      <c r="L6441" s="10">
        <v>0</v>
      </c>
      <c r="M6441" s="10">
        <v>0</v>
      </c>
      <c r="N6441" s="10">
        <v>0</v>
      </c>
    </row>
    <row r="6442" spans="1:14" x14ac:dyDescent="0.15">
      <c r="A6442" t="str">
        <f t="shared" si="103"/>
        <v>202005_91_4562342690029</v>
      </c>
      <c r="B6442" s="10">
        <v>202005</v>
      </c>
      <c r="C6442" s="10">
        <v>91</v>
      </c>
      <c r="D6442" s="10" t="s">
        <v>49</v>
      </c>
      <c r="E6442" s="11">
        <v>4562342690029</v>
      </c>
      <c r="F6442" s="10">
        <v>0</v>
      </c>
      <c r="G6442" s="10">
        <v>0</v>
      </c>
      <c r="H6442" s="10" t="s">
        <v>18</v>
      </c>
      <c r="I6442" s="10" t="s">
        <v>19</v>
      </c>
      <c r="J6442" s="10" t="s">
        <v>329</v>
      </c>
      <c r="K6442" s="10">
        <v>20</v>
      </c>
      <c r="L6442" s="10">
        <v>1</v>
      </c>
      <c r="M6442" s="10">
        <v>0</v>
      </c>
      <c r="N6442" s="10">
        <v>0</v>
      </c>
    </row>
    <row r="6443" spans="1:14" x14ac:dyDescent="0.15">
      <c r="A6443" t="str">
        <f t="shared" si="103"/>
        <v>202005_91_4562342690036</v>
      </c>
      <c r="B6443" s="10">
        <v>202005</v>
      </c>
      <c r="C6443" s="10">
        <v>91</v>
      </c>
      <c r="D6443" s="10" t="s">
        <v>49</v>
      </c>
      <c r="E6443" s="11">
        <v>4562342690036</v>
      </c>
      <c r="F6443" s="10">
        <v>0</v>
      </c>
      <c r="G6443" s="10">
        <v>0</v>
      </c>
      <c r="H6443" s="10" t="s">
        <v>20</v>
      </c>
      <c r="I6443" s="10" t="s">
        <v>19</v>
      </c>
      <c r="J6443" s="10" t="s">
        <v>329</v>
      </c>
      <c r="K6443" s="10">
        <v>10</v>
      </c>
      <c r="L6443" s="10">
        <v>0</v>
      </c>
      <c r="M6443" s="10">
        <v>0</v>
      </c>
      <c r="N6443" s="10">
        <v>0</v>
      </c>
    </row>
    <row r="6444" spans="1:14" x14ac:dyDescent="0.15">
      <c r="A6444" t="str">
        <f t="shared" si="103"/>
        <v>202005_91_4562342690050</v>
      </c>
      <c r="B6444" s="10">
        <v>202005</v>
      </c>
      <c r="C6444" s="10">
        <v>91</v>
      </c>
      <c r="D6444" s="10" t="s">
        <v>49</v>
      </c>
      <c r="E6444" s="11">
        <v>4562342690050</v>
      </c>
      <c r="F6444" s="10">
        <v>0</v>
      </c>
      <c r="G6444" s="10">
        <v>0</v>
      </c>
      <c r="H6444" s="10" t="s">
        <v>22</v>
      </c>
      <c r="I6444" s="10" t="s">
        <v>19</v>
      </c>
      <c r="J6444" s="10" t="s">
        <v>329</v>
      </c>
      <c r="K6444" s="10">
        <v>6</v>
      </c>
      <c r="L6444" s="10">
        <v>0</v>
      </c>
      <c r="M6444" s="10">
        <v>0</v>
      </c>
      <c r="N6444" s="10">
        <v>0</v>
      </c>
    </row>
    <row r="6445" spans="1:14" x14ac:dyDescent="0.15">
      <c r="A6445" t="str">
        <f t="shared" si="103"/>
        <v>202005_91_4562342690043</v>
      </c>
      <c r="B6445" s="10">
        <v>202005</v>
      </c>
      <c r="C6445" s="10">
        <v>91</v>
      </c>
      <c r="D6445" s="10" t="s">
        <v>49</v>
      </c>
      <c r="E6445" s="11">
        <v>4562342690043</v>
      </c>
      <c r="F6445" s="10">
        <v>0</v>
      </c>
      <c r="G6445" s="10">
        <v>0</v>
      </c>
      <c r="H6445" s="10" t="s">
        <v>21</v>
      </c>
      <c r="I6445" s="10" t="s">
        <v>19</v>
      </c>
      <c r="J6445" s="10" t="s">
        <v>329</v>
      </c>
      <c r="K6445" s="10">
        <v>18</v>
      </c>
      <c r="L6445" s="10">
        <v>1</v>
      </c>
      <c r="M6445" s="10">
        <v>0</v>
      </c>
      <c r="N6445" s="10">
        <v>0</v>
      </c>
    </row>
    <row r="6446" spans="1:14" x14ac:dyDescent="0.15">
      <c r="A6446" t="str">
        <f t="shared" si="103"/>
        <v>202005_91_4562342690067</v>
      </c>
      <c r="B6446" s="10">
        <v>202005</v>
      </c>
      <c r="C6446" s="10">
        <v>91</v>
      </c>
      <c r="D6446" s="10" t="s">
        <v>49</v>
      </c>
      <c r="E6446" s="11">
        <v>4562342690067</v>
      </c>
      <c r="F6446" s="10">
        <v>0</v>
      </c>
      <c r="G6446" s="10">
        <v>0</v>
      </c>
      <c r="H6446" s="10" t="s">
        <v>23</v>
      </c>
      <c r="I6446" s="10" t="s">
        <v>19</v>
      </c>
      <c r="J6446" s="10" t="s">
        <v>329</v>
      </c>
      <c r="K6446" s="10">
        <v>25</v>
      </c>
      <c r="L6446" s="10">
        <v>1</v>
      </c>
      <c r="M6446" s="10">
        <v>0</v>
      </c>
      <c r="N6446" s="10">
        <v>0</v>
      </c>
    </row>
    <row r="6447" spans="1:14" x14ac:dyDescent="0.15">
      <c r="A6447" t="str">
        <f t="shared" si="103"/>
        <v>202005_91_4562342690074</v>
      </c>
      <c r="B6447" s="10">
        <v>202005</v>
      </c>
      <c r="C6447" s="10">
        <v>91</v>
      </c>
      <c r="D6447" s="10" t="s">
        <v>49</v>
      </c>
      <c r="E6447" s="11">
        <v>4562342690074</v>
      </c>
      <c r="F6447" s="10">
        <v>0</v>
      </c>
      <c r="G6447" s="10">
        <v>0</v>
      </c>
      <c r="H6447" s="10" t="s">
        <v>24</v>
      </c>
      <c r="I6447" s="10" t="s">
        <v>19</v>
      </c>
      <c r="J6447" s="10" t="s">
        <v>329</v>
      </c>
      <c r="K6447" s="10">
        <v>15</v>
      </c>
      <c r="L6447" s="10">
        <v>1</v>
      </c>
      <c r="M6447" s="10">
        <v>0</v>
      </c>
      <c r="N6447" s="10">
        <v>0</v>
      </c>
    </row>
    <row r="6448" spans="1:14" x14ac:dyDescent="0.15">
      <c r="A6448" t="str">
        <f t="shared" si="103"/>
        <v>202005_91_4562342690081</v>
      </c>
      <c r="B6448" s="10">
        <v>202005</v>
      </c>
      <c r="C6448" s="10">
        <v>91</v>
      </c>
      <c r="D6448" s="10" t="s">
        <v>49</v>
      </c>
      <c r="E6448" s="11">
        <v>4562342690081</v>
      </c>
      <c r="F6448" s="10">
        <v>0</v>
      </c>
      <c r="G6448" s="10">
        <v>0</v>
      </c>
      <c r="H6448" s="10" t="s">
        <v>25</v>
      </c>
      <c r="I6448" s="10" t="s">
        <v>19</v>
      </c>
      <c r="J6448" s="10" t="s">
        <v>329</v>
      </c>
      <c r="K6448" s="10">
        <v>4</v>
      </c>
      <c r="L6448" s="10">
        <v>0</v>
      </c>
      <c r="M6448" s="10">
        <v>0</v>
      </c>
      <c r="N6448" s="10">
        <v>0</v>
      </c>
    </row>
    <row r="6449" spans="1:14" x14ac:dyDescent="0.15">
      <c r="A6449" t="str">
        <f t="shared" si="103"/>
        <v>202005_164_4562342690029</v>
      </c>
      <c r="B6449" s="10">
        <v>202005</v>
      </c>
      <c r="C6449" s="10">
        <v>164</v>
      </c>
      <c r="D6449" s="10" t="s">
        <v>61</v>
      </c>
      <c r="E6449" s="11">
        <v>4562342690029</v>
      </c>
      <c r="F6449" s="10">
        <v>0</v>
      </c>
      <c r="G6449" s="10">
        <v>0</v>
      </c>
      <c r="H6449" s="10" t="s">
        <v>18</v>
      </c>
      <c r="I6449" s="10" t="s">
        <v>19</v>
      </c>
      <c r="J6449" s="10" t="s">
        <v>329</v>
      </c>
      <c r="K6449" s="10">
        <v>20</v>
      </c>
      <c r="L6449" s="10">
        <v>0</v>
      </c>
      <c r="M6449" s="10">
        <v>0</v>
      </c>
      <c r="N6449" s="10">
        <v>0</v>
      </c>
    </row>
    <row r="6450" spans="1:14" x14ac:dyDescent="0.15">
      <c r="A6450" t="str">
        <f t="shared" si="103"/>
        <v>202005_164_4562342690036</v>
      </c>
      <c r="B6450" s="10">
        <v>202005</v>
      </c>
      <c r="C6450" s="10">
        <v>164</v>
      </c>
      <c r="D6450" s="10" t="s">
        <v>61</v>
      </c>
      <c r="E6450" s="11">
        <v>4562342690036</v>
      </c>
      <c r="F6450" s="10">
        <v>0</v>
      </c>
      <c r="G6450" s="10">
        <v>0</v>
      </c>
      <c r="H6450" s="10" t="s">
        <v>20</v>
      </c>
      <c r="I6450" s="10" t="s">
        <v>19</v>
      </c>
      <c r="J6450" s="10" t="s">
        <v>329</v>
      </c>
      <c r="K6450" s="10">
        <v>2</v>
      </c>
      <c r="L6450" s="10">
        <v>0</v>
      </c>
      <c r="M6450" s="10">
        <v>0</v>
      </c>
      <c r="N6450" s="10">
        <v>0</v>
      </c>
    </row>
    <row r="6451" spans="1:14" x14ac:dyDescent="0.15">
      <c r="A6451" t="str">
        <f t="shared" si="103"/>
        <v>202005_164_4562342690050</v>
      </c>
      <c r="B6451" s="10">
        <v>202005</v>
      </c>
      <c r="C6451" s="10">
        <v>164</v>
      </c>
      <c r="D6451" s="10" t="s">
        <v>61</v>
      </c>
      <c r="E6451" s="11">
        <v>4562342690050</v>
      </c>
      <c r="F6451" s="10">
        <v>0</v>
      </c>
      <c r="G6451" s="10">
        <v>0</v>
      </c>
      <c r="H6451" s="10" t="s">
        <v>22</v>
      </c>
      <c r="I6451" s="10" t="s">
        <v>19</v>
      </c>
      <c r="J6451" s="10" t="s">
        <v>329</v>
      </c>
      <c r="K6451" s="10">
        <v>2</v>
      </c>
      <c r="L6451" s="10">
        <v>0</v>
      </c>
      <c r="M6451" s="10">
        <v>0</v>
      </c>
      <c r="N6451" s="10">
        <v>0</v>
      </c>
    </row>
    <row r="6452" spans="1:14" x14ac:dyDescent="0.15">
      <c r="A6452" t="str">
        <f t="shared" si="103"/>
        <v>202005_164_4562342690043</v>
      </c>
      <c r="B6452" s="10">
        <v>202005</v>
      </c>
      <c r="C6452" s="10">
        <v>164</v>
      </c>
      <c r="D6452" s="10" t="s">
        <v>61</v>
      </c>
      <c r="E6452" s="11">
        <v>4562342690043</v>
      </c>
      <c r="F6452" s="10">
        <v>0</v>
      </c>
      <c r="G6452" s="10">
        <v>0</v>
      </c>
      <c r="H6452" s="10" t="s">
        <v>21</v>
      </c>
      <c r="I6452" s="10" t="s">
        <v>19</v>
      </c>
      <c r="J6452" s="10" t="s">
        <v>329</v>
      </c>
      <c r="K6452" s="10">
        <v>16</v>
      </c>
      <c r="L6452" s="10">
        <v>0</v>
      </c>
      <c r="M6452" s="10">
        <v>0</v>
      </c>
      <c r="N6452" s="10">
        <v>0</v>
      </c>
    </row>
    <row r="6453" spans="1:14" x14ac:dyDescent="0.15">
      <c r="A6453" t="str">
        <f t="shared" si="103"/>
        <v>202005_164_4562342690067</v>
      </c>
      <c r="B6453" s="10">
        <v>202005</v>
      </c>
      <c r="C6453" s="10">
        <v>164</v>
      </c>
      <c r="D6453" s="10" t="s">
        <v>61</v>
      </c>
      <c r="E6453" s="11">
        <v>4562342690067</v>
      </c>
      <c r="F6453" s="10">
        <v>0</v>
      </c>
      <c r="G6453" s="10">
        <v>0</v>
      </c>
      <c r="H6453" s="10" t="s">
        <v>23</v>
      </c>
      <c r="I6453" s="10" t="s">
        <v>19</v>
      </c>
      <c r="J6453" s="10" t="s">
        <v>329</v>
      </c>
      <c r="K6453" s="10">
        <v>22</v>
      </c>
      <c r="L6453" s="10">
        <v>2</v>
      </c>
      <c r="M6453" s="10">
        <v>0</v>
      </c>
      <c r="N6453" s="10">
        <v>0</v>
      </c>
    </row>
    <row r="6454" spans="1:14" x14ac:dyDescent="0.15">
      <c r="A6454" t="str">
        <f t="shared" si="103"/>
        <v>202005_164_4562342690074</v>
      </c>
      <c r="B6454" s="10">
        <v>202005</v>
      </c>
      <c r="C6454" s="10">
        <v>164</v>
      </c>
      <c r="D6454" s="10" t="s">
        <v>61</v>
      </c>
      <c r="E6454" s="11">
        <v>4562342690074</v>
      </c>
      <c r="F6454" s="10">
        <v>0</v>
      </c>
      <c r="G6454" s="10">
        <v>0</v>
      </c>
      <c r="H6454" s="10" t="s">
        <v>24</v>
      </c>
      <c r="I6454" s="10" t="s">
        <v>19</v>
      </c>
      <c r="J6454" s="10" t="s">
        <v>329</v>
      </c>
      <c r="K6454" s="10">
        <v>18</v>
      </c>
      <c r="L6454" s="10">
        <v>0</v>
      </c>
      <c r="M6454" s="10">
        <v>0</v>
      </c>
      <c r="N6454" s="10">
        <v>0</v>
      </c>
    </row>
    <row r="6455" spans="1:14" x14ac:dyDescent="0.15">
      <c r="A6455" t="str">
        <f t="shared" si="103"/>
        <v>202005_164_4562342690081</v>
      </c>
      <c r="B6455" s="10">
        <v>202005</v>
      </c>
      <c r="C6455" s="10">
        <v>164</v>
      </c>
      <c r="D6455" s="10" t="s">
        <v>61</v>
      </c>
      <c r="E6455" s="11">
        <v>4562342690081</v>
      </c>
      <c r="F6455" s="10">
        <v>0</v>
      </c>
      <c r="G6455" s="10">
        <v>0</v>
      </c>
      <c r="H6455" s="10" t="s">
        <v>25</v>
      </c>
      <c r="I6455" s="10" t="s">
        <v>19</v>
      </c>
      <c r="J6455" s="10" t="s">
        <v>329</v>
      </c>
      <c r="K6455" s="10">
        <v>3</v>
      </c>
      <c r="L6455" s="10">
        <v>0</v>
      </c>
      <c r="M6455" s="10">
        <v>0</v>
      </c>
      <c r="N6455" s="10">
        <v>0</v>
      </c>
    </row>
    <row r="6456" spans="1:14" x14ac:dyDescent="0.15">
      <c r="A6456" t="str">
        <f t="shared" si="103"/>
        <v>202005_90_4562342690029</v>
      </c>
      <c r="B6456" s="10">
        <v>202005</v>
      </c>
      <c r="C6456" s="10">
        <v>90</v>
      </c>
      <c r="D6456" s="10" t="s">
        <v>48</v>
      </c>
      <c r="E6456" s="11">
        <v>4562342690029</v>
      </c>
      <c r="F6456" s="10">
        <v>0</v>
      </c>
      <c r="G6456" s="10">
        <v>0</v>
      </c>
      <c r="H6456" s="10" t="s">
        <v>18</v>
      </c>
      <c r="I6456" s="10" t="s">
        <v>19</v>
      </c>
      <c r="J6456" s="10" t="s">
        <v>329</v>
      </c>
      <c r="K6456" s="10">
        <v>15</v>
      </c>
      <c r="L6456" s="10">
        <v>0</v>
      </c>
      <c r="M6456" s="10">
        <v>0</v>
      </c>
      <c r="N6456" s="10">
        <v>0</v>
      </c>
    </row>
    <row r="6457" spans="1:14" x14ac:dyDescent="0.15">
      <c r="A6457" t="str">
        <f t="shared" si="103"/>
        <v>202005_90_4562342690036</v>
      </c>
      <c r="B6457" s="10">
        <v>202005</v>
      </c>
      <c r="C6457" s="10">
        <v>90</v>
      </c>
      <c r="D6457" s="10" t="s">
        <v>48</v>
      </c>
      <c r="E6457" s="11">
        <v>4562342690036</v>
      </c>
      <c r="F6457" s="10">
        <v>0</v>
      </c>
      <c r="G6457" s="10">
        <v>0</v>
      </c>
      <c r="H6457" s="10" t="s">
        <v>20</v>
      </c>
      <c r="I6457" s="10" t="s">
        <v>19</v>
      </c>
      <c r="J6457" s="10" t="s">
        <v>329</v>
      </c>
      <c r="K6457" s="10">
        <v>4</v>
      </c>
      <c r="L6457" s="10">
        <v>0</v>
      </c>
      <c r="M6457" s="10">
        <v>0</v>
      </c>
      <c r="N6457" s="10">
        <v>0</v>
      </c>
    </row>
    <row r="6458" spans="1:14" x14ac:dyDescent="0.15">
      <c r="A6458" t="str">
        <f t="shared" si="103"/>
        <v>202005_90_4562342690050</v>
      </c>
      <c r="B6458" s="10">
        <v>202005</v>
      </c>
      <c r="C6458" s="10">
        <v>90</v>
      </c>
      <c r="D6458" s="10" t="s">
        <v>48</v>
      </c>
      <c r="E6458" s="11">
        <v>4562342690050</v>
      </c>
      <c r="F6458" s="10">
        <v>0</v>
      </c>
      <c r="G6458" s="10">
        <v>0</v>
      </c>
      <c r="H6458" s="10" t="s">
        <v>22</v>
      </c>
      <c r="I6458" s="10" t="s">
        <v>19</v>
      </c>
      <c r="J6458" s="10" t="s">
        <v>329</v>
      </c>
      <c r="K6458" s="10">
        <v>4</v>
      </c>
      <c r="L6458" s="10">
        <v>0</v>
      </c>
      <c r="M6458" s="10">
        <v>0</v>
      </c>
      <c r="N6458" s="10">
        <v>0</v>
      </c>
    </row>
    <row r="6459" spans="1:14" x14ac:dyDescent="0.15">
      <c r="A6459" t="str">
        <f t="shared" si="103"/>
        <v>202005_90_4562342690043</v>
      </c>
      <c r="B6459" s="10">
        <v>202005</v>
      </c>
      <c r="C6459" s="10">
        <v>90</v>
      </c>
      <c r="D6459" s="10" t="s">
        <v>48</v>
      </c>
      <c r="E6459" s="11">
        <v>4562342690043</v>
      </c>
      <c r="F6459" s="10">
        <v>0</v>
      </c>
      <c r="G6459" s="10">
        <v>0</v>
      </c>
      <c r="H6459" s="10" t="s">
        <v>21</v>
      </c>
      <c r="I6459" s="10" t="s">
        <v>19</v>
      </c>
      <c r="J6459" s="10" t="s">
        <v>329</v>
      </c>
      <c r="K6459" s="10">
        <v>9</v>
      </c>
      <c r="L6459" s="10">
        <v>0</v>
      </c>
      <c r="M6459" s="10">
        <v>0</v>
      </c>
      <c r="N6459" s="10">
        <v>0</v>
      </c>
    </row>
    <row r="6460" spans="1:14" x14ac:dyDescent="0.15">
      <c r="A6460" t="str">
        <f t="shared" si="103"/>
        <v>202005_90_4562342690067</v>
      </c>
      <c r="B6460" s="10">
        <v>202005</v>
      </c>
      <c r="C6460" s="10">
        <v>90</v>
      </c>
      <c r="D6460" s="10" t="s">
        <v>48</v>
      </c>
      <c r="E6460" s="11">
        <v>4562342690067</v>
      </c>
      <c r="F6460" s="10">
        <v>0</v>
      </c>
      <c r="G6460" s="10">
        <v>0</v>
      </c>
      <c r="H6460" s="10" t="s">
        <v>23</v>
      </c>
      <c r="I6460" s="10" t="s">
        <v>19</v>
      </c>
      <c r="J6460" s="10" t="s">
        <v>329</v>
      </c>
      <c r="K6460" s="10">
        <v>20</v>
      </c>
      <c r="L6460" s="10">
        <v>0</v>
      </c>
      <c r="M6460" s="10">
        <v>0</v>
      </c>
      <c r="N6460" s="10">
        <v>0</v>
      </c>
    </row>
    <row r="6461" spans="1:14" x14ac:dyDescent="0.15">
      <c r="A6461" t="str">
        <f t="shared" si="103"/>
        <v>202005_90_4562342690074</v>
      </c>
      <c r="B6461" s="10">
        <v>202005</v>
      </c>
      <c r="C6461" s="10">
        <v>90</v>
      </c>
      <c r="D6461" s="10" t="s">
        <v>48</v>
      </c>
      <c r="E6461" s="11">
        <v>4562342690074</v>
      </c>
      <c r="F6461" s="10">
        <v>0</v>
      </c>
      <c r="G6461" s="10">
        <v>0</v>
      </c>
      <c r="H6461" s="10" t="s">
        <v>24</v>
      </c>
      <c r="I6461" s="10" t="s">
        <v>19</v>
      </c>
      <c r="J6461" s="10" t="s">
        <v>329</v>
      </c>
      <c r="K6461" s="10">
        <v>22</v>
      </c>
      <c r="L6461" s="10">
        <v>2</v>
      </c>
      <c r="M6461" s="10">
        <v>0</v>
      </c>
      <c r="N6461" s="10">
        <v>0</v>
      </c>
    </row>
    <row r="6462" spans="1:14" x14ac:dyDescent="0.15">
      <c r="A6462" t="str">
        <f t="shared" si="103"/>
        <v>202005_90_4562342690081</v>
      </c>
      <c r="B6462" s="10">
        <v>202005</v>
      </c>
      <c r="C6462" s="10">
        <v>90</v>
      </c>
      <c r="D6462" s="10" t="s">
        <v>48</v>
      </c>
      <c r="E6462" s="11">
        <v>4562342690081</v>
      </c>
      <c r="F6462" s="10">
        <v>0</v>
      </c>
      <c r="G6462" s="10">
        <v>0</v>
      </c>
      <c r="H6462" s="10" t="s">
        <v>25</v>
      </c>
      <c r="I6462" s="10" t="s">
        <v>19</v>
      </c>
      <c r="J6462" s="10" t="s">
        <v>329</v>
      </c>
      <c r="K6462" s="10">
        <v>5</v>
      </c>
      <c r="L6462" s="10">
        <v>0</v>
      </c>
      <c r="M6462" s="10">
        <v>0</v>
      </c>
      <c r="N6462" s="10">
        <v>0</v>
      </c>
    </row>
    <row r="6463" spans="1:14" x14ac:dyDescent="0.15">
      <c r="A6463" t="str">
        <f t="shared" si="103"/>
        <v>202005_302_4562342690029</v>
      </c>
      <c r="B6463" s="10">
        <v>202005</v>
      </c>
      <c r="C6463" s="10">
        <v>302</v>
      </c>
      <c r="D6463" s="10" t="s">
        <v>72</v>
      </c>
      <c r="E6463" s="11">
        <v>4562342690029</v>
      </c>
      <c r="F6463" s="10">
        <v>0</v>
      </c>
      <c r="G6463" s="10">
        <v>0</v>
      </c>
      <c r="H6463" s="10" t="s">
        <v>18</v>
      </c>
      <c r="I6463" s="10" t="s">
        <v>19</v>
      </c>
      <c r="J6463" s="10" t="s">
        <v>329</v>
      </c>
      <c r="K6463" s="10">
        <v>19</v>
      </c>
      <c r="L6463" s="10">
        <v>1</v>
      </c>
      <c r="M6463" s="10">
        <v>0</v>
      </c>
      <c r="N6463" s="10">
        <v>0</v>
      </c>
    </row>
    <row r="6464" spans="1:14" x14ac:dyDescent="0.15">
      <c r="A6464" t="str">
        <f t="shared" si="103"/>
        <v>202005_302_4562342690036</v>
      </c>
      <c r="B6464" s="10">
        <v>202005</v>
      </c>
      <c r="C6464" s="10">
        <v>302</v>
      </c>
      <c r="D6464" s="10" t="s">
        <v>72</v>
      </c>
      <c r="E6464" s="11">
        <v>4562342690036</v>
      </c>
      <c r="F6464" s="10">
        <v>0</v>
      </c>
      <c r="G6464" s="10">
        <v>0</v>
      </c>
      <c r="H6464" s="10" t="s">
        <v>20</v>
      </c>
      <c r="I6464" s="10" t="s">
        <v>19</v>
      </c>
      <c r="J6464" s="10" t="s">
        <v>329</v>
      </c>
      <c r="K6464" s="10">
        <v>6</v>
      </c>
      <c r="L6464" s="10">
        <v>0</v>
      </c>
      <c r="M6464" s="10">
        <v>0</v>
      </c>
      <c r="N6464" s="10">
        <v>0</v>
      </c>
    </row>
    <row r="6465" spans="1:14" x14ac:dyDescent="0.15">
      <c r="A6465" t="str">
        <f t="shared" si="103"/>
        <v>202005_302_4562342690050</v>
      </c>
      <c r="B6465" s="10">
        <v>202005</v>
      </c>
      <c r="C6465" s="10">
        <v>302</v>
      </c>
      <c r="D6465" s="10" t="s">
        <v>72</v>
      </c>
      <c r="E6465" s="11">
        <v>4562342690050</v>
      </c>
      <c r="F6465" s="10">
        <v>0</v>
      </c>
      <c r="G6465" s="10">
        <v>0</v>
      </c>
      <c r="H6465" s="10" t="s">
        <v>22</v>
      </c>
      <c r="I6465" s="10" t="s">
        <v>19</v>
      </c>
      <c r="J6465" s="10" t="s">
        <v>329</v>
      </c>
      <c r="K6465" s="10">
        <v>7</v>
      </c>
      <c r="L6465" s="10">
        <v>0</v>
      </c>
      <c r="M6465" s="10">
        <v>0</v>
      </c>
      <c r="N6465" s="10">
        <v>0</v>
      </c>
    </row>
    <row r="6466" spans="1:14" x14ac:dyDescent="0.15">
      <c r="A6466" t="str">
        <f t="shared" si="103"/>
        <v>202005_302_4562342690043</v>
      </c>
      <c r="B6466" s="10">
        <v>202005</v>
      </c>
      <c r="C6466" s="10">
        <v>302</v>
      </c>
      <c r="D6466" s="10" t="s">
        <v>72</v>
      </c>
      <c r="E6466" s="11">
        <v>4562342690043</v>
      </c>
      <c r="F6466" s="10">
        <v>0</v>
      </c>
      <c r="G6466" s="10">
        <v>0</v>
      </c>
      <c r="H6466" s="10" t="s">
        <v>21</v>
      </c>
      <c r="I6466" s="10" t="s">
        <v>19</v>
      </c>
      <c r="J6466" s="10" t="s">
        <v>329</v>
      </c>
      <c r="K6466" s="10">
        <v>9</v>
      </c>
      <c r="L6466" s="10">
        <v>1</v>
      </c>
      <c r="M6466" s="10">
        <v>0</v>
      </c>
      <c r="N6466" s="10">
        <v>0</v>
      </c>
    </row>
    <row r="6467" spans="1:14" x14ac:dyDescent="0.15">
      <c r="A6467" t="str">
        <f t="shared" si="103"/>
        <v>202005_302_4562342690067</v>
      </c>
      <c r="B6467" s="10">
        <v>202005</v>
      </c>
      <c r="C6467" s="10">
        <v>302</v>
      </c>
      <c r="D6467" s="10" t="s">
        <v>72</v>
      </c>
      <c r="E6467" s="11">
        <v>4562342690067</v>
      </c>
      <c r="F6467" s="10">
        <v>0</v>
      </c>
      <c r="G6467" s="10">
        <v>0</v>
      </c>
      <c r="H6467" s="10" t="s">
        <v>23</v>
      </c>
      <c r="I6467" s="10" t="s">
        <v>19</v>
      </c>
      <c r="J6467" s="10" t="s">
        <v>329</v>
      </c>
      <c r="K6467" s="10">
        <v>21</v>
      </c>
      <c r="L6467" s="10">
        <v>0</v>
      </c>
      <c r="M6467" s="10">
        <v>0</v>
      </c>
      <c r="N6467" s="10">
        <v>0</v>
      </c>
    </row>
    <row r="6468" spans="1:14" x14ac:dyDescent="0.15">
      <c r="A6468" t="str">
        <f t="shared" si="103"/>
        <v>202005_302_4562342690074</v>
      </c>
      <c r="B6468" s="10">
        <v>202005</v>
      </c>
      <c r="C6468" s="10">
        <v>302</v>
      </c>
      <c r="D6468" s="10" t="s">
        <v>72</v>
      </c>
      <c r="E6468" s="11">
        <v>4562342690074</v>
      </c>
      <c r="F6468" s="10">
        <v>0</v>
      </c>
      <c r="G6468" s="10">
        <v>0</v>
      </c>
      <c r="H6468" s="10" t="s">
        <v>24</v>
      </c>
      <c r="I6468" s="10" t="s">
        <v>19</v>
      </c>
      <c r="J6468" s="10" t="s">
        <v>329</v>
      </c>
      <c r="K6468" s="10">
        <v>17</v>
      </c>
      <c r="L6468" s="10">
        <v>1</v>
      </c>
      <c r="M6468" s="10">
        <v>0</v>
      </c>
      <c r="N6468" s="10">
        <v>0</v>
      </c>
    </row>
    <row r="6469" spans="1:14" x14ac:dyDescent="0.15">
      <c r="A6469" t="str">
        <f t="shared" si="103"/>
        <v>202005_302_4562342690081</v>
      </c>
      <c r="B6469" s="10">
        <v>202005</v>
      </c>
      <c r="C6469" s="10">
        <v>302</v>
      </c>
      <c r="D6469" s="10" t="s">
        <v>72</v>
      </c>
      <c r="E6469" s="11">
        <v>4562342690081</v>
      </c>
      <c r="F6469" s="10">
        <v>0</v>
      </c>
      <c r="G6469" s="10">
        <v>0</v>
      </c>
      <c r="H6469" s="10" t="s">
        <v>25</v>
      </c>
      <c r="I6469" s="10" t="s">
        <v>19</v>
      </c>
      <c r="J6469" s="10" t="s">
        <v>329</v>
      </c>
      <c r="K6469" s="10">
        <v>2</v>
      </c>
      <c r="L6469" s="10">
        <v>1</v>
      </c>
      <c r="M6469" s="10">
        <v>0</v>
      </c>
      <c r="N6469" s="10">
        <v>0</v>
      </c>
    </row>
    <row r="6470" spans="1:14" x14ac:dyDescent="0.15">
      <c r="A6470" t="str">
        <f t="shared" si="103"/>
        <v>202005_328_4562342690029</v>
      </c>
      <c r="B6470" s="10">
        <v>202005</v>
      </c>
      <c r="C6470" s="10">
        <v>328</v>
      </c>
      <c r="D6470" s="10" t="s">
        <v>86</v>
      </c>
      <c r="E6470" s="11">
        <v>4562342690029</v>
      </c>
      <c r="F6470" s="10">
        <v>0</v>
      </c>
      <c r="G6470" s="10">
        <v>0</v>
      </c>
      <c r="H6470" s="10" t="s">
        <v>18</v>
      </c>
      <c r="I6470" s="10" t="s">
        <v>19</v>
      </c>
      <c r="J6470" s="10" t="s">
        <v>329</v>
      </c>
      <c r="K6470" s="10">
        <v>17</v>
      </c>
      <c r="L6470" s="10">
        <v>0</v>
      </c>
      <c r="M6470" s="10">
        <v>0</v>
      </c>
      <c r="N6470" s="10">
        <v>0</v>
      </c>
    </row>
    <row r="6471" spans="1:14" x14ac:dyDescent="0.15">
      <c r="A6471" t="str">
        <f t="shared" si="103"/>
        <v>202005_328_4562342690036</v>
      </c>
      <c r="B6471" s="10">
        <v>202005</v>
      </c>
      <c r="C6471" s="10">
        <v>328</v>
      </c>
      <c r="D6471" s="10" t="s">
        <v>86</v>
      </c>
      <c r="E6471" s="11">
        <v>4562342690036</v>
      </c>
      <c r="F6471" s="10">
        <v>0</v>
      </c>
      <c r="G6471" s="10">
        <v>0</v>
      </c>
      <c r="H6471" s="10" t="s">
        <v>20</v>
      </c>
      <c r="I6471" s="10" t="s">
        <v>19</v>
      </c>
      <c r="J6471" s="10" t="s">
        <v>329</v>
      </c>
      <c r="K6471" s="10">
        <v>6</v>
      </c>
      <c r="L6471" s="10">
        <v>0</v>
      </c>
      <c r="M6471" s="10">
        <v>0</v>
      </c>
      <c r="N6471" s="10">
        <v>0</v>
      </c>
    </row>
    <row r="6472" spans="1:14" x14ac:dyDescent="0.15">
      <c r="A6472" t="str">
        <f t="shared" si="103"/>
        <v>202005_328_4562342690050</v>
      </c>
      <c r="B6472" s="10">
        <v>202005</v>
      </c>
      <c r="C6472" s="10">
        <v>328</v>
      </c>
      <c r="D6472" s="10" t="s">
        <v>86</v>
      </c>
      <c r="E6472" s="11">
        <v>4562342690050</v>
      </c>
      <c r="F6472" s="10">
        <v>0</v>
      </c>
      <c r="G6472" s="10">
        <v>0</v>
      </c>
      <c r="H6472" s="10" t="s">
        <v>22</v>
      </c>
      <c r="I6472" s="10" t="s">
        <v>19</v>
      </c>
      <c r="J6472" s="10" t="s">
        <v>329</v>
      </c>
      <c r="K6472" s="10">
        <v>4</v>
      </c>
      <c r="L6472" s="10">
        <v>0</v>
      </c>
      <c r="M6472" s="10">
        <v>0</v>
      </c>
      <c r="N6472" s="10">
        <v>0</v>
      </c>
    </row>
    <row r="6473" spans="1:14" x14ac:dyDescent="0.15">
      <c r="A6473" t="str">
        <f t="shared" si="103"/>
        <v>202005_328_4562342690043</v>
      </c>
      <c r="B6473" s="10">
        <v>202005</v>
      </c>
      <c r="C6473" s="10">
        <v>328</v>
      </c>
      <c r="D6473" s="10" t="s">
        <v>86</v>
      </c>
      <c r="E6473" s="11">
        <v>4562342690043</v>
      </c>
      <c r="F6473" s="10">
        <v>0</v>
      </c>
      <c r="G6473" s="10">
        <v>0</v>
      </c>
      <c r="H6473" s="10" t="s">
        <v>21</v>
      </c>
      <c r="I6473" s="10" t="s">
        <v>19</v>
      </c>
      <c r="J6473" s="10" t="s">
        <v>329</v>
      </c>
      <c r="K6473" s="10">
        <v>16</v>
      </c>
      <c r="L6473" s="10">
        <v>0</v>
      </c>
      <c r="M6473" s="10">
        <v>0</v>
      </c>
      <c r="N6473" s="10">
        <v>0</v>
      </c>
    </row>
    <row r="6474" spans="1:14" x14ac:dyDescent="0.15">
      <c r="A6474" t="str">
        <f t="shared" si="103"/>
        <v>202005_328_4562342690067</v>
      </c>
      <c r="B6474" s="10">
        <v>202005</v>
      </c>
      <c r="C6474" s="10">
        <v>328</v>
      </c>
      <c r="D6474" s="10" t="s">
        <v>86</v>
      </c>
      <c r="E6474" s="11">
        <v>4562342690067</v>
      </c>
      <c r="F6474" s="10">
        <v>0</v>
      </c>
      <c r="G6474" s="10">
        <v>0</v>
      </c>
      <c r="H6474" s="10" t="s">
        <v>23</v>
      </c>
      <c r="I6474" s="10" t="s">
        <v>19</v>
      </c>
      <c r="J6474" s="10" t="s">
        <v>329</v>
      </c>
      <c r="K6474" s="10">
        <v>20</v>
      </c>
      <c r="L6474" s="10">
        <v>3</v>
      </c>
      <c r="M6474" s="10">
        <v>0</v>
      </c>
      <c r="N6474" s="10">
        <v>0</v>
      </c>
    </row>
    <row r="6475" spans="1:14" x14ac:dyDescent="0.15">
      <c r="A6475" t="str">
        <f t="shared" si="103"/>
        <v>202005_328_4562342690074</v>
      </c>
      <c r="B6475" s="10">
        <v>202005</v>
      </c>
      <c r="C6475" s="10">
        <v>328</v>
      </c>
      <c r="D6475" s="10" t="s">
        <v>86</v>
      </c>
      <c r="E6475" s="11">
        <v>4562342690074</v>
      </c>
      <c r="F6475" s="10">
        <v>0</v>
      </c>
      <c r="G6475" s="10">
        <v>0</v>
      </c>
      <c r="H6475" s="10" t="s">
        <v>24</v>
      </c>
      <c r="I6475" s="10" t="s">
        <v>19</v>
      </c>
      <c r="J6475" s="10" t="s">
        <v>329</v>
      </c>
      <c r="K6475" s="10">
        <v>14</v>
      </c>
      <c r="L6475" s="10">
        <v>0</v>
      </c>
      <c r="M6475" s="10">
        <v>0</v>
      </c>
      <c r="N6475" s="10">
        <v>0</v>
      </c>
    </row>
    <row r="6476" spans="1:14" x14ac:dyDescent="0.15">
      <c r="A6476" t="str">
        <f t="shared" si="103"/>
        <v>202005_328_4562342690081</v>
      </c>
      <c r="B6476" s="10">
        <v>202005</v>
      </c>
      <c r="C6476" s="10">
        <v>328</v>
      </c>
      <c r="D6476" s="10" t="s">
        <v>86</v>
      </c>
      <c r="E6476" s="11">
        <v>4562342690081</v>
      </c>
      <c r="F6476" s="10">
        <v>0</v>
      </c>
      <c r="G6476" s="10">
        <v>0</v>
      </c>
      <c r="H6476" s="10" t="s">
        <v>25</v>
      </c>
      <c r="I6476" s="10" t="s">
        <v>19</v>
      </c>
      <c r="J6476" s="10" t="s">
        <v>329</v>
      </c>
      <c r="K6476" s="10">
        <v>2</v>
      </c>
      <c r="L6476" s="10">
        <v>2</v>
      </c>
      <c r="M6476" s="10">
        <v>0</v>
      </c>
      <c r="N6476" s="10">
        <v>0</v>
      </c>
    </row>
    <row r="6477" spans="1:14" x14ac:dyDescent="0.15">
      <c r="A6477" t="str">
        <f t="shared" si="103"/>
        <v>202005_387_4562342690029</v>
      </c>
      <c r="B6477" s="10">
        <v>202005</v>
      </c>
      <c r="C6477" s="10">
        <v>387</v>
      </c>
      <c r="D6477" s="10" t="s">
        <v>99</v>
      </c>
      <c r="E6477" s="11">
        <v>4562342690029</v>
      </c>
      <c r="F6477" s="10">
        <v>0</v>
      </c>
      <c r="G6477" s="10">
        <v>0</v>
      </c>
      <c r="H6477" s="10" t="s">
        <v>18</v>
      </c>
      <c r="I6477" s="10" t="s">
        <v>19</v>
      </c>
      <c r="J6477" s="10" t="s">
        <v>329</v>
      </c>
      <c r="K6477" s="10">
        <v>0</v>
      </c>
      <c r="L6477" s="10">
        <v>0</v>
      </c>
      <c r="M6477" s="10">
        <v>0</v>
      </c>
      <c r="N6477" s="10">
        <v>0</v>
      </c>
    </row>
    <row r="6478" spans="1:14" x14ac:dyDescent="0.15">
      <c r="A6478" t="str">
        <f t="shared" si="103"/>
        <v>202005_387_4562342690036</v>
      </c>
      <c r="B6478" s="10">
        <v>202005</v>
      </c>
      <c r="C6478" s="10">
        <v>387</v>
      </c>
      <c r="D6478" s="10" t="s">
        <v>99</v>
      </c>
      <c r="E6478" s="11">
        <v>4562342690036</v>
      </c>
      <c r="F6478" s="10">
        <v>0</v>
      </c>
      <c r="G6478" s="10">
        <v>0</v>
      </c>
      <c r="H6478" s="10" t="s">
        <v>20</v>
      </c>
      <c r="I6478" s="10" t="s">
        <v>19</v>
      </c>
      <c r="J6478" s="10" t="s">
        <v>329</v>
      </c>
      <c r="K6478" s="10">
        <v>0</v>
      </c>
      <c r="L6478" s="10">
        <v>0</v>
      </c>
      <c r="M6478" s="10">
        <v>0</v>
      </c>
      <c r="N6478" s="10">
        <v>0</v>
      </c>
    </row>
    <row r="6479" spans="1:14" x14ac:dyDescent="0.15">
      <c r="A6479" t="str">
        <f t="shared" si="103"/>
        <v>202005_387_4562342690050</v>
      </c>
      <c r="B6479" s="10">
        <v>202005</v>
      </c>
      <c r="C6479" s="10">
        <v>387</v>
      </c>
      <c r="D6479" s="10" t="s">
        <v>99</v>
      </c>
      <c r="E6479" s="11">
        <v>4562342690050</v>
      </c>
      <c r="F6479" s="10">
        <v>0</v>
      </c>
      <c r="G6479" s="10">
        <v>0</v>
      </c>
      <c r="H6479" s="10" t="s">
        <v>22</v>
      </c>
      <c r="I6479" s="10" t="s">
        <v>19</v>
      </c>
      <c r="J6479" s="10" t="s">
        <v>329</v>
      </c>
      <c r="K6479" s="10">
        <v>0</v>
      </c>
      <c r="L6479" s="10">
        <v>0</v>
      </c>
      <c r="M6479" s="10">
        <v>0</v>
      </c>
      <c r="N6479" s="10">
        <v>0</v>
      </c>
    </row>
    <row r="6480" spans="1:14" x14ac:dyDescent="0.15">
      <c r="A6480" t="str">
        <f t="shared" si="103"/>
        <v>202005_387_4562342690043</v>
      </c>
      <c r="B6480" s="10">
        <v>202005</v>
      </c>
      <c r="C6480" s="10">
        <v>387</v>
      </c>
      <c r="D6480" s="10" t="s">
        <v>99</v>
      </c>
      <c r="E6480" s="11">
        <v>4562342690043</v>
      </c>
      <c r="F6480" s="10">
        <v>0</v>
      </c>
      <c r="G6480" s="10">
        <v>0</v>
      </c>
      <c r="H6480" s="10" t="s">
        <v>21</v>
      </c>
      <c r="I6480" s="10" t="s">
        <v>19</v>
      </c>
      <c r="J6480" s="10" t="s">
        <v>329</v>
      </c>
      <c r="K6480" s="10">
        <v>0</v>
      </c>
      <c r="L6480" s="10">
        <v>0</v>
      </c>
      <c r="M6480" s="10">
        <v>0</v>
      </c>
      <c r="N6480" s="10">
        <v>0</v>
      </c>
    </row>
    <row r="6481" spans="1:14" x14ac:dyDescent="0.15">
      <c r="A6481" t="str">
        <f t="shared" si="103"/>
        <v>202005_387_4562342690067</v>
      </c>
      <c r="B6481" s="10">
        <v>202005</v>
      </c>
      <c r="C6481" s="10">
        <v>387</v>
      </c>
      <c r="D6481" s="10" t="s">
        <v>99</v>
      </c>
      <c r="E6481" s="11">
        <v>4562342690067</v>
      </c>
      <c r="F6481" s="10">
        <v>0</v>
      </c>
      <c r="G6481" s="10">
        <v>0</v>
      </c>
      <c r="H6481" s="10" t="s">
        <v>23</v>
      </c>
      <c r="I6481" s="10" t="s">
        <v>19</v>
      </c>
      <c r="J6481" s="10" t="s">
        <v>329</v>
      </c>
      <c r="K6481" s="10">
        <v>0</v>
      </c>
      <c r="L6481" s="10">
        <v>0</v>
      </c>
      <c r="M6481" s="10">
        <v>0</v>
      </c>
      <c r="N6481" s="10">
        <v>0</v>
      </c>
    </row>
    <row r="6482" spans="1:14" x14ac:dyDescent="0.15">
      <c r="A6482" t="str">
        <f t="shared" si="103"/>
        <v>202005_387_4562342690074</v>
      </c>
      <c r="B6482" s="10">
        <v>202005</v>
      </c>
      <c r="C6482" s="10">
        <v>387</v>
      </c>
      <c r="D6482" s="10" t="s">
        <v>99</v>
      </c>
      <c r="E6482" s="11">
        <v>4562342690074</v>
      </c>
      <c r="F6482" s="10">
        <v>0</v>
      </c>
      <c r="G6482" s="10">
        <v>0</v>
      </c>
      <c r="H6482" s="10" t="s">
        <v>24</v>
      </c>
      <c r="I6482" s="10" t="s">
        <v>19</v>
      </c>
      <c r="J6482" s="10" t="s">
        <v>329</v>
      </c>
      <c r="K6482" s="10">
        <v>0</v>
      </c>
      <c r="L6482" s="10">
        <v>0</v>
      </c>
      <c r="M6482" s="10">
        <v>0</v>
      </c>
      <c r="N6482" s="10">
        <v>0</v>
      </c>
    </row>
    <row r="6483" spans="1:14" x14ac:dyDescent="0.15">
      <c r="A6483" t="str">
        <f t="shared" si="103"/>
        <v>202005_387_4562342690081</v>
      </c>
      <c r="B6483" s="10">
        <v>202005</v>
      </c>
      <c r="C6483" s="10">
        <v>387</v>
      </c>
      <c r="D6483" s="10" t="s">
        <v>99</v>
      </c>
      <c r="E6483" s="11">
        <v>4562342690081</v>
      </c>
      <c r="F6483" s="10">
        <v>0</v>
      </c>
      <c r="G6483" s="10">
        <v>0</v>
      </c>
      <c r="H6483" s="10" t="s">
        <v>25</v>
      </c>
      <c r="I6483" s="10" t="s">
        <v>19</v>
      </c>
      <c r="J6483" s="10" t="s">
        <v>329</v>
      </c>
      <c r="K6483" s="10">
        <v>0</v>
      </c>
      <c r="L6483" s="10">
        <v>0</v>
      </c>
      <c r="M6483" s="10">
        <v>0</v>
      </c>
      <c r="N6483" s="10">
        <v>0</v>
      </c>
    </row>
    <row r="6484" spans="1:14" x14ac:dyDescent="0.15">
      <c r="A6484" t="str">
        <f t="shared" si="103"/>
        <v>202005_395_4562342690029</v>
      </c>
      <c r="B6484" s="10">
        <v>202005</v>
      </c>
      <c r="C6484" s="10">
        <v>395</v>
      </c>
      <c r="D6484" s="10" t="s">
        <v>103</v>
      </c>
      <c r="E6484" s="11">
        <v>4562342690029</v>
      </c>
      <c r="F6484" s="10">
        <v>0</v>
      </c>
      <c r="G6484" s="10">
        <v>0</v>
      </c>
      <c r="H6484" s="10" t="s">
        <v>18</v>
      </c>
      <c r="I6484" s="10" t="s">
        <v>19</v>
      </c>
      <c r="J6484" s="10" t="s">
        <v>329</v>
      </c>
      <c r="K6484" s="10">
        <v>15</v>
      </c>
      <c r="L6484" s="10">
        <v>1</v>
      </c>
      <c r="M6484" s="10">
        <v>0</v>
      </c>
      <c r="N6484" s="10">
        <v>0</v>
      </c>
    </row>
    <row r="6485" spans="1:14" x14ac:dyDescent="0.15">
      <c r="A6485" t="str">
        <f t="shared" si="103"/>
        <v>202005_395_4562342690036</v>
      </c>
      <c r="B6485" s="10">
        <v>202005</v>
      </c>
      <c r="C6485" s="10">
        <v>395</v>
      </c>
      <c r="D6485" s="10" t="s">
        <v>103</v>
      </c>
      <c r="E6485" s="11">
        <v>4562342690036</v>
      </c>
      <c r="F6485" s="10">
        <v>0</v>
      </c>
      <c r="G6485" s="10">
        <v>0</v>
      </c>
      <c r="H6485" s="10" t="s">
        <v>20</v>
      </c>
      <c r="I6485" s="10" t="s">
        <v>19</v>
      </c>
      <c r="J6485" s="10" t="s">
        <v>329</v>
      </c>
      <c r="K6485" s="10">
        <v>7</v>
      </c>
      <c r="L6485" s="10">
        <v>0</v>
      </c>
      <c r="M6485" s="10">
        <v>0</v>
      </c>
      <c r="N6485" s="10">
        <v>0</v>
      </c>
    </row>
    <row r="6486" spans="1:14" x14ac:dyDescent="0.15">
      <c r="A6486" t="str">
        <f t="shared" si="103"/>
        <v>202005_395_4562342690050</v>
      </c>
      <c r="B6486" s="10">
        <v>202005</v>
      </c>
      <c r="C6486" s="10">
        <v>395</v>
      </c>
      <c r="D6486" s="10" t="s">
        <v>103</v>
      </c>
      <c r="E6486" s="11">
        <v>4562342690050</v>
      </c>
      <c r="F6486" s="10">
        <v>0</v>
      </c>
      <c r="G6486" s="10">
        <v>0</v>
      </c>
      <c r="H6486" s="10" t="s">
        <v>22</v>
      </c>
      <c r="I6486" s="10" t="s">
        <v>19</v>
      </c>
      <c r="J6486" s="10" t="s">
        <v>329</v>
      </c>
      <c r="K6486" s="10">
        <v>4</v>
      </c>
      <c r="L6486" s="10">
        <v>0</v>
      </c>
      <c r="M6486" s="10">
        <v>0</v>
      </c>
      <c r="N6486" s="10">
        <v>0</v>
      </c>
    </row>
    <row r="6487" spans="1:14" x14ac:dyDescent="0.15">
      <c r="A6487" t="str">
        <f t="shared" si="103"/>
        <v>202005_395_4562342690043</v>
      </c>
      <c r="B6487" s="10">
        <v>202005</v>
      </c>
      <c r="C6487" s="10">
        <v>395</v>
      </c>
      <c r="D6487" s="10" t="s">
        <v>103</v>
      </c>
      <c r="E6487" s="11">
        <v>4562342690043</v>
      </c>
      <c r="F6487" s="10">
        <v>0</v>
      </c>
      <c r="G6487" s="10">
        <v>0</v>
      </c>
      <c r="H6487" s="10" t="s">
        <v>21</v>
      </c>
      <c r="I6487" s="10" t="s">
        <v>19</v>
      </c>
      <c r="J6487" s="10" t="s">
        <v>329</v>
      </c>
      <c r="K6487" s="10">
        <v>14</v>
      </c>
      <c r="L6487" s="10">
        <v>0</v>
      </c>
      <c r="M6487" s="10">
        <v>0</v>
      </c>
      <c r="N6487" s="10">
        <v>0</v>
      </c>
    </row>
    <row r="6488" spans="1:14" x14ac:dyDescent="0.15">
      <c r="A6488" t="str">
        <f t="shared" si="103"/>
        <v>202005_395_4562342690067</v>
      </c>
      <c r="B6488" s="10">
        <v>202005</v>
      </c>
      <c r="C6488" s="10">
        <v>395</v>
      </c>
      <c r="D6488" s="10" t="s">
        <v>103</v>
      </c>
      <c r="E6488" s="11">
        <v>4562342690067</v>
      </c>
      <c r="F6488" s="10">
        <v>0</v>
      </c>
      <c r="G6488" s="10">
        <v>0</v>
      </c>
      <c r="H6488" s="10" t="s">
        <v>23</v>
      </c>
      <c r="I6488" s="10" t="s">
        <v>19</v>
      </c>
      <c r="J6488" s="10" t="s">
        <v>329</v>
      </c>
      <c r="K6488" s="10">
        <v>20</v>
      </c>
      <c r="L6488" s="10">
        <v>0</v>
      </c>
      <c r="M6488" s="10">
        <v>0</v>
      </c>
      <c r="N6488" s="10">
        <v>0</v>
      </c>
    </row>
    <row r="6489" spans="1:14" x14ac:dyDescent="0.15">
      <c r="A6489" t="str">
        <f t="shared" ref="A6489:A6552" si="104">B6489&amp;"_"&amp;C6489&amp;"_"&amp;E6489</f>
        <v>202005_395_4562342690074</v>
      </c>
      <c r="B6489" s="10">
        <v>202005</v>
      </c>
      <c r="C6489" s="10">
        <v>395</v>
      </c>
      <c r="D6489" s="10" t="s">
        <v>103</v>
      </c>
      <c r="E6489" s="11">
        <v>4562342690074</v>
      </c>
      <c r="F6489" s="10">
        <v>0</v>
      </c>
      <c r="G6489" s="10">
        <v>0</v>
      </c>
      <c r="H6489" s="10" t="s">
        <v>24</v>
      </c>
      <c r="I6489" s="10" t="s">
        <v>19</v>
      </c>
      <c r="J6489" s="10" t="s">
        <v>329</v>
      </c>
      <c r="K6489" s="10">
        <v>13</v>
      </c>
      <c r="L6489" s="10">
        <v>1</v>
      </c>
      <c r="M6489" s="10">
        <v>0</v>
      </c>
      <c r="N6489" s="10">
        <v>0</v>
      </c>
    </row>
    <row r="6490" spans="1:14" x14ac:dyDescent="0.15">
      <c r="A6490" t="str">
        <f t="shared" si="104"/>
        <v>202005_395_4562342690081</v>
      </c>
      <c r="B6490" s="10">
        <v>202005</v>
      </c>
      <c r="C6490" s="10">
        <v>395</v>
      </c>
      <c r="D6490" s="10" t="s">
        <v>103</v>
      </c>
      <c r="E6490" s="11">
        <v>4562342690081</v>
      </c>
      <c r="F6490" s="10">
        <v>0</v>
      </c>
      <c r="G6490" s="10">
        <v>0</v>
      </c>
      <c r="H6490" s="10" t="s">
        <v>25</v>
      </c>
      <c r="I6490" s="10" t="s">
        <v>19</v>
      </c>
      <c r="J6490" s="10" t="s">
        <v>329</v>
      </c>
      <c r="K6490" s="10">
        <v>1</v>
      </c>
      <c r="L6490" s="10">
        <v>0</v>
      </c>
      <c r="M6490" s="10">
        <v>0</v>
      </c>
      <c r="N6490" s="10">
        <v>0</v>
      </c>
    </row>
    <row r="6491" spans="1:14" x14ac:dyDescent="0.15">
      <c r="A6491" t="str">
        <f t="shared" si="104"/>
        <v>202005_422_4562342690029</v>
      </c>
      <c r="B6491" s="10">
        <v>202005</v>
      </c>
      <c r="C6491" s="10">
        <v>422</v>
      </c>
      <c r="D6491" s="10" t="s">
        <v>116</v>
      </c>
      <c r="E6491" s="11">
        <v>4562342690029</v>
      </c>
      <c r="F6491" s="10">
        <v>0</v>
      </c>
      <c r="G6491" s="10">
        <v>0</v>
      </c>
      <c r="H6491" s="10" t="s">
        <v>18</v>
      </c>
      <c r="I6491" s="10" t="s">
        <v>19</v>
      </c>
      <c r="J6491" s="10" t="s">
        <v>329</v>
      </c>
      <c r="K6491" s="10">
        <v>12</v>
      </c>
      <c r="L6491" s="10">
        <v>1</v>
      </c>
      <c r="M6491" s="10">
        <v>0</v>
      </c>
      <c r="N6491" s="10">
        <v>0</v>
      </c>
    </row>
    <row r="6492" spans="1:14" x14ac:dyDescent="0.15">
      <c r="A6492" t="str">
        <f t="shared" si="104"/>
        <v>202005_422_4562342690036</v>
      </c>
      <c r="B6492" s="10">
        <v>202005</v>
      </c>
      <c r="C6492" s="10">
        <v>422</v>
      </c>
      <c r="D6492" s="10" t="s">
        <v>116</v>
      </c>
      <c r="E6492" s="11">
        <v>4562342690036</v>
      </c>
      <c r="F6492" s="10">
        <v>0</v>
      </c>
      <c r="G6492" s="10">
        <v>0</v>
      </c>
      <c r="H6492" s="10" t="s">
        <v>20</v>
      </c>
      <c r="I6492" s="10" t="s">
        <v>19</v>
      </c>
      <c r="J6492" s="10" t="s">
        <v>329</v>
      </c>
      <c r="K6492" s="10">
        <v>4</v>
      </c>
      <c r="L6492" s="10">
        <v>0</v>
      </c>
      <c r="M6492" s="10">
        <v>0</v>
      </c>
      <c r="N6492" s="10">
        <v>0</v>
      </c>
    </row>
    <row r="6493" spans="1:14" x14ac:dyDescent="0.15">
      <c r="A6493" t="str">
        <f t="shared" si="104"/>
        <v>202005_422_4562342690050</v>
      </c>
      <c r="B6493" s="10">
        <v>202005</v>
      </c>
      <c r="C6493" s="10">
        <v>422</v>
      </c>
      <c r="D6493" s="10" t="s">
        <v>116</v>
      </c>
      <c r="E6493" s="11">
        <v>4562342690050</v>
      </c>
      <c r="F6493" s="10">
        <v>0</v>
      </c>
      <c r="G6493" s="10">
        <v>0</v>
      </c>
      <c r="H6493" s="10" t="s">
        <v>22</v>
      </c>
      <c r="I6493" s="10" t="s">
        <v>19</v>
      </c>
      <c r="J6493" s="10" t="s">
        <v>329</v>
      </c>
      <c r="K6493" s="10">
        <v>5</v>
      </c>
      <c r="L6493" s="10">
        <v>0</v>
      </c>
      <c r="M6493" s="10">
        <v>0</v>
      </c>
      <c r="N6493" s="10">
        <v>0</v>
      </c>
    </row>
    <row r="6494" spans="1:14" x14ac:dyDescent="0.15">
      <c r="A6494" t="str">
        <f t="shared" si="104"/>
        <v>202005_422_4562342690043</v>
      </c>
      <c r="B6494" s="10">
        <v>202005</v>
      </c>
      <c r="C6494" s="10">
        <v>422</v>
      </c>
      <c r="D6494" s="10" t="s">
        <v>116</v>
      </c>
      <c r="E6494" s="11">
        <v>4562342690043</v>
      </c>
      <c r="F6494" s="10">
        <v>0</v>
      </c>
      <c r="G6494" s="10">
        <v>0</v>
      </c>
      <c r="H6494" s="10" t="s">
        <v>21</v>
      </c>
      <c r="I6494" s="10" t="s">
        <v>19</v>
      </c>
      <c r="J6494" s="10" t="s">
        <v>329</v>
      </c>
      <c r="K6494" s="10">
        <v>7</v>
      </c>
      <c r="L6494" s="10">
        <v>1</v>
      </c>
      <c r="M6494" s="10">
        <v>0</v>
      </c>
      <c r="N6494" s="10">
        <v>0</v>
      </c>
    </row>
    <row r="6495" spans="1:14" x14ac:dyDescent="0.15">
      <c r="A6495" t="str">
        <f t="shared" si="104"/>
        <v>202005_422_4562342690067</v>
      </c>
      <c r="B6495" s="10">
        <v>202005</v>
      </c>
      <c r="C6495" s="10">
        <v>422</v>
      </c>
      <c r="D6495" s="10" t="s">
        <v>116</v>
      </c>
      <c r="E6495" s="11">
        <v>4562342690067</v>
      </c>
      <c r="F6495" s="10">
        <v>0</v>
      </c>
      <c r="G6495" s="10">
        <v>0</v>
      </c>
      <c r="H6495" s="10" t="s">
        <v>23</v>
      </c>
      <c r="I6495" s="10" t="s">
        <v>19</v>
      </c>
      <c r="J6495" s="10" t="s">
        <v>329</v>
      </c>
      <c r="K6495" s="10">
        <v>12</v>
      </c>
      <c r="L6495" s="10">
        <v>0</v>
      </c>
      <c r="M6495" s="10">
        <v>0</v>
      </c>
      <c r="N6495" s="10">
        <v>0</v>
      </c>
    </row>
    <row r="6496" spans="1:14" x14ac:dyDescent="0.15">
      <c r="A6496" t="str">
        <f t="shared" si="104"/>
        <v>202005_422_4562342690074</v>
      </c>
      <c r="B6496" s="10">
        <v>202005</v>
      </c>
      <c r="C6496" s="10">
        <v>422</v>
      </c>
      <c r="D6496" s="10" t="s">
        <v>116</v>
      </c>
      <c r="E6496" s="11">
        <v>4562342690074</v>
      </c>
      <c r="F6496" s="10">
        <v>0</v>
      </c>
      <c r="G6496" s="10">
        <v>0</v>
      </c>
      <c r="H6496" s="10" t="s">
        <v>24</v>
      </c>
      <c r="I6496" s="10" t="s">
        <v>19</v>
      </c>
      <c r="J6496" s="10" t="s">
        <v>329</v>
      </c>
      <c r="K6496" s="10">
        <v>9</v>
      </c>
      <c r="L6496" s="10">
        <v>0</v>
      </c>
      <c r="M6496" s="10">
        <v>0</v>
      </c>
      <c r="N6496" s="10">
        <v>0</v>
      </c>
    </row>
    <row r="6497" spans="1:14" x14ac:dyDescent="0.15">
      <c r="A6497" t="str">
        <f t="shared" si="104"/>
        <v>202005_422_4562342690081</v>
      </c>
      <c r="B6497" s="10">
        <v>202005</v>
      </c>
      <c r="C6497" s="10">
        <v>422</v>
      </c>
      <c r="D6497" s="10" t="s">
        <v>116</v>
      </c>
      <c r="E6497" s="11">
        <v>4562342690081</v>
      </c>
      <c r="F6497" s="10">
        <v>0</v>
      </c>
      <c r="G6497" s="10">
        <v>0</v>
      </c>
      <c r="H6497" s="10" t="s">
        <v>25</v>
      </c>
      <c r="I6497" s="10" t="s">
        <v>19</v>
      </c>
      <c r="J6497" s="10" t="s">
        <v>329</v>
      </c>
      <c r="K6497" s="10">
        <v>2</v>
      </c>
      <c r="L6497" s="10">
        <v>0</v>
      </c>
      <c r="M6497" s="10">
        <v>0</v>
      </c>
      <c r="N6497" s="10">
        <v>0</v>
      </c>
    </row>
    <row r="6498" spans="1:14" x14ac:dyDescent="0.15">
      <c r="A6498" t="str">
        <f t="shared" si="104"/>
        <v>202005_423_4562342690029</v>
      </c>
      <c r="B6498" s="10">
        <v>202005</v>
      </c>
      <c r="C6498" s="10">
        <v>423</v>
      </c>
      <c r="D6498" s="10" t="s">
        <v>117</v>
      </c>
      <c r="E6498" s="11">
        <v>4562342690029</v>
      </c>
      <c r="F6498" s="10">
        <v>0</v>
      </c>
      <c r="G6498" s="10">
        <v>0</v>
      </c>
      <c r="H6498" s="10" t="s">
        <v>18</v>
      </c>
      <c r="I6498" s="10" t="s">
        <v>19</v>
      </c>
      <c r="J6498" s="10" t="s">
        <v>329</v>
      </c>
      <c r="K6498" s="10">
        <v>17</v>
      </c>
      <c r="L6498" s="10">
        <v>0</v>
      </c>
      <c r="M6498" s="10">
        <v>0</v>
      </c>
      <c r="N6498" s="10">
        <v>0</v>
      </c>
    </row>
    <row r="6499" spans="1:14" x14ac:dyDescent="0.15">
      <c r="A6499" t="str">
        <f t="shared" si="104"/>
        <v>202005_423_4562342690036</v>
      </c>
      <c r="B6499" s="10">
        <v>202005</v>
      </c>
      <c r="C6499" s="10">
        <v>423</v>
      </c>
      <c r="D6499" s="10" t="s">
        <v>117</v>
      </c>
      <c r="E6499" s="11">
        <v>4562342690036</v>
      </c>
      <c r="F6499" s="10">
        <v>0</v>
      </c>
      <c r="G6499" s="10">
        <v>0</v>
      </c>
      <c r="H6499" s="10" t="s">
        <v>20</v>
      </c>
      <c r="I6499" s="10" t="s">
        <v>19</v>
      </c>
      <c r="J6499" s="10" t="s">
        <v>329</v>
      </c>
      <c r="K6499" s="10">
        <v>5</v>
      </c>
      <c r="L6499" s="10">
        <v>0</v>
      </c>
      <c r="M6499" s="10">
        <v>0</v>
      </c>
      <c r="N6499" s="10">
        <v>0</v>
      </c>
    </row>
    <row r="6500" spans="1:14" x14ac:dyDescent="0.15">
      <c r="A6500" t="str">
        <f t="shared" si="104"/>
        <v>202005_423_4562342690050</v>
      </c>
      <c r="B6500" s="10">
        <v>202005</v>
      </c>
      <c r="C6500" s="10">
        <v>423</v>
      </c>
      <c r="D6500" s="10" t="s">
        <v>117</v>
      </c>
      <c r="E6500" s="11">
        <v>4562342690050</v>
      </c>
      <c r="F6500" s="10">
        <v>0</v>
      </c>
      <c r="G6500" s="10">
        <v>0</v>
      </c>
      <c r="H6500" s="10" t="s">
        <v>22</v>
      </c>
      <c r="I6500" s="10" t="s">
        <v>19</v>
      </c>
      <c r="J6500" s="10" t="s">
        <v>329</v>
      </c>
      <c r="K6500" s="10">
        <v>3</v>
      </c>
      <c r="L6500" s="10">
        <v>0</v>
      </c>
      <c r="M6500" s="10">
        <v>0</v>
      </c>
      <c r="N6500" s="10">
        <v>0</v>
      </c>
    </row>
    <row r="6501" spans="1:14" x14ac:dyDescent="0.15">
      <c r="A6501" t="str">
        <f t="shared" si="104"/>
        <v>202005_423_4562342690043</v>
      </c>
      <c r="B6501" s="10">
        <v>202005</v>
      </c>
      <c r="C6501" s="10">
        <v>423</v>
      </c>
      <c r="D6501" s="10" t="s">
        <v>117</v>
      </c>
      <c r="E6501" s="11">
        <v>4562342690043</v>
      </c>
      <c r="F6501" s="10">
        <v>0</v>
      </c>
      <c r="G6501" s="10">
        <v>0</v>
      </c>
      <c r="H6501" s="10" t="s">
        <v>21</v>
      </c>
      <c r="I6501" s="10" t="s">
        <v>19</v>
      </c>
      <c r="J6501" s="10" t="s">
        <v>329</v>
      </c>
      <c r="K6501" s="10">
        <v>15</v>
      </c>
      <c r="L6501" s="10">
        <v>1</v>
      </c>
      <c r="M6501" s="10">
        <v>0</v>
      </c>
      <c r="N6501" s="10">
        <v>0</v>
      </c>
    </row>
    <row r="6502" spans="1:14" x14ac:dyDescent="0.15">
      <c r="A6502" t="str">
        <f t="shared" si="104"/>
        <v>202005_423_4562342690067</v>
      </c>
      <c r="B6502" s="10">
        <v>202005</v>
      </c>
      <c r="C6502" s="10">
        <v>423</v>
      </c>
      <c r="D6502" s="10" t="s">
        <v>117</v>
      </c>
      <c r="E6502" s="11">
        <v>4562342690067</v>
      </c>
      <c r="F6502" s="10">
        <v>0</v>
      </c>
      <c r="G6502" s="10">
        <v>0</v>
      </c>
      <c r="H6502" s="10" t="s">
        <v>23</v>
      </c>
      <c r="I6502" s="10" t="s">
        <v>19</v>
      </c>
      <c r="J6502" s="10" t="s">
        <v>329</v>
      </c>
      <c r="K6502" s="10">
        <v>25</v>
      </c>
      <c r="L6502" s="10">
        <v>0</v>
      </c>
      <c r="M6502" s="10">
        <v>0</v>
      </c>
      <c r="N6502" s="10">
        <v>0</v>
      </c>
    </row>
    <row r="6503" spans="1:14" x14ac:dyDescent="0.15">
      <c r="A6503" t="str">
        <f t="shared" si="104"/>
        <v>202005_423_4562342690074</v>
      </c>
      <c r="B6503" s="10">
        <v>202005</v>
      </c>
      <c r="C6503" s="10">
        <v>423</v>
      </c>
      <c r="D6503" s="10" t="s">
        <v>117</v>
      </c>
      <c r="E6503" s="11">
        <v>4562342690074</v>
      </c>
      <c r="F6503" s="10">
        <v>0</v>
      </c>
      <c r="G6503" s="10">
        <v>0</v>
      </c>
      <c r="H6503" s="10" t="s">
        <v>24</v>
      </c>
      <c r="I6503" s="10" t="s">
        <v>19</v>
      </c>
      <c r="J6503" s="10" t="s">
        <v>329</v>
      </c>
      <c r="K6503" s="10">
        <v>17</v>
      </c>
      <c r="L6503" s="10">
        <v>0</v>
      </c>
      <c r="M6503" s="10">
        <v>0</v>
      </c>
      <c r="N6503" s="10">
        <v>0</v>
      </c>
    </row>
    <row r="6504" spans="1:14" x14ac:dyDescent="0.15">
      <c r="A6504" t="str">
        <f t="shared" si="104"/>
        <v>202005_423_4562342690081</v>
      </c>
      <c r="B6504" s="10">
        <v>202005</v>
      </c>
      <c r="C6504" s="10">
        <v>423</v>
      </c>
      <c r="D6504" s="10" t="s">
        <v>117</v>
      </c>
      <c r="E6504" s="11">
        <v>4562342690081</v>
      </c>
      <c r="F6504" s="10">
        <v>0</v>
      </c>
      <c r="G6504" s="10">
        <v>0</v>
      </c>
      <c r="H6504" s="10" t="s">
        <v>25</v>
      </c>
      <c r="I6504" s="10" t="s">
        <v>19</v>
      </c>
      <c r="J6504" s="10" t="s">
        <v>329</v>
      </c>
      <c r="K6504" s="10">
        <v>2</v>
      </c>
      <c r="L6504" s="10">
        <v>0</v>
      </c>
      <c r="M6504" s="10">
        <v>0</v>
      </c>
      <c r="N6504" s="10">
        <v>0</v>
      </c>
    </row>
    <row r="6505" spans="1:14" x14ac:dyDescent="0.15">
      <c r="A6505" t="str">
        <f t="shared" si="104"/>
        <v>202005_311_4562342690029</v>
      </c>
      <c r="B6505" s="10">
        <v>202005</v>
      </c>
      <c r="C6505" s="10">
        <v>311</v>
      </c>
      <c r="D6505" s="10" t="s">
        <v>76</v>
      </c>
      <c r="E6505" s="11">
        <v>4562342690029</v>
      </c>
      <c r="F6505" s="10">
        <v>0</v>
      </c>
      <c r="G6505" s="10">
        <v>0</v>
      </c>
      <c r="H6505" s="10" t="s">
        <v>18</v>
      </c>
      <c r="I6505" s="10" t="s">
        <v>19</v>
      </c>
      <c r="J6505" s="10" t="s">
        <v>329</v>
      </c>
      <c r="K6505" s="10">
        <v>32</v>
      </c>
      <c r="L6505" s="10">
        <v>0</v>
      </c>
      <c r="M6505" s="10">
        <v>0</v>
      </c>
      <c r="N6505" s="10">
        <v>0</v>
      </c>
    </row>
    <row r="6506" spans="1:14" x14ac:dyDescent="0.15">
      <c r="A6506" t="str">
        <f t="shared" si="104"/>
        <v>202005_311_4562342690036</v>
      </c>
      <c r="B6506" s="10">
        <v>202005</v>
      </c>
      <c r="C6506" s="10">
        <v>311</v>
      </c>
      <c r="D6506" s="10" t="s">
        <v>76</v>
      </c>
      <c r="E6506" s="11">
        <v>4562342690036</v>
      </c>
      <c r="F6506" s="10">
        <v>0</v>
      </c>
      <c r="G6506" s="10">
        <v>0</v>
      </c>
      <c r="H6506" s="10" t="s">
        <v>20</v>
      </c>
      <c r="I6506" s="10" t="s">
        <v>19</v>
      </c>
      <c r="J6506" s="10" t="s">
        <v>329</v>
      </c>
      <c r="K6506" s="10">
        <v>6</v>
      </c>
      <c r="L6506" s="10">
        <v>0</v>
      </c>
      <c r="M6506" s="10">
        <v>0</v>
      </c>
      <c r="N6506" s="10">
        <v>0</v>
      </c>
    </row>
    <row r="6507" spans="1:14" x14ac:dyDescent="0.15">
      <c r="A6507" t="str">
        <f t="shared" si="104"/>
        <v>202005_311_4562342690050</v>
      </c>
      <c r="B6507" s="10">
        <v>202005</v>
      </c>
      <c r="C6507" s="10">
        <v>311</v>
      </c>
      <c r="D6507" s="10" t="s">
        <v>76</v>
      </c>
      <c r="E6507" s="11">
        <v>4562342690050</v>
      </c>
      <c r="F6507" s="10">
        <v>0</v>
      </c>
      <c r="G6507" s="10">
        <v>0</v>
      </c>
      <c r="H6507" s="10" t="s">
        <v>22</v>
      </c>
      <c r="I6507" s="10" t="s">
        <v>19</v>
      </c>
      <c r="J6507" s="10" t="s">
        <v>329</v>
      </c>
      <c r="K6507" s="10">
        <v>8</v>
      </c>
      <c r="L6507" s="10">
        <v>1</v>
      </c>
      <c r="M6507" s="10">
        <v>0</v>
      </c>
      <c r="N6507" s="10">
        <v>0</v>
      </c>
    </row>
    <row r="6508" spans="1:14" x14ac:dyDescent="0.15">
      <c r="A6508" t="str">
        <f t="shared" si="104"/>
        <v>202005_311_4562342690043</v>
      </c>
      <c r="B6508" s="10">
        <v>202005</v>
      </c>
      <c r="C6508" s="10">
        <v>311</v>
      </c>
      <c r="D6508" s="10" t="s">
        <v>76</v>
      </c>
      <c r="E6508" s="11">
        <v>4562342690043</v>
      </c>
      <c r="F6508" s="10">
        <v>0</v>
      </c>
      <c r="G6508" s="10">
        <v>0</v>
      </c>
      <c r="H6508" s="10" t="s">
        <v>21</v>
      </c>
      <c r="I6508" s="10" t="s">
        <v>19</v>
      </c>
      <c r="J6508" s="10" t="s">
        <v>329</v>
      </c>
      <c r="K6508" s="10">
        <v>14</v>
      </c>
      <c r="L6508" s="10">
        <v>0</v>
      </c>
      <c r="M6508" s="10">
        <v>0</v>
      </c>
      <c r="N6508" s="10">
        <v>0</v>
      </c>
    </row>
    <row r="6509" spans="1:14" x14ac:dyDescent="0.15">
      <c r="A6509" t="str">
        <f t="shared" si="104"/>
        <v>202005_311_4562342690067</v>
      </c>
      <c r="B6509" s="10">
        <v>202005</v>
      </c>
      <c r="C6509" s="10">
        <v>311</v>
      </c>
      <c r="D6509" s="10" t="s">
        <v>76</v>
      </c>
      <c r="E6509" s="11">
        <v>4562342690067</v>
      </c>
      <c r="F6509" s="10">
        <v>0</v>
      </c>
      <c r="G6509" s="10">
        <v>0</v>
      </c>
      <c r="H6509" s="10" t="s">
        <v>23</v>
      </c>
      <c r="I6509" s="10" t="s">
        <v>19</v>
      </c>
      <c r="J6509" s="10" t="s">
        <v>329</v>
      </c>
      <c r="K6509" s="10">
        <v>35</v>
      </c>
      <c r="L6509" s="10">
        <v>1</v>
      </c>
      <c r="M6509" s="10">
        <v>0</v>
      </c>
      <c r="N6509" s="10">
        <v>0</v>
      </c>
    </row>
    <row r="6510" spans="1:14" x14ac:dyDescent="0.15">
      <c r="A6510" t="str">
        <f t="shared" si="104"/>
        <v>202005_311_4562342690074</v>
      </c>
      <c r="B6510" s="10">
        <v>202005</v>
      </c>
      <c r="C6510" s="10">
        <v>311</v>
      </c>
      <c r="D6510" s="10" t="s">
        <v>76</v>
      </c>
      <c r="E6510" s="11">
        <v>4562342690074</v>
      </c>
      <c r="F6510" s="10">
        <v>0</v>
      </c>
      <c r="G6510" s="10">
        <v>0</v>
      </c>
      <c r="H6510" s="10" t="s">
        <v>24</v>
      </c>
      <c r="I6510" s="10" t="s">
        <v>19</v>
      </c>
      <c r="J6510" s="10" t="s">
        <v>329</v>
      </c>
      <c r="K6510" s="10">
        <v>23</v>
      </c>
      <c r="L6510" s="10">
        <v>0</v>
      </c>
      <c r="M6510" s="10">
        <v>0</v>
      </c>
      <c r="N6510" s="10">
        <v>0</v>
      </c>
    </row>
    <row r="6511" spans="1:14" x14ac:dyDescent="0.15">
      <c r="A6511" t="str">
        <f t="shared" si="104"/>
        <v>202005_311_4562342690081</v>
      </c>
      <c r="B6511" s="10">
        <v>202005</v>
      </c>
      <c r="C6511" s="10">
        <v>311</v>
      </c>
      <c r="D6511" s="10" t="s">
        <v>76</v>
      </c>
      <c r="E6511" s="11">
        <v>4562342690081</v>
      </c>
      <c r="F6511" s="10">
        <v>0</v>
      </c>
      <c r="G6511" s="10">
        <v>0</v>
      </c>
      <c r="H6511" s="10" t="s">
        <v>25</v>
      </c>
      <c r="I6511" s="10" t="s">
        <v>19</v>
      </c>
      <c r="J6511" s="10" t="s">
        <v>329</v>
      </c>
      <c r="K6511" s="10">
        <v>5</v>
      </c>
      <c r="L6511" s="10">
        <v>1</v>
      </c>
      <c r="M6511" s="10">
        <v>0</v>
      </c>
      <c r="N6511" s="10">
        <v>0</v>
      </c>
    </row>
    <row r="6512" spans="1:14" x14ac:dyDescent="0.15">
      <c r="A6512" t="str">
        <f t="shared" si="104"/>
        <v>202005_376_4562342690029</v>
      </c>
      <c r="B6512" s="10">
        <v>202005</v>
      </c>
      <c r="C6512" s="10">
        <v>376</v>
      </c>
      <c r="D6512" s="10" t="s">
        <v>96</v>
      </c>
      <c r="E6512" s="11">
        <v>4562342690029</v>
      </c>
      <c r="F6512" s="10">
        <v>0</v>
      </c>
      <c r="G6512" s="10">
        <v>0</v>
      </c>
      <c r="H6512" s="10" t="s">
        <v>18</v>
      </c>
      <c r="I6512" s="10" t="s">
        <v>19</v>
      </c>
      <c r="J6512" s="10" t="s">
        <v>329</v>
      </c>
      <c r="K6512" s="10">
        <v>24</v>
      </c>
      <c r="L6512" s="10">
        <v>0</v>
      </c>
      <c r="M6512" s="10">
        <v>0</v>
      </c>
      <c r="N6512" s="10">
        <v>0</v>
      </c>
    </row>
    <row r="6513" spans="1:14" x14ac:dyDescent="0.15">
      <c r="A6513" t="str">
        <f t="shared" si="104"/>
        <v>202005_376_4562342690036</v>
      </c>
      <c r="B6513" s="10">
        <v>202005</v>
      </c>
      <c r="C6513" s="10">
        <v>376</v>
      </c>
      <c r="D6513" s="10" t="s">
        <v>96</v>
      </c>
      <c r="E6513" s="11">
        <v>4562342690036</v>
      </c>
      <c r="F6513" s="10">
        <v>0</v>
      </c>
      <c r="G6513" s="10">
        <v>0</v>
      </c>
      <c r="H6513" s="10" t="s">
        <v>20</v>
      </c>
      <c r="I6513" s="10" t="s">
        <v>19</v>
      </c>
      <c r="J6513" s="10" t="s">
        <v>329</v>
      </c>
      <c r="K6513" s="10">
        <v>9</v>
      </c>
      <c r="L6513" s="10">
        <v>0</v>
      </c>
      <c r="M6513" s="10">
        <v>0</v>
      </c>
      <c r="N6513" s="10">
        <v>0</v>
      </c>
    </row>
    <row r="6514" spans="1:14" x14ac:dyDescent="0.15">
      <c r="A6514" t="str">
        <f t="shared" si="104"/>
        <v>202005_376_4562342690050</v>
      </c>
      <c r="B6514" s="10">
        <v>202005</v>
      </c>
      <c r="C6514" s="10">
        <v>376</v>
      </c>
      <c r="D6514" s="10" t="s">
        <v>96</v>
      </c>
      <c r="E6514" s="11">
        <v>4562342690050</v>
      </c>
      <c r="F6514" s="10">
        <v>0</v>
      </c>
      <c r="G6514" s="10">
        <v>0</v>
      </c>
      <c r="H6514" s="10" t="s">
        <v>22</v>
      </c>
      <c r="I6514" s="10" t="s">
        <v>19</v>
      </c>
      <c r="J6514" s="10" t="s">
        <v>329</v>
      </c>
      <c r="K6514" s="10">
        <v>7</v>
      </c>
      <c r="L6514" s="10">
        <v>0</v>
      </c>
      <c r="M6514" s="10">
        <v>0</v>
      </c>
      <c r="N6514" s="10">
        <v>0</v>
      </c>
    </row>
    <row r="6515" spans="1:14" x14ac:dyDescent="0.15">
      <c r="A6515" t="str">
        <f t="shared" si="104"/>
        <v>202005_376_4562342690043</v>
      </c>
      <c r="B6515" s="10">
        <v>202005</v>
      </c>
      <c r="C6515" s="10">
        <v>376</v>
      </c>
      <c r="D6515" s="10" t="s">
        <v>96</v>
      </c>
      <c r="E6515" s="11">
        <v>4562342690043</v>
      </c>
      <c r="F6515" s="10">
        <v>0</v>
      </c>
      <c r="G6515" s="10">
        <v>0</v>
      </c>
      <c r="H6515" s="10" t="s">
        <v>21</v>
      </c>
      <c r="I6515" s="10" t="s">
        <v>19</v>
      </c>
      <c r="J6515" s="10" t="s">
        <v>329</v>
      </c>
      <c r="K6515" s="10">
        <v>22</v>
      </c>
      <c r="L6515" s="10">
        <v>0</v>
      </c>
      <c r="M6515" s="10">
        <v>0</v>
      </c>
      <c r="N6515" s="10">
        <v>0</v>
      </c>
    </row>
    <row r="6516" spans="1:14" x14ac:dyDescent="0.15">
      <c r="A6516" t="str">
        <f t="shared" si="104"/>
        <v>202005_376_4562342690067</v>
      </c>
      <c r="B6516" s="10">
        <v>202005</v>
      </c>
      <c r="C6516" s="10">
        <v>376</v>
      </c>
      <c r="D6516" s="10" t="s">
        <v>96</v>
      </c>
      <c r="E6516" s="11">
        <v>4562342690067</v>
      </c>
      <c r="F6516" s="10">
        <v>0</v>
      </c>
      <c r="G6516" s="10">
        <v>0</v>
      </c>
      <c r="H6516" s="10" t="s">
        <v>23</v>
      </c>
      <c r="I6516" s="10" t="s">
        <v>19</v>
      </c>
      <c r="J6516" s="10" t="s">
        <v>329</v>
      </c>
      <c r="K6516" s="10">
        <v>24</v>
      </c>
      <c r="L6516" s="10">
        <v>0</v>
      </c>
      <c r="M6516" s="10">
        <v>0</v>
      </c>
      <c r="N6516" s="10">
        <v>0</v>
      </c>
    </row>
    <row r="6517" spans="1:14" x14ac:dyDescent="0.15">
      <c r="A6517" t="str">
        <f t="shared" si="104"/>
        <v>202005_376_4562342690074</v>
      </c>
      <c r="B6517" s="10">
        <v>202005</v>
      </c>
      <c r="C6517" s="10">
        <v>376</v>
      </c>
      <c r="D6517" s="10" t="s">
        <v>96</v>
      </c>
      <c r="E6517" s="11">
        <v>4562342690074</v>
      </c>
      <c r="F6517" s="10">
        <v>0</v>
      </c>
      <c r="G6517" s="10">
        <v>0</v>
      </c>
      <c r="H6517" s="10" t="s">
        <v>24</v>
      </c>
      <c r="I6517" s="10" t="s">
        <v>19</v>
      </c>
      <c r="J6517" s="10" t="s">
        <v>329</v>
      </c>
      <c r="K6517" s="10">
        <v>24</v>
      </c>
      <c r="L6517" s="10">
        <v>0</v>
      </c>
      <c r="M6517" s="10">
        <v>0</v>
      </c>
      <c r="N6517" s="10">
        <v>0</v>
      </c>
    </row>
    <row r="6518" spans="1:14" x14ac:dyDescent="0.15">
      <c r="A6518" t="str">
        <f t="shared" si="104"/>
        <v>202005_376_4562342690081</v>
      </c>
      <c r="B6518" s="10">
        <v>202005</v>
      </c>
      <c r="C6518" s="10">
        <v>376</v>
      </c>
      <c r="D6518" s="10" t="s">
        <v>96</v>
      </c>
      <c r="E6518" s="11">
        <v>4562342690081</v>
      </c>
      <c r="F6518" s="10">
        <v>0</v>
      </c>
      <c r="G6518" s="10">
        <v>0</v>
      </c>
      <c r="H6518" s="10" t="s">
        <v>25</v>
      </c>
      <c r="I6518" s="10" t="s">
        <v>19</v>
      </c>
      <c r="J6518" s="10" t="s">
        <v>329</v>
      </c>
      <c r="K6518" s="10">
        <v>8</v>
      </c>
      <c r="L6518" s="10">
        <v>0</v>
      </c>
      <c r="M6518" s="10">
        <v>0</v>
      </c>
      <c r="N6518" s="10">
        <v>0</v>
      </c>
    </row>
    <row r="6519" spans="1:14" x14ac:dyDescent="0.15">
      <c r="A6519" t="str">
        <f t="shared" si="104"/>
        <v>202005_367_4562342690029</v>
      </c>
      <c r="B6519" s="10">
        <v>202005</v>
      </c>
      <c r="C6519" s="10">
        <v>367</v>
      </c>
      <c r="D6519" s="10" t="s">
        <v>93</v>
      </c>
      <c r="E6519" s="11">
        <v>4562342690029</v>
      </c>
      <c r="F6519" s="10">
        <v>0</v>
      </c>
      <c r="G6519" s="10">
        <v>0</v>
      </c>
      <c r="H6519" s="10" t="s">
        <v>18</v>
      </c>
      <c r="I6519" s="10" t="s">
        <v>19</v>
      </c>
      <c r="J6519" s="10" t="s">
        <v>329</v>
      </c>
      <c r="K6519" s="10">
        <v>24</v>
      </c>
      <c r="L6519" s="10">
        <v>0</v>
      </c>
      <c r="M6519" s="10">
        <v>0</v>
      </c>
      <c r="N6519" s="10">
        <v>0</v>
      </c>
    </row>
    <row r="6520" spans="1:14" x14ac:dyDescent="0.15">
      <c r="A6520" t="str">
        <f t="shared" si="104"/>
        <v>202005_367_4562342690036</v>
      </c>
      <c r="B6520" s="10">
        <v>202005</v>
      </c>
      <c r="C6520" s="10">
        <v>367</v>
      </c>
      <c r="D6520" s="10" t="s">
        <v>93</v>
      </c>
      <c r="E6520" s="11">
        <v>4562342690036</v>
      </c>
      <c r="F6520" s="10">
        <v>0</v>
      </c>
      <c r="G6520" s="10">
        <v>0</v>
      </c>
      <c r="H6520" s="10" t="s">
        <v>20</v>
      </c>
      <c r="I6520" s="10" t="s">
        <v>19</v>
      </c>
      <c r="J6520" s="10" t="s">
        <v>329</v>
      </c>
      <c r="K6520" s="10">
        <v>10</v>
      </c>
      <c r="L6520" s="10">
        <v>0</v>
      </c>
      <c r="M6520" s="10">
        <v>0</v>
      </c>
      <c r="N6520" s="10">
        <v>0</v>
      </c>
    </row>
    <row r="6521" spans="1:14" x14ac:dyDescent="0.15">
      <c r="A6521" t="str">
        <f t="shared" si="104"/>
        <v>202005_367_4562342690050</v>
      </c>
      <c r="B6521" s="10">
        <v>202005</v>
      </c>
      <c r="C6521" s="10">
        <v>367</v>
      </c>
      <c r="D6521" s="10" t="s">
        <v>93</v>
      </c>
      <c r="E6521" s="11">
        <v>4562342690050</v>
      </c>
      <c r="F6521" s="10">
        <v>0</v>
      </c>
      <c r="G6521" s="10">
        <v>0</v>
      </c>
      <c r="H6521" s="10" t="s">
        <v>22</v>
      </c>
      <c r="I6521" s="10" t="s">
        <v>19</v>
      </c>
      <c r="J6521" s="10" t="s">
        <v>329</v>
      </c>
      <c r="K6521" s="10">
        <v>6</v>
      </c>
      <c r="L6521" s="10">
        <v>0</v>
      </c>
      <c r="M6521" s="10">
        <v>0</v>
      </c>
      <c r="N6521" s="10">
        <v>0</v>
      </c>
    </row>
    <row r="6522" spans="1:14" x14ac:dyDescent="0.15">
      <c r="A6522" t="str">
        <f t="shared" si="104"/>
        <v>202005_367_4562342690043</v>
      </c>
      <c r="B6522" s="10">
        <v>202005</v>
      </c>
      <c r="C6522" s="10">
        <v>367</v>
      </c>
      <c r="D6522" s="10" t="s">
        <v>93</v>
      </c>
      <c r="E6522" s="11">
        <v>4562342690043</v>
      </c>
      <c r="F6522" s="10">
        <v>0</v>
      </c>
      <c r="G6522" s="10">
        <v>0</v>
      </c>
      <c r="H6522" s="10" t="s">
        <v>21</v>
      </c>
      <c r="I6522" s="10" t="s">
        <v>19</v>
      </c>
      <c r="J6522" s="10" t="s">
        <v>329</v>
      </c>
      <c r="K6522" s="10">
        <v>21</v>
      </c>
      <c r="L6522" s="10">
        <v>0</v>
      </c>
      <c r="M6522" s="10">
        <v>0</v>
      </c>
      <c r="N6522" s="10">
        <v>0</v>
      </c>
    </row>
    <row r="6523" spans="1:14" x14ac:dyDescent="0.15">
      <c r="A6523" t="str">
        <f t="shared" si="104"/>
        <v>202005_367_4562342690067</v>
      </c>
      <c r="B6523" s="10">
        <v>202005</v>
      </c>
      <c r="C6523" s="10">
        <v>367</v>
      </c>
      <c r="D6523" s="10" t="s">
        <v>93</v>
      </c>
      <c r="E6523" s="11">
        <v>4562342690067</v>
      </c>
      <c r="F6523" s="10">
        <v>0</v>
      </c>
      <c r="G6523" s="10">
        <v>0</v>
      </c>
      <c r="H6523" s="10" t="s">
        <v>23</v>
      </c>
      <c r="I6523" s="10" t="s">
        <v>19</v>
      </c>
      <c r="J6523" s="10" t="s">
        <v>329</v>
      </c>
      <c r="K6523" s="10">
        <v>24</v>
      </c>
      <c r="L6523" s="10">
        <v>1</v>
      </c>
      <c r="M6523" s="10">
        <v>0</v>
      </c>
      <c r="N6523" s="10">
        <v>0</v>
      </c>
    </row>
    <row r="6524" spans="1:14" x14ac:dyDescent="0.15">
      <c r="A6524" t="str">
        <f t="shared" si="104"/>
        <v>202005_367_4562342690074</v>
      </c>
      <c r="B6524" s="10">
        <v>202005</v>
      </c>
      <c r="C6524" s="10">
        <v>367</v>
      </c>
      <c r="D6524" s="10" t="s">
        <v>93</v>
      </c>
      <c r="E6524" s="11">
        <v>4562342690074</v>
      </c>
      <c r="F6524" s="10">
        <v>0</v>
      </c>
      <c r="G6524" s="10">
        <v>0</v>
      </c>
      <c r="H6524" s="10" t="s">
        <v>24</v>
      </c>
      <c r="I6524" s="10" t="s">
        <v>19</v>
      </c>
      <c r="J6524" s="10" t="s">
        <v>329</v>
      </c>
      <c r="K6524" s="10">
        <v>0</v>
      </c>
      <c r="L6524" s="10">
        <v>0</v>
      </c>
      <c r="M6524" s="10">
        <v>0</v>
      </c>
      <c r="N6524" s="10">
        <v>0</v>
      </c>
    </row>
    <row r="6525" spans="1:14" x14ac:dyDescent="0.15">
      <c r="A6525" t="str">
        <f t="shared" si="104"/>
        <v>202005_367_4562342690081</v>
      </c>
      <c r="B6525" s="10">
        <v>202005</v>
      </c>
      <c r="C6525" s="10">
        <v>367</v>
      </c>
      <c r="D6525" s="10" t="s">
        <v>93</v>
      </c>
      <c r="E6525" s="11">
        <v>4562342690081</v>
      </c>
      <c r="F6525" s="10">
        <v>0</v>
      </c>
      <c r="G6525" s="10">
        <v>0</v>
      </c>
      <c r="H6525" s="10" t="s">
        <v>25</v>
      </c>
      <c r="I6525" s="10" t="s">
        <v>19</v>
      </c>
      <c r="J6525" s="10" t="s">
        <v>329</v>
      </c>
      <c r="K6525" s="10">
        <v>0</v>
      </c>
      <c r="L6525" s="10">
        <v>0</v>
      </c>
      <c r="M6525" s="10">
        <v>0</v>
      </c>
      <c r="N6525" s="10">
        <v>0</v>
      </c>
    </row>
    <row r="6526" spans="1:14" x14ac:dyDescent="0.15">
      <c r="A6526" t="str">
        <f t="shared" si="104"/>
        <v>202005_60_4562342690029</v>
      </c>
      <c r="B6526" s="10">
        <v>202005</v>
      </c>
      <c r="C6526" s="10">
        <v>60</v>
      </c>
      <c r="D6526" s="10" t="s">
        <v>44</v>
      </c>
      <c r="E6526" s="11">
        <v>4562342690029</v>
      </c>
      <c r="F6526" s="10">
        <v>0</v>
      </c>
      <c r="G6526" s="10">
        <v>0</v>
      </c>
      <c r="H6526" s="10" t="s">
        <v>18</v>
      </c>
      <c r="I6526" s="10" t="s">
        <v>19</v>
      </c>
      <c r="J6526" s="10" t="s">
        <v>329</v>
      </c>
      <c r="K6526" s="10">
        <v>10</v>
      </c>
      <c r="L6526" s="10">
        <v>2</v>
      </c>
      <c r="M6526" s="10">
        <v>0</v>
      </c>
      <c r="N6526" s="10">
        <v>0</v>
      </c>
    </row>
    <row r="6527" spans="1:14" x14ac:dyDescent="0.15">
      <c r="A6527" t="str">
        <f t="shared" si="104"/>
        <v>202005_60_4562342690036</v>
      </c>
      <c r="B6527" s="10">
        <v>202005</v>
      </c>
      <c r="C6527" s="10">
        <v>60</v>
      </c>
      <c r="D6527" s="10" t="s">
        <v>44</v>
      </c>
      <c r="E6527" s="11">
        <v>4562342690036</v>
      </c>
      <c r="F6527" s="10">
        <v>0</v>
      </c>
      <c r="G6527" s="10">
        <v>0</v>
      </c>
      <c r="H6527" s="10" t="s">
        <v>20</v>
      </c>
      <c r="I6527" s="10" t="s">
        <v>19</v>
      </c>
      <c r="J6527" s="10" t="s">
        <v>329</v>
      </c>
      <c r="K6527" s="10">
        <v>5</v>
      </c>
      <c r="L6527" s="10">
        <v>0</v>
      </c>
      <c r="M6527" s="10">
        <v>0</v>
      </c>
      <c r="N6527" s="10">
        <v>0</v>
      </c>
    </row>
    <row r="6528" spans="1:14" x14ac:dyDescent="0.15">
      <c r="A6528" t="str">
        <f t="shared" si="104"/>
        <v>202005_60_4562342690050</v>
      </c>
      <c r="B6528" s="10">
        <v>202005</v>
      </c>
      <c r="C6528" s="10">
        <v>60</v>
      </c>
      <c r="D6528" s="10" t="s">
        <v>44</v>
      </c>
      <c r="E6528" s="11">
        <v>4562342690050</v>
      </c>
      <c r="F6528" s="10">
        <v>0</v>
      </c>
      <c r="G6528" s="10">
        <v>0</v>
      </c>
      <c r="H6528" s="10" t="s">
        <v>22</v>
      </c>
      <c r="I6528" s="10" t="s">
        <v>19</v>
      </c>
      <c r="J6528" s="10" t="s">
        <v>329</v>
      </c>
      <c r="K6528" s="10">
        <v>4</v>
      </c>
      <c r="L6528" s="10">
        <v>0</v>
      </c>
      <c r="M6528" s="10">
        <v>0</v>
      </c>
      <c r="N6528" s="10">
        <v>0</v>
      </c>
    </row>
    <row r="6529" spans="1:14" x14ac:dyDescent="0.15">
      <c r="A6529" t="str">
        <f t="shared" si="104"/>
        <v>202005_60_4562342690043</v>
      </c>
      <c r="B6529" s="10">
        <v>202005</v>
      </c>
      <c r="C6529" s="10">
        <v>60</v>
      </c>
      <c r="D6529" s="10" t="s">
        <v>44</v>
      </c>
      <c r="E6529" s="11">
        <v>4562342690043</v>
      </c>
      <c r="F6529" s="10">
        <v>0</v>
      </c>
      <c r="G6529" s="10">
        <v>0</v>
      </c>
      <c r="H6529" s="10" t="s">
        <v>21</v>
      </c>
      <c r="I6529" s="10" t="s">
        <v>19</v>
      </c>
      <c r="J6529" s="10" t="s">
        <v>329</v>
      </c>
      <c r="K6529" s="10">
        <v>11</v>
      </c>
      <c r="L6529" s="10">
        <v>1</v>
      </c>
      <c r="M6529" s="10">
        <v>0</v>
      </c>
      <c r="N6529" s="10">
        <v>0</v>
      </c>
    </row>
    <row r="6530" spans="1:14" x14ac:dyDescent="0.15">
      <c r="A6530" t="str">
        <f t="shared" si="104"/>
        <v>202005_60_4562342690067</v>
      </c>
      <c r="B6530" s="10">
        <v>202005</v>
      </c>
      <c r="C6530" s="10">
        <v>60</v>
      </c>
      <c r="D6530" s="10" t="s">
        <v>44</v>
      </c>
      <c r="E6530" s="11">
        <v>4562342690067</v>
      </c>
      <c r="F6530" s="10">
        <v>0</v>
      </c>
      <c r="G6530" s="10">
        <v>0</v>
      </c>
      <c r="H6530" s="10" t="s">
        <v>23</v>
      </c>
      <c r="I6530" s="10" t="s">
        <v>19</v>
      </c>
      <c r="J6530" s="10" t="s">
        <v>329</v>
      </c>
      <c r="K6530" s="10">
        <v>20</v>
      </c>
      <c r="L6530" s="10">
        <v>2</v>
      </c>
      <c r="M6530" s="10">
        <v>0</v>
      </c>
      <c r="N6530" s="10">
        <v>0</v>
      </c>
    </row>
    <row r="6531" spans="1:14" x14ac:dyDescent="0.15">
      <c r="A6531" t="str">
        <f t="shared" si="104"/>
        <v>202005_60_4562342690074</v>
      </c>
      <c r="B6531" s="10">
        <v>202005</v>
      </c>
      <c r="C6531" s="10">
        <v>60</v>
      </c>
      <c r="D6531" s="10" t="s">
        <v>44</v>
      </c>
      <c r="E6531" s="11">
        <v>4562342690074</v>
      </c>
      <c r="F6531" s="10">
        <v>0</v>
      </c>
      <c r="G6531" s="10">
        <v>0</v>
      </c>
      <c r="H6531" s="10" t="s">
        <v>24</v>
      </c>
      <c r="I6531" s="10" t="s">
        <v>19</v>
      </c>
      <c r="J6531" s="10" t="s">
        <v>329</v>
      </c>
      <c r="K6531" s="10">
        <v>13</v>
      </c>
      <c r="L6531" s="10">
        <v>1</v>
      </c>
      <c r="M6531" s="10">
        <v>0</v>
      </c>
      <c r="N6531" s="10">
        <v>0</v>
      </c>
    </row>
    <row r="6532" spans="1:14" x14ac:dyDescent="0.15">
      <c r="A6532" t="str">
        <f t="shared" si="104"/>
        <v>202005_60_4562342690081</v>
      </c>
      <c r="B6532" s="10">
        <v>202005</v>
      </c>
      <c r="C6532" s="10">
        <v>60</v>
      </c>
      <c r="D6532" s="10" t="s">
        <v>44</v>
      </c>
      <c r="E6532" s="11">
        <v>4562342690081</v>
      </c>
      <c r="F6532" s="10">
        <v>0</v>
      </c>
      <c r="G6532" s="10">
        <v>0</v>
      </c>
      <c r="H6532" s="10" t="s">
        <v>25</v>
      </c>
      <c r="I6532" s="10" t="s">
        <v>19</v>
      </c>
      <c r="J6532" s="10" t="s">
        <v>329</v>
      </c>
      <c r="K6532" s="10">
        <v>1</v>
      </c>
      <c r="L6532" s="10">
        <v>0</v>
      </c>
      <c r="M6532" s="10">
        <v>0</v>
      </c>
      <c r="N6532" s="10">
        <v>0</v>
      </c>
    </row>
    <row r="6533" spans="1:14" x14ac:dyDescent="0.15">
      <c r="A6533" t="str">
        <f t="shared" si="104"/>
        <v>202005_162_4562342690029</v>
      </c>
      <c r="B6533" s="10">
        <v>202005</v>
      </c>
      <c r="C6533" s="10">
        <v>162</v>
      </c>
      <c r="D6533" s="10" t="s">
        <v>60</v>
      </c>
      <c r="E6533" s="11">
        <v>4562342690029</v>
      </c>
      <c r="F6533" s="10">
        <v>0</v>
      </c>
      <c r="G6533" s="10">
        <v>0</v>
      </c>
      <c r="H6533" s="10" t="s">
        <v>18</v>
      </c>
      <c r="I6533" s="10" t="s">
        <v>19</v>
      </c>
      <c r="J6533" s="10" t="s">
        <v>329</v>
      </c>
      <c r="K6533" s="10">
        <v>17</v>
      </c>
      <c r="L6533" s="10">
        <v>1</v>
      </c>
      <c r="M6533" s="10">
        <v>0</v>
      </c>
      <c r="N6533" s="10">
        <v>0</v>
      </c>
    </row>
    <row r="6534" spans="1:14" x14ac:dyDescent="0.15">
      <c r="A6534" t="str">
        <f t="shared" si="104"/>
        <v>202005_162_4562342690036</v>
      </c>
      <c r="B6534" s="10">
        <v>202005</v>
      </c>
      <c r="C6534" s="10">
        <v>162</v>
      </c>
      <c r="D6534" s="10" t="s">
        <v>60</v>
      </c>
      <c r="E6534" s="11">
        <v>4562342690036</v>
      </c>
      <c r="F6534" s="10">
        <v>0</v>
      </c>
      <c r="G6534" s="10">
        <v>0</v>
      </c>
      <c r="H6534" s="10" t="s">
        <v>20</v>
      </c>
      <c r="I6534" s="10" t="s">
        <v>19</v>
      </c>
      <c r="J6534" s="10" t="s">
        <v>329</v>
      </c>
      <c r="K6534" s="10">
        <v>6</v>
      </c>
      <c r="L6534" s="10">
        <v>0</v>
      </c>
      <c r="M6534" s="10">
        <v>0</v>
      </c>
      <c r="N6534" s="10">
        <v>0</v>
      </c>
    </row>
    <row r="6535" spans="1:14" x14ac:dyDescent="0.15">
      <c r="A6535" t="str">
        <f t="shared" si="104"/>
        <v>202005_162_4562342690050</v>
      </c>
      <c r="B6535" s="10">
        <v>202005</v>
      </c>
      <c r="C6535" s="10">
        <v>162</v>
      </c>
      <c r="D6535" s="10" t="s">
        <v>60</v>
      </c>
      <c r="E6535" s="11">
        <v>4562342690050</v>
      </c>
      <c r="F6535" s="10">
        <v>0</v>
      </c>
      <c r="G6535" s="10">
        <v>0</v>
      </c>
      <c r="H6535" s="10" t="s">
        <v>22</v>
      </c>
      <c r="I6535" s="10" t="s">
        <v>19</v>
      </c>
      <c r="J6535" s="10" t="s">
        <v>329</v>
      </c>
      <c r="K6535" s="10">
        <v>4</v>
      </c>
      <c r="L6535" s="10">
        <v>0</v>
      </c>
      <c r="M6535" s="10">
        <v>0</v>
      </c>
      <c r="N6535" s="10">
        <v>0</v>
      </c>
    </row>
    <row r="6536" spans="1:14" x14ac:dyDescent="0.15">
      <c r="A6536" t="str">
        <f t="shared" si="104"/>
        <v>202005_162_4562342690043</v>
      </c>
      <c r="B6536" s="10">
        <v>202005</v>
      </c>
      <c r="C6536" s="10">
        <v>162</v>
      </c>
      <c r="D6536" s="10" t="s">
        <v>60</v>
      </c>
      <c r="E6536" s="11">
        <v>4562342690043</v>
      </c>
      <c r="F6536" s="10">
        <v>0</v>
      </c>
      <c r="G6536" s="10">
        <v>0</v>
      </c>
      <c r="H6536" s="10" t="s">
        <v>21</v>
      </c>
      <c r="I6536" s="10" t="s">
        <v>19</v>
      </c>
      <c r="J6536" s="10" t="s">
        <v>329</v>
      </c>
      <c r="K6536" s="10">
        <v>15</v>
      </c>
      <c r="L6536" s="10">
        <v>0</v>
      </c>
      <c r="M6536" s="10">
        <v>0</v>
      </c>
      <c r="N6536" s="10">
        <v>0</v>
      </c>
    </row>
    <row r="6537" spans="1:14" x14ac:dyDescent="0.15">
      <c r="A6537" t="str">
        <f t="shared" si="104"/>
        <v>202005_162_4562342690067</v>
      </c>
      <c r="B6537" s="10">
        <v>202005</v>
      </c>
      <c r="C6537" s="10">
        <v>162</v>
      </c>
      <c r="D6537" s="10" t="s">
        <v>60</v>
      </c>
      <c r="E6537" s="11">
        <v>4562342690067</v>
      </c>
      <c r="F6537" s="10">
        <v>0</v>
      </c>
      <c r="G6537" s="10">
        <v>0</v>
      </c>
      <c r="H6537" s="10" t="s">
        <v>23</v>
      </c>
      <c r="I6537" s="10" t="s">
        <v>19</v>
      </c>
      <c r="J6537" s="10" t="s">
        <v>329</v>
      </c>
      <c r="K6537" s="10">
        <v>19</v>
      </c>
      <c r="L6537" s="10">
        <v>1</v>
      </c>
      <c r="M6537" s="10">
        <v>0</v>
      </c>
      <c r="N6537" s="10">
        <v>0</v>
      </c>
    </row>
    <row r="6538" spans="1:14" x14ac:dyDescent="0.15">
      <c r="A6538" t="str">
        <f t="shared" si="104"/>
        <v>202005_162_4562342690074</v>
      </c>
      <c r="B6538" s="10">
        <v>202005</v>
      </c>
      <c r="C6538" s="10">
        <v>162</v>
      </c>
      <c r="D6538" s="10" t="s">
        <v>60</v>
      </c>
      <c r="E6538" s="11">
        <v>4562342690074</v>
      </c>
      <c r="F6538" s="10">
        <v>0</v>
      </c>
      <c r="G6538" s="10">
        <v>0</v>
      </c>
      <c r="H6538" s="10" t="s">
        <v>24</v>
      </c>
      <c r="I6538" s="10" t="s">
        <v>19</v>
      </c>
      <c r="J6538" s="10" t="s">
        <v>329</v>
      </c>
      <c r="K6538" s="10">
        <v>15</v>
      </c>
      <c r="L6538" s="10">
        <v>0</v>
      </c>
      <c r="M6538" s="10">
        <v>0</v>
      </c>
      <c r="N6538" s="10">
        <v>0</v>
      </c>
    </row>
    <row r="6539" spans="1:14" x14ac:dyDescent="0.15">
      <c r="A6539" t="str">
        <f t="shared" si="104"/>
        <v>202005_162_4562342690081</v>
      </c>
      <c r="B6539" s="10">
        <v>202005</v>
      </c>
      <c r="C6539" s="10">
        <v>162</v>
      </c>
      <c r="D6539" s="10" t="s">
        <v>60</v>
      </c>
      <c r="E6539" s="11">
        <v>4562342690081</v>
      </c>
      <c r="F6539" s="10">
        <v>0</v>
      </c>
      <c r="G6539" s="10">
        <v>0</v>
      </c>
      <c r="H6539" s="10" t="s">
        <v>25</v>
      </c>
      <c r="I6539" s="10" t="s">
        <v>19</v>
      </c>
      <c r="J6539" s="10" t="s">
        <v>329</v>
      </c>
      <c r="K6539" s="10">
        <v>3</v>
      </c>
      <c r="L6539" s="10">
        <v>1</v>
      </c>
      <c r="M6539" s="10">
        <v>0</v>
      </c>
      <c r="N6539" s="10">
        <v>0</v>
      </c>
    </row>
    <row r="6540" spans="1:14" x14ac:dyDescent="0.15">
      <c r="A6540" t="str">
        <f t="shared" si="104"/>
        <v>202005_160_4562342690029</v>
      </c>
      <c r="B6540" s="10">
        <v>202005</v>
      </c>
      <c r="C6540" s="10">
        <v>160</v>
      </c>
      <c r="D6540" s="10" t="s">
        <v>59</v>
      </c>
      <c r="E6540" s="11">
        <v>4562342690029</v>
      </c>
      <c r="F6540" s="10">
        <v>0</v>
      </c>
      <c r="G6540" s="10">
        <v>0</v>
      </c>
      <c r="H6540" s="10" t="s">
        <v>18</v>
      </c>
      <c r="I6540" s="10" t="s">
        <v>19</v>
      </c>
      <c r="J6540" s="10" t="s">
        <v>329</v>
      </c>
      <c r="K6540" s="10">
        <v>15</v>
      </c>
      <c r="L6540" s="10">
        <v>0</v>
      </c>
      <c r="M6540" s="10">
        <v>0</v>
      </c>
      <c r="N6540" s="10">
        <v>0</v>
      </c>
    </row>
    <row r="6541" spans="1:14" x14ac:dyDescent="0.15">
      <c r="A6541" t="str">
        <f t="shared" si="104"/>
        <v>202005_160_4562342690036</v>
      </c>
      <c r="B6541" s="10">
        <v>202005</v>
      </c>
      <c r="C6541" s="10">
        <v>160</v>
      </c>
      <c r="D6541" s="10" t="s">
        <v>59</v>
      </c>
      <c r="E6541" s="11">
        <v>4562342690036</v>
      </c>
      <c r="F6541" s="10">
        <v>0</v>
      </c>
      <c r="G6541" s="10">
        <v>0</v>
      </c>
      <c r="H6541" s="10" t="s">
        <v>20</v>
      </c>
      <c r="I6541" s="10" t="s">
        <v>19</v>
      </c>
      <c r="J6541" s="10" t="s">
        <v>329</v>
      </c>
      <c r="K6541" s="10">
        <v>8</v>
      </c>
      <c r="L6541" s="10">
        <v>0</v>
      </c>
      <c r="M6541" s="10">
        <v>0</v>
      </c>
      <c r="N6541" s="10">
        <v>0</v>
      </c>
    </row>
    <row r="6542" spans="1:14" x14ac:dyDescent="0.15">
      <c r="A6542" t="str">
        <f t="shared" si="104"/>
        <v>202005_160_4562342690050</v>
      </c>
      <c r="B6542" s="10">
        <v>202005</v>
      </c>
      <c r="C6542" s="10">
        <v>160</v>
      </c>
      <c r="D6542" s="10" t="s">
        <v>59</v>
      </c>
      <c r="E6542" s="11">
        <v>4562342690050</v>
      </c>
      <c r="F6542" s="10">
        <v>0</v>
      </c>
      <c r="G6542" s="10">
        <v>0</v>
      </c>
      <c r="H6542" s="10" t="s">
        <v>22</v>
      </c>
      <c r="I6542" s="10" t="s">
        <v>19</v>
      </c>
      <c r="J6542" s="10" t="s">
        <v>329</v>
      </c>
      <c r="K6542" s="10">
        <v>5</v>
      </c>
      <c r="L6542" s="10">
        <v>0</v>
      </c>
      <c r="M6542" s="10">
        <v>0</v>
      </c>
      <c r="N6542" s="10">
        <v>0</v>
      </c>
    </row>
    <row r="6543" spans="1:14" x14ac:dyDescent="0.15">
      <c r="A6543" t="str">
        <f t="shared" si="104"/>
        <v>202005_160_4562342690043</v>
      </c>
      <c r="B6543" s="10">
        <v>202005</v>
      </c>
      <c r="C6543" s="10">
        <v>160</v>
      </c>
      <c r="D6543" s="10" t="s">
        <v>59</v>
      </c>
      <c r="E6543" s="11">
        <v>4562342690043</v>
      </c>
      <c r="F6543" s="10">
        <v>0</v>
      </c>
      <c r="G6543" s="10">
        <v>0</v>
      </c>
      <c r="H6543" s="10" t="s">
        <v>21</v>
      </c>
      <c r="I6543" s="10" t="s">
        <v>19</v>
      </c>
      <c r="J6543" s="10" t="s">
        <v>329</v>
      </c>
      <c r="K6543" s="10">
        <v>12</v>
      </c>
      <c r="L6543" s="10">
        <v>1</v>
      </c>
      <c r="M6543" s="10">
        <v>0</v>
      </c>
      <c r="N6543" s="10">
        <v>0</v>
      </c>
    </row>
    <row r="6544" spans="1:14" x14ac:dyDescent="0.15">
      <c r="A6544" t="str">
        <f t="shared" si="104"/>
        <v>202005_160_4562342690067</v>
      </c>
      <c r="B6544" s="10">
        <v>202005</v>
      </c>
      <c r="C6544" s="10">
        <v>160</v>
      </c>
      <c r="D6544" s="10" t="s">
        <v>59</v>
      </c>
      <c r="E6544" s="11">
        <v>4562342690067</v>
      </c>
      <c r="F6544" s="10">
        <v>0</v>
      </c>
      <c r="G6544" s="10">
        <v>0</v>
      </c>
      <c r="H6544" s="10" t="s">
        <v>23</v>
      </c>
      <c r="I6544" s="10" t="s">
        <v>19</v>
      </c>
      <c r="J6544" s="10" t="s">
        <v>329</v>
      </c>
      <c r="K6544" s="10">
        <v>22</v>
      </c>
      <c r="L6544" s="10">
        <v>0</v>
      </c>
      <c r="M6544" s="10">
        <v>0</v>
      </c>
      <c r="N6544" s="10">
        <v>0</v>
      </c>
    </row>
    <row r="6545" spans="1:14" x14ac:dyDescent="0.15">
      <c r="A6545" t="str">
        <f t="shared" si="104"/>
        <v>202005_160_4562342690074</v>
      </c>
      <c r="B6545" s="10">
        <v>202005</v>
      </c>
      <c r="C6545" s="10">
        <v>160</v>
      </c>
      <c r="D6545" s="10" t="s">
        <v>59</v>
      </c>
      <c r="E6545" s="11">
        <v>4562342690074</v>
      </c>
      <c r="F6545" s="10">
        <v>0</v>
      </c>
      <c r="G6545" s="10">
        <v>0</v>
      </c>
      <c r="H6545" s="10" t="s">
        <v>24</v>
      </c>
      <c r="I6545" s="10" t="s">
        <v>19</v>
      </c>
      <c r="J6545" s="10" t="s">
        <v>329</v>
      </c>
      <c r="K6545" s="10">
        <v>15</v>
      </c>
      <c r="L6545" s="10">
        <v>0</v>
      </c>
      <c r="M6545" s="10">
        <v>0</v>
      </c>
      <c r="N6545" s="10">
        <v>0</v>
      </c>
    </row>
    <row r="6546" spans="1:14" x14ac:dyDescent="0.15">
      <c r="A6546" t="str">
        <f t="shared" si="104"/>
        <v>202005_160_4562342690081</v>
      </c>
      <c r="B6546" s="10">
        <v>202005</v>
      </c>
      <c r="C6546" s="10">
        <v>160</v>
      </c>
      <c r="D6546" s="10" t="s">
        <v>59</v>
      </c>
      <c r="E6546" s="11">
        <v>4562342690081</v>
      </c>
      <c r="F6546" s="10">
        <v>0</v>
      </c>
      <c r="G6546" s="10">
        <v>0</v>
      </c>
      <c r="H6546" s="10" t="s">
        <v>25</v>
      </c>
      <c r="I6546" s="10" t="s">
        <v>19</v>
      </c>
      <c r="J6546" s="10" t="s">
        <v>329</v>
      </c>
      <c r="K6546" s="10">
        <v>3</v>
      </c>
      <c r="L6546" s="10">
        <v>1</v>
      </c>
      <c r="M6546" s="10">
        <v>0</v>
      </c>
      <c r="N6546" s="10">
        <v>0</v>
      </c>
    </row>
    <row r="6547" spans="1:14" x14ac:dyDescent="0.15">
      <c r="A6547" t="str">
        <f t="shared" si="104"/>
        <v>202005_326_4562342690029</v>
      </c>
      <c r="B6547" s="10">
        <v>202005</v>
      </c>
      <c r="C6547" s="10">
        <v>326</v>
      </c>
      <c r="D6547" s="10" t="s">
        <v>84</v>
      </c>
      <c r="E6547" s="11">
        <v>4562342690029</v>
      </c>
      <c r="F6547" s="10">
        <v>0</v>
      </c>
      <c r="G6547" s="10">
        <v>0</v>
      </c>
      <c r="H6547" s="10" t="s">
        <v>18</v>
      </c>
      <c r="I6547" s="10" t="s">
        <v>19</v>
      </c>
      <c r="J6547" s="10" t="s">
        <v>329</v>
      </c>
      <c r="K6547" s="10">
        <v>21</v>
      </c>
      <c r="L6547" s="10">
        <v>0</v>
      </c>
      <c r="M6547" s="10">
        <v>0</v>
      </c>
      <c r="N6547" s="10">
        <v>0</v>
      </c>
    </row>
    <row r="6548" spans="1:14" x14ac:dyDescent="0.15">
      <c r="A6548" t="str">
        <f t="shared" si="104"/>
        <v>202005_326_4562342690036</v>
      </c>
      <c r="B6548" s="10">
        <v>202005</v>
      </c>
      <c r="C6548" s="10">
        <v>326</v>
      </c>
      <c r="D6548" s="10" t="s">
        <v>84</v>
      </c>
      <c r="E6548" s="11">
        <v>4562342690036</v>
      </c>
      <c r="F6548" s="10">
        <v>0</v>
      </c>
      <c r="G6548" s="10">
        <v>0</v>
      </c>
      <c r="H6548" s="10" t="s">
        <v>20</v>
      </c>
      <c r="I6548" s="10" t="s">
        <v>19</v>
      </c>
      <c r="J6548" s="10" t="s">
        <v>329</v>
      </c>
      <c r="K6548" s="10">
        <v>7</v>
      </c>
      <c r="L6548" s="10">
        <v>0</v>
      </c>
      <c r="M6548" s="10">
        <v>0</v>
      </c>
      <c r="N6548" s="10">
        <v>0</v>
      </c>
    </row>
    <row r="6549" spans="1:14" x14ac:dyDescent="0.15">
      <c r="A6549" t="str">
        <f t="shared" si="104"/>
        <v>202005_326_4562342690050</v>
      </c>
      <c r="B6549" s="10">
        <v>202005</v>
      </c>
      <c r="C6549" s="10">
        <v>326</v>
      </c>
      <c r="D6549" s="10" t="s">
        <v>84</v>
      </c>
      <c r="E6549" s="11">
        <v>4562342690050</v>
      </c>
      <c r="F6549" s="10">
        <v>0</v>
      </c>
      <c r="G6549" s="10">
        <v>0</v>
      </c>
      <c r="H6549" s="10" t="s">
        <v>22</v>
      </c>
      <c r="I6549" s="10" t="s">
        <v>19</v>
      </c>
      <c r="J6549" s="10" t="s">
        <v>329</v>
      </c>
      <c r="K6549" s="10">
        <v>6</v>
      </c>
      <c r="L6549" s="10">
        <v>0</v>
      </c>
      <c r="M6549" s="10">
        <v>0</v>
      </c>
      <c r="N6549" s="10">
        <v>0</v>
      </c>
    </row>
    <row r="6550" spans="1:14" x14ac:dyDescent="0.15">
      <c r="A6550" t="str">
        <f t="shared" si="104"/>
        <v>202005_326_4562342690043</v>
      </c>
      <c r="B6550" s="10">
        <v>202005</v>
      </c>
      <c r="C6550" s="10">
        <v>326</v>
      </c>
      <c r="D6550" s="10" t="s">
        <v>84</v>
      </c>
      <c r="E6550" s="11">
        <v>4562342690043</v>
      </c>
      <c r="F6550" s="10">
        <v>0</v>
      </c>
      <c r="G6550" s="10">
        <v>0</v>
      </c>
      <c r="H6550" s="10" t="s">
        <v>21</v>
      </c>
      <c r="I6550" s="10" t="s">
        <v>19</v>
      </c>
      <c r="J6550" s="10" t="s">
        <v>329</v>
      </c>
      <c r="K6550" s="10">
        <v>22</v>
      </c>
      <c r="L6550" s="10">
        <v>1</v>
      </c>
      <c r="M6550" s="10">
        <v>0</v>
      </c>
      <c r="N6550" s="10">
        <v>0</v>
      </c>
    </row>
    <row r="6551" spans="1:14" x14ac:dyDescent="0.15">
      <c r="A6551" t="str">
        <f t="shared" si="104"/>
        <v>202005_326_4562342690067</v>
      </c>
      <c r="B6551" s="10">
        <v>202005</v>
      </c>
      <c r="C6551" s="10">
        <v>326</v>
      </c>
      <c r="D6551" s="10" t="s">
        <v>84</v>
      </c>
      <c r="E6551" s="11">
        <v>4562342690067</v>
      </c>
      <c r="F6551" s="10">
        <v>0</v>
      </c>
      <c r="G6551" s="10">
        <v>0</v>
      </c>
      <c r="H6551" s="10" t="s">
        <v>23</v>
      </c>
      <c r="I6551" s="10" t="s">
        <v>19</v>
      </c>
      <c r="J6551" s="10" t="s">
        <v>329</v>
      </c>
      <c r="K6551" s="10">
        <v>24</v>
      </c>
      <c r="L6551" s="10">
        <v>2</v>
      </c>
      <c r="M6551" s="10">
        <v>0</v>
      </c>
      <c r="N6551" s="10">
        <v>0</v>
      </c>
    </row>
    <row r="6552" spans="1:14" x14ac:dyDescent="0.15">
      <c r="A6552" t="str">
        <f t="shared" si="104"/>
        <v>202005_326_4562342690074</v>
      </c>
      <c r="B6552" s="10">
        <v>202005</v>
      </c>
      <c r="C6552" s="10">
        <v>326</v>
      </c>
      <c r="D6552" s="10" t="s">
        <v>84</v>
      </c>
      <c r="E6552" s="11">
        <v>4562342690074</v>
      </c>
      <c r="F6552" s="10">
        <v>0</v>
      </c>
      <c r="G6552" s="10">
        <v>0</v>
      </c>
      <c r="H6552" s="10" t="s">
        <v>24</v>
      </c>
      <c r="I6552" s="10" t="s">
        <v>19</v>
      </c>
      <c r="J6552" s="10" t="s">
        <v>329</v>
      </c>
      <c r="K6552" s="10">
        <v>17</v>
      </c>
      <c r="L6552" s="10">
        <v>1</v>
      </c>
      <c r="M6552" s="10">
        <v>0</v>
      </c>
      <c r="N6552" s="10">
        <v>0</v>
      </c>
    </row>
    <row r="6553" spans="1:14" x14ac:dyDescent="0.15">
      <c r="A6553" t="str">
        <f t="shared" ref="A6553:A6616" si="105">B6553&amp;"_"&amp;C6553&amp;"_"&amp;E6553</f>
        <v>202005_326_4562342690081</v>
      </c>
      <c r="B6553" s="10">
        <v>202005</v>
      </c>
      <c r="C6553" s="10">
        <v>326</v>
      </c>
      <c r="D6553" s="10" t="s">
        <v>84</v>
      </c>
      <c r="E6553" s="11">
        <v>4562342690081</v>
      </c>
      <c r="F6553" s="10">
        <v>0</v>
      </c>
      <c r="G6553" s="10">
        <v>0</v>
      </c>
      <c r="H6553" s="10" t="s">
        <v>25</v>
      </c>
      <c r="I6553" s="10" t="s">
        <v>19</v>
      </c>
      <c r="J6553" s="10" t="s">
        <v>329</v>
      </c>
      <c r="K6553" s="10">
        <v>5</v>
      </c>
      <c r="L6553" s="10">
        <v>0</v>
      </c>
      <c r="M6553" s="10">
        <v>0</v>
      </c>
      <c r="N6553" s="10">
        <v>0</v>
      </c>
    </row>
    <row r="6554" spans="1:14" x14ac:dyDescent="0.15">
      <c r="A6554" t="str">
        <f t="shared" si="105"/>
        <v>202005_343_4562342690029</v>
      </c>
      <c r="B6554" s="10">
        <v>202005</v>
      </c>
      <c r="C6554" s="10">
        <v>343</v>
      </c>
      <c r="D6554" s="10" t="s">
        <v>88</v>
      </c>
      <c r="E6554" s="11">
        <v>4562342690029</v>
      </c>
      <c r="F6554" s="10">
        <v>0</v>
      </c>
      <c r="G6554" s="10">
        <v>0</v>
      </c>
      <c r="H6554" s="10" t="s">
        <v>18</v>
      </c>
      <c r="I6554" s="10" t="s">
        <v>19</v>
      </c>
      <c r="J6554" s="10" t="s">
        <v>329</v>
      </c>
      <c r="K6554" s="10">
        <v>16</v>
      </c>
      <c r="L6554" s="10">
        <v>0</v>
      </c>
      <c r="M6554" s="10">
        <v>0</v>
      </c>
      <c r="N6554" s="10">
        <v>0</v>
      </c>
    </row>
    <row r="6555" spans="1:14" x14ac:dyDescent="0.15">
      <c r="A6555" t="str">
        <f t="shared" si="105"/>
        <v>202005_343_4562342690036</v>
      </c>
      <c r="B6555" s="10">
        <v>202005</v>
      </c>
      <c r="C6555" s="10">
        <v>343</v>
      </c>
      <c r="D6555" s="10" t="s">
        <v>88</v>
      </c>
      <c r="E6555" s="11">
        <v>4562342690036</v>
      </c>
      <c r="F6555" s="10">
        <v>0</v>
      </c>
      <c r="G6555" s="10">
        <v>0</v>
      </c>
      <c r="H6555" s="10" t="s">
        <v>20</v>
      </c>
      <c r="I6555" s="10" t="s">
        <v>19</v>
      </c>
      <c r="J6555" s="10" t="s">
        <v>329</v>
      </c>
      <c r="K6555" s="10">
        <v>2</v>
      </c>
      <c r="L6555" s="10">
        <v>0</v>
      </c>
      <c r="M6555" s="10">
        <v>0</v>
      </c>
      <c r="N6555" s="10">
        <v>0</v>
      </c>
    </row>
    <row r="6556" spans="1:14" x14ac:dyDescent="0.15">
      <c r="A6556" t="str">
        <f t="shared" si="105"/>
        <v>202005_343_4562342690050</v>
      </c>
      <c r="B6556" s="10">
        <v>202005</v>
      </c>
      <c r="C6556" s="10">
        <v>343</v>
      </c>
      <c r="D6556" s="10" t="s">
        <v>88</v>
      </c>
      <c r="E6556" s="11">
        <v>4562342690050</v>
      </c>
      <c r="F6556" s="10">
        <v>0</v>
      </c>
      <c r="G6556" s="10">
        <v>0</v>
      </c>
      <c r="H6556" s="10" t="s">
        <v>22</v>
      </c>
      <c r="I6556" s="10" t="s">
        <v>19</v>
      </c>
      <c r="J6556" s="10" t="s">
        <v>329</v>
      </c>
      <c r="K6556" s="10">
        <v>3</v>
      </c>
      <c r="L6556" s="10">
        <v>0</v>
      </c>
      <c r="M6556" s="10">
        <v>0</v>
      </c>
      <c r="N6556" s="10">
        <v>0</v>
      </c>
    </row>
    <row r="6557" spans="1:14" x14ac:dyDescent="0.15">
      <c r="A6557" t="str">
        <f t="shared" si="105"/>
        <v>202005_343_4562342690043</v>
      </c>
      <c r="B6557" s="10">
        <v>202005</v>
      </c>
      <c r="C6557" s="10">
        <v>343</v>
      </c>
      <c r="D6557" s="10" t="s">
        <v>88</v>
      </c>
      <c r="E6557" s="11">
        <v>4562342690043</v>
      </c>
      <c r="F6557" s="10">
        <v>0</v>
      </c>
      <c r="G6557" s="10">
        <v>0</v>
      </c>
      <c r="H6557" s="10" t="s">
        <v>21</v>
      </c>
      <c r="I6557" s="10" t="s">
        <v>19</v>
      </c>
      <c r="J6557" s="10" t="s">
        <v>329</v>
      </c>
      <c r="K6557" s="10">
        <v>10</v>
      </c>
      <c r="L6557" s="10">
        <v>1</v>
      </c>
      <c r="M6557" s="10">
        <v>0</v>
      </c>
      <c r="N6557" s="10">
        <v>0</v>
      </c>
    </row>
    <row r="6558" spans="1:14" x14ac:dyDescent="0.15">
      <c r="A6558" t="str">
        <f t="shared" si="105"/>
        <v>202005_343_4562342690067</v>
      </c>
      <c r="B6558" s="10">
        <v>202005</v>
      </c>
      <c r="C6558" s="10">
        <v>343</v>
      </c>
      <c r="D6558" s="10" t="s">
        <v>88</v>
      </c>
      <c r="E6558" s="11">
        <v>4562342690067</v>
      </c>
      <c r="F6558" s="10">
        <v>0</v>
      </c>
      <c r="G6558" s="10">
        <v>0</v>
      </c>
      <c r="H6558" s="10" t="s">
        <v>23</v>
      </c>
      <c r="I6558" s="10" t="s">
        <v>19</v>
      </c>
      <c r="J6558" s="10" t="s">
        <v>329</v>
      </c>
      <c r="K6558" s="10">
        <v>18</v>
      </c>
      <c r="L6558" s="10">
        <v>2</v>
      </c>
      <c r="M6558" s="10">
        <v>0</v>
      </c>
      <c r="N6558" s="10">
        <v>0</v>
      </c>
    </row>
    <row r="6559" spans="1:14" x14ac:dyDescent="0.15">
      <c r="A6559" t="str">
        <f t="shared" si="105"/>
        <v>202005_343_4562342690074</v>
      </c>
      <c r="B6559" s="10">
        <v>202005</v>
      </c>
      <c r="C6559" s="10">
        <v>343</v>
      </c>
      <c r="D6559" s="10" t="s">
        <v>88</v>
      </c>
      <c r="E6559" s="11">
        <v>4562342690074</v>
      </c>
      <c r="F6559" s="10">
        <v>0</v>
      </c>
      <c r="G6559" s="10">
        <v>0</v>
      </c>
      <c r="H6559" s="10" t="s">
        <v>24</v>
      </c>
      <c r="I6559" s="10" t="s">
        <v>19</v>
      </c>
      <c r="J6559" s="10" t="s">
        <v>329</v>
      </c>
      <c r="K6559" s="10">
        <v>12</v>
      </c>
      <c r="L6559" s="10">
        <v>1</v>
      </c>
      <c r="M6559" s="10">
        <v>0</v>
      </c>
      <c r="N6559" s="10">
        <v>0</v>
      </c>
    </row>
    <row r="6560" spans="1:14" x14ac:dyDescent="0.15">
      <c r="A6560" t="str">
        <f t="shared" si="105"/>
        <v>202005_343_4562342690081</v>
      </c>
      <c r="B6560" s="10">
        <v>202005</v>
      </c>
      <c r="C6560" s="10">
        <v>343</v>
      </c>
      <c r="D6560" s="10" t="s">
        <v>88</v>
      </c>
      <c r="E6560" s="11">
        <v>4562342690081</v>
      </c>
      <c r="F6560" s="10">
        <v>0</v>
      </c>
      <c r="G6560" s="10">
        <v>0</v>
      </c>
      <c r="H6560" s="10" t="s">
        <v>25</v>
      </c>
      <c r="I6560" s="10" t="s">
        <v>19</v>
      </c>
      <c r="J6560" s="10" t="s">
        <v>329</v>
      </c>
      <c r="K6560" s="10">
        <v>3</v>
      </c>
      <c r="L6560" s="10">
        <v>0</v>
      </c>
      <c r="M6560" s="10">
        <v>0</v>
      </c>
      <c r="N6560" s="10">
        <v>0</v>
      </c>
    </row>
    <row r="6561" spans="1:14" x14ac:dyDescent="0.15">
      <c r="A6561" t="str">
        <f t="shared" si="105"/>
        <v>202005_348_4562342690029</v>
      </c>
      <c r="B6561" s="10">
        <v>202005</v>
      </c>
      <c r="C6561" s="10">
        <v>348</v>
      </c>
      <c r="D6561" s="10" t="s">
        <v>89</v>
      </c>
      <c r="E6561" s="11">
        <v>4562342690029</v>
      </c>
      <c r="F6561" s="10">
        <v>0</v>
      </c>
      <c r="G6561" s="10">
        <v>0</v>
      </c>
      <c r="H6561" s="10" t="s">
        <v>18</v>
      </c>
      <c r="I6561" s="10" t="s">
        <v>19</v>
      </c>
      <c r="J6561" s="10" t="s">
        <v>329</v>
      </c>
      <c r="K6561" s="10">
        <v>18</v>
      </c>
      <c r="L6561" s="10">
        <v>1</v>
      </c>
      <c r="M6561" s="10">
        <v>0</v>
      </c>
      <c r="N6561" s="10">
        <v>0</v>
      </c>
    </row>
    <row r="6562" spans="1:14" x14ac:dyDescent="0.15">
      <c r="A6562" t="str">
        <f t="shared" si="105"/>
        <v>202005_348_4562342690036</v>
      </c>
      <c r="B6562" s="10">
        <v>202005</v>
      </c>
      <c r="C6562" s="10">
        <v>348</v>
      </c>
      <c r="D6562" s="10" t="s">
        <v>89</v>
      </c>
      <c r="E6562" s="11">
        <v>4562342690036</v>
      </c>
      <c r="F6562" s="10">
        <v>0</v>
      </c>
      <c r="G6562" s="10">
        <v>0</v>
      </c>
      <c r="H6562" s="10" t="s">
        <v>20</v>
      </c>
      <c r="I6562" s="10" t="s">
        <v>19</v>
      </c>
      <c r="J6562" s="10" t="s">
        <v>329</v>
      </c>
      <c r="K6562" s="10">
        <v>6</v>
      </c>
      <c r="L6562" s="10">
        <v>1</v>
      </c>
      <c r="M6562" s="10">
        <v>0</v>
      </c>
      <c r="N6562" s="10">
        <v>0</v>
      </c>
    </row>
    <row r="6563" spans="1:14" x14ac:dyDescent="0.15">
      <c r="A6563" t="str">
        <f t="shared" si="105"/>
        <v>202005_348_4562342690050</v>
      </c>
      <c r="B6563" s="10">
        <v>202005</v>
      </c>
      <c r="C6563" s="10">
        <v>348</v>
      </c>
      <c r="D6563" s="10" t="s">
        <v>89</v>
      </c>
      <c r="E6563" s="11">
        <v>4562342690050</v>
      </c>
      <c r="F6563" s="10">
        <v>0</v>
      </c>
      <c r="G6563" s="10">
        <v>0</v>
      </c>
      <c r="H6563" s="10" t="s">
        <v>22</v>
      </c>
      <c r="I6563" s="10" t="s">
        <v>19</v>
      </c>
      <c r="J6563" s="10" t="s">
        <v>329</v>
      </c>
      <c r="K6563" s="10">
        <v>3</v>
      </c>
      <c r="L6563" s="10">
        <v>2</v>
      </c>
      <c r="M6563" s="10">
        <v>0</v>
      </c>
      <c r="N6563" s="10">
        <v>0</v>
      </c>
    </row>
    <row r="6564" spans="1:14" x14ac:dyDescent="0.15">
      <c r="A6564" t="str">
        <f t="shared" si="105"/>
        <v>202005_348_4562342690043</v>
      </c>
      <c r="B6564" s="10">
        <v>202005</v>
      </c>
      <c r="C6564" s="10">
        <v>348</v>
      </c>
      <c r="D6564" s="10" t="s">
        <v>89</v>
      </c>
      <c r="E6564" s="11">
        <v>4562342690043</v>
      </c>
      <c r="F6564" s="10">
        <v>0</v>
      </c>
      <c r="G6564" s="10">
        <v>0</v>
      </c>
      <c r="H6564" s="10" t="s">
        <v>21</v>
      </c>
      <c r="I6564" s="10" t="s">
        <v>19</v>
      </c>
      <c r="J6564" s="10" t="s">
        <v>329</v>
      </c>
      <c r="K6564" s="10">
        <v>11</v>
      </c>
      <c r="L6564" s="10">
        <v>2</v>
      </c>
      <c r="M6564" s="10">
        <v>0</v>
      </c>
      <c r="N6564" s="10">
        <v>0</v>
      </c>
    </row>
    <row r="6565" spans="1:14" x14ac:dyDescent="0.15">
      <c r="A6565" t="str">
        <f t="shared" si="105"/>
        <v>202005_348_4562342690067</v>
      </c>
      <c r="B6565" s="10">
        <v>202005</v>
      </c>
      <c r="C6565" s="10">
        <v>348</v>
      </c>
      <c r="D6565" s="10" t="s">
        <v>89</v>
      </c>
      <c r="E6565" s="11">
        <v>4562342690067</v>
      </c>
      <c r="F6565" s="10">
        <v>0</v>
      </c>
      <c r="G6565" s="10">
        <v>0</v>
      </c>
      <c r="H6565" s="10" t="s">
        <v>23</v>
      </c>
      <c r="I6565" s="10" t="s">
        <v>19</v>
      </c>
      <c r="J6565" s="10" t="s">
        <v>329</v>
      </c>
      <c r="K6565" s="10">
        <v>21</v>
      </c>
      <c r="L6565" s="10">
        <v>1</v>
      </c>
      <c r="M6565" s="10">
        <v>0</v>
      </c>
      <c r="N6565" s="10">
        <v>0</v>
      </c>
    </row>
    <row r="6566" spans="1:14" x14ac:dyDescent="0.15">
      <c r="A6566" t="str">
        <f t="shared" si="105"/>
        <v>202005_348_4562342690074</v>
      </c>
      <c r="B6566" s="10">
        <v>202005</v>
      </c>
      <c r="C6566" s="10">
        <v>348</v>
      </c>
      <c r="D6566" s="10" t="s">
        <v>89</v>
      </c>
      <c r="E6566" s="11">
        <v>4562342690074</v>
      </c>
      <c r="F6566" s="10">
        <v>0</v>
      </c>
      <c r="G6566" s="10">
        <v>0</v>
      </c>
      <c r="H6566" s="10" t="s">
        <v>24</v>
      </c>
      <c r="I6566" s="10" t="s">
        <v>19</v>
      </c>
      <c r="J6566" s="10" t="s">
        <v>329</v>
      </c>
      <c r="K6566" s="10">
        <v>20</v>
      </c>
      <c r="L6566" s="10">
        <v>0</v>
      </c>
      <c r="M6566" s="10">
        <v>0</v>
      </c>
      <c r="N6566" s="10">
        <v>0</v>
      </c>
    </row>
    <row r="6567" spans="1:14" x14ac:dyDescent="0.15">
      <c r="A6567" t="str">
        <f t="shared" si="105"/>
        <v>202005_348_4562342690081</v>
      </c>
      <c r="B6567" s="10">
        <v>202005</v>
      </c>
      <c r="C6567" s="10">
        <v>348</v>
      </c>
      <c r="D6567" s="10" t="s">
        <v>89</v>
      </c>
      <c r="E6567" s="11">
        <v>4562342690081</v>
      </c>
      <c r="F6567" s="10">
        <v>0</v>
      </c>
      <c r="G6567" s="10">
        <v>0</v>
      </c>
      <c r="H6567" s="10" t="s">
        <v>25</v>
      </c>
      <c r="I6567" s="10" t="s">
        <v>19</v>
      </c>
      <c r="J6567" s="10" t="s">
        <v>329</v>
      </c>
      <c r="K6567" s="10">
        <v>3</v>
      </c>
      <c r="L6567" s="10">
        <v>0</v>
      </c>
      <c r="M6567" s="10">
        <v>0</v>
      </c>
      <c r="N6567" s="10">
        <v>0</v>
      </c>
    </row>
    <row r="6568" spans="1:14" x14ac:dyDescent="0.15">
      <c r="A6568" t="str">
        <f t="shared" si="105"/>
        <v>202005_364_4562342690029</v>
      </c>
      <c r="B6568" s="10">
        <v>202005</v>
      </c>
      <c r="C6568" s="10">
        <v>364</v>
      </c>
      <c r="D6568" s="10" t="s">
        <v>92</v>
      </c>
      <c r="E6568" s="11">
        <v>4562342690029</v>
      </c>
      <c r="F6568" s="10">
        <v>0</v>
      </c>
      <c r="G6568" s="10">
        <v>0</v>
      </c>
      <c r="H6568" s="10" t="s">
        <v>18</v>
      </c>
      <c r="I6568" s="10" t="s">
        <v>19</v>
      </c>
      <c r="J6568" s="10" t="s">
        <v>329</v>
      </c>
      <c r="K6568" s="10">
        <v>15</v>
      </c>
      <c r="L6568" s="10">
        <v>0</v>
      </c>
      <c r="M6568" s="10">
        <v>0</v>
      </c>
      <c r="N6568" s="10">
        <v>0</v>
      </c>
    </row>
    <row r="6569" spans="1:14" x14ac:dyDescent="0.15">
      <c r="A6569" t="str">
        <f t="shared" si="105"/>
        <v>202005_364_4562342690036</v>
      </c>
      <c r="B6569" s="10">
        <v>202005</v>
      </c>
      <c r="C6569" s="10">
        <v>364</v>
      </c>
      <c r="D6569" s="10" t="s">
        <v>92</v>
      </c>
      <c r="E6569" s="11">
        <v>4562342690036</v>
      </c>
      <c r="F6569" s="10">
        <v>0</v>
      </c>
      <c r="G6569" s="10">
        <v>0</v>
      </c>
      <c r="H6569" s="10" t="s">
        <v>20</v>
      </c>
      <c r="I6569" s="10" t="s">
        <v>19</v>
      </c>
      <c r="J6569" s="10" t="s">
        <v>329</v>
      </c>
      <c r="K6569" s="10">
        <v>3</v>
      </c>
      <c r="L6569" s="10">
        <v>0</v>
      </c>
      <c r="M6569" s="10">
        <v>0</v>
      </c>
      <c r="N6569" s="10">
        <v>0</v>
      </c>
    </row>
    <row r="6570" spans="1:14" x14ac:dyDescent="0.15">
      <c r="A6570" t="str">
        <f t="shared" si="105"/>
        <v>202005_364_4562342690050</v>
      </c>
      <c r="B6570" s="10">
        <v>202005</v>
      </c>
      <c r="C6570" s="10">
        <v>364</v>
      </c>
      <c r="D6570" s="10" t="s">
        <v>92</v>
      </c>
      <c r="E6570" s="11">
        <v>4562342690050</v>
      </c>
      <c r="F6570" s="10">
        <v>0</v>
      </c>
      <c r="G6570" s="10">
        <v>0</v>
      </c>
      <c r="H6570" s="10" t="s">
        <v>22</v>
      </c>
      <c r="I6570" s="10" t="s">
        <v>19</v>
      </c>
      <c r="J6570" s="10" t="s">
        <v>329</v>
      </c>
      <c r="K6570" s="10">
        <v>3</v>
      </c>
      <c r="L6570" s="10">
        <v>0</v>
      </c>
      <c r="M6570" s="10">
        <v>0</v>
      </c>
      <c r="N6570" s="10">
        <v>0</v>
      </c>
    </row>
    <row r="6571" spans="1:14" x14ac:dyDescent="0.15">
      <c r="A6571" t="str">
        <f t="shared" si="105"/>
        <v>202005_364_4562342690043</v>
      </c>
      <c r="B6571" s="10">
        <v>202005</v>
      </c>
      <c r="C6571" s="10">
        <v>364</v>
      </c>
      <c r="D6571" s="10" t="s">
        <v>92</v>
      </c>
      <c r="E6571" s="11">
        <v>4562342690043</v>
      </c>
      <c r="F6571" s="10">
        <v>0</v>
      </c>
      <c r="G6571" s="10">
        <v>0</v>
      </c>
      <c r="H6571" s="10" t="s">
        <v>21</v>
      </c>
      <c r="I6571" s="10" t="s">
        <v>19</v>
      </c>
      <c r="J6571" s="10" t="s">
        <v>329</v>
      </c>
      <c r="K6571" s="10">
        <v>11</v>
      </c>
      <c r="L6571" s="10">
        <v>0</v>
      </c>
      <c r="M6571" s="10">
        <v>0</v>
      </c>
      <c r="N6571" s="10">
        <v>0</v>
      </c>
    </row>
    <row r="6572" spans="1:14" x14ac:dyDescent="0.15">
      <c r="A6572" t="str">
        <f t="shared" si="105"/>
        <v>202005_364_4562342690067</v>
      </c>
      <c r="B6572" s="10">
        <v>202005</v>
      </c>
      <c r="C6572" s="10">
        <v>364</v>
      </c>
      <c r="D6572" s="10" t="s">
        <v>92</v>
      </c>
      <c r="E6572" s="11">
        <v>4562342690067</v>
      </c>
      <c r="F6572" s="10">
        <v>0</v>
      </c>
      <c r="G6572" s="10">
        <v>0</v>
      </c>
      <c r="H6572" s="10" t="s">
        <v>23</v>
      </c>
      <c r="I6572" s="10" t="s">
        <v>19</v>
      </c>
      <c r="J6572" s="10" t="s">
        <v>329</v>
      </c>
      <c r="K6572" s="10">
        <v>15</v>
      </c>
      <c r="L6572" s="10">
        <v>0</v>
      </c>
      <c r="M6572" s="10">
        <v>0</v>
      </c>
      <c r="N6572" s="10">
        <v>0</v>
      </c>
    </row>
    <row r="6573" spans="1:14" x14ac:dyDescent="0.15">
      <c r="A6573" t="str">
        <f t="shared" si="105"/>
        <v>202005_364_4562342690074</v>
      </c>
      <c r="B6573" s="10">
        <v>202005</v>
      </c>
      <c r="C6573" s="10">
        <v>364</v>
      </c>
      <c r="D6573" s="10" t="s">
        <v>92</v>
      </c>
      <c r="E6573" s="11">
        <v>4562342690074</v>
      </c>
      <c r="F6573" s="10">
        <v>0</v>
      </c>
      <c r="G6573" s="10">
        <v>0</v>
      </c>
      <c r="H6573" s="10" t="s">
        <v>24</v>
      </c>
      <c r="I6573" s="10" t="s">
        <v>19</v>
      </c>
      <c r="J6573" s="10" t="s">
        <v>329</v>
      </c>
      <c r="K6573" s="10">
        <v>13</v>
      </c>
      <c r="L6573" s="10">
        <v>0</v>
      </c>
      <c r="M6573" s="10">
        <v>0</v>
      </c>
      <c r="N6573" s="10">
        <v>0</v>
      </c>
    </row>
    <row r="6574" spans="1:14" x14ac:dyDescent="0.15">
      <c r="A6574" t="str">
        <f t="shared" si="105"/>
        <v>202005_364_4562342690081</v>
      </c>
      <c r="B6574" s="10">
        <v>202005</v>
      </c>
      <c r="C6574" s="10">
        <v>364</v>
      </c>
      <c r="D6574" s="10" t="s">
        <v>92</v>
      </c>
      <c r="E6574" s="11">
        <v>4562342690081</v>
      </c>
      <c r="F6574" s="10">
        <v>0</v>
      </c>
      <c r="G6574" s="10">
        <v>0</v>
      </c>
      <c r="H6574" s="10" t="s">
        <v>25</v>
      </c>
      <c r="I6574" s="10" t="s">
        <v>19</v>
      </c>
      <c r="J6574" s="10" t="s">
        <v>329</v>
      </c>
      <c r="K6574" s="10">
        <v>4</v>
      </c>
      <c r="L6574" s="10">
        <v>0</v>
      </c>
      <c r="M6574" s="10">
        <v>0</v>
      </c>
      <c r="N6574" s="10">
        <v>0</v>
      </c>
    </row>
    <row r="6575" spans="1:14" x14ac:dyDescent="0.15">
      <c r="A6575" t="str">
        <f t="shared" si="105"/>
        <v>202005_397_4562342690029</v>
      </c>
      <c r="B6575" s="10">
        <v>202005</v>
      </c>
      <c r="C6575" s="10">
        <v>397</v>
      </c>
      <c r="D6575" s="10" t="s">
        <v>104</v>
      </c>
      <c r="E6575" s="11">
        <v>4562342690029</v>
      </c>
      <c r="F6575" s="10">
        <v>0</v>
      </c>
      <c r="G6575" s="10">
        <v>0</v>
      </c>
      <c r="H6575" s="10" t="s">
        <v>18</v>
      </c>
      <c r="I6575" s="10" t="s">
        <v>19</v>
      </c>
      <c r="J6575" s="10" t="s">
        <v>329</v>
      </c>
      <c r="K6575" s="10">
        <v>12</v>
      </c>
      <c r="L6575" s="10">
        <v>0</v>
      </c>
      <c r="M6575" s="10">
        <v>0</v>
      </c>
      <c r="N6575" s="10">
        <v>0</v>
      </c>
    </row>
    <row r="6576" spans="1:14" x14ac:dyDescent="0.15">
      <c r="A6576" t="str">
        <f t="shared" si="105"/>
        <v>202005_397_4562342690036</v>
      </c>
      <c r="B6576" s="10">
        <v>202005</v>
      </c>
      <c r="C6576" s="10">
        <v>397</v>
      </c>
      <c r="D6576" s="10" t="s">
        <v>104</v>
      </c>
      <c r="E6576" s="11">
        <v>4562342690036</v>
      </c>
      <c r="F6576" s="10">
        <v>0</v>
      </c>
      <c r="G6576" s="10">
        <v>0</v>
      </c>
      <c r="H6576" s="10" t="s">
        <v>20</v>
      </c>
      <c r="I6576" s="10" t="s">
        <v>19</v>
      </c>
      <c r="J6576" s="10" t="s">
        <v>329</v>
      </c>
      <c r="K6576" s="10">
        <v>5</v>
      </c>
      <c r="L6576" s="10">
        <v>0</v>
      </c>
      <c r="M6576" s="10">
        <v>0</v>
      </c>
      <c r="N6576" s="10">
        <v>0</v>
      </c>
    </row>
    <row r="6577" spans="1:14" x14ac:dyDescent="0.15">
      <c r="A6577" t="str">
        <f t="shared" si="105"/>
        <v>202005_397_4562342690050</v>
      </c>
      <c r="B6577" s="10">
        <v>202005</v>
      </c>
      <c r="C6577" s="10">
        <v>397</v>
      </c>
      <c r="D6577" s="10" t="s">
        <v>104</v>
      </c>
      <c r="E6577" s="11">
        <v>4562342690050</v>
      </c>
      <c r="F6577" s="10">
        <v>0</v>
      </c>
      <c r="G6577" s="10">
        <v>0</v>
      </c>
      <c r="H6577" s="10" t="s">
        <v>22</v>
      </c>
      <c r="I6577" s="10" t="s">
        <v>19</v>
      </c>
      <c r="J6577" s="10" t="s">
        <v>329</v>
      </c>
      <c r="K6577" s="10">
        <v>2</v>
      </c>
      <c r="L6577" s="10">
        <v>0</v>
      </c>
      <c r="M6577" s="10">
        <v>0</v>
      </c>
      <c r="N6577" s="10">
        <v>0</v>
      </c>
    </row>
    <row r="6578" spans="1:14" x14ac:dyDescent="0.15">
      <c r="A6578" t="str">
        <f t="shared" si="105"/>
        <v>202005_397_4562342690043</v>
      </c>
      <c r="B6578" s="10">
        <v>202005</v>
      </c>
      <c r="C6578" s="10">
        <v>397</v>
      </c>
      <c r="D6578" s="10" t="s">
        <v>104</v>
      </c>
      <c r="E6578" s="11">
        <v>4562342690043</v>
      </c>
      <c r="F6578" s="10">
        <v>0</v>
      </c>
      <c r="G6578" s="10">
        <v>0</v>
      </c>
      <c r="H6578" s="10" t="s">
        <v>21</v>
      </c>
      <c r="I6578" s="10" t="s">
        <v>19</v>
      </c>
      <c r="J6578" s="10" t="s">
        <v>329</v>
      </c>
      <c r="K6578" s="10">
        <v>5</v>
      </c>
      <c r="L6578" s="10">
        <v>0</v>
      </c>
      <c r="M6578" s="10">
        <v>0</v>
      </c>
      <c r="N6578" s="10">
        <v>0</v>
      </c>
    </row>
    <row r="6579" spans="1:14" x14ac:dyDescent="0.15">
      <c r="A6579" t="str">
        <f t="shared" si="105"/>
        <v>202005_397_4562342690067</v>
      </c>
      <c r="B6579" s="10">
        <v>202005</v>
      </c>
      <c r="C6579" s="10">
        <v>397</v>
      </c>
      <c r="D6579" s="10" t="s">
        <v>104</v>
      </c>
      <c r="E6579" s="11">
        <v>4562342690067</v>
      </c>
      <c r="F6579" s="10">
        <v>0</v>
      </c>
      <c r="G6579" s="10">
        <v>0</v>
      </c>
      <c r="H6579" s="10" t="s">
        <v>23</v>
      </c>
      <c r="I6579" s="10" t="s">
        <v>19</v>
      </c>
      <c r="J6579" s="10" t="s">
        <v>329</v>
      </c>
      <c r="K6579" s="10">
        <v>15</v>
      </c>
      <c r="L6579" s="10">
        <v>0</v>
      </c>
      <c r="M6579" s="10">
        <v>0</v>
      </c>
      <c r="N6579" s="10">
        <v>0</v>
      </c>
    </row>
    <row r="6580" spans="1:14" x14ac:dyDescent="0.15">
      <c r="A6580" t="str">
        <f t="shared" si="105"/>
        <v>202005_397_4562342690074</v>
      </c>
      <c r="B6580" s="10">
        <v>202005</v>
      </c>
      <c r="C6580" s="10">
        <v>397</v>
      </c>
      <c r="D6580" s="10" t="s">
        <v>104</v>
      </c>
      <c r="E6580" s="11">
        <v>4562342690074</v>
      </c>
      <c r="F6580" s="10">
        <v>0</v>
      </c>
      <c r="G6580" s="10">
        <v>0</v>
      </c>
      <c r="H6580" s="10" t="s">
        <v>24</v>
      </c>
      <c r="I6580" s="10" t="s">
        <v>19</v>
      </c>
      <c r="J6580" s="10" t="s">
        <v>329</v>
      </c>
      <c r="K6580" s="10">
        <v>11</v>
      </c>
      <c r="L6580" s="10">
        <v>1</v>
      </c>
      <c r="M6580" s="10">
        <v>0</v>
      </c>
      <c r="N6580" s="10">
        <v>0</v>
      </c>
    </row>
    <row r="6581" spans="1:14" x14ac:dyDescent="0.15">
      <c r="A6581" t="str">
        <f t="shared" si="105"/>
        <v>202005_397_4562342690081</v>
      </c>
      <c r="B6581" s="10">
        <v>202005</v>
      </c>
      <c r="C6581" s="10">
        <v>397</v>
      </c>
      <c r="D6581" s="10" t="s">
        <v>104</v>
      </c>
      <c r="E6581" s="11">
        <v>4562342690081</v>
      </c>
      <c r="F6581" s="10">
        <v>0</v>
      </c>
      <c r="G6581" s="10">
        <v>0</v>
      </c>
      <c r="H6581" s="10" t="s">
        <v>25</v>
      </c>
      <c r="I6581" s="10" t="s">
        <v>19</v>
      </c>
      <c r="J6581" s="10" t="s">
        <v>329</v>
      </c>
      <c r="K6581" s="10">
        <v>3</v>
      </c>
      <c r="L6581" s="10">
        <v>0</v>
      </c>
      <c r="M6581" s="10">
        <v>0</v>
      </c>
      <c r="N6581" s="10">
        <v>0</v>
      </c>
    </row>
    <row r="6582" spans="1:14" x14ac:dyDescent="0.15">
      <c r="A6582" t="str">
        <f t="shared" si="105"/>
        <v>202005_415_4562342690029</v>
      </c>
      <c r="B6582" s="10">
        <v>202005</v>
      </c>
      <c r="C6582" s="10">
        <v>415</v>
      </c>
      <c r="D6582" s="10" t="s">
        <v>112</v>
      </c>
      <c r="E6582" s="11">
        <v>4562342690029</v>
      </c>
      <c r="F6582" s="10">
        <v>0</v>
      </c>
      <c r="G6582" s="10">
        <v>0</v>
      </c>
      <c r="H6582" s="10" t="s">
        <v>18</v>
      </c>
      <c r="I6582" s="10" t="s">
        <v>19</v>
      </c>
      <c r="J6582" s="10" t="s">
        <v>329</v>
      </c>
      <c r="K6582" s="10">
        <v>16</v>
      </c>
      <c r="L6582" s="10">
        <v>0</v>
      </c>
      <c r="M6582" s="10">
        <v>0</v>
      </c>
      <c r="N6582" s="10">
        <v>0</v>
      </c>
    </row>
    <row r="6583" spans="1:14" x14ac:dyDescent="0.15">
      <c r="A6583" t="str">
        <f t="shared" si="105"/>
        <v>202005_415_4562342690036</v>
      </c>
      <c r="B6583" s="10">
        <v>202005</v>
      </c>
      <c r="C6583" s="10">
        <v>415</v>
      </c>
      <c r="D6583" s="10" t="s">
        <v>112</v>
      </c>
      <c r="E6583" s="11">
        <v>4562342690036</v>
      </c>
      <c r="F6583" s="10">
        <v>0</v>
      </c>
      <c r="G6583" s="10">
        <v>0</v>
      </c>
      <c r="H6583" s="10" t="s">
        <v>20</v>
      </c>
      <c r="I6583" s="10" t="s">
        <v>19</v>
      </c>
      <c r="J6583" s="10" t="s">
        <v>329</v>
      </c>
      <c r="K6583" s="10">
        <v>8</v>
      </c>
      <c r="L6583" s="10">
        <v>0</v>
      </c>
      <c r="M6583" s="10">
        <v>0</v>
      </c>
      <c r="N6583" s="10">
        <v>0</v>
      </c>
    </row>
    <row r="6584" spans="1:14" x14ac:dyDescent="0.15">
      <c r="A6584" t="str">
        <f t="shared" si="105"/>
        <v>202005_415_4562342690050</v>
      </c>
      <c r="B6584" s="10">
        <v>202005</v>
      </c>
      <c r="C6584" s="10">
        <v>415</v>
      </c>
      <c r="D6584" s="10" t="s">
        <v>112</v>
      </c>
      <c r="E6584" s="11">
        <v>4562342690050</v>
      </c>
      <c r="F6584" s="10">
        <v>0</v>
      </c>
      <c r="G6584" s="10">
        <v>0</v>
      </c>
      <c r="H6584" s="10" t="s">
        <v>22</v>
      </c>
      <c r="I6584" s="10" t="s">
        <v>19</v>
      </c>
      <c r="J6584" s="10" t="s">
        <v>329</v>
      </c>
      <c r="K6584" s="10">
        <v>3</v>
      </c>
      <c r="L6584" s="10">
        <v>0</v>
      </c>
      <c r="M6584" s="10">
        <v>0</v>
      </c>
      <c r="N6584" s="10">
        <v>0</v>
      </c>
    </row>
    <row r="6585" spans="1:14" x14ac:dyDescent="0.15">
      <c r="A6585" t="str">
        <f t="shared" si="105"/>
        <v>202005_415_4562342690043</v>
      </c>
      <c r="B6585" s="10">
        <v>202005</v>
      </c>
      <c r="C6585" s="10">
        <v>415</v>
      </c>
      <c r="D6585" s="10" t="s">
        <v>112</v>
      </c>
      <c r="E6585" s="11">
        <v>4562342690043</v>
      </c>
      <c r="F6585" s="10">
        <v>0</v>
      </c>
      <c r="G6585" s="10">
        <v>0</v>
      </c>
      <c r="H6585" s="10" t="s">
        <v>21</v>
      </c>
      <c r="I6585" s="10" t="s">
        <v>19</v>
      </c>
      <c r="J6585" s="10" t="s">
        <v>329</v>
      </c>
      <c r="K6585" s="10">
        <v>8</v>
      </c>
      <c r="L6585" s="10">
        <v>0</v>
      </c>
      <c r="M6585" s="10">
        <v>0</v>
      </c>
      <c r="N6585" s="10">
        <v>0</v>
      </c>
    </row>
    <row r="6586" spans="1:14" x14ac:dyDescent="0.15">
      <c r="A6586" t="str">
        <f t="shared" si="105"/>
        <v>202005_415_4562342690067</v>
      </c>
      <c r="B6586" s="10">
        <v>202005</v>
      </c>
      <c r="C6586" s="10">
        <v>415</v>
      </c>
      <c r="D6586" s="10" t="s">
        <v>112</v>
      </c>
      <c r="E6586" s="11">
        <v>4562342690067</v>
      </c>
      <c r="F6586" s="10">
        <v>0</v>
      </c>
      <c r="G6586" s="10">
        <v>0</v>
      </c>
      <c r="H6586" s="10" t="s">
        <v>23</v>
      </c>
      <c r="I6586" s="10" t="s">
        <v>19</v>
      </c>
      <c r="J6586" s="10" t="s">
        <v>329</v>
      </c>
      <c r="K6586" s="10">
        <v>13</v>
      </c>
      <c r="L6586" s="10">
        <v>0</v>
      </c>
      <c r="M6586" s="10">
        <v>0</v>
      </c>
      <c r="N6586" s="10">
        <v>0</v>
      </c>
    </row>
    <row r="6587" spans="1:14" x14ac:dyDescent="0.15">
      <c r="A6587" t="str">
        <f t="shared" si="105"/>
        <v>202005_415_4562342690074</v>
      </c>
      <c r="B6587" s="10">
        <v>202005</v>
      </c>
      <c r="C6587" s="10">
        <v>415</v>
      </c>
      <c r="D6587" s="10" t="s">
        <v>112</v>
      </c>
      <c r="E6587" s="11">
        <v>4562342690074</v>
      </c>
      <c r="F6587" s="10">
        <v>0</v>
      </c>
      <c r="G6587" s="10">
        <v>0</v>
      </c>
      <c r="H6587" s="10" t="s">
        <v>24</v>
      </c>
      <c r="I6587" s="10" t="s">
        <v>19</v>
      </c>
      <c r="J6587" s="10" t="s">
        <v>329</v>
      </c>
      <c r="K6587" s="10">
        <v>15</v>
      </c>
      <c r="L6587" s="10">
        <v>0</v>
      </c>
      <c r="M6587" s="10">
        <v>0</v>
      </c>
      <c r="N6587" s="10">
        <v>0</v>
      </c>
    </row>
    <row r="6588" spans="1:14" x14ac:dyDescent="0.15">
      <c r="A6588" t="str">
        <f t="shared" si="105"/>
        <v>202005_415_4562342690081</v>
      </c>
      <c r="B6588" s="10">
        <v>202005</v>
      </c>
      <c r="C6588" s="10">
        <v>415</v>
      </c>
      <c r="D6588" s="10" t="s">
        <v>112</v>
      </c>
      <c r="E6588" s="11">
        <v>4562342690081</v>
      </c>
      <c r="F6588" s="10">
        <v>0</v>
      </c>
      <c r="G6588" s="10">
        <v>0</v>
      </c>
      <c r="H6588" s="10" t="s">
        <v>25</v>
      </c>
      <c r="I6588" s="10" t="s">
        <v>19</v>
      </c>
      <c r="J6588" s="10" t="s">
        <v>329</v>
      </c>
      <c r="K6588" s="10">
        <v>1</v>
      </c>
      <c r="L6588" s="10">
        <v>0</v>
      </c>
      <c r="M6588" s="10">
        <v>0</v>
      </c>
      <c r="N6588" s="10">
        <v>0</v>
      </c>
    </row>
    <row r="6589" spans="1:14" x14ac:dyDescent="0.15">
      <c r="A6589" t="str">
        <f t="shared" si="105"/>
        <v>202005_446_4562342690029</v>
      </c>
      <c r="B6589" s="10">
        <v>202005</v>
      </c>
      <c r="C6589" s="10">
        <v>446</v>
      </c>
      <c r="D6589" s="10" t="s">
        <v>121</v>
      </c>
      <c r="E6589" s="11">
        <v>4562342690029</v>
      </c>
      <c r="F6589" s="10">
        <v>0</v>
      </c>
      <c r="G6589" s="10">
        <v>0</v>
      </c>
      <c r="H6589" s="10" t="s">
        <v>18</v>
      </c>
      <c r="I6589" s="10" t="s">
        <v>19</v>
      </c>
      <c r="J6589" s="10" t="s">
        <v>329</v>
      </c>
      <c r="K6589" s="10">
        <v>16</v>
      </c>
      <c r="L6589" s="10">
        <v>0</v>
      </c>
      <c r="M6589" s="10">
        <v>0</v>
      </c>
      <c r="N6589" s="10">
        <v>0</v>
      </c>
    </row>
    <row r="6590" spans="1:14" x14ac:dyDescent="0.15">
      <c r="A6590" t="str">
        <f t="shared" si="105"/>
        <v>202005_446_4562342690036</v>
      </c>
      <c r="B6590" s="10">
        <v>202005</v>
      </c>
      <c r="C6590" s="10">
        <v>446</v>
      </c>
      <c r="D6590" s="10" t="s">
        <v>121</v>
      </c>
      <c r="E6590" s="11">
        <v>4562342690036</v>
      </c>
      <c r="F6590" s="10">
        <v>0</v>
      </c>
      <c r="G6590" s="10">
        <v>0</v>
      </c>
      <c r="H6590" s="10" t="s">
        <v>20</v>
      </c>
      <c r="I6590" s="10" t="s">
        <v>19</v>
      </c>
      <c r="J6590" s="10" t="s">
        <v>329</v>
      </c>
      <c r="K6590" s="10">
        <v>5</v>
      </c>
      <c r="L6590" s="10">
        <v>0</v>
      </c>
      <c r="M6590" s="10">
        <v>0</v>
      </c>
      <c r="N6590" s="10">
        <v>0</v>
      </c>
    </row>
    <row r="6591" spans="1:14" x14ac:dyDescent="0.15">
      <c r="A6591" t="str">
        <f t="shared" si="105"/>
        <v>202005_446_4562342690050</v>
      </c>
      <c r="B6591" s="10">
        <v>202005</v>
      </c>
      <c r="C6591" s="10">
        <v>446</v>
      </c>
      <c r="D6591" s="10" t="s">
        <v>121</v>
      </c>
      <c r="E6591" s="11">
        <v>4562342690050</v>
      </c>
      <c r="F6591" s="10">
        <v>0</v>
      </c>
      <c r="G6591" s="10">
        <v>0</v>
      </c>
      <c r="H6591" s="10" t="s">
        <v>22</v>
      </c>
      <c r="I6591" s="10" t="s">
        <v>19</v>
      </c>
      <c r="J6591" s="10" t="s">
        <v>329</v>
      </c>
      <c r="K6591" s="10">
        <v>5</v>
      </c>
      <c r="L6591" s="10">
        <v>0</v>
      </c>
      <c r="M6591" s="10">
        <v>0</v>
      </c>
      <c r="N6591" s="10">
        <v>0</v>
      </c>
    </row>
    <row r="6592" spans="1:14" x14ac:dyDescent="0.15">
      <c r="A6592" t="str">
        <f t="shared" si="105"/>
        <v>202005_446_4562342690043</v>
      </c>
      <c r="B6592" s="10">
        <v>202005</v>
      </c>
      <c r="C6592" s="10">
        <v>446</v>
      </c>
      <c r="D6592" s="10" t="s">
        <v>121</v>
      </c>
      <c r="E6592" s="11">
        <v>4562342690043</v>
      </c>
      <c r="F6592" s="10">
        <v>0</v>
      </c>
      <c r="G6592" s="10">
        <v>0</v>
      </c>
      <c r="H6592" s="10" t="s">
        <v>21</v>
      </c>
      <c r="I6592" s="10" t="s">
        <v>19</v>
      </c>
      <c r="J6592" s="10" t="s">
        <v>329</v>
      </c>
      <c r="K6592" s="10">
        <v>11</v>
      </c>
      <c r="L6592" s="10">
        <v>1</v>
      </c>
      <c r="M6592" s="10">
        <v>0</v>
      </c>
      <c r="N6592" s="10">
        <v>0</v>
      </c>
    </row>
    <row r="6593" spans="1:14" x14ac:dyDescent="0.15">
      <c r="A6593" t="str">
        <f t="shared" si="105"/>
        <v>202005_446_4562342690067</v>
      </c>
      <c r="B6593" s="10">
        <v>202005</v>
      </c>
      <c r="C6593" s="10">
        <v>446</v>
      </c>
      <c r="D6593" s="10" t="s">
        <v>121</v>
      </c>
      <c r="E6593" s="11">
        <v>4562342690067</v>
      </c>
      <c r="F6593" s="10">
        <v>0</v>
      </c>
      <c r="G6593" s="10">
        <v>0</v>
      </c>
      <c r="H6593" s="10" t="s">
        <v>23</v>
      </c>
      <c r="I6593" s="10" t="s">
        <v>19</v>
      </c>
      <c r="J6593" s="10" t="s">
        <v>329</v>
      </c>
      <c r="K6593" s="10">
        <v>23</v>
      </c>
      <c r="L6593" s="10">
        <v>0</v>
      </c>
      <c r="M6593" s="10">
        <v>0</v>
      </c>
      <c r="N6593" s="10">
        <v>0</v>
      </c>
    </row>
    <row r="6594" spans="1:14" x14ac:dyDescent="0.15">
      <c r="A6594" t="str">
        <f t="shared" si="105"/>
        <v>202005_446_4562342690074</v>
      </c>
      <c r="B6594" s="10">
        <v>202005</v>
      </c>
      <c r="C6594" s="10">
        <v>446</v>
      </c>
      <c r="D6594" s="10" t="s">
        <v>121</v>
      </c>
      <c r="E6594" s="11">
        <v>4562342690074</v>
      </c>
      <c r="F6594" s="10">
        <v>0</v>
      </c>
      <c r="G6594" s="10">
        <v>0</v>
      </c>
      <c r="H6594" s="10" t="s">
        <v>24</v>
      </c>
      <c r="I6594" s="10" t="s">
        <v>19</v>
      </c>
      <c r="J6594" s="10" t="s">
        <v>329</v>
      </c>
      <c r="K6594" s="10">
        <v>17</v>
      </c>
      <c r="L6594" s="10">
        <v>0</v>
      </c>
      <c r="M6594" s="10">
        <v>0</v>
      </c>
      <c r="N6594" s="10">
        <v>0</v>
      </c>
    </row>
    <row r="6595" spans="1:14" x14ac:dyDescent="0.15">
      <c r="A6595" t="str">
        <f t="shared" si="105"/>
        <v>202005_446_4562342690081</v>
      </c>
      <c r="B6595" s="10">
        <v>202005</v>
      </c>
      <c r="C6595" s="10">
        <v>446</v>
      </c>
      <c r="D6595" s="10" t="s">
        <v>121</v>
      </c>
      <c r="E6595" s="11">
        <v>4562342690081</v>
      </c>
      <c r="F6595" s="10">
        <v>0</v>
      </c>
      <c r="G6595" s="10">
        <v>0</v>
      </c>
      <c r="H6595" s="10" t="s">
        <v>25</v>
      </c>
      <c r="I6595" s="10" t="s">
        <v>19</v>
      </c>
      <c r="J6595" s="10" t="s">
        <v>329</v>
      </c>
      <c r="K6595" s="10">
        <v>2</v>
      </c>
      <c r="L6595" s="10">
        <v>2</v>
      </c>
      <c r="M6595" s="10">
        <v>0</v>
      </c>
      <c r="N6595" s="10">
        <v>0</v>
      </c>
    </row>
    <row r="6596" spans="1:14" x14ac:dyDescent="0.15">
      <c r="A6596" t="str">
        <f t="shared" si="105"/>
        <v>202005_296_4562342690029</v>
      </c>
      <c r="B6596" s="10">
        <v>202005</v>
      </c>
      <c r="C6596" s="10">
        <v>296</v>
      </c>
      <c r="D6596" s="10" t="s">
        <v>69</v>
      </c>
      <c r="E6596" s="11">
        <v>4562342690029</v>
      </c>
      <c r="F6596" s="10">
        <v>0</v>
      </c>
      <c r="G6596" s="10">
        <v>0</v>
      </c>
      <c r="H6596" s="10" t="s">
        <v>18</v>
      </c>
      <c r="I6596" s="10" t="s">
        <v>19</v>
      </c>
      <c r="J6596" s="10" t="s">
        <v>329</v>
      </c>
      <c r="K6596" s="10">
        <v>15</v>
      </c>
      <c r="L6596" s="10">
        <v>1</v>
      </c>
      <c r="M6596" s="10">
        <v>0</v>
      </c>
      <c r="N6596" s="10">
        <v>0</v>
      </c>
    </row>
    <row r="6597" spans="1:14" x14ac:dyDescent="0.15">
      <c r="A6597" t="str">
        <f t="shared" si="105"/>
        <v>202005_296_4562342690036</v>
      </c>
      <c r="B6597" s="10">
        <v>202005</v>
      </c>
      <c r="C6597" s="10">
        <v>296</v>
      </c>
      <c r="D6597" s="10" t="s">
        <v>69</v>
      </c>
      <c r="E6597" s="11">
        <v>4562342690036</v>
      </c>
      <c r="F6597" s="10">
        <v>0</v>
      </c>
      <c r="G6597" s="10">
        <v>0</v>
      </c>
      <c r="H6597" s="10" t="s">
        <v>20</v>
      </c>
      <c r="I6597" s="10" t="s">
        <v>19</v>
      </c>
      <c r="J6597" s="10" t="s">
        <v>329</v>
      </c>
      <c r="K6597" s="10">
        <v>2</v>
      </c>
      <c r="L6597" s="10">
        <v>0</v>
      </c>
      <c r="M6597" s="10">
        <v>0</v>
      </c>
      <c r="N6597" s="10">
        <v>0</v>
      </c>
    </row>
    <row r="6598" spans="1:14" x14ac:dyDescent="0.15">
      <c r="A6598" t="str">
        <f t="shared" si="105"/>
        <v>202005_296_4562342690050</v>
      </c>
      <c r="B6598" s="10">
        <v>202005</v>
      </c>
      <c r="C6598" s="10">
        <v>296</v>
      </c>
      <c r="D6598" s="10" t="s">
        <v>69</v>
      </c>
      <c r="E6598" s="11">
        <v>4562342690050</v>
      </c>
      <c r="F6598" s="10">
        <v>0</v>
      </c>
      <c r="G6598" s="10">
        <v>0</v>
      </c>
      <c r="H6598" s="10" t="s">
        <v>22</v>
      </c>
      <c r="I6598" s="10" t="s">
        <v>19</v>
      </c>
      <c r="J6598" s="10" t="s">
        <v>329</v>
      </c>
      <c r="K6598" s="10">
        <v>4</v>
      </c>
      <c r="L6598" s="10">
        <v>0</v>
      </c>
      <c r="M6598" s="10">
        <v>0</v>
      </c>
      <c r="N6598" s="10">
        <v>0</v>
      </c>
    </row>
    <row r="6599" spans="1:14" x14ac:dyDescent="0.15">
      <c r="A6599" t="str">
        <f t="shared" si="105"/>
        <v>202005_296_4562342690043</v>
      </c>
      <c r="B6599" s="10">
        <v>202005</v>
      </c>
      <c r="C6599" s="10">
        <v>296</v>
      </c>
      <c r="D6599" s="10" t="s">
        <v>69</v>
      </c>
      <c r="E6599" s="11">
        <v>4562342690043</v>
      </c>
      <c r="F6599" s="10">
        <v>0</v>
      </c>
      <c r="G6599" s="10">
        <v>0</v>
      </c>
      <c r="H6599" s="10" t="s">
        <v>21</v>
      </c>
      <c r="I6599" s="10" t="s">
        <v>19</v>
      </c>
      <c r="J6599" s="10" t="s">
        <v>329</v>
      </c>
      <c r="K6599" s="10">
        <v>16</v>
      </c>
      <c r="L6599" s="10">
        <v>0</v>
      </c>
      <c r="M6599" s="10">
        <v>0</v>
      </c>
      <c r="N6599" s="10">
        <v>0</v>
      </c>
    </row>
    <row r="6600" spans="1:14" x14ac:dyDescent="0.15">
      <c r="A6600" t="str">
        <f t="shared" si="105"/>
        <v>202005_296_4562342690067</v>
      </c>
      <c r="B6600" s="10">
        <v>202005</v>
      </c>
      <c r="C6600" s="10">
        <v>296</v>
      </c>
      <c r="D6600" s="10" t="s">
        <v>69</v>
      </c>
      <c r="E6600" s="11">
        <v>4562342690067</v>
      </c>
      <c r="F6600" s="10">
        <v>0</v>
      </c>
      <c r="G6600" s="10">
        <v>0</v>
      </c>
      <c r="H6600" s="10" t="s">
        <v>23</v>
      </c>
      <c r="I6600" s="10" t="s">
        <v>19</v>
      </c>
      <c r="J6600" s="10" t="s">
        <v>329</v>
      </c>
      <c r="K6600" s="10">
        <v>22</v>
      </c>
      <c r="L6600" s="10">
        <v>0</v>
      </c>
      <c r="M6600" s="10">
        <v>0</v>
      </c>
      <c r="N6600" s="10">
        <v>0</v>
      </c>
    </row>
    <row r="6601" spans="1:14" x14ac:dyDescent="0.15">
      <c r="A6601" t="str">
        <f t="shared" si="105"/>
        <v>202005_296_4562342690074</v>
      </c>
      <c r="B6601" s="10">
        <v>202005</v>
      </c>
      <c r="C6601" s="10">
        <v>296</v>
      </c>
      <c r="D6601" s="10" t="s">
        <v>69</v>
      </c>
      <c r="E6601" s="11">
        <v>4562342690074</v>
      </c>
      <c r="F6601" s="10">
        <v>0</v>
      </c>
      <c r="G6601" s="10">
        <v>0</v>
      </c>
      <c r="H6601" s="10" t="s">
        <v>24</v>
      </c>
      <c r="I6601" s="10" t="s">
        <v>19</v>
      </c>
      <c r="J6601" s="10" t="s">
        <v>329</v>
      </c>
      <c r="K6601" s="10">
        <v>10</v>
      </c>
      <c r="L6601" s="10">
        <v>0</v>
      </c>
      <c r="M6601" s="10">
        <v>0</v>
      </c>
      <c r="N6601" s="10">
        <v>0</v>
      </c>
    </row>
    <row r="6602" spans="1:14" x14ac:dyDescent="0.15">
      <c r="A6602" t="str">
        <f t="shared" si="105"/>
        <v>202005_296_4562342690081</v>
      </c>
      <c r="B6602" s="10">
        <v>202005</v>
      </c>
      <c r="C6602" s="10">
        <v>296</v>
      </c>
      <c r="D6602" s="10" t="s">
        <v>69</v>
      </c>
      <c r="E6602" s="11">
        <v>4562342690081</v>
      </c>
      <c r="F6602" s="10">
        <v>0</v>
      </c>
      <c r="G6602" s="10">
        <v>0</v>
      </c>
      <c r="H6602" s="10" t="s">
        <v>25</v>
      </c>
      <c r="I6602" s="10" t="s">
        <v>19</v>
      </c>
      <c r="J6602" s="10" t="s">
        <v>329</v>
      </c>
      <c r="K6602" s="10">
        <v>5</v>
      </c>
      <c r="L6602" s="10">
        <v>0</v>
      </c>
      <c r="M6602" s="10">
        <v>0</v>
      </c>
      <c r="N6602" s="10">
        <v>0</v>
      </c>
    </row>
    <row r="6603" spans="1:14" x14ac:dyDescent="0.15">
      <c r="A6603" t="str">
        <f t="shared" si="105"/>
        <v>202005_312_4562342690029</v>
      </c>
      <c r="B6603" s="10">
        <v>202005</v>
      </c>
      <c r="C6603" s="10">
        <v>312</v>
      </c>
      <c r="D6603" s="10" t="s">
        <v>77</v>
      </c>
      <c r="E6603" s="11">
        <v>4562342690029</v>
      </c>
      <c r="F6603" s="10">
        <v>0</v>
      </c>
      <c r="G6603" s="10">
        <v>0</v>
      </c>
      <c r="H6603" s="10" t="s">
        <v>18</v>
      </c>
      <c r="I6603" s="10" t="s">
        <v>19</v>
      </c>
      <c r="J6603" s="10" t="s">
        <v>329</v>
      </c>
      <c r="K6603" s="10">
        <v>19</v>
      </c>
      <c r="L6603" s="10">
        <v>1</v>
      </c>
      <c r="M6603" s="10">
        <v>0</v>
      </c>
      <c r="N6603" s="10">
        <v>0</v>
      </c>
    </row>
    <row r="6604" spans="1:14" x14ac:dyDescent="0.15">
      <c r="A6604" t="str">
        <f t="shared" si="105"/>
        <v>202005_312_4562342690036</v>
      </c>
      <c r="B6604" s="10">
        <v>202005</v>
      </c>
      <c r="C6604" s="10">
        <v>312</v>
      </c>
      <c r="D6604" s="10" t="s">
        <v>77</v>
      </c>
      <c r="E6604" s="11">
        <v>4562342690036</v>
      </c>
      <c r="F6604" s="10">
        <v>0</v>
      </c>
      <c r="G6604" s="10">
        <v>0</v>
      </c>
      <c r="H6604" s="10" t="s">
        <v>20</v>
      </c>
      <c r="I6604" s="10" t="s">
        <v>19</v>
      </c>
      <c r="J6604" s="10" t="s">
        <v>329</v>
      </c>
      <c r="K6604" s="10">
        <v>5</v>
      </c>
      <c r="L6604" s="10">
        <v>0</v>
      </c>
      <c r="M6604" s="10">
        <v>0</v>
      </c>
      <c r="N6604" s="10">
        <v>0</v>
      </c>
    </row>
    <row r="6605" spans="1:14" x14ac:dyDescent="0.15">
      <c r="A6605" t="str">
        <f t="shared" si="105"/>
        <v>202005_312_4562342690050</v>
      </c>
      <c r="B6605" s="10">
        <v>202005</v>
      </c>
      <c r="C6605" s="10">
        <v>312</v>
      </c>
      <c r="D6605" s="10" t="s">
        <v>77</v>
      </c>
      <c r="E6605" s="11">
        <v>4562342690050</v>
      </c>
      <c r="F6605" s="10">
        <v>0</v>
      </c>
      <c r="G6605" s="10">
        <v>0</v>
      </c>
      <c r="H6605" s="10" t="s">
        <v>22</v>
      </c>
      <c r="I6605" s="10" t="s">
        <v>19</v>
      </c>
      <c r="J6605" s="10" t="s">
        <v>329</v>
      </c>
      <c r="K6605" s="10">
        <v>5</v>
      </c>
      <c r="L6605" s="10">
        <v>1</v>
      </c>
      <c r="M6605" s="10">
        <v>0</v>
      </c>
      <c r="N6605" s="10">
        <v>0</v>
      </c>
    </row>
    <row r="6606" spans="1:14" x14ac:dyDescent="0.15">
      <c r="A6606" t="str">
        <f t="shared" si="105"/>
        <v>202005_312_4562342690043</v>
      </c>
      <c r="B6606" s="10">
        <v>202005</v>
      </c>
      <c r="C6606" s="10">
        <v>312</v>
      </c>
      <c r="D6606" s="10" t="s">
        <v>77</v>
      </c>
      <c r="E6606" s="11">
        <v>4562342690043</v>
      </c>
      <c r="F6606" s="10">
        <v>0</v>
      </c>
      <c r="G6606" s="10">
        <v>0</v>
      </c>
      <c r="H6606" s="10" t="s">
        <v>21</v>
      </c>
      <c r="I6606" s="10" t="s">
        <v>19</v>
      </c>
      <c r="J6606" s="10" t="s">
        <v>329</v>
      </c>
      <c r="K6606" s="10">
        <v>14</v>
      </c>
      <c r="L6606" s="10">
        <v>0</v>
      </c>
      <c r="M6606" s="10">
        <v>0</v>
      </c>
      <c r="N6606" s="10">
        <v>0</v>
      </c>
    </row>
    <row r="6607" spans="1:14" x14ac:dyDescent="0.15">
      <c r="A6607" t="str">
        <f t="shared" si="105"/>
        <v>202005_312_4562342690067</v>
      </c>
      <c r="B6607" s="10">
        <v>202005</v>
      </c>
      <c r="C6607" s="10">
        <v>312</v>
      </c>
      <c r="D6607" s="10" t="s">
        <v>77</v>
      </c>
      <c r="E6607" s="11">
        <v>4562342690067</v>
      </c>
      <c r="F6607" s="10">
        <v>0</v>
      </c>
      <c r="G6607" s="10">
        <v>0</v>
      </c>
      <c r="H6607" s="10" t="s">
        <v>23</v>
      </c>
      <c r="I6607" s="10" t="s">
        <v>19</v>
      </c>
      <c r="J6607" s="10" t="s">
        <v>329</v>
      </c>
      <c r="K6607" s="10">
        <v>18</v>
      </c>
      <c r="L6607" s="10">
        <v>0</v>
      </c>
      <c r="M6607" s="10">
        <v>0</v>
      </c>
      <c r="N6607" s="10">
        <v>0</v>
      </c>
    </row>
    <row r="6608" spans="1:14" x14ac:dyDescent="0.15">
      <c r="A6608" t="str">
        <f t="shared" si="105"/>
        <v>202005_312_4562342690074</v>
      </c>
      <c r="B6608" s="10">
        <v>202005</v>
      </c>
      <c r="C6608" s="10">
        <v>312</v>
      </c>
      <c r="D6608" s="10" t="s">
        <v>77</v>
      </c>
      <c r="E6608" s="11">
        <v>4562342690074</v>
      </c>
      <c r="F6608" s="10">
        <v>0</v>
      </c>
      <c r="G6608" s="10">
        <v>0</v>
      </c>
      <c r="H6608" s="10" t="s">
        <v>24</v>
      </c>
      <c r="I6608" s="10" t="s">
        <v>19</v>
      </c>
      <c r="J6608" s="10" t="s">
        <v>329</v>
      </c>
      <c r="K6608" s="10">
        <v>11</v>
      </c>
      <c r="L6608" s="10">
        <v>1</v>
      </c>
      <c r="M6608" s="10">
        <v>0</v>
      </c>
      <c r="N6608" s="10">
        <v>0</v>
      </c>
    </row>
    <row r="6609" spans="1:14" x14ac:dyDescent="0.15">
      <c r="A6609" t="str">
        <f t="shared" si="105"/>
        <v>202005_312_4562342690081</v>
      </c>
      <c r="B6609" s="10">
        <v>202005</v>
      </c>
      <c r="C6609" s="10">
        <v>312</v>
      </c>
      <c r="D6609" s="10" t="s">
        <v>77</v>
      </c>
      <c r="E6609" s="11">
        <v>4562342690081</v>
      </c>
      <c r="F6609" s="10">
        <v>0</v>
      </c>
      <c r="G6609" s="10">
        <v>0</v>
      </c>
      <c r="H6609" s="10" t="s">
        <v>25</v>
      </c>
      <c r="I6609" s="10" t="s">
        <v>19</v>
      </c>
      <c r="J6609" s="10" t="s">
        <v>329</v>
      </c>
      <c r="K6609" s="10">
        <v>0</v>
      </c>
      <c r="L6609" s="10">
        <v>0</v>
      </c>
      <c r="M6609" s="10">
        <v>0</v>
      </c>
      <c r="N6609" s="10">
        <v>0</v>
      </c>
    </row>
    <row r="6610" spans="1:14" x14ac:dyDescent="0.15">
      <c r="A6610" t="str">
        <f t="shared" si="105"/>
        <v>202005_297_4562342690029</v>
      </c>
      <c r="B6610" s="10">
        <v>202005</v>
      </c>
      <c r="C6610" s="10">
        <v>297</v>
      </c>
      <c r="D6610" s="10" t="s">
        <v>70</v>
      </c>
      <c r="E6610" s="11">
        <v>4562342690029</v>
      </c>
      <c r="F6610" s="10">
        <v>0</v>
      </c>
      <c r="G6610" s="10">
        <v>0</v>
      </c>
      <c r="H6610" s="10" t="s">
        <v>18</v>
      </c>
      <c r="I6610" s="10" t="s">
        <v>19</v>
      </c>
      <c r="J6610" s="10" t="s">
        <v>329</v>
      </c>
      <c r="K6610" s="10">
        <v>22</v>
      </c>
      <c r="L6610" s="10">
        <v>0</v>
      </c>
      <c r="M6610" s="10">
        <v>0</v>
      </c>
      <c r="N6610" s="10">
        <v>0</v>
      </c>
    </row>
    <row r="6611" spans="1:14" x14ac:dyDescent="0.15">
      <c r="A6611" t="str">
        <f t="shared" si="105"/>
        <v>202005_297_4562342690036</v>
      </c>
      <c r="B6611" s="10">
        <v>202005</v>
      </c>
      <c r="C6611" s="10">
        <v>297</v>
      </c>
      <c r="D6611" s="10" t="s">
        <v>70</v>
      </c>
      <c r="E6611" s="11">
        <v>4562342690036</v>
      </c>
      <c r="F6611" s="10">
        <v>0</v>
      </c>
      <c r="G6611" s="10">
        <v>0</v>
      </c>
      <c r="H6611" s="10" t="s">
        <v>20</v>
      </c>
      <c r="I6611" s="10" t="s">
        <v>19</v>
      </c>
      <c r="J6611" s="10" t="s">
        <v>329</v>
      </c>
      <c r="K6611" s="10">
        <v>6</v>
      </c>
      <c r="L6611" s="10">
        <v>0</v>
      </c>
      <c r="M6611" s="10">
        <v>0</v>
      </c>
      <c r="N6611" s="10">
        <v>0</v>
      </c>
    </row>
    <row r="6612" spans="1:14" x14ac:dyDescent="0.15">
      <c r="A6612" t="str">
        <f t="shared" si="105"/>
        <v>202005_297_4562342690050</v>
      </c>
      <c r="B6612" s="10">
        <v>202005</v>
      </c>
      <c r="C6612" s="10">
        <v>297</v>
      </c>
      <c r="D6612" s="10" t="s">
        <v>70</v>
      </c>
      <c r="E6612" s="11">
        <v>4562342690050</v>
      </c>
      <c r="F6612" s="10">
        <v>0</v>
      </c>
      <c r="G6612" s="10">
        <v>0</v>
      </c>
      <c r="H6612" s="10" t="s">
        <v>22</v>
      </c>
      <c r="I6612" s="10" t="s">
        <v>19</v>
      </c>
      <c r="J6612" s="10" t="s">
        <v>329</v>
      </c>
      <c r="K6612" s="10">
        <v>5</v>
      </c>
      <c r="L6612" s="10">
        <v>0</v>
      </c>
      <c r="M6612" s="10">
        <v>0</v>
      </c>
      <c r="N6612" s="10">
        <v>0</v>
      </c>
    </row>
    <row r="6613" spans="1:14" x14ac:dyDescent="0.15">
      <c r="A6613" t="str">
        <f t="shared" si="105"/>
        <v>202005_297_4562342690043</v>
      </c>
      <c r="B6613" s="10">
        <v>202005</v>
      </c>
      <c r="C6613" s="10">
        <v>297</v>
      </c>
      <c r="D6613" s="10" t="s">
        <v>70</v>
      </c>
      <c r="E6613" s="11">
        <v>4562342690043</v>
      </c>
      <c r="F6613" s="10">
        <v>0</v>
      </c>
      <c r="G6613" s="10">
        <v>0</v>
      </c>
      <c r="H6613" s="10" t="s">
        <v>21</v>
      </c>
      <c r="I6613" s="10" t="s">
        <v>19</v>
      </c>
      <c r="J6613" s="10" t="s">
        <v>329</v>
      </c>
      <c r="K6613" s="10">
        <v>19</v>
      </c>
      <c r="L6613" s="10">
        <v>2</v>
      </c>
      <c r="M6613" s="10">
        <v>0</v>
      </c>
      <c r="N6613" s="10">
        <v>0</v>
      </c>
    </row>
    <row r="6614" spans="1:14" x14ac:dyDescent="0.15">
      <c r="A6614" t="str">
        <f t="shared" si="105"/>
        <v>202005_297_4562342690067</v>
      </c>
      <c r="B6614" s="10">
        <v>202005</v>
      </c>
      <c r="C6614" s="10">
        <v>297</v>
      </c>
      <c r="D6614" s="10" t="s">
        <v>70</v>
      </c>
      <c r="E6614" s="11">
        <v>4562342690067</v>
      </c>
      <c r="F6614" s="10">
        <v>0</v>
      </c>
      <c r="G6614" s="10">
        <v>0</v>
      </c>
      <c r="H6614" s="10" t="s">
        <v>23</v>
      </c>
      <c r="I6614" s="10" t="s">
        <v>19</v>
      </c>
      <c r="J6614" s="10" t="s">
        <v>329</v>
      </c>
      <c r="K6614" s="10">
        <v>23</v>
      </c>
      <c r="L6614" s="10">
        <v>0</v>
      </c>
      <c r="M6614" s="10">
        <v>0</v>
      </c>
      <c r="N6614" s="10">
        <v>0</v>
      </c>
    </row>
    <row r="6615" spans="1:14" x14ac:dyDescent="0.15">
      <c r="A6615" t="str">
        <f t="shared" si="105"/>
        <v>202005_297_4562342690074</v>
      </c>
      <c r="B6615" s="10">
        <v>202005</v>
      </c>
      <c r="C6615" s="10">
        <v>297</v>
      </c>
      <c r="D6615" s="10" t="s">
        <v>70</v>
      </c>
      <c r="E6615" s="11">
        <v>4562342690074</v>
      </c>
      <c r="F6615" s="10">
        <v>0</v>
      </c>
      <c r="G6615" s="10">
        <v>0</v>
      </c>
      <c r="H6615" s="10" t="s">
        <v>24</v>
      </c>
      <c r="I6615" s="10" t="s">
        <v>19</v>
      </c>
      <c r="J6615" s="10" t="s">
        <v>329</v>
      </c>
      <c r="K6615" s="10">
        <v>17</v>
      </c>
      <c r="L6615" s="10">
        <v>0</v>
      </c>
      <c r="M6615" s="10">
        <v>0</v>
      </c>
      <c r="N6615" s="10">
        <v>0</v>
      </c>
    </row>
    <row r="6616" spans="1:14" x14ac:dyDescent="0.15">
      <c r="A6616" t="str">
        <f t="shared" si="105"/>
        <v>202005_297_4562342690081</v>
      </c>
      <c r="B6616" s="10">
        <v>202005</v>
      </c>
      <c r="C6616" s="10">
        <v>297</v>
      </c>
      <c r="D6616" s="10" t="s">
        <v>70</v>
      </c>
      <c r="E6616" s="11">
        <v>4562342690081</v>
      </c>
      <c r="F6616" s="10">
        <v>0</v>
      </c>
      <c r="G6616" s="10">
        <v>0</v>
      </c>
      <c r="H6616" s="10" t="s">
        <v>25</v>
      </c>
      <c r="I6616" s="10" t="s">
        <v>19</v>
      </c>
      <c r="J6616" s="10" t="s">
        <v>329</v>
      </c>
      <c r="K6616" s="10">
        <v>3</v>
      </c>
      <c r="L6616" s="10">
        <v>0</v>
      </c>
      <c r="M6616" s="10">
        <v>0</v>
      </c>
      <c r="N6616" s="10">
        <v>0</v>
      </c>
    </row>
    <row r="6617" spans="1:14" x14ac:dyDescent="0.15">
      <c r="A6617" t="str">
        <f t="shared" ref="A6617:A6680" si="106">B6617&amp;"_"&amp;C6617&amp;"_"&amp;E6617</f>
        <v>202005_368_4562342690029</v>
      </c>
      <c r="B6617" s="10">
        <v>202005</v>
      </c>
      <c r="C6617" s="10">
        <v>368</v>
      </c>
      <c r="D6617" s="10" t="s">
        <v>94</v>
      </c>
      <c r="E6617" s="11">
        <v>4562342690029</v>
      </c>
      <c r="F6617" s="10">
        <v>0</v>
      </c>
      <c r="G6617" s="10">
        <v>0</v>
      </c>
      <c r="H6617" s="10" t="s">
        <v>18</v>
      </c>
      <c r="I6617" s="10" t="s">
        <v>19</v>
      </c>
      <c r="J6617" s="10" t="s">
        <v>329</v>
      </c>
      <c r="K6617" s="10">
        <v>11</v>
      </c>
      <c r="L6617" s="10">
        <v>0</v>
      </c>
      <c r="M6617" s="10">
        <v>0</v>
      </c>
      <c r="N6617" s="10">
        <v>0</v>
      </c>
    </row>
    <row r="6618" spans="1:14" x14ac:dyDescent="0.15">
      <c r="A6618" t="str">
        <f t="shared" si="106"/>
        <v>202005_368_4562342690036</v>
      </c>
      <c r="B6618" s="10">
        <v>202005</v>
      </c>
      <c r="C6618" s="10">
        <v>368</v>
      </c>
      <c r="D6618" s="10" t="s">
        <v>94</v>
      </c>
      <c r="E6618" s="11">
        <v>4562342690036</v>
      </c>
      <c r="F6618" s="10">
        <v>0</v>
      </c>
      <c r="G6618" s="10">
        <v>0</v>
      </c>
      <c r="H6618" s="10" t="s">
        <v>20</v>
      </c>
      <c r="I6618" s="10" t="s">
        <v>19</v>
      </c>
      <c r="J6618" s="10" t="s">
        <v>329</v>
      </c>
      <c r="K6618" s="10">
        <v>0</v>
      </c>
      <c r="L6618" s="10">
        <v>0</v>
      </c>
      <c r="M6618" s="10">
        <v>0</v>
      </c>
      <c r="N6618" s="10">
        <v>0</v>
      </c>
    </row>
    <row r="6619" spans="1:14" x14ac:dyDescent="0.15">
      <c r="A6619" t="str">
        <f t="shared" si="106"/>
        <v>202005_368_4562342690050</v>
      </c>
      <c r="B6619" s="10">
        <v>202005</v>
      </c>
      <c r="C6619" s="10">
        <v>368</v>
      </c>
      <c r="D6619" s="10" t="s">
        <v>94</v>
      </c>
      <c r="E6619" s="11">
        <v>4562342690050</v>
      </c>
      <c r="F6619" s="10">
        <v>0</v>
      </c>
      <c r="G6619" s="10">
        <v>0</v>
      </c>
      <c r="H6619" s="10" t="s">
        <v>22</v>
      </c>
      <c r="I6619" s="10" t="s">
        <v>19</v>
      </c>
      <c r="J6619" s="10" t="s">
        <v>329</v>
      </c>
      <c r="K6619" s="10">
        <v>0</v>
      </c>
      <c r="L6619" s="10">
        <v>0</v>
      </c>
      <c r="M6619" s="10">
        <v>0</v>
      </c>
      <c r="N6619" s="10">
        <v>0</v>
      </c>
    </row>
    <row r="6620" spans="1:14" x14ac:dyDescent="0.15">
      <c r="A6620" t="str">
        <f t="shared" si="106"/>
        <v>202005_368_4562342690043</v>
      </c>
      <c r="B6620" s="10">
        <v>202005</v>
      </c>
      <c r="C6620" s="10">
        <v>368</v>
      </c>
      <c r="D6620" s="10" t="s">
        <v>94</v>
      </c>
      <c r="E6620" s="11">
        <v>4562342690043</v>
      </c>
      <c r="F6620" s="10">
        <v>0</v>
      </c>
      <c r="G6620" s="10">
        <v>0</v>
      </c>
      <c r="H6620" s="10" t="s">
        <v>21</v>
      </c>
      <c r="I6620" s="10" t="s">
        <v>19</v>
      </c>
      <c r="J6620" s="10" t="s">
        <v>329</v>
      </c>
      <c r="K6620" s="10">
        <v>4</v>
      </c>
      <c r="L6620" s="10">
        <v>0</v>
      </c>
      <c r="M6620" s="10">
        <v>0</v>
      </c>
      <c r="N6620" s="10">
        <v>0</v>
      </c>
    </row>
    <row r="6621" spans="1:14" x14ac:dyDescent="0.15">
      <c r="A6621" t="str">
        <f t="shared" si="106"/>
        <v>202005_368_4562342690067</v>
      </c>
      <c r="B6621" s="10">
        <v>202005</v>
      </c>
      <c r="C6621" s="10">
        <v>368</v>
      </c>
      <c r="D6621" s="10" t="s">
        <v>94</v>
      </c>
      <c r="E6621" s="11">
        <v>4562342690067</v>
      </c>
      <c r="F6621" s="10">
        <v>0</v>
      </c>
      <c r="G6621" s="10">
        <v>0</v>
      </c>
      <c r="H6621" s="10" t="s">
        <v>23</v>
      </c>
      <c r="I6621" s="10" t="s">
        <v>19</v>
      </c>
      <c r="J6621" s="10" t="s">
        <v>329</v>
      </c>
      <c r="K6621" s="10">
        <v>13</v>
      </c>
      <c r="L6621" s="10">
        <v>0</v>
      </c>
      <c r="M6621" s="10">
        <v>0</v>
      </c>
      <c r="N6621" s="10">
        <v>0</v>
      </c>
    </row>
    <row r="6622" spans="1:14" x14ac:dyDescent="0.15">
      <c r="A6622" t="str">
        <f t="shared" si="106"/>
        <v>202005_368_4562342690074</v>
      </c>
      <c r="B6622" s="10">
        <v>202005</v>
      </c>
      <c r="C6622" s="10">
        <v>368</v>
      </c>
      <c r="D6622" s="10" t="s">
        <v>94</v>
      </c>
      <c r="E6622" s="11">
        <v>4562342690074</v>
      </c>
      <c r="F6622" s="10">
        <v>0</v>
      </c>
      <c r="G6622" s="10">
        <v>0</v>
      </c>
      <c r="H6622" s="10" t="s">
        <v>24</v>
      </c>
      <c r="I6622" s="10" t="s">
        <v>19</v>
      </c>
      <c r="J6622" s="10" t="s">
        <v>329</v>
      </c>
      <c r="K6622" s="10">
        <v>4</v>
      </c>
      <c r="L6622" s="10">
        <v>1</v>
      </c>
      <c r="M6622" s="10">
        <v>0</v>
      </c>
      <c r="N6622" s="10">
        <v>0</v>
      </c>
    </row>
    <row r="6623" spans="1:14" x14ac:dyDescent="0.15">
      <c r="A6623" t="str">
        <f t="shared" si="106"/>
        <v>202005_368_4562342690081</v>
      </c>
      <c r="B6623" s="10">
        <v>202005</v>
      </c>
      <c r="C6623" s="10">
        <v>368</v>
      </c>
      <c r="D6623" s="10" t="s">
        <v>94</v>
      </c>
      <c r="E6623" s="11">
        <v>4562342690081</v>
      </c>
      <c r="F6623" s="10">
        <v>0</v>
      </c>
      <c r="G6623" s="10">
        <v>0</v>
      </c>
      <c r="H6623" s="10" t="s">
        <v>25</v>
      </c>
      <c r="I6623" s="10" t="s">
        <v>19</v>
      </c>
      <c r="J6623" s="10" t="s">
        <v>329</v>
      </c>
      <c r="K6623" s="10">
        <v>1</v>
      </c>
      <c r="L6623" s="10">
        <v>0</v>
      </c>
      <c r="M6623" s="10">
        <v>0</v>
      </c>
      <c r="N6623" s="10">
        <v>0</v>
      </c>
    </row>
    <row r="6624" spans="1:14" x14ac:dyDescent="0.15">
      <c r="A6624" t="str">
        <f t="shared" si="106"/>
        <v>202005_145_4562342690029</v>
      </c>
      <c r="B6624" s="10">
        <v>202005</v>
      </c>
      <c r="C6624" s="10">
        <v>145</v>
      </c>
      <c r="D6624" s="10" t="s">
        <v>56</v>
      </c>
      <c r="E6624" s="11">
        <v>4562342690029</v>
      </c>
      <c r="F6624" s="10">
        <v>0</v>
      </c>
      <c r="G6624" s="10">
        <v>0</v>
      </c>
      <c r="H6624" s="10" t="s">
        <v>18</v>
      </c>
      <c r="I6624" s="10" t="s">
        <v>19</v>
      </c>
      <c r="J6624" s="10" t="s">
        <v>329</v>
      </c>
      <c r="K6624" s="10">
        <v>14</v>
      </c>
      <c r="L6624" s="10">
        <v>0</v>
      </c>
      <c r="M6624" s="10">
        <v>0</v>
      </c>
      <c r="N6624" s="10">
        <v>0</v>
      </c>
    </row>
    <row r="6625" spans="1:14" x14ac:dyDescent="0.15">
      <c r="A6625" t="str">
        <f t="shared" si="106"/>
        <v>202005_145_4562342690036</v>
      </c>
      <c r="B6625" s="10">
        <v>202005</v>
      </c>
      <c r="C6625" s="10">
        <v>145</v>
      </c>
      <c r="D6625" s="10" t="s">
        <v>56</v>
      </c>
      <c r="E6625" s="11">
        <v>4562342690036</v>
      </c>
      <c r="F6625" s="10">
        <v>0</v>
      </c>
      <c r="G6625" s="10">
        <v>0</v>
      </c>
      <c r="H6625" s="10" t="s">
        <v>20</v>
      </c>
      <c r="I6625" s="10" t="s">
        <v>19</v>
      </c>
      <c r="J6625" s="10" t="s">
        <v>329</v>
      </c>
      <c r="K6625" s="10">
        <v>-7</v>
      </c>
      <c r="L6625" s="10">
        <v>0</v>
      </c>
      <c r="M6625" s="10">
        <v>0</v>
      </c>
      <c r="N6625" s="10">
        <v>0</v>
      </c>
    </row>
    <row r="6626" spans="1:14" x14ac:dyDescent="0.15">
      <c r="A6626" t="str">
        <f t="shared" si="106"/>
        <v>202005_145_4562342690050</v>
      </c>
      <c r="B6626" s="10">
        <v>202005</v>
      </c>
      <c r="C6626" s="10">
        <v>145</v>
      </c>
      <c r="D6626" s="10" t="s">
        <v>56</v>
      </c>
      <c r="E6626" s="11">
        <v>4562342690050</v>
      </c>
      <c r="F6626" s="10">
        <v>0</v>
      </c>
      <c r="G6626" s="10">
        <v>0</v>
      </c>
      <c r="H6626" s="10" t="s">
        <v>22</v>
      </c>
      <c r="I6626" s="10" t="s">
        <v>19</v>
      </c>
      <c r="J6626" s="10" t="s">
        <v>329</v>
      </c>
      <c r="K6626" s="10">
        <v>18</v>
      </c>
      <c r="L6626" s="10">
        <v>0</v>
      </c>
      <c r="M6626" s="10">
        <v>0</v>
      </c>
      <c r="N6626" s="10">
        <v>0</v>
      </c>
    </row>
    <row r="6627" spans="1:14" x14ac:dyDescent="0.15">
      <c r="A6627" t="str">
        <f t="shared" si="106"/>
        <v>202005_145_4562342690043</v>
      </c>
      <c r="B6627" s="10">
        <v>202005</v>
      </c>
      <c r="C6627" s="10">
        <v>145</v>
      </c>
      <c r="D6627" s="10" t="s">
        <v>56</v>
      </c>
      <c r="E6627" s="11">
        <v>4562342690043</v>
      </c>
      <c r="F6627" s="10">
        <v>0</v>
      </c>
      <c r="G6627" s="10">
        <v>0</v>
      </c>
      <c r="H6627" s="10" t="s">
        <v>21</v>
      </c>
      <c r="I6627" s="10" t="s">
        <v>19</v>
      </c>
      <c r="J6627" s="10" t="s">
        <v>329</v>
      </c>
      <c r="K6627" s="10">
        <v>18</v>
      </c>
      <c r="L6627" s="10">
        <v>0</v>
      </c>
      <c r="M6627" s="10">
        <v>0</v>
      </c>
      <c r="N6627" s="10">
        <v>0</v>
      </c>
    </row>
    <row r="6628" spans="1:14" x14ac:dyDescent="0.15">
      <c r="A6628" t="str">
        <f t="shared" si="106"/>
        <v>202005_145_4562342690067</v>
      </c>
      <c r="B6628" s="10">
        <v>202005</v>
      </c>
      <c r="C6628" s="10">
        <v>145</v>
      </c>
      <c r="D6628" s="10" t="s">
        <v>56</v>
      </c>
      <c r="E6628" s="11">
        <v>4562342690067</v>
      </c>
      <c r="F6628" s="10">
        <v>0</v>
      </c>
      <c r="G6628" s="10">
        <v>0</v>
      </c>
      <c r="H6628" s="10" t="s">
        <v>23</v>
      </c>
      <c r="I6628" s="10" t="s">
        <v>19</v>
      </c>
      <c r="J6628" s="10" t="s">
        <v>329</v>
      </c>
      <c r="K6628" s="10">
        <v>22</v>
      </c>
      <c r="L6628" s="10">
        <v>0</v>
      </c>
      <c r="M6628" s="10">
        <v>0</v>
      </c>
      <c r="N6628" s="10">
        <v>0</v>
      </c>
    </row>
    <row r="6629" spans="1:14" x14ac:dyDescent="0.15">
      <c r="A6629" t="str">
        <f t="shared" si="106"/>
        <v>202005_145_4562342690074</v>
      </c>
      <c r="B6629" s="10">
        <v>202005</v>
      </c>
      <c r="C6629" s="10">
        <v>145</v>
      </c>
      <c r="D6629" s="10" t="s">
        <v>56</v>
      </c>
      <c r="E6629" s="11">
        <v>4562342690074</v>
      </c>
      <c r="F6629" s="10">
        <v>0</v>
      </c>
      <c r="G6629" s="10">
        <v>0</v>
      </c>
      <c r="H6629" s="10" t="s">
        <v>24</v>
      </c>
      <c r="I6629" s="10" t="s">
        <v>19</v>
      </c>
      <c r="J6629" s="10" t="s">
        <v>329</v>
      </c>
      <c r="K6629" s="10">
        <v>18</v>
      </c>
      <c r="L6629" s="10">
        <v>1</v>
      </c>
      <c r="M6629" s="10">
        <v>0</v>
      </c>
      <c r="N6629" s="10">
        <v>0</v>
      </c>
    </row>
    <row r="6630" spans="1:14" x14ac:dyDescent="0.15">
      <c r="A6630" t="str">
        <f t="shared" si="106"/>
        <v>202005_145_4562342690081</v>
      </c>
      <c r="B6630" s="10">
        <v>202005</v>
      </c>
      <c r="C6630" s="10">
        <v>145</v>
      </c>
      <c r="D6630" s="10" t="s">
        <v>56</v>
      </c>
      <c r="E6630" s="11">
        <v>4562342690081</v>
      </c>
      <c r="F6630" s="10">
        <v>0</v>
      </c>
      <c r="G6630" s="10">
        <v>0</v>
      </c>
      <c r="H6630" s="10" t="s">
        <v>25</v>
      </c>
      <c r="I6630" s="10" t="s">
        <v>19</v>
      </c>
      <c r="J6630" s="10" t="s">
        <v>329</v>
      </c>
      <c r="K6630" s="10">
        <v>-5</v>
      </c>
      <c r="L6630" s="10">
        <v>0</v>
      </c>
      <c r="M6630" s="10">
        <v>0</v>
      </c>
      <c r="N6630" s="10">
        <v>0</v>
      </c>
    </row>
    <row r="6631" spans="1:14" x14ac:dyDescent="0.15">
      <c r="A6631" t="str">
        <f t="shared" si="106"/>
        <v>202005_318_4562342690029</v>
      </c>
      <c r="B6631" s="10">
        <v>202005</v>
      </c>
      <c r="C6631" s="10">
        <v>318</v>
      </c>
      <c r="D6631" s="10" t="s">
        <v>81</v>
      </c>
      <c r="E6631" s="11">
        <v>4562342690029</v>
      </c>
      <c r="F6631" s="10">
        <v>0</v>
      </c>
      <c r="G6631" s="10">
        <v>0</v>
      </c>
      <c r="H6631" s="10" t="s">
        <v>18</v>
      </c>
      <c r="I6631" s="10" t="s">
        <v>19</v>
      </c>
      <c r="J6631" s="10" t="s">
        <v>329</v>
      </c>
      <c r="K6631" s="10">
        <v>13</v>
      </c>
      <c r="L6631" s="10">
        <v>0</v>
      </c>
      <c r="M6631" s="10">
        <v>0</v>
      </c>
      <c r="N6631" s="10">
        <v>0</v>
      </c>
    </row>
    <row r="6632" spans="1:14" x14ac:dyDescent="0.15">
      <c r="A6632" t="str">
        <f t="shared" si="106"/>
        <v>202005_318_4562342690036</v>
      </c>
      <c r="B6632" s="10">
        <v>202005</v>
      </c>
      <c r="C6632" s="10">
        <v>318</v>
      </c>
      <c r="D6632" s="10" t="s">
        <v>81</v>
      </c>
      <c r="E6632" s="11">
        <v>4562342690036</v>
      </c>
      <c r="F6632" s="10">
        <v>0</v>
      </c>
      <c r="G6632" s="10">
        <v>0</v>
      </c>
      <c r="H6632" s="10" t="s">
        <v>20</v>
      </c>
      <c r="I6632" s="10" t="s">
        <v>19</v>
      </c>
      <c r="J6632" s="10" t="s">
        <v>329</v>
      </c>
      <c r="K6632" s="10">
        <v>6</v>
      </c>
      <c r="L6632" s="10">
        <v>0</v>
      </c>
      <c r="M6632" s="10">
        <v>0</v>
      </c>
      <c r="N6632" s="10">
        <v>0</v>
      </c>
    </row>
    <row r="6633" spans="1:14" x14ac:dyDescent="0.15">
      <c r="A6633" t="str">
        <f t="shared" si="106"/>
        <v>202005_318_4562342690050</v>
      </c>
      <c r="B6633" s="10">
        <v>202005</v>
      </c>
      <c r="C6633" s="10">
        <v>318</v>
      </c>
      <c r="D6633" s="10" t="s">
        <v>81</v>
      </c>
      <c r="E6633" s="11">
        <v>4562342690050</v>
      </c>
      <c r="F6633" s="10">
        <v>0</v>
      </c>
      <c r="G6633" s="10">
        <v>0</v>
      </c>
      <c r="H6633" s="10" t="s">
        <v>22</v>
      </c>
      <c r="I6633" s="10" t="s">
        <v>19</v>
      </c>
      <c r="J6633" s="10" t="s">
        <v>329</v>
      </c>
      <c r="K6633" s="10">
        <v>8</v>
      </c>
      <c r="L6633" s="10">
        <v>0</v>
      </c>
      <c r="M6633" s="10">
        <v>0</v>
      </c>
      <c r="N6633" s="10">
        <v>0</v>
      </c>
    </row>
    <row r="6634" spans="1:14" x14ac:dyDescent="0.15">
      <c r="A6634" t="str">
        <f t="shared" si="106"/>
        <v>202005_318_4562342690043</v>
      </c>
      <c r="B6634" s="10">
        <v>202005</v>
      </c>
      <c r="C6634" s="10">
        <v>318</v>
      </c>
      <c r="D6634" s="10" t="s">
        <v>81</v>
      </c>
      <c r="E6634" s="11">
        <v>4562342690043</v>
      </c>
      <c r="F6634" s="10">
        <v>0</v>
      </c>
      <c r="G6634" s="10">
        <v>0</v>
      </c>
      <c r="H6634" s="10" t="s">
        <v>21</v>
      </c>
      <c r="I6634" s="10" t="s">
        <v>19</v>
      </c>
      <c r="J6634" s="10" t="s">
        <v>329</v>
      </c>
      <c r="K6634" s="10">
        <v>14</v>
      </c>
      <c r="L6634" s="10">
        <v>0</v>
      </c>
      <c r="M6634" s="10">
        <v>0</v>
      </c>
      <c r="N6634" s="10">
        <v>0</v>
      </c>
    </row>
    <row r="6635" spans="1:14" x14ac:dyDescent="0.15">
      <c r="A6635" t="str">
        <f t="shared" si="106"/>
        <v>202005_318_4562342690067</v>
      </c>
      <c r="B6635" s="10">
        <v>202005</v>
      </c>
      <c r="C6635" s="10">
        <v>318</v>
      </c>
      <c r="D6635" s="10" t="s">
        <v>81</v>
      </c>
      <c r="E6635" s="11">
        <v>4562342690067</v>
      </c>
      <c r="F6635" s="10">
        <v>0</v>
      </c>
      <c r="G6635" s="10">
        <v>0</v>
      </c>
      <c r="H6635" s="10" t="s">
        <v>23</v>
      </c>
      <c r="I6635" s="10" t="s">
        <v>19</v>
      </c>
      <c r="J6635" s="10" t="s">
        <v>329</v>
      </c>
      <c r="K6635" s="10">
        <v>22</v>
      </c>
      <c r="L6635" s="10">
        <v>0</v>
      </c>
      <c r="M6635" s="10">
        <v>0</v>
      </c>
      <c r="N6635" s="10">
        <v>0</v>
      </c>
    </row>
    <row r="6636" spans="1:14" x14ac:dyDescent="0.15">
      <c r="A6636" t="str">
        <f t="shared" si="106"/>
        <v>202005_318_4562342690074</v>
      </c>
      <c r="B6636" s="10">
        <v>202005</v>
      </c>
      <c r="C6636" s="10">
        <v>318</v>
      </c>
      <c r="D6636" s="10" t="s">
        <v>81</v>
      </c>
      <c r="E6636" s="11">
        <v>4562342690074</v>
      </c>
      <c r="F6636" s="10">
        <v>0</v>
      </c>
      <c r="G6636" s="10">
        <v>0</v>
      </c>
      <c r="H6636" s="10" t="s">
        <v>24</v>
      </c>
      <c r="I6636" s="10" t="s">
        <v>19</v>
      </c>
      <c r="J6636" s="10" t="s">
        <v>329</v>
      </c>
      <c r="K6636" s="10">
        <v>15</v>
      </c>
      <c r="L6636" s="10">
        <v>0</v>
      </c>
      <c r="M6636" s="10">
        <v>0</v>
      </c>
      <c r="N6636" s="10">
        <v>0</v>
      </c>
    </row>
    <row r="6637" spans="1:14" x14ac:dyDescent="0.15">
      <c r="A6637" t="str">
        <f t="shared" si="106"/>
        <v>202005_318_4562342690081</v>
      </c>
      <c r="B6637" s="10">
        <v>202005</v>
      </c>
      <c r="C6637" s="10">
        <v>318</v>
      </c>
      <c r="D6637" s="10" t="s">
        <v>81</v>
      </c>
      <c r="E6637" s="11">
        <v>4562342690081</v>
      </c>
      <c r="F6637" s="10">
        <v>0</v>
      </c>
      <c r="G6637" s="10">
        <v>0</v>
      </c>
      <c r="H6637" s="10" t="s">
        <v>25</v>
      </c>
      <c r="I6637" s="10" t="s">
        <v>19</v>
      </c>
      <c r="J6637" s="10" t="s">
        <v>329</v>
      </c>
      <c r="K6637" s="10">
        <v>5</v>
      </c>
      <c r="L6637" s="10">
        <v>1</v>
      </c>
      <c r="M6637" s="10">
        <v>0</v>
      </c>
      <c r="N6637" s="10">
        <v>0</v>
      </c>
    </row>
    <row r="6638" spans="1:14" x14ac:dyDescent="0.15">
      <c r="A6638" t="str">
        <f t="shared" si="106"/>
        <v>202005_327_4562342690029</v>
      </c>
      <c r="B6638" s="10">
        <v>202005</v>
      </c>
      <c r="C6638" s="10">
        <v>327</v>
      </c>
      <c r="D6638" s="10" t="s">
        <v>85</v>
      </c>
      <c r="E6638" s="11">
        <v>4562342690029</v>
      </c>
      <c r="F6638" s="10">
        <v>0</v>
      </c>
      <c r="G6638" s="10">
        <v>0</v>
      </c>
      <c r="H6638" s="10" t="s">
        <v>18</v>
      </c>
      <c r="I6638" s="10" t="s">
        <v>19</v>
      </c>
      <c r="J6638" s="10" t="s">
        <v>329</v>
      </c>
      <c r="K6638" s="10">
        <v>11</v>
      </c>
      <c r="L6638" s="10">
        <v>0</v>
      </c>
      <c r="M6638" s="10">
        <v>0</v>
      </c>
      <c r="N6638" s="10">
        <v>0</v>
      </c>
    </row>
    <row r="6639" spans="1:14" x14ac:dyDescent="0.15">
      <c r="A6639" t="str">
        <f t="shared" si="106"/>
        <v>202005_327_4562342690036</v>
      </c>
      <c r="B6639" s="10">
        <v>202005</v>
      </c>
      <c r="C6639" s="10">
        <v>327</v>
      </c>
      <c r="D6639" s="10" t="s">
        <v>85</v>
      </c>
      <c r="E6639" s="11">
        <v>4562342690036</v>
      </c>
      <c r="F6639" s="10">
        <v>0</v>
      </c>
      <c r="G6639" s="10">
        <v>0</v>
      </c>
      <c r="H6639" s="10" t="s">
        <v>20</v>
      </c>
      <c r="I6639" s="10" t="s">
        <v>19</v>
      </c>
      <c r="J6639" s="10" t="s">
        <v>329</v>
      </c>
      <c r="K6639" s="10">
        <v>3</v>
      </c>
      <c r="L6639" s="10">
        <v>0</v>
      </c>
      <c r="M6639" s="10">
        <v>0</v>
      </c>
      <c r="N6639" s="10">
        <v>0</v>
      </c>
    </row>
    <row r="6640" spans="1:14" x14ac:dyDescent="0.15">
      <c r="A6640" t="str">
        <f t="shared" si="106"/>
        <v>202005_327_4562342690050</v>
      </c>
      <c r="B6640" s="10">
        <v>202005</v>
      </c>
      <c r="C6640" s="10">
        <v>327</v>
      </c>
      <c r="D6640" s="10" t="s">
        <v>85</v>
      </c>
      <c r="E6640" s="11">
        <v>4562342690050</v>
      </c>
      <c r="F6640" s="10">
        <v>0</v>
      </c>
      <c r="G6640" s="10">
        <v>0</v>
      </c>
      <c r="H6640" s="10" t="s">
        <v>22</v>
      </c>
      <c r="I6640" s="10" t="s">
        <v>19</v>
      </c>
      <c r="J6640" s="10" t="s">
        <v>329</v>
      </c>
      <c r="K6640" s="10">
        <v>3</v>
      </c>
      <c r="L6640" s="10">
        <v>0</v>
      </c>
      <c r="M6640" s="10">
        <v>0</v>
      </c>
      <c r="N6640" s="10">
        <v>0</v>
      </c>
    </row>
    <row r="6641" spans="1:14" x14ac:dyDescent="0.15">
      <c r="A6641" t="str">
        <f t="shared" si="106"/>
        <v>202005_327_4562342690043</v>
      </c>
      <c r="B6641" s="10">
        <v>202005</v>
      </c>
      <c r="C6641" s="10">
        <v>327</v>
      </c>
      <c r="D6641" s="10" t="s">
        <v>85</v>
      </c>
      <c r="E6641" s="11">
        <v>4562342690043</v>
      </c>
      <c r="F6641" s="10">
        <v>0</v>
      </c>
      <c r="G6641" s="10">
        <v>0</v>
      </c>
      <c r="H6641" s="10" t="s">
        <v>21</v>
      </c>
      <c r="I6641" s="10" t="s">
        <v>19</v>
      </c>
      <c r="J6641" s="10" t="s">
        <v>329</v>
      </c>
      <c r="K6641" s="10">
        <v>11</v>
      </c>
      <c r="L6641" s="10">
        <v>0</v>
      </c>
      <c r="M6641" s="10">
        <v>0</v>
      </c>
      <c r="N6641" s="10">
        <v>0</v>
      </c>
    </row>
    <row r="6642" spans="1:14" x14ac:dyDescent="0.15">
      <c r="A6642" t="str">
        <f t="shared" si="106"/>
        <v>202005_327_4562342690067</v>
      </c>
      <c r="B6642" s="10">
        <v>202005</v>
      </c>
      <c r="C6642" s="10">
        <v>327</v>
      </c>
      <c r="D6642" s="10" t="s">
        <v>85</v>
      </c>
      <c r="E6642" s="11">
        <v>4562342690067</v>
      </c>
      <c r="F6642" s="10">
        <v>0</v>
      </c>
      <c r="G6642" s="10">
        <v>0</v>
      </c>
      <c r="H6642" s="10" t="s">
        <v>23</v>
      </c>
      <c r="I6642" s="10" t="s">
        <v>19</v>
      </c>
      <c r="J6642" s="10" t="s">
        <v>329</v>
      </c>
      <c r="K6642" s="10">
        <v>18</v>
      </c>
      <c r="L6642" s="10">
        <v>1</v>
      </c>
      <c r="M6642" s="10">
        <v>0</v>
      </c>
      <c r="N6642" s="10">
        <v>0</v>
      </c>
    </row>
    <row r="6643" spans="1:14" x14ac:dyDescent="0.15">
      <c r="A6643" t="str">
        <f t="shared" si="106"/>
        <v>202005_327_4562342690074</v>
      </c>
      <c r="B6643" s="10">
        <v>202005</v>
      </c>
      <c r="C6643" s="10">
        <v>327</v>
      </c>
      <c r="D6643" s="10" t="s">
        <v>85</v>
      </c>
      <c r="E6643" s="11">
        <v>4562342690074</v>
      </c>
      <c r="F6643" s="10">
        <v>0</v>
      </c>
      <c r="G6643" s="10">
        <v>0</v>
      </c>
      <c r="H6643" s="10" t="s">
        <v>24</v>
      </c>
      <c r="I6643" s="10" t="s">
        <v>19</v>
      </c>
      <c r="J6643" s="10" t="s">
        <v>329</v>
      </c>
      <c r="K6643" s="10">
        <v>6</v>
      </c>
      <c r="L6643" s="10">
        <v>3</v>
      </c>
      <c r="M6643" s="10">
        <v>0</v>
      </c>
      <c r="N6643" s="10">
        <v>0</v>
      </c>
    </row>
    <row r="6644" spans="1:14" x14ac:dyDescent="0.15">
      <c r="A6644" t="str">
        <f t="shared" si="106"/>
        <v>202005_327_4562342690081</v>
      </c>
      <c r="B6644" s="10">
        <v>202005</v>
      </c>
      <c r="C6644" s="10">
        <v>327</v>
      </c>
      <c r="D6644" s="10" t="s">
        <v>85</v>
      </c>
      <c r="E6644" s="11">
        <v>4562342690081</v>
      </c>
      <c r="F6644" s="10">
        <v>0</v>
      </c>
      <c r="G6644" s="10">
        <v>0</v>
      </c>
      <c r="H6644" s="10" t="s">
        <v>25</v>
      </c>
      <c r="I6644" s="10" t="s">
        <v>19</v>
      </c>
      <c r="J6644" s="10" t="s">
        <v>329</v>
      </c>
      <c r="K6644" s="10">
        <v>15</v>
      </c>
      <c r="L6644" s="10">
        <v>0</v>
      </c>
      <c r="M6644" s="10">
        <v>0</v>
      </c>
      <c r="N6644" s="10">
        <v>0</v>
      </c>
    </row>
    <row r="6645" spans="1:14" x14ac:dyDescent="0.15">
      <c r="A6645" t="str">
        <f t="shared" si="106"/>
        <v>202005_199_4562342690029</v>
      </c>
      <c r="B6645" s="10">
        <v>202005</v>
      </c>
      <c r="C6645" s="10">
        <v>199</v>
      </c>
      <c r="D6645" s="10" t="s">
        <v>63</v>
      </c>
      <c r="E6645" s="11">
        <v>4562342690029</v>
      </c>
      <c r="F6645" s="10">
        <v>0</v>
      </c>
      <c r="G6645" s="10">
        <v>0</v>
      </c>
      <c r="H6645" s="10" t="s">
        <v>18</v>
      </c>
      <c r="I6645" s="10" t="s">
        <v>19</v>
      </c>
      <c r="J6645" s="10" t="s">
        <v>329</v>
      </c>
      <c r="K6645" s="10">
        <v>19</v>
      </c>
      <c r="L6645" s="10">
        <v>0</v>
      </c>
      <c r="M6645" s="10">
        <v>0</v>
      </c>
      <c r="N6645" s="10">
        <v>0</v>
      </c>
    </row>
    <row r="6646" spans="1:14" x14ac:dyDescent="0.15">
      <c r="A6646" t="str">
        <f t="shared" si="106"/>
        <v>202005_199_4562342690036</v>
      </c>
      <c r="B6646" s="10">
        <v>202005</v>
      </c>
      <c r="C6646" s="10">
        <v>199</v>
      </c>
      <c r="D6646" s="10" t="s">
        <v>63</v>
      </c>
      <c r="E6646" s="11">
        <v>4562342690036</v>
      </c>
      <c r="F6646" s="10">
        <v>0</v>
      </c>
      <c r="G6646" s="10">
        <v>0</v>
      </c>
      <c r="H6646" s="10" t="s">
        <v>20</v>
      </c>
      <c r="I6646" s="10" t="s">
        <v>19</v>
      </c>
      <c r="J6646" s="10" t="s">
        <v>329</v>
      </c>
      <c r="K6646" s="10">
        <v>1</v>
      </c>
      <c r="L6646" s="10">
        <v>0</v>
      </c>
      <c r="M6646" s="10">
        <v>0</v>
      </c>
      <c r="N6646" s="10">
        <v>0</v>
      </c>
    </row>
    <row r="6647" spans="1:14" x14ac:dyDescent="0.15">
      <c r="A6647" t="str">
        <f t="shared" si="106"/>
        <v>202005_199_4562342690050</v>
      </c>
      <c r="B6647" s="10">
        <v>202005</v>
      </c>
      <c r="C6647" s="10">
        <v>199</v>
      </c>
      <c r="D6647" s="10" t="s">
        <v>63</v>
      </c>
      <c r="E6647" s="11">
        <v>4562342690050</v>
      </c>
      <c r="F6647" s="10">
        <v>0</v>
      </c>
      <c r="G6647" s="10">
        <v>0</v>
      </c>
      <c r="H6647" s="10" t="s">
        <v>22</v>
      </c>
      <c r="I6647" s="10" t="s">
        <v>19</v>
      </c>
      <c r="J6647" s="10" t="s">
        <v>329</v>
      </c>
      <c r="K6647" s="10">
        <v>5</v>
      </c>
      <c r="L6647" s="10">
        <v>0</v>
      </c>
      <c r="M6647" s="10">
        <v>0</v>
      </c>
      <c r="N6647" s="10">
        <v>0</v>
      </c>
    </row>
    <row r="6648" spans="1:14" x14ac:dyDescent="0.15">
      <c r="A6648" t="str">
        <f t="shared" si="106"/>
        <v>202005_199_4562342690043</v>
      </c>
      <c r="B6648" s="10">
        <v>202005</v>
      </c>
      <c r="C6648" s="10">
        <v>199</v>
      </c>
      <c r="D6648" s="10" t="s">
        <v>63</v>
      </c>
      <c r="E6648" s="11">
        <v>4562342690043</v>
      </c>
      <c r="F6648" s="10">
        <v>0</v>
      </c>
      <c r="G6648" s="10">
        <v>0</v>
      </c>
      <c r="H6648" s="10" t="s">
        <v>21</v>
      </c>
      <c r="I6648" s="10" t="s">
        <v>19</v>
      </c>
      <c r="J6648" s="10" t="s">
        <v>329</v>
      </c>
      <c r="K6648" s="10">
        <v>9</v>
      </c>
      <c r="L6648" s="10">
        <v>1</v>
      </c>
      <c r="M6648" s="10">
        <v>0</v>
      </c>
      <c r="N6648" s="10">
        <v>0</v>
      </c>
    </row>
    <row r="6649" spans="1:14" x14ac:dyDescent="0.15">
      <c r="A6649" t="str">
        <f t="shared" si="106"/>
        <v>202005_199_4562342690067</v>
      </c>
      <c r="B6649" s="10">
        <v>202005</v>
      </c>
      <c r="C6649" s="10">
        <v>199</v>
      </c>
      <c r="D6649" s="10" t="s">
        <v>63</v>
      </c>
      <c r="E6649" s="11">
        <v>4562342690067</v>
      </c>
      <c r="F6649" s="10">
        <v>0</v>
      </c>
      <c r="G6649" s="10">
        <v>0</v>
      </c>
      <c r="H6649" s="10" t="s">
        <v>23</v>
      </c>
      <c r="I6649" s="10" t="s">
        <v>19</v>
      </c>
      <c r="J6649" s="10" t="s">
        <v>329</v>
      </c>
      <c r="K6649" s="10">
        <v>22</v>
      </c>
      <c r="L6649" s="10">
        <v>1</v>
      </c>
      <c r="M6649" s="10">
        <v>0</v>
      </c>
      <c r="N6649" s="10">
        <v>0</v>
      </c>
    </row>
    <row r="6650" spans="1:14" x14ac:dyDescent="0.15">
      <c r="A6650" t="str">
        <f t="shared" si="106"/>
        <v>202005_199_4562342690074</v>
      </c>
      <c r="B6650" s="10">
        <v>202005</v>
      </c>
      <c r="C6650" s="10">
        <v>199</v>
      </c>
      <c r="D6650" s="10" t="s">
        <v>63</v>
      </c>
      <c r="E6650" s="11">
        <v>4562342690074</v>
      </c>
      <c r="F6650" s="10">
        <v>0</v>
      </c>
      <c r="G6650" s="10">
        <v>0</v>
      </c>
      <c r="H6650" s="10" t="s">
        <v>24</v>
      </c>
      <c r="I6650" s="10" t="s">
        <v>19</v>
      </c>
      <c r="J6650" s="10" t="s">
        <v>329</v>
      </c>
      <c r="K6650" s="10">
        <v>13</v>
      </c>
      <c r="L6650" s="10">
        <v>0</v>
      </c>
      <c r="M6650" s="10">
        <v>0</v>
      </c>
      <c r="N6650" s="10">
        <v>0</v>
      </c>
    </row>
    <row r="6651" spans="1:14" x14ac:dyDescent="0.15">
      <c r="A6651" t="str">
        <f t="shared" si="106"/>
        <v>202005_199_4562342690081</v>
      </c>
      <c r="B6651" s="10">
        <v>202005</v>
      </c>
      <c r="C6651" s="10">
        <v>199</v>
      </c>
      <c r="D6651" s="10" t="s">
        <v>63</v>
      </c>
      <c r="E6651" s="11">
        <v>4562342690081</v>
      </c>
      <c r="F6651" s="10">
        <v>0</v>
      </c>
      <c r="G6651" s="10">
        <v>0</v>
      </c>
      <c r="H6651" s="10" t="s">
        <v>25</v>
      </c>
      <c r="I6651" s="10" t="s">
        <v>19</v>
      </c>
      <c r="J6651" s="10" t="s">
        <v>329</v>
      </c>
      <c r="K6651" s="10">
        <v>3</v>
      </c>
      <c r="L6651" s="10">
        <v>0</v>
      </c>
      <c r="M6651" s="10">
        <v>0</v>
      </c>
      <c r="N6651" s="10">
        <v>0</v>
      </c>
    </row>
    <row r="6652" spans="1:14" x14ac:dyDescent="0.15">
      <c r="A6652" t="str">
        <f t="shared" si="106"/>
        <v>202005_316_4562342690029</v>
      </c>
      <c r="B6652" s="10">
        <v>202005</v>
      </c>
      <c r="C6652" s="10">
        <v>316</v>
      </c>
      <c r="D6652" s="10" t="s">
        <v>79</v>
      </c>
      <c r="E6652" s="11">
        <v>4562342690029</v>
      </c>
      <c r="F6652" s="10">
        <v>0</v>
      </c>
      <c r="G6652" s="10">
        <v>0</v>
      </c>
      <c r="H6652" s="10" t="s">
        <v>18</v>
      </c>
      <c r="I6652" s="10" t="s">
        <v>19</v>
      </c>
      <c r="J6652" s="10" t="s">
        <v>329</v>
      </c>
      <c r="K6652" s="10">
        <v>15</v>
      </c>
      <c r="L6652" s="10">
        <v>0</v>
      </c>
      <c r="M6652" s="10">
        <v>0</v>
      </c>
      <c r="N6652" s="10">
        <v>0</v>
      </c>
    </row>
    <row r="6653" spans="1:14" x14ac:dyDescent="0.15">
      <c r="A6653" t="str">
        <f t="shared" si="106"/>
        <v>202005_316_4562342690036</v>
      </c>
      <c r="B6653" s="10">
        <v>202005</v>
      </c>
      <c r="C6653" s="10">
        <v>316</v>
      </c>
      <c r="D6653" s="10" t="s">
        <v>79</v>
      </c>
      <c r="E6653" s="11">
        <v>4562342690036</v>
      </c>
      <c r="F6653" s="10">
        <v>0</v>
      </c>
      <c r="G6653" s="10">
        <v>0</v>
      </c>
      <c r="H6653" s="10" t="s">
        <v>20</v>
      </c>
      <c r="I6653" s="10" t="s">
        <v>19</v>
      </c>
      <c r="J6653" s="10" t="s">
        <v>329</v>
      </c>
      <c r="K6653" s="10">
        <v>5</v>
      </c>
      <c r="L6653" s="10">
        <v>0</v>
      </c>
      <c r="M6653" s="10">
        <v>0</v>
      </c>
      <c r="N6653" s="10">
        <v>0</v>
      </c>
    </row>
    <row r="6654" spans="1:14" x14ac:dyDescent="0.15">
      <c r="A6654" t="str">
        <f t="shared" si="106"/>
        <v>202005_316_4562342690050</v>
      </c>
      <c r="B6654" s="10">
        <v>202005</v>
      </c>
      <c r="C6654" s="10">
        <v>316</v>
      </c>
      <c r="D6654" s="10" t="s">
        <v>79</v>
      </c>
      <c r="E6654" s="11">
        <v>4562342690050</v>
      </c>
      <c r="F6654" s="10">
        <v>0</v>
      </c>
      <c r="G6654" s="10">
        <v>0</v>
      </c>
      <c r="H6654" s="10" t="s">
        <v>22</v>
      </c>
      <c r="I6654" s="10" t="s">
        <v>19</v>
      </c>
      <c r="J6654" s="10" t="s">
        <v>329</v>
      </c>
      <c r="K6654" s="10">
        <v>6</v>
      </c>
      <c r="L6654" s="10">
        <v>0</v>
      </c>
      <c r="M6654" s="10">
        <v>0</v>
      </c>
      <c r="N6654" s="10">
        <v>0</v>
      </c>
    </row>
    <row r="6655" spans="1:14" x14ac:dyDescent="0.15">
      <c r="A6655" t="str">
        <f t="shared" si="106"/>
        <v>202005_316_4562342690043</v>
      </c>
      <c r="B6655" s="10">
        <v>202005</v>
      </c>
      <c r="C6655" s="10">
        <v>316</v>
      </c>
      <c r="D6655" s="10" t="s">
        <v>79</v>
      </c>
      <c r="E6655" s="11">
        <v>4562342690043</v>
      </c>
      <c r="F6655" s="10">
        <v>0</v>
      </c>
      <c r="G6655" s="10">
        <v>0</v>
      </c>
      <c r="H6655" s="10" t="s">
        <v>21</v>
      </c>
      <c r="I6655" s="10" t="s">
        <v>19</v>
      </c>
      <c r="J6655" s="10" t="s">
        <v>329</v>
      </c>
      <c r="K6655" s="10">
        <v>15</v>
      </c>
      <c r="L6655" s="10">
        <v>0</v>
      </c>
      <c r="M6655" s="10">
        <v>0</v>
      </c>
      <c r="N6655" s="10">
        <v>0</v>
      </c>
    </row>
    <row r="6656" spans="1:14" x14ac:dyDescent="0.15">
      <c r="A6656" t="str">
        <f t="shared" si="106"/>
        <v>202005_316_4562342690067</v>
      </c>
      <c r="B6656" s="10">
        <v>202005</v>
      </c>
      <c r="C6656" s="10">
        <v>316</v>
      </c>
      <c r="D6656" s="10" t="s">
        <v>79</v>
      </c>
      <c r="E6656" s="11">
        <v>4562342690067</v>
      </c>
      <c r="F6656" s="10">
        <v>0</v>
      </c>
      <c r="G6656" s="10">
        <v>0</v>
      </c>
      <c r="H6656" s="10" t="s">
        <v>23</v>
      </c>
      <c r="I6656" s="10" t="s">
        <v>19</v>
      </c>
      <c r="J6656" s="10" t="s">
        <v>329</v>
      </c>
      <c r="K6656" s="10">
        <v>22</v>
      </c>
      <c r="L6656" s="10">
        <v>0</v>
      </c>
      <c r="M6656" s="10">
        <v>0</v>
      </c>
      <c r="N6656" s="10">
        <v>0</v>
      </c>
    </row>
    <row r="6657" spans="1:14" x14ac:dyDescent="0.15">
      <c r="A6657" t="str">
        <f t="shared" si="106"/>
        <v>202005_316_4562342690074</v>
      </c>
      <c r="B6657" s="10">
        <v>202005</v>
      </c>
      <c r="C6657" s="10">
        <v>316</v>
      </c>
      <c r="D6657" s="10" t="s">
        <v>79</v>
      </c>
      <c r="E6657" s="11">
        <v>4562342690074</v>
      </c>
      <c r="F6657" s="10">
        <v>0</v>
      </c>
      <c r="G6657" s="10">
        <v>0</v>
      </c>
      <c r="H6657" s="10" t="s">
        <v>24</v>
      </c>
      <c r="I6657" s="10" t="s">
        <v>19</v>
      </c>
      <c r="J6657" s="10" t="s">
        <v>329</v>
      </c>
      <c r="K6657" s="10">
        <v>16</v>
      </c>
      <c r="L6657" s="10">
        <v>0</v>
      </c>
      <c r="M6657" s="10">
        <v>0</v>
      </c>
      <c r="N6657" s="10">
        <v>0</v>
      </c>
    </row>
    <row r="6658" spans="1:14" x14ac:dyDescent="0.15">
      <c r="A6658" t="str">
        <f t="shared" si="106"/>
        <v>202005_316_4562342690081</v>
      </c>
      <c r="B6658" s="10">
        <v>202005</v>
      </c>
      <c r="C6658" s="10">
        <v>316</v>
      </c>
      <c r="D6658" s="10" t="s">
        <v>79</v>
      </c>
      <c r="E6658" s="11">
        <v>4562342690081</v>
      </c>
      <c r="F6658" s="10">
        <v>0</v>
      </c>
      <c r="G6658" s="10">
        <v>0</v>
      </c>
      <c r="H6658" s="10" t="s">
        <v>25</v>
      </c>
      <c r="I6658" s="10" t="s">
        <v>19</v>
      </c>
      <c r="J6658" s="10" t="s">
        <v>329</v>
      </c>
      <c r="K6658" s="10">
        <v>6</v>
      </c>
      <c r="L6658" s="10">
        <v>0</v>
      </c>
      <c r="M6658" s="10">
        <v>0</v>
      </c>
      <c r="N6658" s="10">
        <v>0</v>
      </c>
    </row>
    <row r="6659" spans="1:14" x14ac:dyDescent="0.15">
      <c r="A6659" t="str">
        <f t="shared" si="106"/>
        <v>202005_317_4562342690029</v>
      </c>
      <c r="B6659" s="10">
        <v>202005</v>
      </c>
      <c r="C6659" s="10">
        <v>317</v>
      </c>
      <c r="D6659" s="10" t="s">
        <v>80</v>
      </c>
      <c r="E6659" s="11">
        <v>4562342690029</v>
      </c>
      <c r="F6659" s="10">
        <v>0</v>
      </c>
      <c r="G6659" s="10">
        <v>0</v>
      </c>
      <c r="H6659" s="10" t="s">
        <v>18</v>
      </c>
      <c r="I6659" s="10" t="s">
        <v>19</v>
      </c>
      <c r="J6659" s="10" t="s">
        <v>329</v>
      </c>
      <c r="K6659" s="10">
        <v>19</v>
      </c>
      <c r="L6659" s="10">
        <v>0</v>
      </c>
      <c r="M6659" s="10">
        <v>0</v>
      </c>
      <c r="N6659" s="10">
        <v>0</v>
      </c>
    </row>
    <row r="6660" spans="1:14" x14ac:dyDescent="0.15">
      <c r="A6660" t="str">
        <f t="shared" si="106"/>
        <v>202005_317_4562342690036</v>
      </c>
      <c r="B6660" s="10">
        <v>202005</v>
      </c>
      <c r="C6660" s="10">
        <v>317</v>
      </c>
      <c r="D6660" s="10" t="s">
        <v>80</v>
      </c>
      <c r="E6660" s="11">
        <v>4562342690036</v>
      </c>
      <c r="F6660" s="10">
        <v>0</v>
      </c>
      <c r="G6660" s="10">
        <v>0</v>
      </c>
      <c r="H6660" s="10" t="s">
        <v>20</v>
      </c>
      <c r="I6660" s="10" t="s">
        <v>19</v>
      </c>
      <c r="J6660" s="10" t="s">
        <v>329</v>
      </c>
      <c r="K6660" s="10">
        <v>3</v>
      </c>
      <c r="L6660" s="10">
        <v>0</v>
      </c>
      <c r="M6660" s="10">
        <v>0</v>
      </c>
      <c r="N6660" s="10">
        <v>0</v>
      </c>
    </row>
    <row r="6661" spans="1:14" x14ac:dyDescent="0.15">
      <c r="A6661" t="str">
        <f t="shared" si="106"/>
        <v>202005_317_4562342690050</v>
      </c>
      <c r="B6661" s="10">
        <v>202005</v>
      </c>
      <c r="C6661" s="10">
        <v>317</v>
      </c>
      <c r="D6661" s="10" t="s">
        <v>80</v>
      </c>
      <c r="E6661" s="11">
        <v>4562342690050</v>
      </c>
      <c r="F6661" s="10">
        <v>0</v>
      </c>
      <c r="G6661" s="10">
        <v>0</v>
      </c>
      <c r="H6661" s="10" t="s">
        <v>22</v>
      </c>
      <c r="I6661" s="10" t="s">
        <v>19</v>
      </c>
      <c r="J6661" s="10" t="s">
        <v>329</v>
      </c>
      <c r="K6661" s="10">
        <v>3</v>
      </c>
      <c r="L6661" s="10">
        <v>0</v>
      </c>
      <c r="M6661" s="10">
        <v>0</v>
      </c>
      <c r="N6661" s="10">
        <v>0</v>
      </c>
    </row>
    <row r="6662" spans="1:14" x14ac:dyDescent="0.15">
      <c r="A6662" t="str">
        <f t="shared" si="106"/>
        <v>202005_317_4562342690043</v>
      </c>
      <c r="B6662" s="10">
        <v>202005</v>
      </c>
      <c r="C6662" s="10">
        <v>317</v>
      </c>
      <c r="D6662" s="10" t="s">
        <v>80</v>
      </c>
      <c r="E6662" s="11">
        <v>4562342690043</v>
      </c>
      <c r="F6662" s="10">
        <v>0</v>
      </c>
      <c r="G6662" s="10">
        <v>0</v>
      </c>
      <c r="H6662" s="10" t="s">
        <v>21</v>
      </c>
      <c r="I6662" s="10" t="s">
        <v>19</v>
      </c>
      <c r="J6662" s="10" t="s">
        <v>329</v>
      </c>
      <c r="K6662" s="10">
        <v>17</v>
      </c>
      <c r="L6662" s="10">
        <v>0</v>
      </c>
      <c r="M6662" s="10">
        <v>0</v>
      </c>
      <c r="N6662" s="10">
        <v>0</v>
      </c>
    </row>
    <row r="6663" spans="1:14" x14ac:dyDescent="0.15">
      <c r="A6663" t="str">
        <f t="shared" si="106"/>
        <v>202005_317_4562342690067</v>
      </c>
      <c r="B6663" s="10">
        <v>202005</v>
      </c>
      <c r="C6663" s="10">
        <v>317</v>
      </c>
      <c r="D6663" s="10" t="s">
        <v>80</v>
      </c>
      <c r="E6663" s="11">
        <v>4562342690067</v>
      </c>
      <c r="F6663" s="10">
        <v>0</v>
      </c>
      <c r="G6663" s="10">
        <v>0</v>
      </c>
      <c r="H6663" s="10" t="s">
        <v>23</v>
      </c>
      <c r="I6663" s="10" t="s">
        <v>19</v>
      </c>
      <c r="J6663" s="10" t="s">
        <v>329</v>
      </c>
      <c r="K6663" s="10">
        <v>14</v>
      </c>
      <c r="L6663" s="10">
        <v>0</v>
      </c>
      <c r="M6663" s="10">
        <v>0</v>
      </c>
      <c r="N6663" s="10">
        <v>0</v>
      </c>
    </row>
    <row r="6664" spans="1:14" x14ac:dyDescent="0.15">
      <c r="A6664" t="str">
        <f t="shared" si="106"/>
        <v>202005_317_4562342690074</v>
      </c>
      <c r="B6664" s="10">
        <v>202005</v>
      </c>
      <c r="C6664" s="10">
        <v>317</v>
      </c>
      <c r="D6664" s="10" t="s">
        <v>80</v>
      </c>
      <c r="E6664" s="11">
        <v>4562342690074</v>
      </c>
      <c r="F6664" s="10">
        <v>0</v>
      </c>
      <c r="G6664" s="10">
        <v>0</v>
      </c>
      <c r="H6664" s="10" t="s">
        <v>24</v>
      </c>
      <c r="I6664" s="10" t="s">
        <v>19</v>
      </c>
      <c r="J6664" s="10" t="s">
        <v>329</v>
      </c>
      <c r="K6664" s="10">
        <v>10</v>
      </c>
      <c r="L6664" s="10">
        <v>1</v>
      </c>
      <c r="M6664" s="10">
        <v>0</v>
      </c>
      <c r="N6664" s="10">
        <v>0</v>
      </c>
    </row>
    <row r="6665" spans="1:14" x14ac:dyDescent="0.15">
      <c r="A6665" t="str">
        <f t="shared" si="106"/>
        <v>202005_317_4562342690081</v>
      </c>
      <c r="B6665" s="10">
        <v>202005</v>
      </c>
      <c r="C6665" s="10">
        <v>317</v>
      </c>
      <c r="D6665" s="10" t="s">
        <v>80</v>
      </c>
      <c r="E6665" s="11">
        <v>4562342690081</v>
      </c>
      <c r="F6665" s="10">
        <v>0</v>
      </c>
      <c r="G6665" s="10">
        <v>0</v>
      </c>
      <c r="H6665" s="10" t="s">
        <v>25</v>
      </c>
      <c r="I6665" s="10" t="s">
        <v>19</v>
      </c>
      <c r="J6665" s="10" t="s">
        <v>329</v>
      </c>
      <c r="K6665" s="10">
        <v>2</v>
      </c>
      <c r="L6665" s="10">
        <v>0</v>
      </c>
      <c r="M6665" s="10">
        <v>0</v>
      </c>
      <c r="N6665" s="10">
        <v>0</v>
      </c>
    </row>
    <row r="6666" spans="1:14" x14ac:dyDescent="0.15">
      <c r="A6666" t="str">
        <f t="shared" si="106"/>
        <v>202005_322_4562342690029</v>
      </c>
      <c r="B6666" s="10">
        <v>202005</v>
      </c>
      <c r="C6666" s="10">
        <v>322</v>
      </c>
      <c r="D6666" s="10" t="s">
        <v>83</v>
      </c>
      <c r="E6666" s="11">
        <v>4562342690029</v>
      </c>
      <c r="F6666" s="10">
        <v>0</v>
      </c>
      <c r="G6666" s="10">
        <v>0</v>
      </c>
      <c r="H6666" s="10" t="s">
        <v>18</v>
      </c>
      <c r="I6666" s="10" t="s">
        <v>19</v>
      </c>
      <c r="J6666" s="10" t="s">
        <v>329</v>
      </c>
      <c r="K6666" s="10">
        <v>14</v>
      </c>
      <c r="L6666" s="10">
        <v>1</v>
      </c>
      <c r="M6666" s="10">
        <v>0</v>
      </c>
      <c r="N6666" s="10">
        <v>0</v>
      </c>
    </row>
    <row r="6667" spans="1:14" x14ac:dyDescent="0.15">
      <c r="A6667" t="str">
        <f t="shared" si="106"/>
        <v>202005_322_4562342690036</v>
      </c>
      <c r="B6667" s="10">
        <v>202005</v>
      </c>
      <c r="C6667" s="10">
        <v>322</v>
      </c>
      <c r="D6667" s="10" t="s">
        <v>83</v>
      </c>
      <c r="E6667" s="11">
        <v>4562342690036</v>
      </c>
      <c r="F6667" s="10">
        <v>0</v>
      </c>
      <c r="G6667" s="10">
        <v>0</v>
      </c>
      <c r="H6667" s="10" t="s">
        <v>20</v>
      </c>
      <c r="I6667" s="10" t="s">
        <v>19</v>
      </c>
      <c r="J6667" s="10" t="s">
        <v>329</v>
      </c>
      <c r="K6667" s="10">
        <v>4</v>
      </c>
      <c r="L6667" s="10">
        <v>0</v>
      </c>
      <c r="M6667" s="10">
        <v>0</v>
      </c>
      <c r="N6667" s="10">
        <v>0</v>
      </c>
    </row>
    <row r="6668" spans="1:14" x14ac:dyDescent="0.15">
      <c r="A6668" t="str">
        <f t="shared" si="106"/>
        <v>202005_322_4562342690050</v>
      </c>
      <c r="B6668" s="10">
        <v>202005</v>
      </c>
      <c r="C6668" s="10">
        <v>322</v>
      </c>
      <c r="D6668" s="10" t="s">
        <v>83</v>
      </c>
      <c r="E6668" s="11">
        <v>4562342690050</v>
      </c>
      <c r="F6668" s="10">
        <v>0</v>
      </c>
      <c r="G6668" s="10">
        <v>0</v>
      </c>
      <c r="H6668" s="10" t="s">
        <v>22</v>
      </c>
      <c r="I6668" s="10" t="s">
        <v>19</v>
      </c>
      <c r="J6668" s="10" t="s">
        <v>329</v>
      </c>
      <c r="K6668" s="10">
        <v>9</v>
      </c>
      <c r="L6668" s="10">
        <v>0</v>
      </c>
      <c r="M6668" s="10">
        <v>0</v>
      </c>
      <c r="N6668" s="10">
        <v>0</v>
      </c>
    </row>
    <row r="6669" spans="1:14" x14ac:dyDescent="0.15">
      <c r="A6669" t="str">
        <f t="shared" si="106"/>
        <v>202005_322_4562342690043</v>
      </c>
      <c r="B6669" s="10">
        <v>202005</v>
      </c>
      <c r="C6669" s="10">
        <v>322</v>
      </c>
      <c r="D6669" s="10" t="s">
        <v>83</v>
      </c>
      <c r="E6669" s="11">
        <v>4562342690043</v>
      </c>
      <c r="F6669" s="10">
        <v>0</v>
      </c>
      <c r="G6669" s="10">
        <v>0</v>
      </c>
      <c r="H6669" s="10" t="s">
        <v>21</v>
      </c>
      <c r="I6669" s="10" t="s">
        <v>19</v>
      </c>
      <c r="J6669" s="10" t="s">
        <v>329</v>
      </c>
      <c r="K6669" s="10">
        <v>22</v>
      </c>
      <c r="L6669" s="10">
        <v>0</v>
      </c>
      <c r="M6669" s="10">
        <v>0</v>
      </c>
      <c r="N6669" s="10">
        <v>0</v>
      </c>
    </row>
    <row r="6670" spans="1:14" x14ac:dyDescent="0.15">
      <c r="A6670" t="str">
        <f t="shared" si="106"/>
        <v>202005_322_4562342690067</v>
      </c>
      <c r="B6670" s="10">
        <v>202005</v>
      </c>
      <c r="C6670" s="10">
        <v>322</v>
      </c>
      <c r="D6670" s="10" t="s">
        <v>83</v>
      </c>
      <c r="E6670" s="11">
        <v>4562342690067</v>
      </c>
      <c r="F6670" s="10">
        <v>0</v>
      </c>
      <c r="G6670" s="10">
        <v>0</v>
      </c>
      <c r="H6670" s="10" t="s">
        <v>23</v>
      </c>
      <c r="I6670" s="10" t="s">
        <v>19</v>
      </c>
      <c r="J6670" s="10" t="s">
        <v>329</v>
      </c>
      <c r="K6670" s="10">
        <v>26</v>
      </c>
      <c r="L6670" s="10">
        <v>0</v>
      </c>
      <c r="M6670" s="10">
        <v>0</v>
      </c>
      <c r="N6670" s="10">
        <v>0</v>
      </c>
    </row>
    <row r="6671" spans="1:14" x14ac:dyDescent="0.15">
      <c r="A6671" t="str">
        <f t="shared" si="106"/>
        <v>202005_322_4562342690074</v>
      </c>
      <c r="B6671" s="10">
        <v>202005</v>
      </c>
      <c r="C6671" s="10">
        <v>322</v>
      </c>
      <c r="D6671" s="10" t="s">
        <v>83</v>
      </c>
      <c r="E6671" s="11">
        <v>4562342690074</v>
      </c>
      <c r="F6671" s="10">
        <v>0</v>
      </c>
      <c r="G6671" s="10">
        <v>0</v>
      </c>
      <c r="H6671" s="10" t="s">
        <v>24</v>
      </c>
      <c r="I6671" s="10" t="s">
        <v>19</v>
      </c>
      <c r="J6671" s="10" t="s">
        <v>329</v>
      </c>
      <c r="K6671" s="10">
        <v>16</v>
      </c>
      <c r="L6671" s="10">
        <v>1</v>
      </c>
      <c r="M6671" s="10">
        <v>0</v>
      </c>
      <c r="N6671" s="10">
        <v>0</v>
      </c>
    </row>
    <row r="6672" spans="1:14" x14ac:dyDescent="0.15">
      <c r="A6672" t="str">
        <f t="shared" si="106"/>
        <v>202005_322_4562342690081</v>
      </c>
      <c r="B6672" s="10">
        <v>202005</v>
      </c>
      <c r="C6672" s="10">
        <v>322</v>
      </c>
      <c r="D6672" s="10" t="s">
        <v>83</v>
      </c>
      <c r="E6672" s="11">
        <v>4562342690081</v>
      </c>
      <c r="F6672" s="10">
        <v>0</v>
      </c>
      <c r="G6672" s="10">
        <v>0</v>
      </c>
      <c r="H6672" s="10" t="s">
        <v>25</v>
      </c>
      <c r="I6672" s="10" t="s">
        <v>19</v>
      </c>
      <c r="J6672" s="10" t="s">
        <v>329</v>
      </c>
      <c r="K6672" s="10">
        <v>4</v>
      </c>
      <c r="L6672" s="10">
        <v>0</v>
      </c>
      <c r="M6672" s="10">
        <v>0</v>
      </c>
      <c r="N6672" s="10">
        <v>0</v>
      </c>
    </row>
    <row r="6673" spans="1:14" x14ac:dyDescent="0.15">
      <c r="A6673" t="str">
        <f t="shared" si="106"/>
        <v>202005_421_4562342690029</v>
      </c>
      <c r="B6673" s="10">
        <v>202005</v>
      </c>
      <c r="C6673" s="10">
        <v>421</v>
      </c>
      <c r="D6673" s="10" t="s">
        <v>115</v>
      </c>
      <c r="E6673" s="11">
        <v>4562342690029</v>
      </c>
      <c r="F6673" s="10">
        <v>0</v>
      </c>
      <c r="G6673" s="10">
        <v>0</v>
      </c>
      <c r="H6673" s="10" t="s">
        <v>18</v>
      </c>
      <c r="I6673" s="10" t="s">
        <v>19</v>
      </c>
      <c r="J6673" s="10" t="s">
        <v>329</v>
      </c>
      <c r="K6673" s="10">
        <v>21</v>
      </c>
      <c r="L6673" s="10">
        <v>0</v>
      </c>
      <c r="M6673" s="10">
        <v>0</v>
      </c>
      <c r="N6673" s="10">
        <v>0</v>
      </c>
    </row>
    <row r="6674" spans="1:14" x14ac:dyDescent="0.15">
      <c r="A6674" t="str">
        <f t="shared" si="106"/>
        <v>202005_421_4562342690036</v>
      </c>
      <c r="B6674" s="10">
        <v>202005</v>
      </c>
      <c r="C6674" s="10">
        <v>421</v>
      </c>
      <c r="D6674" s="10" t="s">
        <v>115</v>
      </c>
      <c r="E6674" s="11">
        <v>4562342690036</v>
      </c>
      <c r="F6674" s="10">
        <v>0</v>
      </c>
      <c r="G6674" s="10">
        <v>0</v>
      </c>
      <c r="H6674" s="10" t="s">
        <v>20</v>
      </c>
      <c r="I6674" s="10" t="s">
        <v>19</v>
      </c>
      <c r="J6674" s="10" t="s">
        <v>329</v>
      </c>
      <c r="K6674" s="10">
        <v>2</v>
      </c>
      <c r="L6674" s="10">
        <v>0</v>
      </c>
      <c r="M6674" s="10">
        <v>0</v>
      </c>
      <c r="N6674" s="10">
        <v>0</v>
      </c>
    </row>
    <row r="6675" spans="1:14" x14ac:dyDescent="0.15">
      <c r="A6675" t="str">
        <f t="shared" si="106"/>
        <v>202005_421_4562342690050</v>
      </c>
      <c r="B6675" s="10">
        <v>202005</v>
      </c>
      <c r="C6675" s="10">
        <v>421</v>
      </c>
      <c r="D6675" s="10" t="s">
        <v>115</v>
      </c>
      <c r="E6675" s="11">
        <v>4562342690050</v>
      </c>
      <c r="F6675" s="10">
        <v>0</v>
      </c>
      <c r="G6675" s="10">
        <v>0</v>
      </c>
      <c r="H6675" s="10" t="s">
        <v>22</v>
      </c>
      <c r="I6675" s="10" t="s">
        <v>19</v>
      </c>
      <c r="J6675" s="10" t="s">
        <v>329</v>
      </c>
      <c r="K6675" s="10">
        <v>5</v>
      </c>
      <c r="L6675" s="10">
        <v>0</v>
      </c>
      <c r="M6675" s="10">
        <v>0</v>
      </c>
      <c r="N6675" s="10">
        <v>0</v>
      </c>
    </row>
    <row r="6676" spans="1:14" x14ac:dyDescent="0.15">
      <c r="A6676" t="str">
        <f t="shared" si="106"/>
        <v>202005_421_4562342690043</v>
      </c>
      <c r="B6676" s="10">
        <v>202005</v>
      </c>
      <c r="C6676" s="10">
        <v>421</v>
      </c>
      <c r="D6676" s="10" t="s">
        <v>115</v>
      </c>
      <c r="E6676" s="11">
        <v>4562342690043</v>
      </c>
      <c r="F6676" s="10">
        <v>0</v>
      </c>
      <c r="G6676" s="10">
        <v>0</v>
      </c>
      <c r="H6676" s="10" t="s">
        <v>21</v>
      </c>
      <c r="I6676" s="10" t="s">
        <v>19</v>
      </c>
      <c r="J6676" s="10" t="s">
        <v>329</v>
      </c>
      <c r="K6676" s="10">
        <v>18</v>
      </c>
      <c r="L6676" s="10">
        <v>0</v>
      </c>
      <c r="M6676" s="10">
        <v>0</v>
      </c>
      <c r="N6676" s="10">
        <v>0</v>
      </c>
    </row>
    <row r="6677" spans="1:14" x14ac:dyDescent="0.15">
      <c r="A6677" t="str">
        <f t="shared" si="106"/>
        <v>202005_421_4562342690067</v>
      </c>
      <c r="B6677" s="10">
        <v>202005</v>
      </c>
      <c r="C6677" s="10">
        <v>421</v>
      </c>
      <c r="D6677" s="10" t="s">
        <v>115</v>
      </c>
      <c r="E6677" s="11">
        <v>4562342690067</v>
      </c>
      <c r="F6677" s="10">
        <v>0</v>
      </c>
      <c r="G6677" s="10">
        <v>0</v>
      </c>
      <c r="H6677" s="10" t="s">
        <v>23</v>
      </c>
      <c r="I6677" s="10" t="s">
        <v>19</v>
      </c>
      <c r="J6677" s="10" t="s">
        <v>329</v>
      </c>
      <c r="K6677" s="10">
        <v>18</v>
      </c>
      <c r="L6677" s="10">
        <v>1</v>
      </c>
      <c r="M6677" s="10">
        <v>0</v>
      </c>
      <c r="N6677" s="10">
        <v>0</v>
      </c>
    </row>
    <row r="6678" spans="1:14" x14ac:dyDescent="0.15">
      <c r="A6678" t="str">
        <f t="shared" si="106"/>
        <v>202005_421_4562342690074</v>
      </c>
      <c r="B6678" s="10">
        <v>202005</v>
      </c>
      <c r="C6678" s="10">
        <v>421</v>
      </c>
      <c r="D6678" s="10" t="s">
        <v>115</v>
      </c>
      <c r="E6678" s="11">
        <v>4562342690074</v>
      </c>
      <c r="F6678" s="10">
        <v>0</v>
      </c>
      <c r="G6678" s="10">
        <v>0</v>
      </c>
      <c r="H6678" s="10" t="s">
        <v>24</v>
      </c>
      <c r="I6678" s="10" t="s">
        <v>19</v>
      </c>
      <c r="J6678" s="10" t="s">
        <v>329</v>
      </c>
      <c r="K6678" s="10">
        <v>4</v>
      </c>
      <c r="L6678" s="10">
        <v>1</v>
      </c>
      <c r="M6678" s="10">
        <v>0</v>
      </c>
      <c r="N6678" s="10">
        <v>0</v>
      </c>
    </row>
    <row r="6679" spans="1:14" x14ac:dyDescent="0.15">
      <c r="A6679" t="str">
        <f t="shared" si="106"/>
        <v>202005_421_4562342690081</v>
      </c>
      <c r="B6679" s="10">
        <v>202005</v>
      </c>
      <c r="C6679" s="10">
        <v>421</v>
      </c>
      <c r="D6679" s="10" t="s">
        <v>115</v>
      </c>
      <c r="E6679" s="11">
        <v>4562342690081</v>
      </c>
      <c r="F6679" s="10">
        <v>0</v>
      </c>
      <c r="G6679" s="10">
        <v>0</v>
      </c>
      <c r="H6679" s="10" t="s">
        <v>25</v>
      </c>
      <c r="I6679" s="10" t="s">
        <v>19</v>
      </c>
      <c r="J6679" s="10" t="s">
        <v>329</v>
      </c>
      <c r="K6679" s="10">
        <v>6</v>
      </c>
      <c r="L6679" s="10">
        <v>0</v>
      </c>
      <c r="M6679" s="10">
        <v>0</v>
      </c>
      <c r="N6679" s="10">
        <v>0</v>
      </c>
    </row>
    <row r="6680" spans="1:14" x14ac:dyDescent="0.15">
      <c r="A6680" t="str">
        <f t="shared" si="106"/>
        <v>202005_121_4562342690029</v>
      </c>
      <c r="B6680" s="10">
        <v>202005</v>
      </c>
      <c r="C6680" s="10">
        <v>121</v>
      </c>
      <c r="D6680" s="10" t="s">
        <v>52</v>
      </c>
      <c r="E6680" s="11">
        <v>4562342690029</v>
      </c>
      <c r="F6680" s="10">
        <v>0</v>
      </c>
      <c r="G6680" s="10">
        <v>0</v>
      </c>
      <c r="H6680" s="10" t="s">
        <v>18</v>
      </c>
      <c r="I6680" s="10" t="s">
        <v>19</v>
      </c>
      <c r="J6680" s="10" t="s">
        <v>329</v>
      </c>
      <c r="K6680" s="10">
        <v>9</v>
      </c>
      <c r="L6680" s="10">
        <v>1</v>
      </c>
      <c r="M6680" s="10">
        <v>0</v>
      </c>
      <c r="N6680" s="10">
        <v>0</v>
      </c>
    </row>
    <row r="6681" spans="1:14" x14ac:dyDescent="0.15">
      <c r="A6681" t="str">
        <f t="shared" ref="A6681:A6701" si="107">B6681&amp;"_"&amp;C6681&amp;"_"&amp;E6681</f>
        <v>202005_121_4562342690036</v>
      </c>
      <c r="B6681" s="10">
        <v>202005</v>
      </c>
      <c r="C6681" s="10">
        <v>121</v>
      </c>
      <c r="D6681" s="10" t="s">
        <v>52</v>
      </c>
      <c r="E6681" s="11">
        <v>4562342690036</v>
      </c>
      <c r="F6681" s="10">
        <v>0</v>
      </c>
      <c r="G6681" s="10">
        <v>0</v>
      </c>
      <c r="H6681" s="10" t="s">
        <v>20</v>
      </c>
      <c r="I6681" s="10" t="s">
        <v>19</v>
      </c>
      <c r="J6681" s="10" t="s">
        <v>329</v>
      </c>
      <c r="K6681" s="10">
        <v>3</v>
      </c>
      <c r="L6681" s="10">
        <v>1</v>
      </c>
      <c r="M6681" s="10">
        <v>0</v>
      </c>
      <c r="N6681" s="10">
        <v>0</v>
      </c>
    </row>
    <row r="6682" spans="1:14" x14ac:dyDescent="0.15">
      <c r="A6682" t="str">
        <f t="shared" si="107"/>
        <v>202005_121_4562342690050</v>
      </c>
      <c r="B6682" s="10">
        <v>202005</v>
      </c>
      <c r="C6682" s="10">
        <v>121</v>
      </c>
      <c r="D6682" s="10" t="s">
        <v>52</v>
      </c>
      <c r="E6682" s="11">
        <v>4562342690050</v>
      </c>
      <c r="F6682" s="10">
        <v>0</v>
      </c>
      <c r="G6682" s="10">
        <v>0</v>
      </c>
      <c r="H6682" s="10" t="s">
        <v>22</v>
      </c>
      <c r="I6682" s="10" t="s">
        <v>19</v>
      </c>
      <c r="J6682" s="10" t="s">
        <v>329</v>
      </c>
      <c r="K6682" s="10">
        <v>9</v>
      </c>
      <c r="L6682" s="10">
        <v>1</v>
      </c>
      <c r="M6682" s="10">
        <v>0</v>
      </c>
      <c r="N6682" s="10">
        <v>0</v>
      </c>
    </row>
    <row r="6683" spans="1:14" x14ac:dyDescent="0.15">
      <c r="A6683" t="str">
        <f t="shared" si="107"/>
        <v>202005_121_4562342690043</v>
      </c>
      <c r="B6683" s="10">
        <v>202005</v>
      </c>
      <c r="C6683" s="10">
        <v>121</v>
      </c>
      <c r="D6683" s="10" t="s">
        <v>52</v>
      </c>
      <c r="E6683" s="11">
        <v>4562342690043</v>
      </c>
      <c r="F6683" s="10">
        <v>0</v>
      </c>
      <c r="G6683" s="10">
        <v>0</v>
      </c>
      <c r="H6683" s="10" t="s">
        <v>21</v>
      </c>
      <c r="I6683" s="10" t="s">
        <v>19</v>
      </c>
      <c r="J6683" s="10" t="s">
        <v>329</v>
      </c>
      <c r="K6683" s="10">
        <v>19</v>
      </c>
      <c r="L6683" s="10">
        <v>1</v>
      </c>
      <c r="M6683" s="10">
        <v>0</v>
      </c>
      <c r="N6683" s="10">
        <v>0</v>
      </c>
    </row>
    <row r="6684" spans="1:14" x14ac:dyDescent="0.15">
      <c r="A6684" t="str">
        <f t="shared" si="107"/>
        <v>202005_121_4562342690067</v>
      </c>
      <c r="B6684" s="10">
        <v>202005</v>
      </c>
      <c r="C6684" s="10">
        <v>121</v>
      </c>
      <c r="D6684" s="10" t="s">
        <v>52</v>
      </c>
      <c r="E6684" s="11">
        <v>4562342690067</v>
      </c>
      <c r="F6684" s="10">
        <v>0</v>
      </c>
      <c r="G6684" s="10">
        <v>0</v>
      </c>
      <c r="H6684" s="10" t="s">
        <v>23</v>
      </c>
      <c r="I6684" s="10" t="s">
        <v>19</v>
      </c>
      <c r="J6684" s="10" t="s">
        <v>329</v>
      </c>
      <c r="K6684" s="10">
        <v>24</v>
      </c>
      <c r="L6684" s="10">
        <v>0</v>
      </c>
      <c r="M6684" s="10">
        <v>0</v>
      </c>
      <c r="N6684" s="10">
        <v>0</v>
      </c>
    </row>
    <row r="6685" spans="1:14" x14ac:dyDescent="0.15">
      <c r="A6685" t="str">
        <f t="shared" si="107"/>
        <v>202005_121_4562342690074</v>
      </c>
      <c r="B6685" s="10">
        <v>202005</v>
      </c>
      <c r="C6685" s="10">
        <v>121</v>
      </c>
      <c r="D6685" s="10" t="s">
        <v>52</v>
      </c>
      <c r="E6685" s="11">
        <v>4562342690074</v>
      </c>
      <c r="F6685" s="10">
        <v>0</v>
      </c>
      <c r="G6685" s="10">
        <v>0</v>
      </c>
      <c r="H6685" s="10" t="s">
        <v>24</v>
      </c>
      <c r="I6685" s="10" t="s">
        <v>19</v>
      </c>
      <c r="J6685" s="10" t="s">
        <v>329</v>
      </c>
      <c r="K6685" s="10">
        <v>16</v>
      </c>
      <c r="L6685" s="10">
        <v>1</v>
      </c>
      <c r="M6685" s="10">
        <v>0</v>
      </c>
      <c r="N6685" s="10">
        <v>0</v>
      </c>
    </row>
    <row r="6686" spans="1:14" x14ac:dyDescent="0.15">
      <c r="A6686" t="str">
        <f t="shared" si="107"/>
        <v>202005_121_4562342690081</v>
      </c>
      <c r="B6686" s="10">
        <v>202005</v>
      </c>
      <c r="C6686" s="10">
        <v>121</v>
      </c>
      <c r="D6686" s="10" t="s">
        <v>52</v>
      </c>
      <c r="E6686" s="11">
        <v>4562342690081</v>
      </c>
      <c r="F6686" s="10">
        <v>0</v>
      </c>
      <c r="G6686" s="10">
        <v>0</v>
      </c>
      <c r="H6686" s="10" t="s">
        <v>25</v>
      </c>
      <c r="I6686" s="10" t="s">
        <v>19</v>
      </c>
      <c r="J6686" s="10" t="s">
        <v>329</v>
      </c>
      <c r="K6686" s="10">
        <v>6</v>
      </c>
      <c r="L6686" s="10">
        <v>0</v>
      </c>
      <c r="M6686" s="10">
        <v>0</v>
      </c>
      <c r="N6686" s="10">
        <v>0</v>
      </c>
    </row>
    <row r="6687" spans="1:14" x14ac:dyDescent="0.15">
      <c r="A6687" t="str">
        <f t="shared" si="107"/>
        <v>202005_211_4562342690029</v>
      </c>
      <c r="B6687" s="10">
        <v>202005</v>
      </c>
      <c r="C6687" s="10">
        <v>211</v>
      </c>
      <c r="D6687" s="10" t="s">
        <v>65</v>
      </c>
      <c r="E6687" s="11">
        <v>4562342690029</v>
      </c>
      <c r="F6687" s="10">
        <v>0</v>
      </c>
      <c r="G6687" s="10">
        <v>0</v>
      </c>
      <c r="H6687" s="10" t="s">
        <v>18</v>
      </c>
      <c r="I6687" s="10" t="s">
        <v>19</v>
      </c>
      <c r="J6687" s="10" t="s">
        <v>329</v>
      </c>
      <c r="K6687" s="10">
        <v>27</v>
      </c>
      <c r="L6687" s="10">
        <v>0</v>
      </c>
      <c r="M6687" s="10">
        <v>0</v>
      </c>
      <c r="N6687" s="10">
        <v>0</v>
      </c>
    </row>
    <row r="6688" spans="1:14" x14ac:dyDescent="0.15">
      <c r="A6688" t="str">
        <f t="shared" si="107"/>
        <v>202005_211_4562342690036</v>
      </c>
      <c r="B6688" s="10">
        <v>202005</v>
      </c>
      <c r="C6688" s="10">
        <v>211</v>
      </c>
      <c r="D6688" s="10" t="s">
        <v>65</v>
      </c>
      <c r="E6688" s="11">
        <v>4562342690036</v>
      </c>
      <c r="F6688" s="10">
        <v>0</v>
      </c>
      <c r="G6688" s="10">
        <v>0</v>
      </c>
      <c r="H6688" s="10" t="s">
        <v>20</v>
      </c>
      <c r="I6688" s="10" t="s">
        <v>19</v>
      </c>
      <c r="J6688" s="10" t="s">
        <v>329</v>
      </c>
      <c r="K6688" s="10">
        <v>8</v>
      </c>
      <c r="L6688" s="10">
        <v>0</v>
      </c>
      <c r="M6688" s="10">
        <v>0</v>
      </c>
      <c r="N6688" s="10">
        <v>0</v>
      </c>
    </row>
    <row r="6689" spans="1:17" x14ac:dyDescent="0.15">
      <c r="A6689" t="str">
        <f t="shared" si="107"/>
        <v>202005_211_4562342690050</v>
      </c>
      <c r="B6689" s="10">
        <v>202005</v>
      </c>
      <c r="C6689" s="10">
        <v>211</v>
      </c>
      <c r="D6689" s="10" t="s">
        <v>65</v>
      </c>
      <c r="E6689" s="11">
        <v>4562342690050</v>
      </c>
      <c r="F6689" s="10">
        <v>0</v>
      </c>
      <c r="G6689" s="10">
        <v>0</v>
      </c>
      <c r="H6689" s="10" t="s">
        <v>22</v>
      </c>
      <c r="I6689" s="10" t="s">
        <v>19</v>
      </c>
      <c r="J6689" s="10" t="s">
        <v>329</v>
      </c>
      <c r="K6689" s="10">
        <v>3</v>
      </c>
      <c r="L6689" s="10">
        <v>0</v>
      </c>
      <c r="M6689" s="10">
        <v>0</v>
      </c>
      <c r="N6689" s="10">
        <v>0</v>
      </c>
    </row>
    <row r="6690" spans="1:17" x14ac:dyDescent="0.15">
      <c r="A6690" t="str">
        <f t="shared" si="107"/>
        <v>202005_211_4562342690043</v>
      </c>
      <c r="B6690" s="10">
        <v>202005</v>
      </c>
      <c r="C6690" s="10">
        <v>211</v>
      </c>
      <c r="D6690" s="10" t="s">
        <v>65</v>
      </c>
      <c r="E6690" s="11">
        <v>4562342690043</v>
      </c>
      <c r="F6690" s="10">
        <v>0</v>
      </c>
      <c r="G6690" s="10">
        <v>0</v>
      </c>
      <c r="H6690" s="10" t="s">
        <v>21</v>
      </c>
      <c r="I6690" s="10" t="s">
        <v>19</v>
      </c>
      <c r="J6690" s="10" t="s">
        <v>329</v>
      </c>
      <c r="K6690" s="10">
        <v>25</v>
      </c>
      <c r="L6690" s="10">
        <v>0</v>
      </c>
      <c r="M6690" s="10">
        <v>0</v>
      </c>
      <c r="N6690" s="10">
        <v>0</v>
      </c>
    </row>
    <row r="6691" spans="1:17" x14ac:dyDescent="0.15">
      <c r="A6691" t="str">
        <f t="shared" si="107"/>
        <v>202005_211_4562342690067</v>
      </c>
      <c r="B6691" s="10">
        <v>202005</v>
      </c>
      <c r="C6691" s="10">
        <v>211</v>
      </c>
      <c r="D6691" s="10" t="s">
        <v>65</v>
      </c>
      <c r="E6691" s="11">
        <v>4562342690067</v>
      </c>
      <c r="F6691" s="10">
        <v>0</v>
      </c>
      <c r="G6691" s="10">
        <v>0</v>
      </c>
      <c r="H6691" s="10" t="s">
        <v>23</v>
      </c>
      <c r="I6691" s="10" t="s">
        <v>19</v>
      </c>
      <c r="J6691" s="10" t="s">
        <v>329</v>
      </c>
      <c r="K6691" s="10">
        <v>25</v>
      </c>
      <c r="L6691" s="10">
        <v>0</v>
      </c>
      <c r="M6691" s="10">
        <v>0</v>
      </c>
      <c r="N6691" s="10">
        <v>0</v>
      </c>
    </row>
    <row r="6692" spans="1:17" x14ac:dyDescent="0.15">
      <c r="A6692" t="str">
        <f t="shared" si="107"/>
        <v>202005_211_4562342690074</v>
      </c>
      <c r="B6692" s="10">
        <v>202005</v>
      </c>
      <c r="C6692" s="10">
        <v>211</v>
      </c>
      <c r="D6692" s="10" t="s">
        <v>65</v>
      </c>
      <c r="E6692" s="11">
        <v>4562342690074</v>
      </c>
      <c r="F6692" s="10">
        <v>0</v>
      </c>
      <c r="G6692" s="10">
        <v>0</v>
      </c>
      <c r="H6692" s="10" t="s">
        <v>24</v>
      </c>
      <c r="I6692" s="10" t="s">
        <v>19</v>
      </c>
      <c r="J6692" s="10" t="s">
        <v>329</v>
      </c>
      <c r="K6692" s="10">
        <v>19</v>
      </c>
      <c r="L6692" s="10">
        <v>0</v>
      </c>
      <c r="M6692" s="10">
        <v>0</v>
      </c>
      <c r="N6692" s="10">
        <v>0</v>
      </c>
    </row>
    <row r="6693" spans="1:17" x14ac:dyDescent="0.15">
      <c r="A6693" t="str">
        <f t="shared" si="107"/>
        <v>202005_211_4562342690081</v>
      </c>
      <c r="B6693" s="10">
        <v>202005</v>
      </c>
      <c r="C6693" s="10">
        <v>211</v>
      </c>
      <c r="D6693" s="10" t="s">
        <v>65</v>
      </c>
      <c r="E6693" s="11">
        <v>4562342690081</v>
      </c>
      <c r="F6693" s="10">
        <v>0</v>
      </c>
      <c r="G6693" s="10">
        <v>0</v>
      </c>
      <c r="H6693" s="10" t="s">
        <v>25</v>
      </c>
      <c r="I6693" s="10" t="s">
        <v>19</v>
      </c>
      <c r="J6693" s="10" t="s">
        <v>329</v>
      </c>
      <c r="K6693" s="10">
        <v>8</v>
      </c>
      <c r="L6693" s="10">
        <v>0</v>
      </c>
      <c r="M6693" s="10">
        <v>0</v>
      </c>
      <c r="N6693" s="10">
        <v>0</v>
      </c>
    </row>
    <row r="6694" spans="1:17" x14ac:dyDescent="0.15">
      <c r="A6694" t="str">
        <f t="shared" si="107"/>
        <v>202005_13_4562342690029</v>
      </c>
      <c r="B6694" s="10">
        <v>202005</v>
      </c>
      <c r="C6694" s="10">
        <v>13</v>
      </c>
      <c r="D6694" s="10" t="s">
        <v>38</v>
      </c>
      <c r="E6694" s="11">
        <v>4562342690029</v>
      </c>
      <c r="F6694" s="10">
        <v>0</v>
      </c>
      <c r="G6694" s="10">
        <v>0</v>
      </c>
      <c r="H6694" s="10" t="s">
        <v>18</v>
      </c>
      <c r="I6694" s="10" t="s">
        <v>19</v>
      </c>
      <c r="J6694" s="10" t="s">
        <v>329</v>
      </c>
      <c r="K6694" s="10">
        <v>14</v>
      </c>
      <c r="L6694" s="10">
        <v>0</v>
      </c>
      <c r="M6694" s="10">
        <v>0</v>
      </c>
      <c r="N6694" s="10">
        <v>0</v>
      </c>
    </row>
    <row r="6695" spans="1:17" x14ac:dyDescent="0.15">
      <c r="A6695" t="str">
        <f t="shared" si="107"/>
        <v>202005_13_4562342690036</v>
      </c>
      <c r="B6695" s="10">
        <v>202005</v>
      </c>
      <c r="C6695" s="10">
        <v>13</v>
      </c>
      <c r="D6695" s="10" t="s">
        <v>38</v>
      </c>
      <c r="E6695" s="11">
        <v>4562342690036</v>
      </c>
      <c r="F6695" s="10">
        <v>0</v>
      </c>
      <c r="G6695" s="10">
        <v>0</v>
      </c>
      <c r="H6695" s="10" t="s">
        <v>20</v>
      </c>
      <c r="I6695" s="10" t="s">
        <v>19</v>
      </c>
      <c r="J6695" s="10" t="s">
        <v>329</v>
      </c>
      <c r="K6695" s="10">
        <v>6</v>
      </c>
      <c r="L6695" s="10">
        <v>0</v>
      </c>
      <c r="M6695" s="10">
        <v>0</v>
      </c>
      <c r="N6695" s="10">
        <v>0</v>
      </c>
    </row>
    <row r="6696" spans="1:17" x14ac:dyDescent="0.15">
      <c r="A6696" t="str">
        <f t="shared" si="107"/>
        <v>202005_13_4562342690050</v>
      </c>
      <c r="B6696" s="10">
        <v>202005</v>
      </c>
      <c r="C6696" s="10">
        <v>13</v>
      </c>
      <c r="D6696" s="10" t="s">
        <v>38</v>
      </c>
      <c r="E6696" s="11">
        <v>4562342690050</v>
      </c>
      <c r="F6696" s="10">
        <v>0</v>
      </c>
      <c r="G6696" s="10">
        <v>0</v>
      </c>
      <c r="H6696" s="10" t="s">
        <v>22</v>
      </c>
      <c r="I6696" s="10" t="s">
        <v>19</v>
      </c>
      <c r="J6696" s="10" t="s">
        <v>329</v>
      </c>
      <c r="K6696" s="10">
        <v>1</v>
      </c>
      <c r="L6696" s="10">
        <v>1</v>
      </c>
      <c r="M6696" s="10">
        <v>0</v>
      </c>
      <c r="N6696" s="10">
        <v>0</v>
      </c>
    </row>
    <row r="6697" spans="1:17" x14ac:dyDescent="0.15">
      <c r="A6697" t="str">
        <f t="shared" si="107"/>
        <v>202005_13_4562342690043</v>
      </c>
      <c r="B6697" s="10">
        <v>202005</v>
      </c>
      <c r="C6697" s="10">
        <v>13</v>
      </c>
      <c r="D6697" s="10" t="s">
        <v>38</v>
      </c>
      <c r="E6697" s="11">
        <v>4562342690043</v>
      </c>
      <c r="F6697" s="10">
        <v>0</v>
      </c>
      <c r="G6697" s="10">
        <v>0</v>
      </c>
      <c r="H6697" s="10" t="s">
        <v>21</v>
      </c>
      <c r="I6697" s="10" t="s">
        <v>19</v>
      </c>
      <c r="J6697" s="10" t="s">
        <v>329</v>
      </c>
      <c r="K6697" s="10">
        <v>5</v>
      </c>
      <c r="L6697" s="10">
        <v>1</v>
      </c>
      <c r="M6697" s="10">
        <v>0</v>
      </c>
      <c r="N6697" s="10">
        <v>0</v>
      </c>
    </row>
    <row r="6698" spans="1:17" x14ac:dyDescent="0.15">
      <c r="A6698" t="str">
        <f t="shared" si="107"/>
        <v>202005_13_4562342690067</v>
      </c>
      <c r="B6698" s="10">
        <v>202005</v>
      </c>
      <c r="C6698" s="10">
        <v>13</v>
      </c>
      <c r="D6698" s="10" t="s">
        <v>38</v>
      </c>
      <c r="E6698" s="11">
        <v>4562342690067</v>
      </c>
      <c r="F6698" s="10">
        <v>0</v>
      </c>
      <c r="G6698" s="10">
        <v>0</v>
      </c>
      <c r="H6698" s="10" t="s">
        <v>23</v>
      </c>
      <c r="I6698" s="10" t="s">
        <v>19</v>
      </c>
      <c r="J6698" s="10" t="s">
        <v>329</v>
      </c>
      <c r="K6698" s="10">
        <v>16</v>
      </c>
      <c r="L6698" s="10">
        <v>0</v>
      </c>
      <c r="M6698" s="10">
        <v>0</v>
      </c>
      <c r="N6698" s="10">
        <v>0</v>
      </c>
    </row>
    <row r="6699" spans="1:17" x14ac:dyDescent="0.15">
      <c r="A6699" t="str">
        <f t="shared" si="107"/>
        <v>202005_13_4562342690074</v>
      </c>
      <c r="B6699" s="10">
        <v>202005</v>
      </c>
      <c r="C6699" s="10">
        <v>13</v>
      </c>
      <c r="D6699" s="10" t="s">
        <v>38</v>
      </c>
      <c r="E6699" s="11">
        <v>4562342690074</v>
      </c>
      <c r="F6699" s="10">
        <v>0</v>
      </c>
      <c r="G6699" s="10">
        <v>0</v>
      </c>
      <c r="H6699" s="10" t="s">
        <v>24</v>
      </c>
      <c r="I6699" s="10" t="s">
        <v>19</v>
      </c>
      <c r="J6699" s="10" t="s">
        <v>329</v>
      </c>
      <c r="K6699" s="10">
        <v>11</v>
      </c>
      <c r="L6699" s="10">
        <v>0</v>
      </c>
      <c r="M6699" s="10">
        <v>0</v>
      </c>
      <c r="N6699" s="10">
        <v>0</v>
      </c>
    </row>
    <row r="6700" spans="1:17" x14ac:dyDescent="0.15">
      <c r="A6700" t="str">
        <f t="shared" si="107"/>
        <v>202005_13_4562342690081</v>
      </c>
      <c r="B6700" s="10">
        <v>202005</v>
      </c>
      <c r="C6700" s="10">
        <v>13</v>
      </c>
      <c r="D6700" s="10" t="s">
        <v>38</v>
      </c>
      <c r="E6700" s="11">
        <v>4562342690081</v>
      </c>
      <c r="F6700" s="10">
        <v>0</v>
      </c>
      <c r="G6700" s="10">
        <v>0</v>
      </c>
      <c r="H6700" s="10" t="s">
        <v>25</v>
      </c>
      <c r="I6700" s="10" t="s">
        <v>19</v>
      </c>
      <c r="J6700" s="10" t="s">
        <v>329</v>
      </c>
      <c r="K6700" s="10">
        <v>2</v>
      </c>
      <c r="L6700" s="10">
        <v>0</v>
      </c>
      <c r="M6700" s="10">
        <v>0</v>
      </c>
      <c r="N6700" s="10">
        <v>0</v>
      </c>
    </row>
    <row r="6701" spans="1:17" x14ac:dyDescent="0.15">
      <c r="A6701" t="str">
        <f t="shared" si="107"/>
        <v>202006_6_4562342690029</v>
      </c>
      <c r="B6701" s="15">
        <v>202006</v>
      </c>
      <c r="C6701" s="15">
        <v>6</v>
      </c>
      <c r="D6701" s="15" t="s">
        <v>35</v>
      </c>
      <c r="E6701" s="16">
        <v>4562342690029</v>
      </c>
      <c r="F6701" s="15">
        <v>0</v>
      </c>
      <c r="G6701" s="15">
        <v>0</v>
      </c>
      <c r="H6701" s="15" t="s">
        <v>18</v>
      </c>
      <c r="I6701" s="15" t="s">
        <v>19</v>
      </c>
      <c r="J6701" s="15" t="s">
        <v>329</v>
      </c>
      <c r="K6701" s="15">
        <v>7</v>
      </c>
      <c r="L6701" s="15">
        <v>0</v>
      </c>
      <c r="M6701" s="15">
        <v>0</v>
      </c>
      <c r="N6701" s="15">
        <v>0</v>
      </c>
      <c r="O6701" s="15"/>
      <c r="P6701" s="15"/>
      <c r="Q6701" s="15"/>
    </row>
    <row r="6702" spans="1:17" x14ac:dyDescent="0.15">
      <c r="A6702" t="str">
        <f t="shared" ref="A6702:A6733" si="108">B6702&amp;"_"&amp;C6702&amp;"_"&amp;E6702</f>
        <v>202006_6_4562342690036</v>
      </c>
      <c r="B6702" s="15">
        <v>202006</v>
      </c>
      <c r="C6702" s="15">
        <v>6</v>
      </c>
      <c r="D6702" s="15" t="s">
        <v>35</v>
      </c>
      <c r="E6702" s="16">
        <v>4562342690036</v>
      </c>
      <c r="F6702" s="15">
        <v>0</v>
      </c>
      <c r="G6702" s="15">
        <v>0</v>
      </c>
      <c r="H6702" s="15" t="s">
        <v>20</v>
      </c>
      <c r="I6702" s="15" t="s">
        <v>19</v>
      </c>
      <c r="J6702" s="15" t="s">
        <v>329</v>
      </c>
      <c r="K6702" s="15">
        <v>4</v>
      </c>
      <c r="L6702" s="15">
        <v>0</v>
      </c>
      <c r="M6702" s="15">
        <v>0</v>
      </c>
      <c r="N6702" s="15">
        <v>0</v>
      </c>
      <c r="O6702" s="15"/>
      <c r="P6702" s="15"/>
      <c r="Q6702" s="15"/>
    </row>
    <row r="6703" spans="1:17" x14ac:dyDescent="0.15">
      <c r="A6703" t="str">
        <f t="shared" si="108"/>
        <v>202006_6_4562342690050</v>
      </c>
      <c r="B6703" s="15">
        <v>202006</v>
      </c>
      <c r="C6703" s="15">
        <v>6</v>
      </c>
      <c r="D6703" s="15" t="s">
        <v>35</v>
      </c>
      <c r="E6703" s="16">
        <v>4562342690050</v>
      </c>
      <c r="F6703" s="15">
        <v>0</v>
      </c>
      <c r="G6703" s="15">
        <v>0</v>
      </c>
      <c r="H6703" s="15" t="s">
        <v>22</v>
      </c>
      <c r="I6703" s="15" t="s">
        <v>19</v>
      </c>
      <c r="J6703" s="15" t="s">
        <v>329</v>
      </c>
      <c r="K6703" s="15">
        <v>8</v>
      </c>
      <c r="L6703" s="15">
        <v>0</v>
      </c>
      <c r="M6703" s="15">
        <v>0</v>
      </c>
      <c r="N6703" s="15">
        <v>0</v>
      </c>
      <c r="O6703" s="15"/>
      <c r="P6703" s="15"/>
      <c r="Q6703" s="15"/>
    </row>
    <row r="6704" spans="1:17" x14ac:dyDescent="0.15">
      <c r="A6704" t="str">
        <f t="shared" si="108"/>
        <v>202006_6_4562342690043</v>
      </c>
      <c r="B6704" s="15">
        <v>202006</v>
      </c>
      <c r="C6704" s="15">
        <v>6</v>
      </c>
      <c r="D6704" s="15" t="s">
        <v>35</v>
      </c>
      <c r="E6704" s="16">
        <v>4562342690043</v>
      </c>
      <c r="F6704" s="15">
        <v>0</v>
      </c>
      <c r="G6704" s="15">
        <v>0</v>
      </c>
      <c r="H6704" s="15" t="s">
        <v>21</v>
      </c>
      <c r="I6704" s="15" t="s">
        <v>19</v>
      </c>
      <c r="J6704" s="15" t="s">
        <v>329</v>
      </c>
      <c r="K6704" s="15">
        <v>13</v>
      </c>
      <c r="L6704" s="15">
        <v>0</v>
      </c>
      <c r="M6704" s="15">
        <v>0</v>
      </c>
      <c r="N6704" s="15">
        <v>0</v>
      </c>
      <c r="O6704" s="15"/>
      <c r="P6704" s="15"/>
      <c r="Q6704" s="15"/>
    </row>
    <row r="6705" spans="1:17" x14ac:dyDescent="0.15">
      <c r="A6705" t="str">
        <f t="shared" si="108"/>
        <v>202006_6_4562342690067</v>
      </c>
      <c r="B6705" s="15">
        <v>202006</v>
      </c>
      <c r="C6705" s="15">
        <v>6</v>
      </c>
      <c r="D6705" s="15" t="s">
        <v>35</v>
      </c>
      <c r="E6705" s="16">
        <v>4562342690067</v>
      </c>
      <c r="F6705" s="15">
        <v>0</v>
      </c>
      <c r="G6705" s="15">
        <v>0</v>
      </c>
      <c r="H6705" s="15" t="s">
        <v>23</v>
      </c>
      <c r="I6705" s="15" t="s">
        <v>19</v>
      </c>
      <c r="J6705" s="15" t="s">
        <v>329</v>
      </c>
      <c r="K6705" s="15">
        <v>18</v>
      </c>
      <c r="L6705" s="15">
        <v>1</v>
      </c>
      <c r="M6705" s="15">
        <v>0</v>
      </c>
      <c r="N6705" s="15">
        <v>0</v>
      </c>
      <c r="O6705" s="15"/>
      <c r="P6705" s="15"/>
      <c r="Q6705" s="15"/>
    </row>
    <row r="6706" spans="1:17" x14ac:dyDescent="0.15">
      <c r="A6706" t="str">
        <f t="shared" si="108"/>
        <v>202006_6_4562342690074</v>
      </c>
      <c r="B6706" s="15">
        <v>202006</v>
      </c>
      <c r="C6706" s="15">
        <v>6</v>
      </c>
      <c r="D6706" s="15" t="s">
        <v>35</v>
      </c>
      <c r="E6706" s="16">
        <v>4562342690074</v>
      </c>
      <c r="F6706" s="15">
        <v>0</v>
      </c>
      <c r="G6706" s="15">
        <v>0</v>
      </c>
      <c r="H6706" s="15" t="s">
        <v>24</v>
      </c>
      <c r="I6706" s="15" t="s">
        <v>19</v>
      </c>
      <c r="J6706" s="15" t="s">
        <v>329</v>
      </c>
      <c r="K6706" s="15">
        <v>3</v>
      </c>
      <c r="L6706" s="15">
        <v>0</v>
      </c>
      <c r="M6706" s="15">
        <v>0</v>
      </c>
      <c r="N6706" s="15">
        <v>0</v>
      </c>
      <c r="O6706" s="15"/>
      <c r="P6706" s="15"/>
      <c r="Q6706" s="15"/>
    </row>
    <row r="6707" spans="1:17" x14ac:dyDescent="0.15">
      <c r="A6707" t="str">
        <f t="shared" si="108"/>
        <v>202006_6_4562342690081</v>
      </c>
      <c r="B6707" s="15">
        <v>202006</v>
      </c>
      <c r="C6707" s="15">
        <v>6</v>
      </c>
      <c r="D6707" s="15" t="s">
        <v>35</v>
      </c>
      <c r="E6707" s="16">
        <v>4562342690081</v>
      </c>
      <c r="F6707" s="15">
        <v>0</v>
      </c>
      <c r="G6707" s="15">
        <v>0</v>
      </c>
      <c r="H6707" s="15" t="s">
        <v>25</v>
      </c>
      <c r="I6707" s="15" t="s">
        <v>19</v>
      </c>
      <c r="J6707" s="15" t="s">
        <v>329</v>
      </c>
      <c r="K6707" s="15">
        <v>2</v>
      </c>
      <c r="L6707" s="15">
        <v>0</v>
      </c>
      <c r="M6707" s="15">
        <v>0</v>
      </c>
      <c r="N6707" s="15">
        <v>0</v>
      </c>
      <c r="O6707" s="15"/>
      <c r="P6707" s="15"/>
      <c r="Q6707" s="15"/>
    </row>
    <row r="6708" spans="1:17" x14ac:dyDescent="0.15">
      <c r="A6708" t="str">
        <f t="shared" si="108"/>
        <v>202006_83_4562342690029</v>
      </c>
      <c r="B6708" s="15">
        <v>202006</v>
      </c>
      <c r="C6708" s="15">
        <v>83</v>
      </c>
      <c r="D6708" s="15" t="s">
        <v>46</v>
      </c>
      <c r="E6708" s="16">
        <v>4562342690029</v>
      </c>
      <c r="F6708" s="15">
        <v>0</v>
      </c>
      <c r="G6708" s="15">
        <v>0</v>
      </c>
      <c r="H6708" s="15" t="s">
        <v>18</v>
      </c>
      <c r="I6708" s="15" t="s">
        <v>19</v>
      </c>
      <c r="J6708" s="15" t="s">
        <v>329</v>
      </c>
      <c r="K6708" s="15">
        <v>21</v>
      </c>
      <c r="L6708" s="15">
        <v>0</v>
      </c>
      <c r="M6708" s="15">
        <v>0</v>
      </c>
      <c r="N6708" s="15">
        <v>0</v>
      </c>
      <c r="O6708" s="15"/>
      <c r="P6708" s="15"/>
      <c r="Q6708" s="15"/>
    </row>
    <row r="6709" spans="1:17" x14ac:dyDescent="0.15">
      <c r="A6709" t="str">
        <f t="shared" si="108"/>
        <v>202006_83_4562342690036</v>
      </c>
      <c r="B6709" s="15">
        <v>202006</v>
      </c>
      <c r="C6709" s="15">
        <v>83</v>
      </c>
      <c r="D6709" s="15" t="s">
        <v>46</v>
      </c>
      <c r="E6709" s="16">
        <v>4562342690036</v>
      </c>
      <c r="F6709" s="15">
        <v>0</v>
      </c>
      <c r="G6709" s="15">
        <v>0</v>
      </c>
      <c r="H6709" s="15" t="s">
        <v>20</v>
      </c>
      <c r="I6709" s="15" t="s">
        <v>19</v>
      </c>
      <c r="J6709" s="15" t="s">
        <v>329</v>
      </c>
      <c r="K6709" s="15">
        <v>6</v>
      </c>
      <c r="L6709" s="15">
        <v>0</v>
      </c>
      <c r="M6709" s="15">
        <v>0</v>
      </c>
      <c r="N6709" s="15">
        <v>0</v>
      </c>
      <c r="O6709" s="15"/>
      <c r="P6709" s="15"/>
      <c r="Q6709" s="15"/>
    </row>
    <row r="6710" spans="1:17" x14ac:dyDescent="0.15">
      <c r="A6710" t="str">
        <f t="shared" si="108"/>
        <v>202006_83_4562342690050</v>
      </c>
      <c r="B6710" s="15">
        <v>202006</v>
      </c>
      <c r="C6710" s="15">
        <v>83</v>
      </c>
      <c r="D6710" s="15" t="s">
        <v>46</v>
      </c>
      <c r="E6710" s="16">
        <v>4562342690050</v>
      </c>
      <c r="F6710" s="15">
        <v>0</v>
      </c>
      <c r="G6710" s="15">
        <v>0</v>
      </c>
      <c r="H6710" s="15" t="s">
        <v>22</v>
      </c>
      <c r="I6710" s="15" t="s">
        <v>19</v>
      </c>
      <c r="J6710" s="15" t="s">
        <v>329</v>
      </c>
      <c r="K6710" s="15">
        <v>5</v>
      </c>
      <c r="L6710" s="15">
        <v>0</v>
      </c>
      <c r="M6710" s="15">
        <v>0</v>
      </c>
      <c r="N6710" s="15">
        <v>0</v>
      </c>
      <c r="O6710" s="15"/>
      <c r="P6710" s="15"/>
      <c r="Q6710" s="15"/>
    </row>
    <row r="6711" spans="1:17" x14ac:dyDescent="0.15">
      <c r="A6711" t="str">
        <f t="shared" si="108"/>
        <v>202006_83_4562342690043</v>
      </c>
      <c r="B6711" s="15">
        <v>202006</v>
      </c>
      <c r="C6711" s="15">
        <v>83</v>
      </c>
      <c r="D6711" s="15" t="s">
        <v>46</v>
      </c>
      <c r="E6711" s="16">
        <v>4562342690043</v>
      </c>
      <c r="F6711" s="15">
        <v>0</v>
      </c>
      <c r="G6711" s="15">
        <v>0</v>
      </c>
      <c r="H6711" s="15" t="s">
        <v>21</v>
      </c>
      <c r="I6711" s="15" t="s">
        <v>19</v>
      </c>
      <c r="J6711" s="15" t="s">
        <v>329</v>
      </c>
      <c r="K6711" s="15">
        <v>15</v>
      </c>
      <c r="L6711" s="15">
        <v>0</v>
      </c>
      <c r="M6711" s="15">
        <v>0</v>
      </c>
      <c r="N6711" s="15">
        <v>0</v>
      </c>
      <c r="O6711" s="15"/>
      <c r="P6711" s="15"/>
      <c r="Q6711" s="15"/>
    </row>
    <row r="6712" spans="1:17" x14ac:dyDescent="0.15">
      <c r="A6712" t="str">
        <f t="shared" si="108"/>
        <v>202006_83_4562342690067</v>
      </c>
      <c r="B6712" s="15">
        <v>202006</v>
      </c>
      <c r="C6712" s="15">
        <v>83</v>
      </c>
      <c r="D6712" s="15" t="s">
        <v>46</v>
      </c>
      <c r="E6712" s="16">
        <v>4562342690067</v>
      </c>
      <c r="F6712" s="15">
        <v>0</v>
      </c>
      <c r="G6712" s="15">
        <v>0</v>
      </c>
      <c r="H6712" s="15" t="s">
        <v>23</v>
      </c>
      <c r="I6712" s="15" t="s">
        <v>19</v>
      </c>
      <c r="J6712" s="15" t="s">
        <v>329</v>
      </c>
      <c r="K6712" s="15">
        <v>18</v>
      </c>
      <c r="L6712" s="15">
        <v>0</v>
      </c>
      <c r="M6712" s="15">
        <v>0</v>
      </c>
      <c r="N6712" s="15">
        <v>0</v>
      </c>
      <c r="O6712" s="15"/>
      <c r="P6712" s="15"/>
      <c r="Q6712" s="15"/>
    </row>
    <row r="6713" spans="1:17" x14ac:dyDescent="0.15">
      <c r="A6713" t="str">
        <f t="shared" si="108"/>
        <v>202006_83_4562342690074</v>
      </c>
      <c r="B6713" s="15">
        <v>202006</v>
      </c>
      <c r="C6713" s="15">
        <v>83</v>
      </c>
      <c r="D6713" s="15" t="s">
        <v>46</v>
      </c>
      <c r="E6713" s="16">
        <v>4562342690074</v>
      </c>
      <c r="F6713" s="15">
        <v>0</v>
      </c>
      <c r="G6713" s="15">
        <v>0</v>
      </c>
      <c r="H6713" s="15" t="s">
        <v>24</v>
      </c>
      <c r="I6713" s="15" t="s">
        <v>19</v>
      </c>
      <c r="J6713" s="15" t="s">
        <v>329</v>
      </c>
      <c r="K6713" s="15">
        <v>11</v>
      </c>
      <c r="L6713" s="15">
        <v>0</v>
      </c>
      <c r="M6713" s="15">
        <v>0</v>
      </c>
      <c r="N6713" s="15">
        <v>0</v>
      </c>
      <c r="O6713" s="15"/>
      <c r="P6713" s="15"/>
      <c r="Q6713" s="15"/>
    </row>
    <row r="6714" spans="1:17" x14ac:dyDescent="0.15">
      <c r="A6714" t="str">
        <f t="shared" si="108"/>
        <v>202006_83_4562342690081</v>
      </c>
      <c r="B6714" s="15">
        <v>202006</v>
      </c>
      <c r="C6714" s="15">
        <v>83</v>
      </c>
      <c r="D6714" s="15" t="s">
        <v>46</v>
      </c>
      <c r="E6714" s="16">
        <v>4562342690081</v>
      </c>
      <c r="F6714" s="15">
        <v>0</v>
      </c>
      <c r="G6714" s="15">
        <v>0</v>
      </c>
      <c r="H6714" s="15" t="s">
        <v>25</v>
      </c>
      <c r="I6714" s="15" t="s">
        <v>19</v>
      </c>
      <c r="J6714" s="15" t="s">
        <v>329</v>
      </c>
      <c r="K6714" s="15">
        <v>3</v>
      </c>
      <c r="L6714" s="15">
        <v>0</v>
      </c>
      <c r="M6714" s="15">
        <v>0</v>
      </c>
      <c r="N6714" s="15">
        <v>0</v>
      </c>
      <c r="O6714" s="15"/>
      <c r="P6714" s="15"/>
      <c r="Q6714" s="15"/>
    </row>
    <row r="6715" spans="1:17" x14ac:dyDescent="0.15">
      <c r="A6715" t="str">
        <f t="shared" si="108"/>
        <v>202006_178_4562342690029</v>
      </c>
      <c r="B6715" s="15">
        <v>202006</v>
      </c>
      <c r="C6715" s="15">
        <v>178</v>
      </c>
      <c r="D6715" s="15" t="s">
        <v>62</v>
      </c>
      <c r="E6715" s="16">
        <v>4562342690029</v>
      </c>
      <c r="F6715" s="15">
        <v>0</v>
      </c>
      <c r="G6715" s="15">
        <v>0</v>
      </c>
      <c r="H6715" s="15" t="s">
        <v>18</v>
      </c>
      <c r="I6715" s="15" t="s">
        <v>19</v>
      </c>
      <c r="J6715" s="15" t="s">
        <v>329</v>
      </c>
      <c r="K6715" s="15">
        <v>16</v>
      </c>
      <c r="L6715" s="15">
        <v>0</v>
      </c>
      <c r="M6715" s="15">
        <v>0</v>
      </c>
      <c r="N6715" s="15">
        <v>0</v>
      </c>
      <c r="O6715" s="15"/>
      <c r="P6715" s="15"/>
      <c r="Q6715" s="15"/>
    </row>
    <row r="6716" spans="1:17" x14ac:dyDescent="0.15">
      <c r="A6716" t="str">
        <f t="shared" si="108"/>
        <v>202006_178_4562342690036</v>
      </c>
      <c r="B6716" s="15">
        <v>202006</v>
      </c>
      <c r="C6716" s="15">
        <v>178</v>
      </c>
      <c r="D6716" s="15" t="s">
        <v>62</v>
      </c>
      <c r="E6716" s="16">
        <v>4562342690036</v>
      </c>
      <c r="F6716" s="15">
        <v>0</v>
      </c>
      <c r="G6716" s="15">
        <v>0</v>
      </c>
      <c r="H6716" s="15" t="s">
        <v>20</v>
      </c>
      <c r="I6716" s="15" t="s">
        <v>19</v>
      </c>
      <c r="J6716" s="15" t="s">
        <v>329</v>
      </c>
      <c r="K6716" s="15">
        <v>5</v>
      </c>
      <c r="L6716" s="15">
        <v>0</v>
      </c>
      <c r="M6716" s="15">
        <v>0</v>
      </c>
      <c r="N6716" s="15">
        <v>0</v>
      </c>
      <c r="O6716" s="15"/>
      <c r="P6716" s="15"/>
      <c r="Q6716" s="15"/>
    </row>
    <row r="6717" spans="1:17" x14ac:dyDescent="0.15">
      <c r="A6717" t="str">
        <f t="shared" si="108"/>
        <v>202006_178_4562342690050</v>
      </c>
      <c r="B6717" s="15">
        <v>202006</v>
      </c>
      <c r="C6717" s="15">
        <v>178</v>
      </c>
      <c r="D6717" s="15" t="s">
        <v>62</v>
      </c>
      <c r="E6717" s="16">
        <v>4562342690050</v>
      </c>
      <c r="F6717" s="15">
        <v>0</v>
      </c>
      <c r="G6717" s="15">
        <v>0</v>
      </c>
      <c r="H6717" s="15" t="s">
        <v>22</v>
      </c>
      <c r="I6717" s="15" t="s">
        <v>19</v>
      </c>
      <c r="J6717" s="15" t="s">
        <v>329</v>
      </c>
      <c r="K6717" s="15">
        <v>2</v>
      </c>
      <c r="L6717" s="15">
        <v>0</v>
      </c>
      <c r="M6717" s="15">
        <v>0</v>
      </c>
      <c r="N6717" s="15">
        <v>0</v>
      </c>
      <c r="O6717" s="15"/>
      <c r="P6717" s="15"/>
      <c r="Q6717" s="15"/>
    </row>
    <row r="6718" spans="1:17" x14ac:dyDescent="0.15">
      <c r="A6718" t="str">
        <f t="shared" si="108"/>
        <v>202006_178_4562342690043</v>
      </c>
      <c r="B6718" s="15">
        <v>202006</v>
      </c>
      <c r="C6718" s="15">
        <v>178</v>
      </c>
      <c r="D6718" s="15" t="s">
        <v>62</v>
      </c>
      <c r="E6718" s="16">
        <v>4562342690043</v>
      </c>
      <c r="F6718" s="15">
        <v>0</v>
      </c>
      <c r="G6718" s="15">
        <v>0</v>
      </c>
      <c r="H6718" s="15" t="s">
        <v>21</v>
      </c>
      <c r="I6718" s="15" t="s">
        <v>19</v>
      </c>
      <c r="J6718" s="15" t="s">
        <v>329</v>
      </c>
      <c r="K6718" s="15">
        <v>10</v>
      </c>
      <c r="L6718" s="15">
        <v>1</v>
      </c>
      <c r="M6718" s="15">
        <v>0</v>
      </c>
      <c r="N6718" s="15">
        <v>0</v>
      </c>
      <c r="O6718" s="15"/>
      <c r="P6718" s="15"/>
      <c r="Q6718" s="15"/>
    </row>
    <row r="6719" spans="1:17" x14ac:dyDescent="0.15">
      <c r="A6719" t="str">
        <f t="shared" si="108"/>
        <v>202006_178_4562342690067</v>
      </c>
      <c r="B6719" s="15">
        <v>202006</v>
      </c>
      <c r="C6719" s="15">
        <v>178</v>
      </c>
      <c r="D6719" s="15" t="s">
        <v>62</v>
      </c>
      <c r="E6719" s="16">
        <v>4562342690067</v>
      </c>
      <c r="F6719" s="15">
        <v>0</v>
      </c>
      <c r="G6719" s="15">
        <v>0</v>
      </c>
      <c r="H6719" s="15" t="s">
        <v>23</v>
      </c>
      <c r="I6719" s="15" t="s">
        <v>19</v>
      </c>
      <c r="J6719" s="15" t="s">
        <v>329</v>
      </c>
      <c r="K6719" s="15">
        <v>19</v>
      </c>
      <c r="L6719" s="15">
        <v>0</v>
      </c>
      <c r="M6719" s="15">
        <v>0</v>
      </c>
      <c r="N6719" s="15">
        <v>0</v>
      </c>
      <c r="O6719" s="15"/>
      <c r="P6719" s="15"/>
      <c r="Q6719" s="15"/>
    </row>
    <row r="6720" spans="1:17" x14ac:dyDescent="0.15">
      <c r="A6720" t="str">
        <f t="shared" si="108"/>
        <v>202006_178_4562342690074</v>
      </c>
      <c r="B6720" s="15">
        <v>202006</v>
      </c>
      <c r="C6720" s="15">
        <v>178</v>
      </c>
      <c r="D6720" s="15" t="s">
        <v>62</v>
      </c>
      <c r="E6720" s="16">
        <v>4562342690074</v>
      </c>
      <c r="F6720" s="15">
        <v>0</v>
      </c>
      <c r="G6720" s="15">
        <v>0</v>
      </c>
      <c r="H6720" s="15" t="s">
        <v>24</v>
      </c>
      <c r="I6720" s="15" t="s">
        <v>19</v>
      </c>
      <c r="J6720" s="15" t="s">
        <v>329</v>
      </c>
      <c r="K6720" s="15">
        <v>20</v>
      </c>
      <c r="L6720" s="15">
        <v>0</v>
      </c>
      <c r="M6720" s="15">
        <v>0</v>
      </c>
      <c r="N6720" s="15">
        <v>0</v>
      </c>
      <c r="O6720" s="15"/>
      <c r="P6720" s="15"/>
      <c r="Q6720" s="15"/>
    </row>
    <row r="6721" spans="1:17" x14ac:dyDescent="0.15">
      <c r="A6721" t="str">
        <f t="shared" si="108"/>
        <v>202006_178_4562342690081</v>
      </c>
      <c r="B6721" s="15">
        <v>202006</v>
      </c>
      <c r="C6721" s="15">
        <v>178</v>
      </c>
      <c r="D6721" s="15" t="s">
        <v>62</v>
      </c>
      <c r="E6721" s="16">
        <v>4562342690081</v>
      </c>
      <c r="F6721" s="15">
        <v>0</v>
      </c>
      <c r="G6721" s="15">
        <v>0</v>
      </c>
      <c r="H6721" s="15" t="s">
        <v>25</v>
      </c>
      <c r="I6721" s="15" t="s">
        <v>19</v>
      </c>
      <c r="J6721" s="15" t="s">
        <v>329</v>
      </c>
      <c r="K6721" s="15">
        <v>5</v>
      </c>
      <c r="L6721" s="15">
        <v>1</v>
      </c>
      <c r="M6721" s="15">
        <v>0</v>
      </c>
      <c r="N6721" s="15">
        <v>0</v>
      </c>
      <c r="O6721" s="15"/>
      <c r="P6721" s="15"/>
      <c r="Q6721" s="15"/>
    </row>
    <row r="6722" spans="1:17" x14ac:dyDescent="0.15">
      <c r="A6722" t="str">
        <f t="shared" si="108"/>
        <v>202006_369_4562342690029</v>
      </c>
      <c r="B6722" s="15">
        <v>202006</v>
      </c>
      <c r="C6722" s="15">
        <v>369</v>
      </c>
      <c r="D6722" s="15" t="s">
        <v>95</v>
      </c>
      <c r="E6722" s="16">
        <v>4562342690029</v>
      </c>
      <c r="F6722" s="15">
        <v>0</v>
      </c>
      <c r="G6722" s="15">
        <v>0</v>
      </c>
      <c r="H6722" s="15" t="s">
        <v>18</v>
      </c>
      <c r="I6722" s="15" t="s">
        <v>19</v>
      </c>
      <c r="J6722" s="15" t="s">
        <v>329</v>
      </c>
      <c r="K6722" s="15">
        <v>16</v>
      </c>
      <c r="L6722" s="15">
        <v>0</v>
      </c>
      <c r="M6722" s="15">
        <v>0</v>
      </c>
      <c r="N6722" s="15">
        <v>0</v>
      </c>
      <c r="O6722" s="15"/>
      <c r="P6722" s="15"/>
      <c r="Q6722" s="15"/>
    </row>
    <row r="6723" spans="1:17" x14ac:dyDescent="0.15">
      <c r="A6723" t="str">
        <f t="shared" si="108"/>
        <v>202006_369_4562342690036</v>
      </c>
      <c r="B6723" s="15">
        <v>202006</v>
      </c>
      <c r="C6723" s="15">
        <v>369</v>
      </c>
      <c r="D6723" s="15" t="s">
        <v>95</v>
      </c>
      <c r="E6723" s="16">
        <v>4562342690036</v>
      </c>
      <c r="F6723" s="15">
        <v>0</v>
      </c>
      <c r="G6723" s="15">
        <v>0</v>
      </c>
      <c r="H6723" s="15" t="s">
        <v>20</v>
      </c>
      <c r="I6723" s="15" t="s">
        <v>19</v>
      </c>
      <c r="J6723" s="15" t="s">
        <v>329</v>
      </c>
      <c r="K6723" s="15">
        <v>5</v>
      </c>
      <c r="L6723" s="15">
        <v>0</v>
      </c>
      <c r="M6723" s="15">
        <v>0</v>
      </c>
      <c r="N6723" s="15">
        <v>0</v>
      </c>
      <c r="O6723" s="15"/>
      <c r="P6723" s="15"/>
      <c r="Q6723" s="15"/>
    </row>
    <row r="6724" spans="1:17" x14ac:dyDescent="0.15">
      <c r="A6724" t="str">
        <f t="shared" si="108"/>
        <v>202006_369_4562342690050</v>
      </c>
      <c r="B6724" s="15">
        <v>202006</v>
      </c>
      <c r="C6724" s="15">
        <v>369</v>
      </c>
      <c r="D6724" s="15" t="s">
        <v>95</v>
      </c>
      <c r="E6724" s="16">
        <v>4562342690050</v>
      </c>
      <c r="F6724" s="15">
        <v>0</v>
      </c>
      <c r="G6724" s="15">
        <v>0</v>
      </c>
      <c r="H6724" s="15" t="s">
        <v>22</v>
      </c>
      <c r="I6724" s="15" t="s">
        <v>19</v>
      </c>
      <c r="J6724" s="15" t="s">
        <v>329</v>
      </c>
      <c r="K6724" s="15">
        <v>4</v>
      </c>
      <c r="L6724" s="15">
        <v>0</v>
      </c>
      <c r="M6724" s="15">
        <v>0</v>
      </c>
      <c r="N6724" s="15">
        <v>0</v>
      </c>
      <c r="O6724" s="15"/>
      <c r="P6724" s="15"/>
      <c r="Q6724" s="15"/>
    </row>
    <row r="6725" spans="1:17" x14ac:dyDescent="0.15">
      <c r="A6725" t="str">
        <f t="shared" si="108"/>
        <v>202006_369_4562342690043</v>
      </c>
      <c r="B6725" s="15">
        <v>202006</v>
      </c>
      <c r="C6725" s="15">
        <v>369</v>
      </c>
      <c r="D6725" s="15" t="s">
        <v>95</v>
      </c>
      <c r="E6725" s="16">
        <v>4562342690043</v>
      </c>
      <c r="F6725" s="15">
        <v>0</v>
      </c>
      <c r="G6725" s="15">
        <v>0</v>
      </c>
      <c r="H6725" s="15" t="s">
        <v>21</v>
      </c>
      <c r="I6725" s="15" t="s">
        <v>19</v>
      </c>
      <c r="J6725" s="15" t="s">
        <v>329</v>
      </c>
      <c r="K6725" s="15">
        <v>11</v>
      </c>
      <c r="L6725" s="15">
        <v>0</v>
      </c>
      <c r="M6725" s="15">
        <v>0</v>
      </c>
      <c r="N6725" s="15">
        <v>0</v>
      </c>
      <c r="O6725" s="15"/>
      <c r="P6725" s="15"/>
      <c r="Q6725" s="15"/>
    </row>
    <row r="6726" spans="1:17" x14ac:dyDescent="0.15">
      <c r="A6726" t="str">
        <f t="shared" si="108"/>
        <v>202006_369_4562342690067</v>
      </c>
      <c r="B6726" s="15">
        <v>202006</v>
      </c>
      <c r="C6726" s="15">
        <v>369</v>
      </c>
      <c r="D6726" s="15" t="s">
        <v>95</v>
      </c>
      <c r="E6726" s="16">
        <v>4562342690067</v>
      </c>
      <c r="F6726" s="15">
        <v>0</v>
      </c>
      <c r="G6726" s="15">
        <v>0</v>
      </c>
      <c r="H6726" s="15" t="s">
        <v>23</v>
      </c>
      <c r="I6726" s="15" t="s">
        <v>19</v>
      </c>
      <c r="J6726" s="15" t="s">
        <v>329</v>
      </c>
      <c r="K6726" s="15">
        <v>20</v>
      </c>
      <c r="L6726" s="15">
        <v>0</v>
      </c>
      <c r="M6726" s="15">
        <v>0</v>
      </c>
      <c r="N6726" s="15">
        <v>0</v>
      </c>
      <c r="O6726" s="15"/>
      <c r="P6726" s="15"/>
      <c r="Q6726" s="15"/>
    </row>
    <row r="6727" spans="1:17" x14ac:dyDescent="0.15">
      <c r="A6727" t="str">
        <f t="shared" si="108"/>
        <v>202006_369_4562342690074</v>
      </c>
      <c r="B6727" s="15">
        <v>202006</v>
      </c>
      <c r="C6727" s="15">
        <v>369</v>
      </c>
      <c r="D6727" s="15" t="s">
        <v>95</v>
      </c>
      <c r="E6727" s="16">
        <v>4562342690074</v>
      </c>
      <c r="F6727" s="15">
        <v>0</v>
      </c>
      <c r="G6727" s="15">
        <v>0</v>
      </c>
      <c r="H6727" s="15" t="s">
        <v>24</v>
      </c>
      <c r="I6727" s="15" t="s">
        <v>19</v>
      </c>
      <c r="J6727" s="15" t="s">
        <v>329</v>
      </c>
      <c r="K6727" s="15">
        <v>9</v>
      </c>
      <c r="L6727" s="15">
        <v>0</v>
      </c>
      <c r="M6727" s="15">
        <v>0</v>
      </c>
      <c r="N6727" s="15">
        <v>0</v>
      </c>
      <c r="O6727" s="15"/>
      <c r="P6727" s="15"/>
      <c r="Q6727" s="15"/>
    </row>
    <row r="6728" spans="1:17" x14ac:dyDescent="0.15">
      <c r="A6728" t="str">
        <f t="shared" si="108"/>
        <v>202006_369_4562342690081</v>
      </c>
      <c r="B6728" s="15">
        <v>202006</v>
      </c>
      <c r="C6728" s="15">
        <v>369</v>
      </c>
      <c r="D6728" s="15" t="s">
        <v>95</v>
      </c>
      <c r="E6728" s="16">
        <v>4562342690081</v>
      </c>
      <c r="F6728" s="15">
        <v>0</v>
      </c>
      <c r="G6728" s="15">
        <v>0</v>
      </c>
      <c r="H6728" s="15" t="s">
        <v>25</v>
      </c>
      <c r="I6728" s="15" t="s">
        <v>19</v>
      </c>
      <c r="J6728" s="15" t="s">
        <v>329</v>
      </c>
      <c r="K6728" s="15">
        <v>7</v>
      </c>
      <c r="L6728" s="15">
        <v>0</v>
      </c>
      <c r="M6728" s="15">
        <v>0</v>
      </c>
      <c r="N6728" s="15">
        <v>0</v>
      </c>
      <c r="O6728" s="15"/>
      <c r="P6728" s="15"/>
      <c r="Q6728" s="15"/>
    </row>
    <row r="6729" spans="1:17" x14ac:dyDescent="0.15">
      <c r="A6729" t="str">
        <f t="shared" si="108"/>
        <v>202006_445_4562342690029</v>
      </c>
      <c r="B6729" s="15">
        <v>202006</v>
      </c>
      <c r="C6729" s="15">
        <v>445</v>
      </c>
      <c r="D6729" s="15" t="s">
        <v>120</v>
      </c>
      <c r="E6729" s="16">
        <v>4562342690029</v>
      </c>
      <c r="F6729" s="15">
        <v>0</v>
      </c>
      <c r="G6729" s="15">
        <v>0</v>
      </c>
      <c r="H6729" s="15" t="s">
        <v>18</v>
      </c>
      <c r="I6729" s="15" t="s">
        <v>19</v>
      </c>
      <c r="J6729" s="15" t="s">
        <v>329</v>
      </c>
      <c r="K6729" s="15">
        <v>18</v>
      </c>
      <c r="L6729" s="15">
        <v>0</v>
      </c>
      <c r="M6729" s="15">
        <v>0</v>
      </c>
      <c r="N6729" s="15">
        <v>0</v>
      </c>
      <c r="O6729" s="15"/>
      <c r="P6729" s="15"/>
      <c r="Q6729" s="15"/>
    </row>
    <row r="6730" spans="1:17" x14ac:dyDescent="0.15">
      <c r="A6730" t="str">
        <f t="shared" si="108"/>
        <v>202006_445_4562342690036</v>
      </c>
      <c r="B6730" s="15">
        <v>202006</v>
      </c>
      <c r="C6730" s="15">
        <v>445</v>
      </c>
      <c r="D6730" s="15" t="s">
        <v>120</v>
      </c>
      <c r="E6730" s="16">
        <v>4562342690036</v>
      </c>
      <c r="F6730" s="15">
        <v>0</v>
      </c>
      <c r="G6730" s="15">
        <v>0</v>
      </c>
      <c r="H6730" s="15" t="s">
        <v>20</v>
      </c>
      <c r="I6730" s="15" t="s">
        <v>19</v>
      </c>
      <c r="J6730" s="15" t="s">
        <v>329</v>
      </c>
      <c r="K6730" s="15">
        <v>5</v>
      </c>
      <c r="L6730" s="15">
        <v>0</v>
      </c>
      <c r="M6730" s="15">
        <v>0</v>
      </c>
      <c r="N6730" s="15">
        <v>0</v>
      </c>
      <c r="O6730" s="15"/>
      <c r="P6730" s="15"/>
      <c r="Q6730" s="15"/>
    </row>
    <row r="6731" spans="1:17" x14ac:dyDescent="0.15">
      <c r="A6731" t="str">
        <f t="shared" si="108"/>
        <v>202006_445_4562342690050</v>
      </c>
      <c r="B6731" s="15">
        <v>202006</v>
      </c>
      <c r="C6731" s="15">
        <v>445</v>
      </c>
      <c r="D6731" s="15" t="s">
        <v>120</v>
      </c>
      <c r="E6731" s="16">
        <v>4562342690050</v>
      </c>
      <c r="F6731" s="15">
        <v>0</v>
      </c>
      <c r="G6731" s="15">
        <v>0</v>
      </c>
      <c r="H6731" s="15" t="s">
        <v>22</v>
      </c>
      <c r="I6731" s="15" t="s">
        <v>19</v>
      </c>
      <c r="J6731" s="15" t="s">
        <v>329</v>
      </c>
      <c r="K6731" s="15">
        <v>4</v>
      </c>
      <c r="L6731" s="15">
        <v>1</v>
      </c>
      <c r="M6731" s="15">
        <v>0</v>
      </c>
      <c r="N6731" s="15">
        <v>0</v>
      </c>
      <c r="O6731" s="15"/>
      <c r="P6731" s="15"/>
      <c r="Q6731" s="15"/>
    </row>
    <row r="6732" spans="1:17" x14ac:dyDescent="0.15">
      <c r="A6732" t="str">
        <f t="shared" si="108"/>
        <v>202006_445_4562342690043</v>
      </c>
      <c r="B6732" s="15">
        <v>202006</v>
      </c>
      <c r="C6732" s="15">
        <v>445</v>
      </c>
      <c r="D6732" s="15" t="s">
        <v>120</v>
      </c>
      <c r="E6732" s="16">
        <v>4562342690043</v>
      </c>
      <c r="F6732" s="15">
        <v>0</v>
      </c>
      <c r="G6732" s="15">
        <v>0</v>
      </c>
      <c r="H6732" s="15" t="s">
        <v>21</v>
      </c>
      <c r="I6732" s="15" t="s">
        <v>19</v>
      </c>
      <c r="J6732" s="15" t="s">
        <v>329</v>
      </c>
      <c r="K6732" s="15">
        <v>6</v>
      </c>
      <c r="L6732" s="15">
        <v>0</v>
      </c>
      <c r="M6732" s="15">
        <v>0</v>
      </c>
      <c r="N6732" s="15">
        <v>0</v>
      </c>
      <c r="O6732" s="15"/>
      <c r="P6732" s="15"/>
      <c r="Q6732" s="15"/>
    </row>
    <row r="6733" spans="1:17" x14ac:dyDescent="0.15">
      <c r="A6733" t="str">
        <f t="shared" si="108"/>
        <v>202006_445_4562342690067</v>
      </c>
      <c r="B6733" s="15">
        <v>202006</v>
      </c>
      <c r="C6733" s="15">
        <v>445</v>
      </c>
      <c r="D6733" s="15" t="s">
        <v>120</v>
      </c>
      <c r="E6733" s="16">
        <v>4562342690067</v>
      </c>
      <c r="F6733" s="15">
        <v>0</v>
      </c>
      <c r="G6733" s="15">
        <v>0</v>
      </c>
      <c r="H6733" s="15" t="s">
        <v>23</v>
      </c>
      <c r="I6733" s="15" t="s">
        <v>19</v>
      </c>
      <c r="J6733" s="15" t="s">
        <v>329</v>
      </c>
      <c r="K6733" s="15">
        <v>16</v>
      </c>
      <c r="L6733" s="15">
        <v>0</v>
      </c>
      <c r="M6733" s="15">
        <v>0</v>
      </c>
      <c r="N6733" s="15">
        <v>0</v>
      </c>
      <c r="O6733" s="15"/>
      <c r="P6733" s="15"/>
      <c r="Q6733" s="15"/>
    </row>
    <row r="6734" spans="1:17" x14ac:dyDescent="0.15">
      <c r="A6734" t="str">
        <f t="shared" ref="A6734:A6765" si="109">B6734&amp;"_"&amp;C6734&amp;"_"&amp;E6734</f>
        <v>202006_445_4562342690074</v>
      </c>
      <c r="B6734" s="15">
        <v>202006</v>
      </c>
      <c r="C6734" s="15">
        <v>445</v>
      </c>
      <c r="D6734" s="15" t="s">
        <v>120</v>
      </c>
      <c r="E6734" s="16">
        <v>4562342690074</v>
      </c>
      <c r="F6734" s="15">
        <v>0</v>
      </c>
      <c r="G6734" s="15">
        <v>0</v>
      </c>
      <c r="H6734" s="15" t="s">
        <v>24</v>
      </c>
      <c r="I6734" s="15" t="s">
        <v>19</v>
      </c>
      <c r="J6734" s="15" t="s">
        <v>329</v>
      </c>
      <c r="K6734" s="15">
        <v>5</v>
      </c>
      <c r="L6734" s="15">
        <v>0</v>
      </c>
      <c r="M6734" s="15">
        <v>0</v>
      </c>
      <c r="N6734" s="15">
        <v>0</v>
      </c>
      <c r="O6734" s="15"/>
      <c r="P6734" s="15"/>
      <c r="Q6734" s="15"/>
    </row>
    <row r="6735" spans="1:17" x14ac:dyDescent="0.15">
      <c r="A6735" t="str">
        <f t="shared" si="109"/>
        <v>202006_445_4562342690081</v>
      </c>
      <c r="B6735" s="15">
        <v>202006</v>
      </c>
      <c r="C6735" s="15">
        <v>445</v>
      </c>
      <c r="D6735" s="15" t="s">
        <v>120</v>
      </c>
      <c r="E6735" s="16">
        <v>4562342690081</v>
      </c>
      <c r="F6735" s="15">
        <v>0</v>
      </c>
      <c r="G6735" s="15">
        <v>0</v>
      </c>
      <c r="H6735" s="15" t="s">
        <v>25</v>
      </c>
      <c r="I6735" s="15" t="s">
        <v>19</v>
      </c>
      <c r="J6735" s="15" t="s">
        <v>329</v>
      </c>
      <c r="K6735" s="15">
        <v>1</v>
      </c>
      <c r="L6735" s="15">
        <v>0</v>
      </c>
      <c r="M6735" s="15">
        <v>0</v>
      </c>
      <c r="N6735" s="15">
        <v>0</v>
      </c>
      <c r="O6735" s="15"/>
      <c r="P6735" s="15"/>
      <c r="Q6735" s="15"/>
    </row>
    <row r="6736" spans="1:17" x14ac:dyDescent="0.15">
      <c r="A6736" t="str">
        <f t="shared" si="109"/>
        <v>202006_116_4562342690029</v>
      </c>
      <c r="B6736" s="15">
        <v>202006</v>
      </c>
      <c r="C6736" s="15">
        <v>116</v>
      </c>
      <c r="D6736" s="15" t="s">
        <v>51</v>
      </c>
      <c r="E6736" s="16">
        <v>4562342690029</v>
      </c>
      <c r="F6736" s="15">
        <v>0</v>
      </c>
      <c r="G6736" s="15">
        <v>0</v>
      </c>
      <c r="H6736" s="15" t="s">
        <v>18</v>
      </c>
      <c r="I6736" s="15" t="s">
        <v>19</v>
      </c>
      <c r="J6736" s="15" t="s">
        <v>329</v>
      </c>
      <c r="K6736" s="15">
        <v>16</v>
      </c>
      <c r="L6736" s="15">
        <v>0</v>
      </c>
      <c r="M6736" s="15">
        <v>0</v>
      </c>
      <c r="N6736" s="15">
        <v>0</v>
      </c>
      <c r="O6736" s="15"/>
      <c r="P6736" s="15"/>
      <c r="Q6736" s="15"/>
    </row>
    <row r="6737" spans="1:17" x14ac:dyDescent="0.15">
      <c r="A6737" t="str">
        <f t="shared" si="109"/>
        <v>202006_116_4562342690036</v>
      </c>
      <c r="B6737" s="15">
        <v>202006</v>
      </c>
      <c r="C6737" s="15">
        <v>116</v>
      </c>
      <c r="D6737" s="15" t="s">
        <v>51</v>
      </c>
      <c r="E6737" s="16">
        <v>4562342690036</v>
      </c>
      <c r="F6737" s="15">
        <v>0</v>
      </c>
      <c r="G6737" s="15">
        <v>0</v>
      </c>
      <c r="H6737" s="15" t="s">
        <v>20</v>
      </c>
      <c r="I6737" s="15" t="s">
        <v>19</v>
      </c>
      <c r="J6737" s="15" t="s">
        <v>329</v>
      </c>
      <c r="K6737" s="15">
        <v>1</v>
      </c>
      <c r="L6737" s="15">
        <v>0</v>
      </c>
      <c r="M6737" s="15">
        <v>0</v>
      </c>
      <c r="N6737" s="15">
        <v>0</v>
      </c>
      <c r="O6737" s="15"/>
      <c r="P6737" s="15"/>
      <c r="Q6737" s="15"/>
    </row>
    <row r="6738" spans="1:17" x14ac:dyDescent="0.15">
      <c r="A6738" t="str">
        <f t="shared" si="109"/>
        <v>202006_116_4562342690050</v>
      </c>
      <c r="B6738" s="15">
        <v>202006</v>
      </c>
      <c r="C6738" s="15">
        <v>116</v>
      </c>
      <c r="D6738" s="15" t="s">
        <v>51</v>
      </c>
      <c r="E6738" s="16">
        <v>4562342690050</v>
      </c>
      <c r="F6738" s="15">
        <v>0</v>
      </c>
      <c r="G6738" s="15">
        <v>0</v>
      </c>
      <c r="H6738" s="15" t="s">
        <v>22</v>
      </c>
      <c r="I6738" s="15" t="s">
        <v>19</v>
      </c>
      <c r="J6738" s="15" t="s">
        <v>329</v>
      </c>
      <c r="K6738" s="15">
        <v>2</v>
      </c>
      <c r="L6738" s="15">
        <v>0</v>
      </c>
      <c r="M6738" s="15">
        <v>0</v>
      </c>
      <c r="N6738" s="15">
        <v>0</v>
      </c>
      <c r="O6738" s="15"/>
      <c r="P6738" s="15"/>
      <c r="Q6738" s="15"/>
    </row>
    <row r="6739" spans="1:17" x14ac:dyDescent="0.15">
      <c r="A6739" t="str">
        <f t="shared" si="109"/>
        <v>202006_116_4562342690043</v>
      </c>
      <c r="B6739" s="15">
        <v>202006</v>
      </c>
      <c r="C6739" s="15">
        <v>116</v>
      </c>
      <c r="D6739" s="15" t="s">
        <v>51</v>
      </c>
      <c r="E6739" s="16">
        <v>4562342690043</v>
      </c>
      <c r="F6739" s="15">
        <v>0</v>
      </c>
      <c r="G6739" s="15">
        <v>0</v>
      </c>
      <c r="H6739" s="15" t="s">
        <v>21</v>
      </c>
      <c r="I6739" s="15" t="s">
        <v>19</v>
      </c>
      <c r="J6739" s="15" t="s">
        <v>329</v>
      </c>
      <c r="K6739" s="15">
        <v>18</v>
      </c>
      <c r="L6739" s="15">
        <v>0</v>
      </c>
      <c r="M6739" s="15">
        <v>0</v>
      </c>
      <c r="N6739" s="15">
        <v>0</v>
      </c>
      <c r="O6739" s="15"/>
      <c r="P6739" s="15"/>
      <c r="Q6739" s="15"/>
    </row>
    <row r="6740" spans="1:17" x14ac:dyDescent="0.15">
      <c r="A6740" t="str">
        <f t="shared" si="109"/>
        <v>202006_116_4562342690067</v>
      </c>
      <c r="B6740" s="15">
        <v>202006</v>
      </c>
      <c r="C6740" s="15">
        <v>116</v>
      </c>
      <c r="D6740" s="15" t="s">
        <v>51</v>
      </c>
      <c r="E6740" s="16">
        <v>4562342690067</v>
      </c>
      <c r="F6740" s="15">
        <v>0</v>
      </c>
      <c r="G6740" s="15">
        <v>0</v>
      </c>
      <c r="H6740" s="15" t="s">
        <v>23</v>
      </c>
      <c r="I6740" s="15" t="s">
        <v>19</v>
      </c>
      <c r="J6740" s="15" t="s">
        <v>329</v>
      </c>
      <c r="K6740" s="15">
        <v>15</v>
      </c>
      <c r="L6740" s="15">
        <v>0</v>
      </c>
      <c r="M6740" s="15">
        <v>0</v>
      </c>
      <c r="N6740" s="15">
        <v>0</v>
      </c>
      <c r="O6740" s="15"/>
      <c r="P6740" s="15"/>
      <c r="Q6740" s="15"/>
    </row>
    <row r="6741" spans="1:17" x14ac:dyDescent="0.15">
      <c r="A6741" t="str">
        <f t="shared" si="109"/>
        <v>202006_116_4562342690074</v>
      </c>
      <c r="B6741" s="15">
        <v>202006</v>
      </c>
      <c r="C6741" s="15">
        <v>116</v>
      </c>
      <c r="D6741" s="15" t="s">
        <v>51</v>
      </c>
      <c r="E6741" s="16">
        <v>4562342690074</v>
      </c>
      <c r="F6741" s="15">
        <v>0</v>
      </c>
      <c r="G6741" s="15">
        <v>0</v>
      </c>
      <c r="H6741" s="15" t="s">
        <v>24</v>
      </c>
      <c r="I6741" s="15" t="s">
        <v>19</v>
      </c>
      <c r="J6741" s="15" t="s">
        <v>329</v>
      </c>
      <c r="K6741" s="15">
        <v>4</v>
      </c>
      <c r="L6741" s="15">
        <v>1</v>
      </c>
      <c r="M6741" s="15">
        <v>0</v>
      </c>
      <c r="N6741" s="15">
        <v>0</v>
      </c>
      <c r="O6741" s="15"/>
      <c r="P6741" s="15"/>
      <c r="Q6741" s="15"/>
    </row>
    <row r="6742" spans="1:17" x14ac:dyDescent="0.15">
      <c r="A6742" t="str">
        <f t="shared" si="109"/>
        <v>202006_116_4562342690081</v>
      </c>
      <c r="B6742" s="15">
        <v>202006</v>
      </c>
      <c r="C6742" s="15">
        <v>116</v>
      </c>
      <c r="D6742" s="15" t="s">
        <v>51</v>
      </c>
      <c r="E6742" s="16">
        <v>4562342690081</v>
      </c>
      <c r="F6742" s="15">
        <v>0</v>
      </c>
      <c r="G6742" s="15">
        <v>0</v>
      </c>
      <c r="H6742" s="15" t="s">
        <v>25</v>
      </c>
      <c r="I6742" s="15" t="s">
        <v>19</v>
      </c>
      <c r="J6742" s="15" t="s">
        <v>329</v>
      </c>
      <c r="K6742" s="15">
        <v>2</v>
      </c>
      <c r="L6742" s="15">
        <v>0</v>
      </c>
      <c r="M6742" s="15">
        <v>0</v>
      </c>
      <c r="N6742" s="15">
        <v>0</v>
      </c>
      <c r="O6742" s="15"/>
      <c r="P6742" s="15"/>
      <c r="Q6742" s="15"/>
    </row>
    <row r="6743" spans="1:17" x14ac:dyDescent="0.15">
      <c r="A6743" t="str">
        <f t="shared" si="109"/>
        <v>202006_300_4562342690029</v>
      </c>
      <c r="B6743" s="15">
        <v>202006</v>
      </c>
      <c r="C6743" s="15">
        <v>300</v>
      </c>
      <c r="D6743" s="15" t="s">
        <v>71</v>
      </c>
      <c r="E6743" s="16">
        <v>4562342690029</v>
      </c>
      <c r="F6743" s="15">
        <v>0</v>
      </c>
      <c r="G6743" s="15">
        <v>0</v>
      </c>
      <c r="H6743" s="15" t="s">
        <v>18</v>
      </c>
      <c r="I6743" s="15" t="s">
        <v>19</v>
      </c>
      <c r="J6743" s="15" t="s">
        <v>329</v>
      </c>
      <c r="K6743" s="15">
        <v>10</v>
      </c>
      <c r="L6743" s="15">
        <v>0</v>
      </c>
      <c r="M6743" s="15">
        <v>0</v>
      </c>
      <c r="N6743" s="15">
        <v>0</v>
      </c>
      <c r="O6743" s="15"/>
      <c r="P6743" s="15"/>
      <c r="Q6743" s="15"/>
    </row>
    <row r="6744" spans="1:17" x14ac:dyDescent="0.15">
      <c r="A6744" t="str">
        <f t="shared" si="109"/>
        <v>202006_300_4562342690036</v>
      </c>
      <c r="B6744" s="15">
        <v>202006</v>
      </c>
      <c r="C6744" s="15">
        <v>300</v>
      </c>
      <c r="D6744" s="15" t="s">
        <v>71</v>
      </c>
      <c r="E6744" s="16">
        <v>4562342690036</v>
      </c>
      <c r="F6744" s="15">
        <v>0</v>
      </c>
      <c r="G6744" s="15">
        <v>0</v>
      </c>
      <c r="H6744" s="15" t="s">
        <v>20</v>
      </c>
      <c r="I6744" s="15" t="s">
        <v>19</v>
      </c>
      <c r="J6744" s="15" t="s">
        <v>329</v>
      </c>
      <c r="K6744" s="15">
        <v>3</v>
      </c>
      <c r="L6744" s="15">
        <v>0</v>
      </c>
      <c r="M6744" s="15">
        <v>0</v>
      </c>
      <c r="N6744" s="15">
        <v>0</v>
      </c>
      <c r="O6744" s="15"/>
      <c r="P6744" s="15"/>
      <c r="Q6744" s="15"/>
    </row>
    <row r="6745" spans="1:17" x14ac:dyDescent="0.15">
      <c r="A6745" t="str">
        <f t="shared" si="109"/>
        <v>202006_300_4562342690050</v>
      </c>
      <c r="B6745" s="15">
        <v>202006</v>
      </c>
      <c r="C6745" s="15">
        <v>300</v>
      </c>
      <c r="D6745" s="15" t="s">
        <v>71</v>
      </c>
      <c r="E6745" s="16">
        <v>4562342690050</v>
      </c>
      <c r="F6745" s="15">
        <v>0</v>
      </c>
      <c r="G6745" s="15">
        <v>0</v>
      </c>
      <c r="H6745" s="15" t="s">
        <v>22</v>
      </c>
      <c r="I6745" s="15" t="s">
        <v>19</v>
      </c>
      <c r="J6745" s="15" t="s">
        <v>329</v>
      </c>
      <c r="K6745" s="15">
        <v>0</v>
      </c>
      <c r="L6745" s="15">
        <v>0</v>
      </c>
      <c r="M6745" s="15">
        <v>0</v>
      </c>
      <c r="N6745" s="15">
        <v>0</v>
      </c>
      <c r="O6745" s="15"/>
      <c r="P6745" s="15"/>
      <c r="Q6745" s="15"/>
    </row>
    <row r="6746" spans="1:17" x14ac:dyDescent="0.15">
      <c r="A6746" t="str">
        <f t="shared" si="109"/>
        <v>202006_300_4562342690043</v>
      </c>
      <c r="B6746" s="15">
        <v>202006</v>
      </c>
      <c r="C6746" s="15">
        <v>300</v>
      </c>
      <c r="D6746" s="15" t="s">
        <v>71</v>
      </c>
      <c r="E6746" s="16">
        <v>4562342690043</v>
      </c>
      <c r="F6746" s="15">
        <v>0</v>
      </c>
      <c r="G6746" s="15">
        <v>0</v>
      </c>
      <c r="H6746" s="15" t="s">
        <v>21</v>
      </c>
      <c r="I6746" s="15" t="s">
        <v>19</v>
      </c>
      <c r="J6746" s="15" t="s">
        <v>329</v>
      </c>
      <c r="K6746" s="15">
        <v>16</v>
      </c>
      <c r="L6746" s="15">
        <v>0</v>
      </c>
      <c r="M6746" s="15">
        <v>0</v>
      </c>
      <c r="N6746" s="15">
        <v>0</v>
      </c>
      <c r="O6746" s="15"/>
      <c r="P6746" s="15"/>
      <c r="Q6746" s="15"/>
    </row>
    <row r="6747" spans="1:17" x14ac:dyDescent="0.15">
      <c r="A6747" t="str">
        <f t="shared" si="109"/>
        <v>202006_300_4562342690067</v>
      </c>
      <c r="B6747" s="15">
        <v>202006</v>
      </c>
      <c r="C6747" s="15">
        <v>300</v>
      </c>
      <c r="D6747" s="15" t="s">
        <v>71</v>
      </c>
      <c r="E6747" s="16">
        <v>4562342690067</v>
      </c>
      <c r="F6747" s="15">
        <v>0</v>
      </c>
      <c r="G6747" s="15">
        <v>0</v>
      </c>
      <c r="H6747" s="15" t="s">
        <v>23</v>
      </c>
      <c r="I6747" s="15" t="s">
        <v>19</v>
      </c>
      <c r="J6747" s="15" t="s">
        <v>329</v>
      </c>
      <c r="K6747" s="15">
        <v>20</v>
      </c>
      <c r="L6747" s="15">
        <v>0</v>
      </c>
      <c r="M6747" s="15">
        <v>0</v>
      </c>
      <c r="N6747" s="15">
        <v>0</v>
      </c>
      <c r="O6747" s="15"/>
      <c r="P6747" s="15"/>
      <c r="Q6747" s="15"/>
    </row>
    <row r="6748" spans="1:17" x14ac:dyDescent="0.15">
      <c r="A6748" t="str">
        <f t="shared" si="109"/>
        <v>202006_300_4562342690074</v>
      </c>
      <c r="B6748" s="15">
        <v>202006</v>
      </c>
      <c r="C6748" s="15">
        <v>300</v>
      </c>
      <c r="D6748" s="15" t="s">
        <v>71</v>
      </c>
      <c r="E6748" s="16">
        <v>4562342690074</v>
      </c>
      <c r="F6748" s="15">
        <v>0</v>
      </c>
      <c r="G6748" s="15">
        <v>0</v>
      </c>
      <c r="H6748" s="15" t="s">
        <v>24</v>
      </c>
      <c r="I6748" s="15" t="s">
        <v>19</v>
      </c>
      <c r="J6748" s="15" t="s">
        <v>329</v>
      </c>
      <c r="K6748" s="15">
        <v>4</v>
      </c>
      <c r="L6748" s="15">
        <v>0</v>
      </c>
      <c r="M6748" s="15">
        <v>0</v>
      </c>
      <c r="N6748" s="15">
        <v>0</v>
      </c>
      <c r="O6748" s="15"/>
      <c r="P6748" s="15"/>
      <c r="Q6748" s="15"/>
    </row>
    <row r="6749" spans="1:17" x14ac:dyDescent="0.15">
      <c r="A6749" t="str">
        <f t="shared" si="109"/>
        <v>202006_300_4562342690081</v>
      </c>
      <c r="B6749" s="15">
        <v>202006</v>
      </c>
      <c r="C6749" s="15">
        <v>300</v>
      </c>
      <c r="D6749" s="15" t="s">
        <v>71</v>
      </c>
      <c r="E6749" s="16">
        <v>4562342690081</v>
      </c>
      <c r="F6749" s="15">
        <v>0</v>
      </c>
      <c r="G6749" s="15">
        <v>0</v>
      </c>
      <c r="H6749" s="15" t="s">
        <v>25</v>
      </c>
      <c r="I6749" s="15" t="s">
        <v>19</v>
      </c>
      <c r="J6749" s="15" t="s">
        <v>329</v>
      </c>
      <c r="K6749" s="15">
        <v>0</v>
      </c>
      <c r="L6749" s="15">
        <v>0</v>
      </c>
      <c r="M6749" s="15">
        <v>0</v>
      </c>
      <c r="N6749" s="15">
        <v>0</v>
      </c>
      <c r="O6749" s="15"/>
      <c r="P6749" s="15"/>
      <c r="Q6749" s="15"/>
    </row>
    <row r="6750" spans="1:17" x14ac:dyDescent="0.15">
      <c r="A6750" t="str">
        <f t="shared" si="109"/>
        <v>202006_320_4562342690029</v>
      </c>
      <c r="B6750" s="15">
        <v>202006</v>
      </c>
      <c r="C6750" s="15">
        <v>320</v>
      </c>
      <c r="D6750" s="15" t="s">
        <v>82</v>
      </c>
      <c r="E6750" s="16">
        <v>4562342690029</v>
      </c>
      <c r="F6750" s="15">
        <v>0</v>
      </c>
      <c r="G6750" s="15">
        <v>0</v>
      </c>
      <c r="H6750" s="15" t="s">
        <v>18</v>
      </c>
      <c r="I6750" s="15" t="s">
        <v>19</v>
      </c>
      <c r="J6750" s="15" t="s">
        <v>329</v>
      </c>
      <c r="K6750" s="15">
        <v>18</v>
      </c>
      <c r="L6750" s="15">
        <v>0</v>
      </c>
      <c r="M6750" s="15">
        <v>0</v>
      </c>
      <c r="N6750" s="15">
        <v>0</v>
      </c>
      <c r="O6750" s="15"/>
      <c r="P6750" s="15"/>
      <c r="Q6750" s="15"/>
    </row>
    <row r="6751" spans="1:17" x14ac:dyDescent="0.15">
      <c r="A6751" t="str">
        <f t="shared" si="109"/>
        <v>202006_320_4562342690036</v>
      </c>
      <c r="B6751" s="15">
        <v>202006</v>
      </c>
      <c r="C6751" s="15">
        <v>320</v>
      </c>
      <c r="D6751" s="15" t="s">
        <v>82</v>
      </c>
      <c r="E6751" s="16">
        <v>4562342690036</v>
      </c>
      <c r="F6751" s="15">
        <v>0</v>
      </c>
      <c r="G6751" s="15">
        <v>0</v>
      </c>
      <c r="H6751" s="15" t="s">
        <v>20</v>
      </c>
      <c r="I6751" s="15" t="s">
        <v>19</v>
      </c>
      <c r="J6751" s="15" t="s">
        <v>329</v>
      </c>
      <c r="K6751" s="15">
        <v>6</v>
      </c>
      <c r="L6751" s="15">
        <v>0</v>
      </c>
      <c r="M6751" s="15">
        <v>0</v>
      </c>
      <c r="N6751" s="15">
        <v>0</v>
      </c>
      <c r="O6751" s="15"/>
      <c r="P6751" s="15"/>
      <c r="Q6751" s="15"/>
    </row>
    <row r="6752" spans="1:17" x14ac:dyDescent="0.15">
      <c r="A6752" t="str">
        <f t="shared" si="109"/>
        <v>202006_320_4562342690050</v>
      </c>
      <c r="B6752" s="15">
        <v>202006</v>
      </c>
      <c r="C6752" s="15">
        <v>320</v>
      </c>
      <c r="D6752" s="15" t="s">
        <v>82</v>
      </c>
      <c r="E6752" s="16">
        <v>4562342690050</v>
      </c>
      <c r="F6752" s="15">
        <v>0</v>
      </c>
      <c r="G6752" s="15">
        <v>0</v>
      </c>
      <c r="H6752" s="15" t="s">
        <v>22</v>
      </c>
      <c r="I6752" s="15" t="s">
        <v>19</v>
      </c>
      <c r="J6752" s="15" t="s">
        <v>329</v>
      </c>
      <c r="K6752" s="15">
        <v>7</v>
      </c>
      <c r="L6752" s="15">
        <v>0</v>
      </c>
      <c r="M6752" s="15">
        <v>0</v>
      </c>
      <c r="N6752" s="15">
        <v>0</v>
      </c>
      <c r="O6752" s="15"/>
      <c r="P6752" s="15"/>
      <c r="Q6752" s="15"/>
    </row>
    <row r="6753" spans="1:17" x14ac:dyDescent="0.15">
      <c r="A6753" t="str">
        <f t="shared" si="109"/>
        <v>202006_320_4562342690043</v>
      </c>
      <c r="B6753" s="15">
        <v>202006</v>
      </c>
      <c r="C6753" s="15">
        <v>320</v>
      </c>
      <c r="D6753" s="15" t="s">
        <v>82</v>
      </c>
      <c r="E6753" s="16">
        <v>4562342690043</v>
      </c>
      <c r="F6753" s="15">
        <v>0</v>
      </c>
      <c r="G6753" s="15">
        <v>0</v>
      </c>
      <c r="H6753" s="15" t="s">
        <v>21</v>
      </c>
      <c r="I6753" s="15" t="s">
        <v>19</v>
      </c>
      <c r="J6753" s="15" t="s">
        <v>329</v>
      </c>
      <c r="K6753" s="15">
        <v>17</v>
      </c>
      <c r="L6753" s="15">
        <v>1</v>
      </c>
      <c r="M6753" s="15">
        <v>0</v>
      </c>
      <c r="N6753" s="15">
        <v>0</v>
      </c>
      <c r="O6753" s="15"/>
      <c r="P6753" s="15"/>
      <c r="Q6753" s="15"/>
    </row>
    <row r="6754" spans="1:17" x14ac:dyDescent="0.15">
      <c r="A6754" t="str">
        <f t="shared" si="109"/>
        <v>202006_320_4562342690067</v>
      </c>
      <c r="B6754" s="15">
        <v>202006</v>
      </c>
      <c r="C6754" s="15">
        <v>320</v>
      </c>
      <c r="D6754" s="15" t="s">
        <v>82</v>
      </c>
      <c r="E6754" s="16">
        <v>4562342690067</v>
      </c>
      <c r="F6754" s="15">
        <v>0</v>
      </c>
      <c r="G6754" s="15">
        <v>0</v>
      </c>
      <c r="H6754" s="15" t="s">
        <v>23</v>
      </c>
      <c r="I6754" s="15" t="s">
        <v>19</v>
      </c>
      <c r="J6754" s="15" t="s">
        <v>329</v>
      </c>
      <c r="K6754" s="15">
        <v>23</v>
      </c>
      <c r="L6754" s="15">
        <v>0</v>
      </c>
      <c r="M6754" s="15">
        <v>0</v>
      </c>
      <c r="N6754" s="15">
        <v>0</v>
      </c>
      <c r="O6754" s="15"/>
      <c r="P6754" s="15"/>
      <c r="Q6754" s="15"/>
    </row>
    <row r="6755" spans="1:17" x14ac:dyDescent="0.15">
      <c r="A6755" t="str">
        <f t="shared" si="109"/>
        <v>202006_320_4562342690074</v>
      </c>
      <c r="B6755" s="15">
        <v>202006</v>
      </c>
      <c r="C6755" s="15">
        <v>320</v>
      </c>
      <c r="D6755" s="15" t="s">
        <v>82</v>
      </c>
      <c r="E6755" s="16">
        <v>4562342690074</v>
      </c>
      <c r="F6755" s="15">
        <v>0</v>
      </c>
      <c r="G6755" s="15">
        <v>0</v>
      </c>
      <c r="H6755" s="15" t="s">
        <v>24</v>
      </c>
      <c r="I6755" s="15" t="s">
        <v>19</v>
      </c>
      <c r="J6755" s="15" t="s">
        <v>329</v>
      </c>
      <c r="K6755" s="15">
        <v>18</v>
      </c>
      <c r="L6755" s="15">
        <v>0</v>
      </c>
      <c r="M6755" s="15">
        <v>0</v>
      </c>
      <c r="N6755" s="15">
        <v>0</v>
      </c>
      <c r="O6755" s="15"/>
      <c r="P6755" s="15"/>
      <c r="Q6755" s="15"/>
    </row>
    <row r="6756" spans="1:17" x14ac:dyDescent="0.15">
      <c r="A6756" t="str">
        <f t="shared" si="109"/>
        <v>202006_320_4562342690081</v>
      </c>
      <c r="B6756" s="15">
        <v>202006</v>
      </c>
      <c r="C6756" s="15">
        <v>320</v>
      </c>
      <c r="D6756" s="15" t="s">
        <v>82</v>
      </c>
      <c r="E6756" s="16">
        <v>4562342690081</v>
      </c>
      <c r="F6756" s="15">
        <v>0</v>
      </c>
      <c r="G6756" s="15">
        <v>0</v>
      </c>
      <c r="H6756" s="15" t="s">
        <v>25</v>
      </c>
      <c r="I6756" s="15" t="s">
        <v>19</v>
      </c>
      <c r="J6756" s="15" t="s">
        <v>329</v>
      </c>
      <c r="K6756" s="15">
        <v>4</v>
      </c>
      <c r="L6756" s="15">
        <v>0</v>
      </c>
      <c r="M6756" s="15">
        <v>0</v>
      </c>
      <c r="N6756" s="15">
        <v>0</v>
      </c>
      <c r="O6756" s="15"/>
      <c r="P6756" s="15"/>
      <c r="Q6756" s="15"/>
    </row>
    <row r="6757" spans="1:17" x14ac:dyDescent="0.15">
      <c r="A6757" t="str">
        <f t="shared" si="109"/>
        <v>202006_8_4562342690029</v>
      </c>
      <c r="B6757" s="15">
        <v>202006</v>
      </c>
      <c r="C6757" s="15">
        <v>8</v>
      </c>
      <c r="D6757" s="15" t="s">
        <v>36</v>
      </c>
      <c r="E6757" s="16">
        <v>4562342690029</v>
      </c>
      <c r="F6757" s="15">
        <v>0</v>
      </c>
      <c r="G6757" s="15">
        <v>0</v>
      </c>
      <c r="H6757" s="15" t="s">
        <v>18</v>
      </c>
      <c r="I6757" s="15" t="s">
        <v>19</v>
      </c>
      <c r="J6757" s="15" t="s">
        <v>329</v>
      </c>
      <c r="K6757" s="15">
        <v>11</v>
      </c>
      <c r="L6757" s="15">
        <v>0</v>
      </c>
      <c r="M6757" s="15">
        <v>0</v>
      </c>
      <c r="N6757" s="15">
        <v>0</v>
      </c>
      <c r="O6757" s="15"/>
      <c r="P6757" s="15"/>
      <c r="Q6757" s="15"/>
    </row>
    <row r="6758" spans="1:17" x14ac:dyDescent="0.15">
      <c r="A6758" t="str">
        <f t="shared" si="109"/>
        <v>202006_8_4562342690036</v>
      </c>
      <c r="B6758" s="15">
        <v>202006</v>
      </c>
      <c r="C6758" s="15">
        <v>8</v>
      </c>
      <c r="D6758" s="15" t="s">
        <v>36</v>
      </c>
      <c r="E6758" s="16">
        <v>4562342690036</v>
      </c>
      <c r="F6758" s="15">
        <v>0</v>
      </c>
      <c r="G6758" s="15">
        <v>0</v>
      </c>
      <c r="H6758" s="15" t="s">
        <v>20</v>
      </c>
      <c r="I6758" s="15" t="s">
        <v>19</v>
      </c>
      <c r="J6758" s="15" t="s">
        <v>329</v>
      </c>
      <c r="K6758" s="15">
        <v>5</v>
      </c>
      <c r="L6758" s="15">
        <v>0</v>
      </c>
      <c r="M6758" s="15">
        <v>0</v>
      </c>
      <c r="N6758" s="15">
        <v>0</v>
      </c>
      <c r="O6758" s="15"/>
      <c r="P6758" s="15"/>
      <c r="Q6758" s="15"/>
    </row>
    <row r="6759" spans="1:17" x14ac:dyDescent="0.15">
      <c r="A6759" t="str">
        <f t="shared" si="109"/>
        <v>202006_8_4562342690050</v>
      </c>
      <c r="B6759" s="15">
        <v>202006</v>
      </c>
      <c r="C6759" s="15">
        <v>8</v>
      </c>
      <c r="D6759" s="15" t="s">
        <v>36</v>
      </c>
      <c r="E6759" s="16">
        <v>4562342690050</v>
      </c>
      <c r="F6759" s="15">
        <v>0</v>
      </c>
      <c r="G6759" s="15">
        <v>0</v>
      </c>
      <c r="H6759" s="15" t="s">
        <v>22</v>
      </c>
      <c r="I6759" s="15" t="s">
        <v>19</v>
      </c>
      <c r="J6759" s="15" t="s">
        <v>329</v>
      </c>
      <c r="K6759" s="15">
        <v>4</v>
      </c>
      <c r="L6759" s="15">
        <v>1</v>
      </c>
      <c r="M6759" s="15">
        <v>0</v>
      </c>
      <c r="N6759" s="15">
        <v>0</v>
      </c>
      <c r="O6759" s="15"/>
      <c r="P6759" s="15"/>
      <c r="Q6759" s="15"/>
    </row>
    <row r="6760" spans="1:17" x14ac:dyDescent="0.15">
      <c r="A6760" t="str">
        <f t="shared" si="109"/>
        <v>202006_8_4562342690043</v>
      </c>
      <c r="B6760" s="15">
        <v>202006</v>
      </c>
      <c r="C6760" s="15">
        <v>8</v>
      </c>
      <c r="D6760" s="15" t="s">
        <v>36</v>
      </c>
      <c r="E6760" s="16">
        <v>4562342690043</v>
      </c>
      <c r="F6760" s="15">
        <v>0</v>
      </c>
      <c r="G6760" s="15">
        <v>0</v>
      </c>
      <c r="H6760" s="15" t="s">
        <v>21</v>
      </c>
      <c r="I6760" s="15" t="s">
        <v>19</v>
      </c>
      <c r="J6760" s="15" t="s">
        <v>329</v>
      </c>
      <c r="K6760" s="15">
        <v>10</v>
      </c>
      <c r="L6760" s="15">
        <v>2</v>
      </c>
      <c r="M6760" s="15">
        <v>0</v>
      </c>
      <c r="N6760" s="15">
        <v>0</v>
      </c>
      <c r="O6760" s="15"/>
      <c r="P6760" s="15"/>
      <c r="Q6760" s="15"/>
    </row>
    <row r="6761" spans="1:17" x14ac:dyDescent="0.15">
      <c r="A6761" t="str">
        <f t="shared" si="109"/>
        <v>202006_8_4562342690067</v>
      </c>
      <c r="B6761" s="15">
        <v>202006</v>
      </c>
      <c r="C6761" s="15">
        <v>8</v>
      </c>
      <c r="D6761" s="15" t="s">
        <v>36</v>
      </c>
      <c r="E6761" s="16">
        <v>4562342690067</v>
      </c>
      <c r="F6761" s="15">
        <v>0</v>
      </c>
      <c r="G6761" s="15">
        <v>0</v>
      </c>
      <c r="H6761" s="15" t="s">
        <v>23</v>
      </c>
      <c r="I6761" s="15" t="s">
        <v>19</v>
      </c>
      <c r="J6761" s="15" t="s">
        <v>329</v>
      </c>
      <c r="K6761" s="15">
        <v>19</v>
      </c>
      <c r="L6761" s="15">
        <v>0</v>
      </c>
      <c r="M6761" s="15">
        <v>0</v>
      </c>
      <c r="N6761" s="15">
        <v>0</v>
      </c>
      <c r="O6761" s="15"/>
      <c r="P6761" s="15"/>
      <c r="Q6761" s="15"/>
    </row>
    <row r="6762" spans="1:17" x14ac:dyDescent="0.15">
      <c r="A6762" t="str">
        <f t="shared" si="109"/>
        <v>202006_8_4562342690074</v>
      </c>
      <c r="B6762" s="15">
        <v>202006</v>
      </c>
      <c r="C6762" s="15">
        <v>8</v>
      </c>
      <c r="D6762" s="15" t="s">
        <v>36</v>
      </c>
      <c r="E6762" s="16">
        <v>4562342690074</v>
      </c>
      <c r="F6762" s="15">
        <v>0</v>
      </c>
      <c r="G6762" s="15">
        <v>0</v>
      </c>
      <c r="H6762" s="15" t="s">
        <v>24</v>
      </c>
      <c r="I6762" s="15" t="s">
        <v>19</v>
      </c>
      <c r="J6762" s="15" t="s">
        <v>329</v>
      </c>
      <c r="K6762" s="15">
        <v>12</v>
      </c>
      <c r="L6762" s="15">
        <v>1</v>
      </c>
      <c r="M6762" s="15">
        <v>0</v>
      </c>
      <c r="N6762" s="15">
        <v>0</v>
      </c>
      <c r="O6762" s="15"/>
      <c r="P6762" s="15"/>
      <c r="Q6762" s="15"/>
    </row>
    <row r="6763" spans="1:17" x14ac:dyDescent="0.15">
      <c r="A6763" t="str">
        <f t="shared" si="109"/>
        <v>202006_8_4562342690081</v>
      </c>
      <c r="B6763" s="15">
        <v>202006</v>
      </c>
      <c r="C6763" s="15">
        <v>8</v>
      </c>
      <c r="D6763" s="15" t="s">
        <v>36</v>
      </c>
      <c r="E6763" s="16">
        <v>4562342690081</v>
      </c>
      <c r="F6763" s="15">
        <v>0</v>
      </c>
      <c r="G6763" s="15">
        <v>0</v>
      </c>
      <c r="H6763" s="15" t="s">
        <v>25</v>
      </c>
      <c r="I6763" s="15" t="s">
        <v>19</v>
      </c>
      <c r="J6763" s="15" t="s">
        <v>329</v>
      </c>
      <c r="K6763" s="15">
        <v>3</v>
      </c>
      <c r="L6763" s="15">
        <v>0</v>
      </c>
      <c r="M6763" s="15">
        <v>0</v>
      </c>
      <c r="N6763" s="15">
        <v>0</v>
      </c>
      <c r="O6763" s="15"/>
      <c r="P6763" s="15"/>
      <c r="Q6763" s="15"/>
    </row>
    <row r="6764" spans="1:17" x14ac:dyDescent="0.15">
      <c r="A6764" t="str">
        <f t="shared" si="109"/>
        <v>202006_39_4562342690029</v>
      </c>
      <c r="B6764" s="15">
        <v>202006</v>
      </c>
      <c r="C6764" s="15">
        <v>39</v>
      </c>
      <c r="D6764" s="15" t="s">
        <v>40</v>
      </c>
      <c r="E6764" s="16">
        <v>4562342690029</v>
      </c>
      <c r="F6764" s="15">
        <v>0</v>
      </c>
      <c r="G6764" s="15">
        <v>0</v>
      </c>
      <c r="H6764" s="15" t="s">
        <v>18</v>
      </c>
      <c r="I6764" s="15" t="s">
        <v>19</v>
      </c>
      <c r="J6764" s="15" t="s">
        <v>329</v>
      </c>
      <c r="K6764" s="15">
        <v>16</v>
      </c>
      <c r="L6764" s="15">
        <v>0</v>
      </c>
      <c r="M6764" s="15">
        <v>0</v>
      </c>
      <c r="N6764" s="15">
        <v>0</v>
      </c>
      <c r="O6764" s="15"/>
      <c r="P6764" s="15"/>
      <c r="Q6764" s="15"/>
    </row>
    <row r="6765" spans="1:17" x14ac:dyDescent="0.15">
      <c r="A6765" t="str">
        <f t="shared" si="109"/>
        <v>202006_39_4562342690036</v>
      </c>
      <c r="B6765" s="15">
        <v>202006</v>
      </c>
      <c r="C6765" s="15">
        <v>39</v>
      </c>
      <c r="D6765" s="15" t="s">
        <v>40</v>
      </c>
      <c r="E6765" s="16">
        <v>4562342690036</v>
      </c>
      <c r="F6765" s="15">
        <v>0</v>
      </c>
      <c r="G6765" s="15">
        <v>0</v>
      </c>
      <c r="H6765" s="15" t="s">
        <v>20</v>
      </c>
      <c r="I6765" s="15" t="s">
        <v>19</v>
      </c>
      <c r="J6765" s="15" t="s">
        <v>329</v>
      </c>
      <c r="K6765" s="15">
        <v>3</v>
      </c>
      <c r="L6765" s="15">
        <v>0</v>
      </c>
      <c r="M6765" s="15">
        <v>0</v>
      </c>
      <c r="N6765" s="15">
        <v>0</v>
      </c>
      <c r="O6765" s="15"/>
      <c r="P6765" s="15"/>
      <c r="Q6765" s="15"/>
    </row>
    <row r="6766" spans="1:17" x14ac:dyDescent="0.15">
      <c r="A6766" t="str">
        <f t="shared" ref="A6766:A6797" si="110">B6766&amp;"_"&amp;C6766&amp;"_"&amp;E6766</f>
        <v>202006_39_4562342690050</v>
      </c>
      <c r="B6766" s="15">
        <v>202006</v>
      </c>
      <c r="C6766" s="15">
        <v>39</v>
      </c>
      <c r="D6766" s="15" t="s">
        <v>40</v>
      </c>
      <c r="E6766" s="16">
        <v>4562342690050</v>
      </c>
      <c r="F6766" s="15">
        <v>0</v>
      </c>
      <c r="G6766" s="15">
        <v>0</v>
      </c>
      <c r="H6766" s="15" t="s">
        <v>22</v>
      </c>
      <c r="I6766" s="15" t="s">
        <v>19</v>
      </c>
      <c r="J6766" s="15" t="s">
        <v>329</v>
      </c>
      <c r="K6766" s="15">
        <v>1</v>
      </c>
      <c r="L6766" s="15">
        <v>0</v>
      </c>
      <c r="M6766" s="15">
        <v>0</v>
      </c>
      <c r="N6766" s="15">
        <v>0</v>
      </c>
      <c r="O6766" s="15"/>
      <c r="P6766" s="15"/>
      <c r="Q6766" s="15"/>
    </row>
    <row r="6767" spans="1:17" x14ac:dyDescent="0.15">
      <c r="A6767" t="str">
        <f t="shared" si="110"/>
        <v>202006_39_4562342690043</v>
      </c>
      <c r="B6767" s="15">
        <v>202006</v>
      </c>
      <c r="C6767" s="15">
        <v>39</v>
      </c>
      <c r="D6767" s="15" t="s">
        <v>40</v>
      </c>
      <c r="E6767" s="16">
        <v>4562342690043</v>
      </c>
      <c r="F6767" s="15">
        <v>0</v>
      </c>
      <c r="G6767" s="15">
        <v>0</v>
      </c>
      <c r="H6767" s="15" t="s">
        <v>21</v>
      </c>
      <c r="I6767" s="15" t="s">
        <v>19</v>
      </c>
      <c r="J6767" s="15" t="s">
        <v>329</v>
      </c>
      <c r="K6767" s="15">
        <v>9</v>
      </c>
      <c r="L6767" s="15">
        <v>0</v>
      </c>
      <c r="M6767" s="15">
        <v>0</v>
      </c>
      <c r="N6767" s="15">
        <v>0</v>
      </c>
      <c r="O6767" s="15"/>
      <c r="P6767" s="15"/>
      <c r="Q6767" s="15"/>
    </row>
    <row r="6768" spans="1:17" x14ac:dyDescent="0.15">
      <c r="A6768" t="str">
        <f t="shared" si="110"/>
        <v>202006_39_4562342690067</v>
      </c>
      <c r="B6768" s="15">
        <v>202006</v>
      </c>
      <c r="C6768" s="15">
        <v>39</v>
      </c>
      <c r="D6768" s="15" t="s">
        <v>40</v>
      </c>
      <c r="E6768" s="16">
        <v>4562342690067</v>
      </c>
      <c r="F6768" s="15">
        <v>0</v>
      </c>
      <c r="G6768" s="15">
        <v>0</v>
      </c>
      <c r="H6768" s="15" t="s">
        <v>23</v>
      </c>
      <c r="I6768" s="15" t="s">
        <v>19</v>
      </c>
      <c r="J6768" s="15" t="s">
        <v>329</v>
      </c>
      <c r="K6768" s="15">
        <v>12</v>
      </c>
      <c r="L6768" s="15">
        <v>0</v>
      </c>
      <c r="M6768" s="15">
        <v>0</v>
      </c>
      <c r="N6768" s="15">
        <v>0</v>
      </c>
      <c r="O6768" s="15"/>
      <c r="P6768" s="15"/>
      <c r="Q6768" s="15"/>
    </row>
    <row r="6769" spans="1:17" x14ac:dyDescent="0.15">
      <c r="A6769" t="str">
        <f t="shared" si="110"/>
        <v>202006_39_4562342690074</v>
      </c>
      <c r="B6769" s="15">
        <v>202006</v>
      </c>
      <c r="C6769" s="15">
        <v>39</v>
      </c>
      <c r="D6769" s="15" t="s">
        <v>40</v>
      </c>
      <c r="E6769" s="16">
        <v>4562342690074</v>
      </c>
      <c r="F6769" s="15">
        <v>0</v>
      </c>
      <c r="G6769" s="15">
        <v>0</v>
      </c>
      <c r="H6769" s="15" t="s">
        <v>24</v>
      </c>
      <c r="I6769" s="15" t="s">
        <v>19</v>
      </c>
      <c r="J6769" s="15" t="s">
        <v>329</v>
      </c>
      <c r="K6769" s="15">
        <v>16</v>
      </c>
      <c r="L6769" s="15">
        <v>0</v>
      </c>
      <c r="M6769" s="15">
        <v>0</v>
      </c>
      <c r="N6769" s="15">
        <v>0</v>
      </c>
      <c r="O6769" s="15"/>
      <c r="P6769" s="15"/>
      <c r="Q6769" s="15"/>
    </row>
    <row r="6770" spans="1:17" x14ac:dyDescent="0.15">
      <c r="A6770" t="str">
        <f t="shared" si="110"/>
        <v>202006_39_4562342690081</v>
      </c>
      <c r="B6770" s="15">
        <v>202006</v>
      </c>
      <c r="C6770" s="15">
        <v>39</v>
      </c>
      <c r="D6770" s="15" t="s">
        <v>40</v>
      </c>
      <c r="E6770" s="16">
        <v>4562342690081</v>
      </c>
      <c r="F6770" s="15">
        <v>0</v>
      </c>
      <c r="G6770" s="15">
        <v>0</v>
      </c>
      <c r="H6770" s="15" t="s">
        <v>25</v>
      </c>
      <c r="I6770" s="15" t="s">
        <v>19</v>
      </c>
      <c r="J6770" s="15" t="s">
        <v>329</v>
      </c>
      <c r="K6770" s="15">
        <v>3</v>
      </c>
      <c r="L6770" s="15">
        <v>0</v>
      </c>
      <c r="M6770" s="15">
        <v>0</v>
      </c>
      <c r="N6770" s="15">
        <v>0</v>
      </c>
      <c r="O6770" s="15"/>
      <c r="P6770" s="15"/>
      <c r="Q6770" s="15"/>
    </row>
    <row r="6771" spans="1:17" x14ac:dyDescent="0.15">
      <c r="A6771" t="str">
        <f t="shared" si="110"/>
        <v>202006_44_4562342690029</v>
      </c>
      <c r="B6771" s="15">
        <v>202006</v>
      </c>
      <c r="C6771" s="15">
        <v>44</v>
      </c>
      <c r="D6771" s="15" t="s">
        <v>42</v>
      </c>
      <c r="E6771" s="16">
        <v>4562342690029</v>
      </c>
      <c r="F6771" s="15">
        <v>0</v>
      </c>
      <c r="G6771" s="15">
        <v>0</v>
      </c>
      <c r="H6771" s="15" t="s">
        <v>18</v>
      </c>
      <c r="I6771" s="15" t="s">
        <v>19</v>
      </c>
      <c r="J6771" s="15" t="s">
        <v>329</v>
      </c>
      <c r="K6771" s="15">
        <v>5</v>
      </c>
      <c r="L6771" s="15">
        <v>0</v>
      </c>
      <c r="M6771" s="15">
        <v>0</v>
      </c>
      <c r="N6771" s="15">
        <v>0</v>
      </c>
      <c r="O6771" s="15"/>
      <c r="P6771" s="15"/>
      <c r="Q6771" s="15"/>
    </row>
    <row r="6772" spans="1:17" x14ac:dyDescent="0.15">
      <c r="A6772" t="str">
        <f t="shared" si="110"/>
        <v>202006_44_4562342690036</v>
      </c>
      <c r="B6772" s="15">
        <v>202006</v>
      </c>
      <c r="C6772" s="15">
        <v>44</v>
      </c>
      <c r="D6772" s="15" t="s">
        <v>42</v>
      </c>
      <c r="E6772" s="16">
        <v>4562342690036</v>
      </c>
      <c r="F6772" s="15">
        <v>0</v>
      </c>
      <c r="G6772" s="15">
        <v>0</v>
      </c>
      <c r="H6772" s="15" t="s">
        <v>20</v>
      </c>
      <c r="I6772" s="15" t="s">
        <v>19</v>
      </c>
      <c r="J6772" s="15" t="s">
        <v>329</v>
      </c>
      <c r="K6772" s="15">
        <v>4</v>
      </c>
      <c r="L6772" s="15">
        <v>0</v>
      </c>
      <c r="M6772" s="15">
        <v>0</v>
      </c>
      <c r="N6772" s="15">
        <v>0</v>
      </c>
      <c r="O6772" s="15"/>
      <c r="P6772" s="15"/>
      <c r="Q6772" s="15"/>
    </row>
    <row r="6773" spans="1:17" x14ac:dyDescent="0.15">
      <c r="A6773" t="str">
        <f t="shared" si="110"/>
        <v>202006_44_4562342690050</v>
      </c>
      <c r="B6773" s="15">
        <v>202006</v>
      </c>
      <c r="C6773" s="15">
        <v>44</v>
      </c>
      <c r="D6773" s="15" t="s">
        <v>42</v>
      </c>
      <c r="E6773" s="16">
        <v>4562342690050</v>
      </c>
      <c r="F6773" s="15">
        <v>0</v>
      </c>
      <c r="G6773" s="15">
        <v>0</v>
      </c>
      <c r="H6773" s="15" t="s">
        <v>22</v>
      </c>
      <c r="I6773" s="15" t="s">
        <v>19</v>
      </c>
      <c r="J6773" s="15" t="s">
        <v>329</v>
      </c>
      <c r="K6773" s="15">
        <v>6</v>
      </c>
      <c r="L6773" s="15">
        <v>0</v>
      </c>
      <c r="M6773" s="15">
        <v>0</v>
      </c>
      <c r="N6773" s="15">
        <v>0</v>
      </c>
      <c r="O6773" s="15"/>
      <c r="P6773" s="15"/>
      <c r="Q6773" s="15"/>
    </row>
    <row r="6774" spans="1:17" x14ac:dyDescent="0.15">
      <c r="A6774" t="str">
        <f t="shared" si="110"/>
        <v>202006_44_4562342690043</v>
      </c>
      <c r="B6774" s="15">
        <v>202006</v>
      </c>
      <c r="C6774" s="15">
        <v>44</v>
      </c>
      <c r="D6774" s="15" t="s">
        <v>42</v>
      </c>
      <c r="E6774" s="16">
        <v>4562342690043</v>
      </c>
      <c r="F6774" s="15">
        <v>0</v>
      </c>
      <c r="G6774" s="15">
        <v>0</v>
      </c>
      <c r="H6774" s="15" t="s">
        <v>21</v>
      </c>
      <c r="I6774" s="15" t="s">
        <v>19</v>
      </c>
      <c r="J6774" s="15" t="s">
        <v>329</v>
      </c>
      <c r="K6774" s="15">
        <v>10</v>
      </c>
      <c r="L6774" s="15">
        <v>1</v>
      </c>
      <c r="M6774" s="15">
        <v>0</v>
      </c>
      <c r="N6774" s="15">
        <v>0</v>
      </c>
      <c r="O6774" s="15"/>
      <c r="P6774" s="15"/>
      <c r="Q6774" s="15"/>
    </row>
    <row r="6775" spans="1:17" x14ac:dyDescent="0.15">
      <c r="A6775" t="str">
        <f t="shared" si="110"/>
        <v>202006_44_4562342690067</v>
      </c>
      <c r="B6775" s="15">
        <v>202006</v>
      </c>
      <c r="C6775" s="15">
        <v>44</v>
      </c>
      <c r="D6775" s="15" t="s">
        <v>42</v>
      </c>
      <c r="E6775" s="16">
        <v>4562342690067</v>
      </c>
      <c r="F6775" s="15">
        <v>0</v>
      </c>
      <c r="G6775" s="15">
        <v>0</v>
      </c>
      <c r="H6775" s="15" t="s">
        <v>23</v>
      </c>
      <c r="I6775" s="15" t="s">
        <v>19</v>
      </c>
      <c r="J6775" s="15" t="s">
        <v>329</v>
      </c>
      <c r="K6775" s="15">
        <v>18</v>
      </c>
      <c r="L6775" s="15">
        <v>1</v>
      </c>
      <c r="M6775" s="15">
        <v>0</v>
      </c>
      <c r="N6775" s="15">
        <v>0</v>
      </c>
      <c r="O6775" s="15"/>
      <c r="P6775" s="15"/>
      <c r="Q6775" s="15"/>
    </row>
    <row r="6776" spans="1:17" x14ac:dyDescent="0.15">
      <c r="A6776" t="str">
        <f t="shared" si="110"/>
        <v>202006_44_4562342690074</v>
      </c>
      <c r="B6776" s="15">
        <v>202006</v>
      </c>
      <c r="C6776" s="15">
        <v>44</v>
      </c>
      <c r="D6776" s="15" t="s">
        <v>42</v>
      </c>
      <c r="E6776" s="16">
        <v>4562342690074</v>
      </c>
      <c r="F6776" s="15">
        <v>0</v>
      </c>
      <c r="G6776" s="15">
        <v>0</v>
      </c>
      <c r="H6776" s="15" t="s">
        <v>24</v>
      </c>
      <c r="I6776" s="15" t="s">
        <v>19</v>
      </c>
      <c r="J6776" s="15" t="s">
        <v>329</v>
      </c>
      <c r="K6776" s="15">
        <v>18</v>
      </c>
      <c r="L6776" s="15">
        <v>0</v>
      </c>
      <c r="M6776" s="15">
        <v>0</v>
      </c>
      <c r="N6776" s="15">
        <v>0</v>
      </c>
      <c r="O6776" s="15"/>
      <c r="P6776" s="15"/>
      <c r="Q6776" s="15"/>
    </row>
    <row r="6777" spans="1:17" x14ac:dyDescent="0.15">
      <c r="A6777" t="str">
        <f t="shared" si="110"/>
        <v>202006_44_4562342690081</v>
      </c>
      <c r="B6777" s="15">
        <v>202006</v>
      </c>
      <c r="C6777" s="15">
        <v>44</v>
      </c>
      <c r="D6777" s="15" t="s">
        <v>42</v>
      </c>
      <c r="E6777" s="16">
        <v>4562342690081</v>
      </c>
      <c r="F6777" s="15">
        <v>0</v>
      </c>
      <c r="G6777" s="15">
        <v>0</v>
      </c>
      <c r="H6777" s="15" t="s">
        <v>25</v>
      </c>
      <c r="I6777" s="15" t="s">
        <v>19</v>
      </c>
      <c r="J6777" s="15" t="s">
        <v>329</v>
      </c>
      <c r="K6777" s="15">
        <v>6</v>
      </c>
      <c r="L6777" s="15">
        <v>0</v>
      </c>
      <c r="M6777" s="15">
        <v>0</v>
      </c>
      <c r="N6777" s="15">
        <v>0</v>
      </c>
      <c r="O6777" s="15"/>
      <c r="P6777" s="15"/>
      <c r="Q6777" s="15"/>
    </row>
    <row r="6778" spans="1:17" x14ac:dyDescent="0.15">
      <c r="A6778" t="str">
        <f t="shared" si="110"/>
        <v>202006_78_4562342690029</v>
      </c>
      <c r="B6778" s="15">
        <v>202006</v>
      </c>
      <c r="C6778" s="15">
        <v>78</v>
      </c>
      <c r="D6778" s="15" t="s">
        <v>45</v>
      </c>
      <c r="E6778" s="16">
        <v>4562342690029</v>
      </c>
      <c r="F6778" s="15">
        <v>0</v>
      </c>
      <c r="G6778" s="15">
        <v>0</v>
      </c>
      <c r="H6778" s="15" t="s">
        <v>18</v>
      </c>
      <c r="I6778" s="15" t="s">
        <v>19</v>
      </c>
      <c r="J6778" s="15" t="s">
        <v>329</v>
      </c>
      <c r="K6778" s="15">
        <v>6</v>
      </c>
      <c r="L6778" s="15">
        <v>0</v>
      </c>
      <c r="M6778" s="15">
        <v>0</v>
      </c>
      <c r="N6778" s="15">
        <v>0</v>
      </c>
      <c r="O6778" s="15"/>
      <c r="P6778" s="15"/>
      <c r="Q6778" s="15"/>
    </row>
    <row r="6779" spans="1:17" x14ac:dyDescent="0.15">
      <c r="A6779" t="str">
        <f t="shared" si="110"/>
        <v>202006_78_4562342690036</v>
      </c>
      <c r="B6779" s="15">
        <v>202006</v>
      </c>
      <c r="C6779" s="15">
        <v>78</v>
      </c>
      <c r="D6779" s="15" t="s">
        <v>45</v>
      </c>
      <c r="E6779" s="16">
        <v>4562342690036</v>
      </c>
      <c r="F6779" s="15">
        <v>0</v>
      </c>
      <c r="G6779" s="15">
        <v>0</v>
      </c>
      <c r="H6779" s="15" t="s">
        <v>20</v>
      </c>
      <c r="I6779" s="15" t="s">
        <v>19</v>
      </c>
      <c r="J6779" s="15" t="s">
        <v>329</v>
      </c>
      <c r="K6779" s="15">
        <v>4</v>
      </c>
      <c r="L6779" s="15">
        <v>0</v>
      </c>
      <c r="M6779" s="15">
        <v>0</v>
      </c>
      <c r="N6779" s="15">
        <v>0</v>
      </c>
      <c r="O6779" s="15"/>
      <c r="P6779" s="15"/>
      <c r="Q6779" s="15"/>
    </row>
    <row r="6780" spans="1:17" x14ac:dyDescent="0.15">
      <c r="A6780" t="str">
        <f t="shared" si="110"/>
        <v>202006_78_4562342690050</v>
      </c>
      <c r="B6780" s="15">
        <v>202006</v>
      </c>
      <c r="C6780" s="15">
        <v>78</v>
      </c>
      <c r="D6780" s="15" t="s">
        <v>45</v>
      </c>
      <c r="E6780" s="16">
        <v>4562342690050</v>
      </c>
      <c r="F6780" s="15">
        <v>0</v>
      </c>
      <c r="G6780" s="15">
        <v>0</v>
      </c>
      <c r="H6780" s="15" t="s">
        <v>22</v>
      </c>
      <c r="I6780" s="15" t="s">
        <v>19</v>
      </c>
      <c r="J6780" s="15" t="s">
        <v>329</v>
      </c>
      <c r="K6780" s="15">
        <v>7</v>
      </c>
      <c r="L6780" s="15">
        <v>0</v>
      </c>
      <c r="M6780" s="15">
        <v>0</v>
      </c>
      <c r="N6780" s="15">
        <v>0</v>
      </c>
      <c r="O6780" s="15"/>
      <c r="P6780" s="15"/>
      <c r="Q6780" s="15"/>
    </row>
    <row r="6781" spans="1:17" x14ac:dyDescent="0.15">
      <c r="A6781" t="str">
        <f t="shared" si="110"/>
        <v>202006_78_4562342690043</v>
      </c>
      <c r="B6781" s="15">
        <v>202006</v>
      </c>
      <c r="C6781" s="15">
        <v>78</v>
      </c>
      <c r="D6781" s="15" t="s">
        <v>45</v>
      </c>
      <c r="E6781" s="16">
        <v>4562342690043</v>
      </c>
      <c r="F6781" s="15">
        <v>0</v>
      </c>
      <c r="G6781" s="15">
        <v>0</v>
      </c>
      <c r="H6781" s="15" t="s">
        <v>21</v>
      </c>
      <c r="I6781" s="15" t="s">
        <v>19</v>
      </c>
      <c r="J6781" s="15" t="s">
        <v>329</v>
      </c>
      <c r="K6781" s="15">
        <v>6</v>
      </c>
      <c r="L6781" s="15">
        <v>0</v>
      </c>
      <c r="M6781" s="15">
        <v>0</v>
      </c>
      <c r="N6781" s="15">
        <v>0</v>
      </c>
      <c r="O6781" s="15"/>
      <c r="P6781" s="15"/>
      <c r="Q6781" s="15"/>
    </row>
    <row r="6782" spans="1:17" x14ac:dyDescent="0.15">
      <c r="A6782" t="str">
        <f t="shared" si="110"/>
        <v>202006_78_4562342690067</v>
      </c>
      <c r="B6782" s="15">
        <v>202006</v>
      </c>
      <c r="C6782" s="15">
        <v>78</v>
      </c>
      <c r="D6782" s="15" t="s">
        <v>45</v>
      </c>
      <c r="E6782" s="16">
        <v>4562342690067</v>
      </c>
      <c r="F6782" s="15">
        <v>0</v>
      </c>
      <c r="G6782" s="15">
        <v>0</v>
      </c>
      <c r="H6782" s="15" t="s">
        <v>23</v>
      </c>
      <c r="I6782" s="15" t="s">
        <v>19</v>
      </c>
      <c r="J6782" s="15" t="s">
        <v>329</v>
      </c>
      <c r="K6782" s="15">
        <v>14</v>
      </c>
      <c r="L6782" s="15">
        <v>1</v>
      </c>
      <c r="M6782" s="15">
        <v>0</v>
      </c>
      <c r="N6782" s="15">
        <v>0</v>
      </c>
      <c r="O6782" s="15"/>
      <c r="P6782" s="15"/>
      <c r="Q6782" s="15"/>
    </row>
    <row r="6783" spans="1:17" x14ac:dyDescent="0.15">
      <c r="A6783" t="str">
        <f t="shared" si="110"/>
        <v>202006_78_4562342690074</v>
      </c>
      <c r="B6783" s="15">
        <v>202006</v>
      </c>
      <c r="C6783" s="15">
        <v>78</v>
      </c>
      <c r="D6783" s="15" t="s">
        <v>45</v>
      </c>
      <c r="E6783" s="16">
        <v>4562342690074</v>
      </c>
      <c r="F6783" s="15">
        <v>0</v>
      </c>
      <c r="G6783" s="15">
        <v>0</v>
      </c>
      <c r="H6783" s="15" t="s">
        <v>24</v>
      </c>
      <c r="I6783" s="15" t="s">
        <v>19</v>
      </c>
      <c r="J6783" s="15" t="s">
        <v>329</v>
      </c>
      <c r="K6783" s="15">
        <v>4</v>
      </c>
      <c r="L6783" s="15">
        <v>1</v>
      </c>
      <c r="M6783" s="15">
        <v>0</v>
      </c>
      <c r="N6783" s="15">
        <v>0</v>
      </c>
      <c r="O6783" s="15"/>
      <c r="P6783" s="15"/>
      <c r="Q6783" s="15"/>
    </row>
    <row r="6784" spans="1:17" x14ac:dyDescent="0.15">
      <c r="A6784" t="str">
        <f t="shared" si="110"/>
        <v>202006_78_4562342690081</v>
      </c>
      <c r="B6784" s="15">
        <v>202006</v>
      </c>
      <c r="C6784" s="15">
        <v>78</v>
      </c>
      <c r="D6784" s="15" t="s">
        <v>45</v>
      </c>
      <c r="E6784" s="16">
        <v>4562342690081</v>
      </c>
      <c r="F6784" s="15">
        <v>0</v>
      </c>
      <c r="G6784" s="15">
        <v>0</v>
      </c>
      <c r="H6784" s="15" t="s">
        <v>25</v>
      </c>
      <c r="I6784" s="15" t="s">
        <v>19</v>
      </c>
      <c r="J6784" s="15" t="s">
        <v>329</v>
      </c>
      <c r="K6784" s="15">
        <v>1</v>
      </c>
      <c r="L6784" s="15">
        <v>1</v>
      </c>
      <c r="M6784" s="15">
        <v>0</v>
      </c>
      <c r="N6784" s="15">
        <v>0</v>
      </c>
      <c r="O6784" s="15"/>
      <c r="P6784" s="15"/>
      <c r="Q6784" s="15"/>
    </row>
    <row r="6785" spans="1:17" x14ac:dyDescent="0.15">
      <c r="A6785" t="str">
        <f t="shared" si="110"/>
        <v>202006_135_4562342690029</v>
      </c>
      <c r="B6785" s="15">
        <v>202006</v>
      </c>
      <c r="C6785" s="15">
        <v>135</v>
      </c>
      <c r="D6785" s="15" t="s">
        <v>55</v>
      </c>
      <c r="E6785" s="16">
        <v>4562342690029</v>
      </c>
      <c r="F6785" s="15">
        <v>0</v>
      </c>
      <c r="G6785" s="15">
        <v>0</v>
      </c>
      <c r="H6785" s="15" t="s">
        <v>18</v>
      </c>
      <c r="I6785" s="15" t="s">
        <v>19</v>
      </c>
      <c r="J6785" s="15" t="s">
        <v>329</v>
      </c>
      <c r="K6785" s="15">
        <v>20</v>
      </c>
      <c r="L6785" s="15">
        <v>0</v>
      </c>
      <c r="M6785" s="15">
        <v>0</v>
      </c>
      <c r="N6785" s="15">
        <v>0</v>
      </c>
      <c r="O6785" s="15"/>
      <c r="P6785" s="15"/>
      <c r="Q6785" s="15"/>
    </row>
    <row r="6786" spans="1:17" x14ac:dyDescent="0.15">
      <c r="A6786" t="str">
        <f t="shared" si="110"/>
        <v>202006_135_4562342690036</v>
      </c>
      <c r="B6786" s="15">
        <v>202006</v>
      </c>
      <c r="C6786" s="15">
        <v>135</v>
      </c>
      <c r="D6786" s="15" t="s">
        <v>55</v>
      </c>
      <c r="E6786" s="16">
        <v>4562342690036</v>
      </c>
      <c r="F6786" s="15">
        <v>0</v>
      </c>
      <c r="G6786" s="15">
        <v>0</v>
      </c>
      <c r="H6786" s="15" t="s">
        <v>20</v>
      </c>
      <c r="I6786" s="15" t="s">
        <v>19</v>
      </c>
      <c r="J6786" s="15" t="s">
        <v>329</v>
      </c>
      <c r="K6786" s="15">
        <v>4</v>
      </c>
      <c r="L6786" s="15">
        <v>0</v>
      </c>
      <c r="M6786" s="15">
        <v>0</v>
      </c>
      <c r="N6786" s="15">
        <v>0</v>
      </c>
      <c r="O6786" s="15"/>
      <c r="P6786" s="15"/>
      <c r="Q6786" s="15"/>
    </row>
    <row r="6787" spans="1:17" x14ac:dyDescent="0.15">
      <c r="A6787" t="str">
        <f t="shared" si="110"/>
        <v>202006_135_4562342690050</v>
      </c>
      <c r="B6787" s="15">
        <v>202006</v>
      </c>
      <c r="C6787" s="15">
        <v>135</v>
      </c>
      <c r="D6787" s="15" t="s">
        <v>55</v>
      </c>
      <c r="E6787" s="16">
        <v>4562342690050</v>
      </c>
      <c r="F6787" s="15">
        <v>0</v>
      </c>
      <c r="G6787" s="15">
        <v>0</v>
      </c>
      <c r="H6787" s="15" t="s">
        <v>22</v>
      </c>
      <c r="I6787" s="15" t="s">
        <v>19</v>
      </c>
      <c r="J6787" s="15" t="s">
        <v>329</v>
      </c>
      <c r="K6787" s="15">
        <v>5</v>
      </c>
      <c r="L6787" s="15">
        <v>0</v>
      </c>
      <c r="M6787" s="15">
        <v>0</v>
      </c>
      <c r="N6787" s="15">
        <v>0</v>
      </c>
      <c r="O6787" s="15"/>
      <c r="P6787" s="15"/>
      <c r="Q6787" s="15"/>
    </row>
    <row r="6788" spans="1:17" x14ac:dyDescent="0.15">
      <c r="A6788" t="str">
        <f t="shared" si="110"/>
        <v>202006_135_4562342690043</v>
      </c>
      <c r="B6788" s="15">
        <v>202006</v>
      </c>
      <c r="C6788" s="15">
        <v>135</v>
      </c>
      <c r="D6788" s="15" t="s">
        <v>55</v>
      </c>
      <c r="E6788" s="16">
        <v>4562342690043</v>
      </c>
      <c r="F6788" s="15">
        <v>0</v>
      </c>
      <c r="G6788" s="15">
        <v>0</v>
      </c>
      <c r="H6788" s="15" t="s">
        <v>21</v>
      </c>
      <c r="I6788" s="15" t="s">
        <v>19</v>
      </c>
      <c r="J6788" s="15" t="s">
        <v>329</v>
      </c>
      <c r="K6788" s="15">
        <v>14</v>
      </c>
      <c r="L6788" s="15">
        <v>1</v>
      </c>
      <c r="M6788" s="15">
        <v>0</v>
      </c>
      <c r="N6788" s="15">
        <v>0</v>
      </c>
      <c r="O6788" s="15"/>
      <c r="P6788" s="15"/>
      <c r="Q6788" s="15"/>
    </row>
    <row r="6789" spans="1:17" x14ac:dyDescent="0.15">
      <c r="A6789" t="str">
        <f t="shared" si="110"/>
        <v>202006_135_4562342690067</v>
      </c>
      <c r="B6789" s="15">
        <v>202006</v>
      </c>
      <c r="C6789" s="15">
        <v>135</v>
      </c>
      <c r="D6789" s="15" t="s">
        <v>55</v>
      </c>
      <c r="E6789" s="16">
        <v>4562342690067</v>
      </c>
      <c r="F6789" s="15">
        <v>0</v>
      </c>
      <c r="G6789" s="15">
        <v>0</v>
      </c>
      <c r="H6789" s="15" t="s">
        <v>23</v>
      </c>
      <c r="I6789" s="15" t="s">
        <v>19</v>
      </c>
      <c r="J6789" s="15" t="s">
        <v>329</v>
      </c>
      <c r="K6789" s="15">
        <v>21</v>
      </c>
      <c r="L6789" s="15">
        <v>0</v>
      </c>
      <c r="M6789" s="15">
        <v>0</v>
      </c>
      <c r="N6789" s="15">
        <v>0</v>
      </c>
      <c r="O6789" s="15"/>
      <c r="P6789" s="15"/>
      <c r="Q6789" s="15"/>
    </row>
    <row r="6790" spans="1:17" x14ac:dyDescent="0.15">
      <c r="A6790" t="str">
        <f t="shared" si="110"/>
        <v>202006_135_4562342690074</v>
      </c>
      <c r="B6790" s="15">
        <v>202006</v>
      </c>
      <c r="C6790" s="15">
        <v>135</v>
      </c>
      <c r="D6790" s="15" t="s">
        <v>55</v>
      </c>
      <c r="E6790" s="16">
        <v>4562342690074</v>
      </c>
      <c r="F6790" s="15">
        <v>0</v>
      </c>
      <c r="G6790" s="15">
        <v>0</v>
      </c>
      <c r="H6790" s="15" t="s">
        <v>24</v>
      </c>
      <c r="I6790" s="15" t="s">
        <v>19</v>
      </c>
      <c r="J6790" s="15" t="s">
        <v>329</v>
      </c>
      <c r="K6790" s="15">
        <v>13</v>
      </c>
      <c r="L6790" s="15">
        <v>1</v>
      </c>
      <c r="M6790" s="15">
        <v>0</v>
      </c>
      <c r="N6790" s="15">
        <v>0</v>
      </c>
      <c r="O6790" s="15"/>
      <c r="P6790" s="15"/>
      <c r="Q6790" s="15"/>
    </row>
    <row r="6791" spans="1:17" x14ac:dyDescent="0.15">
      <c r="A6791" t="str">
        <f t="shared" si="110"/>
        <v>202006_135_4562342690081</v>
      </c>
      <c r="B6791" s="15">
        <v>202006</v>
      </c>
      <c r="C6791" s="15">
        <v>135</v>
      </c>
      <c r="D6791" s="15" t="s">
        <v>55</v>
      </c>
      <c r="E6791" s="16">
        <v>4562342690081</v>
      </c>
      <c r="F6791" s="15">
        <v>0</v>
      </c>
      <c r="G6791" s="15">
        <v>0</v>
      </c>
      <c r="H6791" s="15" t="s">
        <v>25</v>
      </c>
      <c r="I6791" s="15" t="s">
        <v>19</v>
      </c>
      <c r="J6791" s="15" t="s">
        <v>329</v>
      </c>
      <c r="K6791" s="15">
        <v>2</v>
      </c>
      <c r="L6791" s="15">
        <v>0</v>
      </c>
      <c r="M6791" s="15">
        <v>0</v>
      </c>
      <c r="N6791" s="15">
        <v>0</v>
      </c>
      <c r="O6791" s="15"/>
      <c r="P6791" s="15"/>
      <c r="Q6791" s="15"/>
    </row>
    <row r="6792" spans="1:17" x14ac:dyDescent="0.15">
      <c r="A6792" t="str">
        <f t="shared" si="110"/>
        <v>202006_154_4562342690029</v>
      </c>
      <c r="B6792" s="15">
        <v>202006</v>
      </c>
      <c r="C6792" s="15">
        <v>154</v>
      </c>
      <c r="D6792" s="15" t="s">
        <v>57</v>
      </c>
      <c r="E6792" s="16">
        <v>4562342690029</v>
      </c>
      <c r="F6792" s="15">
        <v>0</v>
      </c>
      <c r="G6792" s="15">
        <v>0</v>
      </c>
      <c r="H6792" s="15" t="s">
        <v>18</v>
      </c>
      <c r="I6792" s="15" t="s">
        <v>19</v>
      </c>
      <c r="J6792" s="15" t="s">
        <v>329</v>
      </c>
      <c r="K6792" s="15">
        <v>15</v>
      </c>
      <c r="L6792" s="15">
        <v>0</v>
      </c>
      <c r="M6792" s="15">
        <v>0</v>
      </c>
      <c r="N6792" s="15">
        <v>0</v>
      </c>
      <c r="O6792" s="15"/>
      <c r="P6792" s="15"/>
      <c r="Q6792" s="15"/>
    </row>
    <row r="6793" spans="1:17" x14ac:dyDescent="0.15">
      <c r="A6793" t="str">
        <f t="shared" si="110"/>
        <v>202006_154_4562342690036</v>
      </c>
      <c r="B6793" s="15">
        <v>202006</v>
      </c>
      <c r="C6793" s="15">
        <v>154</v>
      </c>
      <c r="D6793" s="15" t="s">
        <v>57</v>
      </c>
      <c r="E6793" s="16">
        <v>4562342690036</v>
      </c>
      <c r="F6793" s="15">
        <v>0</v>
      </c>
      <c r="G6793" s="15">
        <v>0</v>
      </c>
      <c r="H6793" s="15" t="s">
        <v>20</v>
      </c>
      <c r="I6793" s="15" t="s">
        <v>19</v>
      </c>
      <c r="J6793" s="15" t="s">
        <v>329</v>
      </c>
      <c r="K6793" s="15">
        <v>4</v>
      </c>
      <c r="L6793" s="15">
        <v>0</v>
      </c>
      <c r="M6793" s="15">
        <v>0</v>
      </c>
      <c r="N6793" s="15">
        <v>0</v>
      </c>
      <c r="O6793" s="15"/>
      <c r="P6793" s="15"/>
      <c r="Q6793" s="15"/>
    </row>
    <row r="6794" spans="1:17" x14ac:dyDescent="0.15">
      <c r="A6794" t="str">
        <f t="shared" si="110"/>
        <v>202006_154_4562342690050</v>
      </c>
      <c r="B6794" s="15">
        <v>202006</v>
      </c>
      <c r="C6794" s="15">
        <v>154</v>
      </c>
      <c r="D6794" s="15" t="s">
        <v>57</v>
      </c>
      <c r="E6794" s="16">
        <v>4562342690050</v>
      </c>
      <c r="F6794" s="15">
        <v>0</v>
      </c>
      <c r="G6794" s="15">
        <v>0</v>
      </c>
      <c r="H6794" s="15" t="s">
        <v>22</v>
      </c>
      <c r="I6794" s="15" t="s">
        <v>19</v>
      </c>
      <c r="J6794" s="15" t="s">
        <v>329</v>
      </c>
      <c r="K6794" s="15">
        <v>2</v>
      </c>
      <c r="L6794" s="15">
        <v>1</v>
      </c>
      <c r="M6794" s="15">
        <v>0</v>
      </c>
      <c r="N6794" s="15">
        <v>0</v>
      </c>
      <c r="O6794" s="15"/>
      <c r="P6794" s="15"/>
      <c r="Q6794" s="15"/>
    </row>
    <row r="6795" spans="1:17" x14ac:dyDescent="0.15">
      <c r="A6795" t="str">
        <f t="shared" si="110"/>
        <v>202006_154_4562342690043</v>
      </c>
      <c r="B6795" s="15">
        <v>202006</v>
      </c>
      <c r="C6795" s="15">
        <v>154</v>
      </c>
      <c r="D6795" s="15" t="s">
        <v>57</v>
      </c>
      <c r="E6795" s="16">
        <v>4562342690043</v>
      </c>
      <c r="F6795" s="15">
        <v>0</v>
      </c>
      <c r="G6795" s="15">
        <v>0</v>
      </c>
      <c r="H6795" s="15" t="s">
        <v>21</v>
      </c>
      <c r="I6795" s="15" t="s">
        <v>19</v>
      </c>
      <c r="J6795" s="15" t="s">
        <v>329</v>
      </c>
      <c r="K6795" s="15">
        <v>6</v>
      </c>
      <c r="L6795" s="15">
        <v>0</v>
      </c>
      <c r="M6795" s="15">
        <v>0</v>
      </c>
      <c r="N6795" s="15">
        <v>0</v>
      </c>
      <c r="O6795" s="15"/>
      <c r="P6795" s="15"/>
      <c r="Q6795" s="15"/>
    </row>
    <row r="6796" spans="1:17" x14ac:dyDescent="0.15">
      <c r="A6796" t="str">
        <f t="shared" si="110"/>
        <v>202006_154_4562342690067</v>
      </c>
      <c r="B6796" s="15">
        <v>202006</v>
      </c>
      <c r="C6796" s="15">
        <v>154</v>
      </c>
      <c r="D6796" s="15" t="s">
        <v>57</v>
      </c>
      <c r="E6796" s="16">
        <v>4562342690067</v>
      </c>
      <c r="F6796" s="15">
        <v>0</v>
      </c>
      <c r="G6796" s="15">
        <v>0</v>
      </c>
      <c r="H6796" s="15" t="s">
        <v>23</v>
      </c>
      <c r="I6796" s="15" t="s">
        <v>19</v>
      </c>
      <c r="J6796" s="15" t="s">
        <v>329</v>
      </c>
      <c r="K6796" s="15">
        <v>15</v>
      </c>
      <c r="L6796" s="15">
        <v>0</v>
      </c>
      <c r="M6796" s="15">
        <v>0</v>
      </c>
      <c r="N6796" s="15">
        <v>0</v>
      </c>
      <c r="O6796" s="15"/>
      <c r="P6796" s="15"/>
      <c r="Q6796" s="15"/>
    </row>
    <row r="6797" spans="1:17" x14ac:dyDescent="0.15">
      <c r="A6797" t="str">
        <f t="shared" si="110"/>
        <v>202006_154_4562342690074</v>
      </c>
      <c r="B6797" s="15">
        <v>202006</v>
      </c>
      <c r="C6797" s="15">
        <v>154</v>
      </c>
      <c r="D6797" s="15" t="s">
        <v>57</v>
      </c>
      <c r="E6797" s="16">
        <v>4562342690074</v>
      </c>
      <c r="F6797" s="15">
        <v>0</v>
      </c>
      <c r="G6797" s="15">
        <v>0</v>
      </c>
      <c r="H6797" s="15" t="s">
        <v>24</v>
      </c>
      <c r="I6797" s="15" t="s">
        <v>19</v>
      </c>
      <c r="J6797" s="15" t="s">
        <v>329</v>
      </c>
      <c r="K6797" s="15">
        <v>8</v>
      </c>
      <c r="L6797" s="15">
        <v>0</v>
      </c>
      <c r="M6797" s="15">
        <v>0</v>
      </c>
      <c r="N6797" s="15">
        <v>0</v>
      </c>
      <c r="O6797" s="15"/>
      <c r="P6797" s="15"/>
      <c r="Q6797" s="15"/>
    </row>
    <row r="6798" spans="1:17" x14ac:dyDescent="0.15">
      <c r="A6798" t="str">
        <f t="shared" ref="A6798:A6826" si="111">B6798&amp;"_"&amp;C6798&amp;"_"&amp;E6798</f>
        <v>202006_154_4562342690081</v>
      </c>
      <c r="B6798" s="15">
        <v>202006</v>
      </c>
      <c r="C6798" s="15">
        <v>154</v>
      </c>
      <c r="D6798" s="15" t="s">
        <v>57</v>
      </c>
      <c r="E6798" s="16">
        <v>4562342690081</v>
      </c>
      <c r="F6798" s="15">
        <v>0</v>
      </c>
      <c r="G6798" s="15">
        <v>0</v>
      </c>
      <c r="H6798" s="15" t="s">
        <v>25</v>
      </c>
      <c r="I6798" s="15" t="s">
        <v>19</v>
      </c>
      <c r="J6798" s="15" t="s">
        <v>329</v>
      </c>
      <c r="K6798" s="15">
        <v>1</v>
      </c>
      <c r="L6798" s="15">
        <v>0</v>
      </c>
      <c r="M6798" s="15">
        <v>0</v>
      </c>
      <c r="N6798" s="15">
        <v>0</v>
      </c>
      <c r="O6798" s="15"/>
      <c r="P6798" s="15"/>
      <c r="Q6798" s="15"/>
    </row>
    <row r="6799" spans="1:17" x14ac:dyDescent="0.15">
      <c r="A6799" t="str">
        <f t="shared" si="111"/>
        <v>202006_210_4562342690029</v>
      </c>
      <c r="B6799" s="15">
        <v>202006</v>
      </c>
      <c r="C6799" s="15">
        <v>210</v>
      </c>
      <c r="D6799" s="15" t="s">
        <v>64</v>
      </c>
      <c r="E6799" s="16">
        <v>4562342690029</v>
      </c>
      <c r="F6799" s="15">
        <v>0</v>
      </c>
      <c r="G6799" s="15">
        <v>0</v>
      </c>
      <c r="H6799" s="15" t="s">
        <v>18</v>
      </c>
      <c r="I6799" s="15" t="s">
        <v>19</v>
      </c>
      <c r="J6799" s="15" t="s">
        <v>329</v>
      </c>
      <c r="K6799" s="15">
        <v>6</v>
      </c>
      <c r="L6799" s="15">
        <v>1</v>
      </c>
      <c r="M6799" s="15">
        <v>0</v>
      </c>
      <c r="N6799" s="15">
        <v>0</v>
      </c>
      <c r="O6799" s="15"/>
      <c r="P6799" s="15"/>
      <c r="Q6799" s="15"/>
    </row>
    <row r="6800" spans="1:17" x14ac:dyDescent="0.15">
      <c r="A6800" t="str">
        <f t="shared" si="111"/>
        <v>202006_210_4562342690036</v>
      </c>
      <c r="B6800" s="15">
        <v>202006</v>
      </c>
      <c r="C6800" s="15">
        <v>210</v>
      </c>
      <c r="D6800" s="15" t="s">
        <v>64</v>
      </c>
      <c r="E6800" s="16">
        <v>4562342690036</v>
      </c>
      <c r="F6800" s="15">
        <v>0</v>
      </c>
      <c r="G6800" s="15">
        <v>0</v>
      </c>
      <c r="H6800" s="15" t="s">
        <v>20</v>
      </c>
      <c r="I6800" s="15" t="s">
        <v>19</v>
      </c>
      <c r="J6800" s="15" t="s">
        <v>329</v>
      </c>
      <c r="K6800" s="15">
        <v>7</v>
      </c>
      <c r="L6800" s="15">
        <v>0</v>
      </c>
      <c r="M6800" s="15">
        <v>0</v>
      </c>
      <c r="N6800" s="15">
        <v>0</v>
      </c>
      <c r="O6800" s="15"/>
      <c r="P6800" s="15"/>
      <c r="Q6800" s="15"/>
    </row>
    <row r="6801" spans="1:17" x14ac:dyDescent="0.15">
      <c r="A6801" t="str">
        <f t="shared" si="111"/>
        <v>202006_210_4562342690050</v>
      </c>
      <c r="B6801" s="15">
        <v>202006</v>
      </c>
      <c r="C6801" s="15">
        <v>210</v>
      </c>
      <c r="D6801" s="15" t="s">
        <v>64</v>
      </c>
      <c r="E6801" s="16">
        <v>4562342690050</v>
      </c>
      <c r="F6801" s="15">
        <v>0</v>
      </c>
      <c r="G6801" s="15">
        <v>0</v>
      </c>
      <c r="H6801" s="15" t="s">
        <v>22</v>
      </c>
      <c r="I6801" s="15" t="s">
        <v>19</v>
      </c>
      <c r="J6801" s="15" t="s">
        <v>329</v>
      </c>
      <c r="K6801" s="15">
        <v>7</v>
      </c>
      <c r="L6801" s="15">
        <v>0</v>
      </c>
      <c r="M6801" s="15">
        <v>0</v>
      </c>
      <c r="N6801" s="15">
        <v>0</v>
      </c>
      <c r="O6801" s="15"/>
      <c r="P6801" s="15"/>
      <c r="Q6801" s="15"/>
    </row>
    <row r="6802" spans="1:17" x14ac:dyDescent="0.15">
      <c r="A6802" t="str">
        <f t="shared" si="111"/>
        <v>202006_210_4562342690043</v>
      </c>
      <c r="B6802" s="15">
        <v>202006</v>
      </c>
      <c r="C6802" s="15">
        <v>210</v>
      </c>
      <c r="D6802" s="15" t="s">
        <v>64</v>
      </c>
      <c r="E6802" s="16">
        <v>4562342690043</v>
      </c>
      <c r="F6802" s="15">
        <v>0</v>
      </c>
      <c r="G6802" s="15">
        <v>0</v>
      </c>
      <c r="H6802" s="15" t="s">
        <v>21</v>
      </c>
      <c r="I6802" s="15" t="s">
        <v>19</v>
      </c>
      <c r="J6802" s="15" t="s">
        <v>329</v>
      </c>
      <c r="K6802" s="15">
        <v>17</v>
      </c>
      <c r="L6802" s="15">
        <v>1</v>
      </c>
      <c r="M6802" s="15">
        <v>0</v>
      </c>
      <c r="N6802" s="15">
        <v>0</v>
      </c>
      <c r="O6802" s="15"/>
      <c r="P6802" s="15"/>
      <c r="Q6802" s="15"/>
    </row>
    <row r="6803" spans="1:17" x14ac:dyDescent="0.15">
      <c r="A6803" t="str">
        <f t="shared" si="111"/>
        <v>202006_210_4562342690067</v>
      </c>
      <c r="B6803" s="15">
        <v>202006</v>
      </c>
      <c r="C6803" s="15">
        <v>210</v>
      </c>
      <c r="D6803" s="15" t="s">
        <v>64</v>
      </c>
      <c r="E6803" s="16">
        <v>4562342690067</v>
      </c>
      <c r="F6803" s="15">
        <v>0</v>
      </c>
      <c r="G6803" s="15">
        <v>0</v>
      </c>
      <c r="H6803" s="15" t="s">
        <v>23</v>
      </c>
      <c r="I6803" s="15" t="s">
        <v>19</v>
      </c>
      <c r="J6803" s="15" t="s">
        <v>329</v>
      </c>
      <c r="K6803" s="15">
        <v>23</v>
      </c>
      <c r="L6803" s="15">
        <v>0</v>
      </c>
      <c r="M6803" s="15">
        <v>0</v>
      </c>
      <c r="N6803" s="15">
        <v>0</v>
      </c>
      <c r="O6803" s="15"/>
      <c r="P6803" s="15"/>
      <c r="Q6803" s="15"/>
    </row>
    <row r="6804" spans="1:17" x14ac:dyDescent="0.15">
      <c r="A6804" t="str">
        <f t="shared" si="111"/>
        <v>202006_210_4562342690074</v>
      </c>
      <c r="B6804" s="15">
        <v>202006</v>
      </c>
      <c r="C6804" s="15">
        <v>210</v>
      </c>
      <c r="D6804" s="15" t="s">
        <v>64</v>
      </c>
      <c r="E6804" s="16">
        <v>4562342690074</v>
      </c>
      <c r="F6804" s="15">
        <v>0</v>
      </c>
      <c r="G6804" s="15">
        <v>0</v>
      </c>
      <c r="H6804" s="15" t="s">
        <v>24</v>
      </c>
      <c r="I6804" s="15" t="s">
        <v>19</v>
      </c>
      <c r="J6804" s="15" t="s">
        <v>329</v>
      </c>
      <c r="K6804" s="15">
        <v>19</v>
      </c>
      <c r="L6804" s="15">
        <v>0</v>
      </c>
      <c r="M6804" s="15">
        <v>0</v>
      </c>
      <c r="N6804" s="15">
        <v>0</v>
      </c>
      <c r="O6804" s="15"/>
      <c r="P6804" s="15"/>
      <c r="Q6804" s="15"/>
    </row>
    <row r="6805" spans="1:17" x14ac:dyDescent="0.15">
      <c r="A6805" t="str">
        <f t="shared" si="111"/>
        <v>202006_210_4562342690081</v>
      </c>
      <c r="B6805" s="15">
        <v>202006</v>
      </c>
      <c r="C6805" s="15">
        <v>210</v>
      </c>
      <c r="D6805" s="15" t="s">
        <v>64</v>
      </c>
      <c r="E6805" s="16">
        <v>4562342690081</v>
      </c>
      <c r="F6805" s="15">
        <v>0</v>
      </c>
      <c r="G6805" s="15">
        <v>0</v>
      </c>
      <c r="H6805" s="15" t="s">
        <v>25</v>
      </c>
      <c r="I6805" s="15" t="s">
        <v>19</v>
      </c>
      <c r="J6805" s="15" t="s">
        <v>329</v>
      </c>
      <c r="K6805" s="15">
        <v>4</v>
      </c>
      <c r="L6805" s="15">
        <v>0</v>
      </c>
      <c r="M6805" s="15">
        <v>0</v>
      </c>
      <c r="N6805" s="15">
        <v>0</v>
      </c>
      <c r="O6805" s="15"/>
      <c r="P6805" s="15"/>
      <c r="Q6805" s="15"/>
    </row>
    <row r="6806" spans="1:17" x14ac:dyDescent="0.15">
      <c r="A6806" t="str">
        <f t="shared" si="111"/>
        <v>202006_269_4562342690029</v>
      </c>
      <c r="B6806" s="15">
        <v>202006</v>
      </c>
      <c r="C6806" s="15">
        <v>269</v>
      </c>
      <c r="D6806" s="15" t="s">
        <v>67</v>
      </c>
      <c r="E6806" s="16">
        <v>4562342690029</v>
      </c>
      <c r="F6806" s="15">
        <v>0</v>
      </c>
      <c r="G6806" s="15">
        <v>0</v>
      </c>
      <c r="H6806" s="15" t="s">
        <v>18</v>
      </c>
      <c r="I6806" s="15" t="s">
        <v>19</v>
      </c>
      <c r="J6806" s="15" t="s">
        <v>329</v>
      </c>
      <c r="K6806" s="15">
        <v>21</v>
      </c>
      <c r="L6806" s="15">
        <v>0</v>
      </c>
      <c r="M6806" s="15">
        <v>0</v>
      </c>
      <c r="N6806" s="15">
        <v>0</v>
      </c>
      <c r="O6806" s="15"/>
      <c r="P6806" s="15"/>
      <c r="Q6806" s="15"/>
    </row>
    <row r="6807" spans="1:17" x14ac:dyDescent="0.15">
      <c r="A6807" t="str">
        <f t="shared" si="111"/>
        <v>202006_269_4562342690036</v>
      </c>
      <c r="B6807" s="15">
        <v>202006</v>
      </c>
      <c r="C6807" s="15">
        <v>269</v>
      </c>
      <c r="D6807" s="15" t="s">
        <v>67</v>
      </c>
      <c r="E6807" s="16">
        <v>4562342690036</v>
      </c>
      <c r="F6807" s="15">
        <v>0</v>
      </c>
      <c r="G6807" s="15">
        <v>0</v>
      </c>
      <c r="H6807" s="15" t="s">
        <v>20</v>
      </c>
      <c r="I6807" s="15" t="s">
        <v>19</v>
      </c>
      <c r="J6807" s="15" t="s">
        <v>329</v>
      </c>
      <c r="K6807" s="15">
        <v>5</v>
      </c>
      <c r="L6807" s="15">
        <v>0</v>
      </c>
      <c r="M6807" s="15">
        <v>0</v>
      </c>
      <c r="N6807" s="15">
        <v>0</v>
      </c>
      <c r="O6807" s="15"/>
      <c r="P6807" s="15"/>
      <c r="Q6807" s="15"/>
    </row>
    <row r="6808" spans="1:17" x14ac:dyDescent="0.15">
      <c r="A6808" t="str">
        <f t="shared" si="111"/>
        <v>202006_269_4562342690050</v>
      </c>
      <c r="B6808" s="15">
        <v>202006</v>
      </c>
      <c r="C6808" s="15">
        <v>269</v>
      </c>
      <c r="D6808" s="15" t="s">
        <v>67</v>
      </c>
      <c r="E6808" s="16">
        <v>4562342690050</v>
      </c>
      <c r="F6808" s="15">
        <v>0</v>
      </c>
      <c r="G6808" s="15">
        <v>0</v>
      </c>
      <c r="H6808" s="15" t="s">
        <v>22</v>
      </c>
      <c r="I6808" s="15" t="s">
        <v>19</v>
      </c>
      <c r="J6808" s="15" t="s">
        <v>329</v>
      </c>
      <c r="K6808" s="15">
        <v>5</v>
      </c>
      <c r="L6808" s="15">
        <v>0</v>
      </c>
      <c r="M6808" s="15">
        <v>0</v>
      </c>
      <c r="N6808" s="15">
        <v>0</v>
      </c>
      <c r="O6808" s="15"/>
      <c r="P6808" s="15"/>
      <c r="Q6808" s="15"/>
    </row>
    <row r="6809" spans="1:17" x14ac:dyDescent="0.15">
      <c r="A6809" t="str">
        <f t="shared" si="111"/>
        <v>202006_269_4562342690043</v>
      </c>
      <c r="B6809" s="15">
        <v>202006</v>
      </c>
      <c r="C6809" s="15">
        <v>269</v>
      </c>
      <c r="D6809" s="15" t="s">
        <v>67</v>
      </c>
      <c r="E6809" s="16">
        <v>4562342690043</v>
      </c>
      <c r="F6809" s="15">
        <v>0</v>
      </c>
      <c r="G6809" s="15">
        <v>0</v>
      </c>
      <c r="H6809" s="15" t="s">
        <v>21</v>
      </c>
      <c r="I6809" s="15" t="s">
        <v>19</v>
      </c>
      <c r="J6809" s="15" t="s">
        <v>329</v>
      </c>
      <c r="K6809" s="15">
        <v>3</v>
      </c>
      <c r="L6809" s="15">
        <v>2</v>
      </c>
      <c r="M6809" s="15">
        <v>0</v>
      </c>
      <c r="N6809" s="15">
        <v>0</v>
      </c>
      <c r="O6809" s="15"/>
      <c r="P6809" s="15"/>
      <c r="Q6809" s="15"/>
    </row>
    <row r="6810" spans="1:17" x14ac:dyDescent="0.15">
      <c r="A6810" t="str">
        <f t="shared" si="111"/>
        <v>202006_269_4562342690067</v>
      </c>
      <c r="B6810" s="15">
        <v>202006</v>
      </c>
      <c r="C6810" s="15">
        <v>269</v>
      </c>
      <c r="D6810" s="15" t="s">
        <v>67</v>
      </c>
      <c r="E6810" s="16">
        <v>4562342690067</v>
      </c>
      <c r="F6810" s="15">
        <v>0</v>
      </c>
      <c r="G6810" s="15">
        <v>0</v>
      </c>
      <c r="H6810" s="15" t="s">
        <v>23</v>
      </c>
      <c r="I6810" s="15" t="s">
        <v>19</v>
      </c>
      <c r="J6810" s="15" t="s">
        <v>329</v>
      </c>
      <c r="K6810" s="15">
        <v>21</v>
      </c>
      <c r="L6810" s="15">
        <v>0</v>
      </c>
      <c r="M6810" s="15">
        <v>0</v>
      </c>
      <c r="N6810" s="15">
        <v>0</v>
      </c>
      <c r="O6810" s="15"/>
      <c r="P6810" s="15"/>
      <c r="Q6810" s="15"/>
    </row>
    <row r="6811" spans="1:17" x14ac:dyDescent="0.15">
      <c r="A6811" t="str">
        <f t="shared" si="111"/>
        <v>202006_269_4562342690074</v>
      </c>
      <c r="B6811" s="15">
        <v>202006</v>
      </c>
      <c r="C6811" s="15">
        <v>269</v>
      </c>
      <c r="D6811" s="15" t="s">
        <v>67</v>
      </c>
      <c r="E6811" s="16">
        <v>4562342690074</v>
      </c>
      <c r="F6811" s="15">
        <v>0</v>
      </c>
      <c r="G6811" s="15">
        <v>0</v>
      </c>
      <c r="H6811" s="15" t="s">
        <v>24</v>
      </c>
      <c r="I6811" s="15" t="s">
        <v>19</v>
      </c>
      <c r="J6811" s="15" t="s">
        <v>329</v>
      </c>
      <c r="K6811" s="15">
        <v>6</v>
      </c>
      <c r="L6811" s="15">
        <v>0</v>
      </c>
      <c r="M6811" s="15">
        <v>0</v>
      </c>
      <c r="N6811" s="15">
        <v>0</v>
      </c>
      <c r="O6811" s="15"/>
      <c r="P6811" s="15"/>
      <c r="Q6811" s="15"/>
    </row>
    <row r="6812" spans="1:17" x14ac:dyDescent="0.15">
      <c r="A6812" t="str">
        <f t="shared" si="111"/>
        <v>202006_269_4562342690081</v>
      </c>
      <c r="B6812" s="15">
        <v>202006</v>
      </c>
      <c r="C6812" s="15">
        <v>269</v>
      </c>
      <c r="D6812" s="15" t="s">
        <v>67</v>
      </c>
      <c r="E6812" s="16">
        <v>4562342690081</v>
      </c>
      <c r="F6812" s="15">
        <v>0</v>
      </c>
      <c r="G6812" s="15">
        <v>0</v>
      </c>
      <c r="H6812" s="15" t="s">
        <v>25</v>
      </c>
      <c r="I6812" s="15" t="s">
        <v>19</v>
      </c>
      <c r="J6812" s="15" t="s">
        <v>329</v>
      </c>
      <c r="K6812" s="15">
        <v>3</v>
      </c>
      <c r="L6812" s="15">
        <v>0</v>
      </c>
      <c r="M6812" s="15">
        <v>0</v>
      </c>
      <c r="N6812" s="15">
        <v>0</v>
      </c>
      <c r="O6812" s="15"/>
      <c r="P6812" s="15"/>
      <c r="Q6812" s="15"/>
    </row>
    <row r="6813" spans="1:17" x14ac:dyDescent="0.15">
      <c r="A6813" t="str">
        <f t="shared" si="111"/>
        <v>202006_282_4562342690029</v>
      </c>
      <c r="B6813" s="15">
        <v>202006</v>
      </c>
      <c r="C6813" s="15">
        <v>282</v>
      </c>
      <c r="D6813" s="15" t="s">
        <v>68</v>
      </c>
      <c r="E6813" s="16">
        <v>4562342690029</v>
      </c>
      <c r="F6813" s="15">
        <v>0</v>
      </c>
      <c r="G6813" s="15">
        <v>0</v>
      </c>
      <c r="H6813" s="15" t="s">
        <v>18</v>
      </c>
      <c r="I6813" s="15" t="s">
        <v>19</v>
      </c>
      <c r="J6813" s="15" t="s">
        <v>329</v>
      </c>
      <c r="K6813" s="15">
        <v>16</v>
      </c>
      <c r="L6813" s="15">
        <v>0</v>
      </c>
      <c r="M6813" s="15">
        <v>0</v>
      </c>
      <c r="N6813" s="15">
        <v>0</v>
      </c>
      <c r="O6813" s="15"/>
      <c r="P6813" s="15"/>
      <c r="Q6813" s="15"/>
    </row>
    <row r="6814" spans="1:17" x14ac:dyDescent="0.15">
      <c r="A6814" t="str">
        <f t="shared" si="111"/>
        <v>202006_282_4562342690036</v>
      </c>
      <c r="B6814" s="15">
        <v>202006</v>
      </c>
      <c r="C6814" s="15">
        <v>282</v>
      </c>
      <c r="D6814" s="15" t="s">
        <v>68</v>
      </c>
      <c r="E6814" s="16">
        <v>4562342690036</v>
      </c>
      <c r="F6814" s="15">
        <v>0</v>
      </c>
      <c r="G6814" s="15">
        <v>0</v>
      </c>
      <c r="H6814" s="15" t="s">
        <v>20</v>
      </c>
      <c r="I6814" s="15" t="s">
        <v>19</v>
      </c>
      <c r="J6814" s="15" t="s">
        <v>329</v>
      </c>
      <c r="K6814" s="15">
        <v>6</v>
      </c>
      <c r="L6814" s="15">
        <v>0</v>
      </c>
      <c r="M6814" s="15">
        <v>0</v>
      </c>
      <c r="N6814" s="15">
        <v>0</v>
      </c>
      <c r="O6814" s="15"/>
      <c r="P6814" s="15"/>
      <c r="Q6814" s="15"/>
    </row>
    <row r="6815" spans="1:17" x14ac:dyDescent="0.15">
      <c r="A6815" t="str">
        <f t="shared" si="111"/>
        <v>202006_282_4562342690050</v>
      </c>
      <c r="B6815" s="15">
        <v>202006</v>
      </c>
      <c r="C6815" s="15">
        <v>282</v>
      </c>
      <c r="D6815" s="15" t="s">
        <v>68</v>
      </c>
      <c r="E6815" s="16">
        <v>4562342690050</v>
      </c>
      <c r="F6815" s="15">
        <v>0</v>
      </c>
      <c r="G6815" s="15">
        <v>0</v>
      </c>
      <c r="H6815" s="15" t="s">
        <v>22</v>
      </c>
      <c r="I6815" s="15" t="s">
        <v>19</v>
      </c>
      <c r="J6815" s="15" t="s">
        <v>329</v>
      </c>
      <c r="K6815" s="15">
        <v>8</v>
      </c>
      <c r="L6815" s="15">
        <v>0</v>
      </c>
      <c r="M6815" s="15">
        <v>0</v>
      </c>
      <c r="N6815" s="15">
        <v>0</v>
      </c>
      <c r="O6815" s="15"/>
      <c r="P6815" s="15"/>
      <c r="Q6815" s="15"/>
    </row>
    <row r="6816" spans="1:17" x14ac:dyDescent="0.15">
      <c r="A6816" t="str">
        <f t="shared" si="111"/>
        <v>202006_282_4562342690043</v>
      </c>
      <c r="B6816" s="15">
        <v>202006</v>
      </c>
      <c r="C6816" s="15">
        <v>282</v>
      </c>
      <c r="D6816" s="15" t="s">
        <v>68</v>
      </c>
      <c r="E6816" s="16">
        <v>4562342690043</v>
      </c>
      <c r="F6816" s="15">
        <v>0</v>
      </c>
      <c r="G6816" s="15">
        <v>0</v>
      </c>
      <c r="H6816" s="15" t="s">
        <v>21</v>
      </c>
      <c r="I6816" s="15" t="s">
        <v>19</v>
      </c>
      <c r="J6816" s="15" t="s">
        <v>329</v>
      </c>
      <c r="K6816" s="15">
        <v>11</v>
      </c>
      <c r="L6816" s="15">
        <v>2</v>
      </c>
      <c r="M6816" s="15">
        <v>0</v>
      </c>
      <c r="N6816" s="15">
        <v>0</v>
      </c>
      <c r="O6816" s="15"/>
      <c r="P6816" s="15"/>
      <c r="Q6816" s="15"/>
    </row>
    <row r="6817" spans="1:17" x14ac:dyDescent="0.15">
      <c r="A6817" t="str">
        <f t="shared" si="111"/>
        <v>202006_282_4562342690067</v>
      </c>
      <c r="B6817" s="15">
        <v>202006</v>
      </c>
      <c r="C6817" s="15">
        <v>282</v>
      </c>
      <c r="D6817" s="15" t="s">
        <v>68</v>
      </c>
      <c r="E6817" s="16">
        <v>4562342690067</v>
      </c>
      <c r="F6817" s="15">
        <v>0</v>
      </c>
      <c r="G6817" s="15">
        <v>0</v>
      </c>
      <c r="H6817" s="15" t="s">
        <v>23</v>
      </c>
      <c r="I6817" s="15" t="s">
        <v>19</v>
      </c>
      <c r="J6817" s="15" t="s">
        <v>329</v>
      </c>
      <c r="K6817" s="15">
        <v>17</v>
      </c>
      <c r="L6817" s="15">
        <v>0</v>
      </c>
      <c r="M6817" s="15">
        <v>0</v>
      </c>
      <c r="N6817" s="15">
        <v>0</v>
      </c>
      <c r="O6817" s="15"/>
      <c r="P6817" s="15"/>
      <c r="Q6817" s="15"/>
    </row>
    <row r="6818" spans="1:17" x14ac:dyDescent="0.15">
      <c r="A6818" t="str">
        <f t="shared" si="111"/>
        <v>202006_282_4562342690074</v>
      </c>
      <c r="B6818" s="15">
        <v>202006</v>
      </c>
      <c r="C6818" s="15">
        <v>282</v>
      </c>
      <c r="D6818" s="15" t="s">
        <v>68</v>
      </c>
      <c r="E6818" s="16">
        <v>4562342690074</v>
      </c>
      <c r="F6818" s="15">
        <v>0</v>
      </c>
      <c r="G6818" s="15">
        <v>0</v>
      </c>
      <c r="H6818" s="15" t="s">
        <v>24</v>
      </c>
      <c r="I6818" s="15" t="s">
        <v>19</v>
      </c>
      <c r="J6818" s="15" t="s">
        <v>329</v>
      </c>
      <c r="K6818" s="15">
        <v>16</v>
      </c>
      <c r="L6818" s="15">
        <v>0</v>
      </c>
      <c r="M6818" s="15">
        <v>0</v>
      </c>
      <c r="N6818" s="15">
        <v>0</v>
      </c>
      <c r="O6818" s="15"/>
      <c r="P6818" s="15"/>
      <c r="Q6818" s="15"/>
    </row>
    <row r="6819" spans="1:17" x14ac:dyDescent="0.15">
      <c r="A6819" t="str">
        <f t="shared" si="111"/>
        <v>202006_282_4562342690081</v>
      </c>
      <c r="B6819" s="15">
        <v>202006</v>
      </c>
      <c r="C6819" s="15">
        <v>282</v>
      </c>
      <c r="D6819" s="15" t="s">
        <v>68</v>
      </c>
      <c r="E6819" s="16">
        <v>4562342690081</v>
      </c>
      <c r="F6819" s="15">
        <v>0</v>
      </c>
      <c r="G6819" s="15">
        <v>0</v>
      </c>
      <c r="H6819" s="15" t="s">
        <v>25</v>
      </c>
      <c r="I6819" s="15" t="s">
        <v>19</v>
      </c>
      <c r="J6819" s="15" t="s">
        <v>329</v>
      </c>
      <c r="K6819" s="15">
        <v>7</v>
      </c>
      <c r="L6819" s="15">
        <v>0</v>
      </c>
      <c r="M6819" s="15">
        <v>0</v>
      </c>
      <c r="N6819" s="15">
        <v>0</v>
      </c>
      <c r="O6819" s="15"/>
      <c r="P6819" s="15"/>
      <c r="Q6819" s="15"/>
    </row>
    <row r="6820" spans="1:17" x14ac:dyDescent="0.15">
      <c r="A6820" t="str">
        <f t="shared" si="111"/>
        <v>202006_309_4562342690029</v>
      </c>
      <c r="B6820" s="15">
        <v>202006</v>
      </c>
      <c r="C6820" s="15">
        <v>309</v>
      </c>
      <c r="D6820" s="15" t="s">
        <v>74</v>
      </c>
      <c r="E6820" s="16">
        <v>4562342690029</v>
      </c>
      <c r="F6820" s="15">
        <v>0</v>
      </c>
      <c r="G6820" s="15">
        <v>0</v>
      </c>
      <c r="H6820" s="15" t="s">
        <v>18</v>
      </c>
      <c r="I6820" s="15" t="s">
        <v>19</v>
      </c>
      <c r="J6820" s="15" t="s">
        <v>329</v>
      </c>
      <c r="K6820" s="15">
        <v>1</v>
      </c>
      <c r="L6820" s="15">
        <v>0</v>
      </c>
      <c r="M6820" s="15">
        <v>0</v>
      </c>
      <c r="N6820" s="15">
        <v>0</v>
      </c>
      <c r="O6820" s="15"/>
      <c r="P6820" s="15"/>
      <c r="Q6820" s="15"/>
    </row>
    <row r="6821" spans="1:17" x14ac:dyDescent="0.15">
      <c r="A6821" t="str">
        <f t="shared" si="111"/>
        <v>202006_309_4562342690036</v>
      </c>
      <c r="B6821" s="15">
        <v>202006</v>
      </c>
      <c r="C6821" s="15">
        <v>309</v>
      </c>
      <c r="D6821" s="15" t="s">
        <v>74</v>
      </c>
      <c r="E6821" s="16">
        <v>4562342690036</v>
      </c>
      <c r="F6821" s="15">
        <v>0</v>
      </c>
      <c r="G6821" s="15">
        <v>0</v>
      </c>
      <c r="H6821" s="15" t="s">
        <v>20</v>
      </c>
      <c r="I6821" s="15" t="s">
        <v>19</v>
      </c>
      <c r="J6821" s="15" t="s">
        <v>329</v>
      </c>
      <c r="K6821" s="15">
        <v>5</v>
      </c>
      <c r="L6821" s="15">
        <v>0</v>
      </c>
      <c r="M6821" s="15">
        <v>0</v>
      </c>
      <c r="N6821" s="15">
        <v>0</v>
      </c>
      <c r="O6821" s="15"/>
      <c r="P6821" s="15"/>
      <c r="Q6821" s="15"/>
    </row>
    <row r="6822" spans="1:17" x14ac:dyDescent="0.15">
      <c r="A6822" t="str">
        <f t="shared" si="111"/>
        <v>202006_309_4562342690050</v>
      </c>
      <c r="B6822" s="15">
        <v>202006</v>
      </c>
      <c r="C6822" s="15">
        <v>309</v>
      </c>
      <c r="D6822" s="15" t="s">
        <v>74</v>
      </c>
      <c r="E6822" s="16">
        <v>4562342690050</v>
      </c>
      <c r="F6822" s="15">
        <v>0</v>
      </c>
      <c r="G6822" s="15">
        <v>0</v>
      </c>
      <c r="H6822" s="15" t="s">
        <v>22</v>
      </c>
      <c r="I6822" s="15" t="s">
        <v>19</v>
      </c>
      <c r="J6822" s="15" t="s">
        <v>329</v>
      </c>
      <c r="K6822" s="15">
        <v>5</v>
      </c>
      <c r="L6822" s="15">
        <v>0</v>
      </c>
      <c r="M6822" s="15">
        <v>0</v>
      </c>
      <c r="N6822" s="15">
        <v>0</v>
      </c>
      <c r="O6822" s="15"/>
      <c r="P6822" s="15"/>
      <c r="Q6822" s="15"/>
    </row>
    <row r="6823" spans="1:17" x14ac:dyDescent="0.15">
      <c r="A6823" t="str">
        <f t="shared" si="111"/>
        <v>202006_309_4562342690043</v>
      </c>
      <c r="B6823" s="15">
        <v>202006</v>
      </c>
      <c r="C6823" s="15">
        <v>309</v>
      </c>
      <c r="D6823" s="15" t="s">
        <v>74</v>
      </c>
      <c r="E6823" s="16">
        <v>4562342690043</v>
      </c>
      <c r="F6823" s="15">
        <v>0</v>
      </c>
      <c r="G6823" s="15">
        <v>0</v>
      </c>
      <c r="H6823" s="15" t="s">
        <v>21</v>
      </c>
      <c r="I6823" s="15" t="s">
        <v>19</v>
      </c>
      <c r="J6823" s="15" t="s">
        <v>329</v>
      </c>
      <c r="K6823" s="15">
        <v>12</v>
      </c>
      <c r="L6823" s="15">
        <v>1</v>
      </c>
      <c r="M6823" s="15">
        <v>0</v>
      </c>
      <c r="N6823" s="15">
        <v>0</v>
      </c>
      <c r="O6823" s="15"/>
      <c r="P6823" s="15"/>
      <c r="Q6823" s="15"/>
    </row>
    <row r="6824" spans="1:17" x14ac:dyDescent="0.15">
      <c r="A6824" t="str">
        <f t="shared" si="111"/>
        <v>202006_309_4562342690067</v>
      </c>
      <c r="B6824" s="15">
        <v>202006</v>
      </c>
      <c r="C6824" s="15">
        <v>309</v>
      </c>
      <c r="D6824" s="15" t="s">
        <v>74</v>
      </c>
      <c r="E6824" s="16">
        <v>4562342690067</v>
      </c>
      <c r="F6824" s="15">
        <v>0</v>
      </c>
      <c r="G6824" s="15">
        <v>0</v>
      </c>
      <c r="H6824" s="15" t="s">
        <v>23</v>
      </c>
      <c r="I6824" s="15" t="s">
        <v>19</v>
      </c>
      <c r="J6824" s="15" t="s">
        <v>329</v>
      </c>
      <c r="K6824" s="15">
        <v>17</v>
      </c>
      <c r="L6824" s="15">
        <v>1</v>
      </c>
      <c r="M6824" s="15">
        <v>0</v>
      </c>
      <c r="N6824" s="15">
        <v>0</v>
      </c>
      <c r="O6824" s="15"/>
      <c r="P6824" s="15"/>
      <c r="Q6824" s="15"/>
    </row>
    <row r="6825" spans="1:17" x14ac:dyDescent="0.15">
      <c r="A6825" t="str">
        <f t="shared" si="111"/>
        <v>202006_309_4562342690074</v>
      </c>
      <c r="B6825" s="15">
        <v>202006</v>
      </c>
      <c r="C6825" s="15">
        <v>309</v>
      </c>
      <c r="D6825" s="15" t="s">
        <v>74</v>
      </c>
      <c r="E6825" s="16">
        <v>4562342690074</v>
      </c>
      <c r="F6825" s="15">
        <v>0</v>
      </c>
      <c r="G6825" s="15">
        <v>0</v>
      </c>
      <c r="H6825" s="15" t="s">
        <v>24</v>
      </c>
      <c r="I6825" s="15" t="s">
        <v>19</v>
      </c>
      <c r="J6825" s="15" t="s">
        <v>329</v>
      </c>
      <c r="K6825" s="15">
        <v>14</v>
      </c>
      <c r="L6825" s="15">
        <v>2</v>
      </c>
      <c r="M6825" s="15">
        <v>0</v>
      </c>
      <c r="N6825" s="15">
        <v>0</v>
      </c>
      <c r="O6825" s="15"/>
      <c r="P6825" s="15"/>
      <c r="Q6825" s="15"/>
    </row>
    <row r="6826" spans="1:17" x14ac:dyDescent="0.15">
      <c r="A6826" t="str">
        <f t="shared" si="111"/>
        <v>202006_309_4562342690081</v>
      </c>
      <c r="B6826" s="15">
        <v>202006</v>
      </c>
      <c r="C6826" s="15">
        <v>309</v>
      </c>
      <c r="D6826" s="15" t="s">
        <v>74</v>
      </c>
      <c r="E6826" s="16">
        <v>4562342690081</v>
      </c>
      <c r="F6826" s="15">
        <v>0</v>
      </c>
      <c r="G6826" s="15">
        <v>0</v>
      </c>
      <c r="H6826" s="15" t="s">
        <v>25</v>
      </c>
      <c r="I6826" s="15" t="s">
        <v>19</v>
      </c>
      <c r="J6826" s="15" t="s">
        <v>329</v>
      </c>
      <c r="K6826" s="15">
        <v>3</v>
      </c>
      <c r="L6826" s="15">
        <v>0</v>
      </c>
      <c r="M6826" s="15">
        <v>0</v>
      </c>
      <c r="N6826" s="15">
        <v>0</v>
      </c>
      <c r="O6826" s="15"/>
      <c r="P6826" s="15"/>
      <c r="Q6826" s="15"/>
    </row>
    <row r="6827" spans="1:17" x14ac:dyDescent="0.15">
      <c r="A6827" t="str">
        <f t="shared" ref="A6827:A6890" si="112">B6827&amp;"_"&amp;C6827&amp;"_"&amp;E6827</f>
        <v>202006_310_4562342690029</v>
      </c>
      <c r="B6827" s="15">
        <v>202006</v>
      </c>
      <c r="C6827" s="15">
        <v>310</v>
      </c>
      <c r="D6827" s="15" t="s">
        <v>75</v>
      </c>
      <c r="E6827" s="16">
        <v>4562342690029</v>
      </c>
      <c r="F6827" s="15">
        <v>0</v>
      </c>
      <c r="G6827" s="15">
        <v>0</v>
      </c>
      <c r="H6827" s="15" t="s">
        <v>18</v>
      </c>
      <c r="I6827" s="15" t="s">
        <v>19</v>
      </c>
      <c r="J6827" s="15" t="s">
        <v>329</v>
      </c>
      <c r="K6827" s="15">
        <v>19</v>
      </c>
      <c r="L6827" s="15">
        <v>0</v>
      </c>
      <c r="M6827" s="15">
        <v>0</v>
      </c>
      <c r="N6827" s="15">
        <v>0</v>
      </c>
    </row>
    <row r="6828" spans="1:17" x14ac:dyDescent="0.15">
      <c r="A6828" t="str">
        <f t="shared" si="112"/>
        <v>202006_310_4562342690036</v>
      </c>
      <c r="B6828" s="15">
        <v>202006</v>
      </c>
      <c r="C6828" s="15">
        <v>310</v>
      </c>
      <c r="D6828" s="15" t="s">
        <v>75</v>
      </c>
      <c r="E6828" s="16">
        <v>4562342690036</v>
      </c>
      <c r="F6828" s="15">
        <v>0</v>
      </c>
      <c r="G6828" s="15">
        <v>0</v>
      </c>
      <c r="H6828" s="15" t="s">
        <v>20</v>
      </c>
      <c r="I6828" s="15" t="s">
        <v>19</v>
      </c>
      <c r="J6828" s="15" t="s">
        <v>329</v>
      </c>
      <c r="K6828" s="15">
        <v>6</v>
      </c>
      <c r="L6828" s="15">
        <v>0</v>
      </c>
      <c r="M6828" s="15">
        <v>0</v>
      </c>
      <c r="N6828" s="15">
        <v>0</v>
      </c>
    </row>
    <row r="6829" spans="1:17" x14ac:dyDescent="0.15">
      <c r="A6829" t="str">
        <f t="shared" si="112"/>
        <v>202006_310_4562342690050</v>
      </c>
      <c r="B6829" s="15">
        <v>202006</v>
      </c>
      <c r="C6829" s="15">
        <v>310</v>
      </c>
      <c r="D6829" s="15" t="s">
        <v>75</v>
      </c>
      <c r="E6829" s="16">
        <v>4562342690050</v>
      </c>
      <c r="F6829" s="15">
        <v>0</v>
      </c>
      <c r="G6829" s="15">
        <v>0</v>
      </c>
      <c r="H6829" s="15" t="s">
        <v>22</v>
      </c>
      <c r="I6829" s="15" t="s">
        <v>19</v>
      </c>
      <c r="J6829" s="15" t="s">
        <v>329</v>
      </c>
      <c r="K6829" s="15">
        <v>4</v>
      </c>
      <c r="L6829" s="15">
        <v>0</v>
      </c>
      <c r="M6829" s="15">
        <v>0</v>
      </c>
      <c r="N6829" s="15">
        <v>0</v>
      </c>
    </row>
    <row r="6830" spans="1:17" x14ac:dyDescent="0.15">
      <c r="A6830" t="str">
        <f t="shared" si="112"/>
        <v>202006_310_4562342690043</v>
      </c>
      <c r="B6830" s="15">
        <v>202006</v>
      </c>
      <c r="C6830" s="15">
        <v>310</v>
      </c>
      <c r="D6830" s="15" t="s">
        <v>75</v>
      </c>
      <c r="E6830" s="16">
        <v>4562342690043</v>
      </c>
      <c r="F6830" s="15">
        <v>0</v>
      </c>
      <c r="G6830" s="15">
        <v>0</v>
      </c>
      <c r="H6830" s="15" t="s">
        <v>21</v>
      </c>
      <c r="I6830" s="15" t="s">
        <v>19</v>
      </c>
      <c r="J6830" s="15" t="s">
        <v>329</v>
      </c>
      <c r="K6830" s="15">
        <v>16</v>
      </c>
      <c r="L6830" s="15">
        <v>4</v>
      </c>
      <c r="M6830" s="15">
        <v>0</v>
      </c>
      <c r="N6830" s="15">
        <v>0</v>
      </c>
    </row>
    <row r="6831" spans="1:17" x14ac:dyDescent="0.15">
      <c r="A6831" t="str">
        <f t="shared" si="112"/>
        <v>202006_310_4562342690067</v>
      </c>
      <c r="B6831" s="15">
        <v>202006</v>
      </c>
      <c r="C6831" s="15">
        <v>310</v>
      </c>
      <c r="D6831" s="15" t="s">
        <v>75</v>
      </c>
      <c r="E6831" s="16">
        <v>4562342690067</v>
      </c>
      <c r="F6831" s="15">
        <v>0</v>
      </c>
      <c r="G6831" s="15">
        <v>0</v>
      </c>
      <c r="H6831" s="15" t="s">
        <v>23</v>
      </c>
      <c r="I6831" s="15" t="s">
        <v>19</v>
      </c>
      <c r="J6831" s="15" t="s">
        <v>329</v>
      </c>
      <c r="K6831" s="15">
        <v>21</v>
      </c>
      <c r="L6831" s="15">
        <v>0</v>
      </c>
      <c r="M6831" s="15">
        <v>0</v>
      </c>
      <c r="N6831" s="15">
        <v>0</v>
      </c>
    </row>
    <row r="6832" spans="1:17" x14ac:dyDescent="0.15">
      <c r="A6832" t="str">
        <f t="shared" si="112"/>
        <v>202006_310_4562342690074</v>
      </c>
      <c r="B6832" s="15">
        <v>202006</v>
      </c>
      <c r="C6832" s="15">
        <v>310</v>
      </c>
      <c r="D6832" s="15" t="s">
        <v>75</v>
      </c>
      <c r="E6832" s="16">
        <v>4562342690074</v>
      </c>
      <c r="F6832" s="15">
        <v>0</v>
      </c>
      <c r="G6832" s="15">
        <v>0</v>
      </c>
      <c r="H6832" s="15" t="s">
        <v>24</v>
      </c>
      <c r="I6832" s="15" t="s">
        <v>19</v>
      </c>
      <c r="J6832" s="15" t="s">
        <v>329</v>
      </c>
      <c r="K6832" s="15">
        <v>19</v>
      </c>
      <c r="L6832" s="15">
        <v>0</v>
      </c>
      <c r="M6832" s="15">
        <v>0</v>
      </c>
      <c r="N6832" s="15">
        <v>0</v>
      </c>
    </row>
    <row r="6833" spans="1:14" x14ac:dyDescent="0.15">
      <c r="A6833" t="str">
        <f t="shared" si="112"/>
        <v>202006_310_4562342690081</v>
      </c>
      <c r="B6833" s="15">
        <v>202006</v>
      </c>
      <c r="C6833" s="15">
        <v>310</v>
      </c>
      <c r="D6833" s="15" t="s">
        <v>75</v>
      </c>
      <c r="E6833" s="16">
        <v>4562342690081</v>
      </c>
      <c r="F6833" s="15">
        <v>0</v>
      </c>
      <c r="G6833" s="15">
        <v>0</v>
      </c>
      <c r="H6833" s="15" t="s">
        <v>25</v>
      </c>
      <c r="I6833" s="15" t="s">
        <v>19</v>
      </c>
      <c r="J6833" s="15" t="s">
        <v>329</v>
      </c>
      <c r="K6833" s="15">
        <v>3</v>
      </c>
      <c r="L6833" s="15">
        <v>0</v>
      </c>
      <c r="M6833" s="15">
        <v>0</v>
      </c>
      <c r="N6833" s="15">
        <v>0</v>
      </c>
    </row>
    <row r="6834" spans="1:14" x14ac:dyDescent="0.15">
      <c r="A6834" t="str">
        <f t="shared" si="112"/>
        <v>202006_315_4562342690029</v>
      </c>
      <c r="B6834" s="15">
        <v>202006</v>
      </c>
      <c r="C6834" s="15">
        <v>315</v>
      </c>
      <c r="D6834" s="15" t="s">
        <v>78</v>
      </c>
      <c r="E6834" s="16">
        <v>4562342690029</v>
      </c>
      <c r="F6834" s="15">
        <v>0</v>
      </c>
      <c r="G6834" s="15">
        <v>0</v>
      </c>
      <c r="H6834" s="15" t="s">
        <v>18</v>
      </c>
      <c r="I6834" s="15" t="s">
        <v>19</v>
      </c>
      <c r="J6834" s="15" t="s">
        <v>329</v>
      </c>
      <c r="K6834" s="15">
        <v>6</v>
      </c>
      <c r="L6834" s="15">
        <v>0</v>
      </c>
      <c r="M6834" s="15">
        <v>0</v>
      </c>
      <c r="N6834" s="15">
        <v>0</v>
      </c>
    </row>
    <row r="6835" spans="1:14" x14ac:dyDescent="0.15">
      <c r="A6835" t="str">
        <f t="shared" si="112"/>
        <v>202006_315_4562342690036</v>
      </c>
      <c r="B6835" s="15">
        <v>202006</v>
      </c>
      <c r="C6835" s="15">
        <v>315</v>
      </c>
      <c r="D6835" s="15" t="s">
        <v>78</v>
      </c>
      <c r="E6835" s="16">
        <v>4562342690036</v>
      </c>
      <c r="F6835" s="15">
        <v>0</v>
      </c>
      <c r="G6835" s="15">
        <v>0</v>
      </c>
      <c r="H6835" s="15" t="s">
        <v>20</v>
      </c>
      <c r="I6835" s="15" t="s">
        <v>19</v>
      </c>
      <c r="J6835" s="15" t="s">
        <v>329</v>
      </c>
      <c r="K6835" s="15">
        <v>7</v>
      </c>
      <c r="L6835" s="15">
        <v>0</v>
      </c>
      <c r="M6835" s="15">
        <v>0</v>
      </c>
      <c r="N6835" s="15">
        <v>0</v>
      </c>
    </row>
    <row r="6836" spans="1:14" x14ac:dyDescent="0.15">
      <c r="A6836" t="str">
        <f t="shared" si="112"/>
        <v>202006_315_4562342690050</v>
      </c>
      <c r="B6836" s="15">
        <v>202006</v>
      </c>
      <c r="C6836" s="15">
        <v>315</v>
      </c>
      <c r="D6836" s="15" t="s">
        <v>78</v>
      </c>
      <c r="E6836" s="16">
        <v>4562342690050</v>
      </c>
      <c r="F6836" s="15">
        <v>0</v>
      </c>
      <c r="G6836" s="15">
        <v>0</v>
      </c>
      <c r="H6836" s="15" t="s">
        <v>22</v>
      </c>
      <c r="I6836" s="15" t="s">
        <v>19</v>
      </c>
      <c r="J6836" s="15" t="s">
        <v>329</v>
      </c>
      <c r="K6836" s="15">
        <v>3</v>
      </c>
      <c r="L6836" s="15">
        <v>0</v>
      </c>
      <c r="M6836" s="15">
        <v>0</v>
      </c>
      <c r="N6836" s="15">
        <v>0</v>
      </c>
    </row>
    <row r="6837" spans="1:14" x14ac:dyDescent="0.15">
      <c r="A6837" t="str">
        <f t="shared" si="112"/>
        <v>202006_315_4562342690043</v>
      </c>
      <c r="B6837" s="15">
        <v>202006</v>
      </c>
      <c r="C6837" s="15">
        <v>315</v>
      </c>
      <c r="D6837" s="15" t="s">
        <v>78</v>
      </c>
      <c r="E6837" s="16">
        <v>4562342690043</v>
      </c>
      <c r="F6837" s="15">
        <v>0</v>
      </c>
      <c r="G6837" s="15">
        <v>0</v>
      </c>
      <c r="H6837" s="15" t="s">
        <v>21</v>
      </c>
      <c r="I6837" s="15" t="s">
        <v>19</v>
      </c>
      <c r="J6837" s="15" t="s">
        <v>329</v>
      </c>
      <c r="K6837" s="15">
        <v>13</v>
      </c>
      <c r="L6837" s="15">
        <v>0</v>
      </c>
      <c r="M6837" s="15">
        <v>0</v>
      </c>
      <c r="N6837" s="15">
        <v>0</v>
      </c>
    </row>
    <row r="6838" spans="1:14" x14ac:dyDescent="0.15">
      <c r="A6838" t="str">
        <f t="shared" si="112"/>
        <v>202006_315_4562342690067</v>
      </c>
      <c r="B6838" s="15">
        <v>202006</v>
      </c>
      <c r="C6838" s="15">
        <v>315</v>
      </c>
      <c r="D6838" s="15" t="s">
        <v>78</v>
      </c>
      <c r="E6838" s="16">
        <v>4562342690067</v>
      </c>
      <c r="F6838" s="15">
        <v>0</v>
      </c>
      <c r="G6838" s="15">
        <v>0</v>
      </c>
      <c r="H6838" s="15" t="s">
        <v>23</v>
      </c>
      <c r="I6838" s="15" t="s">
        <v>19</v>
      </c>
      <c r="J6838" s="15" t="s">
        <v>329</v>
      </c>
      <c r="K6838" s="15">
        <v>21</v>
      </c>
      <c r="L6838" s="15">
        <v>0</v>
      </c>
      <c r="M6838" s="15">
        <v>0</v>
      </c>
      <c r="N6838" s="15">
        <v>0</v>
      </c>
    </row>
    <row r="6839" spans="1:14" x14ac:dyDescent="0.15">
      <c r="A6839" t="str">
        <f t="shared" si="112"/>
        <v>202006_315_4562342690074</v>
      </c>
      <c r="B6839" s="15">
        <v>202006</v>
      </c>
      <c r="C6839" s="15">
        <v>315</v>
      </c>
      <c r="D6839" s="15" t="s">
        <v>78</v>
      </c>
      <c r="E6839" s="16">
        <v>4562342690074</v>
      </c>
      <c r="F6839" s="15">
        <v>0</v>
      </c>
      <c r="G6839" s="15">
        <v>0</v>
      </c>
      <c r="H6839" s="15" t="s">
        <v>24</v>
      </c>
      <c r="I6839" s="15" t="s">
        <v>19</v>
      </c>
      <c r="J6839" s="15" t="s">
        <v>329</v>
      </c>
      <c r="K6839" s="15">
        <v>18</v>
      </c>
      <c r="L6839" s="15">
        <v>0</v>
      </c>
      <c r="M6839" s="15">
        <v>0</v>
      </c>
      <c r="N6839" s="15">
        <v>0</v>
      </c>
    </row>
    <row r="6840" spans="1:14" x14ac:dyDescent="0.15">
      <c r="A6840" t="str">
        <f t="shared" si="112"/>
        <v>202006_315_4562342690081</v>
      </c>
      <c r="B6840" s="15">
        <v>202006</v>
      </c>
      <c r="C6840" s="15">
        <v>315</v>
      </c>
      <c r="D6840" s="15" t="s">
        <v>78</v>
      </c>
      <c r="E6840" s="16">
        <v>4562342690081</v>
      </c>
      <c r="F6840" s="15">
        <v>0</v>
      </c>
      <c r="G6840" s="15">
        <v>0</v>
      </c>
      <c r="H6840" s="15" t="s">
        <v>25</v>
      </c>
      <c r="I6840" s="15" t="s">
        <v>19</v>
      </c>
      <c r="J6840" s="15" t="s">
        <v>329</v>
      </c>
      <c r="K6840" s="15">
        <v>2</v>
      </c>
      <c r="L6840" s="15">
        <v>0</v>
      </c>
      <c r="M6840" s="15">
        <v>0</v>
      </c>
      <c r="N6840" s="15">
        <v>0</v>
      </c>
    </row>
    <row r="6841" spans="1:14" x14ac:dyDescent="0.15">
      <c r="A6841" t="str">
        <f t="shared" si="112"/>
        <v>202006_383_4562342690029</v>
      </c>
      <c r="B6841" s="15">
        <v>202006</v>
      </c>
      <c r="C6841" s="15">
        <v>383</v>
      </c>
      <c r="D6841" s="15" t="s">
        <v>97</v>
      </c>
      <c r="E6841" s="16">
        <v>4562342690029</v>
      </c>
      <c r="F6841" s="15">
        <v>0</v>
      </c>
      <c r="G6841" s="15">
        <v>0</v>
      </c>
      <c r="H6841" s="15" t="s">
        <v>18</v>
      </c>
      <c r="I6841" s="15" t="s">
        <v>19</v>
      </c>
      <c r="J6841" s="15" t="s">
        <v>329</v>
      </c>
      <c r="K6841" s="15">
        <v>17</v>
      </c>
      <c r="L6841" s="15">
        <v>0</v>
      </c>
      <c r="M6841" s="15">
        <v>0</v>
      </c>
      <c r="N6841" s="15">
        <v>0</v>
      </c>
    </row>
    <row r="6842" spans="1:14" x14ac:dyDescent="0.15">
      <c r="A6842" t="str">
        <f t="shared" si="112"/>
        <v>202006_383_4562342690036</v>
      </c>
      <c r="B6842" s="15">
        <v>202006</v>
      </c>
      <c r="C6842" s="15">
        <v>383</v>
      </c>
      <c r="D6842" s="15" t="s">
        <v>97</v>
      </c>
      <c r="E6842" s="16">
        <v>4562342690036</v>
      </c>
      <c r="F6842" s="15">
        <v>0</v>
      </c>
      <c r="G6842" s="15">
        <v>0</v>
      </c>
      <c r="H6842" s="15" t="s">
        <v>20</v>
      </c>
      <c r="I6842" s="15" t="s">
        <v>19</v>
      </c>
      <c r="J6842" s="15" t="s">
        <v>329</v>
      </c>
      <c r="K6842" s="15">
        <v>6</v>
      </c>
      <c r="L6842" s="15">
        <v>0</v>
      </c>
      <c r="M6842" s="15">
        <v>0</v>
      </c>
      <c r="N6842" s="15">
        <v>0</v>
      </c>
    </row>
    <row r="6843" spans="1:14" x14ac:dyDescent="0.15">
      <c r="A6843" t="str">
        <f t="shared" si="112"/>
        <v>202006_383_4562342690050</v>
      </c>
      <c r="B6843" s="15">
        <v>202006</v>
      </c>
      <c r="C6843" s="15">
        <v>383</v>
      </c>
      <c r="D6843" s="15" t="s">
        <v>97</v>
      </c>
      <c r="E6843" s="16">
        <v>4562342690050</v>
      </c>
      <c r="F6843" s="15">
        <v>0</v>
      </c>
      <c r="G6843" s="15">
        <v>0</v>
      </c>
      <c r="H6843" s="15" t="s">
        <v>22</v>
      </c>
      <c r="I6843" s="15" t="s">
        <v>19</v>
      </c>
      <c r="J6843" s="15" t="s">
        <v>329</v>
      </c>
      <c r="K6843" s="15">
        <v>5</v>
      </c>
      <c r="L6843" s="15">
        <v>0</v>
      </c>
      <c r="M6843" s="15">
        <v>0</v>
      </c>
      <c r="N6843" s="15">
        <v>0</v>
      </c>
    </row>
    <row r="6844" spans="1:14" x14ac:dyDescent="0.15">
      <c r="A6844" t="str">
        <f t="shared" si="112"/>
        <v>202006_383_4562342690043</v>
      </c>
      <c r="B6844" s="15">
        <v>202006</v>
      </c>
      <c r="C6844" s="15">
        <v>383</v>
      </c>
      <c r="D6844" s="15" t="s">
        <v>97</v>
      </c>
      <c r="E6844" s="16">
        <v>4562342690043</v>
      </c>
      <c r="F6844" s="15">
        <v>0</v>
      </c>
      <c r="G6844" s="15">
        <v>0</v>
      </c>
      <c r="H6844" s="15" t="s">
        <v>21</v>
      </c>
      <c r="I6844" s="15" t="s">
        <v>19</v>
      </c>
      <c r="J6844" s="15" t="s">
        <v>329</v>
      </c>
      <c r="K6844" s="15">
        <v>16</v>
      </c>
      <c r="L6844" s="15">
        <v>0</v>
      </c>
      <c r="M6844" s="15">
        <v>0</v>
      </c>
      <c r="N6844" s="15">
        <v>0</v>
      </c>
    </row>
    <row r="6845" spans="1:14" x14ac:dyDescent="0.15">
      <c r="A6845" t="str">
        <f t="shared" si="112"/>
        <v>202006_383_4562342690067</v>
      </c>
      <c r="B6845" s="15">
        <v>202006</v>
      </c>
      <c r="C6845" s="15">
        <v>383</v>
      </c>
      <c r="D6845" s="15" t="s">
        <v>97</v>
      </c>
      <c r="E6845" s="16">
        <v>4562342690067</v>
      </c>
      <c r="F6845" s="15">
        <v>0</v>
      </c>
      <c r="G6845" s="15">
        <v>0</v>
      </c>
      <c r="H6845" s="15" t="s">
        <v>23</v>
      </c>
      <c r="I6845" s="15" t="s">
        <v>19</v>
      </c>
      <c r="J6845" s="15" t="s">
        <v>329</v>
      </c>
      <c r="K6845" s="15">
        <v>37</v>
      </c>
      <c r="L6845" s="15">
        <v>1</v>
      </c>
      <c r="M6845" s="15">
        <v>0</v>
      </c>
      <c r="N6845" s="15">
        <v>0</v>
      </c>
    </row>
    <row r="6846" spans="1:14" x14ac:dyDescent="0.15">
      <c r="A6846" t="str">
        <f t="shared" si="112"/>
        <v>202006_383_4562342690074</v>
      </c>
      <c r="B6846" s="15">
        <v>202006</v>
      </c>
      <c r="C6846" s="15">
        <v>383</v>
      </c>
      <c r="D6846" s="15" t="s">
        <v>97</v>
      </c>
      <c r="E6846" s="16">
        <v>4562342690074</v>
      </c>
      <c r="F6846" s="15">
        <v>0</v>
      </c>
      <c r="G6846" s="15">
        <v>0</v>
      </c>
      <c r="H6846" s="15" t="s">
        <v>24</v>
      </c>
      <c r="I6846" s="15" t="s">
        <v>19</v>
      </c>
      <c r="J6846" s="15" t="s">
        <v>329</v>
      </c>
      <c r="K6846" s="15">
        <v>14</v>
      </c>
      <c r="L6846" s="15">
        <v>1</v>
      </c>
      <c r="M6846" s="15">
        <v>0</v>
      </c>
      <c r="N6846" s="15">
        <v>0</v>
      </c>
    </row>
    <row r="6847" spans="1:14" x14ac:dyDescent="0.15">
      <c r="A6847" t="str">
        <f t="shared" si="112"/>
        <v>202006_383_4562342690081</v>
      </c>
      <c r="B6847" s="15">
        <v>202006</v>
      </c>
      <c r="C6847" s="15">
        <v>383</v>
      </c>
      <c r="D6847" s="15" t="s">
        <v>97</v>
      </c>
      <c r="E6847" s="16">
        <v>4562342690081</v>
      </c>
      <c r="F6847" s="15">
        <v>0</v>
      </c>
      <c r="G6847" s="15">
        <v>0</v>
      </c>
      <c r="H6847" s="15" t="s">
        <v>25</v>
      </c>
      <c r="I6847" s="15" t="s">
        <v>19</v>
      </c>
      <c r="J6847" s="15" t="s">
        <v>329</v>
      </c>
      <c r="K6847" s="15">
        <v>0</v>
      </c>
      <c r="L6847" s="15">
        <v>0</v>
      </c>
      <c r="M6847" s="15">
        <v>0</v>
      </c>
      <c r="N6847" s="15">
        <v>0</v>
      </c>
    </row>
    <row r="6848" spans="1:14" x14ac:dyDescent="0.15">
      <c r="A6848" t="str">
        <f t="shared" si="112"/>
        <v>202006_385_4562342690029</v>
      </c>
      <c r="B6848" s="15">
        <v>202006</v>
      </c>
      <c r="C6848" s="15">
        <v>385</v>
      </c>
      <c r="D6848" s="15" t="s">
        <v>98</v>
      </c>
      <c r="E6848" s="16">
        <v>4562342690029</v>
      </c>
      <c r="F6848" s="15">
        <v>0</v>
      </c>
      <c r="G6848" s="15">
        <v>0</v>
      </c>
      <c r="H6848" s="15" t="s">
        <v>18</v>
      </c>
      <c r="I6848" s="15" t="s">
        <v>19</v>
      </c>
      <c r="J6848" s="15" t="s">
        <v>329</v>
      </c>
      <c r="K6848" s="15">
        <v>20</v>
      </c>
      <c r="L6848" s="15">
        <v>0</v>
      </c>
      <c r="M6848" s="15">
        <v>0</v>
      </c>
      <c r="N6848" s="15">
        <v>0</v>
      </c>
    </row>
    <row r="6849" spans="1:14" x14ac:dyDescent="0.15">
      <c r="A6849" t="str">
        <f t="shared" si="112"/>
        <v>202006_385_4562342690036</v>
      </c>
      <c r="B6849" s="15">
        <v>202006</v>
      </c>
      <c r="C6849" s="15">
        <v>385</v>
      </c>
      <c r="D6849" s="15" t="s">
        <v>98</v>
      </c>
      <c r="E6849" s="16">
        <v>4562342690036</v>
      </c>
      <c r="F6849" s="15">
        <v>0</v>
      </c>
      <c r="G6849" s="15">
        <v>0</v>
      </c>
      <c r="H6849" s="15" t="s">
        <v>20</v>
      </c>
      <c r="I6849" s="15" t="s">
        <v>19</v>
      </c>
      <c r="J6849" s="15" t="s">
        <v>329</v>
      </c>
      <c r="K6849" s="15">
        <v>5</v>
      </c>
      <c r="L6849" s="15">
        <v>0</v>
      </c>
      <c r="M6849" s="15">
        <v>0</v>
      </c>
      <c r="N6849" s="15">
        <v>0</v>
      </c>
    </row>
    <row r="6850" spans="1:14" x14ac:dyDescent="0.15">
      <c r="A6850" t="str">
        <f t="shared" si="112"/>
        <v>202006_385_4562342690050</v>
      </c>
      <c r="B6850" s="15">
        <v>202006</v>
      </c>
      <c r="C6850" s="15">
        <v>385</v>
      </c>
      <c r="D6850" s="15" t="s">
        <v>98</v>
      </c>
      <c r="E6850" s="16">
        <v>4562342690050</v>
      </c>
      <c r="F6850" s="15">
        <v>0</v>
      </c>
      <c r="G6850" s="15">
        <v>0</v>
      </c>
      <c r="H6850" s="15" t="s">
        <v>22</v>
      </c>
      <c r="I6850" s="15" t="s">
        <v>19</v>
      </c>
      <c r="J6850" s="15" t="s">
        <v>329</v>
      </c>
      <c r="K6850" s="15">
        <v>7</v>
      </c>
      <c r="L6850" s="15">
        <v>1</v>
      </c>
      <c r="M6850" s="15">
        <v>0</v>
      </c>
      <c r="N6850" s="15">
        <v>0</v>
      </c>
    </row>
    <row r="6851" spans="1:14" x14ac:dyDescent="0.15">
      <c r="A6851" t="str">
        <f t="shared" si="112"/>
        <v>202006_385_4562342690043</v>
      </c>
      <c r="B6851" s="15">
        <v>202006</v>
      </c>
      <c r="C6851" s="15">
        <v>385</v>
      </c>
      <c r="D6851" s="15" t="s">
        <v>98</v>
      </c>
      <c r="E6851" s="16">
        <v>4562342690043</v>
      </c>
      <c r="F6851" s="15">
        <v>0</v>
      </c>
      <c r="G6851" s="15">
        <v>0</v>
      </c>
      <c r="H6851" s="15" t="s">
        <v>21</v>
      </c>
      <c r="I6851" s="15" t="s">
        <v>19</v>
      </c>
      <c r="J6851" s="15" t="s">
        <v>329</v>
      </c>
      <c r="K6851" s="15">
        <v>15</v>
      </c>
      <c r="L6851" s="15">
        <v>1</v>
      </c>
      <c r="M6851" s="15">
        <v>0</v>
      </c>
      <c r="N6851" s="15">
        <v>0</v>
      </c>
    </row>
    <row r="6852" spans="1:14" x14ac:dyDescent="0.15">
      <c r="A6852" t="str">
        <f t="shared" si="112"/>
        <v>202006_385_4562342690067</v>
      </c>
      <c r="B6852" s="15">
        <v>202006</v>
      </c>
      <c r="C6852" s="15">
        <v>385</v>
      </c>
      <c r="D6852" s="15" t="s">
        <v>98</v>
      </c>
      <c r="E6852" s="16">
        <v>4562342690067</v>
      </c>
      <c r="F6852" s="15">
        <v>0</v>
      </c>
      <c r="G6852" s="15">
        <v>0</v>
      </c>
      <c r="H6852" s="15" t="s">
        <v>23</v>
      </c>
      <c r="I6852" s="15" t="s">
        <v>19</v>
      </c>
      <c r="J6852" s="15" t="s">
        <v>329</v>
      </c>
      <c r="K6852" s="15">
        <v>17</v>
      </c>
      <c r="L6852" s="15">
        <v>1</v>
      </c>
      <c r="M6852" s="15">
        <v>0</v>
      </c>
      <c r="N6852" s="15">
        <v>0</v>
      </c>
    </row>
    <row r="6853" spans="1:14" x14ac:dyDescent="0.15">
      <c r="A6853" t="str">
        <f t="shared" si="112"/>
        <v>202006_385_4562342690074</v>
      </c>
      <c r="B6853" s="15">
        <v>202006</v>
      </c>
      <c r="C6853" s="15">
        <v>385</v>
      </c>
      <c r="D6853" s="15" t="s">
        <v>98</v>
      </c>
      <c r="E6853" s="16">
        <v>4562342690074</v>
      </c>
      <c r="F6853" s="15">
        <v>0</v>
      </c>
      <c r="G6853" s="15">
        <v>0</v>
      </c>
      <c r="H6853" s="15" t="s">
        <v>24</v>
      </c>
      <c r="I6853" s="15" t="s">
        <v>19</v>
      </c>
      <c r="J6853" s="15" t="s">
        <v>329</v>
      </c>
      <c r="K6853" s="15">
        <v>14</v>
      </c>
      <c r="L6853" s="15">
        <v>0</v>
      </c>
      <c r="M6853" s="15">
        <v>0</v>
      </c>
      <c r="N6853" s="15">
        <v>0</v>
      </c>
    </row>
    <row r="6854" spans="1:14" x14ac:dyDescent="0.15">
      <c r="A6854" t="str">
        <f t="shared" si="112"/>
        <v>202006_385_4562342690081</v>
      </c>
      <c r="B6854" s="15">
        <v>202006</v>
      </c>
      <c r="C6854" s="15">
        <v>385</v>
      </c>
      <c r="D6854" s="15" t="s">
        <v>98</v>
      </c>
      <c r="E6854" s="16">
        <v>4562342690081</v>
      </c>
      <c r="F6854" s="15">
        <v>0</v>
      </c>
      <c r="G6854" s="15">
        <v>0</v>
      </c>
      <c r="H6854" s="15" t="s">
        <v>25</v>
      </c>
      <c r="I6854" s="15" t="s">
        <v>19</v>
      </c>
      <c r="J6854" s="15" t="s">
        <v>329</v>
      </c>
      <c r="K6854" s="15">
        <v>4</v>
      </c>
      <c r="L6854" s="15">
        <v>1</v>
      </c>
      <c r="M6854" s="15">
        <v>0</v>
      </c>
      <c r="N6854" s="15">
        <v>0</v>
      </c>
    </row>
    <row r="6855" spans="1:14" x14ac:dyDescent="0.15">
      <c r="A6855" t="str">
        <f t="shared" si="112"/>
        <v>202006_388_4562342690029</v>
      </c>
      <c r="B6855" s="15">
        <v>202006</v>
      </c>
      <c r="C6855" s="15">
        <v>388</v>
      </c>
      <c r="D6855" s="15" t="s">
        <v>100</v>
      </c>
      <c r="E6855" s="16">
        <v>4562342690029</v>
      </c>
      <c r="F6855" s="15">
        <v>0</v>
      </c>
      <c r="G6855" s="15">
        <v>0</v>
      </c>
      <c r="H6855" s="15" t="s">
        <v>18</v>
      </c>
      <c r="I6855" s="15" t="s">
        <v>19</v>
      </c>
      <c r="J6855" s="15" t="s">
        <v>329</v>
      </c>
      <c r="K6855" s="15">
        <v>21</v>
      </c>
      <c r="L6855" s="15">
        <v>1</v>
      </c>
      <c r="M6855" s="15">
        <v>0</v>
      </c>
      <c r="N6855" s="15">
        <v>0</v>
      </c>
    </row>
    <row r="6856" spans="1:14" x14ac:dyDescent="0.15">
      <c r="A6856" t="str">
        <f t="shared" si="112"/>
        <v>202006_388_4562342690036</v>
      </c>
      <c r="B6856" s="15">
        <v>202006</v>
      </c>
      <c r="C6856" s="15">
        <v>388</v>
      </c>
      <c r="D6856" s="15" t="s">
        <v>100</v>
      </c>
      <c r="E6856" s="16">
        <v>4562342690036</v>
      </c>
      <c r="F6856" s="15">
        <v>0</v>
      </c>
      <c r="G6856" s="15">
        <v>0</v>
      </c>
      <c r="H6856" s="15" t="s">
        <v>20</v>
      </c>
      <c r="I6856" s="15" t="s">
        <v>19</v>
      </c>
      <c r="J6856" s="15" t="s">
        <v>329</v>
      </c>
      <c r="K6856" s="15">
        <v>5</v>
      </c>
      <c r="L6856" s="15">
        <v>0</v>
      </c>
      <c r="M6856" s="15">
        <v>0</v>
      </c>
      <c r="N6856" s="15">
        <v>0</v>
      </c>
    </row>
    <row r="6857" spans="1:14" x14ac:dyDescent="0.15">
      <c r="A6857" t="str">
        <f t="shared" si="112"/>
        <v>202006_388_4562342690050</v>
      </c>
      <c r="B6857" s="15">
        <v>202006</v>
      </c>
      <c r="C6857" s="15">
        <v>388</v>
      </c>
      <c r="D6857" s="15" t="s">
        <v>100</v>
      </c>
      <c r="E6857" s="16">
        <v>4562342690050</v>
      </c>
      <c r="F6857" s="15">
        <v>0</v>
      </c>
      <c r="G6857" s="15">
        <v>0</v>
      </c>
      <c r="H6857" s="15" t="s">
        <v>22</v>
      </c>
      <c r="I6857" s="15" t="s">
        <v>19</v>
      </c>
      <c r="J6857" s="15" t="s">
        <v>329</v>
      </c>
      <c r="K6857" s="15">
        <v>3</v>
      </c>
      <c r="L6857" s="15">
        <v>1</v>
      </c>
      <c r="M6857" s="15">
        <v>0</v>
      </c>
      <c r="N6857" s="15">
        <v>0</v>
      </c>
    </row>
    <row r="6858" spans="1:14" x14ac:dyDescent="0.15">
      <c r="A6858" t="str">
        <f t="shared" si="112"/>
        <v>202006_388_4562342690043</v>
      </c>
      <c r="B6858" s="15">
        <v>202006</v>
      </c>
      <c r="C6858" s="15">
        <v>388</v>
      </c>
      <c r="D6858" s="15" t="s">
        <v>100</v>
      </c>
      <c r="E6858" s="16">
        <v>4562342690043</v>
      </c>
      <c r="F6858" s="15">
        <v>0</v>
      </c>
      <c r="G6858" s="15">
        <v>0</v>
      </c>
      <c r="H6858" s="15" t="s">
        <v>21</v>
      </c>
      <c r="I6858" s="15" t="s">
        <v>19</v>
      </c>
      <c r="J6858" s="15" t="s">
        <v>329</v>
      </c>
      <c r="K6858" s="15">
        <v>23</v>
      </c>
      <c r="L6858" s="15">
        <v>0</v>
      </c>
      <c r="M6858" s="15">
        <v>0</v>
      </c>
      <c r="N6858" s="15">
        <v>0</v>
      </c>
    </row>
    <row r="6859" spans="1:14" x14ac:dyDescent="0.15">
      <c r="A6859" t="str">
        <f t="shared" si="112"/>
        <v>202006_388_4562342690067</v>
      </c>
      <c r="B6859" s="15">
        <v>202006</v>
      </c>
      <c r="C6859" s="15">
        <v>388</v>
      </c>
      <c r="D6859" s="15" t="s">
        <v>100</v>
      </c>
      <c r="E6859" s="16">
        <v>4562342690067</v>
      </c>
      <c r="F6859" s="15">
        <v>0</v>
      </c>
      <c r="G6859" s="15">
        <v>0</v>
      </c>
      <c r="H6859" s="15" t="s">
        <v>23</v>
      </c>
      <c r="I6859" s="15" t="s">
        <v>19</v>
      </c>
      <c r="J6859" s="15" t="s">
        <v>329</v>
      </c>
      <c r="K6859" s="15">
        <v>25</v>
      </c>
      <c r="L6859" s="15">
        <v>0</v>
      </c>
      <c r="M6859" s="15">
        <v>0</v>
      </c>
      <c r="N6859" s="15">
        <v>0</v>
      </c>
    </row>
    <row r="6860" spans="1:14" x14ac:dyDescent="0.15">
      <c r="A6860" t="str">
        <f t="shared" si="112"/>
        <v>202006_388_4562342690074</v>
      </c>
      <c r="B6860" s="15">
        <v>202006</v>
      </c>
      <c r="C6860" s="15">
        <v>388</v>
      </c>
      <c r="D6860" s="15" t="s">
        <v>100</v>
      </c>
      <c r="E6860" s="16">
        <v>4562342690074</v>
      </c>
      <c r="F6860" s="15">
        <v>0</v>
      </c>
      <c r="G6860" s="15">
        <v>0</v>
      </c>
      <c r="H6860" s="15" t="s">
        <v>24</v>
      </c>
      <c r="I6860" s="15" t="s">
        <v>19</v>
      </c>
      <c r="J6860" s="15" t="s">
        <v>329</v>
      </c>
      <c r="K6860" s="15">
        <v>13</v>
      </c>
      <c r="L6860" s="15">
        <v>0</v>
      </c>
      <c r="M6860" s="15">
        <v>0</v>
      </c>
      <c r="N6860" s="15">
        <v>0</v>
      </c>
    </row>
    <row r="6861" spans="1:14" x14ac:dyDescent="0.15">
      <c r="A6861" t="str">
        <f t="shared" si="112"/>
        <v>202006_388_4562342690081</v>
      </c>
      <c r="B6861" s="15">
        <v>202006</v>
      </c>
      <c r="C6861" s="15">
        <v>388</v>
      </c>
      <c r="D6861" s="15" t="s">
        <v>100</v>
      </c>
      <c r="E6861" s="16">
        <v>4562342690081</v>
      </c>
      <c r="F6861" s="15">
        <v>0</v>
      </c>
      <c r="G6861" s="15">
        <v>0</v>
      </c>
      <c r="H6861" s="15" t="s">
        <v>25</v>
      </c>
      <c r="I6861" s="15" t="s">
        <v>19</v>
      </c>
      <c r="J6861" s="15" t="s">
        <v>329</v>
      </c>
      <c r="K6861" s="15">
        <v>7</v>
      </c>
      <c r="L6861" s="15">
        <v>0</v>
      </c>
      <c r="M6861" s="15">
        <v>0</v>
      </c>
      <c r="N6861" s="15">
        <v>0</v>
      </c>
    </row>
    <row r="6862" spans="1:14" x14ac:dyDescent="0.15">
      <c r="A6862" t="str">
        <f t="shared" si="112"/>
        <v>202006_393_4562342690029</v>
      </c>
      <c r="B6862" s="15">
        <v>202006</v>
      </c>
      <c r="C6862" s="15">
        <v>393</v>
      </c>
      <c r="D6862" s="15" t="s">
        <v>101</v>
      </c>
      <c r="E6862" s="16">
        <v>4562342690029</v>
      </c>
      <c r="F6862" s="15">
        <v>0</v>
      </c>
      <c r="G6862" s="15">
        <v>0</v>
      </c>
      <c r="H6862" s="15" t="s">
        <v>18</v>
      </c>
      <c r="I6862" s="15" t="s">
        <v>19</v>
      </c>
      <c r="J6862" s="15" t="s">
        <v>329</v>
      </c>
      <c r="K6862" s="15">
        <v>23</v>
      </c>
      <c r="L6862" s="15">
        <v>0</v>
      </c>
      <c r="M6862" s="15">
        <v>0</v>
      </c>
      <c r="N6862" s="15">
        <v>0</v>
      </c>
    </row>
    <row r="6863" spans="1:14" x14ac:dyDescent="0.15">
      <c r="A6863" t="str">
        <f t="shared" si="112"/>
        <v>202006_393_4562342690036</v>
      </c>
      <c r="B6863" s="15">
        <v>202006</v>
      </c>
      <c r="C6863" s="15">
        <v>393</v>
      </c>
      <c r="D6863" s="15" t="s">
        <v>101</v>
      </c>
      <c r="E6863" s="16">
        <v>4562342690036</v>
      </c>
      <c r="F6863" s="15">
        <v>0</v>
      </c>
      <c r="G6863" s="15">
        <v>0</v>
      </c>
      <c r="H6863" s="15" t="s">
        <v>20</v>
      </c>
      <c r="I6863" s="15" t="s">
        <v>19</v>
      </c>
      <c r="J6863" s="15" t="s">
        <v>329</v>
      </c>
      <c r="K6863" s="15">
        <v>9</v>
      </c>
      <c r="L6863" s="15">
        <v>0</v>
      </c>
      <c r="M6863" s="15">
        <v>0</v>
      </c>
      <c r="N6863" s="15">
        <v>0</v>
      </c>
    </row>
    <row r="6864" spans="1:14" x14ac:dyDescent="0.15">
      <c r="A6864" t="str">
        <f t="shared" si="112"/>
        <v>202006_393_4562342690050</v>
      </c>
      <c r="B6864" s="15">
        <v>202006</v>
      </c>
      <c r="C6864" s="15">
        <v>393</v>
      </c>
      <c r="D6864" s="15" t="s">
        <v>101</v>
      </c>
      <c r="E6864" s="16">
        <v>4562342690050</v>
      </c>
      <c r="F6864" s="15">
        <v>0</v>
      </c>
      <c r="G6864" s="15">
        <v>0</v>
      </c>
      <c r="H6864" s="15" t="s">
        <v>22</v>
      </c>
      <c r="I6864" s="15" t="s">
        <v>19</v>
      </c>
      <c r="J6864" s="15" t="s">
        <v>329</v>
      </c>
      <c r="K6864" s="15">
        <v>9</v>
      </c>
      <c r="L6864" s="15">
        <v>0</v>
      </c>
      <c r="M6864" s="15">
        <v>0</v>
      </c>
      <c r="N6864" s="15">
        <v>0</v>
      </c>
    </row>
    <row r="6865" spans="1:14" x14ac:dyDescent="0.15">
      <c r="A6865" t="str">
        <f t="shared" si="112"/>
        <v>202006_393_4562342690043</v>
      </c>
      <c r="B6865" s="15">
        <v>202006</v>
      </c>
      <c r="C6865" s="15">
        <v>393</v>
      </c>
      <c r="D6865" s="15" t="s">
        <v>101</v>
      </c>
      <c r="E6865" s="16">
        <v>4562342690043</v>
      </c>
      <c r="F6865" s="15">
        <v>0</v>
      </c>
      <c r="G6865" s="15">
        <v>0</v>
      </c>
      <c r="H6865" s="15" t="s">
        <v>21</v>
      </c>
      <c r="I6865" s="15" t="s">
        <v>19</v>
      </c>
      <c r="J6865" s="15" t="s">
        <v>329</v>
      </c>
      <c r="K6865" s="15">
        <v>24</v>
      </c>
      <c r="L6865" s="15">
        <v>0</v>
      </c>
      <c r="M6865" s="15">
        <v>0</v>
      </c>
      <c r="N6865" s="15">
        <v>0</v>
      </c>
    </row>
    <row r="6866" spans="1:14" x14ac:dyDescent="0.15">
      <c r="A6866" t="str">
        <f t="shared" si="112"/>
        <v>202006_393_4562342690067</v>
      </c>
      <c r="B6866" s="15">
        <v>202006</v>
      </c>
      <c r="C6866" s="15">
        <v>393</v>
      </c>
      <c r="D6866" s="15" t="s">
        <v>101</v>
      </c>
      <c r="E6866" s="16">
        <v>4562342690067</v>
      </c>
      <c r="F6866" s="15">
        <v>0</v>
      </c>
      <c r="G6866" s="15">
        <v>0</v>
      </c>
      <c r="H6866" s="15" t="s">
        <v>23</v>
      </c>
      <c r="I6866" s="15" t="s">
        <v>19</v>
      </c>
      <c r="J6866" s="15" t="s">
        <v>329</v>
      </c>
      <c r="K6866" s="15">
        <v>28</v>
      </c>
      <c r="L6866" s="15">
        <v>0</v>
      </c>
      <c r="M6866" s="15">
        <v>0</v>
      </c>
      <c r="N6866" s="15">
        <v>0</v>
      </c>
    </row>
    <row r="6867" spans="1:14" x14ac:dyDescent="0.15">
      <c r="A6867" t="str">
        <f t="shared" si="112"/>
        <v>202006_393_4562342690074</v>
      </c>
      <c r="B6867" s="15">
        <v>202006</v>
      </c>
      <c r="C6867" s="15">
        <v>393</v>
      </c>
      <c r="D6867" s="15" t="s">
        <v>101</v>
      </c>
      <c r="E6867" s="16">
        <v>4562342690074</v>
      </c>
      <c r="F6867" s="15">
        <v>0</v>
      </c>
      <c r="G6867" s="15">
        <v>0</v>
      </c>
      <c r="H6867" s="15" t="s">
        <v>24</v>
      </c>
      <c r="I6867" s="15" t="s">
        <v>19</v>
      </c>
      <c r="J6867" s="15" t="s">
        <v>329</v>
      </c>
      <c r="K6867" s="15">
        <v>23</v>
      </c>
      <c r="L6867" s="15">
        <v>2</v>
      </c>
      <c r="M6867" s="15">
        <v>0</v>
      </c>
      <c r="N6867" s="15">
        <v>0</v>
      </c>
    </row>
    <row r="6868" spans="1:14" x14ac:dyDescent="0.15">
      <c r="A6868" t="str">
        <f t="shared" si="112"/>
        <v>202006_393_4562342690081</v>
      </c>
      <c r="B6868" s="15">
        <v>202006</v>
      </c>
      <c r="C6868" s="15">
        <v>393</v>
      </c>
      <c r="D6868" s="15" t="s">
        <v>101</v>
      </c>
      <c r="E6868" s="16">
        <v>4562342690081</v>
      </c>
      <c r="F6868" s="15">
        <v>0</v>
      </c>
      <c r="G6868" s="15">
        <v>0</v>
      </c>
      <c r="H6868" s="15" t="s">
        <v>25</v>
      </c>
      <c r="I6868" s="15" t="s">
        <v>19</v>
      </c>
      <c r="J6868" s="15" t="s">
        <v>329</v>
      </c>
      <c r="K6868" s="15">
        <v>4</v>
      </c>
      <c r="L6868" s="15">
        <v>0</v>
      </c>
      <c r="M6868" s="15">
        <v>0</v>
      </c>
      <c r="N6868" s="15">
        <v>0</v>
      </c>
    </row>
    <row r="6869" spans="1:14" x14ac:dyDescent="0.15">
      <c r="A6869" t="str">
        <f t="shared" si="112"/>
        <v>202006_394_4562342690029</v>
      </c>
      <c r="B6869" s="15">
        <v>202006</v>
      </c>
      <c r="C6869" s="15">
        <v>394</v>
      </c>
      <c r="D6869" s="15" t="s">
        <v>102</v>
      </c>
      <c r="E6869" s="16">
        <v>4562342690029</v>
      </c>
      <c r="F6869" s="15">
        <v>0</v>
      </c>
      <c r="G6869" s="15">
        <v>0</v>
      </c>
      <c r="H6869" s="15" t="s">
        <v>18</v>
      </c>
      <c r="I6869" s="15" t="s">
        <v>19</v>
      </c>
      <c r="J6869" s="15" t="s">
        <v>329</v>
      </c>
      <c r="K6869" s="15">
        <v>7</v>
      </c>
      <c r="L6869" s="15">
        <v>1</v>
      </c>
      <c r="M6869" s="15">
        <v>0</v>
      </c>
      <c r="N6869" s="15">
        <v>0</v>
      </c>
    </row>
    <row r="6870" spans="1:14" x14ac:dyDescent="0.15">
      <c r="A6870" t="str">
        <f t="shared" si="112"/>
        <v>202006_394_4562342690036</v>
      </c>
      <c r="B6870" s="15">
        <v>202006</v>
      </c>
      <c r="C6870" s="15">
        <v>394</v>
      </c>
      <c r="D6870" s="15" t="s">
        <v>102</v>
      </c>
      <c r="E6870" s="16">
        <v>4562342690036</v>
      </c>
      <c r="F6870" s="15">
        <v>0</v>
      </c>
      <c r="G6870" s="15">
        <v>0</v>
      </c>
      <c r="H6870" s="15" t="s">
        <v>20</v>
      </c>
      <c r="I6870" s="15" t="s">
        <v>19</v>
      </c>
      <c r="J6870" s="15" t="s">
        <v>329</v>
      </c>
      <c r="K6870" s="15">
        <v>0</v>
      </c>
      <c r="L6870" s="15">
        <v>0</v>
      </c>
      <c r="M6870" s="15">
        <v>0</v>
      </c>
      <c r="N6870" s="15">
        <v>0</v>
      </c>
    </row>
    <row r="6871" spans="1:14" x14ac:dyDescent="0.15">
      <c r="A6871" t="str">
        <f t="shared" si="112"/>
        <v>202006_394_4562342690050</v>
      </c>
      <c r="B6871" s="15">
        <v>202006</v>
      </c>
      <c r="C6871" s="15">
        <v>394</v>
      </c>
      <c r="D6871" s="15" t="s">
        <v>102</v>
      </c>
      <c r="E6871" s="16">
        <v>4562342690050</v>
      </c>
      <c r="F6871" s="15">
        <v>0</v>
      </c>
      <c r="G6871" s="15">
        <v>0</v>
      </c>
      <c r="H6871" s="15" t="s">
        <v>22</v>
      </c>
      <c r="I6871" s="15" t="s">
        <v>19</v>
      </c>
      <c r="J6871" s="15" t="s">
        <v>329</v>
      </c>
      <c r="K6871" s="15">
        <v>6</v>
      </c>
      <c r="L6871" s="15">
        <v>0</v>
      </c>
      <c r="M6871" s="15">
        <v>0</v>
      </c>
      <c r="N6871" s="15">
        <v>0</v>
      </c>
    </row>
    <row r="6872" spans="1:14" x14ac:dyDescent="0.15">
      <c r="A6872" t="str">
        <f t="shared" si="112"/>
        <v>202006_394_4562342690043</v>
      </c>
      <c r="B6872" s="15">
        <v>202006</v>
      </c>
      <c r="C6872" s="15">
        <v>394</v>
      </c>
      <c r="D6872" s="15" t="s">
        <v>102</v>
      </c>
      <c r="E6872" s="16">
        <v>4562342690043</v>
      </c>
      <c r="F6872" s="15">
        <v>0</v>
      </c>
      <c r="G6872" s="15">
        <v>0</v>
      </c>
      <c r="H6872" s="15" t="s">
        <v>21</v>
      </c>
      <c r="I6872" s="15" t="s">
        <v>19</v>
      </c>
      <c r="J6872" s="15" t="s">
        <v>329</v>
      </c>
      <c r="K6872" s="15">
        <v>3</v>
      </c>
      <c r="L6872" s="15">
        <v>0</v>
      </c>
      <c r="M6872" s="15">
        <v>0</v>
      </c>
      <c r="N6872" s="15">
        <v>0</v>
      </c>
    </row>
    <row r="6873" spans="1:14" x14ac:dyDescent="0.15">
      <c r="A6873" t="str">
        <f t="shared" si="112"/>
        <v>202006_394_4562342690067</v>
      </c>
      <c r="B6873" s="15">
        <v>202006</v>
      </c>
      <c r="C6873" s="15">
        <v>394</v>
      </c>
      <c r="D6873" s="15" t="s">
        <v>102</v>
      </c>
      <c r="E6873" s="16">
        <v>4562342690067</v>
      </c>
      <c r="F6873" s="15">
        <v>0</v>
      </c>
      <c r="G6873" s="15">
        <v>0</v>
      </c>
      <c r="H6873" s="15" t="s">
        <v>23</v>
      </c>
      <c r="I6873" s="15" t="s">
        <v>19</v>
      </c>
      <c r="J6873" s="15" t="s">
        <v>329</v>
      </c>
      <c r="K6873" s="15">
        <v>17</v>
      </c>
      <c r="L6873" s="15">
        <v>0</v>
      </c>
      <c r="M6873" s="15">
        <v>0</v>
      </c>
      <c r="N6873" s="15">
        <v>0</v>
      </c>
    </row>
    <row r="6874" spans="1:14" x14ac:dyDescent="0.15">
      <c r="A6874" t="str">
        <f t="shared" si="112"/>
        <v>202006_394_4562342690074</v>
      </c>
      <c r="B6874" s="15">
        <v>202006</v>
      </c>
      <c r="C6874" s="15">
        <v>394</v>
      </c>
      <c r="D6874" s="15" t="s">
        <v>102</v>
      </c>
      <c r="E6874" s="16">
        <v>4562342690074</v>
      </c>
      <c r="F6874" s="15">
        <v>0</v>
      </c>
      <c r="G6874" s="15">
        <v>0</v>
      </c>
      <c r="H6874" s="15" t="s">
        <v>24</v>
      </c>
      <c r="I6874" s="15" t="s">
        <v>19</v>
      </c>
      <c r="J6874" s="15" t="s">
        <v>329</v>
      </c>
      <c r="K6874" s="15">
        <v>3</v>
      </c>
      <c r="L6874" s="15">
        <v>0</v>
      </c>
      <c r="M6874" s="15">
        <v>0</v>
      </c>
      <c r="N6874" s="15">
        <v>0</v>
      </c>
    </row>
    <row r="6875" spans="1:14" x14ac:dyDescent="0.15">
      <c r="A6875" t="str">
        <f t="shared" si="112"/>
        <v>202006_394_4562342690081</v>
      </c>
      <c r="B6875" s="15">
        <v>202006</v>
      </c>
      <c r="C6875" s="15">
        <v>394</v>
      </c>
      <c r="D6875" s="15" t="s">
        <v>102</v>
      </c>
      <c r="E6875" s="16">
        <v>4562342690081</v>
      </c>
      <c r="F6875" s="15">
        <v>0</v>
      </c>
      <c r="G6875" s="15">
        <v>0</v>
      </c>
      <c r="H6875" s="15" t="s">
        <v>25</v>
      </c>
      <c r="I6875" s="15" t="s">
        <v>19</v>
      </c>
      <c r="J6875" s="15" t="s">
        <v>329</v>
      </c>
      <c r="K6875" s="15">
        <v>1</v>
      </c>
      <c r="L6875" s="15">
        <v>0</v>
      </c>
      <c r="M6875" s="15">
        <v>0</v>
      </c>
      <c r="N6875" s="15">
        <v>0</v>
      </c>
    </row>
    <row r="6876" spans="1:14" x14ac:dyDescent="0.15">
      <c r="A6876" t="str">
        <f t="shared" si="112"/>
        <v>202006_398_4562342690029</v>
      </c>
      <c r="B6876" s="15">
        <v>202006</v>
      </c>
      <c r="C6876" s="15">
        <v>398</v>
      </c>
      <c r="D6876" s="15" t="s">
        <v>105</v>
      </c>
      <c r="E6876" s="16">
        <v>4562342690029</v>
      </c>
      <c r="F6876" s="15">
        <v>0</v>
      </c>
      <c r="G6876" s="15">
        <v>0</v>
      </c>
      <c r="H6876" s="15" t="s">
        <v>18</v>
      </c>
      <c r="I6876" s="15" t="s">
        <v>19</v>
      </c>
      <c r="J6876" s="15" t="s">
        <v>329</v>
      </c>
      <c r="K6876" s="15">
        <v>1</v>
      </c>
      <c r="L6876" s="15">
        <v>0</v>
      </c>
      <c r="M6876" s="15">
        <v>0</v>
      </c>
      <c r="N6876" s="15">
        <v>0</v>
      </c>
    </row>
    <row r="6877" spans="1:14" x14ac:dyDescent="0.15">
      <c r="A6877" t="str">
        <f t="shared" si="112"/>
        <v>202006_398_4562342690036</v>
      </c>
      <c r="B6877" s="15">
        <v>202006</v>
      </c>
      <c r="C6877" s="15">
        <v>398</v>
      </c>
      <c r="D6877" s="15" t="s">
        <v>105</v>
      </c>
      <c r="E6877" s="16">
        <v>4562342690036</v>
      </c>
      <c r="F6877" s="15">
        <v>0</v>
      </c>
      <c r="G6877" s="15">
        <v>0</v>
      </c>
      <c r="H6877" s="15" t="s">
        <v>20</v>
      </c>
      <c r="I6877" s="15" t="s">
        <v>19</v>
      </c>
      <c r="J6877" s="15" t="s">
        <v>329</v>
      </c>
      <c r="K6877" s="15">
        <v>6</v>
      </c>
      <c r="L6877" s="15">
        <v>0</v>
      </c>
      <c r="M6877" s="15">
        <v>0</v>
      </c>
      <c r="N6877" s="15">
        <v>0</v>
      </c>
    </row>
    <row r="6878" spans="1:14" x14ac:dyDescent="0.15">
      <c r="A6878" t="str">
        <f t="shared" si="112"/>
        <v>202006_398_4562342690050</v>
      </c>
      <c r="B6878" s="15">
        <v>202006</v>
      </c>
      <c r="C6878" s="15">
        <v>398</v>
      </c>
      <c r="D6878" s="15" t="s">
        <v>105</v>
      </c>
      <c r="E6878" s="16">
        <v>4562342690050</v>
      </c>
      <c r="F6878" s="15">
        <v>0</v>
      </c>
      <c r="G6878" s="15">
        <v>0</v>
      </c>
      <c r="H6878" s="15" t="s">
        <v>22</v>
      </c>
      <c r="I6878" s="15" t="s">
        <v>19</v>
      </c>
      <c r="J6878" s="15" t="s">
        <v>329</v>
      </c>
      <c r="K6878" s="15">
        <v>4</v>
      </c>
      <c r="L6878" s="15">
        <v>0</v>
      </c>
      <c r="M6878" s="15">
        <v>0</v>
      </c>
      <c r="N6878" s="15">
        <v>0</v>
      </c>
    </row>
    <row r="6879" spans="1:14" x14ac:dyDescent="0.15">
      <c r="A6879" t="str">
        <f t="shared" si="112"/>
        <v>202006_398_4562342690043</v>
      </c>
      <c r="B6879" s="15">
        <v>202006</v>
      </c>
      <c r="C6879" s="15">
        <v>398</v>
      </c>
      <c r="D6879" s="15" t="s">
        <v>105</v>
      </c>
      <c r="E6879" s="16">
        <v>4562342690043</v>
      </c>
      <c r="F6879" s="15">
        <v>0</v>
      </c>
      <c r="G6879" s="15">
        <v>0</v>
      </c>
      <c r="H6879" s="15" t="s">
        <v>21</v>
      </c>
      <c r="I6879" s="15" t="s">
        <v>19</v>
      </c>
      <c r="J6879" s="15" t="s">
        <v>329</v>
      </c>
      <c r="K6879" s="15">
        <v>24</v>
      </c>
      <c r="L6879" s="15">
        <v>0</v>
      </c>
      <c r="M6879" s="15">
        <v>0</v>
      </c>
      <c r="N6879" s="15">
        <v>0</v>
      </c>
    </row>
    <row r="6880" spans="1:14" x14ac:dyDescent="0.15">
      <c r="A6880" t="str">
        <f t="shared" si="112"/>
        <v>202006_398_4562342690067</v>
      </c>
      <c r="B6880" s="15">
        <v>202006</v>
      </c>
      <c r="C6880" s="15">
        <v>398</v>
      </c>
      <c r="D6880" s="15" t="s">
        <v>105</v>
      </c>
      <c r="E6880" s="16">
        <v>4562342690067</v>
      </c>
      <c r="F6880" s="15">
        <v>0</v>
      </c>
      <c r="G6880" s="15">
        <v>0</v>
      </c>
      <c r="H6880" s="15" t="s">
        <v>23</v>
      </c>
      <c r="I6880" s="15" t="s">
        <v>19</v>
      </c>
      <c r="J6880" s="15" t="s">
        <v>329</v>
      </c>
      <c r="K6880" s="15">
        <v>22</v>
      </c>
      <c r="L6880" s="15">
        <v>1</v>
      </c>
      <c r="M6880" s="15">
        <v>0</v>
      </c>
      <c r="N6880" s="15">
        <v>0</v>
      </c>
    </row>
    <row r="6881" spans="1:14" x14ac:dyDescent="0.15">
      <c r="A6881" t="str">
        <f t="shared" si="112"/>
        <v>202006_398_4562342690074</v>
      </c>
      <c r="B6881" s="15">
        <v>202006</v>
      </c>
      <c r="C6881" s="15">
        <v>398</v>
      </c>
      <c r="D6881" s="15" t="s">
        <v>105</v>
      </c>
      <c r="E6881" s="16">
        <v>4562342690074</v>
      </c>
      <c r="F6881" s="15">
        <v>0</v>
      </c>
      <c r="G6881" s="15">
        <v>0</v>
      </c>
      <c r="H6881" s="15" t="s">
        <v>24</v>
      </c>
      <c r="I6881" s="15" t="s">
        <v>19</v>
      </c>
      <c r="J6881" s="15" t="s">
        <v>329</v>
      </c>
      <c r="K6881" s="15">
        <v>22</v>
      </c>
      <c r="L6881" s="15">
        <v>0</v>
      </c>
      <c r="M6881" s="15">
        <v>0</v>
      </c>
      <c r="N6881" s="15">
        <v>0</v>
      </c>
    </row>
    <row r="6882" spans="1:14" x14ac:dyDescent="0.15">
      <c r="A6882" t="str">
        <f t="shared" si="112"/>
        <v>202006_398_4562342690081</v>
      </c>
      <c r="B6882" s="15">
        <v>202006</v>
      </c>
      <c r="C6882" s="15">
        <v>398</v>
      </c>
      <c r="D6882" s="15" t="s">
        <v>105</v>
      </c>
      <c r="E6882" s="16">
        <v>4562342690081</v>
      </c>
      <c r="F6882" s="15">
        <v>0</v>
      </c>
      <c r="G6882" s="15">
        <v>0</v>
      </c>
      <c r="H6882" s="15" t="s">
        <v>25</v>
      </c>
      <c r="I6882" s="15" t="s">
        <v>19</v>
      </c>
      <c r="J6882" s="15" t="s">
        <v>329</v>
      </c>
      <c r="K6882" s="15">
        <v>5</v>
      </c>
      <c r="L6882" s="15">
        <v>0</v>
      </c>
      <c r="M6882" s="15">
        <v>0</v>
      </c>
      <c r="N6882" s="15">
        <v>0</v>
      </c>
    </row>
    <row r="6883" spans="1:14" x14ac:dyDescent="0.15">
      <c r="A6883" t="str">
        <f t="shared" si="112"/>
        <v>202006_399_4562342690029</v>
      </c>
      <c r="B6883" s="15">
        <v>202006</v>
      </c>
      <c r="C6883" s="15">
        <v>399</v>
      </c>
      <c r="D6883" s="15" t="s">
        <v>106</v>
      </c>
      <c r="E6883" s="16">
        <v>4562342690029</v>
      </c>
      <c r="F6883" s="15">
        <v>0</v>
      </c>
      <c r="G6883" s="15">
        <v>0</v>
      </c>
      <c r="H6883" s="15" t="s">
        <v>18</v>
      </c>
      <c r="I6883" s="15" t="s">
        <v>19</v>
      </c>
      <c r="J6883" s="15" t="s">
        <v>329</v>
      </c>
      <c r="K6883" s="15">
        <v>18</v>
      </c>
      <c r="L6883" s="15">
        <v>0</v>
      </c>
      <c r="M6883" s="15">
        <v>0</v>
      </c>
      <c r="N6883" s="15">
        <v>0</v>
      </c>
    </row>
    <row r="6884" spans="1:14" x14ac:dyDescent="0.15">
      <c r="A6884" t="str">
        <f t="shared" si="112"/>
        <v>202006_399_4562342690036</v>
      </c>
      <c r="B6884" s="15">
        <v>202006</v>
      </c>
      <c r="C6884" s="15">
        <v>399</v>
      </c>
      <c r="D6884" s="15" t="s">
        <v>106</v>
      </c>
      <c r="E6884" s="16">
        <v>4562342690036</v>
      </c>
      <c r="F6884" s="15">
        <v>0</v>
      </c>
      <c r="G6884" s="15">
        <v>0</v>
      </c>
      <c r="H6884" s="15" t="s">
        <v>20</v>
      </c>
      <c r="I6884" s="15" t="s">
        <v>19</v>
      </c>
      <c r="J6884" s="15" t="s">
        <v>329</v>
      </c>
      <c r="K6884" s="15">
        <v>5</v>
      </c>
      <c r="L6884" s="15">
        <v>0</v>
      </c>
      <c r="M6884" s="15">
        <v>0</v>
      </c>
      <c r="N6884" s="15">
        <v>0</v>
      </c>
    </row>
    <row r="6885" spans="1:14" x14ac:dyDescent="0.15">
      <c r="A6885" t="str">
        <f t="shared" si="112"/>
        <v>202006_399_4562342690050</v>
      </c>
      <c r="B6885" s="15">
        <v>202006</v>
      </c>
      <c r="C6885" s="15">
        <v>399</v>
      </c>
      <c r="D6885" s="15" t="s">
        <v>106</v>
      </c>
      <c r="E6885" s="16">
        <v>4562342690050</v>
      </c>
      <c r="F6885" s="15">
        <v>0</v>
      </c>
      <c r="G6885" s="15">
        <v>0</v>
      </c>
      <c r="H6885" s="15" t="s">
        <v>22</v>
      </c>
      <c r="I6885" s="15" t="s">
        <v>19</v>
      </c>
      <c r="J6885" s="15" t="s">
        <v>329</v>
      </c>
      <c r="K6885" s="15">
        <v>7</v>
      </c>
      <c r="L6885" s="15">
        <v>0</v>
      </c>
      <c r="M6885" s="15">
        <v>0</v>
      </c>
      <c r="N6885" s="15">
        <v>0</v>
      </c>
    </row>
    <row r="6886" spans="1:14" x14ac:dyDescent="0.15">
      <c r="A6886" t="str">
        <f t="shared" si="112"/>
        <v>202006_399_4562342690043</v>
      </c>
      <c r="B6886" s="15">
        <v>202006</v>
      </c>
      <c r="C6886" s="15">
        <v>399</v>
      </c>
      <c r="D6886" s="15" t="s">
        <v>106</v>
      </c>
      <c r="E6886" s="16">
        <v>4562342690043</v>
      </c>
      <c r="F6886" s="15">
        <v>0</v>
      </c>
      <c r="G6886" s="15">
        <v>0</v>
      </c>
      <c r="H6886" s="15" t="s">
        <v>21</v>
      </c>
      <c r="I6886" s="15" t="s">
        <v>19</v>
      </c>
      <c r="J6886" s="15" t="s">
        <v>329</v>
      </c>
      <c r="K6886" s="15">
        <v>13</v>
      </c>
      <c r="L6886" s="15">
        <v>1</v>
      </c>
      <c r="M6886" s="15">
        <v>0</v>
      </c>
      <c r="N6886" s="15">
        <v>0</v>
      </c>
    </row>
    <row r="6887" spans="1:14" x14ac:dyDescent="0.15">
      <c r="A6887" t="str">
        <f t="shared" si="112"/>
        <v>202006_399_4562342690067</v>
      </c>
      <c r="B6887" s="15">
        <v>202006</v>
      </c>
      <c r="C6887" s="15">
        <v>399</v>
      </c>
      <c r="D6887" s="15" t="s">
        <v>106</v>
      </c>
      <c r="E6887" s="16">
        <v>4562342690067</v>
      </c>
      <c r="F6887" s="15">
        <v>0</v>
      </c>
      <c r="G6887" s="15">
        <v>0</v>
      </c>
      <c r="H6887" s="15" t="s">
        <v>23</v>
      </c>
      <c r="I6887" s="15" t="s">
        <v>19</v>
      </c>
      <c r="J6887" s="15" t="s">
        <v>329</v>
      </c>
      <c r="K6887" s="15">
        <v>19</v>
      </c>
      <c r="L6887" s="15">
        <v>0</v>
      </c>
      <c r="M6887" s="15">
        <v>0</v>
      </c>
      <c r="N6887" s="15">
        <v>0</v>
      </c>
    </row>
    <row r="6888" spans="1:14" x14ac:dyDescent="0.15">
      <c r="A6888" t="str">
        <f t="shared" si="112"/>
        <v>202006_399_4562342690074</v>
      </c>
      <c r="B6888" s="15">
        <v>202006</v>
      </c>
      <c r="C6888" s="15">
        <v>399</v>
      </c>
      <c r="D6888" s="15" t="s">
        <v>106</v>
      </c>
      <c r="E6888" s="16">
        <v>4562342690074</v>
      </c>
      <c r="F6888" s="15">
        <v>0</v>
      </c>
      <c r="G6888" s="15">
        <v>0</v>
      </c>
      <c r="H6888" s="15" t="s">
        <v>24</v>
      </c>
      <c r="I6888" s="15" t="s">
        <v>19</v>
      </c>
      <c r="J6888" s="15" t="s">
        <v>329</v>
      </c>
      <c r="K6888" s="15">
        <v>6</v>
      </c>
      <c r="L6888" s="15">
        <v>0</v>
      </c>
      <c r="M6888" s="15">
        <v>0</v>
      </c>
      <c r="N6888" s="15">
        <v>0</v>
      </c>
    </row>
    <row r="6889" spans="1:14" x14ac:dyDescent="0.15">
      <c r="A6889" t="str">
        <f t="shared" si="112"/>
        <v>202006_399_4562342690081</v>
      </c>
      <c r="B6889" s="15">
        <v>202006</v>
      </c>
      <c r="C6889" s="15">
        <v>399</v>
      </c>
      <c r="D6889" s="15" t="s">
        <v>106</v>
      </c>
      <c r="E6889" s="16">
        <v>4562342690081</v>
      </c>
      <c r="F6889" s="15">
        <v>0</v>
      </c>
      <c r="G6889" s="15">
        <v>0</v>
      </c>
      <c r="H6889" s="15" t="s">
        <v>25</v>
      </c>
      <c r="I6889" s="15" t="s">
        <v>19</v>
      </c>
      <c r="J6889" s="15" t="s">
        <v>329</v>
      </c>
      <c r="K6889" s="15">
        <v>3</v>
      </c>
      <c r="L6889" s="15">
        <v>0</v>
      </c>
      <c r="M6889" s="15">
        <v>0</v>
      </c>
      <c r="N6889" s="15">
        <v>0</v>
      </c>
    </row>
    <row r="6890" spans="1:14" x14ac:dyDescent="0.15">
      <c r="A6890" t="str">
        <f t="shared" si="112"/>
        <v>202006_403_4562342690029</v>
      </c>
      <c r="B6890" s="15">
        <v>202006</v>
      </c>
      <c r="C6890" s="15">
        <v>403</v>
      </c>
      <c r="D6890" s="15" t="s">
        <v>108</v>
      </c>
      <c r="E6890" s="16">
        <v>4562342690029</v>
      </c>
      <c r="F6890" s="15">
        <v>0</v>
      </c>
      <c r="G6890" s="15">
        <v>0</v>
      </c>
      <c r="H6890" s="15" t="s">
        <v>18</v>
      </c>
      <c r="I6890" s="15" t="s">
        <v>19</v>
      </c>
      <c r="J6890" s="15" t="s">
        <v>329</v>
      </c>
      <c r="K6890" s="15">
        <v>16</v>
      </c>
      <c r="L6890" s="15">
        <v>1</v>
      </c>
      <c r="M6890" s="15">
        <v>0</v>
      </c>
      <c r="N6890" s="15">
        <v>0</v>
      </c>
    </row>
    <row r="6891" spans="1:14" x14ac:dyDescent="0.15">
      <c r="A6891" t="str">
        <f t="shared" ref="A6891:A6954" si="113">B6891&amp;"_"&amp;C6891&amp;"_"&amp;E6891</f>
        <v>202006_403_4562342690036</v>
      </c>
      <c r="B6891" s="15">
        <v>202006</v>
      </c>
      <c r="C6891" s="15">
        <v>403</v>
      </c>
      <c r="D6891" s="15" t="s">
        <v>108</v>
      </c>
      <c r="E6891" s="16">
        <v>4562342690036</v>
      </c>
      <c r="F6891" s="15">
        <v>0</v>
      </c>
      <c r="G6891" s="15">
        <v>0</v>
      </c>
      <c r="H6891" s="15" t="s">
        <v>20</v>
      </c>
      <c r="I6891" s="15" t="s">
        <v>19</v>
      </c>
      <c r="J6891" s="15" t="s">
        <v>329</v>
      </c>
      <c r="K6891" s="15">
        <v>7</v>
      </c>
      <c r="L6891" s="15">
        <v>0</v>
      </c>
      <c r="M6891" s="15">
        <v>0</v>
      </c>
      <c r="N6891" s="15">
        <v>0</v>
      </c>
    </row>
    <row r="6892" spans="1:14" x14ac:dyDescent="0.15">
      <c r="A6892" t="str">
        <f t="shared" si="113"/>
        <v>202006_403_4562342690050</v>
      </c>
      <c r="B6892" s="15">
        <v>202006</v>
      </c>
      <c r="C6892" s="15">
        <v>403</v>
      </c>
      <c r="D6892" s="15" t="s">
        <v>108</v>
      </c>
      <c r="E6892" s="16">
        <v>4562342690050</v>
      </c>
      <c r="F6892" s="15">
        <v>0</v>
      </c>
      <c r="G6892" s="15">
        <v>0</v>
      </c>
      <c r="H6892" s="15" t="s">
        <v>22</v>
      </c>
      <c r="I6892" s="15" t="s">
        <v>19</v>
      </c>
      <c r="J6892" s="15" t="s">
        <v>329</v>
      </c>
      <c r="K6892" s="15">
        <v>6</v>
      </c>
      <c r="L6892" s="15">
        <v>0</v>
      </c>
      <c r="M6892" s="15">
        <v>0</v>
      </c>
      <c r="N6892" s="15">
        <v>0</v>
      </c>
    </row>
    <row r="6893" spans="1:14" x14ac:dyDescent="0.15">
      <c r="A6893" t="str">
        <f t="shared" si="113"/>
        <v>202006_403_4562342690043</v>
      </c>
      <c r="B6893" s="15">
        <v>202006</v>
      </c>
      <c r="C6893" s="15">
        <v>403</v>
      </c>
      <c r="D6893" s="15" t="s">
        <v>108</v>
      </c>
      <c r="E6893" s="16">
        <v>4562342690043</v>
      </c>
      <c r="F6893" s="15">
        <v>0</v>
      </c>
      <c r="G6893" s="15">
        <v>0</v>
      </c>
      <c r="H6893" s="15" t="s">
        <v>21</v>
      </c>
      <c r="I6893" s="15" t="s">
        <v>19</v>
      </c>
      <c r="J6893" s="15" t="s">
        <v>329</v>
      </c>
      <c r="K6893" s="15">
        <v>15</v>
      </c>
      <c r="L6893" s="15">
        <v>1</v>
      </c>
      <c r="M6893" s="15">
        <v>0</v>
      </c>
      <c r="N6893" s="15">
        <v>0</v>
      </c>
    </row>
    <row r="6894" spans="1:14" x14ac:dyDescent="0.15">
      <c r="A6894" t="str">
        <f t="shared" si="113"/>
        <v>202006_403_4562342690067</v>
      </c>
      <c r="B6894" s="15">
        <v>202006</v>
      </c>
      <c r="C6894" s="15">
        <v>403</v>
      </c>
      <c r="D6894" s="15" t="s">
        <v>108</v>
      </c>
      <c r="E6894" s="16">
        <v>4562342690067</v>
      </c>
      <c r="F6894" s="15">
        <v>0</v>
      </c>
      <c r="G6894" s="15">
        <v>0</v>
      </c>
      <c r="H6894" s="15" t="s">
        <v>23</v>
      </c>
      <c r="I6894" s="15" t="s">
        <v>19</v>
      </c>
      <c r="J6894" s="15" t="s">
        <v>329</v>
      </c>
      <c r="K6894" s="15">
        <v>22</v>
      </c>
      <c r="L6894" s="15">
        <v>1</v>
      </c>
      <c r="M6894" s="15">
        <v>0</v>
      </c>
      <c r="N6894" s="15">
        <v>0</v>
      </c>
    </row>
    <row r="6895" spans="1:14" x14ac:dyDescent="0.15">
      <c r="A6895" t="str">
        <f t="shared" si="113"/>
        <v>202006_403_4562342690074</v>
      </c>
      <c r="B6895" s="15">
        <v>202006</v>
      </c>
      <c r="C6895" s="15">
        <v>403</v>
      </c>
      <c r="D6895" s="15" t="s">
        <v>108</v>
      </c>
      <c r="E6895" s="16">
        <v>4562342690074</v>
      </c>
      <c r="F6895" s="15">
        <v>0</v>
      </c>
      <c r="G6895" s="15">
        <v>0</v>
      </c>
      <c r="H6895" s="15" t="s">
        <v>24</v>
      </c>
      <c r="I6895" s="15" t="s">
        <v>19</v>
      </c>
      <c r="J6895" s="15" t="s">
        <v>329</v>
      </c>
      <c r="K6895" s="15">
        <v>16</v>
      </c>
      <c r="L6895" s="15">
        <v>1</v>
      </c>
      <c r="M6895" s="15">
        <v>0</v>
      </c>
      <c r="N6895" s="15">
        <v>0</v>
      </c>
    </row>
    <row r="6896" spans="1:14" x14ac:dyDescent="0.15">
      <c r="A6896" t="str">
        <f t="shared" si="113"/>
        <v>202006_403_4562342690081</v>
      </c>
      <c r="B6896" s="15">
        <v>202006</v>
      </c>
      <c r="C6896" s="15">
        <v>403</v>
      </c>
      <c r="D6896" s="15" t="s">
        <v>108</v>
      </c>
      <c r="E6896" s="16">
        <v>4562342690081</v>
      </c>
      <c r="F6896" s="15">
        <v>0</v>
      </c>
      <c r="G6896" s="15">
        <v>0</v>
      </c>
      <c r="H6896" s="15" t="s">
        <v>25</v>
      </c>
      <c r="I6896" s="15" t="s">
        <v>19</v>
      </c>
      <c r="J6896" s="15" t="s">
        <v>329</v>
      </c>
      <c r="K6896" s="15">
        <v>7</v>
      </c>
      <c r="L6896" s="15">
        <v>0</v>
      </c>
      <c r="M6896" s="15">
        <v>0</v>
      </c>
      <c r="N6896" s="15">
        <v>0</v>
      </c>
    </row>
    <row r="6897" spans="1:14" x14ac:dyDescent="0.15">
      <c r="A6897" t="str">
        <f t="shared" si="113"/>
        <v>202006_404_4562342690029</v>
      </c>
      <c r="B6897" s="15">
        <v>202006</v>
      </c>
      <c r="C6897" s="15">
        <v>404</v>
      </c>
      <c r="D6897" s="15" t="s">
        <v>109</v>
      </c>
      <c r="E6897" s="16">
        <v>4562342690029</v>
      </c>
      <c r="F6897" s="15">
        <v>0</v>
      </c>
      <c r="G6897" s="15">
        <v>0</v>
      </c>
      <c r="H6897" s="15" t="s">
        <v>18</v>
      </c>
      <c r="I6897" s="15" t="s">
        <v>19</v>
      </c>
      <c r="J6897" s="15" t="s">
        <v>329</v>
      </c>
      <c r="K6897" s="15">
        <v>14</v>
      </c>
      <c r="L6897" s="15">
        <v>2</v>
      </c>
      <c r="M6897" s="15">
        <v>0</v>
      </c>
      <c r="N6897" s="15">
        <v>0</v>
      </c>
    </row>
    <row r="6898" spans="1:14" x14ac:dyDescent="0.15">
      <c r="A6898" t="str">
        <f t="shared" si="113"/>
        <v>202006_404_4562342690036</v>
      </c>
      <c r="B6898" s="15">
        <v>202006</v>
      </c>
      <c r="C6898" s="15">
        <v>404</v>
      </c>
      <c r="D6898" s="15" t="s">
        <v>109</v>
      </c>
      <c r="E6898" s="16">
        <v>4562342690036</v>
      </c>
      <c r="F6898" s="15">
        <v>0</v>
      </c>
      <c r="G6898" s="15">
        <v>0</v>
      </c>
      <c r="H6898" s="15" t="s">
        <v>20</v>
      </c>
      <c r="I6898" s="15" t="s">
        <v>19</v>
      </c>
      <c r="J6898" s="15" t="s">
        <v>329</v>
      </c>
      <c r="K6898" s="15">
        <v>3</v>
      </c>
      <c r="L6898" s="15">
        <v>0</v>
      </c>
      <c r="M6898" s="15">
        <v>0</v>
      </c>
      <c r="N6898" s="15">
        <v>0</v>
      </c>
    </row>
    <row r="6899" spans="1:14" x14ac:dyDescent="0.15">
      <c r="A6899" t="str">
        <f t="shared" si="113"/>
        <v>202006_404_4562342690050</v>
      </c>
      <c r="B6899" s="15">
        <v>202006</v>
      </c>
      <c r="C6899" s="15">
        <v>404</v>
      </c>
      <c r="D6899" s="15" t="s">
        <v>109</v>
      </c>
      <c r="E6899" s="16">
        <v>4562342690050</v>
      </c>
      <c r="F6899" s="15">
        <v>0</v>
      </c>
      <c r="G6899" s="15">
        <v>0</v>
      </c>
      <c r="H6899" s="15" t="s">
        <v>22</v>
      </c>
      <c r="I6899" s="15" t="s">
        <v>19</v>
      </c>
      <c r="J6899" s="15" t="s">
        <v>329</v>
      </c>
      <c r="K6899" s="15">
        <v>2</v>
      </c>
      <c r="L6899" s="15">
        <v>0</v>
      </c>
      <c r="M6899" s="15">
        <v>0</v>
      </c>
      <c r="N6899" s="15">
        <v>0</v>
      </c>
    </row>
    <row r="6900" spans="1:14" x14ac:dyDescent="0.15">
      <c r="A6900" t="str">
        <f t="shared" si="113"/>
        <v>202006_404_4562342690043</v>
      </c>
      <c r="B6900" s="15">
        <v>202006</v>
      </c>
      <c r="C6900" s="15">
        <v>404</v>
      </c>
      <c r="D6900" s="15" t="s">
        <v>109</v>
      </c>
      <c r="E6900" s="16">
        <v>4562342690043</v>
      </c>
      <c r="F6900" s="15">
        <v>0</v>
      </c>
      <c r="G6900" s="15">
        <v>0</v>
      </c>
      <c r="H6900" s="15" t="s">
        <v>21</v>
      </c>
      <c r="I6900" s="15" t="s">
        <v>19</v>
      </c>
      <c r="J6900" s="15" t="s">
        <v>329</v>
      </c>
      <c r="K6900" s="15">
        <v>15</v>
      </c>
      <c r="L6900" s="15">
        <v>0</v>
      </c>
      <c r="M6900" s="15">
        <v>0</v>
      </c>
      <c r="N6900" s="15">
        <v>0</v>
      </c>
    </row>
    <row r="6901" spans="1:14" x14ac:dyDescent="0.15">
      <c r="A6901" t="str">
        <f t="shared" si="113"/>
        <v>202006_404_4562342690067</v>
      </c>
      <c r="B6901" s="15">
        <v>202006</v>
      </c>
      <c r="C6901" s="15">
        <v>404</v>
      </c>
      <c r="D6901" s="15" t="s">
        <v>109</v>
      </c>
      <c r="E6901" s="16">
        <v>4562342690067</v>
      </c>
      <c r="F6901" s="15">
        <v>0</v>
      </c>
      <c r="G6901" s="15">
        <v>0</v>
      </c>
      <c r="H6901" s="15" t="s">
        <v>23</v>
      </c>
      <c r="I6901" s="15" t="s">
        <v>19</v>
      </c>
      <c r="J6901" s="15" t="s">
        <v>329</v>
      </c>
      <c r="K6901" s="15">
        <v>18</v>
      </c>
      <c r="L6901" s="15">
        <v>0</v>
      </c>
      <c r="M6901" s="15">
        <v>0</v>
      </c>
      <c r="N6901" s="15">
        <v>0</v>
      </c>
    </row>
    <row r="6902" spans="1:14" x14ac:dyDescent="0.15">
      <c r="A6902" t="str">
        <f t="shared" si="113"/>
        <v>202006_404_4562342690074</v>
      </c>
      <c r="B6902" s="15">
        <v>202006</v>
      </c>
      <c r="C6902" s="15">
        <v>404</v>
      </c>
      <c r="D6902" s="15" t="s">
        <v>109</v>
      </c>
      <c r="E6902" s="16">
        <v>4562342690074</v>
      </c>
      <c r="F6902" s="15">
        <v>0</v>
      </c>
      <c r="G6902" s="15">
        <v>0</v>
      </c>
      <c r="H6902" s="15" t="s">
        <v>24</v>
      </c>
      <c r="I6902" s="15" t="s">
        <v>19</v>
      </c>
      <c r="J6902" s="15" t="s">
        <v>329</v>
      </c>
      <c r="K6902" s="15">
        <v>5</v>
      </c>
      <c r="L6902" s="15">
        <v>0</v>
      </c>
      <c r="M6902" s="15">
        <v>0</v>
      </c>
      <c r="N6902" s="15">
        <v>0</v>
      </c>
    </row>
    <row r="6903" spans="1:14" x14ac:dyDescent="0.15">
      <c r="A6903" t="str">
        <f t="shared" si="113"/>
        <v>202006_404_4562342690081</v>
      </c>
      <c r="B6903" s="15">
        <v>202006</v>
      </c>
      <c r="C6903" s="15">
        <v>404</v>
      </c>
      <c r="D6903" s="15" t="s">
        <v>109</v>
      </c>
      <c r="E6903" s="16">
        <v>4562342690081</v>
      </c>
      <c r="F6903" s="15">
        <v>0</v>
      </c>
      <c r="G6903" s="15">
        <v>0</v>
      </c>
      <c r="H6903" s="15" t="s">
        <v>25</v>
      </c>
      <c r="I6903" s="15" t="s">
        <v>19</v>
      </c>
      <c r="J6903" s="15" t="s">
        <v>329</v>
      </c>
      <c r="K6903" s="15">
        <v>2</v>
      </c>
      <c r="L6903" s="15">
        <v>0</v>
      </c>
      <c r="M6903" s="15">
        <v>0</v>
      </c>
      <c r="N6903" s="15">
        <v>0</v>
      </c>
    </row>
    <row r="6904" spans="1:14" x14ac:dyDescent="0.15">
      <c r="A6904" t="str">
        <f t="shared" si="113"/>
        <v>202006_405_4562342690029</v>
      </c>
      <c r="B6904" s="15">
        <v>202006</v>
      </c>
      <c r="C6904" s="15">
        <v>405</v>
      </c>
      <c r="D6904" s="15" t="s">
        <v>110</v>
      </c>
      <c r="E6904" s="16">
        <v>4562342690029</v>
      </c>
      <c r="F6904" s="15">
        <v>0</v>
      </c>
      <c r="G6904" s="15">
        <v>0</v>
      </c>
      <c r="H6904" s="15" t="s">
        <v>18</v>
      </c>
      <c r="I6904" s="15" t="s">
        <v>19</v>
      </c>
      <c r="J6904" s="15" t="s">
        <v>329</v>
      </c>
      <c r="K6904" s="15">
        <v>15</v>
      </c>
      <c r="L6904" s="15">
        <v>0</v>
      </c>
      <c r="M6904" s="15">
        <v>0</v>
      </c>
      <c r="N6904" s="15">
        <v>0</v>
      </c>
    </row>
    <row r="6905" spans="1:14" x14ac:dyDescent="0.15">
      <c r="A6905" t="str">
        <f t="shared" si="113"/>
        <v>202006_405_4562342690036</v>
      </c>
      <c r="B6905" s="15">
        <v>202006</v>
      </c>
      <c r="C6905" s="15">
        <v>405</v>
      </c>
      <c r="D6905" s="15" t="s">
        <v>110</v>
      </c>
      <c r="E6905" s="16">
        <v>4562342690036</v>
      </c>
      <c r="F6905" s="15">
        <v>0</v>
      </c>
      <c r="G6905" s="15">
        <v>0</v>
      </c>
      <c r="H6905" s="15" t="s">
        <v>20</v>
      </c>
      <c r="I6905" s="15" t="s">
        <v>19</v>
      </c>
      <c r="J6905" s="15" t="s">
        <v>329</v>
      </c>
      <c r="K6905" s="15">
        <v>4</v>
      </c>
      <c r="L6905" s="15">
        <v>1</v>
      </c>
      <c r="M6905" s="15">
        <v>0</v>
      </c>
      <c r="N6905" s="15">
        <v>0</v>
      </c>
    </row>
    <row r="6906" spans="1:14" x14ac:dyDescent="0.15">
      <c r="A6906" t="str">
        <f t="shared" si="113"/>
        <v>202006_405_4562342690050</v>
      </c>
      <c r="B6906" s="15">
        <v>202006</v>
      </c>
      <c r="C6906" s="15">
        <v>405</v>
      </c>
      <c r="D6906" s="15" t="s">
        <v>110</v>
      </c>
      <c r="E6906" s="16">
        <v>4562342690050</v>
      </c>
      <c r="F6906" s="15">
        <v>0</v>
      </c>
      <c r="G6906" s="15">
        <v>0</v>
      </c>
      <c r="H6906" s="15" t="s">
        <v>22</v>
      </c>
      <c r="I6906" s="15" t="s">
        <v>19</v>
      </c>
      <c r="J6906" s="15" t="s">
        <v>329</v>
      </c>
      <c r="K6906" s="15">
        <v>5</v>
      </c>
      <c r="L6906" s="15">
        <v>0</v>
      </c>
      <c r="M6906" s="15">
        <v>0</v>
      </c>
      <c r="N6906" s="15">
        <v>0</v>
      </c>
    </row>
    <row r="6907" spans="1:14" x14ac:dyDescent="0.15">
      <c r="A6907" t="str">
        <f t="shared" si="113"/>
        <v>202006_405_4562342690043</v>
      </c>
      <c r="B6907" s="15">
        <v>202006</v>
      </c>
      <c r="C6907" s="15">
        <v>405</v>
      </c>
      <c r="D6907" s="15" t="s">
        <v>110</v>
      </c>
      <c r="E6907" s="16">
        <v>4562342690043</v>
      </c>
      <c r="F6907" s="15">
        <v>0</v>
      </c>
      <c r="G6907" s="15">
        <v>0</v>
      </c>
      <c r="H6907" s="15" t="s">
        <v>21</v>
      </c>
      <c r="I6907" s="15" t="s">
        <v>19</v>
      </c>
      <c r="J6907" s="15" t="s">
        <v>329</v>
      </c>
      <c r="K6907" s="15">
        <v>10</v>
      </c>
      <c r="L6907" s="15">
        <v>0</v>
      </c>
      <c r="M6907" s="15">
        <v>0</v>
      </c>
      <c r="N6907" s="15">
        <v>0</v>
      </c>
    </row>
    <row r="6908" spans="1:14" x14ac:dyDescent="0.15">
      <c r="A6908" t="str">
        <f t="shared" si="113"/>
        <v>202006_405_4562342690067</v>
      </c>
      <c r="B6908" s="15">
        <v>202006</v>
      </c>
      <c r="C6908" s="15">
        <v>405</v>
      </c>
      <c r="D6908" s="15" t="s">
        <v>110</v>
      </c>
      <c r="E6908" s="16">
        <v>4562342690067</v>
      </c>
      <c r="F6908" s="15">
        <v>0</v>
      </c>
      <c r="G6908" s="15">
        <v>0</v>
      </c>
      <c r="H6908" s="15" t="s">
        <v>23</v>
      </c>
      <c r="I6908" s="15" t="s">
        <v>19</v>
      </c>
      <c r="J6908" s="15" t="s">
        <v>329</v>
      </c>
      <c r="K6908" s="15">
        <v>18</v>
      </c>
      <c r="L6908" s="15">
        <v>0</v>
      </c>
      <c r="M6908" s="15">
        <v>0</v>
      </c>
      <c r="N6908" s="15">
        <v>0</v>
      </c>
    </row>
    <row r="6909" spans="1:14" x14ac:dyDescent="0.15">
      <c r="A6909" t="str">
        <f t="shared" si="113"/>
        <v>202006_405_4562342690074</v>
      </c>
      <c r="B6909" s="15">
        <v>202006</v>
      </c>
      <c r="C6909" s="15">
        <v>405</v>
      </c>
      <c r="D6909" s="15" t="s">
        <v>110</v>
      </c>
      <c r="E6909" s="16">
        <v>4562342690074</v>
      </c>
      <c r="F6909" s="15">
        <v>0</v>
      </c>
      <c r="G6909" s="15">
        <v>0</v>
      </c>
      <c r="H6909" s="15" t="s">
        <v>24</v>
      </c>
      <c r="I6909" s="15" t="s">
        <v>19</v>
      </c>
      <c r="J6909" s="15" t="s">
        <v>329</v>
      </c>
      <c r="K6909" s="15">
        <v>6</v>
      </c>
      <c r="L6909" s="15">
        <v>0</v>
      </c>
      <c r="M6909" s="15">
        <v>0</v>
      </c>
      <c r="N6909" s="15">
        <v>0</v>
      </c>
    </row>
    <row r="6910" spans="1:14" x14ac:dyDescent="0.15">
      <c r="A6910" t="str">
        <f t="shared" si="113"/>
        <v>202006_405_4562342690081</v>
      </c>
      <c r="B6910" s="15">
        <v>202006</v>
      </c>
      <c r="C6910" s="15">
        <v>405</v>
      </c>
      <c r="D6910" s="15" t="s">
        <v>110</v>
      </c>
      <c r="E6910" s="16">
        <v>4562342690081</v>
      </c>
      <c r="F6910" s="15">
        <v>0</v>
      </c>
      <c r="G6910" s="15">
        <v>0</v>
      </c>
      <c r="H6910" s="15" t="s">
        <v>25</v>
      </c>
      <c r="I6910" s="15" t="s">
        <v>19</v>
      </c>
      <c r="J6910" s="15" t="s">
        <v>329</v>
      </c>
      <c r="K6910" s="15">
        <v>3</v>
      </c>
      <c r="L6910" s="15">
        <v>0</v>
      </c>
      <c r="M6910" s="15">
        <v>0</v>
      </c>
      <c r="N6910" s="15">
        <v>0</v>
      </c>
    </row>
    <row r="6911" spans="1:14" x14ac:dyDescent="0.15">
      <c r="A6911" t="str">
        <f t="shared" si="113"/>
        <v>202006_407_4562342690029</v>
      </c>
      <c r="B6911" s="15">
        <v>202006</v>
      </c>
      <c r="C6911" s="15">
        <v>407</v>
      </c>
      <c r="D6911" s="15" t="s">
        <v>111</v>
      </c>
      <c r="E6911" s="16">
        <v>4562342690029</v>
      </c>
      <c r="F6911" s="15">
        <v>0</v>
      </c>
      <c r="G6911" s="15">
        <v>0</v>
      </c>
      <c r="H6911" s="15" t="s">
        <v>18</v>
      </c>
      <c r="I6911" s="15" t="s">
        <v>19</v>
      </c>
      <c r="J6911" s="15" t="s">
        <v>329</v>
      </c>
      <c r="K6911" s="15">
        <v>26</v>
      </c>
      <c r="L6911" s="15">
        <v>0</v>
      </c>
      <c r="M6911" s="15">
        <v>0</v>
      </c>
      <c r="N6911" s="15">
        <v>0</v>
      </c>
    </row>
    <row r="6912" spans="1:14" x14ac:dyDescent="0.15">
      <c r="A6912" t="str">
        <f t="shared" si="113"/>
        <v>202006_407_4562342690036</v>
      </c>
      <c r="B6912" s="15">
        <v>202006</v>
      </c>
      <c r="C6912" s="15">
        <v>407</v>
      </c>
      <c r="D6912" s="15" t="s">
        <v>111</v>
      </c>
      <c r="E6912" s="16">
        <v>4562342690036</v>
      </c>
      <c r="F6912" s="15">
        <v>0</v>
      </c>
      <c r="G6912" s="15">
        <v>0</v>
      </c>
      <c r="H6912" s="15" t="s">
        <v>20</v>
      </c>
      <c r="I6912" s="15" t="s">
        <v>19</v>
      </c>
      <c r="J6912" s="15" t="s">
        <v>329</v>
      </c>
      <c r="K6912" s="15">
        <v>6</v>
      </c>
      <c r="L6912" s="15">
        <v>0</v>
      </c>
      <c r="M6912" s="15">
        <v>0</v>
      </c>
      <c r="N6912" s="15">
        <v>0</v>
      </c>
    </row>
    <row r="6913" spans="1:14" x14ac:dyDescent="0.15">
      <c r="A6913" t="str">
        <f t="shared" si="113"/>
        <v>202006_407_4562342690050</v>
      </c>
      <c r="B6913" s="15">
        <v>202006</v>
      </c>
      <c r="C6913" s="15">
        <v>407</v>
      </c>
      <c r="D6913" s="15" t="s">
        <v>111</v>
      </c>
      <c r="E6913" s="16">
        <v>4562342690050</v>
      </c>
      <c r="F6913" s="15">
        <v>0</v>
      </c>
      <c r="G6913" s="15">
        <v>0</v>
      </c>
      <c r="H6913" s="15" t="s">
        <v>22</v>
      </c>
      <c r="I6913" s="15" t="s">
        <v>19</v>
      </c>
      <c r="J6913" s="15" t="s">
        <v>329</v>
      </c>
      <c r="K6913" s="15">
        <v>5</v>
      </c>
      <c r="L6913" s="15">
        <v>0</v>
      </c>
      <c r="M6913" s="15">
        <v>0</v>
      </c>
      <c r="N6913" s="15">
        <v>0</v>
      </c>
    </row>
    <row r="6914" spans="1:14" x14ac:dyDescent="0.15">
      <c r="A6914" t="str">
        <f t="shared" si="113"/>
        <v>202006_407_4562342690043</v>
      </c>
      <c r="B6914" s="15">
        <v>202006</v>
      </c>
      <c r="C6914" s="15">
        <v>407</v>
      </c>
      <c r="D6914" s="15" t="s">
        <v>111</v>
      </c>
      <c r="E6914" s="16">
        <v>4562342690043</v>
      </c>
      <c r="F6914" s="15">
        <v>0</v>
      </c>
      <c r="G6914" s="15">
        <v>0</v>
      </c>
      <c r="H6914" s="15" t="s">
        <v>21</v>
      </c>
      <c r="I6914" s="15" t="s">
        <v>19</v>
      </c>
      <c r="J6914" s="15" t="s">
        <v>329</v>
      </c>
      <c r="K6914" s="15">
        <v>24</v>
      </c>
      <c r="L6914" s="15">
        <v>0</v>
      </c>
      <c r="M6914" s="15">
        <v>0</v>
      </c>
      <c r="N6914" s="15">
        <v>0</v>
      </c>
    </row>
    <row r="6915" spans="1:14" x14ac:dyDescent="0.15">
      <c r="A6915" t="str">
        <f t="shared" si="113"/>
        <v>202006_407_4562342690067</v>
      </c>
      <c r="B6915" s="15">
        <v>202006</v>
      </c>
      <c r="C6915" s="15">
        <v>407</v>
      </c>
      <c r="D6915" s="15" t="s">
        <v>111</v>
      </c>
      <c r="E6915" s="16">
        <v>4562342690067</v>
      </c>
      <c r="F6915" s="15">
        <v>0</v>
      </c>
      <c r="G6915" s="15">
        <v>0</v>
      </c>
      <c r="H6915" s="15" t="s">
        <v>23</v>
      </c>
      <c r="I6915" s="15" t="s">
        <v>19</v>
      </c>
      <c r="J6915" s="15" t="s">
        <v>329</v>
      </c>
      <c r="K6915" s="15">
        <v>27</v>
      </c>
      <c r="L6915" s="15">
        <v>1</v>
      </c>
      <c r="M6915" s="15">
        <v>0</v>
      </c>
      <c r="N6915" s="15">
        <v>0</v>
      </c>
    </row>
    <row r="6916" spans="1:14" x14ac:dyDescent="0.15">
      <c r="A6916" t="str">
        <f t="shared" si="113"/>
        <v>202006_407_4562342690074</v>
      </c>
      <c r="B6916" s="15">
        <v>202006</v>
      </c>
      <c r="C6916" s="15">
        <v>407</v>
      </c>
      <c r="D6916" s="15" t="s">
        <v>111</v>
      </c>
      <c r="E6916" s="16">
        <v>4562342690074</v>
      </c>
      <c r="F6916" s="15">
        <v>0</v>
      </c>
      <c r="G6916" s="15">
        <v>0</v>
      </c>
      <c r="H6916" s="15" t="s">
        <v>24</v>
      </c>
      <c r="I6916" s="15" t="s">
        <v>19</v>
      </c>
      <c r="J6916" s="15" t="s">
        <v>329</v>
      </c>
      <c r="K6916" s="15">
        <v>16</v>
      </c>
      <c r="L6916" s="15">
        <v>0</v>
      </c>
      <c r="M6916" s="15">
        <v>0</v>
      </c>
      <c r="N6916" s="15">
        <v>0</v>
      </c>
    </row>
    <row r="6917" spans="1:14" x14ac:dyDescent="0.15">
      <c r="A6917" t="str">
        <f t="shared" si="113"/>
        <v>202006_407_4562342690081</v>
      </c>
      <c r="B6917" s="15">
        <v>202006</v>
      </c>
      <c r="C6917" s="15">
        <v>407</v>
      </c>
      <c r="D6917" s="15" t="s">
        <v>111</v>
      </c>
      <c r="E6917" s="16">
        <v>4562342690081</v>
      </c>
      <c r="F6917" s="15">
        <v>0</v>
      </c>
      <c r="G6917" s="15">
        <v>0</v>
      </c>
      <c r="H6917" s="15" t="s">
        <v>25</v>
      </c>
      <c r="I6917" s="15" t="s">
        <v>19</v>
      </c>
      <c r="J6917" s="15" t="s">
        <v>329</v>
      </c>
      <c r="K6917" s="15">
        <v>6</v>
      </c>
      <c r="L6917" s="15">
        <v>0</v>
      </c>
      <c r="M6917" s="15">
        <v>0</v>
      </c>
      <c r="N6917" s="15">
        <v>0</v>
      </c>
    </row>
    <row r="6918" spans="1:14" x14ac:dyDescent="0.15">
      <c r="A6918" t="str">
        <f t="shared" si="113"/>
        <v>202006_416_4562342690029</v>
      </c>
      <c r="B6918" s="15">
        <v>202006</v>
      </c>
      <c r="C6918" s="15">
        <v>416</v>
      </c>
      <c r="D6918" s="15" t="s">
        <v>113</v>
      </c>
      <c r="E6918" s="16">
        <v>4562342690029</v>
      </c>
      <c r="F6918" s="15">
        <v>0</v>
      </c>
      <c r="G6918" s="15">
        <v>0</v>
      </c>
      <c r="H6918" s="15" t="s">
        <v>18</v>
      </c>
      <c r="I6918" s="15" t="s">
        <v>19</v>
      </c>
      <c r="J6918" s="15" t="s">
        <v>329</v>
      </c>
      <c r="K6918" s="15">
        <v>17</v>
      </c>
      <c r="L6918" s="15">
        <v>0</v>
      </c>
      <c r="M6918" s="15">
        <v>0</v>
      </c>
      <c r="N6918" s="15">
        <v>0</v>
      </c>
    </row>
    <row r="6919" spans="1:14" x14ac:dyDescent="0.15">
      <c r="A6919" t="str">
        <f t="shared" si="113"/>
        <v>202006_416_4562342690036</v>
      </c>
      <c r="B6919" s="15">
        <v>202006</v>
      </c>
      <c r="C6919" s="15">
        <v>416</v>
      </c>
      <c r="D6919" s="15" t="s">
        <v>113</v>
      </c>
      <c r="E6919" s="16">
        <v>4562342690036</v>
      </c>
      <c r="F6919" s="15">
        <v>0</v>
      </c>
      <c r="G6919" s="15">
        <v>0</v>
      </c>
      <c r="H6919" s="15" t="s">
        <v>20</v>
      </c>
      <c r="I6919" s="15" t="s">
        <v>19</v>
      </c>
      <c r="J6919" s="15" t="s">
        <v>329</v>
      </c>
      <c r="K6919" s="15">
        <v>2</v>
      </c>
      <c r="L6919" s="15">
        <v>0</v>
      </c>
      <c r="M6919" s="15">
        <v>0</v>
      </c>
      <c r="N6919" s="15">
        <v>0</v>
      </c>
    </row>
    <row r="6920" spans="1:14" x14ac:dyDescent="0.15">
      <c r="A6920" t="str">
        <f t="shared" si="113"/>
        <v>202006_416_4562342690050</v>
      </c>
      <c r="B6920" s="15">
        <v>202006</v>
      </c>
      <c r="C6920" s="15">
        <v>416</v>
      </c>
      <c r="D6920" s="15" t="s">
        <v>113</v>
      </c>
      <c r="E6920" s="16">
        <v>4562342690050</v>
      </c>
      <c r="F6920" s="15">
        <v>0</v>
      </c>
      <c r="G6920" s="15">
        <v>0</v>
      </c>
      <c r="H6920" s="15" t="s">
        <v>22</v>
      </c>
      <c r="I6920" s="15" t="s">
        <v>19</v>
      </c>
      <c r="J6920" s="15" t="s">
        <v>329</v>
      </c>
      <c r="K6920" s="15">
        <v>5</v>
      </c>
      <c r="L6920" s="15">
        <v>0</v>
      </c>
      <c r="M6920" s="15">
        <v>0</v>
      </c>
      <c r="N6920" s="15">
        <v>0</v>
      </c>
    </row>
    <row r="6921" spans="1:14" x14ac:dyDescent="0.15">
      <c r="A6921" t="str">
        <f t="shared" si="113"/>
        <v>202006_416_4562342690043</v>
      </c>
      <c r="B6921" s="15">
        <v>202006</v>
      </c>
      <c r="C6921" s="15">
        <v>416</v>
      </c>
      <c r="D6921" s="15" t="s">
        <v>113</v>
      </c>
      <c r="E6921" s="16">
        <v>4562342690043</v>
      </c>
      <c r="F6921" s="15">
        <v>0</v>
      </c>
      <c r="G6921" s="15">
        <v>0</v>
      </c>
      <c r="H6921" s="15" t="s">
        <v>21</v>
      </c>
      <c r="I6921" s="15" t="s">
        <v>19</v>
      </c>
      <c r="J6921" s="15" t="s">
        <v>329</v>
      </c>
      <c r="K6921" s="15">
        <v>11</v>
      </c>
      <c r="L6921" s="15">
        <v>0</v>
      </c>
      <c r="M6921" s="15">
        <v>0</v>
      </c>
      <c r="N6921" s="15">
        <v>0</v>
      </c>
    </row>
    <row r="6922" spans="1:14" x14ac:dyDescent="0.15">
      <c r="A6922" t="str">
        <f t="shared" si="113"/>
        <v>202006_416_4562342690067</v>
      </c>
      <c r="B6922" s="15">
        <v>202006</v>
      </c>
      <c r="C6922" s="15">
        <v>416</v>
      </c>
      <c r="D6922" s="15" t="s">
        <v>113</v>
      </c>
      <c r="E6922" s="16">
        <v>4562342690067</v>
      </c>
      <c r="F6922" s="15">
        <v>0</v>
      </c>
      <c r="G6922" s="15">
        <v>0</v>
      </c>
      <c r="H6922" s="15" t="s">
        <v>23</v>
      </c>
      <c r="I6922" s="15" t="s">
        <v>19</v>
      </c>
      <c r="J6922" s="15" t="s">
        <v>329</v>
      </c>
      <c r="K6922" s="15">
        <v>25</v>
      </c>
      <c r="L6922" s="15">
        <v>0</v>
      </c>
      <c r="M6922" s="15">
        <v>0</v>
      </c>
      <c r="N6922" s="15">
        <v>0</v>
      </c>
    </row>
    <row r="6923" spans="1:14" x14ac:dyDescent="0.15">
      <c r="A6923" t="str">
        <f t="shared" si="113"/>
        <v>202006_416_4562342690074</v>
      </c>
      <c r="B6923" s="15">
        <v>202006</v>
      </c>
      <c r="C6923" s="15">
        <v>416</v>
      </c>
      <c r="D6923" s="15" t="s">
        <v>113</v>
      </c>
      <c r="E6923" s="16">
        <v>4562342690074</v>
      </c>
      <c r="F6923" s="15">
        <v>0</v>
      </c>
      <c r="G6923" s="15">
        <v>0</v>
      </c>
      <c r="H6923" s="15" t="s">
        <v>24</v>
      </c>
      <c r="I6923" s="15" t="s">
        <v>19</v>
      </c>
      <c r="J6923" s="15" t="s">
        <v>329</v>
      </c>
      <c r="K6923" s="15">
        <v>10</v>
      </c>
      <c r="L6923" s="15">
        <v>1</v>
      </c>
      <c r="M6923" s="15">
        <v>0</v>
      </c>
      <c r="N6923" s="15">
        <v>0</v>
      </c>
    </row>
    <row r="6924" spans="1:14" x14ac:dyDescent="0.15">
      <c r="A6924" t="str">
        <f t="shared" si="113"/>
        <v>202006_416_4562342690081</v>
      </c>
      <c r="B6924" s="15">
        <v>202006</v>
      </c>
      <c r="C6924" s="15">
        <v>416</v>
      </c>
      <c r="D6924" s="15" t="s">
        <v>113</v>
      </c>
      <c r="E6924" s="16">
        <v>4562342690081</v>
      </c>
      <c r="F6924" s="15">
        <v>0</v>
      </c>
      <c r="G6924" s="15">
        <v>0</v>
      </c>
      <c r="H6924" s="15" t="s">
        <v>25</v>
      </c>
      <c r="I6924" s="15" t="s">
        <v>19</v>
      </c>
      <c r="J6924" s="15" t="s">
        <v>329</v>
      </c>
      <c r="K6924" s="15">
        <v>1</v>
      </c>
      <c r="L6924" s="15">
        <v>1</v>
      </c>
      <c r="M6924" s="15">
        <v>0</v>
      </c>
      <c r="N6924" s="15">
        <v>0</v>
      </c>
    </row>
    <row r="6925" spans="1:14" x14ac:dyDescent="0.15">
      <c r="A6925" t="str">
        <f t="shared" si="113"/>
        <v>202006_419_4562342690029</v>
      </c>
      <c r="B6925" s="15">
        <v>202006</v>
      </c>
      <c r="C6925" s="15">
        <v>419</v>
      </c>
      <c r="D6925" s="15" t="s">
        <v>114</v>
      </c>
      <c r="E6925" s="16">
        <v>4562342690029</v>
      </c>
      <c r="F6925" s="15">
        <v>0</v>
      </c>
      <c r="G6925" s="15">
        <v>0</v>
      </c>
      <c r="H6925" s="15" t="s">
        <v>18</v>
      </c>
      <c r="I6925" s="15" t="s">
        <v>19</v>
      </c>
      <c r="J6925" s="15" t="s">
        <v>329</v>
      </c>
      <c r="K6925" s="15">
        <v>30</v>
      </c>
      <c r="L6925" s="15">
        <v>0</v>
      </c>
      <c r="M6925" s="15">
        <v>0</v>
      </c>
      <c r="N6925" s="15">
        <v>0</v>
      </c>
    </row>
    <row r="6926" spans="1:14" x14ac:dyDescent="0.15">
      <c r="A6926" t="str">
        <f t="shared" si="113"/>
        <v>202006_419_4562342690036</v>
      </c>
      <c r="B6926" s="15">
        <v>202006</v>
      </c>
      <c r="C6926" s="15">
        <v>419</v>
      </c>
      <c r="D6926" s="15" t="s">
        <v>114</v>
      </c>
      <c r="E6926" s="16">
        <v>4562342690036</v>
      </c>
      <c r="F6926" s="15">
        <v>0</v>
      </c>
      <c r="G6926" s="15">
        <v>0</v>
      </c>
      <c r="H6926" s="15" t="s">
        <v>20</v>
      </c>
      <c r="I6926" s="15" t="s">
        <v>19</v>
      </c>
      <c r="J6926" s="15" t="s">
        <v>329</v>
      </c>
      <c r="K6926" s="15">
        <v>2</v>
      </c>
      <c r="L6926" s="15">
        <v>0</v>
      </c>
      <c r="M6926" s="15">
        <v>0</v>
      </c>
      <c r="N6926" s="15">
        <v>0</v>
      </c>
    </row>
    <row r="6927" spans="1:14" x14ac:dyDescent="0.15">
      <c r="A6927" t="str">
        <f t="shared" si="113"/>
        <v>202006_419_4562342690050</v>
      </c>
      <c r="B6927" s="15">
        <v>202006</v>
      </c>
      <c r="C6927" s="15">
        <v>419</v>
      </c>
      <c r="D6927" s="15" t="s">
        <v>114</v>
      </c>
      <c r="E6927" s="16">
        <v>4562342690050</v>
      </c>
      <c r="F6927" s="15">
        <v>0</v>
      </c>
      <c r="G6927" s="15">
        <v>0</v>
      </c>
      <c r="H6927" s="15" t="s">
        <v>22</v>
      </c>
      <c r="I6927" s="15" t="s">
        <v>19</v>
      </c>
      <c r="J6927" s="15" t="s">
        <v>329</v>
      </c>
      <c r="K6927" s="15">
        <v>7</v>
      </c>
      <c r="L6927" s="15">
        <v>1</v>
      </c>
      <c r="M6927" s="15">
        <v>0</v>
      </c>
      <c r="N6927" s="15">
        <v>0</v>
      </c>
    </row>
    <row r="6928" spans="1:14" x14ac:dyDescent="0.15">
      <c r="A6928" t="str">
        <f t="shared" si="113"/>
        <v>202006_419_4562342690043</v>
      </c>
      <c r="B6928" s="15">
        <v>202006</v>
      </c>
      <c r="C6928" s="15">
        <v>419</v>
      </c>
      <c r="D6928" s="15" t="s">
        <v>114</v>
      </c>
      <c r="E6928" s="16">
        <v>4562342690043</v>
      </c>
      <c r="F6928" s="15">
        <v>0</v>
      </c>
      <c r="G6928" s="15">
        <v>0</v>
      </c>
      <c r="H6928" s="15" t="s">
        <v>21</v>
      </c>
      <c r="I6928" s="15" t="s">
        <v>19</v>
      </c>
      <c r="J6928" s="15" t="s">
        <v>329</v>
      </c>
      <c r="K6928" s="15">
        <v>11</v>
      </c>
      <c r="L6928" s="15">
        <v>0</v>
      </c>
      <c r="M6928" s="15">
        <v>0</v>
      </c>
      <c r="N6928" s="15">
        <v>0</v>
      </c>
    </row>
    <row r="6929" spans="1:14" x14ac:dyDescent="0.15">
      <c r="A6929" t="str">
        <f t="shared" si="113"/>
        <v>202006_419_4562342690067</v>
      </c>
      <c r="B6929" s="15">
        <v>202006</v>
      </c>
      <c r="C6929" s="15">
        <v>419</v>
      </c>
      <c r="D6929" s="15" t="s">
        <v>114</v>
      </c>
      <c r="E6929" s="16">
        <v>4562342690067</v>
      </c>
      <c r="F6929" s="15">
        <v>0</v>
      </c>
      <c r="G6929" s="15">
        <v>0</v>
      </c>
      <c r="H6929" s="15" t="s">
        <v>23</v>
      </c>
      <c r="I6929" s="15" t="s">
        <v>19</v>
      </c>
      <c r="J6929" s="15" t="s">
        <v>329</v>
      </c>
      <c r="K6929" s="15">
        <v>15</v>
      </c>
      <c r="L6929" s="15">
        <v>0</v>
      </c>
      <c r="M6929" s="15">
        <v>0</v>
      </c>
      <c r="N6929" s="15">
        <v>0</v>
      </c>
    </row>
    <row r="6930" spans="1:14" x14ac:dyDescent="0.15">
      <c r="A6930" t="str">
        <f t="shared" si="113"/>
        <v>202006_419_4562342690074</v>
      </c>
      <c r="B6930" s="15">
        <v>202006</v>
      </c>
      <c r="C6930" s="15">
        <v>419</v>
      </c>
      <c r="D6930" s="15" t="s">
        <v>114</v>
      </c>
      <c r="E6930" s="16">
        <v>4562342690074</v>
      </c>
      <c r="F6930" s="15">
        <v>0</v>
      </c>
      <c r="G6930" s="15">
        <v>0</v>
      </c>
      <c r="H6930" s="15" t="s">
        <v>24</v>
      </c>
      <c r="I6930" s="15" t="s">
        <v>19</v>
      </c>
      <c r="J6930" s="15" t="s">
        <v>329</v>
      </c>
      <c r="K6930" s="15">
        <v>6</v>
      </c>
      <c r="L6930" s="15">
        <v>0</v>
      </c>
      <c r="M6930" s="15">
        <v>0</v>
      </c>
      <c r="N6930" s="15">
        <v>0</v>
      </c>
    </row>
    <row r="6931" spans="1:14" x14ac:dyDescent="0.15">
      <c r="A6931" t="str">
        <f t="shared" si="113"/>
        <v>202006_419_4562342690081</v>
      </c>
      <c r="B6931" s="15">
        <v>202006</v>
      </c>
      <c r="C6931" s="15">
        <v>419</v>
      </c>
      <c r="D6931" s="15" t="s">
        <v>114</v>
      </c>
      <c r="E6931" s="16">
        <v>4562342690081</v>
      </c>
      <c r="F6931" s="15">
        <v>0</v>
      </c>
      <c r="G6931" s="15">
        <v>0</v>
      </c>
      <c r="H6931" s="15" t="s">
        <v>25</v>
      </c>
      <c r="I6931" s="15" t="s">
        <v>19</v>
      </c>
      <c r="J6931" s="15" t="s">
        <v>329</v>
      </c>
      <c r="K6931" s="15">
        <v>2</v>
      </c>
      <c r="L6931" s="15">
        <v>0</v>
      </c>
      <c r="M6931" s="15">
        <v>0</v>
      </c>
      <c r="N6931" s="15">
        <v>0</v>
      </c>
    </row>
    <row r="6932" spans="1:14" x14ac:dyDescent="0.15">
      <c r="A6932" t="str">
        <f t="shared" si="113"/>
        <v>202006_428_4562342690029</v>
      </c>
      <c r="B6932" s="15">
        <v>202006</v>
      </c>
      <c r="C6932" s="15">
        <v>428</v>
      </c>
      <c r="D6932" s="15" t="s">
        <v>118</v>
      </c>
      <c r="E6932" s="16">
        <v>4562342690029</v>
      </c>
      <c r="F6932" s="15">
        <v>0</v>
      </c>
      <c r="G6932" s="15">
        <v>0</v>
      </c>
      <c r="H6932" s="15" t="s">
        <v>18</v>
      </c>
      <c r="I6932" s="15" t="s">
        <v>19</v>
      </c>
      <c r="J6932" s="15" t="s">
        <v>329</v>
      </c>
      <c r="K6932" s="15">
        <v>15</v>
      </c>
      <c r="L6932" s="15">
        <v>1</v>
      </c>
      <c r="M6932" s="15">
        <v>0</v>
      </c>
      <c r="N6932" s="15">
        <v>0</v>
      </c>
    </row>
    <row r="6933" spans="1:14" x14ac:dyDescent="0.15">
      <c r="A6933" t="str">
        <f t="shared" si="113"/>
        <v>202006_428_4562342690036</v>
      </c>
      <c r="B6933" s="15">
        <v>202006</v>
      </c>
      <c r="C6933" s="15">
        <v>428</v>
      </c>
      <c r="D6933" s="15" t="s">
        <v>118</v>
      </c>
      <c r="E6933" s="16">
        <v>4562342690036</v>
      </c>
      <c r="F6933" s="15">
        <v>0</v>
      </c>
      <c r="G6933" s="15">
        <v>0</v>
      </c>
      <c r="H6933" s="15" t="s">
        <v>20</v>
      </c>
      <c r="I6933" s="15" t="s">
        <v>19</v>
      </c>
      <c r="J6933" s="15" t="s">
        <v>329</v>
      </c>
      <c r="K6933" s="15">
        <v>6</v>
      </c>
      <c r="L6933" s="15">
        <v>1</v>
      </c>
      <c r="M6933" s="15">
        <v>0</v>
      </c>
      <c r="N6933" s="15">
        <v>0</v>
      </c>
    </row>
    <row r="6934" spans="1:14" x14ac:dyDescent="0.15">
      <c r="A6934" t="str">
        <f t="shared" si="113"/>
        <v>202006_428_4562342690050</v>
      </c>
      <c r="B6934" s="15">
        <v>202006</v>
      </c>
      <c r="C6934" s="15">
        <v>428</v>
      </c>
      <c r="D6934" s="15" t="s">
        <v>118</v>
      </c>
      <c r="E6934" s="16">
        <v>4562342690050</v>
      </c>
      <c r="F6934" s="15">
        <v>0</v>
      </c>
      <c r="G6934" s="15">
        <v>0</v>
      </c>
      <c r="H6934" s="15" t="s">
        <v>22</v>
      </c>
      <c r="I6934" s="15" t="s">
        <v>19</v>
      </c>
      <c r="J6934" s="15" t="s">
        <v>329</v>
      </c>
      <c r="K6934" s="15">
        <v>6</v>
      </c>
      <c r="L6934" s="15">
        <v>0</v>
      </c>
      <c r="M6934" s="15">
        <v>0</v>
      </c>
      <c r="N6934" s="15">
        <v>0</v>
      </c>
    </row>
    <row r="6935" spans="1:14" x14ac:dyDescent="0.15">
      <c r="A6935" t="str">
        <f t="shared" si="113"/>
        <v>202006_428_4562342690043</v>
      </c>
      <c r="B6935" s="15">
        <v>202006</v>
      </c>
      <c r="C6935" s="15">
        <v>428</v>
      </c>
      <c r="D6935" s="15" t="s">
        <v>118</v>
      </c>
      <c r="E6935" s="16">
        <v>4562342690043</v>
      </c>
      <c r="F6935" s="15">
        <v>0</v>
      </c>
      <c r="G6935" s="15">
        <v>0</v>
      </c>
      <c r="H6935" s="15" t="s">
        <v>21</v>
      </c>
      <c r="I6935" s="15" t="s">
        <v>19</v>
      </c>
      <c r="J6935" s="15" t="s">
        <v>329</v>
      </c>
      <c r="K6935" s="15">
        <v>19</v>
      </c>
      <c r="L6935" s="15">
        <v>0</v>
      </c>
      <c r="M6935" s="15">
        <v>0</v>
      </c>
      <c r="N6935" s="15">
        <v>0</v>
      </c>
    </row>
    <row r="6936" spans="1:14" x14ac:dyDescent="0.15">
      <c r="A6936" t="str">
        <f t="shared" si="113"/>
        <v>202006_428_4562342690067</v>
      </c>
      <c r="B6936" s="15">
        <v>202006</v>
      </c>
      <c r="C6936" s="15">
        <v>428</v>
      </c>
      <c r="D6936" s="15" t="s">
        <v>118</v>
      </c>
      <c r="E6936" s="16">
        <v>4562342690067</v>
      </c>
      <c r="F6936" s="15">
        <v>0</v>
      </c>
      <c r="G6936" s="15">
        <v>0</v>
      </c>
      <c r="H6936" s="15" t="s">
        <v>23</v>
      </c>
      <c r="I6936" s="15" t="s">
        <v>19</v>
      </c>
      <c r="J6936" s="15" t="s">
        <v>329</v>
      </c>
      <c r="K6936" s="15">
        <v>24</v>
      </c>
      <c r="L6936" s="15">
        <v>1</v>
      </c>
      <c r="M6936" s="15">
        <v>0</v>
      </c>
      <c r="N6936" s="15">
        <v>0</v>
      </c>
    </row>
    <row r="6937" spans="1:14" x14ac:dyDescent="0.15">
      <c r="A6937" t="str">
        <f t="shared" si="113"/>
        <v>202006_428_4562342690074</v>
      </c>
      <c r="B6937" s="15">
        <v>202006</v>
      </c>
      <c r="C6937" s="15">
        <v>428</v>
      </c>
      <c r="D6937" s="15" t="s">
        <v>118</v>
      </c>
      <c r="E6937" s="16">
        <v>4562342690074</v>
      </c>
      <c r="F6937" s="15">
        <v>0</v>
      </c>
      <c r="G6937" s="15">
        <v>0</v>
      </c>
      <c r="H6937" s="15" t="s">
        <v>24</v>
      </c>
      <c r="I6937" s="15" t="s">
        <v>19</v>
      </c>
      <c r="J6937" s="15" t="s">
        <v>329</v>
      </c>
      <c r="K6937" s="15">
        <v>13</v>
      </c>
      <c r="L6937" s="15">
        <v>0</v>
      </c>
      <c r="M6937" s="15">
        <v>0</v>
      </c>
      <c r="N6937" s="15">
        <v>0</v>
      </c>
    </row>
    <row r="6938" spans="1:14" x14ac:dyDescent="0.15">
      <c r="A6938" t="str">
        <f t="shared" si="113"/>
        <v>202006_428_4562342690081</v>
      </c>
      <c r="B6938" s="15">
        <v>202006</v>
      </c>
      <c r="C6938" s="15">
        <v>428</v>
      </c>
      <c r="D6938" s="15" t="s">
        <v>118</v>
      </c>
      <c r="E6938" s="16">
        <v>4562342690081</v>
      </c>
      <c r="F6938" s="15">
        <v>0</v>
      </c>
      <c r="G6938" s="15">
        <v>0</v>
      </c>
      <c r="H6938" s="15" t="s">
        <v>25</v>
      </c>
      <c r="I6938" s="15" t="s">
        <v>19</v>
      </c>
      <c r="J6938" s="15" t="s">
        <v>329</v>
      </c>
      <c r="K6938" s="15">
        <v>2</v>
      </c>
      <c r="L6938" s="15">
        <v>0</v>
      </c>
      <c r="M6938" s="15">
        <v>0</v>
      </c>
      <c r="N6938" s="15">
        <v>0</v>
      </c>
    </row>
    <row r="6939" spans="1:14" x14ac:dyDescent="0.15">
      <c r="A6939" t="str">
        <f t="shared" si="113"/>
        <v>202006_443_4562342690029</v>
      </c>
      <c r="B6939" s="15">
        <v>202006</v>
      </c>
      <c r="C6939" s="15">
        <v>443</v>
      </c>
      <c r="D6939" s="15" t="s">
        <v>119</v>
      </c>
      <c r="E6939" s="16">
        <v>4562342690029</v>
      </c>
      <c r="F6939" s="15">
        <v>0</v>
      </c>
      <c r="G6939" s="15">
        <v>0</v>
      </c>
      <c r="H6939" s="15" t="s">
        <v>18</v>
      </c>
      <c r="I6939" s="15" t="s">
        <v>19</v>
      </c>
      <c r="J6939" s="15" t="s">
        <v>329</v>
      </c>
      <c r="K6939" s="15">
        <v>17</v>
      </c>
      <c r="L6939" s="15">
        <v>1</v>
      </c>
      <c r="M6939" s="15">
        <v>0</v>
      </c>
      <c r="N6939" s="15">
        <v>0</v>
      </c>
    </row>
    <row r="6940" spans="1:14" x14ac:dyDescent="0.15">
      <c r="A6940" t="str">
        <f t="shared" si="113"/>
        <v>202006_443_4562342690036</v>
      </c>
      <c r="B6940" s="15">
        <v>202006</v>
      </c>
      <c r="C6940" s="15">
        <v>443</v>
      </c>
      <c r="D6940" s="15" t="s">
        <v>119</v>
      </c>
      <c r="E6940" s="16">
        <v>4562342690036</v>
      </c>
      <c r="F6940" s="15">
        <v>0</v>
      </c>
      <c r="G6940" s="15">
        <v>0</v>
      </c>
      <c r="H6940" s="15" t="s">
        <v>20</v>
      </c>
      <c r="I6940" s="15" t="s">
        <v>19</v>
      </c>
      <c r="J6940" s="15" t="s">
        <v>329</v>
      </c>
      <c r="K6940" s="15">
        <v>5</v>
      </c>
      <c r="L6940" s="15">
        <v>0</v>
      </c>
      <c r="M6940" s="15">
        <v>0</v>
      </c>
      <c r="N6940" s="15">
        <v>0</v>
      </c>
    </row>
    <row r="6941" spans="1:14" x14ac:dyDescent="0.15">
      <c r="A6941" t="str">
        <f t="shared" si="113"/>
        <v>202006_443_4562342690050</v>
      </c>
      <c r="B6941" s="15">
        <v>202006</v>
      </c>
      <c r="C6941" s="15">
        <v>443</v>
      </c>
      <c r="D6941" s="15" t="s">
        <v>119</v>
      </c>
      <c r="E6941" s="16">
        <v>4562342690050</v>
      </c>
      <c r="F6941" s="15">
        <v>0</v>
      </c>
      <c r="G6941" s="15">
        <v>0</v>
      </c>
      <c r="H6941" s="15" t="s">
        <v>22</v>
      </c>
      <c r="I6941" s="15" t="s">
        <v>19</v>
      </c>
      <c r="J6941" s="15" t="s">
        <v>329</v>
      </c>
      <c r="K6941" s="15">
        <v>7</v>
      </c>
      <c r="L6941" s="15">
        <v>0</v>
      </c>
      <c r="M6941" s="15">
        <v>0</v>
      </c>
      <c r="N6941" s="15">
        <v>0</v>
      </c>
    </row>
    <row r="6942" spans="1:14" x14ac:dyDescent="0.15">
      <c r="A6942" t="str">
        <f t="shared" si="113"/>
        <v>202006_443_4562342690043</v>
      </c>
      <c r="B6942" s="15">
        <v>202006</v>
      </c>
      <c r="C6942" s="15">
        <v>443</v>
      </c>
      <c r="D6942" s="15" t="s">
        <v>119</v>
      </c>
      <c r="E6942" s="16">
        <v>4562342690043</v>
      </c>
      <c r="F6942" s="15">
        <v>0</v>
      </c>
      <c r="G6942" s="15">
        <v>0</v>
      </c>
      <c r="H6942" s="15" t="s">
        <v>21</v>
      </c>
      <c r="I6942" s="15" t="s">
        <v>19</v>
      </c>
      <c r="J6942" s="15" t="s">
        <v>329</v>
      </c>
      <c r="K6942" s="15">
        <v>16</v>
      </c>
      <c r="L6942" s="15">
        <v>0</v>
      </c>
      <c r="M6942" s="15">
        <v>0</v>
      </c>
      <c r="N6942" s="15">
        <v>0</v>
      </c>
    </row>
    <row r="6943" spans="1:14" x14ac:dyDescent="0.15">
      <c r="A6943" t="str">
        <f t="shared" si="113"/>
        <v>202006_443_4562342690067</v>
      </c>
      <c r="B6943" s="15">
        <v>202006</v>
      </c>
      <c r="C6943" s="15">
        <v>443</v>
      </c>
      <c r="D6943" s="15" t="s">
        <v>119</v>
      </c>
      <c r="E6943" s="16">
        <v>4562342690067</v>
      </c>
      <c r="F6943" s="15">
        <v>0</v>
      </c>
      <c r="G6943" s="15">
        <v>0</v>
      </c>
      <c r="H6943" s="15" t="s">
        <v>23</v>
      </c>
      <c r="I6943" s="15" t="s">
        <v>19</v>
      </c>
      <c r="J6943" s="15" t="s">
        <v>329</v>
      </c>
      <c r="K6943" s="15">
        <v>24</v>
      </c>
      <c r="L6943" s="15">
        <v>0</v>
      </c>
      <c r="M6943" s="15">
        <v>0</v>
      </c>
      <c r="N6943" s="15">
        <v>0</v>
      </c>
    </row>
    <row r="6944" spans="1:14" x14ac:dyDescent="0.15">
      <c r="A6944" t="str">
        <f t="shared" si="113"/>
        <v>202006_443_4562342690074</v>
      </c>
      <c r="B6944" s="15">
        <v>202006</v>
      </c>
      <c r="C6944" s="15">
        <v>443</v>
      </c>
      <c r="D6944" s="15" t="s">
        <v>119</v>
      </c>
      <c r="E6944" s="16">
        <v>4562342690074</v>
      </c>
      <c r="F6944" s="15">
        <v>0</v>
      </c>
      <c r="G6944" s="15">
        <v>0</v>
      </c>
      <c r="H6944" s="15" t="s">
        <v>24</v>
      </c>
      <c r="I6944" s="15" t="s">
        <v>19</v>
      </c>
      <c r="J6944" s="15" t="s">
        <v>329</v>
      </c>
      <c r="K6944" s="15">
        <v>14</v>
      </c>
      <c r="L6944" s="15">
        <v>0</v>
      </c>
      <c r="M6944" s="15">
        <v>0</v>
      </c>
      <c r="N6944" s="15">
        <v>0</v>
      </c>
    </row>
    <row r="6945" spans="1:14" x14ac:dyDescent="0.15">
      <c r="A6945" t="str">
        <f t="shared" si="113"/>
        <v>202006_443_4562342690081</v>
      </c>
      <c r="B6945" s="15">
        <v>202006</v>
      </c>
      <c r="C6945" s="15">
        <v>443</v>
      </c>
      <c r="D6945" s="15" t="s">
        <v>119</v>
      </c>
      <c r="E6945" s="16">
        <v>4562342690081</v>
      </c>
      <c r="F6945" s="15">
        <v>0</v>
      </c>
      <c r="G6945" s="15">
        <v>0</v>
      </c>
      <c r="H6945" s="15" t="s">
        <v>25</v>
      </c>
      <c r="I6945" s="15" t="s">
        <v>19</v>
      </c>
      <c r="J6945" s="15" t="s">
        <v>329</v>
      </c>
      <c r="K6945" s="15">
        <v>2</v>
      </c>
      <c r="L6945" s="15">
        <v>0</v>
      </c>
      <c r="M6945" s="15">
        <v>0</v>
      </c>
      <c r="N6945" s="15">
        <v>0</v>
      </c>
    </row>
    <row r="6946" spans="1:14" x14ac:dyDescent="0.15">
      <c r="A6946" t="str">
        <f t="shared" si="113"/>
        <v>202006_9_4562342690029</v>
      </c>
      <c r="B6946" s="15">
        <v>202006</v>
      </c>
      <c r="C6946" s="15">
        <v>9</v>
      </c>
      <c r="D6946" s="15" t="s">
        <v>37</v>
      </c>
      <c r="E6946" s="16">
        <v>4562342690029</v>
      </c>
      <c r="F6946" s="15">
        <v>0</v>
      </c>
      <c r="G6946" s="15">
        <v>0</v>
      </c>
      <c r="H6946" s="15" t="s">
        <v>18</v>
      </c>
      <c r="I6946" s="15" t="s">
        <v>19</v>
      </c>
      <c r="J6946" s="15" t="s">
        <v>329</v>
      </c>
      <c r="K6946" s="15">
        <v>24</v>
      </c>
      <c r="L6946" s="15">
        <v>1</v>
      </c>
      <c r="M6946" s="15">
        <v>0</v>
      </c>
      <c r="N6946" s="15">
        <v>0</v>
      </c>
    </row>
    <row r="6947" spans="1:14" x14ac:dyDescent="0.15">
      <c r="A6947" t="str">
        <f t="shared" si="113"/>
        <v>202006_9_4562342690036</v>
      </c>
      <c r="B6947" s="15">
        <v>202006</v>
      </c>
      <c r="C6947" s="15">
        <v>9</v>
      </c>
      <c r="D6947" s="15" t="s">
        <v>37</v>
      </c>
      <c r="E6947" s="16">
        <v>4562342690036</v>
      </c>
      <c r="F6947" s="15">
        <v>0</v>
      </c>
      <c r="G6947" s="15">
        <v>0</v>
      </c>
      <c r="H6947" s="15" t="s">
        <v>20</v>
      </c>
      <c r="I6947" s="15" t="s">
        <v>19</v>
      </c>
      <c r="J6947" s="15" t="s">
        <v>329</v>
      </c>
      <c r="K6947" s="15">
        <v>8</v>
      </c>
      <c r="L6947" s="15">
        <v>0</v>
      </c>
      <c r="M6947" s="15">
        <v>0</v>
      </c>
      <c r="N6947" s="15">
        <v>0</v>
      </c>
    </row>
    <row r="6948" spans="1:14" x14ac:dyDescent="0.15">
      <c r="A6948" t="str">
        <f t="shared" si="113"/>
        <v>202006_9_4562342690050</v>
      </c>
      <c r="B6948" s="15">
        <v>202006</v>
      </c>
      <c r="C6948" s="15">
        <v>9</v>
      </c>
      <c r="D6948" s="15" t="s">
        <v>37</v>
      </c>
      <c r="E6948" s="16">
        <v>4562342690050</v>
      </c>
      <c r="F6948" s="15">
        <v>0</v>
      </c>
      <c r="G6948" s="15">
        <v>0</v>
      </c>
      <c r="H6948" s="15" t="s">
        <v>22</v>
      </c>
      <c r="I6948" s="15" t="s">
        <v>19</v>
      </c>
      <c r="J6948" s="15" t="s">
        <v>329</v>
      </c>
      <c r="K6948" s="15">
        <v>7</v>
      </c>
      <c r="L6948" s="15">
        <v>1</v>
      </c>
      <c r="M6948" s="15">
        <v>0</v>
      </c>
      <c r="N6948" s="15">
        <v>0</v>
      </c>
    </row>
    <row r="6949" spans="1:14" x14ac:dyDescent="0.15">
      <c r="A6949" t="str">
        <f t="shared" si="113"/>
        <v>202006_9_4562342690043</v>
      </c>
      <c r="B6949" s="15">
        <v>202006</v>
      </c>
      <c r="C6949" s="15">
        <v>9</v>
      </c>
      <c r="D6949" s="15" t="s">
        <v>37</v>
      </c>
      <c r="E6949" s="16">
        <v>4562342690043</v>
      </c>
      <c r="F6949" s="15">
        <v>0</v>
      </c>
      <c r="G6949" s="15">
        <v>0</v>
      </c>
      <c r="H6949" s="15" t="s">
        <v>21</v>
      </c>
      <c r="I6949" s="15" t="s">
        <v>19</v>
      </c>
      <c r="J6949" s="15" t="s">
        <v>329</v>
      </c>
      <c r="K6949" s="15">
        <v>22</v>
      </c>
      <c r="L6949" s="15">
        <v>3</v>
      </c>
      <c r="M6949" s="15">
        <v>0</v>
      </c>
      <c r="N6949" s="15">
        <v>0</v>
      </c>
    </row>
    <row r="6950" spans="1:14" x14ac:dyDescent="0.15">
      <c r="A6950" t="str">
        <f t="shared" si="113"/>
        <v>202006_9_4562342690067</v>
      </c>
      <c r="B6950" s="15">
        <v>202006</v>
      </c>
      <c r="C6950" s="15">
        <v>9</v>
      </c>
      <c r="D6950" s="15" t="s">
        <v>37</v>
      </c>
      <c r="E6950" s="16">
        <v>4562342690067</v>
      </c>
      <c r="F6950" s="15">
        <v>0</v>
      </c>
      <c r="G6950" s="15">
        <v>0</v>
      </c>
      <c r="H6950" s="15" t="s">
        <v>23</v>
      </c>
      <c r="I6950" s="15" t="s">
        <v>19</v>
      </c>
      <c r="J6950" s="15" t="s">
        <v>329</v>
      </c>
      <c r="K6950" s="15">
        <v>26</v>
      </c>
      <c r="L6950" s="15">
        <v>0</v>
      </c>
      <c r="M6950" s="15">
        <v>0</v>
      </c>
      <c r="N6950" s="15">
        <v>0</v>
      </c>
    </row>
    <row r="6951" spans="1:14" x14ac:dyDescent="0.15">
      <c r="A6951" t="str">
        <f t="shared" si="113"/>
        <v>202006_9_4562342690074</v>
      </c>
      <c r="B6951" s="15">
        <v>202006</v>
      </c>
      <c r="C6951" s="15">
        <v>9</v>
      </c>
      <c r="D6951" s="15" t="s">
        <v>37</v>
      </c>
      <c r="E6951" s="16">
        <v>4562342690074</v>
      </c>
      <c r="F6951" s="15">
        <v>0</v>
      </c>
      <c r="G6951" s="15">
        <v>0</v>
      </c>
      <c r="H6951" s="15" t="s">
        <v>24</v>
      </c>
      <c r="I6951" s="15" t="s">
        <v>19</v>
      </c>
      <c r="J6951" s="15" t="s">
        <v>329</v>
      </c>
      <c r="K6951" s="15">
        <v>19</v>
      </c>
      <c r="L6951" s="15">
        <v>0</v>
      </c>
      <c r="M6951" s="15">
        <v>0</v>
      </c>
      <c r="N6951" s="15">
        <v>0</v>
      </c>
    </row>
    <row r="6952" spans="1:14" x14ac:dyDescent="0.15">
      <c r="A6952" t="str">
        <f t="shared" si="113"/>
        <v>202006_9_4562342690081</v>
      </c>
      <c r="B6952" s="15">
        <v>202006</v>
      </c>
      <c r="C6952" s="15">
        <v>9</v>
      </c>
      <c r="D6952" s="15" t="s">
        <v>37</v>
      </c>
      <c r="E6952" s="16">
        <v>4562342690081</v>
      </c>
      <c r="F6952" s="15">
        <v>0</v>
      </c>
      <c r="G6952" s="15">
        <v>0</v>
      </c>
      <c r="H6952" s="15" t="s">
        <v>25</v>
      </c>
      <c r="I6952" s="15" t="s">
        <v>19</v>
      </c>
      <c r="J6952" s="15" t="s">
        <v>329</v>
      </c>
      <c r="K6952" s="15">
        <v>6</v>
      </c>
      <c r="L6952" s="15">
        <v>0</v>
      </c>
      <c r="M6952" s="15">
        <v>0</v>
      </c>
      <c r="N6952" s="15">
        <v>0</v>
      </c>
    </row>
    <row r="6953" spans="1:14" x14ac:dyDescent="0.15">
      <c r="A6953" t="str">
        <f t="shared" si="113"/>
        <v>202006_50_4562342690029</v>
      </c>
      <c r="B6953" s="15">
        <v>202006</v>
      </c>
      <c r="C6953" s="15">
        <v>50</v>
      </c>
      <c r="D6953" s="15" t="s">
        <v>43</v>
      </c>
      <c r="E6953" s="16">
        <v>4562342690029</v>
      </c>
      <c r="F6953" s="15">
        <v>0</v>
      </c>
      <c r="G6953" s="15">
        <v>0</v>
      </c>
      <c r="H6953" s="15" t="s">
        <v>18</v>
      </c>
      <c r="I6953" s="15" t="s">
        <v>19</v>
      </c>
      <c r="J6953" s="15" t="s">
        <v>329</v>
      </c>
      <c r="K6953" s="15">
        <v>15</v>
      </c>
      <c r="L6953" s="15">
        <v>0</v>
      </c>
      <c r="M6953" s="15">
        <v>0</v>
      </c>
      <c r="N6953" s="15">
        <v>0</v>
      </c>
    </row>
    <row r="6954" spans="1:14" x14ac:dyDescent="0.15">
      <c r="A6954" t="str">
        <f t="shared" si="113"/>
        <v>202006_50_4562342690036</v>
      </c>
      <c r="B6954" s="15">
        <v>202006</v>
      </c>
      <c r="C6954" s="15">
        <v>50</v>
      </c>
      <c r="D6954" s="15" t="s">
        <v>43</v>
      </c>
      <c r="E6954" s="16">
        <v>4562342690036</v>
      </c>
      <c r="F6954" s="15">
        <v>0</v>
      </c>
      <c r="G6954" s="15">
        <v>0</v>
      </c>
      <c r="H6954" s="15" t="s">
        <v>20</v>
      </c>
      <c r="I6954" s="15" t="s">
        <v>19</v>
      </c>
      <c r="J6954" s="15" t="s">
        <v>329</v>
      </c>
      <c r="K6954" s="15">
        <v>5</v>
      </c>
      <c r="L6954" s="15">
        <v>0</v>
      </c>
      <c r="M6954" s="15">
        <v>0</v>
      </c>
      <c r="N6954" s="15">
        <v>0</v>
      </c>
    </row>
    <row r="6955" spans="1:14" x14ac:dyDescent="0.15">
      <c r="A6955" t="str">
        <f t="shared" ref="A6955:A7018" si="114">B6955&amp;"_"&amp;C6955&amp;"_"&amp;E6955</f>
        <v>202006_50_4562342690050</v>
      </c>
      <c r="B6955" s="15">
        <v>202006</v>
      </c>
      <c r="C6955" s="15">
        <v>50</v>
      </c>
      <c r="D6955" s="15" t="s">
        <v>43</v>
      </c>
      <c r="E6955" s="16">
        <v>4562342690050</v>
      </c>
      <c r="F6955" s="15">
        <v>0</v>
      </c>
      <c r="G6955" s="15">
        <v>0</v>
      </c>
      <c r="H6955" s="15" t="s">
        <v>22</v>
      </c>
      <c r="I6955" s="15" t="s">
        <v>19</v>
      </c>
      <c r="J6955" s="15" t="s">
        <v>329</v>
      </c>
      <c r="K6955" s="15">
        <v>7</v>
      </c>
      <c r="L6955" s="15">
        <v>0</v>
      </c>
      <c r="M6955" s="15">
        <v>0</v>
      </c>
      <c r="N6955" s="15">
        <v>0</v>
      </c>
    </row>
    <row r="6956" spans="1:14" x14ac:dyDescent="0.15">
      <c r="A6956" t="str">
        <f t="shared" si="114"/>
        <v>202006_50_4562342690043</v>
      </c>
      <c r="B6956" s="15">
        <v>202006</v>
      </c>
      <c r="C6956" s="15">
        <v>50</v>
      </c>
      <c r="D6956" s="15" t="s">
        <v>43</v>
      </c>
      <c r="E6956" s="16">
        <v>4562342690043</v>
      </c>
      <c r="F6956" s="15">
        <v>0</v>
      </c>
      <c r="G6956" s="15">
        <v>0</v>
      </c>
      <c r="H6956" s="15" t="s">
        <v>21</v>
      </c>
      <c r="I6956" s="15" t="s">
        <v>19</v>
      </c>
      <c r="J6956" s="15" t="s">
        <v>329</v>
      </c>
      <c r="K6956" s="15">
        <v>14</v>
      </c>
      <c r="L6956" s="15">
        <v>0</v>
      </c>
      <c r="M6956" s="15">
        <v>0</v>
      </c>
      <c r="N6956" s="15">
        <v>0</v>
      </c>
    </row>
    <row r="6957" spans="1:14" x14ac:dyDescent="0.15">
      <c r="A6957" t="str">
        <f t="shared" si="114"/>
        <v>202006_50_4562342690067</v>
      </c>
      <c r="B6957" s="15">
        <v>202006</v>
      </c>
      <c r="C6957" s="15">
        <v>50</v>
      </c>
      <c r="D6957" s="15" t="s">
        <v>43</v>
      </c>
      <c r="E6957" s="16">
        <v>4562342690067</v>
      </c>
      <c r="F6957" s="15">
        <v>0</v>
      </c>
      <c r="G6957" s="15">
        <v>0</v>
      </c>
      <c r="H6957" s="15" t="s">
        <v>23</v>
      </c>
      <c r="I6957" s="15" t="s">
        <v>19</v>
      </c>
      <c r="J6957" s="15" t="s">
        <v>329</v>
      </c>
      <c r="K6957" s="15">
        <v>18</v>
      </c>
      <c r="L6957" s="15">
        <v>0</v>
      </c>
      <c r="M6957" s="15">
        <v>0</v>
      </c>
      <c r="N6957" s="15">
        <v>0</v>
      </c>
    </row>
    <row r="6958" spans="1:14" x14ac:dyDescent="0.15">
      <c r="A6958" t="str">
        <f t="shared" si="114"/>
        <v>202006_50_4562342690074</v>
      </c>
      <c r="B6958" s="15">
        <v>202006</v>
      </c>
      <c r="C6958" s="15">
        <v>50</v>
      </c>
      <c r="D6958" s="15" t="s">
        <v>43</v>
      </c>
      <c r="E6958" s="16">
        <v>4562342690074</v>
      </c>
      <c r="F6958" s="15">
        <v>0</v>
      </c>
      <c r="G6958" s="15">
        <v>0</v>
      </c>
      <c r="H6958" s="15" t="s">
        <v>24</v>
      </c>
      <c r="I6958" s="15" t="s">
        <v>19</v>
      </c>
      <c r="J6958" s="15" t="s">
        <v>329</v>
      </c>
      <c r="K6958" s="15">
        <v>8</v>
      </c>
      <c r="L6958" s="15">
        <v>0</v>
      </c>
      <c r="M6958" s="15">
        <v>0</v>
      </c>
      <c r="N6958" s="15">
        <v>0</v>
      </c>
    </row>
    <row r="6959" spans="1:14" x14ac:dyDescent="0.15">
      <c r="A6959" t="str">
        <f t="shared" si="114"/>
        <v>202006_50_4562342690081</v>
      </c>
      <c r="B6959" s="15">
        <v>202006</v>
      </c>
      <c r="C6959" s="15">
        <v>50</v>
      </c>
      <c r="D6959" s="15" t="s">
        <v>43</v>
      </c>
      <c r="E6959" s="16">
        <v>4562342690081</v>
      </c>
      <c r="F6959" s="15">
        <v>0</v>
      </c>
      <c r="G6959" s="15">
        <v>0</v>
      </c>
      <c r="H6959" s="15" t="s">
        <v>25</v>
      </c>
      <c r="I6959" s="15" t="s">
        <v>19</v>
      </c>
      <c r="J6959" s="15" t="s">
        <v>329</v>
      </c>
      <c r="K6959" s="15">
        <v>1</v>
      </c>
      <c r="L6959" s="15">
        <v>0</v>
      </c>
      <c r="M6959" s="15">
        <v>0</v>
      </c>
      <c r="N6959" s="15">
        <v>0</v>
      </c>
    </row>
    <row r="6960" spans="1:14" x14ac:dyDescent="0.15">
      <c r="A6960" t="str">
        <f t="shared" si="114"/>
        <v>202006_87_4562342690029</v>
      </c>
      <c r="B6960" s="15">
        <v>202006</v>
      </c>
      <c r="C6960" s="15">
        <v>87</v>
      </c>
      <c r="D6960" s="15" t="s">
        <v>47</v>
      </c>
      <c r="E6960" s="16">
        <v>4562342690029</v>
      </c>
      <c r="F6960" s="15">
        <v>0</v>
      </c>
      <c r="G6960" s="15">
        <v>0</v>
      </c>
      <c r="H6960" s="15" t="s">
        <v>18</v>
      </c>
      <c r="I6960" s="15" t="s">
        <v>19</v>
      </c>
      <c r="J6960" s="15" t="s">
        <v>329</v>
      </c>
      <c r="K6960" s="15">
        <v>18</v>
      </c>
      <c r="L6960" s="15">
        <v>0</v>
      </c>
      <c r="M6960" s="15">
        <v>0</v>
      </c>
      <c r="N6960" s="15">
        <v>0</v>
      </c>
    </row>
    <row r="6961" spans="1:14" x14ac:dyDescent="0.15">
      <c r="A6961" t="str">
        <f t="shared" si="114"/>
        <v>202006_87_4562342690036</v>
      </c>
      <c r="B6961" s="15">
        <v>202006</v>
      </c>
      <c r="C6961" s="15">
        <v>87</v>
      </c>
      <c r="D6961" s="15" t="s">
        <v>47</v>
      </c>
      <c r="E6961" s="16">
        <v>4562342690036</v>
      </c>
      <c r="F6961" s="15">
        <v>0</v>
      </c>
      <c r="G6961" s="15">
        <v>0</v>
      </c>
      <c r="H6961" s="15" t="s">
        <v>20</v>
      </c>
      <c r="I6961" s="15" t="s">
        <v>19</v>
      </c>
      <c r="J6961" s="15" t="s">
        <v>329</v>
      </c>
      <c r="K6961" s="15">
        <v>5</v>
      </c>
      <c r="L6961" s="15">
        <v>1</v>
      </c>
      <c r="M6961" s="15">
        <v>0</v>
      </c>
      <c r="N6961" s="15">
        <v>0</v>
      </c>
    </row>
    <row r="6962" spans="1:14" x14ac:dyDescent="0.15">
      <c r="A6962" t="str">
        <f t="shared" si="114"/>
        <v>202006_87_4562342690050</v>
      </c>
      <c r="B6962" s="15">
        <v>202006</v>
      </c>
      <c r="C6962" s="15">
        <v>87</v>
      </c>
      <c r="D6962" s="15" t="s">
        <v>47</v>
      </c>
      <c r="E6962" s="16">
        <v>4562342690050</v>
      </c>
      <c r="F6962" s="15">
        <v>0</v>
      </c>
      <c r="G6962" s="15">
        <v>0</v>
      </c>
      <c r="H6962" s="15" t="s">
        <v>22</v>
      </c>
      <c r="I6962" s="15" t="s">
        <v>19</v>
      </c>
      <c r="J6962" s="15" t="s">
        <v>329</v>
      </c>
      <c r="K6962" s="15">
        <v>6</v>
      </c>
      <c r="L6962" s="15">
        <v>0</v>
      </c>
      <c r="M6962" s="15">
        <v>0</v>
      </c>
      <c r="N6962" s="15">
        <v>0</v>
      </c>
    </row>
    <row r="6963" spans="1:14" x14ac:dyDescent="0.15">
      <c r="A6963" t="str">
        <f t="shared" si="114"/>
        <v>202006_87_4562342690043</v>
      </c>
      <c r="B6963" s="15">
        <v>202006</v>
      </c>
      <c r="C6963" s="15">
        <v>87</v>
      </c>
      <c r="D6963" s="15" t="s">
        <v>47</v>
      </c>
      <c r="E6963" s="16">
        <v>4562342690043</v>
      </c>
      <c r="F6963" s="15">
        <v>0</v>
      </c>
      <c r="G6963" s="15">
        <v>0</v>
      </c>
      <c r="H6963" s="15" t="s">
        <v>21</v>
      </c>
      <c r="I6963" s="15" t="s">
        <v>19</v>
      </c>
      <c r="J6963" s="15" t="s">
        <v>329</v>
      </c>
      <c r="K6963" s="15">
        <v>12</v>
      </c>
      <c r="L6963" s="15">
        <v>0</v>
      </c>
      <c r="M6963" s="15">
        <v>0</v>
      </c>
      <c r="N6963" s="15">
        <v>0</v>
      </c>
    </row>
    <row r="6964" spans="1:14" x14ac:dyDescent="0.15">
      <c r="A6964" t="str">
        <f t="shared" si="114"/>
        <v>202006_87_4562342690067</v>
      </c>
      <c r="B6964" s="15">
        <v>202006</v>
      </c>
      <c r="C6964" s="15">
        <v>87</v>
      </c>
      <c r="D6964" s="15" t="s">
        <v>47</v>
      </c>
      <c r="E6964" s="16">
        <v>4562342690067</v>
      </c>
      <c r="F6964" s="15">
        <v>0</v>
      </c>
      <c r="G6964" s="15">
        <v>0</v>
      </c>
      <c r="H6964" s="15" t="s">
        <v>23</v>
      </c>
      <c r="I6964" s="15" t="s">
        <v>19</v>
      </c>
      <c r="J6964" s="15" t="s">
        <v>329</v>
      </c>
      <c r="K6964" s="15">
        <v>18</v>
      </c>
      <c r="L6964" s="15">
        <v>0</v>
      </c>
      <c r="M6964" s="15">
        <v>0</v>
      </c>
      <c r="N6964" s="15">
        <v>0</v>
      </c>
    </row>
    <row r="6965" spans="1:14" x14ac:dyDescent="0.15">
      <c r="A6965" t="str">
        <f t="shared" si="114"/>
        <v>202006_87_4562342690074</v>
      </c>
      <c r="B6965" s="15">
        <v>202006</v>
      </c>
      <c r="C6965" s="15">
        <v>87</v>
      </c>
      <c r="D6965" s="15" t="s">
        <v>47</v>
      </c>
      <c r="E6965" s="16">
        <v>4562342690074</v>
      </c>
      <c r="F6965" s="15">
        <v>0</v>
      </c>
      <c r="G6965" s="15">
        <v>0</v>
      </c>
      <c r="H6965" s="15" t="s">
        <v>24</v>
      </c>
      <c r="I6965" s="15" t="s">
        <v>19</v>
      </c>
      <c r="J6965" s="15" t="s">
        <v>329</v>
      </c>
      <c r="K6965" s="15">
        <v>8</v>
      </c>
      <c r="L6965" s="15">
        <v>0</v>
      </c>
      <c r="M6965" s="15">
        <v>0</v>
      </c>
      <c r="N6965" s="15">
        <v>0</v>
      </c>
    </row>
    <row r="6966" spans="1:14" x14ac:dyDescent="0.15">
      <c r="A6966" t="str">
        <f t="shared" si="114"/>
        <v>202006_87_4562342690081</v>
      </c>
      <c r="B6966" s="15">
        <v>202006</v>
      </c>
      <c r="C6966" s="15">
        <v>87</v>
      </c>
      <c r="D6966" s="15" t="s">
        <v>47</v>
      </c>
      <c r="E6966" s="16">
        <v>4562342690081</v>
      </c>
      <c r="F6966" s="15">
        <v>0</v>
      </c>
      <c r="G6966" s="15">
        <v>0</v>
      </c>
      <c r="H6966" s="15" t="s">
        <v>25</v>
      </c>
      <c r="I6966" s="15" t="s">
        <v>19</v>
      </c>
      <c r="J6966" s="15" t="s">
        <v>329</v>
      </c>
      <c r="K6966" s="15">
        <v>1</v>
      </c>
      <c r="L6966" s="15">
        <v>0</v>
      </c>
      <c r="M6966" s="15">
        <v>0</v>
      </c>
      <c r="N6966" s="15">
        <v>0</v>
      </c>
    </row>
    <row r="6967" spans="1:14" x14ac:dyDescent="0.15">
      <c r="A6967" t="str">
        <f t="shared" si="114"/>
        <v>202006_101_4562342690029</v>
      </c>
      <c r="B6967" s="15">
        <v>202006</v>
      </c>
      <c r="C6967" s="15">
        <v>101</v>
      </c>
      <c r="D6967" s="15" t="s">
        <v>50</v>
      </c>
      <c r="E6967" s="16">
        <v>4562342690029</v>
      </c>
      <c r="F6967" s="15">
        <v>0</v>
      </c>
      <c r="G6967" s="15">
        <v>0</v>
      </c>
      <c r="H6967" s="15" t="s">
        <v>18</v>
      </c>
      <c r="I6967" s="15" t="s">
        <v>19</v>
      </c>
      <c r="J6967" s="15" t="s">
        <v>329</v>
      </c>
      <c r="K6967" s="15">
        <v>18</v>
      </c>
      <c r="L6967" s="15">
        <v>0</v>
      </c>
      <c r="M6967" s="15">
        <v>0</v>
      </c>
      <c r="N6967" s="15">
        <v>0</v>
      </c>
    </row>
    <row r="6968" spans="1:14" x14ac:dyDescent="0.15">
      <c r="A6968" t="str">
        <f t="shared" si="114"/>
        <v>202006_101_4562342690036</v>
      </c>
      <c r="B6968" s="15">
        <v>202006</v>
      </c>
      <c r="C6968" s="15">
        <v>101</v>
      </c>
      <c r="D6968" s="15" t="s">
        <v>50</v>
      </c>
      <c r="E6968" s="16">
        <v>4562342690036</v>
      </c>
      <c r="F6968" s="15">
        <v>0</v>
      </c>
      <c r="G6968" s="15">
        <v>0</v>
      </c>
      <c r="H6968" s="15" t="s">
        <v>20</v>
      </c>
      <c r="I6968" s="15" t="s">
        <v>19</v>
      </c>
      <c r="J6968" s="15" t="s">
        <v>329</v>
      </c>
      <c r="K6968" s="15">
        <v>4</v>
      </c>
      <c r="L6968" s="15">
        <v>2</v>
      </c>
      <c r="M6968" s="15">
        <v>0</v>
      </c>
      <c r="N6968" s="15">
        <v>0</v>
      </c>
    </row>
    <row r="6969" spans="1:14" x14ac:dyDescent="0.15">
      <c r="A6969" t="str">
        <f t="shared" si="114"/>
        <v>202006_101_4562342690050</v>
      </c>
      <c r="B6969" s="15">
        <v>202006</v>
      </c>
      <c r="C6969" s="15">
        <v>101</v>
      </c>
      <c r="D6969" s="15" t="s">
        <v>50</v>
      </c>
      <c r="E6969" s="16">
        <v>4562342690050</v>
      </c>
      <c r="F6969" s="15">
        <v>0</v>
      </c>
      <c r="G6969" s="15">
        <v>0</v>
      </c>
      <c r="H6969" s="15" t="s">
        <v>22</v>
      </c>
      <c r="I6969" s="15" t="s">
        <v>19</v>
      </c>
      <c r="J6969" s="15" t="s">
        <v>329</v>
      </c>
      <c r="K6969" s="15">
        <v>6</v>
      </c>
      <c r="L6969" s="15">
        <v>0</v>
      </c>
      <c r="M6969" s="15">
        <v>0</v>
      </c>
      <c r="N6969" s="15">
        <v>0</v>
      </c>
    </row>
    <row r="6970" spans="1:14" x14ac:dyDescent="0.15">
      <c r="A6970" t="str">
        <f t="shared" si="114"/>
        <v>202006_101_4562342690043</v>
      </c>
      <c r="B6970" s="15">
        <v>202006</v>
      </c>
      <c r="C6970" s="15">
        <v>101</v>
      </c>
      <c r="D6970" s="15" t="s">
        <v>50</v>
      </c>
      <c r="E6970" s="16">
        <v>4562342690043</v>
      </c>
      <c r="F6970" s="15">
        <v>0</v>
      </c>
      <c r="G6970" s="15">
        <v>0</v>
      </c>
      <c r="H6970" s="15" t="s">
        <v>21</v>
      </c>
      <c r="I6970" s="15" t="s">
        <v>19</v>
      </c>
      <c r="J6970" s="15" t="s">
        <v>329</v>
      </c>
      <c r="K6970" s="15">
        <v>12</v>
      </c>
      <c r="L6970" s="15">
        <v>0</v>
      </c>
      <c r="M6970" s="15">
        <v>0</v>
      </c>
      <c r="N6970" s="15">
        <v>0</v>
      </c>
    </row>
    <row r="6971" spans="1:14" x14ac:dyDescent="0.15">
      <c r="A6971" t="str">
        <f t="shared" si="114"/>
        <v>202006_101_4562342690067</v>
      </c>
      <c r="B6971" s="15">
        <v>202006</v>
      </c>
      <c r="C6971" s="15">
        <v>101</v>
      </c>
      <c r="D6971" s="15" t="s">
        <v>50</v>
      </c>
      <c r="E6971" s="16">
        <v>4562342690067</v>
      </c>
      <c r="F6971" s="15">
        <v>0</v>
      </c>
      <c r="G6971" s="15">
        <v>0</v>
      </c>
      <c r="H6971" s="15" t="s">
        <v>23</v>
      </c>
      <c r="I6971" s="15" t="s">
        <v>19</v>
      </c>
      <c r="J6971" s="15" t="s">
        <v>329</v>
      </c>
      <c r="K6971" s="15">
        <v>22</v>
      </c>
      <c r="L6971" s="15">
        <v>0</v>
      </c>
      <c r="M6971" s="15">
        <v>0</v>
      </c>
      <c r="N6971" s="15">
        <v>0</v>
      </c>
    </row>
    <row r="6972" spans="1:14" x14ac:dyDescent="0.15">
      <c r="A6972" t="str">
        <f t="shared" si="114"/>
        <v>202006_101_4562342690074</v>
      </c>
      <c r="B6972" s="15">
        <v>202006</v>
      </c>
      <c r="C6972" s="15">
        <v>101</v>
      </c>
      <c r="D6972" s="15" t="s">
        <v>50</v>
      </c>
      <c r="E6972" s="16">
        <v>4562342690074</v>
      </c>
      <c r="F6972" s="15">
        <v>0</v>
      </c>
      <c r="G6972" s="15">
        <v>0</v>
      </c>
      <c r="H6972" s="15" t="s">
        <v>24</v>
      </c>
      <c r="I6972" s="15" t="s">
        <v>19</v>
      </c>
      <c r="J6972" s="15" t="s">
        <v>329</v>
      </c>
      <c r="K6972" s="15">
        <v>9</v>
      </c>
      <c r="L6972" s="15">
        <v>0</v>
      </c>
      <c r="M6972" s="15">
        <v>0</v>
      </c>
      <c r="N6972" s="15">
        <v>0</v>
      </c>
    </row>
    <row r="6973" spans="1:14" x14ac:dyDescent="0.15">
      <c r="A6973" t="str">
        <f t="shared" si="114"/>
        <v>202006_101_4562342690081</v>
      </c>
      <c r="B6973" s="15">
        <v>202006</v>
      </c>
      <c r="C6973" s="15">
        <v>101</v>
      </c>
      <c r="D6973" s="15" t="s">
        <v>50</v>
      </c>
      <c r="E6973" s="16">
        <v>4562342690081</v>
      </c>
      <c r="F6973" s="15">
        <v>0</v>
      </c>
      <c r="G6973" s="15">
        <v>0</v>
      </c>
      <c r="H6973" s="15" t="s">
        <v>25</v>
      </c>
      <c r="I6973" s="15" t="s">
        <v>19</v>
      </c>
      <c r="J6973" s="15" t="s">
        <v>329</v>
      </c>
      <c r="K6973" s="15">
        <v>4</v>
      </c>
      <c r="L6973" s="15">
        <v>0</v>
      </c>
      <c r="M6973" s="15">
        <v>0</v>
      </c>
      <c r="N6973" s="15">
        <v>0</v>
      </c>
    </row>
    <row r="6974" spans="1:14" x14ac:dyDescent="0.15">
      <c r="A6974" t="str">
        <f t="shared" si="114"/>
        <v>202006_130_4562342690029</v>
      </c>
      <c r="B6974" s="15">
        <v>202006</v>
      </c>
      <c r="C6974" s="15">
        <v>130</v>
      </c>
      <c r="D6974" s="15" t="s">
        <v>54</v>
      </c>
      <c r="E6974" s="16">
        <v>4562342690029</v>
      </c>
      <c r="F6974" s="15">
        <v>0</v>
      </c>
      <c r="G6974" s="15">
        <v>0</v>
      </c>
      <c r="H6974" s="15" t="s">
        <v>18</v>
      </c>
      <c r="I6974" s="15" t="s">
        <v>19</v>
      </c>
      <c r="J6974" s="15" t="s">
        <v>329</v>
      </c>
      <c r="K6974" s="15">
        <v>17</v>
      </c>
      <c r="L6974" s="15">
        <v>2</v>
      </c>
      <c r="M6974" s="15">
        <v>0</v>
      </c>
      <c r="N6974" s="15">
        <v>0</v>
      </c>
    </row>
    <row r="6975" spans="1:14" x14ac:dyDescent="0.15">
      <c r="A6975" t="str">
        <f t="shared" si="114"/>
        <v>202006_130_4562342690036</v>
      </c>
      <c r="B6975" s="15">
        <v>202006</v>
      </c>
      <c r="C6975" s="15">
        <v>130</v>
      </c>
      <c r="D6975" s="15" t="s">
        <v>54</v>
      </c>
      <c r="E6975" s="16">
        <v>4562342690036</v>
      </c>
      <c r="F6975" s="15">
        <v>0</v>
      </c>
      <c r="G6975" s="15">
        <v>0</v>
      </c>
      <c r="H6975" s="15" t="s">
        <v>20</v>
      </c>
      <c r="I6975" s="15" t="s">
        <v>19</v>
      </c>
      <c r="J6975" s="15" t="s">
        <v>329</v>
      </c>
      <c r="K6975" s="15">
        <v>4</v>
      </c>
      <c r="L6975" s="15">
        <v>0</v>
      </c>
      <c r="M6975" s="15">
        <v>0</v>
      </c>
      <c r="N6975" s="15">
        <v>0</v>
      </c>
    </row>
    <row r="6976" spans="1:14" x14ac:dyDescent="0.15">
      <c r="A6976" t="str">
        <f t="shared" si="114"/>
        <v>202006_130_4562342690050</v>
      </c>
      <c r="B6976" s="15">
        <v>202006</v>
      </c>
      <c r="C6976" s="15">
        <v>130</v>
      </c>
      <c r="D6976" s="15" t="s">
        <v>54</v>
      </c>
      <c r="E6976" s="16">
        <v>4562342690050</v>
      </c>
      <c r="F6976" s="15">
        <v>0</v>
      </c>
      <c r="G6976" s="15">
        <v>0</v>
      </c>
      <c r="H6976" s="15" t="s">
        <v>22</v>
      </c>
      <c r="I6976" s="15" t="s">
        <v>19</v>
      </c>
      <c r="J6976" s="15" t="s">
        <v>329</v>
      </c>
      <c r="K6976" s="15">
        <v>3</v>
      </c>
      <c r="L6976" s="15">
        <v>0</v>
      </c>
      <c r="M6976" s="15">
        <v>0</v>
      </c>
      <c r="N6976" s="15">
        <v>0</v>
      </c>
    </row>
    <row r="6977" spans="1:14" x14ac:dyDescent="0.15">
      <c r="A6977" t="str">
        <f t="shared" si="114"/>
        <v>202006_130_4562342690043</v>
      </c>
      <c r="B6977" s="15">
        <v>202006</v>
      </c>
      <c r="C6977" s="15">
        <v>130</v>
      </c>
      <c r="D6977" s="15" t="s">
        <v>54</v>
      </c>
      <c r="E6977" s="16">
        <v>4562342690043</v>
      </c>
      <c r="F6977" s="15">
        <v>0</v>
      </c>
      <c r="G6977" s="15">
        <v>0</v>
      </c>
      <c r="H6977" s="15" t="s">
        <v>21</v>
      </c>
      <c r="I6977" s="15" t="s">
        <v>19</v>
      </c>
      <c r="J6977" s="15" t="s">
        <v>329</v>
      </c>
      <c r="K6977" s="15">
        <v>11</v>
      </c>
      <c r="L6977" s="15">
        <v>0</v>
      </c>
      <c r="M6977" s="15">
        <v>0</v>
      </c>
      <c r="N6977" s="15">
        <v>0</v>
      </c>
    </row>
    <row r="6978" spans="1:14" x14ac:dyDescent="0.15">
      <c r="A6978" t="str">
        <f t="shared" si="114"/>
        <v>202006_130_4562342690067</v>
      </c>
      <c r="B6978" s="15">
        <v>202006</v>
      </c>
      <c r="C6978" s="15">
        <v>130</v>
      </c>
      <c r="D6978" s="15" t="s">
        <v>54</v>
      </c>
      <c r="E6978" s="16">
        <v>4562342690067</v>
      </c>
      <c r="F6978" s="15">
        <v>0</v>
      </c>
      <c r="G6978" s="15">
        <v>0</v>
      </c>
      <c r="H6978" s="15" t="s">
        <v>23</v>
      </c>
      <c r="I6978" s="15" t="s">
        <v>19</v>
      </c>
      <c r="J6978" s="15" t="s">
        <v>329</v>
      </c>
      <c r="K6978" s="15">
        <v>23</v>
      </c>
      <c r="L6978" s="15">
        <v>0</v>
      </c>
      <c r="M6978" s="15">
        <v>0</v>
      </c>
      <c r="N6978" s="15">
        <v>0</v>
      </c>
    </row>
    <row r="6979" spans="1:14" x14ac:dyDescent="0.15">
      <c r="A6979" t="str">
        <f t="shared" si="114"/>
        <v>202006_130_4562342690074</v>
      </c>
      <c r="B6979" s="15">
        <v>202006</v>
      </c>
      <c r="C6979" s="15">
        <v>130</v>
      </c>
      <c r="D6979" s="15" t="s">
        <v>54</v>
      </c>
      <c r="E6979" s="16">
        <v>4562342690074</v>
      </c>
      <c r="F6979" s="15">
        <v>0</v>
      </c>
      <c r="G6979" s="15">
        <v>0</v>
      </c>
      <c r="H6979" s="15" t="s">
        <v>24</v>
      </c>
      <c r="I6979" s="15" t="s">
        <v>19</v>
      </c>
      <c r="J6979" s="15" t="s">
        <v>329</v>
      </c>
      <c r="K6979" s="15">
        <v>8</v>
      </c>
      <c r="L6979" s="15">
        <v>0</v>
      </c>
      <c r="M6979" s="15">
        <v>0</v>
      </c>
      <c r="N6979" s="15">
        <v>0</v>
      </c>
    </row>
    <row r="6980" spans="1:14" x14ac:dyDescent="0.15">
      <c r="A6980" t="str">
        <f t="shared" si="114"/>
        <v>202006_130_4562342690081</v>
      </c>
      <c r="B6980" s="15">
        <v>202006</v>
      </c>
      <c r="C6980" s="15">
        <v>130</v>
      </c>
      <c r="D6980" s="15" t="s">
        <v>54</v>
      </c>
      <c r="E6980" s="16">
        <v>4562342690081</v>
      </c>
      <c r="F6980" s="15">
        <v>0</v>
      </c>
      <c r="G6980" s="15">
        <v>0</v>
      </c>
      <c r="H6980" s="15" t="s">
        <v>25</v>
      </c>
      <c r="I6980" s="15" t="s">
        <v>19</v>
      </c>
      <c r="J6980" s="15" t="s">
        <v>329</v>
      </c>
      <c r="K6980" s="15">
        <v>4</v>
      </c>
      <c r="L6980" s="15">
        <v>0</v>
      </c>
      <c r="M6980" s="15">
        <v>0</v>
      </c>
      <c r="N6980" s="15">
        <v>0</v>
      </c>
    </row>
    <row r="6981" spans="1:14" x14ac:dyDescent="0.15">
      <c r="A6981" t="str">
        <f t="shared" si="114"/>
        <v>202006_158_4562342690029</v>
      </c>
      <c r="B6981" s="15">
        <v>202006</v>
      </c>
      <c r="C6981" s="15">
        <v>158</v>
      </c>
      <c r="D6981" s="15" t="s">
        <v>58</v>
      </c>
      <c r="E6981" s="16">
        <v>4562342690029</v>
      </c>
      <c r="F6981" s="15">
        <v>0</v>
      </c>
      <c r="G6981" s="15">
        <v>0</v>
      </c>
      <c r="H6981" s="15" t="s">
        <v>18</v>
      </c>
      <c r="I6981" s="15" t="s">
        <v>19</v>
      </c>
      <c r="J6981" s="15" t="s">
        <v>329</v>
      </c>
      <c r="K6981" s="15">
        <v>20</v>
      </c>
      <c r="L6981" s="15">
        <v>0</v>
      </c>
      <c r="M6981" s="15">
        <v>0</v>
      </c>
      <c r="N6981" s="15">
        <v>0</v>
      </c>
    </row>
    <row r="6982" spans="1:14" x14ac:dyDescent="0.15">
      <c r="A6982" t="str">
        <f t="shared" si="114"/>
        <v>202006_158_4562342690036</v>
      </c>
      <c r="B6982" s="15">
        <v>202006</v>
      </c>
      <c r="C6982" s="15">
        <v>158</v>
      </c>
      <c r="D6982" s="15" t="s">
        <v>58</v>
      </c>
      <c r="E6982" s="16">
        <v>4562342690036</v>
      </c>
      <c r="F6982" s="15">
        <v>0</v>
      </c>
      <c r="G6982" s="15">
        <v>0</v>
      </c>
      <c r="H6982" s="15" t="s">
        <v>20</v>
      </c>
      <c r="I6982" s="15" t="s">
        <v>19</v>
      </c>
      <c r="J6982" s="15" t="s">
        <v>329</v>
      </c>
      <c r="K6982" s="15">
        <v>1</v>
      </c>
      <c r="L6982" s="15">
        <v>1</v>
      </c>
      <c r="M6982" s="15">
        <v>0</v>
      </c>
      <c r="N6982" s="15">
        <v>0</v>
      </c>
    </row>
    <row r="6983" spans="1:14" x14ac:dyDescent="0.15">
      <c r="A6983" t="str">
        <f t="shared" si="114"/>
        <v>202006_158_4562342690050</v>
      </c>
      <c r="B6983" s="15">
        <v>202006</v>
      </c>
      <c r="C6983" s="15">
        <v>158</v>
      </c>
      <c r="D6983" s="15" t="s">
        <v>58</v>
      </c>
      <c r="E6983" s="16">
        <v>4562342690050</v>
      </c>
      <c r="F6983" s="15">
        <v>0</v>
      </c>
      <c r="G6983" s="15">
        <v>0</v>
      </c>
      <c r="H6983" s="15" t="s">
        <v>22</v>
      </c>
      <c r="I6983" s="15" t="s">
        <v>19</v>
      </c>
      <c r="J6983" s="15" t="s">
        <v>329</v>
      </c>
      <c r="K6983" s="15">
        <v>6</v>
      </c>
      <c r="L6983" s="15">
        <v>0</v>
      </c>
      <c r="M6983" s="15">
        <v>0</v>
      </c>
      <c r="N6983" s="15">
        <v>0</v>
      </c>
    </row>
    <row r="6984" spans="1:14" x14ac:dyDescent="0.15">
      <c r="A6984" t="str">
        <f t="shared" si="114"/>
        <v>202006_158_4562342690043</v>
      </c>
      <c r="B6984" s="15">
        <v>202006</v>
      </c>
      <c r="C6984" s="15">
        <v>158</v>
      </c>
      <c r="D6984" s="15" t="s">
        <v>58</v>
      </c>
      <c r="E6984" s="16">
        <v>4562342690043</v>
      </c>
      <c r="F6984" s="15">
        <v>0</v>
      </c>
      <c r="G6984" s="15">
        <v>0</v>
      </c>
      <c r="H6984" s="15" t="s">
        <v>21</v>
      </c>
      <c r="I6984" s="15" t="s">
        <v>19</v>
      </c>
      <c r="J6984" s="15" t="s">
        <v>329</v>
      </c>
      <c r="K6984" s="15">
        <v>11</v>
      </c>
      <c r="L6984" s="15">
        <v>1</v>
      </c>
      <c r="M6984" s="15">
        <v>0</v>
      </c>
      <c r="N6984" s="15">
        <v>0</v>
      </c>
    </row>
    <row r="6985" spans="1:14" x14ac:dyDescent="0.15">
      <c r="A6985" t="str">
        <f t="shared" si="114"/>
        <v>202006_158_4562342690067</v>
      </c>
      <c r="B6985" s="15">
        <v>202006</v>
      </c>
      <c r="C6985" s="15">
        <v>158</v>
      </c>
      <c r="D6985" s="15" t="s">
        <v>58</v>
      </c>
      <c r="E6985" s="16">
        <v>4562342690067</v>
      </c>
      <c r="F6985" s="15">
        <v>0</v>
      </c>
      <c r="G6985" s="15">
        <v>0</v>
      </c>
      <c r="H6985" s="15" t="s">
        <v>23</v>
      </c>
      <c r="I6985" s="15" t="s">
        <v>19</v>
      </c>
      <c r="J6985" s="15" t="s">
        <v>329</v>
      </c>
      <c r="K6985" s="15">
        <v>18</v>
      </c>
      <c r="L6985" s="15">
        <v>0</v>
      </c>
      <c r="M6985" s="15">
        <v>0</v>
      </c>
      <c r="N6985" s="15">
        <v>0</v>
      </c>
    </row>
    <row r="6986" spans="1:14" x14ac:dyDescent="0.15">
      <c r="A6986" t="str">
        <f t="shared" si="114"/>
        <v>202006_158_4562342690074</v>
      </c>
      <c r="B6986" s="15">
        <v>202006</v>
      </c>
      <c r="C6986" s="15">
        <v>158</v>
      </c>
      <c r="D6986" s="15" t="s">
        <v>58</v>
      </c>
      <c r="E6986" s="16">
        <v>4562342690074</v>
      </c>
      <c r="F6986" s="15">
        <v>0</v>
      </c>
      <c r="G6986" s="15">
        <v>0</v>
      </c>
      <c r="H6986" s="15" t="s">
        <v>24</v>
      </c>
      <c r="I6986" s="15" t="s">
        <v>19</v>
      </c>
      <c r="J6986" s="15" t="s">
        <v>329</v>
      </c>
      <c r="K6986" s="15">
        <v>13</v>
      </c>
      <c r="L6986" s="15">
        <v>0</v>
      </c>
      <c r="M6986" s="15">
        <v>0</v>
      </c>
      <c r="N6986" s="15">
        <v>0</v>
      </c>
    </row>
    <row r="6987" spans="1:14" x14ac:dyDescent="0.15">
      <c r="A6987" t="str">
        <f t="shared" si="114"/>
        <v>202006_158_4562342690081</v>
      </c>
      <c r="B6987" s="15">
        <v>202006</v>
      </c>
      <c r="C6987" s="15">
        <v>158</v>
      </c>
      <c r="D6987" s="15" t="s">
        <v>58</v>
      </c>
      <c r="E6987" s="16">
        <v>4562342690081</v>
      </c>
      <c r="F6987" s="15">
        <v>0</v>
      </c>
      <c r="G6987" s="15">
        <v>0</v>
      </c>
      <c r="H6987" s="15" t="s">
        <v>25</v>
      </c>
      <c r="I6987" s="15" t="s">
        <v>19</v>
      </c>
      <c r="J6987" s="15" t="s">
        <v>329</v>
      </c>
      <c r="K6987" s="15">
        <v>3</v>
      </c>
      <c r="L6987" s="15">
        <v>0</v>
      </c>
      <c r="M6987" s="15">
        <v>0</v>
      </c>
      <c r="N6987" s="15">
        <v>0</v>
      </c>
    </row>
    <row r="6988" spans="1:14" x14ac:dyDescent="0.15">
      <c r="A6988" t="str">
        <f t="shared" si="114"/>
        <v>202006_362_4562342690029</v>
      </c>
      <c r="B6988" s="15">
        <v>202006</v>
      </c>
      <c r="C6988" s="15">
        <v>362</v>
      </c>
      <c r="D6988" s="15" t="s">
        <v>91</v>
      </c>
      <c r="E6988" s="16">
        <v>4562342690029</v>
      </c>
      <c r="F6988" s="15">
        <v>0</v>
      </c>
      <c r="G6988" s="15">
        <v>0</v>
      </c>
      <c r="H6988" s="15" t="s">
        <v>18</v>
      </c>
      <c r="I6988" s="15" t="s">
        <v>19</v>
      </c>
      <c r="J6988" s="15" t="s">
        <v>329</v>
      </c>
      <c r="K6988" s="15">
        <v>15</v>
      </c>
      <c r="L6988" s="15">
        <v>0</v>
      </c>
      <c r="M6988" s="15">
        <v>0</v>
      </c>
      <c r="N6988" s="15">
        <v>0</v>
      </c>
    </row>
    <row r="6989" spans="1:14" x14ac:dyDescent="0.15">
      <c r="A6989" t="str">
        <f t="shared" si="114"/>
        <v>202006_362_4562342690036</v>
      </c>
      <c r="B6989" s="15">
        <v>202006</v>
      </c>
      <c r="C6989" s="15">
        <v>362</v>
      </c>
      <c r="D6989" s="15" t="s">
        <v>91</v>
      </c>
      <c r="E6989" s="16">
        <v>4562342690036</v>
      </c>
      <c r="F6989" s="15">
        <v>0</v>
      </c>
      <c r="G6989" s="15">
        <v>0</v>
      </c>
      <c r="H6989" s="15" t="s">
        <v>20</v>
      </c>
      <c r="I6989" s="15" t="s">
        <v>19</v>
      </c>
      <c r="J6989" s="15" t="s">
        <v>329</v>
      </c>
      <c r="K6989" s="15">
        <v>4</v>
      </c>
      <c r="L6989" s="15">
        <v>0</v>
      </c>
      <c r="M6989" s="15">
        <v>0</v>
      </c>
      <c r="N6989" s="15">
        <v>0</v>
      </c>
    </row>
    <row r="6990" spans="1:14" x14ac:dyDescent="0.15">
      <c r="A6990" t="str">
        <f t="shared" si="114"/>
        <v>202006_362_4562342690050</v>
      </c>
      <c r="B6990" s="15">
        <v>202006</v>
      </c>
      <c r="C6990" s="15">
        <v>362</v>
      </c>
      <c r="D6990" s="15" t="s">
        <v>91</v>
      </c>
      <c r="E6990" s="16">
        <v>4562342690050</v>
      </c>
      <c r="F6990" s="15">
        <v>0</v>
      </c>
      <c r="G6990" s="15">
        <v>0</v>
      </c>
      <c r="H6990" s="15" t="s">
        <v>22</v>
      </c>
      <c r="I6990" s="15" t="s">
        <v>19</v>
      </c>
      <c r="J6990" s="15" t="s">
        <v>329</v>
      </c>
      <c r="K6990" s="15">
        <v>4</v>
      </c>
      <c r="L6990" s="15">
        <v>0</v>
      </c>
      <c r="M6990" s="15">
        <v>0</v>
      </c>
      <c r="N6990" s="15">
        <v>0</v>
      </c>
    </row>
    <row r="6991" spans="1:14" x14ac:dyDescent="0.15">
      <c r="A6991" t="str">
        <f t="shared" si="114"/>
        <v>202006_362_4562342690043</v>
      </c>
      <c r="B6991" s="15">
        <v>202006</v>
      </c>
      <c r="C6991" s="15">
        <v>362</v>
      </c>
      <c r="D6991" s="15" t="s">
        <v>91</v>
      </c>
      <c r="E6991" s="16">
        <v>4562342690043</v>
      </c>
      <c r="F6991" s="15">
        <v>0</v>
      </c>
      <c r="G6991" s="15">
        <v>0</v>
      </c>
      <c r="H6991" s="15" t="s">
        <v>21</v>
      </c>
      <c r="I6991" s="15" t="s">
        <v>19</v>
      </c>
      <c r="J6991" s="15" t="s">
        <v>329</v>
      </c>
      <c r="K6991" s="15">
        <v>24</v>
      </c>
      <c r="L6991" s="15">
        <v>0</v>
      </c>
      <c r="M6991" s="15">
        <v>0</v>
      </c>
      <c r="N6991" s="15">
        <v>0</v>
      </c>
    </row>
    <row r="6992" spans="1:14" x14ac:dyDescent="0.15">
      <c r="A6992" t="str">
        <f t="shared" si="114"/>
        <v>202006_362_4562342690067</v>
      </c>
      <c r="B6992" s="15">
        <v>202006</v>
      </c>
      <c r="C6992" s="15">
        <v>362</v>
      </c>
      <c r="D6992" s="15" t="s">
        <v>91</v>
      </c>
      <c r="E6992" s="16">
        <v>4562342690067</v>
      </c>
      <c r="F6992" s="15">
        <v>0</v>
      </c>
      <c r="G6992" s="15">
        <v>0</v>
      </c>
      <c r="H6992" s="15" t="s">
        <v>23</v>
      </c>
      <c r="I6992" s="15" t="s">
        <v>19</v>
      </c>
      <c r="J6992" s="15" t="s">
        <v>329</v>
      </c>
      <c r="K6992" s="15">
        <v>20</v>
      </c>
      <c r="L6992" s="15">
        <v>0</v>
      </c>
      <c r="M6992" s="15">
        <v>0</v>
      </c>
      <c r="N6992" s="15">
        <v>0</v>
      </c>
    </row>
    <row r="6993" spans="1:14" x14ac:dyDescent="0.15">
      <c r="A6993" t="str">
        <f t="shared" si="114"/>
        <v>202006_362_4562342690074</v>
      </c>
      <c r="B6993" s="15">
        <v>202006</v>
      </c>
      <c r="C6993" s="15">
        <v>362</v>
      </c>
      <c r="D6993" s="15" t="s">
        <v>91</v>
      </c>
      <c r="E6993" s="16">
        <v>4562342690074</v>
      </c>
      <c r="F6993" s="15">
        <v>0</v>
      </c>
      <c r="G6993" s="15">
        <v>0</v>
      </c>
      <c r="H6993" s="15" t="s">
        <v>24</v>
      </c>
      <c r="I6993" s="15" t="s">
        <v>19</v>
      </c>
      <c r="J6993" s="15" t="s">
        <v>329</v>
      </c>
      <c r="K6993" s="15">
        <v>12</v>
      </c>
      <c r="L6993" s="15">
        <v>1</v>
      </c>
      <c r="M6993" s="15">
        <v>0</v>
      </c>
      <c r="N6993" s="15">
        <v>0</v>
      </c>
    </row>
    <row r="6994" spans="1:14" x14ac:dyDescent="0.15">
      <c r="A6994" t="str">
        <f t="shared" si="114"/>
        <v>202006_362_4562342690081</v>
      </c>
      <c r="B6994" s="15">
        <v>202006</v>
      </c>
      <c r="C6994" s="15">
        <v>362</v>
      </c>
      <c r="D6994" s="15" t="s">
        <v>91</v>
      </c>
      <c r="E6994" s="16">
        <v>4562342690081</v>
      </c>
      <c r="F6994" s="15">
        <v>0</v>
      </c>
      <c r="G6994" s="15">
        <v>0</v>
      </c>
      <c r="H6994" s="15" t="s">
        <v>25</v>
      </c>
      <c r="I6994" s="15" t="s">
        <v>19</v>
      </c>
      <c r="J6994" s="15" t="s">
        <v>329</v>
      </c>
      <c r="K6994" s="15">
        <v>0</v>
      </c>
      <c r="L6994" s="15">
        <v>0</v>
      </c>
      <c r="M6994" s="15">
        <v>0</v>
      </c>
      <c r="N6994" s="15">
        <v>0</v>
      </c>
    </row>
    <row r="6995" spans="1:14" x14ac:dyDescent="0.15">
      <c r="A6995" t="str">
        <f t="shared" si="114"/>
        <v>202006_37_4562342690029</v>
      </c>
      <c r="B6995" s="15">
        <v>202006</v>
      </c>
      <c r="C6995" s="15">
        <v>37</v>
      </c>
      <c r="D6995" s="15" t="s">
        <v>39</v>
      </c>
      <c r="E6995" s="16">
        <v>4562342690029</v>
      </c>
      <c r="F6995" s="15">
        <v>0</v>
      </c>
      <c r="G6995" s="15">
        <v>0</v>
      </c>
      <c r="H6995" s="15" t="s">
        <v>18</v>
      </c>
      <c r="I6995" s="15" t="s">
        <v>19</v>
      </c>
      <c r="J6995" s="15" t="s">
        <v>329</v>
      </c>
      <c r="K6995" s="15">
        <v>12</v>
      </c>
      <c r="L6995" s="15">
        <v>4</v>
      </c>
      <c r="M6995" s="15">
        <v>0</v>
      </c>
      <c r="N6995" s="15">
        <v>0</v>
      </c>
    </row>
    <row r="6996" spans="1:14" x14ac:dyDescent="0.15">
      <c r="A6996" t="str">
        <f t="shared" si="114"/>
        <v>202006_37_4562342690036</v>
      </c>
      <c r="B6996" s="15">
        <v>202006</v>
      </c>
      <c r="C6996" s="15">
        <v>37</v>
      </c>
      <c r="D6996" s="15" t="s">
        <v>39</v>
      </c>
      <c r="E6996" s="16">
        <v>4562342690036</v>
      </c>
      <c r="F6996" s="15">
        <v>0</v>
      </c>
      <c r="G6996" s="15">
        <v>0</v>
      </c>
      <c r="H6996" s="15" t="s">
        <v>20</v>
      </c>
      <c r="I6996" s="15" t="s">
        <v>19</v>
      </c>
      <c r="J6996" s="15" t="s">
        <v>329</v>
      </c>
      <c r="K6996" s="15">
        <v>4</v>
      </c>
      <c r="L6996" s="15">
        <v>0</v>
      </c>
      <c r="M6996" s="15">
        <v>0</v>
      </c>
      <c r="N6996" s="15">
        <v>0</v>
      </c>
    </row>
    <row r="6997" spans="1:14" x14ac:dyDescent="0.15">
      <c r="A6997" t="str">
        <f t="shared" si="114"/>
        <v>202006_37_4562342690050</v>
      </c>
      <c r="B6997" s="15">
        <v>202006</v>
      </c>
      <c r="C6997" s="15">
        <v>37</v>
      </c>
      <c r="D6997" s="15" t="s">
        <v>39</v>
      </c>
      <c r="E6997" s="16">
        <v>4562342690050</v>
      </c>
      <c r="F6997" s="15">
        <v>0</v>
      </c>
      <c r="G6997" s="15">
        <v>0</v>
      </c>
      <c r="H6997" s="15" t="s">
        <v>22</v>
      </c>
      <c r="I6997" s="15" t="s">
        <v>19</v>
      </c>
      <c r="J6997" s="15" t="s">
        <v>329</v>
      </c>
      <c r="K6997" s="15">
        <v>2</v>
      </c>
      <c r="L6997" s="15">
        <v>1</v>
      </c>
      <c r="M6997" s="15">
        <v>0</v>
      </c>
      <c r="N6997" s="15">
        <v>0</v>
      </c>
    </row>
    <row r="6998" spans="1:14" x14ac:dyDescent="0.15">
      <c r="A6998" t="str">
        <f t="shared" si="114"/>
        <v>202006_37_4562342690043</v>
      </c>
      <c r="B6998" s="15">
        <v>202006</v>
      </c>
      <c r="C6998" s="15">
        <v>37</v>
      </c>
      <c r="D6998" s="15" t="s">
        <v>39</v>
      </c>
      <c r="E6998" s="16">
        <v>4562342690043</v>
      </c>
      <c r="F6998" s="15">
        <v>0</v>
      </c>
      <c r="G6998" s="15">
        <v>0</v>
      </c>
      <c r="H6998" s="15" t="s">
        <v>21</v>
      </c>
      <c r="I6998" s="15" t="s">
        <v>19</v>
      </c>
      <c r="J6998" s="15" t="s">
        <v>329</v>
      </c>
      <c r="K6998" s="15">
        <v>12</v>
      </c>
      <c r="L6998" s="15">
        <v>1</v>
      </c>
      <c r="M6998" s="15">
        <v>0</v>
      </c>
      <c r="N6998" s="15">
        <v>0</v>
      </c>
    </row>
    <row r="6999" spans="1:14" x14ac:dyDescent="0.15">
      <c r="A6999" t="str">
        <f t="shared" si="114"/>
        <v>202006_37_4562342690067</v>
      </c>
      <c r="B6999" s="15">
        <v>202006</v>
      </c>
      <c r="C6999" s="15">
        <v>37</v>
      </c>
      <c r="D6999" s="15" t="s">
        <v>39</v>
      </c>
      <c r="E6999" s="16">
        <v>4562342690067</v>
      </c>
      <c r="F6999" s="15">
        <v>0</v>
      </c>
      <c r="G6999" s="15">
        <v>0</v>
      </c>
      <c r="H6999" s="15" t="s">
        <v>23</v>
      </c>
      <c r="I6999" s="15" t="s">
        <v>19</v>
      </c>
      <c r="J6999" s="15" t="s">
        <v>329</v>
      </c>
      <c r="K6999" s="15">
        <v>19</v>
      </c>
      <c r="L6999" s="15">
        <v>0</v>
      </c>
      <c r="M6999" s="15">
        <v>0</v>
      </c>
      <c r="N6999" s="15">
        <v>0</v>
      </c>
    </row>
    <row r="7000" spans="1:14" x14ac:dyDescent="0.15">
      <c r="A7000" t="str">
        <f t="shared" si="114"/>
        <v>202006_37_4562342690074</v>
      </c>
      <c r="B7000" s="15">
        <v>202006</v>
      </c>
      <c r="C7000" s="15">
        <v>37</v>
      </c>
      <c r="D7000" s="15" t="s">
        <v>39</v>
      </c>
      <c r="E7000" s="16">
        <v>4562342690074</v>
      </c>
      <c r="F7000" s="15">
        <v>0</v>
      </c>
      <c r="G7000" s="15">
        <v>0</v>
      </c>
      <c r="H7000" s="15" t="s">
        <v>24</v>
      </c>
      <c r="I7000" s="15" t="s">
        <v>19</v>
      </c>
      <c r="J7000" s="15" t="s">
        <v>329</v>
      </c>
      <c r="K7000" s="15">
        <v>13</v>
      </c>
      <c r="L7000" s="15">
        <v>0</v>
      </c>
      <c r="M7000" s="15">
        <v>0</v>
      </c>
      <c r="N7000" s="15">
        <v>0</v>
      </c>
    </row>
    <row r="7001" spans="1:14" x14ac:dyDescent="0.15">
      <c r="A7001" t="str">
        <f t="shared" si="114"/>
        <v>202006_37_4562342690081</v>
      </c>
      <c r="B7001" s="15">
        <v>202006</v>
      </c>
      <c r="C7001" s="15">
        <v>37</v>
      </c>
      <c r="D7001" s="15" t="s">
        <v>39</v>
      </c>
      <c r="E7001" s="16">
        <v>4562342690081</v>
      </c>
      <c r="F7001" s="15">
        <v>0</v>
      </c>
      <c r="G7001" s="15">
        <v>0</v>
      </c>
      <c r="H7001" s="15" t="s">
        <v>25</v>
      </c>
      <c r="I7001" s="15" t="s">
        <v>19</v>
      </c>
      <c r="J7001" s="15" t="s">
        <v>329</v>
      </c>
      <c r="K7001" s="15">
        <v>2</v>
      </c>
      <c r="L7001" s="15">
        <v>0</v>
      </c>
      <c r="M7001" s="15">
        <v>0</v>
      </c>
      <c r="N7001" s="15">
        <v>0</v>
      </c>
    </row>
    <row r="7002" spans="1:14" x14ac:dyDescent="0.15">
      <c r="A7002" t="str">
        <f t="shared" si="114"/>
        <v>202006_41_4562342690029</v>
      </c>
      <c r="B7002" s="15">
        <v>202006</v>
      </c>
      <c r="C7002" s="15">
        <v>41</v>
      </c>
      <c r="D7002" s="15" t="s">
        <v>41</v>
      </c>
      <c r="E7002" s="16">
        <v>4562342690029</v>
      </c>
      <c r="F7002" s="15">
        <v>0</v>
      </c>
      <c r="G7002" s="15">
        <v>0</v>
      </c>
      <c r="H7002" s="15" t="s">
        <v>18</v>
      </c>
      <c r="I7002" s="15" t="s">
        <v>19</v>
      </c>
      <c r="J7002" s="15" t="s">
        <v>329</v>
      </c>
      <c r="K7002" s="15">
        <v>12</v>
      </c>
      <c r="L7002" s="15">
        <v>0</v>
      </c>
      <c r="M7002" s="15">
        <v>0</v>
      </c>
      <c r="N7002" s="15">
        <v>0</v>
      </c>
    </row>
    <row r="7003" spans="1:14" x14ac:dyDescent="0.15">
      <c r="A7003" t="str">
        <f t="shared" si="114"/>
        <v>202006_41_4562342690036</v>
      </c>
      <c r="B7003" s="15">
        <v>202006</v>
      </c>
      <c r="C7003" s="15">
        <v>41</v>
      </c>
      <c r="D7003" s="15" t="s">
        <v>41</v>
      </c>
      <c r="E7003" s="16">
        <v>4562342690036</v>
      </c>
      <c r="F7003" s="15">
        <v>0</v>
      </c>
      <c r="G7003" s="15">
        <v>0</v>
      </c>
      <c r="H7003" s="15" t="s">
        <v>20</v>
      </c>
      <c r="I7003" s="15" t="s">
        <v>19</v>
      </c>
      <c r="J7003" s="15" t="s">
        <v>329</v>
      </c>
      <c r="K7003" s="15">
        <v>6</v>
      </c>
      <c r="L7003" s="15">
        <v>0</v>
      </c>
      <c r="M7003" s="15">
        <v>0</v>
      </c>
      <c r="N7003" s="15">
        <v>0</v>
      </c>
    </row>
    <row r="7004" spans="1:14" x14ac:dyDescent="0.15">
      <c r="A7004" t="str">
        <f t="shared" si="114"/>
        <v>202006_41_4562342690050</v>
      </c>
      <c r="B7004" s="15">
        <v>202006</v>
      </c>
      <c r="C7004" s="15">
        <v>41</v>
      </c>
      <c r="D7004" s="15" t="s">
        <v>41</v>
      </c>
      <c r="E7004" s="16">
        <v>4562342690050</v>
      </c>
      <c r="F7004" s="15">
        <v>0</v>
      </c>
      <c r="G7004" s="15">
        <v>0</v>
      </c>
      <c r="H7004" s="15" t="s">
        <v>22</v>
      </c>
      <c r="I7004" s="15" t="s">
        <v>19</v>
      </c>
      <c r="J7004" s="15" t="s">
        <v>329</v>
      </c>
      <c r="K7004" s="15">
        <v>8</v>
      </c>
      <c r="L7004" s="15">
        <v>0</v>
      </c>
      <c r="M7004" s="15">
        <v>0</v>
      </c>
      <c r="N7004" s="15">
        <v>0</v>
      </c>
    </row>
    <row r="7005" spans="1:14" x14ac:dyDescent="0.15">
      <c r="A7005" t="str">
        <f t="shared" si="114"/>
        <v>202006_41_4562342690043</v>
      </c>
      <c r="B7005" s="15">
        <v>202006</v>
      </c>
      <c r="C7005" s="15">
        <v>41</v>
      </c>
      <c r="D7005" s="15" t="s">
        <v>41</v>
      </c>
      <c r="E7005" s="16">
        <v>4562342690043</v>
      </c>
      <c r="F7005" s="15">
        <v>0</v>
      </c>
      <c r="G7005" s="15">
        <v>0</v>
      </c>
      <c r="H7005" s="15" t="s">
        <v>21</v>
      </c>
      <c r="I7005" s="15" t="s">
        <v>19</v>
      </c>
      <c r="J7005" s="15" t="s">
        <v>329</v>
      </c>
      <c r="K7005" s="15">
        <v>5</v>
      </c>
      <c r="L7005" s="15">
        <v>0</v>
      </c>
      <c r="M7005" s="15">
        <v>0</v>
      </c>
      <c r="N7005" s="15">
        <v>0</v>
      </c>
    </row>
    <row r="7006" spans="1:14" x14ac:dyDescent="0.15">
      <c r="A7006" t="str">
        <f t="shared" si="114"/>
        <v>202006_41_4562342690067</v>
      </c>
      <c r="B7006" s="15">
        <v>202006</v>
      </c>
      <c r="C7006" s="15">
        <v>41</v>
      </c>
      <c r="D7006" s="15" t="s">
        <v>41</v>
      </c>
      <c r="E7006" s="16">
        <v>4562342690067</v>
      </c>
      <c r="F7006" s="15">
        <v>0</v>
      </c>
      <c r="G7006" s="15">
        <v>0</v>
      </c>
      <c r="H7006" s="15" t="s">
        <v>23</v>
      </c>
      <c r="I7006" s="15" t="s">
        <v>19</v>
      </c>
      <c r="J7006" s="15" t="s">
        <v>329</v>
      </c>
      <c r="K7006" s="15">
        <v>17</v>
      </c>
      <c r="L7006" s="15">
        <v>0</v>
      </c>
      <c r="M7006" s="15">
        <v>0</v>
      </c>
      <c r="N7006" s="15">
        <v>0</v>
      </c>
    </row>
    <row r="7007" spans="1:14" x14ac:dyDescent="0.15">
      <c r="A7007" t="str">
        <f t="shared" si="114"/>
        <v>202006_41_4562342690074</v>
      </c>
      <c r="B7007" s="15">
        <v>202006</v>
      </c>
      <c r="C7007" s="15">
        <v>41</v>
      </c>
      <c r="D7007" s="15" t="s">
        <v>41</v>
      </c>
      <c r="E7007" s="16">
        <v>4562342690074</v>
      </c>
      <c r="F7007" s="15">
        <v>0</v>
      </c>
      <c r="G7007" s="15">
        <v>0</v>
      </c>
      <c r="H7007" s="15" t="s">
        <v>24</v>
      </c>
      <c r="I7007" s="15" t="s">
        <v>19</v>
      </c>
      <c r="J7007" s="15" t="s">
        <v>329</v>
      </c>
      <c r="K7007" s="15">
        <v>5</v>
      </c>
      <c r="L7007" s="15">
        <v>2</v>
      </c>
      <c r="M7007" s="15">
        <v>0</v>
      </c>
      <c r="N7007" s="15">
        <v>0</v>
      </c>
    </row>
    <row r="7008" spans="1:14" x14ac:dyDescent="0.15">
      <c r="A7008" t="str">
        <f t="shared" si="114"/>
        <v>202006_41_4562342690081</v>
      </c>
      <c r="B7008" s="15">
        <v>202006</v>
      </c>
      <c r="C7008" s="15">
        <v>41</v>
      </c>
      <c r="D7008" s="15" t="s">
        <v>41</v>
      </c>
      <c r="E7008" s="16">
        <v>4562342690081</v>
      </c>
      <c r="F7008" s="15">
        <v>0</v>
      </c>
      <c r="G7008" s="15">
        <v>0</v>
      </c>
      <c r="H7008" s="15" t="s">
        <v>25</v>
      </c>
      <c r="I7008" s="15" t="s">
        <v>19</v>
      </c>
      <c r="J7008" s="15" t="s">
        <v>329</v>
      </c>
      <c r="K7008" s="15">
        <v>3</v>
      </c>
      <c r="L7008" s="15">
        <v>0</v>
      </c>
      <c r="M7008" s="15">
        <v>0</v>
      </c>
      <c r="N7008" s="15">
        <v>0</v>
      </c>
    </row>
    <row r="7009" spans="1:14" x14ac:dyDescent="0.15">
      <c r="A7009" t="str">
        <f t="shared" si="114"/>
        <v>202006_227_4562342690029</v>
      </c>
      <c r="B7009" s="15">
        <v>202006</v>
      </c>
      <c r="C7009" s="15">
        <v>227</v>
      </c>
      <c r="D7009" s="15" t="s">
        <v>66</v>
      </c>
      <c r="E7009" s="16">
        <v>4562342690029</v>
      </c>
      <c r="F7009" s="15">
        <v>0</v>
      </c>
      <c r="G7009" s="15">
        <v>0</v>
      </c>
      <c r="H7009" s="15" t="s">
        <v>18</v>
      </c>
      <c r="I7009" s="15" t="s">
        <v>19</v>
      </c>
      <c r="J7009" s="15" t="s">
        <v>329</v>
      </c>
      <c r="K7009" s="15">
        <v>14</v>
      </c>
      <c r="L7009" s="15">
        <v>0</v>
      </c>
      <c r="M7009" s="15">
        <v>0</v>
      </c>
      <c r="N7009" s="15">
        <v>0</v>
      </c>
    </row>
    <row r="7010" spans="1:14" x14ac:dyDescent="0.15">
      <c r="A7010" t="str">
        <f t="shared" si="114"/>
        <v>202006_227_4562342690036</v>
      </c>
      <c r="B7010" s="15">
        <v>202006</v>
      </c>
      <c r="C7010" s="15">
        <v>227</v>
      </c>
      <c r="D7010" s="15" t="s">
        <v>66</v>
      </c>
      <c r="E7010" s="16">
        <v>4562342690036</v>
      </c>
      <c r="F7010" s="15">
        <v>0</v>
      </c>
      <c r="G7010" s="15">
        <v>0</v>
      </c>
      <c r="H7010" s="15" t="s">
        <v>20</v>
      </c>
      <c r="I7010" s="15" t="s">
        <v>19</v>
      </c>
      <c r="J7010" s="15" t="s">
        <v>329</v>
      </c>
      <c r="K7010" s="15">
        <v>2</v>
      </c>
      <c r="L7010" s="15">
        <v>0</v>
      </c>
      <c r="M7010" s="15">
        <v>0</v>
      </c>
      <c r="N7010" s="15">
        <v>0</v>
      </c>
    </row>
    <row r="7011" spans="1:14" x14ac:dyDescent="0.15">
      <c r="A7011" t="str">
        <f t="shared" si="114"/>
        <v>202006_227_4562342690050</v>
      </c>
      <c r="B7011" s="15">
        <v>202006</v>
      </c>
      <c r="C7011" s="15">
        <v>227</v>
      </c>
      <c r="D7011" s="15" t="s">
        <v>66</v>
      </c>
      <c r="E7011" s="16">
        <v>4562342690050</v>
      </c>
      <c r="F7011" s="15">
        <v>0</v>
      </c>
      <c r="G7011" s="15">
        <v>0</v>
      </c>
      <c r="H7011" s="15" t="s">
        <v>22</v>
      </c>
      <c r="I7011" s="15" t="s">
        <v>19</v>
      </c>
      <c r="J7011" s="15" t="s">
        <v>329</v>
      </c>
      <c r="K7011" s="15">
        <v>1</v>
      </c>
      <c r="L7011" s="15">
        <v>0</v>
      </c>
      <c r="M7011" s="15">
        <v>0</v>
      </c>
      <c r="N7011" s="15">
        <v>0</v>
      </c>
    </row>
    <row r="7012" spans="1:14" x14ac:dyDescent="0.15">
      <c r="A7012" t="str">
        <f t="shared" si="114"/>
        <v>202006_227_4562342690043</v>
      </c>
      <c r="B7012" s="15">
        <v>202006</v>
      </c>
      <c r="C7012" s="15">
        <v>227</v>
      </c>
      <c r="D7012" s="15" t="s">
        <v>66</v>
      </c>
      <c r="E7012" s="16">
        <v>4562342690043</v>
      </c>
      <c r="F7012" s="15">
        <v>0</v>
      </c>
      <c r="G7012" s="15">
        <v>0</v>
      </c>
      <c r="H7012" s="15" t="s">
        <v>21</v>
      </c>
      <c r="I7012" s="15" t="s">
        <v>19</v>
      </c>
      <c r="J7012" s="15" t="s">
        <v>329</v>
      </c>
      <c r="K7012" s="15">
        <v>11</v>
      </c>
      <c r="L7012" s="15">
        <v>1</v>
      </c>
      <c r="M7012" s="15">
        <v>0</v>
      </c>
      <c r="N7012" s="15">
        <v>0</v>
      </c>
    </row>
    <row r="7013" spans="1:14" x14ac:dyDescent="0.15">
      <c r="A7013" t="str">
        <f t="shared" si="114"/>
        <v>202006_227_4562342690067</v>
      </c>
      <c r="B7013" s="15">
        <v>202006</v>
      </c>
      <c r="C7013" s="15">
        <v>227</v>
      </c>
      <c r="D7013" s="15" t="s">
        <v>66</v>
      </c>
      <c r="E7013" s="16">
        <v>4562342690067</v>
      </c>
      <c r="F7013" s="15">
        <v>0</v>
      </c>
      <c r="G7013" s="15">
        <v>0</v>
      </c>
      <c r="H7013" s="15" t="s">
        <v>23</v>
      </c>
      <c r="I7013" s="15" t="s">
        <v>19</v>
      </c>
      <c r="J7013" s="15" t="s">
        <v>329</v>
      </c>
      <c r="K7013" s="15">
        <v>16</v>
      </c>
      <c r="L7013" s="15">
        <v>1</v>
      </c>
      <c r="M7013" s="15">
        <v>0</v>
      </c>
      <c r="N7013" s="15">
        <v>0</v>
      </c>
    </row>
    <row r="7014" spans="1:14" x14ac:dyDescent="0.15">
      <c r="A7014" t="str">
        <f t="shared" si="114"/>
        <v>202006_227_4562342690074</v>
      </c>
      <c r="B7014" s="15">
        <v>202006</v>
      </c>
      <c r="C7014" s="15">
        <v>227</v>
      </c>
      <c r="D7014" s="15" t="s">
        <v>66</v>
      </c>
      <c r="E7014" s="16">
        <v>4562342690074</v>
      </c>
      <c r="F7014" s="15">
        <v>0</v>
      </c>
      <c r="G7014" s="15">
        <v>0</v>
      </c>
      <c r="H7014" s="15" t="s">
        <v>24</v>
      </c>
      <c r="I7014" s="15" t="s">
        <v>19</v>
      </c>
      <c r="J7014" s="15" t="s">
        <v>329</v>
      </c>
      <c r="K7014" s="15">
        <v>3</v>
      </c>
      <c r="L7014" s="15">
        <v>0</v>
      </c>
      <c r="M7014" s="15">
        <v>0</v>
      </c>
      <c r="N7014" s="15">
        <v>0</v>
      </c>
    </row>
    <row r="7015" spans="1:14" x14ac:dyDescent="0.15">
      <c r="A7015" t="str">
        <f t="shared" si="114"/>
        <v>202006_227_4562342690081</v>
      </c>
      <c r="B7015" s="15">
        <v>202006</v>
      </c>
      <c r="C7015" s="15">
        <v>227</v>
      </c>
      <c r="D7015" s="15" t="s">
        <v>66</v>
      </c>
      <c r="E7015" s="16">
        <v>4562342690081</v>
      </c>
      <c r="F7015" s="15">
        <v>0</v>
      </c>
      <c r="G7015" s="15">
        <v>0</v>
      </c>
      <c r="H7015" s="15" t="s">
        <v>25</v>
      </c>
      <c r="I7015" s="15" t="s">
        <v>19</v>
      </c>
      <c r="J7015" s="15" t="s">
        <v>329</v>
      </c>
      <c r="K7015" s="15">
        <v>1</v>
      </c>
      <c r="L7015" s="15">
        <v>0</v>
      </c>
      <c r="M7015" s="15">
        <v>0</v>
      </c>
      <c r="N7015" s="15">
        <v>0</v>
      </c>
    </row>
    <row r="7016" spans="1:14" x14ac:dyDescent="0.15">
      <c r="A7016" t="str">
        <f t="shared" si="114"/>
        <v>202006_123_4562342690029</v>
      </c>
      <c r="B7016" s="15">
        <v>202006</v>
      </c>
      <c r="C7016" s="15">
        <v>123</v>
      </c>
      <c r="D7016" s="15" t="s">
        <v>53</v>
      </c>
      <c r="E7016" s="16">
        <v>4562342690029</v>
      </c>
      <c r="F7016" s="15">
        <v>0</v>
      </c>
      <c r="G7016" s="15">
        <v>0</v>
      </c>
      <c r="H7016" s="15" t="s">
        <v>18</v>
      </c>
      <c r="I7016" s="15" t="s">
        <v>19</v>
      </c>
      <c r="J7016" s="15" t="s">
        <v>329</v>
      </c>
      <c r="K7016" s="15">
        <v>19</v>
      </c>
      <c r="L7016" s="15">
        <v>0</v>
      </c>
      <c r="M7016" s="15">
        <v>0</v>
      </c>
      <c r="N7016" s="15">
        <v>0</v>
      </c>
    </row>
    <row r="7017" spans="1:14" x14ac:dyDescent="0.15">
      <c r="A7017" t="str">
        <f t="shared" si="114"/>
        <v>202006_123_4562342690036</v>
      </c>
      <c r="B7017" s="15">
        <v>202006</v>
      </c>
      <c r="C7017" s="15">
        <v>123</v>
      </c>
      <c r="D7017" s="15" t="s">
        <v>53</v>
      </c>
      <c r="E7017" s="16">
        <v>4562342690036</v>
      </c>
      <c r="F7017" s="15">
        <v>0</v>
      </c>
      <c r="G7017" s="15">
        <v>0</v>
      </c>
      <c r="H7017" s="15" t="s">
        <v>20</v>
      </c>
      <c r="I7017" s="15" t="s">
        <v>19</v>
      </c>
      <c r="J7017" s="15" t="s">
        <v>329</v>
      </c>
      <c r="K7017" s="15">
        <v>4</v>
      </c>
      <c r="L7017" s="15">
        <v>0</v>
      </c>
      <c r="M7017" s="15">
        <v>0</v>
      </c>
      <c r="N7017" s="15">
        <v>0</v>
      </c>
    </row>
    <row r="7018" spans="1:14" x14ac:dyDescent="0.15">
      <c r="A7018" t="str">
        <f t="shared" si="114"/>
        <v>202006_123_4562342690050</v>
      </c>
      <c r="B7018" s="15">
        <v>202006</v>
      </c>
      <c r="C7018" s="15">
        <v>123</v>
      </c>
      <c r="D7018" s="15" t="s">
        <v>53</v>
      </c>
      <c r="E7018" s="16">
        <v>4562342690050</v>
      </c>
      <c r="F7018" s="15">
        <v>0</v>
      </c>
      <c r="G7018" s="15">
        <v>0</v>
      </c>
      <c r="H7018" s="15" t="s">
        <v>22</v>
      </c>
      <c r="I7018" s="15" t="s">
        <v>19</v>
      </c>
      <c r="J7018" s="15" t="s">
        <v>329</v>
      </c>
      <c r="K7018" s="15">
        <v>3</v>
      </c>
      <c r="L7018" s="15">
        <v>0</v>
      </c>
      <c r="M7018" s="15">
        <v>0</v>
      </c>
      <c r="N7018" s="15">
        <v>0</v>
      </c>
    </row>
    <row r="7019" spans="1:14" x14ac:dyDescent="0.15">
      <c r="A7019" t="str">
        <f t="shared" ref="A7019:A7082" si="115">B7019&amp;"_"&amp;C7019&amp;"_"&amp;E7019</f>
        <v>202006_123_4562342690043</v>
      </c>
      <c r="B7019" s="15">
        <v>202006</v>
      </c>
      <c r="C7019" s="15">
        <v>123</v>
      </c>
      <c r="D7019" s="15" t="s">
        <v>53</v>
      </c>
      <c r="E7019" s="16">
        <v>4562342690043</v>
      </c>
      <c r="F7019" s="15">
        <v>0</v>
      </c>
      <c r="G7019" s="15">
        <v>0</v>
      </c>
      <c r="H7019" s="15" t="s">
        <v>21</v>
      </c>
      <c r="I7019" s="15" t="s">
        <v>19</v>
      </c>
      <c r="J7019" s="15" t="s">
        <v>329</v>
      </c>
      <c r="K7019" s="15">
        <v>11</v>
      </c>
      <c r="L7019" s="15">
        <v>0</v>
      </c>
      <c r="M7019" s="15">
        <v>0</v>
      </c>
      <c r="N7019" s="15">
        <v>0</v>
      </c>
    </row>
    <row r="7020" spans="1:14" x14ac:dyDescent="0.15">
      <c r="A7020" t="str">
        <f t="shared" si="115"/>
        <v>202006_123_4562342690067</v>
      </c>
      <c r="B7020" s="15">
        <v>202006</v>
      </c>
      <c r="C7020" s="15">
        <v>123</v>
      </c>
      <c r="D7020" s="15" t="s">
        <v>53</v>
      </c>
      <c r="E7020" s="16">
        <v>4562342690067</v>
      </c>
      <c r="F7020" s="15">
        <v>0</v>
      </c>
      <c r="G7020" s="15">
        <v>0</v>
      </c>
      <c r="H7020" s="15" t="s">
        <v>23</v>
      </c>
      <c r="I7020" s="15" t="s">
        <v>19</v>
      </c>
      <c r="J7020" s="15" t="s">
        <v>329</v>
      </c>
      <c r="K7020" s="15">
        <v>8</v>
      </c>
      <c r="L7020" s="15">
        <v>1</v>
      </c>
      <c r="M7020" s="15">
        <v>0</v>
      </c>
      <c r="N7020" s="15">
        <v>0</v>
      </c>
    </row>
    <row r="7021" spans="1:14" x14ac:dyDescent="0.15">
      <c r="A7021" t="str">
        <f t="shared" si="115"/>
        <v>202006_123_4562342690074</v>
      </c>
      <c r="B7021" s="15">
        <v>202006</v>
      </c>
      <c r="C7021" s="15">
        <v>123</v>
      </c>
      <c r="D7021" s="15" t="s">
        <v>53</v>
      </c>
      <c r="E7021" s="16">
        <v>4562342690074</v>
      </c>
      <c r="F7021" s="15">
        <v>0</v>
      </c>
      <c r="G7021" s="15">
        <v>0</v>
      </c>
      <c r="H7021" s="15" t="s">
        <v>24</v>
      </c>
      <c r="I7021" s="15" t="s">
        <v>19</v>
      </c>
      <c r="J7021" s="15" t="s">
        <v>329</v>
      </c>
      <c r="K7021" s="15">
        <v>5</v>
      </c>
      <c r="L7021" s="15">
        <v>1</v>
      </c>
      <c r="M7021" s="15">
        <v>0</v>
      </c>
      <c r="N7021" s="15">
        <v>0</v>
      </c>
    </row>
    <row r="7022" spans="1:14" x14ac:dyDescent="0.15">
      <c r="A7022" t="str">
        <f t="shared" si="115"/>
        <v>202006_123_4562342690081</v>
      </c>
      <c r="B7022" s="15">
        <v>202006</v>
      </c>
      <c r="C7022" s="15">
        <v>123</v>
      </c>
      <c r="D7022" s="15" t="s">
        <v>53</v>
      </c>
      <c r="E7022" s="16">
        <v>4562342690081</v>
      </c>
      <c r="F7022" s="15">
        <v>0</v>
      </c>
      <c r="G7022" s="15">
        <v>0</v>
      </c>
      <c r="H7022" s="15" t="s">
        <v>25</v>
      </c>
      <c r="I7022" s="15" t="s">
        <v>19</v>
      </c>
      <c r="J7022" s="15" t="s">
        <v>329</v>
      </c>
      <c r="K7022" s="15">
        <v>1</v>
      </c>
      <c r="L7022" s="15">
        <v>0</v>
      </c>
      <c r="M7022" s="15">
        <v>0</v>
      </c>
      <c r="N7022" s="15">
        <v>0</v>
      </c>
    </row>
    <row r="7023" spans="1:14" x14ac:dyDescent="0.15">
      <c r="A7023" t="str">
        <f t="shared" si="115"/>
        <v>202006_306_4562342690029</v>
      </c>
      <c r="B7023" s="15">
        <v>202006</v>
      </c>
      <c r="C7023" s="15">
        <v>306</v>
      </c>
      <c r="D7023" s="15" t="s">
        <v>73</v>
      </c>
      <c r="E7023" s="16">
        <v>4562342690029</v>
      </c>
      <c r="F7023" s="15">
        <v>0</v>
      </c>
      <c r="G7023" s="15">
        <v>0</v>
      </c>
      <c r="H7023" s="15" t="s">
        <v>18</v>
      </c>
      <c r="I7023" s="15" t="s">
        <v>19</v>
      </c>
      <c r="J7023" s="15" t="s">
        <v>329</v>
      </c>
      <c r="K7023" s="15">
        <v>18</v>
      </c>
      <c r="L7023" s="15">
        <v>2</v>
      </c>
      <c r="M7023" s="15">
        <v>0</v>
      </c>
      <c r="N7023" s="15">
        <v>0</v>
      </c>
    </row>
    <row r="7024" spans="1:14" x14ac:dyDescent="0.15">
      <c r="A7024" t="str">
        <f t="shared" si="115"/>
        <v>202006_306_4562342690036</v>
      </c>
      <c r="B7024" s="15">
        <v>202006</v>
      </c>
      <c r="C7024" s="15">
        <v>306</v>
      </c>
      <c r="D7024" s="15" t="s">
        <v>73</v>
      </c>
      <c r="E7024" s="16">
        <v>4562342690036</v>
      </c>
      <c r="F7024" s="15">
        <v>0</v>
      </c>
      <c r="G7024" s="15">
        <v>0</v>
      </c>
      <c r="H7024" s="15" t="s">
        <v>20</v>
      </c>
      <c r="I7024" s="15" t="s">
        <v>19</v>
      </c>
      <c r="J7024" s="15" t="s">
        <v>329</v>
      </c>
      <c r="K7024" s="15">
        <v>5</v>
      </c>
      <c r="L7024" s="15">
        <v>1</v>
      </c>
      <c r="M7024" s="15">
        <v>0</v>
      </c>
      <c r="N7024" s="15">
        <v>0</v>
      </c>
    </row>
    <row r="7025" spans="1:14" x14ac:dyDescent="0.15">
      <c r="A7025" t="str">
        <f t="shared" si="115"/>
        <v>202006_306_4562342690050</v>
      </c>
      <c r="B7025" s="15">
        <v>202006</v>
      </c>
      <c r="C7025" s="15">
        <v>306</v>
      </c>
      <c r="D7025" s="15" t="s">
        <v>73</v>
      </c>
      <c r="E7025" s="16">
        <v>4562342690050</v>
      </c>
      <c r="F7025" s="15">
        <v>0</v>
      </c>
      <c r="G7025" s="15">
        <v>0</v>
      </c>
      <c r="H7025" s="15" t="s">
        <v>22</v>
      </c>
      <c r="I7025" s="15" t="s">
        <v>19</v>
      </c>
      <c r="J7025" s="15" t="s">
        <v>329</v>
      </c>
      <c r="K7025" s="15">
        <v>4</v>
      </c>
      <c r="L7025" s="15">
        <v>0</v>
      </c>
      <c r="M7025" s="15">
        <v>0</v>
      </c>
      <c r="N7025" s="15">
        <v>0</v>
      </c>
    </row>
    <row r="7026" spans="1:14" x14ac:dyDescent="0.15">
      <c r="A7026" t="str">
        <f t="shared" si="115"/>
        <v>202006_306_4562342690043</v>
      </c>
      <c r="B7026" s="15">
        <v>202006</v>
      </c>
      <c r="C7026" s="15">
        <v>306</v>
      </c>
      <c r="D7026" s="15" t="s">
        <v>73</v>
      </c>
      <c r="E7026" s="16">
        <v>4562342690043</v>
      </c>
      <c r="F7026" s="15">
        <v>0</v>
      </c>
      <c r="G7026" s="15">
        <v>0</v>
      </c>
      <c r="H7026" s="15" t="s">
        <v>21</v>
      </c>
      <c r="I7026" s="15" t="s">
        <v>19</v>
      </c>
      <c r="J7026" s="15" t="s">
        <v>329</v>
      </c>
      <c r="K7026" s="15">
        <v>12</v>
      </c>
      <c r="L7026" s="15">
        <v>1</v>
      </c>
      <c r="M7026" s="15">
        <v>0</v>
      </c>
      <c r="N7026" s="15">
        <v>0</v>
      </c>
    </row>
    <row r="7027" spans="1:14" x14ac:dyDescent="0.15">
      <c r="A7027" t="str">
        <f t="shared" si="115"/>
        <v>202006_306_4562342690067</v>
      </c>
      <c r="B7027" s="15">
        <v>202006</v>
      </c>
      <c r="C7027" s="15">
        <v>306</v>
      </c>
      <c r="D7027" s="15" t="s">
        <v>73</v>
      </c>
      <c r="E7027" s="16">
        <v>4562342690067</v>
      </c>
      <c r="F7027" s="15">
        <v>0</v>
      </c>
      <c r="G7027" s="15">
        <v>0</v>
      </c>
      <c r="H7027" s="15" t="s">
        <v>23</v>
      </c>
      <c r="I7027" s="15" t="s">
        <v>19</v>
      </c>
      <c r="J7027" s="15" t="s">
        <v>329</v>
      </c>
      <c r="K7027" s="15">
        <v>21</v>
      </c>
      <c r="L7027" s="15">
        <v>1</v>
      </c>
      <c r="M7027" s="15">
        <v>0</v>
      </c>
      <c r="N7027" s="15">
        <v>0</v>
      </c>
    </row>
    <row r="7028" spans="1:14" x14ac:dyDescent="0.15">
      <c r="A7028" t="str">
        <f t="shared" si="115"/>
        <v>202006_306_4562342690074</v>
      </c>
      <c r="B7028" s="15">
        <v>202006</v>
      </c>
      <c r="C7028" s="15">
        <v>306</v>
      </c>
      <c r="D7028" s="15" t="s">
        <v>73</v>
      </c>
      <c r="E7028" s="16">
        <v>4562342690074</v>
      </c>
      <c r="F7028" s="15">
        <v>0</v>
      </c>
      <c r="G7028" s="15">
        <v>0</v>
      </c>
      <c r="H7028" s="15" t="s">
        <v>24</v>
      </c>
      <c r="I7028" s="15" t="s">
        <v>19</v>
      </c>
      <c r="J7028" s="15" t="s">
        <v>329</v>
      </c>
      <c r="K7028" s="15">
        <v>12</v>
      </c>
      <c r="L7028" s="15">
        <v>0</v>
      </c>
      <c r="M7028" s="15">
        <v>0</v>
      </c>
      <c r="N7028" s="15">
        <v>0</v>
      </c>
    </row>
    <row r="7029" spans="1:14" x14ac:dyDescent="0.15">
      <c r="A7029" t="str">
        <f t="shared" si="115"/>
        <v>202006_306_4562342690081</v>
      </c>
      <c r="B7029" s="15">
        <v>202006</v>
      </c>
      <c r="C7029" s="15">
        <v>306</v>
      </c>
      <c r="D7029" s="15" t="s">
        <v>73</v>
      </c>
      <c r="E7029" s="16">
        <v>4562342690081</v>
      </c>
      <c r="F7029" s="15">
        <v>0</v>
      </c>
      <c r="G7029" s="15">
        <v>0</v>
      </c>
      <c r="H7029" s="15" t="s">
        <v>25</v>
      </c>
      <c r="I7029" s="15" t="s">
        <v>19</v>
      </c>
      <c r="J7029" s="15" t="s">
        <v>329</v>
      </c>
      <c r="K7029" s="15">
        <v>4</v>
      </c>
      <c r="L7029" s="15">
        <v>0</v>
      </c>
      <c r="M7029" s="15">
        <v>0</v>
      </c>
      <c r="N7029" s="15">
        <v>0</v>
      </c>
    </row>
    <row r="7030" spans="1:14" x14ac:dyDescent="0.15">
      <c r="A7030" t="str">
        <f t="shared" si="115"/>
        <v>202006_334_4562342690029</v>
      </c>
      <c r="B7030" s="15">
        <v>202006</v>
      </c>
      <c r="C7030" s="15">
        <v>334</v>
      </c>
      <c r="D7030" s="15" t="s">
        <v>87</v>
      </c>
      <c r="E7030" s="16">
        <v>4562342690029</v>
      </c>
      <c r="F7030" s="15">
        <v>0</v>
      </c>
      <c r="G7030" s="15">
        <v>0</v>
      </c>
      <c r="H7030" s="15" t="s">
        <v>18</v>
      </c>
      <c r="I7030" s="15" t="s">
        <v>19</v>
      </c>
      <c r="J7030" s="15" t="s">
        <v>329</v>
      </c>
      <c r="K7030" s="15">
        <v>21</v>
      </c>
      <c r="L7030" s="15">
        <v>0</v>
      </c>
      <c r="M7030" s="15">
        <v>0</v>
      </c>
      <c r="N7030" s="15">
        <v>0</v>
      </c>
    </row>
    <row r="7031" spans="1:14" x14ac:dyDescent="0.15">
      <c r="A7031" t="str">
        <f t="shared" si="115"/>
        <v>202006_334_4562342690036</v>
      </c>
      <c r="B7031" s="15">
        <v>202006</v>
      </c>
      <c r="C7031" s="15">
        <v>334</v>
      </c>
      <c r="D7031" s="15" t="s">
        <v>87</v>
      </c>
      <c r="E7031" s="16">
        <v>4562342690036</v>
      </c>
      <c r="F7031" s="15">
        <v>0</v>
      </c>
      <c r="G7031" s="15">
        <v>0</v>
      </c>
      <c r="H7031" s="15" t="s">
        <v>20</v>
      </c>
      <c r="I7031" s="15" t="s">
        <v>19</v>
      </c>
      <c r="J7031" s="15" t="s">
        <v>329</v>
      </c>
      <c r="K7031" s="15">
        <v>6</v>
      </c>
      <c r="L7031" s="15">
        <v>0</v>
      </c>
      <c r="M7031" s="15">
        <v>0</v>
      </c>
      <c r="N7031" s="15">
        <v>0</v>
      </c>
    </row>
    <row r="7032" spans="1:14" x14ac:dyDescent="0.15">
      <c r="A7032" t="str">
        <f t="shared" si="115"/>
        <v>202006_334_4562342690050</v>
      </c>
      <c r="B7032" s="15">
        <v>202006</v>
      </c>
      <c r="C7032" s="15">
        <v>334</v>
      </c>
      <c r="D7032" s="15" t="s">
        <v>87</v>
      </c>
      <c r="E7032" s="16">
        <v>4562342690050</v>
      </c>
      <c r="F7032" s="15">
        <v>0</v>
      </c>
      <c r="G7032" s="15">
        <v>0</v>
      </c>
      <c r="H7032" s="15" t="s">
        <v>22</v>
      </c>
      <c r="I7032" s="15" t="s">
        <v>19</v>
      </c>
      <c r="J7032" s="15" t="s">
        <v>329</v>
      </c>
      <c r="K7032" s="15">
        <v>6</v>
      </c>
      <c r="L7032" s="15">
        <v>1</v>
      </c>
      <c r="M7032" s="15">
        <v>0</v>
      </c>
      <c r="N7032" s="15">
        <v>0</v>
      </c>
    </row>
    <row r="7033" spans="1:14" x14ac:dyDescent="0.15">
      <c r="A7033" t="str">
        <f t="shared" si="115"/>
        <v>202006_334_4562342690043</v>
      </c>
      <c r="B7033" s="15">
        <v>202006</v>
      </c>
      <c r="C7033" s="15">
        <v>334</v>
      </c>
      <c r="D7033" s="15" t="s">
        <v>87</v>
      </c>
      <c r="E7033" s="16">
        <v>4562342690043</v>
      </c>
      <c r="F7033" s="15">
        <v>0</v>
      </c>
      <c r="G7033" s="15">
        <v>0</v>
      </c>
      <c r="H7033" s="15" t="s">
        <v>21</v>
      </c>
      <c r="I7033" s="15" t="s">
        <v>19</v>
      </c>
      <c r="J7033" s="15" t="s">
        <v>329</v>
      </c>
      <c r="K7033" s="15">
        <v>15</v>
      </c>
      <c r="L7033" s="15">
        <v>0</v>
      </c>
      <c r="M7033" s="15">
        <v>0</v>
      </c>
      <c r="N7033" s="15">
        <v>0</v>
      </c>
    </row>
    <row r="7034" spans="1:14" x14ac:dyDescent="0.15">
      <c r="A7034" t="str">
        <f t="shared" si="115"/>
        <v>202006_334_4562342690067</v>
      </c>
      <c r="B7034" s="15">
        <v>202006</v>
      </c>
      <c r="C7034" s="15">
        <v>334</v>
      </c>
      <c r="D7034" s="15" t="s">
        <v>87</v>
      </c>
      <c r="E7034" s="16">
        <v>4562342690067</v>
      </c>
      <c r="F7034" s="15">
        <v>0</v>
      </c>
      <c r="G7034" s="15">
        <v>0</v>
      </c>
      <c r="H7034" s="15" t="s">
        <v>23</v>
      </c>
      <c r="I7034" s="15" t="s">
        <v>19</v>
      </c>
      <c r="J7034" s="15" t="s">
        <v>329</v>
      </c>
      <c r="K7034" s="15">
        <v>24</v>
      </c>
      <c r="L7034" s="15">
        <v>1</v>
      </c>
      <c r="M7034" s="15">
        <v>0</v>
      </c>
      <c r="N7034" s="15">
        <v>0</v>
      </c>
    </row>
    <row r="7035" spans="1:14" x14ac:dyDescent="0.15">
      <c r="A7035" t="str">
        <f t="shared" si="115"/>
        <v>202006_334_4562342690074</v>
      </c>
      <c r="B7035" s="15">
        <v>202006</v>
      </c>
      <c r="C7035" s="15">
        <v>334</v>
      </c>
      <c r="D7035" s="15" t="s">
        <v>87</v>
      </c>
      <c r="E7035" s="16">
        <v>4562342690074</v>
      </c>
      <c r="F7035" s="15">
        <v>0</v>
      </c>
      <c r="G7035" s="15">
        <v>0</v>
      </c>
      <c r="H7035" s="15" t="s">
        <v>24</v>
      </c>
      <c r="I7035" s="15" t="s">
        <v>19</v>
      </c>
      <c r="J7035" s="15" t="s">
        <v>329</v>
      </c>
      <c r="K7035" s="15">
        <v>17</v>
      </c>
      <c r="L7035" s="15">
        <v>0</v>
      </c>
      <c r="M7035" s="15">
        <v>0</v>
      </c>
      <c r="N7035" s="15">
        <v>0</v>
      </c>
    </row>
    <row r="7036" spans="1:14" x14ac:dyDescent="0.15">
      <c r="A7036" t="str">
        <f t="shared" si="115"/>
        <v>202006_334_4562342690081</v>
      </c>
      <c r="B7036" s="15">
        <v>202006</v>
      </c>
      <c r="C7036" s="15">
        <v>334</v>
      </c>
      <c r="D7036" s="15" t="s">
        <v>87</v>
      </c>
      <c r="E7036" s="16">
        <v>4562342690081</v>
      </c>
      <c r="F7036" s="15">
        <v>0</v>
      </c>
      <c r="G7036" s="15">
        <v>0</v>
      </c>
      <c r="H7036" s="15" t="s">
        <v>25</v>
      </c>
      <c r="I7036" s="15" t="s">
        <v>19</v>
      </c>
      <c r="J7036" s="15" t="s">
        <v>329</v>
      </c>
      <c r="K7036" s="15">
        <v>7</v>
      </c>
      <c r="L7036" s="15">
        <v>0</v>
      </c>
      <c r="M7036" s="15">
        <v>0</v>
      </c>
      <c r="N7036" s="15">
        <v>0</v>
      </c>
    </row>
    <row r="7037" spans="1:14" x14ac:dyDescent="0.15">
      <c r="A7037" t="str">
        <f t="shared" si="115"/>
        <v>202006_349_4562342690029</v>
      </c>
      <c r="B7037" s="15">
        <v>202006</v>
      </c>
      <c r="C7037" s="15">
        <v>349</v>
      </c>
      <c r="D7037" s="15" t="s">
        <v>90</v>
      </c>
      <c r="E7037" s="16">
        <v>4562342690029</v>
      </c>
      <c r="F7037" s="15">
        <v>0</v>
      </c>
      <c r="G7037" s="15">
        <v>0</v>
      </c>
      <c r="H7037" s="15" t="s">
        <v>18</v>
      </c>
      <c r="I7037" s="15" t="s">
        <v>19</v>
      </c>
      <c r="J7037" s="15" t="s">
        <v>329</v>
      </c>
      <c r="K7037" s="15">
        <v>5</v>
      </c>
      <c r="L7037" s="15">
        <v>0</v>
      </c>
      <c r="M7037" s="15">
        <v>0</v>
      </c>
      <c r="N7037" s="15">
        <v>0</v>
      </c>
    </row>
    <row r="7038" spans="1:14" x14ac:dyDescent="0.15">
      <c r="A7038" t="str">
        <f t="shared" si="115"/>
        <v>202006_349_4562342690036</v>
      </c>
      <c r="B7038" s="15">
        <v>202006</v>
      </c>
      <c r="C7038" s="15">
        <v>349</v>
      </c>
      <c r="D7038" s="15" t="s">
        <v>90</v>
      </c>
      <c r="E7038" s="16">
        <v>4562342690036</v>
      </c>
      <c r="F7038" s="15">
        <v>0</v>
      </c>
      <c r="G7038" s="15">
        <v>0</v>
      </c>
      <c r="H7038" s="15" t="s">
        <v>20</v>
      </c>
      <c r="I7038" s="15" t="s">
        <v>19</v>
      </c>
      <c r="J7038" s="15" t="s">
        <v>329</v>
      </c>
      <c r="K7038" s="15">
        <v>2</v>
      </c>
      <c r="L7038" s="15">
        <v>0</v>
      </c>
      <c r="M7038" s="15">
        <v>0</v>
      </c>
      <c r="N7038" s="15">
        <v>0</v>
      </c>
    </row>
    <row r="7039" spans="1:14" x14ac:dyDescent="0.15">
      <c r="A7039" t="str">
        <f t="shared" si="115"/>
        <v>202006_349_4562342690050</v>
      </c>
      <c r="B7039" s="15">
        <v>202006</v>
      </c>
      <c r="C7039" s="15">
        <v>349</v>
      </c>
      <c r="D7039" s="15" t="s">
        <v>90</v>
      </c>
      <c r="E7039" s="16">
        <v>4562342690050</v>
      </c>
      <c r="F7039" s="15">
        <v>0</v>
      </c>
      <c r="G7039" s="15">
        <v>0</v>
      </c>
      <c r="H7039" s="15" t="s">
        <v>22</v>
      </c>
      <c r="I7039" s="15" t="s">
        <v>19</v>
      </c>
      <c r="J7039" s="15" t="s">
        <v>329</v>
      </c>
      <c r="K7039" s="15">
        <v>-1</v>
      </c>
      <c r="L7039" s="15">
        <v>0</v>
      </c>
      <c r="M7039" s="15">
        <v>0</v>
      </c>
      <c r="N7039" s="15">
        <v>0</v>
      </c>
    </row>
    <row r="7040" spans="1:14" x14ac:dyDescent="0.15">
      <c r="A7040" t="str">
        <f t="shared" si="115"/>
        <v>202006_349_4562342690043</v>
      </c>
      <c r="B7040" s="15">
        <v>202006</v>
      </c>
      <c r="C7040" s="15">
        <v>349</v>
      </c>
      <c r="D7040" s="15" t="s">
        <v>90</v>
      </c>
      <c r="E7040" s="16">
        <v>4562342690043</v>
      </c>
      <c r="F7040" s="15">
        <v>0</v>
      </c>
      <c r="G7040" s="15">
        <v>0</v>
      </c>
      <c r="H7040" s="15" t="s">
        <v>21</v>
      </c>
      <c r="I7040" s="15" t="s">
        <v>19</v>
      </c>
      <c r="J7040" s="15" t="s">
        <v>329</v>
      </c>
      <c r="K7040" s="15">
        <v>4</v>
      </c>
      <c r="L7040" s="15">
        <v>0</v>
      </c>
      <c r="M7040" s="15">
        <v>0</v>
      </c>
      <c r="N7040" s="15">
        <v>0</v>
      </c>
    </row>
    <row r="7041" spans="1:14" x14ac:dyDescent="0.15">
      <c r="A7041" t="str">
        <f t="shared" si="115"/>
        <v>202006_349_4562342690067</v>
      </c>
      <c r="B7041" s="15">
        <v>202006</v>
      </c>
      <c r="C7041" s="15">
        <v>349</v>
      </c>
      <c r="D7041" s="15" t="s">
        <v>90</v>
      </c>
      <c r="E7041" s="16">
        <v>4562342690067</v>
      </c>
      <c r="F7041" s="15">
        <v>0</v>
      </c>
      <c r="G7041" s="15">
        <v>0</v>
      </c>
      <c r="H7041" s="15" t="s">
        <v>23</v>
      </c>
      <c r="I7041" s="15" t="s">
        <v>19</v>
      </c>
      <c r="J7041" s="15" t="s">
        <v>329</v>
      </c>
      <c r="K7041" s="15">
        <v>15</v>
      </c>
      <c r="L7041" s="15">
        <v>1</v>
      </c>
      <c r="M7041" s="15">
        <v>0</v>
      </c>
      <c r="N7041" s="15">
        <v>0</v>
      </c>
    </row>
    <row r="7042" spans="1:14" x14ac:dyDescent="0.15">
      <c r="A7042" t="str">
        <f t="shared" si="115"/>
        <v>202006_349_4562342690074</v>
      </c>
      <c r="B7042" s="15">
        <v>202006</v>
      </c>
      <c r="C7042" s="15">
        <v>349</v>
      </c>
      <c r="D7042" s="15" t="s">
        <v>90</v>
      </c>
      <c r="E7042" s="16">
        <v>4562342690074</v>
      </c>
      <c r="F7042" s="15">
        <v>0</v>
      </c>
      <c r="G7042" s="15">
        <v>0</v>
      </c>
      <c r="H7042" s="15" t="s">
        <v>24</v>
      </c>
      <c r="I7042" s="15" t="s">
        <v>19</v>
      </c>
      <c r="J7042" s="15" t="s">
        <v>329</v>
      </c>
      <c r="K7042" s="15">
        <v>4</v>
      </c>
      <c r="L7042" s="15">
        <v>0</v>
      </c>
      <c r="M7042" s="15">
        <v>0</v>
      </c>
      <c r="N7042" s="15">
        <v>0</v>
      </c>
    </row>
    <row r="7043" spans="1:14" x14ac:dyDescent="0.15">
      <c r="A7043" t="str">
        <f t="shared" si="115"/>
        <v>202006_349_4562342690081</v>
      </c>
      <c r="B7043" s="15">
        <v>202006</v>
      </c>
      <c r="C7043" s="15">
        <v>349</v>
      </c>
      <c r="D7043" s="15" t="s">
        <v>90</v>
      </c>
      <c r="E7043" s="16">
        <v>4562342690081</v>
      </c>
      <c r="F7043" s="15">
        <v>0</v>
      </c>
      <c r="G7043" s="15">
        <v>0</v>
      </c>
      <c r="H7043" s="15" t="s">
        <v>25</v>
      </c>
      <c r="I7043" s="15" t="s">
        <v>19</v>
      </c>
      <c r="J7043" s="15" t="s">
        <v>329</v>
      </c>
      <c r="K7043" s="15">
        <v>0</v>
      </c>
      <c r="L7043" s="15">
        <v>1</v>
      </c>
      <c r="M7043" s="15">
        <v>0</v>
      </c>
      <c r="N7043" s="15">
        <v>0</v>
      </c>
    </row>
    <row r="7044" spans="1:14" x14ac:dyDescent="0.15">
      <c r="A7044" t="str">
        <f t="shared" si="115"/>
        <v>202006_401_4562342690029</v>
      </c>
      <c r="B7044" s="15">
        <v>202006</v>
      </c>
      <c r="C7044" s="15">
        <v>401</v>
      </c>
      <c r="D7044" s="15" t="s">
        <v>107</v>
      </c>
      <c r="E7044" s="16">
        <v>4562342690029</v>
      </c>
      <c r="F7044" s="15">
        <v>0</v>
      </c>
      <c r="G7044" s="15">
        <v>0</v>
      </c>
      <c r="H7044" s="15" t="s">
        <v>18</v>
      </c>
      <c r="I7044" s="15" t="s">
        <v>19</v>
      </c>
      <c r="J7044" s="15" t="s">
        <v>329</v>
      </c>
      <c r="K7044" s="15">
        <v>13</v>
      </c>
      <c r="L7044" s="15">
        <v>0</v>
      </c>
      <c r="M7044" s="15">
        <v>0</v>
      </c>
      <c r="N7044" s="15">
        <v>0</v>
      </c>
    </row>
    <row r="7045" spans="1:14" x14ac:dyDescent="0.15">
      <c r="A7045" t="str">
        <f t="shared" si="115"/>
        <v>202006_401_4562342690036</v>
      </c>
      <c r="B7045" s="15">
        <v>202006</v>
      </c>
      <c r="C7045" s="15">
        <v>401</v>
      </c>
      <c r="D7045" s="15" t="s">
        <v>107</v>
      </c>
      <c r="E7045" s="16">
        <v>4562342690036</v>
      </c>
      <c r="F7045" s="15">
        <v>0</v>
      </c>
      <c r="G7045" s="15">
        <v>0</v>
      </c>
      <c r="H7045" s="15" t="s">
        <v>20</v>
      </c>
      <c r="I7045" s="15" t="s">
        <v>19</v>
      </c>
      <c r="J7045" s="15" t="s">
        <v>329</v>
      </c>
      <c r="K7045" s="15">
        <v>1</v>
      </c>
      <c r="L7045" s="15">
        <v>0</v>
      </c>
      <c r="M7045" s="15">
        <v>0</v>
      </c>
      <c r="N7045" s="15">
        <v>0</v>
      </c>
    </row>
    <row r="7046" spans="1:14" x14ac:dyDescent="0.15">
      <c r="A7046" t="str">
        <f t="shared" si="115"/>
        <v>202006_401_4562342690050</v>
      </c>
      <c r="B7046" s="15">
        <v>202006</v>
      </c>
      <c r="C7046" s="15">
        <v>401</v>
      </c>
      <c r="D7046" s="15" t="s">
        <v>107</v>
      </c>
      <c r="E7046" s="16">
        <v>4562342690050</v>
      </c>
      <c r="F7046" s="15">
        <v>0</v>
      </c>
      <c r="G7046" s="15">
        <v>0</v>
      </c>
      <c r="H7046" s="15" t="s">
        <v>22</v>
      </c>
      <c r="I7046" s="15" t="s">
        <v>19</v>
      </c>
      <c r="J7046" s="15" t="s">
        <v>329</v>
      </c>
      <c r="K7046" s="15">
        <v>2</v>
      </c>
      <c r="L7046" s="15">
        <v>0</v>
      </c>
      <c r="M7046" s="15">
        <v>0</v>
      </c>
      <c r="N7046" s="15">
        <v>0</v>
      </c>
    </row>
    <row r="7047" spans="1:14" x14ac:dyDescent="0.15">
      <c r="A7047" t="str">
        <f t="shared" si="115"/>
        <v>202006_401_4562342690043</v>
      </c>
      <c r="B7047" s="15">
        <v>202006</v>
      </c>
      <c r="C7047" s="15">
        <v>401</v>
      </c>
      <c r="D7047" s="15" t="s">
        <v>107</v>
      </c>
      <c r="E7047" s="16">
        <v>4562342690043</v>
      </c>
      <c r="F7047" s="15">
        <v>0</v>
      </c>
      <c r="G7047" s="15">
        <v>0</v>
      </c>
      <c r="H7047" s="15" t="s">
        <v>21</v>
      </c>
      <c r="I7047" s="15" t="s">
        <v>19</v>
      </c>
      <c r="J7047" s="15" t="s">
        <v>329</v>
      </c>
      <c r="K7047" s="15">
        <v>10</v>
      </c>
      <c r="L7047" s="15">
        <v>0</v>
      </c>
      <c r="M7047" s="15">
        <v>0</v>
      </c>
      <c r="N7047" s="15">
        <v>0</v>
      </c>
    </row>
    <row r="7048" spans="1:14" x14ac:dyDescent="0.15">
      <c r="A7048" t="str">
        <f t="shared" si="115"/>
        <v>202006_401_4562342690067</v>
      </c>
      <c r="B7048" s="15">
        <v>202006</v>
      </c>
      <c r="C7048" s="15">
        <v>401</v>
      </c>
      <c r="D7048" s="15" t="s">
        <v>107</v>
      </c>
      <c r="E7048" s="16">
        <v>4562342690067</v>
      </c>
      <c r="F7048" s="15">
        <v>0</v>
      </c>
      <c r="G7048" s="15">
        <v>0</v>
      </c>
      <c r="H7048" s="15" t="s">
        <v>23</v>
      </c>
      <c r="I7048" s="15" t="s">
        <v>19</v>
      </c>
      <c r="J7048" s="15" t="s">
        <v>329</v>
      </c>
      <c r="K7048" s="15">
        <v>15</v>
      </c>
      <c r="L7048" s="15">
        <v>0</v>
      </c>
      <c r="M7048" s="15">
        <v>0</v>
      </c>
      <c r="N7048" s="15">
        <v>0</v>
      </c>
    </row>
    <row r="7049" spans="1:14" x14ac:dyDescent="0.15">
      <c r="A7049" t="str">
        <f t="shared" si="115"/>
        <v>202006_401_4562342690074</v>
      </c>
      <c r="B7049" s="15">
        <v>202006</v>
      </c>
      <c r="C7049" s="15">
        <v>401</v>
      </c>
      <c r="D7049" s="15" t="s">
        <v>107</v>
      </c>
      <c r="E7049" s="16">
        <v>4562342690074</v>
      </c>
      <c r="F7049" s="15">
        <v>0</v>
      </c>
      <c r="G7049" s="15">
        <v>0</v>
      </c>
      <c r="H7049" s="15" t="s">
        <v>24</v>
      </c>
      <c r="I7049" s="15" t="s">
        <v>19</v>
      </c>
      <c r="J7049" s="15" t="s">
        <v>329</v>
      </c>
      <c r="K7049" s="15">
        <v>9</v>
      </c>
      <c r="L7049" s="15">
        <v>0</v>
      </c>
      <c r="M7049" s="15">
        <v>0</v>
      </c>
      <c r="N7049" s="15">
        <v>0</v>
      </c>
    </row>
    <row r="7050" spans="1:14" x14ac:dyDescent="0.15">
      <c r="A7050" t="str">
        <f t="shared" si="115"/>
        <v>202006_401_4562342690081</v>
      </c>
      <c r="B7050" s="15">
        <v>202006</v>
      </c>
      <c r="C7050" s="15">
        <v>401</v>
      </c>
      <c r="D7050" s="15" t="s">
        <v>107</v>
      </c>
      <c r="E7050" s="16">
        <v>4562342690081</v>
      </c>
      <c r="F7050" s="15">
        <v>0</v>
      </c>
      <c r="G7050" s="15">
        <v>0</v>
      </c>
      <c r="H7050" s="15" t="s">
        <v>25</v>
      </c>
      <c r="I7050" s="15" t="s">
        <v>19</v>
      </c>
      <c r="J7050" s="15" t="s">
        <v>329</v>
      </c>
      <c r="K7050" s="15">
        <v>2</v>
      </c>
      <c r="L7050" s="15">
        <v>0</v>
      </c>
      <c r="M7050" s="15">
        <v>0</v>
      </c>
      <c r="N7050" s="15">
        <v>0</v>
      </c>
    </row>
    <row r="7051" spans="1:14" x14ac:dyDescent="0.15">
      <c r="A7051" t="str">
        <f t="shared" si="115"/>
        <v>202006_91_4562342690029</v>
      </c>
      <c r="B7051" s="15">
        <v>202006</v>
      </c>
      <c r="C7051" s="15">
        <v>91</v>
      </c>
      <c r="D7051" s="15" t="s">
        <v>49</v>
      </c>
      <c r="E7051" s="16">
        <v>4562342690029</v>
      </c>
      <c r="F7051" s="15">
        <v>0</v>
      </c>
      <c r="G7051" s="15">
        <v>0</v>
      </c>
      <c r="H7051" s="15" t="s">
        <v>18</v>
      </c>
      <c r="I7051" s="15" t="s">
        <v>19</v>
      </c>
      <c r="J7051" s="15" t="s">
        <v>329</v>
      </c>
      <c r="K7051" s="15">
        <v>19</v>
      </c>
      <c r="L7051" s="15">
        <v>1</v>
      </c>
      <c r="M7051" s="15">
        <v>0</v>
      </c>
      <c r="N7051" s="15">
        <v>0</v>
      </c>
    </row>
    <row r="7052" spans="1:14" x14ac:dyDescent="0.15">
      <c r="A7052" t="str">
        <f t="shared" si="115"/>
        <v>202006_91_4562342690036</v>
      </c>
      <c r="B7052" s="15">
        <v>202006</v>
      </c>
      <c r="C7052" s="15">
        <v>91</v>
      </c>
      <c r="D7052" s="15" t="s">
        <v>49</v>
      </c>
      <c r="E7052" s="16">
        <v>4562342690036</v>
      </c>
      <c r="F7052" s="15">
        <v>0</v>
      </c>
      <c r="G7052" s="15">
        <v>0</v>
      </c>
      <c r="H7052" s="15" t="s">
        <v>20</v>
      </c>
      <c r="I7052" s="15" t="s">
        <v>19</v>
      </c>
      <c r="J7052" s="15" t="s">
        <v>329</v>
      </c>
      <c r="K7052" s="15">
        <v>10</v>
      </c>
      <c r="L7052" s="15">
        <v>0</v>
      </c>
      <c r="M7052" s="15">
        <v>0</v>
      </c>
      <c r="N7052" s="15">
        <v>0</v>
      </c>
    </row>
    <row r="7053" spans="1:14" x14ac:dyDescent="0.15">
      <c r="A7053" t="str">
        <f t="shared" si="115"/>
        <v>202006_91_4562342690050</v>
      </c>
      <c r="B7053" s="15">
        <v>202006</v>
      </c>
      <c r="C7053" s="15">
        <v>91</v>
      </c>
      <c r="D7053" s="15" t="s">
        <v>49</v>
      </c>
      <c r="E7053" s="16">
        <v>4562342690050</v>
      </c>
      <c r="F7053" s="15">
        <v>0</v>
      </c>
      <c r="G7053" s="15">
        <v>0</v>
      </c>
      <c r="H7053" s="15" t="s">
        <v>22</v>
      </c>
      <c r="I7053" s="15" t="s">
        <v>19</v>
      </c>
      <c r="J7053" s="15" t="s">
        <v>329</v>
      </c>
      <c r="K7053" s="15">
        <v>6</v>
      </c>
      <c r="L7053" s="15">
        <v>0</v>
      </c>
      <c r="M7053" s="15">
        <v>0</v>
      </c>
      <c r="N7053" s="15">
        <v>0</v>
      </c>
    </row>
    <row r="7054" spans="1:14" x14ac:dyDescent="0.15">
      <c r="A7054" t="str">
        <f t="shared" si="115"/>
        <v>202006_91_4562342690043</v>
      </c>
      <c r="B7054" s="15">
        <v>202006</v>
      </c>
      <c r="C7054" s="15">
        <v>91</v>
      </c>
      <c r="D7054" s="15" t="s">
        <v>49</v>
      </c>
      <c r="E7054" s="16">
        <v>4562342690043</v>
      </c>
      <c r="F7054" s="15">
        <v>0</v>
      </c>
      <c r="G7054" s="15">
        <v>0</v>
      </c>
      <c r="H7054" s="15" t="s">
        <v>21</v>
      </c>
      <c r="I7054" s="15" t="s">
        <v>19</v>
      </c>
      <c r="J7054" s="15" t="s">
        <v>329</v>
      </c>
      <c r="K7054" s="15">
        <v>16</v>
      </c>
      <c r="L7054" s="15">
        <v>2</v>
      </c>
      <c r="M7054" s="15">
        <v>0</v>
      </c>
      <c r="N7054" s="15">
        <v>0</v>
      </c>
    </row>
    <row r="7055" spans="1:14" x14ac:dyDescent="0.15">
      <c r="A7055" t="str">
        <f t="shared" si="115"/>
        <v>202006_91_4562342690067</v>
      </c>
      <c r="B7055" s="15">
        <v>202006</v>
      </c>
      <c r="C7055" s="15">
        <v>91</v>
      </c>
      <c r="D7055" s="15" t="s">
        <v>49</v>
      </c>
      <c r="E7055" s="16">
        <v>4562342690067</v>
      </c>
      <c r="F7055" s="15">
        <v>0</v>
      </c>
      <c r="G7055" s="15">
        <v>0</v>
      </c>
      <c r="H7055" s="15" t="s">
        <v>23</v>
      </c>
      <c r="I7055" s="15" t="s">
        <v>19</v>
      </c>
      <c r="J7055" s="15" t="s">
        <v>329</v>
      </c>
      <c r="K7055" s="15">
        <v>25</v>
      </c>
      <c r="L7055" s="15">
        <v>0</v>
      </c>
      <c r="M7055" s="15">
        <v>0</v>
      </c>
      <c r="N7055" s="15">
        <v>0</v>
      </c>
    </row>
    <row r="7056" spans="1:14" x14ac:dyDescent="0.15">
      <c r="A7056" t="str">
        <f t="shared" si="115"/>
        <v>202006_91_4562342690074</v>
      </c>
      <c r="B7056" s="15">
        <v>202006</v>
      </c>
      <c r="C7056" s="15">
        <v>91</v>
      </c>
      <c r="D7056" s="15" t="s">
        <v>49</v>
      </c>
      <c r="E7056" s="16">
        <v>4562342690074</v>
      </c>
      <c r="F7056" s="15">
        <v>0</v>
      </c>
      <c r="G7056" s="15">
        <v>0</v>
      </c>
      <c r="H7056" s="15" t="s">
        <v>24</v>
      </c>
      <c r="I7056" s="15" t="s">
        <v>19</v>
      </c>
      <c r="J7056" s="15" t="s">
        <v>329</v>
      </c>
      <c r="K7056" s="15">
        <v>14</v>
      </c>
      <c r="L7056" s="15">
        <v>1</v>
      </c>
      <c r="M7056" s="15">
        <v>0</v>
      </c>
      <c r="N7056" s="15">
        <v>0</v>
      </c>
    </row>
    <row r="7057" spans="1:14" x14ac:dyDescent="0.15">
      <c r="A7057" t="str">
        <f t="shared" si="115"/>
        <v>202006_91_4562342690081</v>
      </c>
      <c r="B7057" s="15">
        <v>202006</v>
      </c>
      <c r="C7057" s="15">
        <v>91</v>
      </c>
      <c r="D7057" s="15" t="s">
        <v>49</v>
      </c>
      <c r="E7057" s="16">
        <v>4562342690081</v>
      </c>
      <c r="F7057" s="15">
        <v>0</v>
      </c>
      <c r="G7057" s="15">
        <v>0</v>
      </c>
      <c r="H7057" s="15" t="s">
        <v>25</v>
      </c>
      <c r="I7057" s="15" t="s">
        <v>19</v>
      </c>
      <c r="J7057" s="15" t="s">
        <v>329</v>
      </c>
      <c r="K7057" s="15">
        <v>4</v>
      </c>
      <c r="L7057" s="15">
        <v>0</v>
      </c>
      <c r="M7057" s="15">
        <v>0</v>
      </c>
      <c r="N7057" s="15">
        <v>0</v>
      </c>
    </row>
    <row r="7058" spans="1:14" x14ac:dyDescent="0.15">
      <c r="A7058" t="str">
        <f t="shared" si="115"/>
        <v>202006_164_4562342690029</v>
      </c>
      <c r="B7058" s="15">
        <v>202006</v>
      </c>
      <c r="C7058" s="15">
        <v>164</v>
      </c>
      <c r="D7058" s="15" t="s">
        <v>61</v>
      </c>
      <c r="E7058" s="16">
        <v>4562342690029</v>
      </c>
      <c r="F7058" s="15">
        <v>0</v>
      </c>
      <c r="G7058" s="15">
        <v>0</v>
      </c>
      <c r="H7058" s="15" t="s">
        <v>18</v>
      </c>
      <c r="I7058" s="15" t="s">
        <v>19</v>
      </c>
      <c r="J7058" s="15" t="s">
        <v>329</v>
      </c>
      <c r="K7058" s="15">
        <v>19</v>
      </c>
      <c r="L7058" s="15">
        <v>1</v>
      </c>
      <c r="M7058" s="15">
        <v>0</v>
      </c>
      <c r="N7058" s="15">
        <v>0</v>
      </c>
    </row>
    <row r="7059" spans="1:14" x14ac:dyDescent="0.15">
      <c r="A7059" t="str">
        <f t="shared" si="115"/>
        <v>202006_164_4562342690036</v>
      </c>
      <c r="B7059" s="15">
        <v>202006</v>
      </c>
      <c r="C7059" s="15">
        <v>164</v>
      </c>
      <c r="D7059" s="15" t="s">
        <v>61</v>
      </c>
      <c r="E7059" s="16">
        <v>4562342690036</v>
      </c>
      <c r="F7059" s="15">
        <v>0</v>
      </c>
      <c r="G7059" s="15">
        <v>0</v>
      </c>
      <c r="H7059" s="15" t="s">
        <v>20</v>
      </c>
      <c r="I7059" s="15" t="s">
        <v>19</v>
      </c>
      <c r="J7059" s="15" t="s">
        <v>329</v>
      </c>
      <c r="K7059" s="15">
        <v>2</v>
      </c>
      <c r="L7059" s="15">
        <v>0</v>
      </c>
      <c r="M7059" s="15">
        <v>0</v>
      </c>
      <c r="N7059" s="15">
        <v>0</v>
      </c>
    </row>
    <row r="7060" spans="1:14" x14ac:dyDescent="0.15">
      <c r="A7060" t="str">
        <f t="shared" si="115"/>
        <v>202006_164_4562342690050</v>
      </c>
      <c r="B7060" s="15">
        <v>202006</v>
      </c>
      <c r="C7060" s="15">
        <v>164</v>
      </c>
      <c r="D7060" s="15" t="s">
        <v>61</v>
      </c>
      <c r="E7060" s="16">
        <v>4562342690050</v>
      </c>
      <c r="F7060" s="15">
        <v>0</v>
      </c>
      <c r="G7060" s="15">
        <v>0</v>
      </c>
      <c r="H7060" s="15" t="s">
        <v>22</v>
      </c>
      <c r="I7060" s="15" t="s">
        <v>19</v>
      </c>
      <c r="J7060" s="15" t="s">
        <v>329</v>
      </c>
      <c r="K7060" s="15">
        <v>2</v>
      </c>
      <c r="L7060" s="15">
        <v>0</v>
      </c>
      <c r="M7060" s="15">
        <v>0</v>
      </c>
      <c r="N7060" s="15">
        <v>0</v>
      </c>
    </row>
    <row r="7061" spans="1:14" x14ac:dyDescent="0.15">
      <c r="A7061" t="str">
        <f t="shared" si="115"/>
        <v>202006_164_4562342690043</v>
      </c>
      <c r="B7061" s="15">
        <v>202006</v>
      </c>
      <c r="C7061" s="15">
        <v>164</v>
      </c>
      <c r="D7061" s="15" t="s">
        <v>61</v>
      </c>
      <c r="E7061" s="16">
        <v>4562342690043</v>
      </c>
      <c r="F7061" s="15">
        <v>0</v>
      </c>
      <c r="G7061" s="15">
        <v>0</v>
      </c>
      <c r="H7061" s="15" t="s">
        <v>21</v>
      </c>
      <c r="I7061" s="15" t="s">
        <v>19</v>
      </c>
      <c r="J7061" s="15" t="s">
        <v>329</v>
      </c>
      <c r="K7061" s="15">
        <v>16</v>
      </c>
      <c r="L7061" s="15">
        <v>0</v>
      </c>
      <c r="M7061" s="15">
        <v>0</v>
      </c>
      <c r="N7061" s="15">
        <v>0</v>
      </c>
    </row>
    <row r="7062" spans="1:14" x14ac:dyDescent="0.15">
      <c r="A7062" t="str">
        <f t="shared" si="115"/>
        <v>202006_164_4562342690067</v>
      </c>
      <c r="B7062" s="15">
        <v>202006</v>
      </c>
      <c r="C7062" s="15">
        <v>164</v>
      </c>
      <c r="D7062" s="15" t="s">
        <v>61</v>
      </c>
      <c r="E7062" s="16">
        <v>4562342690067</v>
      </c>
      <c r="F7062" s="15">
        <v>0</v>
      </c>
      <c r="G7062" s="15">
        <v>0</v>
      </c>
      <c r="H7062" s="15" t="s">
        <v>23</v>
      </c>
      <c r="I7062" s="15" t="s">
        <v>19</v>
      </c>
      <c r="J7062" s="15" t="s">
        <v>329</v>
      </c>
      <c r="K7062" s="15">
        <v>20</v>
      </c>
      <c r="L7062" s="15">
        <v>2</v>
      </c>
      <c r="M7062" s="15">
        <v>0</v>
      </c>
      <c r="N7062" s="15">
        <v>0</v>
      </c>
    </row>
    <row r="7063" spans="1:14" x14ac:dyDescent="0.15">
      <c r="A7063" t="str">
        <f t="shared" si="115"/>
        <v>202006_164_4562342690074</v>
      </c>
      <c r="B7063" s="15">
        <v>202006</v>
      </c>
      <c r="C7063" s="15">
        <v>164</v>
      </c>
      <c r="D7063" s="15" t="s">
        <v>61</v>
      </c>
      <c r="E7063" s="16">
        <v>4562342690074</v>
      </c>
      <c r="F7063" s="15">
        <v>0</v>
      </c>
      <c r="G7063" s="15">
        <v>0</v>
      </c>
      <c r="H7063" s="15" t="s">
        <v>24</v>
      </c>
      <c r="I7063" s="15" t="s">
        <v>19</v>
      </c>
      <c r="J7063" s="15" t="s">
        <v>329</v>
      </c>
      <c r="K7063" s="15">
        <v>18</v>
      </c>
      <c r="L7063" s="15">
        <v>0</v>
      </c>
      <c r="M7063" s="15">
        <v>0</v>
      </c>
      <c r="N7063" s="15">
        <v>0</v>
      </c>
    </row>
    <row r="7064" spans="1:14" x14ac:dyDescent="0.15">
      <c r="A7064" t="str">
        <f t="shared" si="115"/>
        <v>202006_164_4562342690081</v>
      </c>
      <c r="B7064" s="15">
        <v>202006</v>
      </c>
      <c r="C7064" s="15">
        <v>164</v>
      </c>
      <c r="D7064" s="15" t="s">
        <v>61</v>
      </c>
      <c r="E7064" s="16">
        <v>4562342690081</v>
      </c>
      <c r="F7064" s="15">
        <v>0</v>
      </c>
      <c r="G7064" s="15">
        <v>0</v>
      </c>
      <c r="H7064" s="15" t="s">
        <v>25</v>
      </c>
      <c r="I7064" s="15" t="s">
        <v>19</v>
      </c>
      <c r="J7064" s="15" t="s">
        <v>329</v>
      </c>
      <c r="K7064" s="15">
        <v>3</v>
      </c>
      <c r="L7064" s="15">
        <v>0</v>
      </c>
      <c r="M7064" s="15">
        <v>0</v>
      </c>
      <c r="N7064" s="15">
        <v>0</v>
      </c>
    </row>
    <row r="7065" spans="1:14" x14ac:dyDescent="0.15">
      <c r="A7065" t="str">
        <f t="shared" si="115"/>
        <v>202006_90_4562342690029</v>
      </c>
      <c r="B7065" s="15">
        <v>202006</v>
      </c>
      <c r="C7065" s="15">
        <v>90</v>
      </c>
      <c r="D7065" s="15" t="s">
        <v>48</v>
      </c>
      <c r="E7065" s="16">
        <v>4562342690029</v>
      </c>
      <c r="F7065" s="15">
        <v>0</v>
      </c>
      <c r="G7065" s="15">
        <v>0</v>
      </c>
      <c r="H7065" s="15" t="s">
        <v>18</v>
      </c>
      <c r="I7065" s="15" t="s">
        <v>19</v>
      </c>
      <c r="J7065" s="15" t="s">
        <v>329</v>
      </c>
      <c r="K7065" s="15">
        <v>15</v>
      </c>
      <c r="L7065" s="15">
        <v>0</v>
      </c>
      <c r="M7065" s="15">
        <v>0</v>
      </c>
      <c r="N7065" s="15">
        <v>0</v>
      </c>
    </row>
    <row r="7066" spans="1:14" x14ac:dyDescent="0.15">
      <c r="A7066" t="str">
        <f t="shared" si="115"/>
        <v>202006_90_4562342690036</v>
      </c>
      <c r="B7066" s="15">
        <v>202006</v>
      </c>
      <c r="C7066" s="15">
        <v>90</v>
      </c>
      <c r="D7066" s="15" t="s">
        <v>48</v>
      </c>
      <c r="E7066" s="16">
        <v>4562342690036</v>
      </c>
      <c r="F7066" s="15">
        <v>0</v>
      </c>
      <c r="G7066" s="15">
        <v>0</v>
      </c>
      <c r="H7066" s="15" t="s">
        <v>20</v>
      </c>
      <c r="I7066" s="15" t="s">
        <v>19</v>
      </c>
      <c r="J7066" s="15" t="s">
        <v>329</v>
      </c>
      <c r="K7066" s="15">
        <v>4</v>
      </c>
      <c r="L7066" s="15">
        <v>0</v>
      </c>
      <c r="M7066" s="15">
        <v>0</v>
      </c>
      <c r="N7066" s="15">
        <v>0</v>
      </c>
    </row>
    <row r="7067" spans="1:14" x14ac:dyDescent="0.15">
      <c r="A7067" t="str">
        <f t="shared" si="115"/>
        <v>202006_90_4562342690050</v>
      </c>
      <c r="B7067" s="15">
        <v>202006</v>
      </c>
      <c r="C7067" s="15">
        <v>90</v>
      </c>
      <c r="D7067" s="15" t="s">
        <v>48</v>
      </c>
      <c r="E7067" s="16">
        <v>4562342690050</v>
      </c>
      <c r="F7067" s="15">
        <v>0</v>
      </c>
      <c r="G7067" s="15">
        <v>0</v>
      </c>
      <c r="H7067" s="15" t="s">
        <v>22</v>
      </c>
      <c r="I7067" s="15" t="s">
        <v>19</v>
      </c>
      <c r="J7067" s="15" t="s">
        <v>329</v>
      </c>
      <c r="K7067" s="15">
        <v>4</v>
      </c>
      <c r="L7067" s="15">
        <v>0</v>
      </c>
      <c r="M7067" s="15">
        <v>0</v>
      </c>
      <c r="N7067" s="15">
        <v>0</v>
      </c>
    </row>
    <row r="7068" spans="1:14" x14ac:dyDescent="0.15">
      <c r="A7068" t="str">
        <f t="shared" si="115"/>
        <v>202006_90_4562342690043</v>
      </c>
      <c r="B7068" s="15">
        <v>202006</v>
      </c>
      <c r="C7068" s="15">
        <v>90</v>
      </c>
      <c r="D7068" s="15" t="s">
        <v>48</v>
      </c>
      <c r="E7068" s="16">
        <v>4562342690043</v>
      </c>
      <c r="F7068" s="15">
        <v>0</v>
      </c>
      <c r="G7068" s="15">
        <v>0</v>
      </c>
      <c r="H7068" s="15" t="s">
        <v>21</v>
      </c>
      <c r="I7068" s="15" t="s">
        <v>19</v>
      </c>
      <c r="J7068" s="15" t="s">
        <v>329</v>
      </c>
      <c r="K7068" s="15">
        <v>9</v>
      </c>
      <c r="L7068" s="15">
        <v>0</v>
      </c>
      <c r="M7068" s="15">
        <v>0</v>
      </c>
      <c r="N7068" s="15">
        <v>0</v>
      </c>
    </row>
    <row r="7069" spans="1:14" x14ac:dyDescent="0.15">
      <c r="A7069" t="str">
        <f t="shared" si="115"/>
        <v>202006_90_4562342690067</v>
      </c>
      <c r="B7069" s="15">
        <v>202006</v>
      </c>
      <c r="C7069" s="15">
        <v>90</v>
      </c>
      <c r="D7069" s="15" t="s">
        <v>48</v>
      </c>
      <c r="E7069" s="16">
        <v>4562342690067</v>
      </c>
      <c r="F7069" s="15">
        <v>0</v>
      </c>
      <c r="G7069" s="15">
        <v>0</v>
      </c>
      <c r="H7069" s="15" t="s">
        <v>23</v>
      </c>
      <c r="I7069" s="15" t="s">
        <v>19</v>
      </c>
      <c r="J7069" s="15" t="s">
        <v>329</v>
      </c>
      <c r="K7069" s="15">
        <v>20</v>
      </c>
      <c r="L7069" s="15">
        <v>0</v>
      </c>
      <c r="M7069" s="15">
        <v>0</v>
      </c>
      <c r="N7069" s="15">
        <v>0</v>
      </c>
    </row>
    <row r="7070" spans="1:14" x14ac:dyDescent="0.15">
      <c r="A7070" t="str">
        <f t="shared" si="115"/>
        <v>202006_90_4562342690074</v>
      </c>
      <c r="B7070" s="15">
        <v>202006</v>
      </c>
      <c r="C7070" s="15">
        <v>90</v>
      </c>
      <c r="D7070" s="15" t="s">
        <v>48</v>
      </c>
      <c r="E7070" s="16">
        <v>4562342690074</v>
      </c>
      <c r="F7070" s="15">
        <v>0</v>
      </c>
      <c r="G7070" s="15">
        <v>0</v>
      </c>
      <c r="H7070" s="15" t="s">
        <v>24</v>
      </c>
      <c r="I7070" s="15" t="s">
        <v>19</v>
      </c>
      <c r="J7070" s="15" t="s">
        <v>329</v>
      </c>
      <c r="K7070" s="15">
        <v>22</v>
      </c>
      <c r="L7070" s="15">
        <v>0</v>
      </c>
      <c r="M7070" s="15">
        <v>0</v>
      </c>
      <c r="N7070" s="15">
        <v>0</v>
      </c>
    </row>
    <row r="7071" spans="1:14" x14ac:dyDescent="0.15">
      <c r="A7071" t="str">
        <f t="shared" si="115"/>
        <v>202006_90_4562342690081</v>
      </c>
      <c r="B7071" s="15">
        <v>202006</v>
      </c>
      <c r="C7071" s="15">
        <v>90</v>
      </c>
      <c r="D7071" s="15" t="s">
        <v>48</v>
      </c>
      <c r="E7071" s="16">
        <v>4562342690081</v>
      </c>
      <c r="F7071" s="15">
        <v>0</v>
      </c>
      <c r="G7071" s="15">
        <v>0</v>
      </c>
      <c r="H7071" s="15" t="s">
        <v>25</v>
      </c>
      <c r="I7071" s="15" t="s">
        <v>19</v>
      </c>
      <c r="J7071" s="15" t="s">
        <v>329</v>
      </c>
      <c r="K7071" s="15">
        <v>5</v>
      </c>
      <c r="L7071" s="15">
        <v>0</v>
      </c>
      <c r="M7071" s="15">
        <v>0</v>
      </c>
      <c r="N7071" s="15">
        <v>0</v>
      </c>
    </row>
    <row r="7072" spans="1:14" x14ac:dyDescent="0.15">
      <c r="A7072" t="str">
        <f t="shared" si="115"/>
        <v>202006_302_4562342690029</v>
      </c>
      <c r="B7072" s="15">
        <v>202006</v>
      </c>
      <c r="C7072" s="15">
        <v>302</v>
      </c>
      <c r="D7072" s="15" t="s">
        <v>72</v>
      </c>
      <c r="E7072" s="16">
        <v>4562342690029</v>
      </c>
      <c r="F7072" s="15">
        <v>0</v>
      </c>
      <c r="G7072" s="15">
        <v>0</v>
      </c>
      <c r="H7072" s="15" t="s">
        <v>18</v>
      </c>
      <c r="I7072" s="15" t="s">
        <v>19</v>
      </c>
      <c r="J7072" s="15" t="s">
        <v>329</v>
      </c>
      <c r="K7072" s="15">
        <v>18</v>
      </c>
      <c r="L7072" s="15">
        <v>1</v>
      </c>
      <c r="M7072" s="15">
        <v>0</v>
      </c>
      <c r="N7072" s="15">
        <v>0</v>
      </c>
    </row>
    <row r="7073" spans="1:14" x14ac:dyDescent="0.15">
      <c r="A7073" t="str">
        <f t="shared" si="115"/>
        <v>202006_302_4562342690036</v>
      </c>
      <c r="B7073" s="15">
        <v>202006</v>
      </c>
      <c r="C7073" s="15">
        <v>302</v>
      </c>
      <c r="D7073" s="15" t="s">
        <v>72</v>
      </c>
      <c r="E7073" s="16">
        <v>4562342690036</v>
      </c>
      <c r="F7073" s="15">
        <v>0</v>
      </c>
      <c r="G7073" s="15">
        <v>0</v>
      </c>
      <c r="H7073" s="15" t="s">
        <v>20</v>
      </c>
      <c r="I7073" s="15" t="s">
        <v>19</v>
      </c>
      <c r="J7073" s="15" t="s">
        <v>329</v>
      </c>
      <c r="K7073" s="15">
        <v>6</v>
      </c>
      <c r="L7073" s="15">
        <v>0</v>
      </c>
      <c r="M7073" s="15">
        <v>0</v>
      </c>
      <c r="N7073" s="15">
        <v>0</v>
      </c>
    </row>
    <row r="7074" spans="1:14" x14ac:dyDescent="0.15">
      <c r="A7074" t="str">
        <f t="shared" si="115"/>
        <v>202006_302_4562342690050</v>
      </c>
      <c r="B7074" s="15">
        <v>202006</v>
      </c>
      <c r="C7074" s="15">
        <v>302</v>
      </c>
      <c r="D7074" s="15" t="s">
        <v>72</v>
      </c>
      <c r="E7074" s="16">
        <v>4562342690050</v>
      </c>
      <c r="F7074" s="15">
        <v>0</v>
      </c>
      <c r="G7074" s="15">
        <v>0</v>
      </c>
      <c r="H7074" s="15" t="s">
        <v>22</v>
      </c>
      <c r="I7074" s="15" t="s">
        <v>19</v>
      </c>
      <c r="J7074" s="15" t="s">
        <v>329</v>
      </c>
      <c r="K7074" s="15">
        <v>7</v>
      </c>
      <c r="L7074" s="15">
        <v>0</v>
      </c>
      <c r="M7074" s="15">
        <v>0</v>
      </c>
      <c r="N7074" s="15">
        <v>0</v>
      </c>
    </row>
    <row r="7075" spans="1:14" x14ac:dyDescent="0.15">
      <c r="A7075" t="str">
        <f t="shared" si="115"/>
        <v>202006_302_4562342690043</v>
      </c>
      <c r="B7075" s="15">
        <v>202006</v>
      </c>
      <c r="C7075" s="15">
        <v>302</v>
      </c>
      <c r="D7075" s="15" t="s">
        <v>72</v>
      </c>
      <c r="E7075" s="16">
        <v>4562342690043</v>
      </c>
      <c r="F7075" s="15">
        <v>0</v>
      </c>
      <c r="G7075" s="15">
        <v>0</v>
      </c>
      <c r="H7075" s="15" t="s">
        <v>21</v>
      </c>
      <c r="I7075" s="15" t="s">
        <v>19</v>
      </c>
      <c r="J7075" s="15" t="s">
        <v>329</v>
      </c>
      <c r="K7075" s="15">
        <v>9</v>
      </c>
      <c r="L7075" s="15">
        <v>0</v>
      </c>
      <c r="M7075" s="15">
        <v>0</v>
      </c>
      <c r="N7075" s="15">
        <v>0</v>
      </c>
    </row>
    <row r="7076" spans="1:14" x14ac:dyDescent="0.15">
      <c r="A7076" t="str">
        <f t="shared" si="115"/>
        <v>202006_302_4562342690067</v>
      </c>
      <c r="B7076" s="15">
        <v>202006</v>
      </c>
      <c r="C7076" s="15">
        <v>302</v>
      </c>
      <c r="D7076" s="15" t="s">
        <v>72</v>
      </c>
      <c r="E7076" s="16">
        <v>4562342690067</v>
      </c>
      <c r="F7076" s="15">
        <v>0</v>
      </c>
      <c r="G7076" s="15">
        <v>0</v>
      </c>
      <c r="H7076" s="15" t="s">
        <v>23</v>
      </c>
      <c r="I7076" s="15" t="s">
        <v>19</v>
      </c>
      <c r="J7076" s="15" t="s">
        <v>329</v>
      </c>
      <c r="K7076" s="15">
        <v>21</v>
      </c>
      <c r="L7076" s="15">
        <v>0</v>
      </c>
      <c r="M7076" s="15">
        <v>0</v>
      </c>
      <c r="N7076" s="15">
        <v>0</v>
      </c>
    </row>
    <row r="7077" spans="1:14" x14ac:dyDescent="0.15">
      <c r="A7077" t="str">
        <f t="shared" si="115"/>
        <v>202006_302_4562342690074</v>
      </c>
      <c r="B7077" s="15">
        <v>202006</v>
      </c>
      <c r="C7077" s="15">
        <v>302</v>
      </c>
      <c r="D7077" s="15" t="s">
        <v>72</v>
      </c>
      <c r="E7077" s="16">
        <v>4562342690074</v>
      </c>
      <c r="F7077" s="15">
        <v>0</v>
      </c>
      <c r="G7077" s="15">
        <v>0</v>
      </c>
      <c r="H7077" s="15" t="s">
        <v>24</v>
      </c>
      <c r="I7077" s="15" t="s">
        <v>19</v>
      </c>
      <c r="J7077" s="15" t="s">
        <v>329</v>
      </c>
      <c r="K7077" s="15">
        <v>17</v>
      </c>
      <c r="L7077" s="15">
        <v>0</v>
      </c>
      <c r="M7077" s="15">
        <v>0</v>
      </c>
      <c r="N7077" s="15">
        <v>0</v>
      </c>
    </row>
    <row r="7078" spans="1:14" x14ac:dyDescent="0.15">
      <c r="A7078" t="str">
        <f t="shared" si="115"/>
        <v>202006_302_4562342690081</v>
      </c>
      <c r="B7078" s="15">
        <v>202006</v>
      </c>
      <c r="C7078" s="15">
        <v>302</v>
      </c>
      <c r="D7078" s="15" t="s">
        <v>72</v>
      </c>
      <c r="E7078" s="16">
        <v>4562342690081</v>
      </c>
      <c r="F7078" s="15">
        <v>0</v>
      </c>
      <c r="G7078" s="15">
        <v>0</v>
      </c>
      <c r="H7078" s="15" t="s">
        <v>25</v>
      </c>
      <c r="I7078" s="15" t="s">
        <v>19</v>
      </c>
      <c r="J7078" s="15" t="s">
        <v>329</v>
      </c>
      <c r="K7078" s="15">
        <v>2</v>
      </c>
      <c r="L7078" s="15">
        <v>0</v>
      </c>
      <c r="M7078" s="15">
        <v>0</v>
      </c>
      <c r="N7078" s="15">
        <v>0</v>
      </c>
    </row>
    <row r="7079" spans="1:14" x14ac:dyDescent="0.15">
      <c r="A7079" t="str">
        <f t="shared" si="115"/>
        <v>202006_328_4562342690029</v>
      </c>
      <c r="B7079" s="15">
        <v>202006</v>
      </c>
      <c r="C7079" s="15">
        <v>328</v>
      </c>
      <c r="D7079" s="15" t="s">
        <v>86</v>
      </c>
      <c r="E7079" s="16">
        <v>4562342690029</v>
      </c>
      <c r="F7079" s="15">
        <v>0</v>
      </c>
      <c r="G7079" s="15">
        <v>0</v>
      </c>
      <c r="H7079" s="15" t="s">
        <v>18</v>
      </c>
      <c r="I7079" s="15" t="s">
        <v>19</v>
      </c>
      <c r="J7079" s="15" t="s">
        <v>329</v>
      </c>
      <c r="K7079" s="15">
        <v>17</v>
      </c>
      <c r="L7079" s="15">
        <v>0</v>
      </c>
      <c r="M7079" s="15">
        <v>0</v>
      </c>
      <c r="N7079" s="15">
        <v>0</v>
      </c>
    </row>
    <row r="7080" spans="1:14" x14ac:dyDescent="0.15">
      <c r="A7080" t="str">
        <f t="shared" si="115"/>
        <v>202006_328_4562342690036</v>
      </c>
      <c r="B7080" s="15">
        <v>202006</v>
      </c>
      <c r="C7080" s="15">
        <v>328</v>
      </c>
      <c r="D7080" s="15" t="s">
        <v>86</v>
      </c>
      <c r="E7080" s="16">
        <v>4562342690036</v>
      </c>
      <c r="F7080" s="15">
        <v>0</v>
      </c>
      <c r="G7080" s="15">
        <v>0</v>
      </c>
      <c r="H7080" s="15" t="s">
        <v>20</v>
      </c>
      <c r="I7080" s="15" t="s">
        <v>19</v>
      </c>
      <c r="J7080" s="15" t="s">
        <v>329</v>
      </c>
      <c r="K7080" s="15">
        <v>6</v>
      </c>
      <c r="L7080" s="15">
        <v>0</v>
      </c>
      <c r="M7080" s="15">
        <v>0</v>
      </c>
      <c r="N7080" s="15">
        <v>0</v>
      </c>
    </row>
    <row r="7081" spans="1:14" x14ac:dyDescent="0.15">
      <c r="A7081" t="str">
        <f t="shared" si="115"/>
        <v>202006_328_4562342690050</v>
      </c>
      <c r="B7081" s="15">
        <v>202006</v>
      </c>
      <c r="C7081" s="15">
        <v>328</v>
      </c>
      <c r="D7081" s="15" t="s">
        <v>86</v>
      </c>
      <c r="E7081" s="16">
        <v>4562342690050</v>
      </c>
      <c r="F7081" s="15">
        <v>0</v>
      </c>
      <c r="G7081" s="15">
        <v>0</v>
      </c>
      <c r="H7081" s="15" t="s">
        <v>22</v>
      </c>
      <c r="I7081" s="15" t="s">
        <v>19</v>
      </c>
      <c r="J7081" s="15" t="s">
        <v>329</v>
      </c>
      <c r="K7081" s="15">
        <v>3</v>
      </c>
      <c r="L7081" s="15">
        <v>1</v>
      </c>
      <c r="M7081" s="15">
        <v>0</v>
      </c>
      <c r="N7081" s="15">
        <v>0</v>
      </c>
    </row>
    <row r="7082" spans="1:14" x14ac:dyDescent="0.15">
      <c r="A7082" t="str">
        <f t="shared" si="115"/>
        <v>202006_328_4562342690043</v>
      </c>
      <c r="B7082" s="15">
        <v>202006</v>
      </c>
      <c r="C7082" s="15">
        <v>328</v>
      </c>
      <c r="D7082" s="15" t="s">
        <v>86</v>
      </c>
      <c r="E7082" s="16">
        <v>4562342690043</v>
      </c>
      <c r="F7082" s="15">
        <v>0</v>
      </c>
      <c r="G7082" s="15">
        <v>0</v>
      </c>
      <c r="H7082" s="15" t="s">
        <v>21</v>
      </c>
      <c r="I7082" s="15" t="s">
        <v>19</v>
      </c>
      <c r="J7082" s="15" t="s">
        <v>329</v>
      </c>
      <c r="K7082" s="15">
        <v>15</v>
      </c>
      <c r="L7082" s="15">
        <v>1</v>
      </c>
      <c r="M7082" s="15">
        <v>0</v>
      </c>
      <c r="N7082" s="15">
        <v>0</v>
      </c>
    </row>
    <row r="7083" spans="1:14" x14ac:dyDescent="0.15">
      <c r="A7083" t="str">
        <f t="shared" ref="A7083:A7146" si="116">B7083&amp;"_"&amp;C7083&amp;"_"&amp;E7083</f>
        <v>202006_328_4562342690067</v>
      </c>
      <c r="B7083" s="15">
        <v>202006</v>
      </c>
      <c r="C7083" s="15">
        <v>328</v>
      </c>
      <c r="D7083" s="15" t="s">
        <v>86</v>
      </c>
      <c r="E7083" s="16">
        <v>4562342690067</v>
      </c>
      <c r="F7083" s="15">
        <v>0</v>
      </c>
      <c r="G7083" s="15">
        <v>0</v>
      </c>
      <c r="H7083" s="15" t="s">
        <v>23</v>
      </c>
      <c r="I7083" s="15" t="s">
        <v>19</v>
      </c>
      <c r="J7083" s="15" t="s">
        <v>329</v>
      </c>
      <c r="K7083" s="15">
        <v>20</v>
      </c>
      <c r="L7083" s="15">
        <v>0</v>
      </c>
      <c r="M7083" s="15">
        <v>0</v>
      </c>
      <c r="N7083" s="15">
        <v>0</v>
      </c>
    </row>
    <row r="7084" spans="1:14" x14ac:dyDescent="0.15">
      <c r="A7084" t="str">
        <f t="shared" si="116"/>
        <v>202006_328_4562342690074</v>
      </c>
      <c r="B7084" s="15">
        <v>202006</v>
      </c>
      <c r="C7084" s="15">
        <v>328</v>
      </c>
      <c r="D7084" s="15" t="s">
        <v>86</v>
      </c>
      <c r="E7084" s="16">
        <v>4562342690074</v>
      </c>
      <c r="F7084" s="15">
        <v>0</v>
      </c>
      <c r="G7084" s="15">
        <v>0</v>
      </c>
      <c r="H7084" s="15" t="s">
        <v>24</v>
      </c>
      <c r="I7084" s="15" t="s">
        <v>19</v>
      </c>
      <c r="J7084" s="15" t="s">
        <v>329</v>
      </c>
      <c r="K7084" s="15">
        <v>14</v>
      </c>
      <c r="L7084" s="15">
        <v>0</v>
      </c>
      <c r="M7084" s="15">
        <v>0</v>
      </c>
      <c r="N7084" s="15">
        <v>0</v>
      </c>
    </row>
    <row r="7085" spans="1:14" x14ac:dyDescent="0.15">
      <c r="A7085" t="str">
        <f t="shared" si="116"/>
        <v>202006_328_4562342690081</v>
      </c>
      <c r="B7085" s="15">
        <v>202006</v>
      </c>
      <c r="C7085" s="15">
        <v>328</v>
      </c>
      <c r="D7085" s="15" t="s">
        <v>86</v>
      </c>
      <c r="E7085" s="16">
        <v>4562342690081</v>
      </c>
      <c r="F7085" s="15">
        <v>0</v>
      </c>
      <c r="G7085" s="15">
        <v>0</v>
      </c>
      <c r="H7085" s="15" t="s">
        <v>25</v>
      </c>
      <c r="I7085" s="15" t="s">
        <v>19</v>
      </c>
      <c r="J7085" s="15" t="s">
        <v>329</v>
      </c>
      <c r="K7085" s="15">
        <v>2</v>
      </c>
      <c r="L7085" s="15">
        <v>0</v>
      </c>
      <c r="M7085" s="15">
        <v>0</v>
      </c>
      <c r="N7085" s="15">
        <v>0</v>
      </c>
    </row>
    <row r="7086" spans="1:14" x14ac:dyDescent="0.15">
      <c r="A7086" t="str">
        <f t="shared" si="116"/>
        <v>202006_387_4562342690029</v>
      </c>
      <c r="B7086" s="15">
        <v>202006</v>
      </c>
      <c r="C7086" s="15">
        <v>387</v>
      </c>
      <c r="D7086" s="15" t="s">
        <v>99</v>
      </c>
      <c r="E7086" s="16">
        <v>4562342690029</v>
      </c>
      <c r="F7086" s="15">
        <v>0</v>
      </c>
      <c r="G7086" s="15">
        <v>0</v>
      </c>
      <c r="H7086" s="15" t="s">
        <v>18</v>
      </c>
      <c r="I7086" s="15" t="s">
        <v>19</v>
      </c>
      <c r="J7086" s="15" t="s">
        <v>329</v>
      </c>
      <c r="K7086" s="15">
        <v>0</v>
      </c>
      <c r="L7086" s="15">
        <v>0</v>
      </c>
      <c r="M7086" s="15">
        <v>0</v>
      </c>
      <c r="N7086" s="15">
        <v>0</v>
      </c>
    </row>
    <row r="7087" spans="1:14" x14ac:dyDescent="0.15">
      <c r="A7087" t="str">
        <f t="shared" si="116"/>
        <v>202006_387_4562342690036</v>
      </c>
      <c r="B7087" s="15">
        <v>202006</v>
      </c>
      <c r="C7087" s="15">
        <v>387</v>
      </c>
      <c r="D7087" s="15" t="s">
        <v>99</v>
      </c>
      <c r="E7087" s="16">
        <v>4562342690036</v>
      </c>
      <c r="F7087" s="15">
        <v>0</v>
      </c>
      <c r="G7087" s="15">
        <v>0</v>
      </c>
      <c r="H7087" s="15" t="s">
        <v>20</v>
      </c>
      <c r="I7087" s="15" t="s">
        <v>19</v>
      </c>
      <c r="J7087" s="15" t="s">
        <v>329</v>
      </c>
      <c r="K7087" s="15">
        <v>0</v>
      </c>
      <c r="L7087" s="15">
        <v>0</v>
      </c>
      <c r="M7087" s="15">
        <v>0</v>
      </c>
      <c r="N7087" s="15">
        <v>0</v>
      </c>
    </row>
    <row r="7088" spans="1:14" x14ac:dyDescent="0.15">
      <c r="A7088" t="str">
        <f t="shared" si="116"/>
        <v>202006_387_4562342690050</v>
      </c>
      <c r="B7088" s="15">
        <v>202006</v>
      </c>
      <c r="C7088" s="15">
        <v>387</v>
      </c>
      <c r="D7088" s="15" t="s">
        <v>99</v>
      </c>
      <c r="E7088" s="16">
        <v>4562342690050</v>
      </c>
      <c r="F7088" s="15">
        <v>0</v>
      </c>
      <c r="G7088" s="15">
        <v>0</v>
      </c>
      <c r="H7088" s="15" t="s">
        <v>22</v>
      </c>
      <c r="I7088" s="15" t="s">
        <v>19</v>
      </c>
      <c r="J7088" s="15" t="s">
        <v>329</v>
      </c>
      <c r="K7088" s="15">
        <v>0</v>
      </c>
      <c r="L7088" s="15">
        <v>0</v>
      </c>
      <c r="M7088" s="15">
        <v>0</v>
      </c>
      <c r="N7088" s="15">
        <v>0</v>
      </c>
    </row>
    <row r="7089" spans="1:14" x14ac:dyDescent="0.15">
      <c r="A7089" t="str">
        <f t="shared" si="116"/>
        <v>202006_387_4562342690043</v>
      </c>
      <c r="B7089" s="15">
        <v>202006</v>
      </c>
      <c r="C7089" s="15">
        <v>387</v>
      </c>
      <c r="D7089" s="15" t="s">
        <v>99</v>
      </c>
      <c r="E7089" s="16">
        <v>4562342690043</v>
      </c>
      <c r="F7089" s="15">
        <v>0</v>
      </c>
      <c r="G7089" s="15">
        <v>0</v>
      </c>
      <c r="H7089" s="15" t="s">
        <v>21</v>
      </c>
      <c r="I7089" s="15" t="s">
        <v>19</v>
      </c>
      <c r="J7089" s="15" t="s">
        <v>329</v>
      </c>
      <c r="K7089" s="15">
        <v>0</v>
      </c>
      <c r="L7089" s="15">
        <v>0</v>
      </c>
      <c r="M7089" s="15">
        <v>0</v>
      </c>
      <c r="N7089" s="15">
        <v>0</v>
      </c>
    </row>
    <row r="7090" spans="1:14" x14ac:dyDescent="0.15">
      <c r="A7090" t="str">
        <f t="shared" si="116"/>
        <v>202006_387_4562342690067</v>
      </c>
      <c r="B7090" s="15">
        <v>202006</v>
      </c>
      <c r="C7090" s="15">
        <v>387</v>
      </c>
      <c r="D7090" s="15" t="s">
        <v>99</v>
      </c>
      <c r="E7090" s="16">
        <v>4562342690067</v>
      </c>
      <c r="F7090" s="15">
        <v>0</v>
      </c>
      <c r="G7090" s="15">
        <v>0</v>
      </c>
      <c r="H7090" s="15" t="s">
        <v>23</v>
      </c>
      <c r="I7090" s="15" t="s">
        <v>19</v>
      </c>
      <c r="J7090" s="15" t="s">
        <v>329</v>
      </c>
      <c r="K7090" s="15">
        <v>0</v>
      </c>
      <c r="L7090" s="15">
        <v>0</v>
      </c>
      <c r="M7090" s="15">
        <v>0</v>
      </c>
      <c r="N7090" s="15">
        <v>0</v>
      </c>
    </row>
    <row r="7091" spans="1:14" x14ac:dyDescent="0.15">
      <c r="A7091" t="str">
        <f t="shared" si="116"/>
        <v>202006_387_4562342690074</v>
      </c>
      <c r="B7091" s="15">
        <v>202006</v>
      </c>
      <c r="C7091" s="15">
        <v>387</v>
      </c>
      <c r="D7091" s="15" t="s">
        <v>99</v>
      </c>
      <c r="E7091" s="16">
        <v>4562342690074</v>
      </c>
      <c r="F7091" s="15">
        <v>0</v>
      </c>
      <c r="G7091" s="15">
        <v>0</v>
      </c>
      <c r="H7091" s="15" t="s">
        <v>24</v>
      </c>
      <c r="I7091" s="15" t="s">
        <v>19</v>
      </c>
      <c r="J7091" s="15" t="s">
        <v>329</v>
      </c>
      <c r="K7091" s="15">
        <v>0</v>
      </c>
      <c r="L7091" s="15">
        <v>0</v>
      </c>
      <c r="M7091" s="15">
        <v>0</v>
      </c>
      <c r="N7091" s="15">
        <v>0</v>
      </c>
    </row>
    <row r="7092" spans="1:14" x14ac:dyDescent="0.15">
      <c r="A7092" t="str">
        <f t="shared" si="116"/>
        <v>202006_387_4562342690081</v>
      </c>
      <c r="B7092" s="15">
        <v>202006</v>
      </c>
      <c r="C7092" s="15">
        <v>387</v>
      </c>
      <c r="D7092" s="15" t="s">
        <v>99</v>
      </c>
      <c r="E7092" s="16">
        <v>4562342690081</v>
      </c>
      <c r="F7092" s="15">
        <v>0</v>
      </c>
      <c r="G7092" s="15">
        <v>0</v>
      </c>
      <c r="H7092" s="15" t="s">
        <v>25</v>
      </c>
      <c r="I7092" s="15" t="s">
        <v>19</v>
      </c>
      <c r="J7092" s="15" t="s">
        <v>329</v>
      </c>
      <c r="K7092" s="15">
        <v>0</v>
      </c>
      <c r="L7092" s="15">
        <v>0</v>
      </c>
      <c r="M7092" s="15">
        <v>0</v>
      </c>
      <c r="N7092" s="15">
        <v>0</v>
      </c>
    </row>
    <row r="7093" spans="1:14" x14ac:dyDescent="0.15">
      <c r="A7093" t="str">
        <f t="shared" si="116"/>
        <v>202006_395_4562342690029</v>
      </c>
      <c r="B7093" s="15">
        <v>202006</v>
      </c>
      <c r="C7093" s="15">
        <v>395</v>
      </c>
      <c r="D7093" s="15" t="s">
        <v>103</v>
      </c>
      <c r="E7093" s="16">
        <v>4562342690029</v>
      </c>
      <c r="F7093" s="15">
        <v>0</v>
      </c>
      <c r="G7093" s="15">
        <v>0</v>
      </c>
      <c r="H7093" s="15" t="s">
        <v>18</v>
      </c>
      <c r="I7093" s="15" t="s">
        <v>19</v>
      </c>
      <c r="J7093" s="15" t="s">
        <v>329</v>
      </c>
      <c r="K7093" s="15">
        <v>15</v>
      </c>
      <c r="L7093" s="15">
        <v>0</v>
      </c>
      <c r="M7093" s="15">
        <v>0</v>
      </c>
      <c r="N7093" s="15">
        <v>0</v>
      </c>
    </row>
    <row r="7094" spans="1:14" x14ac:dyDescent="0.15">
      <c r="A7094" t="str">
        <f t="shared" si="116"/>
        <v>202006_395_4562342690036</v>
      </c>
      <c r="B7094" s="15">
        <v>202006</v>
      </c>
      <c r="C7094" s="15">
        <v>395</v>
      </c>
      <c r="D7094" s="15" t="s">
        <v>103</v>
      </c>
      <c r="E7094" s="16">
        <v>4562342690036</v>
      </c>
      <c r="F7094" s="15">
        <v>0</v>
      </c>
      <c r="G7094" s="15">
        <v>0</v>
      </c>
      <c r="H7094" s="15" t="s">
        <v>20</v>
      </c>
      <c r="I7094" s="15" t="s">
        <v>19</v>
      </c>
      <c r="J7094" s="15" t="s">
        <v>329</v>
      </c>
      <c r="K7094" s="15">
        <v>7</v>
      </c>
      <c r="L7094" s="15">
        <v>0</v>
      </c>
      <c r="M7094" s="15">
        <v>0</v>
      </c>
      <c r="N7094" s="15">
        <v>0</v>
      </c>
    </row>
    <row r="7095" spans="1:14" x14ac:dyDescent="0.15">
      <c r="A7095" t="str">
        <f t="shared" si="116"/>
        <v>202006_395_4562342690050</v>
      </c>
      <c r="B7095" s="15">
        <v>202006</v>
      </c>
      <c r="C7095" s="15">
        <v>395</v>
      </c>
      <c r="D7095" s="15" t="s">
        <v>103</v>
      </c>
      <c r="E7095" s="16">
        <v>4562342690050</v>
      </c>
      <c r="F7095" s="15">
        <v>0</v>
      </c>
      <c r="G7095" s="15">
        <v>0</v>
      </c>
      <c r="H7095" s="15" t="s">
        <v>22</v>
      </c>
      <c r="I7095" s="15" t="s">
        <v>19</v>
      </c>
      <c r="J7095" s="15" t="s">
        <v>329</v>
      </c>
      <c r="K7095" s="15">
        <v>3</v>
      </c>
      <c r="L7095" s="15">
        <v>1</v>
      </c>
      <c r="M7095" s="15">
        <v>0</v>
      </c>
      <c r="N7095" s="15">
        <v>0</v>
      </c>
    </row>
    <row r="7096" spans="1:14" x14ac:dyDescent="0.15">
      <c r="A7096" t="str">
        <f t="shared" si="116"/>
        <v>202006_395_4562342690043</v>
      </c>
      <c r="B7096" s="15">
        <v>202006</v>
      </c>
      <c r="C7096" s="15">
        <v>395</v>
      </c>
      <c r="D7096" s="15" t="s">
        <v>103</v>
      </c>
      <c r="E7096" s="16">
        <v>4562342690043</v>
      </c>
      <c r="F7096" s="15">
        <v>0</v>
      </c>
      <c r="G7096" s="15">
        <v>0</v>
      </c>
      <c r="H7096" s="15" t="s">
        <v>21</v>
      </c>
      <c r="I7096" s="15" t="s">
        <v>19</v>
      </c>
      <c r="J7096" s="15" t="s">
        <v>329</v>
      </c>
      <c r="K7096" s="15">
        <v>13</v>
      </c>
      <c r="L7096" s="15">
        <v>1</v>
      </c>
      <c r="M7096" s="15">
        <v>0</v>
      </c>
      <c r="N7096" s="15">
        <v>0</v>
      </c>
    </row>
    <row r="7097" spans="1:14" x14ac:dyDescent="0.15">
      <c r="A7097" t="str">
        <f t="shared" si="116"/>
        <v>202006_395_4562342690067</v>
      </c>
      <c r="B7097" s="15">
        <v>202006</v>
      </c>
      <c r="C7097" s="15">
        <v>395</v>
      </c>
      <c r="D7097" s="15" t="s">
        <v>103</v>
      </c>
      <c r="E7097" s="16">
        <v>4562342690067</v>
      </c>
      <c r="F7097" s="15">
        <v>0</v>
      </c>
      <c r="G7097" s="15">
        <v>0</v>
      </c>
      <c r="H7097" s="15" t="s">
        <v>23</v>
      </c>
      <c r="I7097" s="15" t="s">
        <v>19</v>
      </c>
      <c r="J7097" s="15" t="s">
        <v>329</v>
      </c>
      <c r="K7097" s="15">
        <v>20</v>
      </c>
      <c r="L7097" s="15">
        <v>0</v>
      </c>
      <c r="M7097" s="15">
        <v>0</v>
      </c>
      <c r="N7097" s="15">
        <v>0</v>
      </c>
    </row>
    <row r="7098" spans="1:14" x14ac:dyDescent="0.15">
      <c r="A7098" t="str">
        <f t="shared" si="116"/>
        <v>202006_395_4562342690074</v>
      </c>
      <c r="B7098" s="15">
        <v>202006</v>
      </c>
      <c r="C7098" s="15">
        <v>395</v>
      </c>
      <c r="D7098" s="15" t="s">
        <v>103</v>
      </c>
      <c r="E7098" s="16">
        <v>4562342690074</v>
      </c>
      <c r="F7098" s="15">
        <v>0</v>
      </c>
      <c r="G7098" s="15">
        <v>0</v>
      </c>
      <c r="H7098" s="15" t="s">
        <v>24</v>
      </c>
      <c r="I7098" s="15" t="s">
        <v>19</v>
      </c>
      <c r="J7098" s="15" t="s">
        <v>329</v>
      </c>
      <c r="K7098" s="15">
        <v>13</v>
      </c>
      <c r="L7098" s="15">
        <v>0</v>
      </c>
      <c r="M7098" s="15">
        <v>0</v>
      </c>
      <c r="N7098" s="15">
        <v>0</v>
      </c>
    </row>
    <row r="7099" spans="1:14" x14ac:dyDescent="0.15">
      <c r="A7099" t="str">
        <f t="shared" si="116"/>
        <v>202006_395_4562342690081</v>
      </c>
      <c r="B7099" s="15">
        <v>202006</v>
      </c>
      <c r="C7099" s="15">
        <v>395</v>
      </c>
      <c r="D7099" s="15" t="s">
        <v>103</v>
      </c>
      <c r="E7099" s="16">
        <v>4562342690081</v>
      </c>
      <c r="F7099" s="15">
        <v>0</v>
      </c>
      <c r="G7099" s="15">
        <v>0</v>
      </c>
      <c r="H7099" s="15" t="s">
        <v>25</v>
      </c>
      <c r="I7099" s="15" t="s">
        <v>19</v>
      </c>
      <c r="J7099" s="15" t="s">
        <v>329</v>
      </c>
      <c r="K7099" s="15">
        <v>1</v>
      </c>
      <c r="L7099" s="15">
        <v>0</v>
      </c>
      <c r="M7099" s="15">
        <v>0</v>
      </c>
      <c r="N7099" s="15">
        <v>0</v>
      </c>
    </row>
    <row r="7100" spans="1:14" x14ac:dyDescent="0.15">
      <c r="A7100" t="str">
        <f t="shared" si="116"/>
        <v>202006_422_4562342690029</v>
      </c>
      <c r="B7100" s="15">
        <v>202006</v>
      </c>
      <c r="C7100" s="15">
        <v>422</v>
      </c>
      <c r="D7100" s="15" t="s">
        <v>116</v>
      </c>
      <c r="E7100" s="16">
        <v>4562342690029</v>
      </c>
      <c r="F7100" s="15">
        <v>0</v>
      </c>
      <c r="G7100" s="15">
        <v>0</v>
      </c>
      <c r="H7100" s="15" t="s">
        <v>18</v>
      </c>
      <c r="I7100" s="15" t="s">
        <v>19</v>
      </c>
      <c r="J7100" s="15" t="s">
        <v>329</v>
      </c>
      <c r="K7100" s="15">
        <v>12</v>
      </c>
      <c r="L7100" s="15">
        <v>0</v>
      </c>
      <c r="M7100" s="15">
        <v>0</v>
      </c>
      <c r="N7100" s="15">
        <v>0</v>
      </c>
    </row>
    <row r="7101" spans="1:14" x14ac:dyDescent="0.15">
      <c r="A7101" t="str">
        <f t="shared" si="116"/>
        <v>202006_422_4562342690036</v>
      </c>
      <c r="B7101" s="15">
        <v>202006</v>
      </c>
      <c r="C7101" s="15">
        <v>422</v>
      </c>
      <c r="D7101" s="15" t="s">
        <v>116</v>
      </c>
      <c r="E7101" s="16">
        <v>4562342690036</v>
      </c>
      <c r="F7101" s="15">
        <v>0</v>
      </c>
      <c r="G7101" s="15">
        <v>0</v>
      </c>
      <c r="H7101" s="15" t="s">
        <v>20</v>
      </c>
      <c r="I7101" s="15" t="s">
        <v>19</v>
      </c>
      <c r="J7101" s="15" t="s">
        <v>329</v>
      </c>
      <c r="K7101" s="15">
        <v>4</v>
      </c>
      <c r="L7101" s="15">
        <v>0</v>
      </c>
      <c r="M7101" s="15">
        <v>0</v>
      </c>
      <c r="N7101" s="15">
        <v>0</v>
      </c>
    </row>
    <row r="7102" spans="1:14" x14ac:dyDescent="0.15">
      <c r="A7102" t="str">
        <f t="shared" si="116"/>
        <v>202006_422_4562342690050</v>
      </c>
      <c r="B7102" s="15">
        <v>202006</v>
      </c>
      <c r="C7102" s="15">
        <v>422</v>
      </c>
      <c r="D7102" s="15" t="s">
        <v>116</v>
      </c>
      <c r="E7102" s="16">
        <v>4562342690050</v>
      </c>
      <c r="F7102" s="15">
        <v>0</v>
      </c>
      <c r="G7102" s="15">
        <v>0</v>
      </c>
      <c r="H7102" s="15" t="s">
        <v>22</v>
      </c>
      <c r="I7102" s="15" t="s">
        <v>19</v>
      </c>
      <c r="J7102" s="15" t="s">
        <v>329</v>
      </c>
      <c r="K7102" s="15">
        <v>5</v>
      </c>
      <c r="L7102" s="15">
        <v>0</v>
      </c>
      <c r="M7102" s="15">
        <v>0</v>
      </c>
      <c r="N7102" s="15">
        <v>0</v>
      </c>
    </row>
    <row r="7103" spans="1:14" x14ac:dyDescent="0.15">
      <c r="A7103" t="str">
        <f t="shared" si="116"/>
        <v>202006_422_4562342690043</v>
      </c>
      <c r="B7103" s="15">
        <v>202006</v>
      </c>
      <c r="C7103" s="15">
        <v>422</v>
      </c>
      <c r="D7103" s="15" t="s">
        <v>116</v>
      </c>
      <c r="E7103" s="16">
        <v>4562342690043</v>
      </c>
      <c r="F7103" s="15">
        <v>0</v>
      </c>
      <c r="G7103" s="15">
        <v>0</v>
      </c>
      <c r="H7103" s="15" t="s">
        <v>21</v>
      </c>
      <c r="I7103" s="15" t="s">
        <v>19</v>
      </c>
      <c r="J7103" s="15" t="s">
        <v>329</v>
      </c>
      <c r="K7103" s="15">
        <v>7</v>
      </c>
      <c r="L7103" s="15">
        <v>0</v>
      </c>
      <c r="M7103" s="15">
        <v>0</v>
      </c>
      <c r="N7103" s="15">
        <v>0</v>
      </c>
    </row>
    <row r="7104" spans="1:14" x14ac:dyDescent="0.15">
      <c r="A7104" t="str">
        <f t="shared" si="116"/>
        <v>202006_422_4562342690067</v>
      </c>
      <c r="B7104" s="15">
        <v>202006</v>
      </c>
      <c r="C7104" s="15">
        <v>422</v>
      </c>
      <c r="D7104" s="15" t="s">
        <v>116</v>
      </c>
      <c r="E7104" s="16">
        <v>4562342690067</v>
      </c>
      <c r="F7104" s="15">
        <v>0</v>
      </c>
      <c r="G7104" s="15">
        <v>0</v>
      </c>
      <c r="H7104" s="15" t="s">
        <v>23</v>
      </c>
      <c r="I7104" s="15" t="s">
        <v>19</v>
      </c>
      <c r="J7104" s="15" t="s">
        <v>329</v>
      </c>
      <c r="K7104" s="15">
        <v>12</v>
      </c>
      <c r="L7104" s="15">
        <v>0</v>
      </c>
      <c r="M7104" s="15">
        <v>0</v>
      </c>
      <c r="N7104" s="15">
        <v>0</v>
      </c>
    </row>
    <row r="7105" spans="1:14" x14ac:dyDescent="0.15">
      <c r="A7105" t="str">
        <f t="shared" si="116"/>
        <v>202006_422_4562342690074</v>
      </c>
      <c r="B7105" s="15">
        <v>202006</v>
      </c>
      <c r="C7105" s="15">
        <v>422</v>
      </c>
      <c r="D7105" s="15" t="s">
        <v>116</v>
      </c>
      <c r="E7105" s="16">
        <v>4562342690074</v>
      </c>
      <c r="F7105" s="15">
        <v>0</v>
      </c>
      <c r="G7105" s="15">
        <v>0</v>
      </c>
      <c r="H7105" s="15" t="s">
        <v>24</v>
      </c>
      <c r="I7105" s="15" t="s">
        <v>19</v>
      </c>
      <c r="J7105" s="15" t="s">
        <v>329</v>
      </c>
      <c r="K7105" s="15">
        <v>9</v>
      </c>
      <c r="L7105" s="15">
        <v>0</v>
      </c>
      <c r="M7105" s="15">
        <v>0</v>
      </c>
      <c r="N7105" s="15">
        <v>0</v>
      </c>
    </row>
    <row r="7106" spans="1:14" x14ac:dyDescent="0.15">
      <c r="A7106" t="str">
        <f t="shared" si="116"/>
        <v>202006_422_4562342690081</v>
      </c>
      <c r="B7106" s="15">
        <v>202006</v>
      </c>
      <c r="C7106" s="15">
        <v>422</v>
      </c>
      <c r="D7106" s="15" t="s">
        <v>116</v>
      </c>
      <c r="E7106" s="16">
        <v>4562342690081</v>
      </c>
      <c r="F7106" s="15">
        <v>0</v>
      </c>
      <c r="G7106" s="15">
        <v>0</v>
      </c>
      <c r="H7106" s="15" t="s">
        <v>25</v>
      </c>
      <c r="I7106" s="15" t="s">
        <v>19</v>
      </c>
      <c r="J7106" s="15" t="s">
        <v>329</v>
      </c>
      <c r="K7106" s="15">
        <v>2</v>
      </c>
      <c r="L7106" s="15">
        <v>0</v>
      </c>
      <c r="M7106" s="15">
        <v>0</v>
      </c>
      <c r="N7106" s="15">
        <v>0</v>
      </c>
    </row>
    <row r="7107" spans="1:14" x14ac:dyDescent="0.15">
      <c r="A7107" t="str">
        <f t="shared" si="116"/>
        <v>202006_423_4562342690029</v>
      </c>
      <c r="B7107" s="15">
        <v>202006</v>
      </c>
      <c r="C7107" s="15">
        <v>423</v>
      </c>
      <c r="D7107" s="15" t="s">
        <v>117</v>
      </c>
      <c r="E7107" s="16">
        <v>4562342690029</v>
      </c>
      <c r="F7107" s="15">
        <v>0</v>
      </c>
      <c r="G7107" s="15">
        <v>0</v>
      </c>
      <c r="H7107" s="15" t="s">
        <v>18</v>
      </c>
      <c r="I7107" s="15" t="s">
        <v>19</v>
      </c>
      <c r="J7107" s="15" t="s">
        <v>329</v>
      </c>
      <c r="K7107" s="15">
        <v>16</v>
      </c>
      <c r="L7107" s="15">
        <v>1</v>
      </c>
      <c r="M7107" s="15">
        <v>0</v>
      </c>
      <c r="N7107" s="15">
        <v>0</v>
      </c>
    </row>
    <row r="7108" spans="1:14" x14ac:dyDescent="0.15">
      <c r="A7108" t="str">
        <f t="shared" si="116"/>
        <v>202006_423_4562342690036</v>
      </c>
      <c r="B7108" s="15">
        <v>202006</v>
      </c>
      <c r="C7108" s="15">
        <v>423</v>
      </c>
      <c r="D7108" s="15" t="s">
        <v>117</v>
      </c>
      <c r="E7108" s="16">
        <v>4562342690036</v>
      </c>
      <c r="F7108" s="15">
        <v>0</v>
      </c>
      <c r="G7108" s="15">
        <v>0</v>
      </c>
      <c r="H7108" s="15" t="s">
        <v>20</v>
      </c>
      <c r="I7108" s="15" t="s">
        <v>19</v>
      </c>
      <c r="J7108" s="15" t="s">
        <v>329</v>
      </c>
      <c r="K7108" s="15">
        <v>5</v>
      </c>
      <c r="L7108" s="15">
        <v>0</v>
      </c>
      <c r="M7108" s="15">
        <v>0</v>
      </c>
      <c r="N7108" s="15">
        <v>0</v>
      </c>
    </row>
    <row r="7109" spans="1:14" x14ac:dyDescent="0.15">
      <c r="A7109" t="str">
        <f t="shared" si="116"/>
        <v>202006_423_4562342690050</v>
      </c>
      <c r="B7109" s="15">
        <v>202006</v>
      </c>
      <c r="C7109" s="15">
        <v>423</v>
      </c>
      <c r="D7109" s="15" t="s">
        <v>117</v>
      </c>
      <c r="E7109" s="16">
        <v>4562342690050</v>
      </c>
      <c r="F7109" s="15">
        <v>0</v>
      </c>
      <c r="G7109" s="15">
        <v>0</v>
      </c>
      <c r="H7109" s="15" t="s">
        <v>22</v>
      </c>
      <c r="I7109" s="15" t="s">
        <v>19</v>
      </c>
      <c r="J7109" s="15" t="s">
        <v>329</v>
      </c>
      <c r="K7109" s="15">
        <v>3</v>
      </c>
      <c r="L7109" s="15">
        <v>0</v>
      </c>
      <c r="M7109" s="15">
        <v>0</v>
      </c>
      <c r="N7109" s="15">
        <v>0</v>
      </c>
    </row>
    <row r="7110" spans="1:14" x14ac:dyDescent="0.15">
      <c r="A7110" t="str">
        <f t="shared" si="116"/>
        <v>202006_423_4562342690043</v>
      </c>
      <c r="B7110" s="15">
        <v>202006</v>
      </c>
      <c r="C7110" s="15">
        <v>423</v>
      </c>
      <c r="D7110" s="15" t="s">
        <v>117</v>
      </c>
      <c r="E7110" s="16">
        <v>4562342690043</v>
      </c>
      <c r="F7110" s="15">
        <v>0</v>
      </c>
      <c r="G7110" s="15">
        <v>0</v>
      </c>
      <c r="H7110" s="15" t="s">
        <v>21</v>
      </c>
      <c r="I7110" s="15" t="s">
        <v>19</v>
      </c>
      <c r="J7110" s="15" t="s">
        <v>329</v>
      </c>
      <c r="K7110" s="15">
        <v>15</v>
      </c>
      <c r="L7110" s="15">
        <v>0</v>
      </c>
      <c r="M7110" s="15">
        <v>0</v>
      </c>
      <c r="N7110" s="15">
        <v>0</v>
      </c>
    </row>
    <row r="7111" spans="1:14" x14ac:dyDescent="0.15">
      <c r="A7111" t="str">
        <f t="shared" si="116"/>
        <v>202006_423_4562342690067</v>
      </c>
      <c r="B7111" s="15">
        <v>202006</v>
      </c>
      <c r="C7111" s="15">
        <v>423</v>
      </c>
      <c r="D7111" s="15" t="s">
        <v>117</v>
      </c>
      <c r="E7111" s="16">
        <v>4562342690067</v>
      </c>
      <c r="F7111" s="15">
        <v>0</v>
      </c>
      <c r="G7111" s="15">
        <v>0</v>
      </c>
      <c r="H7111" s="15" t="s">
        <v>23</v>
      </c>
      <c r="I7111" s="15" t="s">
        <v>19</v>
      </c>
      <c r="J7111" s="15" t="s">
        <v>329</v>
      </c>
      <c r="K7111" s="15">
        <v>25</v>
      </c>
      <c r="L7111" s="15">
        <v>0</v>
      </c>
      <c r="M7111" s="15">
        <v>0</v>
      </c>
      <c r="N7111" s="15">
        <v>0</v>
      </c>
    </row>
    <row r="7112" spans="1:14" x14ac:dyDescent="0.15">
      <c r="A7112" t="str">
        <f t="shared" si="116"/>
        <v>202006_423_4562342690074</v>
      </c>
      <c r="B7112" s="15">
        <v>202006</v>
      </c>
      <c r="C7112" s="15">
        <v>423</v>
      </c>
      <c r="D7112" s="15" t="s">
        <v>117</v>
      </c>
      <c r="E7112" s="16">
        <v>4562342690074</v>
      </c>
      <c r="F7112" s="15">
        <v>0</v>
      </c>
      <c r="G7112" s="15">
        <v>0</v>
      </c>
      <c r="H7112" s="15" t="s">
        <v>24</v>
      </c>
      <c r="I7112" s="15" t="s">
        <v>19</v>
      </c>
      <c r="J7112" s="15" t="s">
        <v>329</v>
      </c>
      <c r="K7112" s="15">
        <v>16</v>
      </c>
      <c r="L7112" s="15">
        <v>1</v>
      </c>
      <c r="M7112" s="15">
        <v>0</v>
      </c>
      <c r="N7112" s="15">
        <v>0</v>
      </c>
    </row>
    <row r="7113" spans="1:14" x14ac:dyDescent="0.15">
      <c r="A7113" t="str">
        <f t="shared" si="116"/>
        <v>202006_423_4562342690081</v>
      </c>
      <c r="B7113" s="15">
        <v>202006</v>
      </c>
      <c r="C7113" s="15">
        <v>423</v>
      </c>
      <c r="D7113" s="15" t="s">
        <v>117</v>
      </c>
      <c r="E7113" s="16">
        <v>4562342690081</v>
      </c>
      <c r="F7113" s="15">
        <v>0</v>
      </c>
      <c r="G7113" s="15">
        <v>0</v>
      </c>
      <c r="H7113" s="15" t="s">
        <v>25</v>
      </c>
      <c r="I7113" s="15" t="s">
        <v>19</v>
      </c>
      <c r="J7113" s="15" t="s">
        <v>329</v>
      </c>
      <c r="K7113" s="15">
        <v>2</v>
      </c>
      <c r="L7113" s="15">
        <v>0</v>
      </c>
      <c r="M7113" s="15">
        <v>0</v>
      </c>
      <c r="N7113" s="15">
        <v>0</v>
      </c>
    </row>
    <row r="7114" spans="1:14" x14ac:dyDescent="0.15">
      <c r="A7114" t="str">
        <f t="shared" si="116"/>
        <v>202006_311_4562342690029</v>
      </c>
      <c r="B7114" s="15">
        <v>202006</v>
      </c>
      <c r="C7114" s="15">
        <v>311</v>
      </c>
      <c r="D7114" s="15" t="s">
        <v>76</v>
      </c>
      <c r="E7114" s="16">
        <v>4562342690029</v>
      </c>
      <c r="F7114" s="15">
        <v>0</v>
      </c>
      <c r="G7114" s="15">
        <v>0</v>
      </c>
      <c r="H7114" s="15" t="s">
        <v>18</v>
      </c>
      <c r="I7114" s="15" t="s">
        <v>19</v>
      </c>
      <c r="J7114" s="15" t="s">
        <v>329</v>
      </c>
      <c r="K7114" s="15">
        <v>32</v>
      </c>
      <c r="L7114" s="15">
        <v>0</v>
      </c>
      <c r="M7114" s="15">
        <v>0</v>
      </c>
      <c r="N7114" s="15">
        <v>0</v>
      </c>
    </row>
    <row r="7115" spans="1:14" x14ac:dyDescent="0.15">
      <c r="A7115" t="str">
        <f t="shared" si="116"/>
        <v>202006_311_4562342690036</v>
      </c>
      <c r="B7115" s="15">
        <v>202006</v>
      </c>
      <c r="C7115" s="15">
        <v>311</v>
      </c>
      <c r="D7115" s="15" t="s">
        <v>76</v>
      </c>
      <c r="E7115" s="16">
        <v>4562342690036</v>
      </c>
      <c r="F7115" s="15">
        <v>0</v>
      </c>
      <c r="G7115" s="15">
        <v>0</v>
      </c>
      <c r="H7115" s="15" t="s">
        <v>20</v>
      </c>
      <c r="I7115" s="15" t="s">
        <v>19</v>
      </c>
      <c r="J7115" s="15" t="s">
        <v>329</v>
      </c>
      <c r="K7115" s="15">
        <v>6</v>
      </c>
      <c r="L7115" s="15">
        <v>0</v>
      </c>
      <c r="M7115" s="15">
        <v>0</v>
      </c>
      <c r="N7115" s="15">
        <v>0</v>
      </c>
    </row>
    <row r="7116" spans="1:14" x14ac:dyDescent="0.15">
      <c r="A7116" t="str">
        <f t="shared" si="116"/>
        <v>202006_311_4562342690050</v>
      </c>
      <c r="B7116" s="15">
        <v>202006</v>
      </c>
      <c r="C7116" s="15">
        <v>311</v>
      </c>
      <c r="D7116" s="15" t="s">
        <v>76</v>
      </c>
      <c r="E7116" s="16">
        <v>4562342690050</v>
      </c>
      <c r="F7116" s="15">
        <v>0</v>
      </c>
      <c r="G7116" s="15">
        <v>0</v>
      </c>
      <c r="H7116" s="15" t="s">
        <v>22</v>
      </c>
      <c r="I7116" s="15" t="s">
        <v>19</v>
      </c>
      <c r="J7116" s="15" t="s">
        <v>329</v>
      </c>
      <c r="K7116" s="15">
        <v>8</v>
      </c>
      <c r="L7116" s="15">
        <v>0</v>
      </c>
      <c r="M7116" s="15">
        <v>0</v>
      </c>
      <c r="N7116" s="15">
        <v>0</v>
      </c>
    </row>
    <row r="7117" spans="1:14" x14ac:dyDescent="0.15">
      <c r="A7117" t="str">
        <f t="shared" si="116"/>
        <v>202006_311_4562342690043</v>
      </c>
      <c r="B7117" s="15">
        <v>202006</v>
      </c>
      <c r="C7117" s="15">
        <v>311</v>
      </c>
      <c r="D7117" s="15" t="s">
        <v>76</v>
      </c>
      <c r="E7117" s="16">
        <v>4562342690043</v>
      </c>
      <c r="F7117" s="15">
        <v>0</v>
      </c>
      <c r="G7117" s="15">
        <v>0</v>
      </c>
      <c r="H7117" s="15" t="s">
        <v>21</v>
      </c>
      <c r="I7117" s="15" t="s">
        <v>19</v>
      </c>
      <c r="J7117" s="15" t="s">
        <v>329</v>
      </c>
      <c r="K7117" s="15">
        <v>12</v>
      </c>
      <c r="L7117" s="15">
        <v>2</v>
      </c>
      <c r="M7117" s="15">
        <v>0</v>
      </c>
      <c r="N7117" s="15">
        <v>0</v>
      </c>
    </row>
    <row r="7118" spans="1:14" x14ac:dyDescent="0.15">
      <c r="A7118" t="str">
        <f t="shared" si="116"/>
        <v>202006_311_4562342690067</v>
      </c>
      <c r="B7118" s="15">
        <v>202006</v>
      </c>
      <c r="C7118" s="15">
        <v>311</v>
      </c>
      <c r="D7118" s="15" t="s">
        <v>76</v>
      </c>
      <c r="E7118" s="16">
        <v>4562342690067</v>
      </c>
      <c r="F7118" s="15">
        <v>0</v>
      </c>
      <c r="G7118" s="15">
        <v>0</v>
      </c>
      <c r="H7118" s="15" t="s">
        <v>23</v>
      </c>
      <c r="I7118" s="15" t="s">
        <v>19</v>
      </c>
      <c r="J7118" s="15" t="s">
        <v>329</v>
      </c>
      <c r="K7118" s="15">
        <v>35</v>
      </c>
      <c r="L7118" s="15">
        <v>0</v>
      </c>
      <c r="M7118" s="15">
        <v>0</v>
      </c>
      <c r="N7118" s="15">
        <v>0</v>
      </c>
    </row>
    <row r="7119" spans="1:14" x14ac:dyDescent="0.15">
      <c r="A7119" t="str">
        <f t="shared" si="116"/>
        <v>202006_311_4562342690074</v>
      </c>
      <c r="B7119" s="15">
        <v>202006</v>
      </c>
      <c r="C7119" s="15">
        <v>311</v>
      </c>
      <c r="D7119" s="15" t="s">
        <v>76</v>
      </c>
      <c r="E7119" s="16">
        <v>4562342690074</v>
      </c>
      <c r="F7119" s="15">
        <v>0</v>
      </c>
      <c r="G7119" s="15">
        <v>0</v>
      </c>
      <c r="H7119" s="15" t="s">
        <v>24</v>
      </c>
      <c r="I7119" s="15" t="s">
        <v>19</v>
      </c>
      <c r="J7119" s="15" t="s">
        <v>329</v>
      </c>
      <c r="K7119" s="15">
        <v>23</v>
      </c>
      <c r="L7119" s="15">
        <v>0</v>
      </c>
      <c r="M7119" s="15">
        <v>0</v>
      </c>
      <c r="N7119" s="15">
        <v>0</v>
      </c>
    </row>
    <row r="7120" spans="1:14" x14ac:dyDescent="0.15">
      <c r="A7120" t="str">
        <f t="shared" si="116"/>
        <v>202006_311_4562342690081</v>
      </c>
      <c r="B7120" s="15">
        <v>202006</v>
      </c>
      <c r="C7120" s="15">
        <v>311</v>
      </c>
      <c r="D7120" s="15" t="s">
        <v>76</v>
      </c>
      <c r="E7120" s="16">
        <v>4562342690081</v>
      </c>
      <c r="F7120" s="15">
        <v>0</v>
      </c>
      <c r="G7120" s="15">
        <v>0</v>
      </c>
      <c r="H7120" s="15" t="s">
        <v>25</v>
      </c>
      <c r="I7120" s="15" t="s">
        <v>19</v>
      </c>
      <c r="J7120" s="15" t="s">
        <v>329</v>
      </c>
      <c r="K7120" s="15">
        <v>5</v>
      </c>
      <c r="L7120" s="15">
        <v>0</v>
      </c>
      <c r="M7120" s="15">
        <v>0</v>
      </c>
      <c r="N7120" s="15">
        <v>0</v>
      </c>
    </row>
    <row r="7121" spans="1:14" x14ac:dyDescent="0.15">
      <c r="A7121" t="str">
        <f t="shared" si="116"/>
        <v>202006_376_4562342690029</v>
      </c>
      <c r="B7121" s="15">
        <v>202006</v>
      </c>
      <c r="C7121" s="15">
        <v>376</v>
      </c>
      <c r="D7121" s="15" t="s">
        <v>96</v>
      </c>
      <c r="E7121" s="16">
        <v>4562342690029</v>
      </c>
      <c r="F7121" s="15">
        <v>0</v>
      </c>
      <c r="G7121" s="15">
        <v>0</v>
      </c>
      <c r="H7121" s="15" t="s">
        <v>18</v>
      </c>
      <c r="I7121" s="15" t="s">
        <v>19</v>
      </c>
      <c r="J7121" s="15" t="s">
        <v>329</v>
      </c>
      <c r="K7121" s="15">
        <v>24</v>
      </c>
      <c r="L7121" s="15">
        <v>0</v>
      </c>
      <c r="M7121" s="15">
        <v>0</v>
      </c>
      <c r="N7121" s="15">
        <v>0</v>
      </c>
    </row>
    <row r="7122" spans="1:14" x14ac:dyDescent="0.15">
      <c r="A7122" t="str">
        <f t="shared" si="116"/>
        <v>202006_376_4562342690036</v>
      </c>
      <c r="B7122" s="15">
        <v>202006</v>
      </c>
      <c r="C7122" s="15">
        <v>376</v>
      </c>
      <c r="D7122" s="15" t="s">
        <v>96</v>
      </c>
      <c r="E7122" s="16">
        <v>4562342690036</v>
      </c>
      <c r="F7122" s="15">
        <v>0</v>
      </c>
      <c r="G7122" s="15">
        <v>0</v>
      </c>
      <c r="H7122" s="15" t="s">
        <v>20</v>
      </c>
      <c r="I7122" s="15" t="s">
        <v>19</v>
      </c>
      <c r="J7122" s="15" t="s">
        <v>329</v>
      </c>
      <c r="K7122" s="15">
        <v>9</v>
      </c>
      <c r="L7122" s="15">
        <v>0</v>
      </c>
      <c r="M7122" s="15">
        <v>0</v>
      </c>
      <c r="N7122" s="15">
        <v>0</v>
      </c>
    </row>
    <row r="7123" spans="1:14" x14ac:dyDescent="0.15">
      <c r="A7123" t="str">
        <f t="shared" si="116"/>
        <v>202006_376_4562342690050</v>
      </c>
      <c r="B7123" s="15">
        <v>202006</v>
      </c>
      <c r="C7123" s="15">
        <v>376</v>
      </c>
      <c r="D7123" s="15" t="s">
        <v>96</v>
      </c>
      <c r="E7123" s="16">
        <v>4562342690050</v>
      </c>
      <c r="F7123" s="15">
        <v>0</v>
      </c>
      <c r="G7123" s="15">
        <v>0</v>
      </c>
      <c r="H7123" s="15" t="s">
        <v>22</v>
      </c>
      <c r="I7123" s="15" t="s">
        <v>19</v>
      </c>
      <c r="J7123" s="15" t="s">
        <v>329</v>
      </c>
      <c r="K7123" s="15">
        <v>7</v>
      </c>
      <c r="L7123" s="15">
        <v>0</v>
      </c>
      <c r="M7123" s="15">
        <v>0</v>
      </c>
      <c r="N7123" s="15">
        <v>0</v>
      </c>
    </row>
    <row r="7124" spans="1:14" x14ac:dyDescent="0.15">
      <c r="A7124" t="str">
        <f t="shared" si="116"/>
        <v>202006_376_4562342690043</v>
      </c>
      <c r="B7124" s="15">
        <v>202006</v>
      </c>
      <c r="C7124" s="15">
        <v>376</v>
      </c>
      <c r="D7124" s="15" t="s">
        <v>96</v>
      </c>
      <c r="E7124" s="16">
        <v>4562342690043</v>
      </c>
      <c r="F7124" s="15">
        <v>0</v>
      </c>
      <c r="G7124" s="15">
        <v>0</v>
      </c>
      <c r="H7124" s="15" t="s">
        <v>21</v>
      </c>
      <c r="I7124" s="15" t="s">
        <v>19</v>
      </c>
      <c r="J7124" s="15" t="s">
        <v>329</v>
      </c>
      <c r="K7124" s="15">
        <v>22</v>
      </c>
      <c r="L7124" s="15">
        <v>0</v>
      </c>
      <c r="M7124" s="15">
        <v>0</v>
      </c>
      <c r="N7124" s="15">
        <v>0</v>
      </c>
    </row>
    <row r="7125" spans="1:14" x14ac:dyDescent="0.15">
      <c r="A7125" t="str">
        <f t="shared" si="116"/>
        <v>202006_376_4562342690067</v>
      </c>
      <c r="B7125" s="15">
        <v>202006</v>
      </c>
      <c r="C7125" s="15">
        <v>376</v>
      </c>
      <c r="D7125" s="15" t="s">
        <v>96</v>
      </c>
      <c r="E7125" s="16">
        <v>4562342690067</v>
      </c>
      <c r="F7125" s="15">
        <v>0</v>
      </c>
      <c r="G7125" s="15">
        <v>0</v>
      </c>
      <c r="H7125" s="15" t="s">
        <v>23</v>
      </c>
      <c r="I7125" s="15" t="s">
        <v>19</v>
      </c>
      <c r="J7125" s="15" t="s">
        <v>329</v>
      </c>
      <c r="K7125" s="15">
        <v>24</v>
      </c>
      <c r="L7125" s="15">
        <v>0</v>
      </c>
      <c r="M7125" s="15">
        <v>0</v>
      </c>
      <c r="N7125" s="15">
        <v>0</v>
      </c>
    </row>
    <row r="7126" spans="1:14" x14ac:dyDescent="0.15">
      <c r="A7126" t="str">
        <f t="shared" si="116"/>
        <v>202006_376_4562342690074</v>
      </c>
      <c r="B7126" s="15">
        <v>202006</v>
      </c>
      <c r="C7126" s="15">
        <v>376</v>
      </c>
      <c r="D7126" s="15" t="s">
        <v>96</v>
      </c>
      <c r="E7126" s="16">
        <v>4562342690074</v>
      </c>
      <c r="F7126" s="15">
        <v>0</v>
      </c>
      <c r="G7126" s="15">
        <v>0</v>
      </c>
      <c r="H7126" s="15" t="s">
        <v>24</v>
      </c>
      <c r="I7126" s="15" t="s">
        <v>19</v>
      </c>
      <c r="J7126" s="15" t="s">
        <v>329</v>
      </c>
      <c r="K7126" s="15">
        <v>24</v>
      </c>
      <c r="L7126" s="15">
        <v>0</v>
      </c>
      <c r="M7126" s="15">
        <v>0</v>
      </c>
      <c r="N7126" s="15">
        <v>0</v>
      </c>
    </row>
    <row r="7127" spans="1:14" x14ac:dyDescent="0.15">
      <c r="A7127" t="str">
        <f t="shared" si="116"/>
        <v>202006_376_4562342690081</v>
      </c>
      <c r="B7127" s="15">
        <v>202006</v>
      </c>
      <c r="C7127" s="15">
        <v>376</v>
      </c>
      <c r="D7127" s="15" t="s">
        <v>96</v>
      </c>
      <c r="E7127" s="16">
        <v>4562342690081</v>
      </c>
      <c r="F7127" s="15">
        <v>0</v>
      </c>
      <c r="G7127" s="15">
        <v>0</v>
      </c>
      <c r="H7127" s="15" t="s">
        <v>25</v>
      </c>
      <c r="I7127" s="15" t="s">
        <v>19</v>
      </c>
      <c r="J7127" s="15" t="s">
        <v>329</v>
      </c>
      <c r="K7127" s="15">
        <v>8</v>
      </c>
      <c r="L7127" s="15">
        <v>0</v>
      </c>
      <c r="M7127" s="15">
        <v>0</v>
      </c>
      <c r="N7127" s="15">
        <v>0</v>
      </c>
    </row>
    <row r="7128" spans="1:14" x14ac:dyDescent="0.15">
      <c r="A7128" t="str">
        <f t="shared" si="116"/>
        <v>202006_367_4562342690029</v>
      </c>
      <c r="B7128" s="15">
        <v>202006</v>
      </c>
      <c r="C7128" s="15">
        <v>367</v>
      </c>
      <c r="D7128" s="15" t="s">
        <v>93</v>
      </c>
      <c r="E7128" s="16">
        <v>4562342690029</v>
      </c>
      <c r="F7128" s="15">
        <v>0</v>
      </c>
      <c r="G7128" s="15">
        <v>0</v>
      </c>
      <c r="H7128" s="15" t="s">
        <v>18</v>
      </c>
      <c r="I7128" s="15" t="s">
        <v>19</v>
      </c>
      <c r="J7128" s="15" t="s">
        <v>329</v>
      </c>
      <c r="K7128" s="15">
        <v>24</v>
      </c>
      <c r="L7128" s="15">
        <v>0</v>
      </c>
      <c r="M7128" s="15">
        <v>0</v>
      </c>
      <c r="N7128" s="15">
        <v>0</v>
      </c>
    </row>
    <row r="7129" spans="1:14" x14ac:dyDescent="0.15">
      <c r="A7129" t="str">
        <f t="shared" si="116"/>
        <v>202006_367_4562342690036</v>
      </c>
      <c r="B7129" s="15">
        <v>202006</v>
      </c>
      <c r="C7129" s="15">
        <v>367</v>
      </c>
      <c r="D7129" s="15" t="s">
        <v>93</v>
      </c>
      <c r="E7129" s="16">
        <v>4562342690036</v>
      </c>
      <c r="F7129" s="15">
        <v>0</v>
      </c>
      <c r="G7129" s="15">
        <v>0</v>
      </c>
      <c r="H7129" s="15" t="s">
        <v>20</v>
      </c>
      <c r="I7129" s="15" t="s">
        <v>19</v>
      </c>
      <c r="J7129" s="15" t="s">
        <v>329</v>
      </c>
      <c r="K7129" s="15">
        <v>10</v>
      </c>
      <c r="L7129" s="15">
        <v>0</v>
      </c>
      <c r="M7129" s="15">
        <v>0</v>
      </c>
      <c r="N7129" s="15">
        <v>0</v>
      </c>
    </row>
    <row r="7130" spans="1:14" x14ac:dyDescent="0.15">
      <c r="A7130" t="str">
        <f t="shared" si="116"/>
        <v>202006_367_4562342690050</v>
      </c>
      <c r="B7130" s="15">
        <v>202006</v>
      </c>
      <c r="C7130" s="15">
        <v>367</v>
      </c>
      <c r="D7130" s="15" t="s">
        <v>93</v>
      </c>
      <c r="E7130" s="16">
        <v>4562342690050</v>
      </c>
      <c r="F7130" s="15">
        <v>0</v>
      </c>
      <c r="G7130" s="15">
        <v>0</v>
      </c>
      <c r="H7130" s="15" t="s">
        <v>22</v>
      </c>
      <c r="I7130" s="15" t="s">
        <v>19</v>
      </c>
      <c r="J7130" s="15" t="s">
        <v>329</v>
      </c>
      <c r="K7130" s="15">
        <v>6</v>
      </c>
      <c r="L7130" s="15">
        <v>0</v>
      </c>
      <c r="M7130" s="15">
        <v>0</v>
      </c>
      <c r="N7130" s="15">
        <v>0</v>
      </c>
    </row>
    <row r="7131" spans="1:14" x14ac:dyDescent="0.15">
      <c r="A7131" t="str">
        <f t="shared" si="116"/>
        <v>202006_367_4562342690043</v>
      </c>
      <c r="B7131" s="15">
        <v>202006</v>
      </c>
      <c r="C7131" s="15">
        <v>367</v>
      </c>
      <c r="D7131" s="15" t="s">
        <v>93</v>
      </c>
      <c r="E7131" s="16">
        <v>4562342690043</v>
      </c>
      <c r="F7131" s="15">
        <v>0</v>
      </c>
      <c r="G7131" s="15">
        <v>0</v>
      </c>
      <c r="H7131" s="15" t="s">
        <v>21</v>
      </c>
      <c r="I7131" s="15" t="s">
        <v>19</v>
      </c>
      <c r="J7131" s="15" t="s">
        <v>329</v>
      </c>
      <c r="K7131" s="15">
        <v>21</v>
      </c>
      <c r="L7131" s="15">
        <v>0</v>
      </c>
      <c r="M7131" s="15">
        <v>0</v>
      </c>
      <c r="N7131" s="15">
        <v>0</v>
      </c>
    </row>
    <row r="7132" spans="1:14" x14ac:dyDescent="0.15">
      <c r="A7132" t="str">
        <f t="shared" si="116"/>
        <v>202006_367_4562342690067</v>
      </c>
      <c r="B7132" s="15">
        <v>202006</v>
      </c>
      <c r="C7132" s="15">
        <v>367</v>
      </c>
      <c r="D7132" s="15" t="s">
        <v>93</v>
      </c>
      <c r="E7132" s="16">
        <v>4562342690067</v>
      </c>
      <c r="F7132" s="15">
        <v>0</v>
      </c>
      <c r="G7132" s="15">
        <v>0</v>
      </c>
      <c r="H7132" s="15" t="s">
        <v>23</v>
      </c>
      <c r="I7132" s="15" t="s">
        <v>19</v>
      </c>
      <c r="J7132" s="15" t="s">
        <v>329</v>
      </c>
      <c r="K7132" s="15">
        <v>24</v>
      </c>
      <c r="L7132" s="15">
        <v>0</v>
      </c>
      <c r="M7132" s="15">
        <v>0</v>
      </c>
      <c r="N7132" s="15">
        <v>0</v>
      </c>
    </row>
    <row r="7133" spans="1:14" x14ac:dyDescent="0.15">
      <c r="A7133" t="str">
        <f t="shared" si="116"/>
        <v>202006_367_4562342690074</v>
      </c>
      <c r="B7133" s="15">
        <v>202006</v>
      </c>
      <c r="C7133" s="15">
        <v>367</v>
      </c>
      <c r="D7133" s="15" t="s">
        <v>93</v>
      </c>
      <c r="E7133" s="16">
        <v>4562342690074</v>
      </c>
      <c r="F7133" s="15">
        <v>0</v>
      </c>
      <c r="G7133" s="15">
        <v>0</v>
      </c>
      <c r="H7133" s="15" t="s">
        <v>24</v>
      </c>
      <c r="I7133" s="15" t="s">
        <v>19</v>
      </c>
      <c r="J7133" s="15" t="s">
        <v>329</v>
      </c>
      <c r="K7133" s="15">
        <v>0</v>
      </c>
      <c r="L7133" s="15">
        <v>0</v>
      </c>
      <c r="M7133" s="15">
        <v>0</v>
      </c>
      <c r="N7133" s="15">
        <v>0</v>
      </c>
    </row>
    <row r="7134" spans="1:14" x14ac:dyDescent="0.15">
      <c r="A7134" t="str">
        <f t="shared" si="116"/>
        <v>202006_367_4562342690081</v>
      </c>
      <c r="B7134" s="15">
        <v>202006</v>
      </c>
      <c r="C7134" s="15">
        <v>367</v>
      </c>
      <c r="D7134" s="15" t="s">
        <v>93</v>
      </c>
      <c r="E7134" s="16">
        <v>4562342690081</v>
      </c>
      <c r="F7134" s="15">
        <v>0</v>
      </c>
      <c r="G7134" s="15">
        <v>0</v>
      </c>
      <c r="H7134" s="15" t="s">
        <v>25</v>
      </c>
      <c r="I7134" s="15" t="s">
        <v>19</v>
      </c>
      <c r="J7134" s="15" t="s">
        <v>329</v>
      </c>
      <c r="K7134" s="15">
        <v>0</v>
      </c>
      <c r="L7134" s="15">
        <v>0</v>
      </c>
      <c r="M7134" s="15">
        <v>0</v>
      </c>
      <c r="N7134" s="15">
        <v>0</v>
      </c>
    </row>
    <row r="7135" spans="1:14" x14ac:dyDescent="0.15">
      <c r="A7135" t="str">
        <f t="shared" si="116"/>
        <v>202006_60_4562342690029</v>
      </c>
      <c r="B7135" s="15">
        <v>202006</v>
      </c>
      <c r="C7135" s="15">
        <v>60</v>
      </c>
      <c r="D7135" s="15" t="s">
        <v>44</v>
      </c>
      <c r="E7135" s="16">
        <v>4562342690029</v>
      </c>
      <c r="F7135" s="15">
        <v>0</v>
      </c>
      <c r="G7135" s="15">
        <v>0</v>
      </c>
      <c r="H7135" s="15" t="s">
        <v>18</v>
      </c>
      <c r="I7135" s="15" t="s">
        <v>19</v>
      </c>
      <c r="J7135" s="15" t="s">
        <v>329</v>
      </c>
      <c r="K7135" s="15">
        <v>10</v>
      </c>
      <c r="L7135" s="15">
        <v>0</v>
      </c>
      <c r="M7135" s="15">
        <v>0</v>
      </c>
      <c r="N7135" s="15">
        <v>0</v>
      </c>
    </row>
    <row r="7136" spans="1:14" x14ac:dyDescent="0.15">
      <c r="A7136" t="str">
        <f t="shared" si="116"/>
        <v>202006_60_4562342690036</v>
      </c>
      <c r="B7136" s="15">
        <v>202006</v>
      </c>
      <c r="C7136" s="15">
        <v>60</v>
      </c>
      <c r="D7136" s="15" t="s">
        <v>44</v>
      </c>
      <c r="E7136" s="16">
        <v>4562342690036</v>
      </c>
      <c r="F7136" s="15">
        <v>0</v>
      </c>
      <c r="G7136" s="15">
        <v>0</v>
      </c>
      <c r="H7136" s="15" t="s">
        <v>20</v>
      </c>
      <c r="I7136" s="15" t="s">
        <v>19</v>
      </c>
      <c r="J7136" s="15" t="s">
        <v>329</v>
      </c>
      <c r="K7136" s="15">
        <v>4</v>
      </c>
      <c r="L7136" s="15">
        <v>1</v>
      </c>
      <c r="M7136" s="15">
        <v>0</v>
      </c>
      <c r="N7136" s="15">
        <v>0</v>
      </c>
    </row>
    <row r="7137" spans="1:14" x14ac:dyDescent="0.15">
      <c r="A7137" t="str">
        <f t="shared" si="116"/>
        <v>202006_60_4562342690050</v>
      </c>
      <c r="B7137" s="15">
        <v>202006</v>
      </c>
      <c r="C7137" s="15">
        <v>60</v>
      </c>
      <c r="D7137" s="15" t="s">
        <v>44</v>
      </c>
      <c r="E7137" s="16">
        <v>4562342690050</v>
      </c>
      <c r="F7137" s="15">
        <v>0</v>
      </c>
      <c r="G7137" s="15">
        <v>0</v>
      </c>
      <c r="H7137" s="15" t="s">
        <v>22</v>
      </c>
      <c r="I7137" s="15" t="s">
        <v>19</v>
      </c>
      <c r="J7137" s="15" t="s">
        <v>329</v>
      </c>
      <c r="K7137" s="15">
        <v>4</v>
      </c>
      <c r="L7137" s="15">
        <v>0</v>
      </c>
      <c r="M7137" s="15">
        <v>0</v>
      </c>
      <c r="N7137" s="15">
        <v>0</v>
      </c>
    </row>
    <row r="7138" spans="1:14" x14ac:dyDescent="0.15">
      <c r="A7138" t="str">
        <f t="shared" si="116"/>
        <v>202006_60_4562342690043</v>
      </c>
      <c r="B7138" s="15">
        <v>202006</v>
      </c>
      <c r="C7138" s="15">
        <v>60</v>
      </c>
      <c r="D7138" s="15" t="s">
        <v>44</v>
      </c>
      <c r="E7138" s="16">
        <v>4562342690043</v>
      </c>
      <c r="F7138" s="15">
        <v>0</v>
      </c>
      <c r="G7138" s="15">
        <v>0</v>
      </c>
      <c r="H7138" s="15" t="s">
        <v>21</v>
      </c>
      <c r="I7138" s="15" t="s">
        <v>19</v>
      </c>
      <c r="J7138" s="15" t="s">
        <v>329</v>
      </c>
      <c r="K7138" s="15">
        <v>9</v>
      </c>
      <c r="L7138" s="15">
        <v>2</v>
      </c>
      <c r="M7138" s="15">
        <v>0</v>
      </c>
      <c r="N7138" s="15">
        <v>0</v>
      </c>
    </row>
    <row r="7139" spans="1:14" x14ac:dyDescent="0.15">
      <c r="A7139" t="str">
        <f t="shared" si="116"/>
        <v>202006_60_4562342690067</v>
      </c>
      <c r="B7139" s="15">
        <v>202006</v>
      </c>
      <c r="C7139" s="15">
        <v>60</v>
      </c>
      <c r="D7139" s="15" t="s">
        <v>44</v>
      </c>
      <c r="E7139" s="16">
        <v>4562342690067</v>
      </c>
      <c r="F7139" s="15">
        <v>0</v>
      </c>
      <c r="G7139" s="15">
        <v>0</v>
      </c>
      <c r="H7139" s="15" t="s">
        <v>23</v>
      </c>
      <c r="I7139" s="15" t="s">
        <v>19</v>
      </c>
      <c r="J7139" s="15" t="s">
        <v>329</v>
      </c>
      <c r="K7139" s="15">
        <v>19</v>
      </c>
      <c r="L7139" s="15">
        <v>1</v>
      </c>
      <c r="M7139" s="15">
        <v>0</v>
      </c>
      <c r="N7139" s="15">
        <v>0</v>
      </c>
    </row>
    <row r="7140" spans="1:14" x14ac:dyDescent="0.15">
      <c r="A7140" t="str">
        <f t="shared" si="116"/>
        <v>202006_60_4562342690074</v>
      </c>
      <c r="B7140" s="15">
        <v>202006</v>
      </c>
      <c r="C7140" s="15">
        <v>60</v>
      </c>
      <c r="D7140" s="15" t="s">
        <v>44</v>
      </c>
      <c r="E7140" s="16">
        <v>4562342690074</v>
      </c>
      <c r="F7140" s="15">
        <v>0</v>
      </c>
      <c r="G7140" s="15">
        <v>0</v>
      </c>
      <c r="H7140" s="15" t="s">
        <v>24</v>
      </c>
      <c r="I7140" s="15" t="s">
        <v>19</v>
      </c>
      <c r="J7140" s="15" t="s">
        <v>329</v>
      </c>
      <c r="K7140" s="15">
        <v>13</v>
      </c>
      <c r="L7140" s="15">
        <v>0</v>
      </c>
      <c r="M7140" s="15">
        <v>0</v>
      </c>
      <c r="N7140" s="15">
        <v>0</v>
      </c>
    </row>
    <row r="7141" spans="1:14" x14ac:dyDescent="0.15">
      <c r="A7141" t="str">
        <f t="shared" si="116"/>
        <v>202006_60_4562342690081</v>
      </c>
      <c r="B7141" s="15">
        <v>202006</v>
      </c>
      <c r="C7141" s="15">
        <v>60</v>
      </c>
      <c r="D7141" s="15" t="s">
        <v>44</v>
      </c>
      <c r="E7141" s="16">
        <v>4562342690081</v>
      </c>
      <c r="F7141" s="15">
        <v>0</v>
      </c>
      <c r="G7141" s="15">
        <v>0</v>
      </c>
      <c r="H7141" s="15" t="s">
        <v>25</v>
      </c>
      <c r="I7141" s="15" t="s">
        <v>19</v>
      </c>
      <c r="J7141" s="15" t="s">
        <v>329</v>
      </c>
      <c r="K7141" s="15">
        <v>1</v>
      </c>
      <c r="L7141" s="15">
        <v>0</v>
      </c>
      <c r="M7141" s="15">
        <v>0</v>
      </c>
      <c r="N7141" s="15">
        <v>0</v>
      </c>
    </row>
    <row r="7142" spans="1:14" x14ac:dyDescent="0.15">
      <c r="A7142" t="str">
        <f t="shared" si="116"/>
        <v>202006_162_4562342690029</v>
      </c>
      <c r="B7142" s="15">
        <v>202006</v>
      </c>
      <c r="C7142" s="15">
        <v>162</v>
      </c>
      <c r="D7142" s="15" t="s">
        <v>60</v>
      </c>
      <c r="E7142" s="16">
        <v>4562342690029</v>
      </c>
      <c r="F7142" s="15">
        <v>0</v>
      </c>
      <c r="G7142" s="15">
        <v>0</v>
      </c>
      <c r="H7142" s="15" t="s">
        <v>18</v>
      </c>
      <c r="I7142" s="15" t="s">
        <v>19</v>
      </c>
      <c r="J7142" s="15" t="s">
        <v>329</v>
      </c>
      <c r="K7142" s="15">
        <v>17</v>
      </c>
      <c r="L7142" s="15">
        <v>0</v>
      </c>
      <c r="M7142" s="15">
        <v>0</v>
      </c>
      <c r="N7142" s="15">
        <v>0</v>
      </c>
    </row>
    <row r="7143" spans="1:14" x14ac:dyDescent="0.15">
      <c r="A7143" t="str">
        <f t="shared" si="116"/>
        <v>202006_162_4562342690036</v>
      </c>
      <c r="B7143" s="15">
        <v>202006</v>
      </c>
      <c r="C7143" s="15">
        <v>162</v>
      </c>
      <c r="D7143" s="15" t="s">
        <v>60</v>
      </c>
      <c r="E7143" s="16">
        <v>4562342690036</v>
      </c>
      <c r="F7143" s="15">
        <v>0</v>
      </c>
      <c r="G7143" s="15">
        <v>0</v>
      </c>
      <c r="H7143" s="15" t="s">
        <v>20</v>
      </c>
      <c r="I7143" s="15" t="s">
        <v>19</v>
      </c>
      <c r="J7143" s="15" t="s">
        <v>329</v>
      </c>
      <c r="K7143" s="15">
        <v>6</v>
      </c>
      <c r="L7143" s="15">
        <v>0</v>
      </c>
      <c r="M7143" s="15">
        <v>0</v>
      </c>
      <c r="N7143" s="15">
        <v>0</v>
      </c>
    </row>
    <row r="7144" spans="1:14" x14ac:dyDescent="0.15">
      <c r="A7144" t="str">
        <f t="shared" si="116"/>
        <v>202006_162_4562342690050</v>
      </c>
      <c r="B7144" s="15">
        <v>202006</v>
      </c>
      <c r="C7144" s="15">
        <v>162</v>
      </c>
      <c r="D7144" s="15" t="s">
        <v>60</v>
      </c>
      <c r="E7144" s="16">
        <v>4562342690050</v>
      </c>
      <c r="F7144" s="15">
        <v>0</v>
      </c>
      <c r="G7144" s="15">
        <v>0</v>
      </c>
      <c r="H7144" s="15" t="s">
        <v>22</v>
      </c>
      <c r="I7144" s="15" t="s">
        <v>19</v>
      </c>
      <c r="J7144" s="15" t="s">
        <v>329</v>
      </c>
      <c r="K7144" s="15">
        <v>4</v>
      </c>
      <c r="L7144" s="15">
        <v>0</v>
      </c>
      <c r="M7144" s="15">
        <v>0</v>
      </c>
      <c r="N7144" s="15">
        <v>0</v>
      </c>
    </row>
    <row r="7145" spans="1:14" x14ac:dyDescent="0.15">
      <c r="A7145" t="str">
        <f t="shared" si="116"/>
        <v>202006_162_4562342690043</v>
      </c>
      <c r="B7145" s="15">
        <v>202006</v>
      </c>
      <c r="C7145" s="15">
        <v>162</v>
      </c>
      <c r="D7145" s="15" t="s">
        <v>60</v>
      </c>
      <c r="E7145" s="16">
        <v>4562342690043</v>
      </c>
      <c r="F7145" s="15">
        <v>0</v>
      </c>
      <c r="G7145" s="15">
        <v>0</v>
      </c>
      <c r="H7145" s="15" t="s">
        <v>21</v>
      </c>
      <c r="I7145" s="15" t="s">
        <v>19</v>
      </c>
      <c r="J7145" s="15" t="s">
        <v>329</v>
      </c>
      <c r="K7145" s="15">
        <v>15</v>
      </c>
      <c r="L7145" s="15">
        <v>0</v>
      </c>
      <c r="M7145" s="15">
        <v>0</v>
      </c>
      <c r="N7145" s="15">
        <v>0</v>
      </c>
    </row>
    <row r="7146" spans="1:14" x14ac:dyDescent="0.15">
      <c r="A7146" t="str">
        <f t="shared" si="116"/>
        <v>202006_162_4562342690067</v>
      </c>
      <c r="B7146" s="15">
        <v>202006</v>
      </c>
      <c r="C7146" s="15">
        <v>162</v>
      </c>
      <c r="D7146" s="15" t="s">
        <v>60</v>
      </c>
      <c r="E7146" s="16">
        <v>4562342690067</v>
      </c>
      <c r="F7146" s="15">
        <v>0</v>
      </c>
      <c r="G7146" s="15">
        <v>0</v>
      </c>
      <c r="H7146" s="15" t="s">
        <v>23</v>
      </c>
      <c r="I7146" s="15" t="s">
        <v>19</v>
      </c>
      <c r="J7146" s="15" t="s">
        <v>329</v>
      </c>
      <c r="K7146" s="15">
        <v>18</v>
      </c>
      <c r="L7146" s="15">
        <v>1</v>
      </c>
      <c r="M7146" s="15">
        <v>0</v>
      </c>
      <c r="N7146" s="15">
        <v>0</v>
      </c>
    </row>
    <row r="7147" spans="1:14" x14ac:dyDescent="0.15">
      <c r="A7147" t="str">
        <f t="shared" ref="A7147:A7210" si="117">B7147&amp;"_"&amp;C7147&amp;"_"&amp;E7147</f>
        <v>202006_162_4562342690074</v>
      </c>
      <c r="B7147" s="15">
        <v>202006</v>
      </c>
      <c r="C7147" s="15">
        <v>162</v>
      </c>
      <c r="D7147" s="15" t="s">
        <v>60</v>
      </c>
      <c r="E7147" s="16">
        <v>4562342690074</v>
      </c>
      <c r="F7147" s="15">
        <v>0</v>
      </c>
      <c r="G7147" s="15">
        <v>0</v>
      </c>
      <c r="H7147" s="15" t="s">
        <v>24</v>
      </c>
      <c r="I7147" s="15" t="s">
        <v>19</v>
      </c>
      <c r="J7147" s="15" t="s">
        <v>329</v>
      </c>
      <c r="K7147" s="15">
        <v>15</v>
      </c>
      <c r="L7147" s="15">
        <v>0</v>
      </c>
      <c r="M7147" s="15">
        <v>0</v>
      </c>
      <c r="N7147" s="15">
        <v>0</v>
      </c>
    </row>
    <row r="7148" spans="1:14" x14ac:dyDescent="0.15">
      <c r="A7148" t="str">
        <f t="shared" si="117"/>
        <v>202006_162_4562342690081</v>
      </c>
      <c r="B7148" s="15">
        <v>202006</v>
      </c>
      <c r="C7148" s="15">
        <v>162</v>
      </c>
      <c r="D7148" s="15" t="s">
        <v>60</v>
      </c>
      <c r="E7148" s="16">
        <v>4562342690081</v>
      </c>
      <c r="F7148" s="15">
        <v>0</v>
      </c>
      <c r="G7148" s="15">
        <v>0</v>
      </c>
      <c r="H7148" s="15" t="s">
        <v>25</v>
      </c>
      <c r="I7148" s="15" t="s">
        <v>19</v>
      </c>
      <c r="J7148" s="15" t="s">
        <v>329</v>
      </c>
      <c r="K7148" s="15">
        <v>3</v>
      </c>
      <c r="L7148" s="15">
        <v>0</v>
      </c>
      <c r="M7148" s="15">
        <v>0</v>
      </c>
      <c r="N7148" s="15">
        <v>0</v>
      </c>
    </row>
    <row r="7149" spans="1:14" x14ac:dyDescent="0.15">
      <c r="A7149" t="str">
        <f t="shared" si="117"/>
        <v>202006_160_4562342690029</v>
      </c>
      <c r="B7149" s="15">
        <v>202006</v>
      </c>
      <c r="C7149" s="15">
        <v>160</v>
      </c>
      <c r="D7149" s="15" t="s">
        <v>59</v>
      </c>
      <c r="E7149" s="16">
        <v>4562342690029</v>
      </c>
      <c r="F7149" s="15">
        <v>0</v>
      </c>
      <c r="G7149" s="15">
        <v>0</v>
      </c>
      <c r="H7149" s="15" t="s">
        <v>18</v>
      </c>
      <c r="I7149" s="15" t="s">
        <v>19</v>
      </c>
      <c r="J7149" s="15" t="s">
        <v>329</v>
      </c>
      <c r="K7149" s="15">
        <v>14</v>
      </c>
      <c r="L7149" s="15">
        <v>1</v>
      </c>
      <c r="M7149" s="15">
        <v>0</v>
      </c>
      <c r="N7149" s="15">
        <v>0</v>
      </c>
    </row>
    <row r="7150" spans="1:14" x14ac:dyDescent="0.15">
      <c r="A7150" t="str">
        <f t="shared" si="117"/>
        <v>202006_160_4562342690036</v>
      </c>
      <c r="B7150" s="15">
        <v>202006</v>
      </c>
      <c r="C7150" s="15">
        <v>160</v>
      </c>
      <c r="D7150" s="15" t="s">
        <v>59</v>
      </c>
      <c r="E7150" s="16">
        <v>4562342690036</v>
      </c>
      <c r="F7150" s="15">
        <v>0</v>
      </c>
      <c r="G7150" s="15">
        <v>0</v>
      </c>
      <c r="H7150" s="15" t="s">
        <v>20</v>
      </c>
      <c r="I7150" s="15" t="s">
        <v>19</v>
      </c>
      <c r="J7150" s="15" t="s">
        <v>329</v>
      </c>
      <c r="K7150" s="15">
        <v>8</v>
      </c>
      <c r="L7150" s="15">
        <v>0</v>
      </c>
      <c r="M7150" s="15">
        <v>0</v>
      </c>
      <c r="N7150" s="15">
        <v>0</v>
      </c>
    </row>
    <row r="7151" spans="1:14" x14ac:dyDescent="0.15">
      <c r="A7151" t="str">
        <f t="shared" si="117"/>
        <v>202006_160_4562342690050</v>
      </c>
      <c r="B7151" s="15">
        <v>202006</v>
      </c>
      <c r="C7151" s="15">
        <v>160</v>
      </c>
      <c r="D7151" s="15" t="s">
        <v>59</v>
      </c>
      <c r="E7151" s="16">
        <v>4562342690050</v>
      </c>
      <c r="F7151" s="15">
        <v>0</v>
      </c>
      <c r="G7151" s="15">
        <v>0</v>
      </c>
      <c r="H7151" s="15" t="s">
        <v>22</v>
      </c>
      <c r="I7151" s="15" t="s">
        <v>19</v>
      </c>
      <c r="J7151" s="15" t="s">
        <v>329</v>
      </c>
      <c r="K7151" s="15">
        <v>4</v>
      </c>
      <c r="L7151" s="15">
        <v>1</v>
      </c>
      <c r="M7151" s="15">
        <v>0</v>
      </c>
      <c r="N7151" s="15">
        <v>0</v>
      </c>
    </row>
    <row r="7152" spans="1:14" x14ac:dyDescent="0.15">
      <c r="A7152" t="str">
        <f t="shared" si="117"/>
        <v>202006_160_4562342690043</v>
      </c>
      <c r="B7152" s="15">
        <v>202006</v>
      </c>
      <c r="C7152" s="15">
        <v>160</v>
      </c>
      <c r="D7152" s="15" t="s">
        <v>59</v>
      </c>
      <c r="E7152" s="16">
        <v>4562342690043</v>
      </c>
      <c r="F7152" s="15">
        <v>0</v>
      </c>
      <c r="G7152" s="15">
        <v>0</v>
      </c>
      <c r="H7152" s="15" t="s">
        <v>21</v>
      </c>
      <c r="I7152" s="15" t="s">
        <v>19</v>
      </c>
      <c r="J7152" s="15" t="s">
        <v>329</v>
      </c>
      <c r="K7152" s="15">
        <v>12</v>
      </c>
      <c r="L7152" s="15">
        <v>0</v>
      </c>
      <c r="M7152" s="15">
        <v>0</v>
      </c>
      <c r="N7152" s="15">
        <v>0</v>
      </c>
    </row>
    <row r="7153" spans="1:14" x14ac:dyDescent="0.15">
      <c r="A7153" t="str">
        <f t="shared" si="117"/>
        <v>202006_160_4562342690067</v>
      </c>
      <c r="B7153" s="15">
        <v>202006</v>
      </c>
      <c r="C7153" s="15">
        <v>160</v>
      </c>
      <c r="D7153" s="15" t="s">
        <v>59</v>
      </c>
      <c r="E7153" s="16">
        <v>4562342690067</v>
      </c>
      <c r="F7153" s="15">
        <v>0</v>
      </c>
      <c r="G7153" s="15">
        <v>0</v>
      </c>
      <c r="H7153" s="15" t="s">
        <v>23</v>
      </c>
      <c r="I7153" s="15" t="s">
        <v>19</v>
      </c>
      <c r="J7153" s="15" t="s">
        <v>329</v>
      </c>
      <c r="K7153" s="15">
        <v>21</v>
      </c>
      <c r="L7153" s="15">
        <v>1</v>
      </c>
      <c r="M7153" s="15">
        <v>0</v>
      </c>
      <c r="N7153" s="15">
        <v>0</v>
      </c>
    </row>
    <row r="7154" spans="1:14" x14ac:dyDescent="0.15">
      <c r="A7154" t="str">
        <f t="shared" si="117"/>
        <v>202006_160_4562342690074</v>
      </c>
      <c r="B7154" s="15">
        <v>202006</v>
      </c>
      <c r="C7154" s="15">
        <v>160</v>
      </c>
      <c r="D7154" s="15" t="s">
        <v>59</v>
      </c>
      <c r="E7154" s="16">
        <v>4562342690074</v>
      </c>
      <c r="F7154" s="15">
        <v>0</v>
      </c>
      <c r="G7154" s="15">
        <v>0</v>
      </c>
      <c r="H7154" s="15" t="s">
        <v>24</v>
      </c>
      <c r="I7154" s="15" t="s">
        <v>19</v>
      </c>
      <c r="J7154" s="15" t="s">
        <v>329</v>
      </c>
      <c r="K7154" s="15">
        <v>17</v>
      </c>
      <c r="L7154" s="15">
        <v>0</v>
      </c>
      <c r="M7154" s="15">
        <v>0</v>
      </c>
      <c r="N7154" s="15">
        <v>0</v>
      </c>
    </row>
    <row r="7155" spans="1:14" x14ac:dyDescent="0.15">
      <c r="A7155" t="str">
        <f t="shared" si="117"/>
        <v>202006_160_4562342690081</v>
      </c>
      <c r="B7155" s="15">
        <v>202006</v>
      </c>
      <c r="C7155" s="15">
        <v>160</v>
      </c>
      <c r="D7155" s="15" t="s">
        <v>59</v>
      </c>
      <c r="E7155" s="16">
        <v>4562342690081</v>
      </c>
      <c r="F7155" s="15">
        <v>0</v>
      </c>
      <c r="G7155" s="15">
        <v>0</v>
      </c>
      <c r="H7155" s="15" t="s">
        <v>25</v>
      </c>
      <c r="I7155" s="15" t="s">
        <v>19</v>
      </c>
      <c r="J7155" s="15" t="s">
        <v>329</v>
      </c>
      <c r="K7155" s="15">
        <v>3</v>
      </c>
      <c r="L7155" s="15">
        <v>0</v>
      </c>
      <c r="M7155" s="15">
        <v>0</v>
      </c>
      <c r="N7155" s="15">
        <v>0</v>
      </c>
    </row>
    <row r="7156" spans="1:14" x14ac:dyDescent="0.15">
      <c r="A7156" t="str">
        <f t="shared" si="117"/>
        <v>202006_326_4562342690029</v>
      </c>
      <c r="B7156" s="15">
        <v>202006</v>
      </c>
      <c r="C7156" s="15">
        <v>326</v>
      </c>
      <c r="D7156" s="15" t="s">
        <v>84</v>
      </c>
      <c r="E7156" s="16">
        <v>4562342690029</v>
      </c>
      <c r="F7156" s="15">
        <v>0</v>
      </c>
      <c r="G7156" s="15">
        <v>0</v>
      </c>
      <c r="H7156" s="15" t="s">
        <v>18</v>
      </c>
      <c r="I7156" s="15" t="s">
        <v>19</v>
      </c>
      <c r="J7156" s="15" t="s">
        <v>329</v>
      </c>
      <c r="K7156" s="15">
        <v>20</v>
      </c>
      <c r="L7156" s="15">
        <v>1</v>
      </c>
      <c r="M7156" s="15">
        <v>0</v>
      </c>
      <c r="N7156" s="15">
        <v>0</v>
      </c>
    </row>
    <row r="7157" spans="1:14" x14ac:dyDescent="0.15">
      <c r="A7157" t="str">
        <f t="shared" si="117"/>
        <v>202006_326_4562342690036</v>
      </c>
      <c r="B7157" s="15">
        <v>202006</v>
      </c>
      <c r="C7157" s="15">
        <v>326</v>
      </c>
      <c r="D7157" s="15" t="s">
        <v>84</v>
      </c>
      <c r="E7157" s="16">
        <v>4562342690036</v>
      </c>
      <c r="F7157" s="15">
        <v>0</v>
      </c>
      <c r="G7157" s="15">
        <v>0</v>
      </c>
      <c r="H7157" s="15" t="s">
        <v>20</v>
      </c>
      <c r="I7157" s="15" t="s">
        <v>19</v>
      </c>
      <c r="J7157" s="15" t="s">
        <v>329</v>
      </c>
      <c r="K7157" s="15">
        <v>7</v>
      </c>
      <c r="L7157" s="15">
        <v>0</v>
      </c>
      <c r="M7157" s="15">
        <v>0</v>
      </c>
      <c r="N7157" s="15">
        <v>0</v>
      </c>
    </row>
    <row r="7158" spans="1:14" x14ac:dyDescent="0.15">
      <c r="A7158" t="str">
        <f t="shared" si="117"/>
        <v>202006_326_4562342690050</v>
      </c>
      <c r="B7158" s="15">
        <v>202006</v>
      </c>
      <c r="C7158" s="15">
        <v>326</v>
      </c>
      <c r="D7158" s="15" t="s">
        <v>84</v>
      </c>
      <c r="E7158" s="16">
        <v>4562342690050</v>
      </c>
      <c r="F7158" s="15">
        <v>0</v>
      </c>
      <c r="G7158" s="15">
        <v>0</v>
      </c>
      <c r="H7158" s="15" t="s">
        <v>22</v>
      </c>
      <c r="I7158" s="15" t="s">
        <v>19</v>
      </c>
      <c r="J7158" s="15" t="s">
        <v>329</v>
      </c>
      <c r="K7158" s="15">
        <v>6</v>
      </c>
      <c r="L7158" s="15">
        <v>0</v>
      </c>
      <c r="M7158" s="15">
        <v>0</v>
      </c>
      <c r="N7158" s="15">
        <v>0</v>
      </c>
    </row>
    <row r="7159" spans="1:14" x14ac:dyDescent="0.15">
      <c r="A7159" t="str">
        <f t="shared" si="117"/>
        <v>202006_326_4562342690043</v>
      </c>
      <c r="B7159" s="15">
        <v>202006</v>
      </c>
      <c r="C7159" s="15">
        <v>326</v>
      </c>
      <c r="D7159" s="15" t="s">
        <v>84</v>
      </c>
      <c r="E7159" s="16">
        <v>4562342690043</v>
      </c>
      <c r="F7159" s="15">
        <v>0</v>
      </c>
      <c r="G7159" s="15">
        <v>0</v>
      </c>
      <c r="H7159" s="15" t="s">
        <v>21</v>
      </c>
      <c r="I7159" s="15" t="s">
        <v>19</v>
      </c>
      <c r="J7159" s="15" t="s">
        <v>329</v>
      </c>
      <c r="K7159" s="15">
        <v>22</v>
      </c>
      <c r="L7159" s="15">
        <v>0</v>
      </c>
      <c r="M7159" s="15">
        <v>0</v>
      </c>
      <c r="N7159" s="15">
        <v>0</v>
      </c>
    </row>
    <row r="7160" spans="1:14" x14ac:dyDescent="0.15">
      <c r="A7160" t="str">
        <f t="shared" si="117"/>
        <v>202006_326_4562342690067</v>
      </c>
      <c r="B7160" s="15">
        <v>202006</v>
      </c>
      <c r="C7160" s="15">
        <v>326</v>
      </c>
      <c r="D7160" s="15" t="s">
        <v>84</v>
      </c>
      <c r="E7160" s="16">
        <v>4562342690067</v>
      </c>
      <c r="F7160" s="15">
        <v>0</v>
      </c>
      <c r="G7160" s="15">
        <v>0</v>
      </c>
      <c r="H7160" s="15" t="s">
        <v>23</v>
      </c>
      <c r="I7160" s="15" t="s">
        <v>19</v>
      </c>
      <c r="J7160" s="15" t="s">
        <v>329</v>
      </c>
      <c r="K7160" s="15">
        <v>24</v>
      </c>
      <c r="L7160" s="15">
        <v>0</v>
      </c>
      <c r="M7160" s="15">
        <v>0</v>
      </c>
      <c r="N7160" s="15">
        <v>0</v>
      </c>
    </row>
    <row r="7161" spans="1:14" x14ac:dyDescent="0.15">
      <c r="A7161" t="str">
        <f t="shared" si="117"/>
        <v>202006_326_4562342690074</v>
      </c>
      <c r="B7161" s="15">
        <v>202006</v>
      </c>
      <c r="C7161" s="15">
        <v>326</v>
      </c>
      <c r="D7161" s="15" t="s">
        <v>84</v>
      </c>
      <c r="E7161" s="16">
        <v>4562342690074</v>
      </c>
      <c r="F7161" s="15">
        <v>0</v>
      </c>
      <c r="G7161" s="15">
        <v>0</v>
      </c>
      <c r="H7161" s="15" t="s">
        <v>24</v>
      </c>
      <c r="I7161" s="15" t="s">
        <v>19</v>
      </c>
      <c r="J7161" s="15" t="s">
        <v>329</v>
      </c>
      <c r="K7161" s="15">
        <v>17</v>
      </c>
      <c r="L7161" s="15">
        <v>0</v>
      </c>
      <c r="M7161" s="15">
        <v>0</v>
      </c>
      <c r="N7161" s="15">
        <v>0</v>
      </c>
    </row>
    <row r="7162" spans="1:14" x14ac:dyDescent="0.15">
      <c r="A7162" t="str">
        <f t="shared" si="117"/>
        <v>202006_326_4562342690081</v>
      </c>
      <c r="B7162" s="15">
        <v>202006</v>
      </c>
      <c r="C7162" s="15">
        <v>326</v>
      </c>
      <c r="D7162" s="15" t="s">
        <v>84</v>
      </c>
      <c r="E7162" s="16">
        <v>4562342690081</v>
      </c>
      <c r="F7162" s="15">
        <v>0</v>
      </c>
      <c r="G7162" s="15">
        <v>0</v>
      </c>
      <c r="H7162" s="15" t="s">
        <v>25</v>
      </c>
      <c r="I7162" s="15" t="s">
        <v>19</v>
      </c>
      <c r="J7162" s="15" t="s">
        <v>329</v>
      </c>
      <c r="K7162" s="15">
        <v>4</v>
      </c>
      <c r="L7162" s="15">
        <v>1</v>
      </c>
      <c r="M7162" s="15">
        <v>0</v>
      </c>
      <c r="N7162" s="15">
        <v>0</v>
      </c>
    </row>
    <row r="7163" spans="1:14" x14ac:dyDescent="0.15">
      <c r="A7163" t="str">
        <f t="shared" si="117"/>
        <v>202006_343_4562342690029</v>
      </c>
      <c r="B7163" s="15">
        <v>202006</v>
      </c>
      <c r="C7163" s="15">
        <v>343</v>
      </c>
      <c r="D7163" s="15" t="s">
        <v>88</v>
      </c>
      <c r="E7163" s="16">
        <v>4562342690029</v>
      </c>
      <c r="F7163" s="15">
        <v>0</v>
      </c>
      <c r="G7163" s="15">
        <v>0</v>
      </c>
      <c r="H7163" s="15" t="s">
        <v>18</v>
      </c>
      <c r="I7163" s="15" t="s">
        <v>19</v>
      </c>
      <c r="J7163" s="15" t="s">
        <v>329</v>
      </c>
      <c r="K7163" s="15">
        <v>16</v>
      </c>
      <c r="L7163" s="15">
        <v>0</v>
      </c>
      <c r="M7163" s="15">
        <v>0</v>
      </c>
      <c r="N7163" s="15">
        <v>0</v>
      </c>
    </row>
    <row r="7164" spans="1:14" x14ac:dyDescent="0.15">
      <c r="A7164" t="str">
        <f t="shared" si="117"/>
        <v>202006_343_4562342690036</v>
      </c>
      <c r="B7164" s="15">
        <v>202006</v>
      </c>
      <c r="C7164" s="15">
        <v>343</v>
      </c>
      <c r="D7164" s="15" t="s">
        <v>88</v>
      </c>
      <c r="E7164" s="16">
        <v>4562342690036</v>
      </c>
      <c r="F7164" s="15">
        <v>0</v>
      </c>
      <c r="G7164" s="15">
        <v>0</v>
      </c>
      <c r="H7164" s="15" t="s">
        <v>20</v>
      </c>
      <c r="I7164" s="15" t="s">
        <v>19</v>
      </c>
      <c r="J7164" s="15" t="s">
        <v>329</v>
      </c>
      <c r="K7164" s="15">
        <v>2</v>
      </c>
      <c r="L7164" s="15">
        <v>0</v>
      </c>
      <c r="M7164" s="15">
        <v>0</v>
      </c>
      <c r="N7164" s="15">
        <v>0</v>
      </c>
    </row>
    <row r="7165" spans="1:14" x14ac:dyDescent="0.15">
      <c r="A7165" t="str">
        <f t="shared" si="117"/>
        <v>202006_343_4562342690050</v>
      </c>
      <c r="B7165" s="15">
        <v>202006</v>
      </c>
      <c r="C7165" s="15">
        <v>343</v>
      </c>
      <c r="D7165" s="15" t="s">
        <v>88</v>
      </c>
      <c r="E7165" s="16">
        <v>4562342690050</v>
      </c>
      <c r="F7165" s="15">
        <v>0</v>
      </c>
      <c r="G7165" s="15">
        <v>0</v>
      </c>
      <c r="H7165" s="15" t="s">
        <v>22</v>
      </c>
      <c r="I7165" s="15" t="s">
        <v>19</v>
      </c>
      <c r="J7165" s="15" t="s">
        <v>329</v>
      </c>
      <c r="K7165" s="15">
        <v>3</v>
      </c>
      <c r="L7165" s="15">
        <v>0</v>
      </c>
      <c r="M7165" s="15">
        <v>0</v>
      </c>
      <c r="N7165" s="15">
        <v>0</v>
      </c>
    </row>
    <row r="7166" spans="1:14" x14ac:dyDescent="0.15">
      <c r="A7166" t="str">
        <f t="shared" si="117"/>
        <v>202006_343_4562342690043</v>
      </c>
      <c r="B7166" s="15">
        <v>202006</v>
      </c>
      <c r="C7166" s="15">
        <v>343</v>
      </c>
      <c r="D7166" s="15" t="s">
        <v>88</v>
      </c>
      <c r="E7166" s="16">
        <v>4562342690043</v>
      </c>
      <c r="F7166" s="15">
        <v>0</v>
      </c>
      <c r="G7166" s="15">
        <v>0</v>
      </c>
      <c r="H7166" s="15" t="s">
        <v>21</v>
      </c>
      <c r="I7166" s="15" t="s">
        <v>19</v>
      </c>
      <c r="J7166" s="15" t="s">
        <v>329</v>
      </c>
      <c r="K7166" s="15">
        <v>10</v>
      </c>
      <c r="L7166" s="15">
        <v>0</v>
      </c>
      <c r="M7166" s="15">
        <v>0</v>
      </c>
      <c r="N7166" s="15">
        <v>0</v>
      </c>
    </row>
    <row r="7167" spans="1:14" x14ac:dyDescent="0.15">
      <c r="A7167" t="str">
        <f t="shared" si="117"/>
        <v>202006_343_4562342690067</v>
      </c>
      <c r="B7167" s="15">
        <v>202006</v>
      </c>
      <c r="C7167" s="15">
        <v>343</v>
      </c>
      <c r="D7167" s="15" t="s">
        <v>88</v>
      </c>
      <c r="E7167" s="16">
        <v>4562342690067</v>
      </c>
      <c r="F7167" s="15">
        <v>0</v>
      </c>
      <c r="G7167" s="15">
        <v>0</v>
      </c>
      <c r="H7167" s="15" t="s">
        <v>23</v>
      </c>
      <c r="I7167" s="15" t="s">
        <v>19</v>
      </c>
      <c r="J7167" s="15" t="s">
        <v>329</v>
      </c>
      <c r="K7167" s="15">
        <v>18</v>
      </c>
      <c r="L7167" s="15">
        <v>0</v>
      </c>
      <c r="M7167" s="15">
        <v>0</v>
      </c>
      <c r="N7167" s="15">
        <v>0</v>
      </c>
    </row>
    <row r="7168" spans="1:14" x14ac:dyDescent="0.15">
      <c r="A7168" t="str">
        <f t="shared" si="117"/>
        <v>202006_343_4562342690074</v>
      </c>
      <c r="B7168" s="15">
        <v>202006</v>
      </c>
      <c r="C7168" s="15">
        <v>343</v>
      </c>
      <c r="D7168" s="15" t="s">
        <v>88</v>
      </c>
      <c r="E7168" s="16">
        <v>4562342690074</v>
      </c>
      <c r="F7168" s="15">
        <v>0</v>
      </c>
      <c r="G7168" s="15">
        <v>0</v>
      </c>
      <c r="H7168" s="15" t="s">
        <v>24</v>
      </c>
      <c r="I7168" s="15" t="s">
        <v>19</v>
      </c>
      <c r="J7168" s="15" t="s">
        <v>329</v>
      </c>
      <c r="K7168" s="15">
        <v>12</v>
      </c>
      <c r="L7168" s="15">
        <v>0</v>
      </c>
      <c r="M7168" s="15">
        <v>0</v>
      </c>
      <c r="N7168" s="15">
        <v>0</v>
      </c>
    </row>
    <row r="7169" spans="1:14" x14ac:dyDescent="0.15">
      <c r="A7169" t="str">
        <f t="shared" si="117"/>
        <v>202006_343_4562342690081</v>
      </c>
      <c r="B7169" s="15">
        <v>202006</v>
      </c>
      <c r="C7169" s="15">
        <v>343</v>
      </c>
      <c r="D7169" s="15" t="s">
        <v>88</v>
      </c>
      <c r="E7169" s="16">
        <v>4562342690081</v>
      </c>
      <c r="F7169" s="15">
        <v>0</v>
      </c>
      <c r="G7169" s="15">
        <v>0</v>
      </c>
      <c r="H7169" s="15" t="s">
        <v>25</v>
      </c>
      <c r="I7169" s="15" t="s">
        <v>19</v>
      </c>
      <c r="J7169" s="15" t="s">
        <v>329</v>
      </c>
      <c r="K7169" s="15">
        <v>3</v>
      </c>
      <c r="L7169" s="15">
        <v>0</v>
      </c>
      <c r="M7169" s="15">
        <v>0</v>
      </c>
      <c r="N7169" s="15">
        <v>0</v>
      </c>
    </row>
    <row r="7170" spans="1:14" x14ac:dyDescent="0.15">
      <c r="A7170" t="str">
        <f t="shared" si="117"/>
        <v>202006_348_4562342690029</v>
      </c>
      <c r="B7170" s="15">
        <v>202006</v>
      </c>
      <c r="C7170" s="15">
        <v>348</v>
      </c>
      <c r="D7170" s="15" t="s">
        <v>89</v>
      </c>
      <c r="E7170" s="16">
        <v>4562342690029</v>
      </c>
      <c r="F7170" s="15">
        <v>0</v>
      </c>
      <c r="G7170" s="15">
        <v>0</v>
      </c>
      <c r="H7170" s="15" t="s">
        <v>18</v>
      </c>
      <c r="I7170" s="15" t="s">
        <v>19</v>
      </c>
      <c r="J7170" s="15" t="s">
        <v>329</v>
      </c>
      <c r="K7170" s="15">
        <v>17</v>
      </c>
      <c r="L7170" s="15">
        <v>1</v>
      </c>
      <c r="M7170" s="15">
        <v>0</v>
      </c>
      <c r="N7170" s="15">
        <v>0</v>
      </c>
    </row>
    <row r="7171" spans="1:14" x14ac:dyDescent="0.15">
      <c r="A7171" t="str">
        <f t="shared" si="117"/>
        <v>202006_348_4562342690036</v>
      </c>
      <c r="B7171" s="15">
        <v>202006</v>
      </c>
      <c r="C7171" s="15">
        <v>348</v>
      </c>
      <c r="D7171" s="15" t="s">
        <v>89</v>
      </c>
      <c r="E7171" s="16">
        <v>4562342690036</v>
      </c>
      <c r="F7171" s="15">
        <v>0</v>
      </c>
      <c r="G7171" s="15">
        <v>0</v>
      </c>
      <c r="H7171" s="15" t="s">
        <v>20</v>
      </c>
      <c r="I7171" s="15" t="s">
        <v>19</v>
      </c>
      <c r="J7171" s="15" t="s">
        <v>329</v>
      </c>
      <c r="K7171" s="15">
        <v>6</v>
      </c>
      <c r="L7171" s="15">
        <v>0</v>
      </c>
      <c r="M7171" s="15">
        <v>0</v>
      </c>
      <c r="N7171" s="15">
        <v>0</v>
      </c>
    </row>
    <row r="7172" spans="1:14" x14ac:dyDescent="0.15">
      <c r="A7172" t="str">
        <f t="shared" si="117"/>
        <v>202006_348_4562342690050</v>
      </c>
      <c r="B7172" s="15">
        <v>202006</v>
      </c>
      <c r="C7172" s="15">
        <v>348</v>
      </c>
      <c r="D7172" s="15" t="s">
        <v>89</v>
      </c>
      <c r="E7172" s="16">
        <v>4562342690050</v>
      </c>
      <c r="F7172" s="15">
        <v>0</v>
      </c>
      <c r="G7172" s="15">
        <v>0</v>
      </c>
      <c r="H7172" s="15" t="s">
        <v>22</v>
      </c>
      <c r="I7172" s="15" t="s">
        <v>19</v>
      </c>
      <c r="J7172" s="15" t="s">
        <v>329</v>
      </c>
      <c r="K7172" s="15">
        <v>3</v>
      </c>
      <c r="L7172" s="15">
        <v>0</v>
      </c>
      <c r="M7172" s="15">
        <v>0</v>
      </c>
      <c r="N7172" s="15">
        <v>0</v>
      </c>
    </row>
    <row r="7173" spans="1:14" x14ac:dyDescent="0.15">
      <c r="A7173" t="str">
        <f t="shared" si="117"/>
        <v>202006_348_4562342690043</v>
      </c>
      <c r="B7173" s="15">
        <v>202006</v>
      </c>
      <c r="C7173" s="15">
        <v>348</v>
      </c>
      <c r="D7173" s="15" t="s">
        <v>89</v>
      </c>
      <c r="E7173" s="16">
        <v>4562342690043</v>
      </c>
      <c r="F7173" s="15">
        <v>0</v>
      </c>
      <c r="G7173" s="15">
        <v>0</v>
      </c>
      <c r="H7173" s="15" t="s">
        <v>21</v>
      </c>
      <c r="I7173" s="15" t="s">
        <v>19</v>
      </c>
      <c r="J7173" s="15" t="s">
        <v>329</v>
      </c>
      <c r="K7173" s="15">
        <v>10</v>
      </c>
      <c r="L7173" s="15">
        <v>1</v>
      </c>
      <c r="M7173" s="15">
        <v>0</v>
      </c>
      <c r="N7173" s="15">
        <v>0</v>
      </c>
    </row>
    <row r="7174" spans="1:14" x14ac:dyDescent="0.15">
      <c r="A7174" t="str">
        <f t="shared" si="117"/>
        <v>202006_348_4562342690067</v>
      </c>
      <c r="B7174" s="15">
        <v>202006</v>
      </c>
      <c r="C7174" s="15">
        <v>348</v>
      </c>
      <c r="D7174" s="15" t="s">
        <v>89</v>
      </c>
      <c r="E7174" s="16">
        <v>4562342690067</v>
      </c>
      <c r="F7174" s="15">
        <v>0</v>
      </c>
      <c r="G7174" s="15">
        <v>0</v>
      </c>
      <c r="H7174" s="15" t="s">
        <v>23</v>
      </c>
      <c r="I7174" s="15" t="s">
        <v>19</v>
      </c>
      <c r="J7174" s="15" t="s">
        <v>329</v>
      </c>
      <c r="K7174" s="15">
        <v>21</v>
      </c>
      <c r="L7174" s="15">
        <v>0</v>
      </c>
      <c r="M7174" s="15">
        <v>0</v>
      </c>
      <c r="N7174" s="15">
        <v>0</v>
      </c>
    </row>
    <row r="7175" spans="1:14" x14ac:dyDescent="0.15">
      <c r="A7175" t="str">
        <f t="shared" si="117"/>
        <v>202006_348_4562342690074</v>
      </c>
      <c r="B7175" s="15">
        <v>202006</v>
      </c>
      <c r="C7175" s="15">
        <v>348</v>
      </c>
      <c r="D7175" s="15" t="s">
        <v>89</v>
      </c>
      <c r="E7175" s="16">
        <v>4562342690074</v>
      </c>
      <c r="F7175" s="15">
        <v>0</v>
      </c>
      <c r="G7175" s="15">
        <v>0</v>
      </c>
      <c r="H7175" s="15" t="s">
        <v>24</v>
      </c>
      <c r="I7175" s="15" t="s">
        <v>19</v>
      </c>
      <c r="J7175" s="15" t="s">
        <v>329</v>
      </c>
      <c r="K7175" s="15">
        <v>18</v>
      </c>
      <c r="L7175" s="15">
        <v>2</v>
      </c>
      <c r="M7175" s="15">
        <v>0</v>
      </c>
      <c r="N7175" s="15">
        <v>0</v>
      </c>
    </row>
    <row r="7176" spans="1:14" x14ac:dyDescent="0.15">
      <c r="A7176" t="str">
        <f t="shared" si="117"/>
        <v>202006_348_4562342690081</v>
      </c>
      <c r="B7176" s="15">
        <v>202006</v>
      </c>
      <c r="C7176" s="15">
        <v>348</v>
      </c>
      <c r="D7176" s="15" t="s">
        <v>89</v>
      </c>
      <c r="E7176" s="16">
        <v>4562342690081</v>
      </c>
      <c r="F7176" s="15">
        <v>0</v>
      </c>
      <c r="G7176" s="15">
        <v>0</v>
      </c>
      <c r="H7176" s="15" t="s">
        <v>25</v>
      </c>
      <c r="I7176" s="15" t="s">
        <v>19</v>
      </c>
      <c r="J7176" s="15" t="s">
        <v>329</v>
      </c>
      <c r="K7176" s="15">
        <v>3</v>
      </c>
      <c r="L7176" s="15">
        <v>0</v>
      </c>
      <c r="M7176" s="15">
        <v>0</v>
      </c>
      <c r="N7176" s="15">
        <v>0</v>
      </c>
    </row>
    <row r="7177" spans="1:14" x14ac:dyDescent="0.15">
      <c r="A7177" t="str">
        <f t="shared" si="117"/>
        <v>202006_364_4562342690029</v>
      </c>
      <c r="B7177" s="15">
        <v>202006</v>
      </c>
      <c r="C7177" s="15">
        <v>364</v>
      </c>
      <c r="D7177" s="15" t="s">
        <v>92</v>
      </c>
      <c r="E7177" s="16">
        <v>4562342690029</v>
      </c>
      <c r="F7177" s="15">
        <v>0</v>
      </c>
      <c r="G7177" s="15">
        <v>0</v>
      </c>
      <c r="H7177" s="15" t="s">
        <v>18</v>
      </c>
      <c r="I7177" s="15" t="s">
        <v>19</v>
      </c>
      <c r="J7177" s="15" t="s">
        <v>329</v>
      </c>
      <c r="K7177" s="15">
        <v>15</v>
      </c>
      <c r="L7177" s="15">
        <v>0</v>
      </c>
      <c r="M7177" s="15">
        <v>0</v>
      </c>
      <c r="N7177" s="15">
        <v>0</v>
      </c>
    </row>
    <row r="7178" spans="1:14" x14ac:dyDescent="0.15">
      <c r="A7178" t="str">
        <f t="shared" si="117"/>
        <v>202006_364_4562342690036</v>
      </c>
      <c r="B7178" s="15">
        <v>202006</v>
      </c>
      <c r="C7178" s="15">
        <v>364</v>
      </c>
      <c r="D7178" s="15" t="s">
        <v>92</v>
      </c>
      <c r="E7178" s="16">
        <v>4562342690036</v>
      </c>
      <c r="F7178" s="15">
        <v>0</v>
      </c>
      <c r="G7178" s="15">
        <v>0</v>
      </c>
      <c r="H7178" s="15" t="s">
        <v>20</v>
      </c>
      <c r="I7178" s="15" t="s">
        <v>19</v>
      </c>
      <c r="J7178" s="15" t="s">
        <v>329</v>
      </c>
      <c r="K7178" s="15">
        <v>3</v>
      </c>
      <c r="L7178" s="15">
        <v>0</v>
      </c>
      <c r="M7178" s="15">
        <v>0</v>
      </c>
      <c r="N7178" s="15">
        <v>0</v>
      </c>
    </row>
    <row r="7179" spans="1:14" x14ac:dyDescent="0.15">
      <c r="A7179" t="str">
        <f t="shared" si="117"/>
        <v>202006_364_4562342690050</v>
      </c>
      <c r="B7179" s="15">
        <v>202006</v>
      </c>
      <c r="C7179" s="15">
        <v>364</v>
      </c>
      <c r="D7179" s="15" t="s">
        <v>92</v>
      </c>
      <c r="E7179" s="16">
        <v>4562342690050</v>
      </c>
      <c r="F7179" s="15">
        <v>0</v>
      </c>
      <c r="G7179" s="15">
        <v>0</v>
      </c>
      <c r="H7179" s="15" t="s">
        <v>22</v>
      </c>
      <c r="I7179" s="15" t="s">
        <v>19</v>
      </c>
      <c r="J7179" s="15" t="s">
        <v>329</v>
      </c>
      <c r="K7179" s="15">
        <v>2</v>
      </c>
      <c r="L7179" s="15">
        <v>1</v>
      </c>
      <c r="M7179" s="15">
        <v>0</v>
      </c>
      <c r="N7179" s="15">
        <v>0</v>
      </c>
    </row>
    <row r="7180" spans="1:14" x14ac:dyDescent="0.15">
      <c r="A7180" t="str">
        <f t="shared" si="117"/>
        <v>202006_364_4562342690043</v>
      </c>
      <c r="B7180" s="15">
        <v>202006</v>
      </c>
      <c r="C7180" s="15">
        <v>364</v>
      </c>
      <c r="D7180" s="15" t="s">
        <v>92</v>
      </c>
      <c r="E7180" s="16">
        <v>4562342690043</v>
      </c>
      <c r="F7180" s="15">
        <v>0</v>
      </c>
      <c r="G7180" s="15">
        <v>0</v>
      </c>
      <c r="H7180" s="15" t="s">
        <v>21</v>
      </c>
      <c r="I7180" s="15" t="s">
        <v>19</v>
      </c>
      <c r="J7180" s="15" t="s">
        <v>329</v>
      </c>
      <c r="K7180" s="15">
        <v>11</v>
      </c>
      <c r="L7180" s="15">
        <v>0</v>
      </c>
      <c r="M7180" s="15">
        <v>0</v>
      </c>
      <c r="N7180" s="15">
        <v>0</v>
      </c>
    </row>
    <row r="7181" spans="1:14" x14ac:dyDescent="0.15">
      <c r="A7181" t="str">
        <f t="shared" si="117"/>
        <v>202006_364_4562342690067</v>
      </c>
      <c r="B7181" s="15">
        <v>202006</v>
      </c>
      <c r="C7181" s="15">
        <v>364</v>
      </c>
      <c r="D7181" s="15" t="s">
        <v>92</v>
      </c>
      <c r="E7181" s="16">
        <v>4562342690067</v>
      </c>
      <c r="F7181" s="15">
        <v>0</v>
      </c>
      <c r="G7181" s="15">
        <v>0</v>
      </c>
      <c r="H7181" s="15" t="s">
        <v>23</v>
      </c>
      <c r="I7181" s="15" t="s">
        <v>19</v>
      </c>
      <c r="J7181" s="15" t="s">
        <v>329</v>
      </c>
      <c r="K7181" s="15">
        <v>15</v>
      </c>
      <c r="L7181" s="15">
        <v>0</v>
      </c>
      <c r="M7181" s="15">
        <v>0</v>
      </c>
      <c r="N7181" s="15">
        <v>0</v>
      </c>
    </row>
    <row r="7182" spans="1:14" x14ac:dyDescent="0.15">
      <c r="A7182" t="str">
        <f t="shared" si="117"/>
        <v>202006_364_4562342690074</v>
      </c>
      <c r="B7182" s="15">
        <v>202006</v>
      </c>
      <c r="C7182" s="15">
        <v>364</v>
      </c>
      <c r="D7182" s="15" t="s">
        <v>92</v>
      </c>
      <c r="E7182" s="16">
        <v>4562342690074</v>
      </c>
      <c r="F7182" s="15">
        <v>0</v>
      </c>
      <c r="G7182" s="15">
        <v>0</v>
      </c>
      <c r="H7182" s="15" t="s">
        <v>24</v>
      </c>
      <c r="I7182" s="15" t="s">
        <v>19</v>
      </c>
      <c r="J7182" s="15" t="s">
        <v>329</v>
      </c>
      <c r="K7182" s="15">
        <v>13</v>
      </c>
      <c r="L7182" s="15">
        <v>0</v>
      </c>
      <c r="M7182" s="15">
        <v>0</v>
      </c>
      <c r="N7182" s="15">
        <v>0</v>
      </c>
    </row>
    <row r="7183" spans="1:14" x14ac:dyDescent="0.15">
      <c r="A7183" t="str">
        <f t="shared" si="117"/>
        <v>202006_364_4562342690081</v>
      </c>
      <c r="B7183" s="15">
        <v>202006</v>
      </c>
      <c r="C7183" s="15">
        <v>364</v>
      </c>
      <c r="D7183" s="15" t="s">
        <v>92</v>
      </c>
      <c r="E7183" s="16">
        <v>4562342690081</v>
      </c>
      <c r="F7183" s="15">
        <v>0</v>
      </c>
      <c r="G7183" s="15">
        <v>0</v>
      </c>
      <c r="H7183" s="15" t="s">
        <v>25</v>
      </c>
      <c r="I7183" s="15" t="s">
        <v>19</v>
      </c>
      <c r="J7183" s="15" t="s">
        <v>329</v>
      </c>
      <c r="K7183" s="15">
        <v>4</v>
      </c>
      <c r="L7183" s="15">
        <v>0</v>
      </c>
      <c r="M7183" s="15">
        <v>0</v>
      </c>
      <c r="N7183" s="15">
        <v>0</v>
      </c>
    </row>
    <row r="7184" spans="1:14" x14ac:dyDescent="0.15">
      <c r="A7184" t="str">
        <f t="shared" si="117"/>
        <v>202006_397_4562342690029</v>
      </c>
      <c r="B7184" s="15">
        <v>202006</v>
      </c>
      <c r="C7184" s="15">
        <v>397</v>
      </c>
      <c r="D7184" s="15" t="s">
        <v>104</v>
      </c>
      <c r="E7184" s="16">
        <v>4562342690029</v>
      </c>
      <c r="F7184" s="15">
        <v>0</v>
      </c>
      <c r="G7184" s="15">
        <v>0</v>
      </c>
      <c r="H7184" s="15" t="s">
        <v>18</v>
      </c>
      <c r="I7184" s="15" t="s">
        <v>19</v>
      </c>
      <c r="J7184" s="15" t="s">
        <v>329</v>
      </c>
      <c r="K7184" s="15">
        <v>12</v>
      </c>
      <c r="L7184" s="15">
        <v>0</v>
      </c>
      <c r="M7184" s="15">
        <v>0</v>
      </c>
      <c r="N7184" s="15">
        <v>0</v>
      </c>
    </row>
    <row r="7185" spans="1:14" x14ac:dyDescent="0.15">
      <c r="A7185" t="str">
        <f t="shared" si="117"/>
        <v>202006_397_4562342690036</v>
      </c>
      <c r="B7185" s="15">
        <v>202006</v>
      </c>
      <c r="C7185" s="15">
        <v>397</v>
      </c>
      <c r="D7185" s="15" t="s">
        <v>104</v>
      </c>
      <c r="E7185" s="16">
        <v>4562342690036</v>
      </c>
      <c r="F7185" s="15">
        <v>0</v>
      </c>
      <c r="G7185" s="15">
        <v>0</v>
      </c>
      <c r="H7185" s="15" t="s">
        <v>20</v>
      </c>
      <c r="I7185" s="15" t="s">
        <v>19</v>
      </c>
      <c r="J7185" s="15" t="s">
        <v>329</v>
      </c>
      <c r="K7185" s="15">
        <v>5</v>
      </c>
      <c r="L7185" s="15">
        <v>0</v>
      </c>
      <c r="M7185" s="15">
        <v>0</v>
      </c>
      <c r="N7185" s="15">
        <v>0</v>
      </c>
    </row>
    <row r="7186" spans="1:14" x14ac:dyDescent="0.15">
      <c r="A7186" t="str">
        <f t="shared" si="117"/>
        <v>202006_397_4562342690050</v>
      </c>
      <c r="B7186" s="15">
        <v>202006</v>
      </c>
      <c r="C7186" s="15">
        <v>397</v>
      </c>
      <c r="D7186" s="15" t="s">
        <v>104</v>
      </c>
      <c r="E7186" s="16">
        <v>4562342690050</v>
      </c>
      <c r="F7186" s="15">
        <v>0</v>
      </c>
      <c r="G7186" s="15">
        <v>0</v>
      </c>
      <c r="H7186" s="15" t="s">
        <v>22</v>
      </c>
      <c r="I7186" s="15" t="s">
        <v>19</v>
      </c>
      <c r="J7186" s="15" t="s">
        <v>329</v>
      </c>
      <c r="K7186" s="15">
        <v>2</v>
      </c>
      <c r="L7186" s="15">
        <v>0</v>
      </c>
      <c r="M7186" s="15">
        <v>0</v>
      </c>
      <c r="N7186" s="15">
        <v>0</v>
      </c>
    </row>
    <row r="7187" spans="1:14" x14ac:dyDescent="0.15">
      <c r="A7187" t="str">
        <f t="shared" si="117"/>
        <v>202006_397_4562342690043</v>
      </c>
      <c r="B7187" s="15">
        <v>202006</v>
      </c>
      <c r="C7187" s="15">
        <v>397</v>
      </c>
      <c r="D7187" s="15" t="s">
        <v>104</v>
      </c>
      <c r="E7187" s="16">
        <v>4562342690043</v>
      </c>
      <c r="F7187" s="15">
        <v>0</v>
      </c>
      <c r="G7187" s="15">
        <v>0</v>
      </c>
      <c r="H7187" s="15" t="s">
        <v>21</v>
      </c>
      <c r="I7187" s="15" t="s">
        <v>19</v>
      </c>
      <c r="J7187" s="15" t="s">
        <v>329</v>
      </c>
      <c r="K7187" s="15">
        <v>5</v>
      </c>
      <c r="L7187" s="15">
        <v>0</v>
      </c>
      <c r="M7187" s="15">
        <v>0</v>
      </c>
      <c r="N7187" s="15">
        <v>0</v>
      </c>
    </row>
    <row r="7188" spans="1:14" x14ac:dyDescent="0.15">
      <c r="A7188" t="str">
        <f t="shared" si="117"/>
        <v>202006_397_4562342690067</v>
      </c>
      <c r="B7188" s="15">
        <v>202006</v>
      </c>
      <c r="C7188" s="15">
        <v>397</v>
      </c>
      <c r="D7188" s="15" t="s">
        <v>104</v>
      </c>
      <c r="E7188" s="16">
        <v>4562342690067</v>
      </c>
      <c r="F7188" s="15">
        <v>0</v>
      </c>
      <c r="G7188" s="15">
        <v>0</v>
      </c>
      <c r="H7188" s="15" t="s">
        <v>23</v>
      </c>
      <c r="I7188" s="15" t="s">
        <v>19</v>
      </c>
      <c r="J7188" s="15" t="s">
        <v>329</v>
      </c>
      <c r="K7188" s="15">
        <v>15</v>
      </c>
      <c r="L7188" s="15">
        <v>0</v>
      </c>
      <c r="M7188" s="15">
        <v>0</v>
      </c>
      <c r="N7188" s="15">
        <v>0</v>
      </c>
    </row>
    <row r="7189" spans="1:14" x14ac:dyDescent="0.15">
      <c r="A7189" t="str">
        <f t="shared" si="117"/>
        <v>202006_397_4562342690074</v>
      </c>
      <c r="B7189" s="15">
        <v>202006</v>
      </c>
      <c r="C7189" s="15">
        <v>397</v>
      </c>
      <c r="D7189" s="15" t="s">
        <v>104</v>
      </c>
      <c r="E7189" s="16">
        <v>4562342690074</v>
      </c>
      <c r="F7189" s="15">
        <v>0</v>
      </c>
      <c r="G7189" s="15">
        <v>0</v>
      </c>
      <c r="H7189" s="15" t="s">
        <v>24</v>
      </c>
      <c r="I7189" s="15" t="s">
        <v>19</v>
      </c>
      <c r="J7189" s="15" t="s">
        <v>329</v>
      </c>
      <c r="K7189" s="15">
        <v>11</v>
      </c>
      <c r="L7189" s="15">
        <v>0</v>
      </c>
      <c r="M7189" s="15">
        <v>0</v>
      </c>
      <c r="N7189" s="15">
        <v>0</v>
      </c>
    </row>
    <row r="7190" spans="1:14" x14ac:dyDescent="0.15">
      <c r="A7190" t="str">
        <f t="shared" si="117"/>
        <v>202006_397_4562342690081</v>
      </c>
      <c r="B7190" s="15">
        <v>202006</v>
      </c>
      <c r="C7190" s="15">
        <v>397</v>
      </c>
      <c r="D7190" s="15" t="s">
        <v>104</v>
      </c>
      <c r="E7190" s="16">
        <v>4562342690081</v>
      </c>
      <c r="F7190" s="15">
        <v>0</v>
      </c>
      <c r="G7190" s="15">
        <v>0</v>
      </c>
      <c r="H7190" s="15" t="s">
        <v>25</v>
      </c>
      <c r="I7190" s="15" t="s">
        <v>19</v>
      </c>
      <c r="J7190" s="15" t="s">
        <v>329</v>
      </c>
      <c r="K7190" s="15">
        <v>2</v>
      </c>
      <c r="L7190" s="15">
        <v>1</v>
      </c>
      <c r="M7190" s="15">
        <v>0</v>
      </c>
      <c r="N7190" s="15">
        <v>0</v>
      </c>
    </row>
    <row r="7191" spans="1:14" x14ac:dyDescent="0.15">
      <c r="A7191" t="str">
        <f t="shared" si="117"/>
        <v>202006_415_4562342690029</v>
      </c>
      <c r="B7191" s="15">
        <v>202006</v>
      </c>
      <c r="C7191" s="15">
        <v>415</v>
      </c>
      <c r="D7191" s="15" t="s">
        <v>112</v>
      </c>
      <c r="E7191" s="16">
        <v>4562342690029</v>
      </c>
      <c r="F7191" s="15">
        <v>0</v>
      </c>
      <c r="G7191" s="15">
        <v>0</v>
      </c>
      <c r="H7191" s="15" t="s">
        <v>18</v>
      </c>
      <c r="I7191" s="15" t="s">
        <v>19</v>
      </c>
      <c r="J7191" s="15" t="s">
        <v>329</v>
      </c>
      <c r="K7191" s="15">
        <v>16</v>
      </c>
      <c r="L7191" s="15">
        <v>0</v>
      </c>
      <c r="M7191" s="15">
        <v>0</v>
      </c>
      <c r="N7191" s="15">
        <v>0</v>
      </c>
    </row>
    <row r="7192" spans="1:14" x14ac:dyDescent="0.15">
      <c r="A7192" t="str">
        <f t="shared" si="117"/>
        <v>202006_415_4562342690036</v>
      </c>
      <c r="B7192" s="15">
        <v>202006</v>
      </c>
      <c r="C7192" s="15">
        <v>415</v>
      </c>
      <c r="D7192" s="15" t="s">
        <v>112</v>
      </c>
      <c r="E7192" s="16">
        <v>4562342690036</v>
      </c>
      <c r="F7192" s="15">
        <v>0</v>
      </c>
      <c r="G7192" s="15">
        <v>0</v>
      </c>
      <c r="H7192" s="15" t="s">
        <v>20</v>
      </c>
      <c r="I7192" s="15" t="s">
        <v>19</v>
      </c>
      <c r="J7192" s="15" t="s">
        <v>329</v>
      </c>
      <c r="K7192" s="15">
        <v>8</v>
      </c>
      <c r="L7192" s="15">
        <v>0</v>
      </c>
      <c r="M7192" s="15">
        <v>0</v>
      </c>
      <c r="N7192" s="15">
        <v>0</v>
      </c>
    </row>
    <row r="7193" spans="1:14" x14ac:dyDescent="0.15">
      <c r="A7193" t="str">
        <f t="shared" si="117"/>
        <v>202006_415_4562342690050</v>
      </c>
      <c r="B7193" s="15">
        <v>202006</v>
      </c>
      <c r="C7193" s="15">
        <v>415</v>
      </c>
      <c r="D7193" s="15" t="s">
        <v>112</v>
      </c>
      <c r="E7193" s="16">
        <v>4562342690050</v>
      </c>
      <c r="F7193" s="15">
        <v>0</v>
      </c>
      <c r="G7193" s="15">
        <v>0</v>
      </c>
      <c r="H7193" s="15" t="s">
        <v>22</v>
      </c>
      <c r="I7193" s="15" t="s">
        <v>19</v>
      </c>
      <c r="J7193" s="15" t="s">
        <v>329</v>
      </c>
      <c r="K7193" s="15">
        <v>3</v>
      </c>
      <c r="L7193" s="15">
        <v>0</v>
      </c>
      <c r="M7193" s="15">
        <v>0</v>
      </c>
      <c r="N7193" s="15">
        <v>0</v>
      </c>
    </row>
    <row r="7194" spans="1:14" x14ac:dyDescent="0.15">
      <c r="A7194" t="str">
        <f t="shared" si="117"/>
        <v>202006_415_4562342690043</v>
      </c>
      <c r="B7194" s="15">
        <v>202006</v>
      </c>
      <c r="C7194" s="15">
        <v>415</v>
      </c>
      <c r="D7194" s="15" t="s">
        <v>112</v>
      </c>
      <c r="E7194" s="16">
        <v>4562342690043</v>
      </c>
      <c r="F7194" s="15">
        <v>0</v>
      </c>
      <c r="G7194" s="15">
        <v>0</v>
      </c>
      <c r="H7194" s="15" t="s">
        <v>21</v>
      </c>
      <c r="I7194" s="15" t="s">
        <v>19</v>
      </c>
      <c r="J7194" s="15" t="s">
        <v>329</v>
      </c>
      <c r="K7194" s="15">
        <v>8</v>
      </c>
      <c r="L7194" s="15">
        <v>0</v>
      </c>
      <c r="M7194" s="15">
        <v>0</v>
      </c>
      <c r="N7194" s="15">
        <v>0</v>
      </c>
    </row>
    <row r="7195" spans="1:14" x14ac:dyDescent="0.15">
      <c r="A7195" t="str">
        <f t="shared" si="117"/>
        <v>202006_415_4562342690067</v>
      </c>
      <c r="B7195" s="15">
        <v>202006</v>
      </c>
      <c r="C7195" s="15">
        <v>415</v>
      </c>
      <c r="D7195" s="15" t="s">
        <v>112</v>
      </c>
      <c r="E7195" s="16">
        <v>4562342690067</v>
      </c>
      <c r="F7195" s="15">
        <v>0</v>
      </c>
      <c r="G7195" s="15">
        <v>0</v>
      </c>
      <c r="H7195" s="15" t="s">
        <v>23</v>
      </c>
      <c r="I7195" s="15" t="s">
        <v>19</v>
      </c>
      <c r="J7195" s="15" t="s">
        <v>329</v>
      </c>
      <c r="K7195" s="15">
        <v>13</v>
      </c>
      <c r="L7195" s="15">
        <v>0</v>
      </c>
      <c r="M7195" s="15">
        <v>0</v>
      </c>
      <c r="N7195" s="15">
        <v>0</v>
      </c>
    </row>
    <row r="7196" spans="1:14" x14ac:dyDescent="0.15">
      <c r="A7196" t="str">
        <f t="shared" si="117"/>
        <v>202006_415_4562342690074</v>
      </c>
      <c r="B7196" s="15">
        <v>202006</v>
      </c>
      <c r="C7196" s="15">
        <v>415</v>
      </c>
      <c r="D7196" s="15" t="s">
        <v>112</v>
      </c>
      <c r="E7196" s="16">
        <v>4562342690074</v>
      </c>
      <c r="F7196" s="15">
        <v>0</v>
      </c>
      <c r="G7196" s="15">
        <v>0</v>
      </c>
      <c r="H7196" s="15" t="s">
        <v>24</v>
      </c>
      <c r="I7196" s="15" t="s">
        <v>19</v>
      </c>
      <c r="J7196" s="15" t="s">
        <v>329</v>
      </c>
      <c r="K7196" s="15">
        <v>15</v>
      </c>
      <c r="L7196" s="15">
        <v>0</v>
      </c>
      <c r="M7196" s="15">
        <v>0</v>
      </c>
      <c r="N7196" s="15">
        <v>0</v>
      </c>
    </row>
    <row r="7197" spans="1:14" x14ac:dyDescent="0.15">
      <c r="A7197" t="str">
        <f t="shared" si="117"/>
        <v>202006_415_4562342690081</v>
      </c>
      <c r="B7197" s="15">
        <v>202006</v>
      </c>
      <c r="C7197" s="15">
        <v>415</v>
      </c>
      <c r="D7197" s="15" t="s">
        <v>112</v>
      </c>
      <c r="E7197" s="16">
        <v>4562342690081</v>
      </c>
      <c r="F7197" s="15">
        <v>0</v>
      </c>
      <c r="G7197" s="15">
        <v>0</v>
      </c>
      <c r="H7197" s="15" t="s">
        <v>25</v>
      </c>
      <c r="I7197" s="15" t="s">
        <v>19</v>
      </c>
      <c r="J7197" s="15" t="s">
        <v>329</v>
      </c>
      <c r="K7197" s="15">
        <v>1</v>
      </c>
      <c r="L7197" s="15">
        <v>0</v>
      </c>
      <c r="M7197" s="15">
        <v>0</v>
      </c>
      <c r="N7197" s="15">
        <v>0</v>
      </c>
    </row>
    <row r="7198" spans="1:14" x14ac:dyDescent="0.15">
      <c r="A7198" t="str">
        <f t="shared" si="117"/>
        <v>202006_446_4562342690029</v>
      </c>
      <c r="B7198" s="15">
        <v>202006</v>
      </c>
      <c r="C7198" s="15">
        <v>446</v>
      </c>
      <c r="D7198" s="15" t="s">
        <v>121</v>
      </c>
      <c r="E7198" s="16">
        <v>4562342690029</v>
      </c>
      <c r="F7198" s="15">
        <v>0</v>
      </c>
      <c r="G7198" s="15">
        <v>0</v>
      </c>
      <c r="H7198" s="15" t="s">
        <v>18</v>
      </c>
      <c r="I7198" s="15" t="s">
        <v>19</v>
      </c>
      <c r="J7198" s="15" t="s">
        <v>329</v>
      </c>
      <c r="K7198" s="15">
        <v>16</v>
      </c>
      <c r="L7198" s="15">
        <v>0</v>
      </c>
      <c r="M7198" s="15">
        <v>0</v>
      </c>
      <c r="N7198" s="15">
        <v>0</v>
      </c>
    </row>
    <row r="7199" spans="1:14" x14ac:dyDescent="0.15">
      <c r="A7199" t="str">
        <f t="shared" si="117"/>
        <v>202006_446_4562342690036</v>
      </c>
      <c r="B7199" s="15">
        <v>202006</v>
      </c>
      <c r="C7199" s="15">
        <v>446</v>
      </c>
      <c r="D7199" s="15" t="s">
        <v>121</v>
      </c>
      <c r="E7199" s="16">
        <v>4562342690036</v>
      </c>
      <c r="F7199" s="15">
        <v>0</v>
      </c>
      <c r="G7199" s="15">
        <v>0</v>
      </c>
      <c r="H7199" s="15" t="s">
        <v>20</v>
      </c>
      <c r="I7199" s="15" t="s">
        <v>19</v>
      </c>
      <c r="J7199" s="15" t="s">
        <v>329</v>
      </c>
      <c r="K7199" s="15">
        <v>5</v>
      </c>
      <c r="L7199" s="15">
        <v>0</v>
      </c>
      <c r="M7199" s="15">
        <v>0</v>
      </c>
      <c r="N7199" s="15">
        <v>0</v>
      </c>
    </row>
    <row r="7200" spans="1:14" x14ac:dyDescent="0.15">
      <c r="A7200" t="str">
        <f t="shared" si="117"/>
        <v>202006_446_4562342690050</v>
      </c>
      <c r="B7200" s="15">
        <v>202006</v>
      </c>
      <c r="C7200" s="15">
        <v>446</v>
      </c>
      <c r="D7200" s="15" t="s">
        <v>121</v>
      </c>
      <c r="E7200" s="16">
        <v>4562342690050</v>
      </c>
      <c r="F7200" s="15">
        <v>0</v>
      </c>
      <c r="G7200" s="15">
        <v>0</v>
      </c>
      <c r="H7200" s="15" t="s">
        <v>22</v>
      </c>
      <c r="I7200" s="15" t="s">
        <v>19</v>
      </c>
      <c r="J7200" s="15" t="s">
        <v>329</v>
      </c>
      <c r="K7200" s="15">
        <v>5</v>
      </c>
      <c r="L7200" s="15">
        <v>0</v>
      </c>
      <c r="M7200" s="15">
        <v>0</v>
      </c>
      <c r="N7200" s="15">
        <v>0</v>
      </c>
    </row>
    <row r="7201" spans="1:14" x14ac:dyDescent="0.15">
      <c r="A7201" t="str">
        <f t="shared" si="117"/>
        <v>202006_446_4562342690043</v>
      </c>
      <c r="B7201" s="15">
        <v>202006</v>
      </c>
      <c r="C7201" s="15">
        <v>446</v>
      </c>
      <c r="D7201" s="15" t="s">
        <v>121</v>
      </c>
      <c r="E7201" s="16">
        <v>4562342690043</v>
      </c>
      <c r="F7201" s="15">
        <v>0</v>
      </c>
      <c r="G7201" s="15">
        <v>0</v>
      </c>
      <c r="H7201" s="15" t="s">
        <v>21</v>
      </c>
      <c r="I7201" s="15" t="s">
        <v>19</v>
      </c>
      <c r="J7201" s="15" t="s">
        <v>329</v>
      </c>
      <c r="K7201" s="15">
        <v>9</v>
      </c>
      <c r="L7201" s="15">
        <v>2</v>
      </c>
      <c r="M7201" s="15">
        <v>0</v>
      </c>
      <c r="N7201" s="15">
        <v>0</v>
      </c>
    </row>
    <row r="7202" spans="1:14" x14ac:dyDescent="0.15">
      <c r="A7202" t="str">
        <f t="shared" si="117"/>
        <v>202006_446_4562342690067</v>
      </c>
      <c r="B7202" s="15">
        <v>202006</v>
      </c>
      <c r="C7202" s="15">
        <v>446</v>
      </c>
      <c r="D7202" s="15" t="s">
        <v>121</v>
      </c>
      <c r="E7202" s="16">
        <v>4562342690067</v>
      </c>
      <c r="F7202" s="15">
        <v>0</v>
      </c>
      <c r="G7202" s="15">
        <v>0</v>
      </c>
      <c r="H7202" s="15" t="s">
        <v>23</v>
      </c>
      <c r="I7202" s="15" t="s">
        <v>19</v>
      </c>
      <c r="J7202" s="15" t="s">
        <v>329</v>
      </c>
      <c r="K7202" s="15">
        <v>23</v>
      </c>
      <c r="L7202" s="15">
        <v>0</v>
      </c>
      <c r="M7202" s="15">
        <v>0</v>
      </c>
      <c r="N7202" s="15">
        <v>0</v>
      </c>
    </row>
    <row r="7203" spans="1:14" x14ac:dyDescent="0.15">
      <c r="A7203" t="str">
        <f t="shared" si="117"/>
        <v>202006_446_4562342690074</v>
      </c>
      <c r="B7203" s="15">
        <v>202006</v>
      </c>
      <c r="C7203" s="15">
        <v>446</v>
      </c>
      <c r="D7203" s="15" t="s">
        <v>121</v>
      </c>
      <c r="E7203" s="16">
        <v>4562342690074</v>
      </c>
      <c r="F7203" s="15">
        <v>0</v>
      </c>
      <c r="G7203" s="15">
        <v>0</v>
      </c>
      <c r="H7203" s="15" t="s">
        <v>24</v>
      </c>
      <c r="I7203" s="15" t="s">
        <v>19</v>
      </c>
      <c r="J7203" s="15" t="s">
        <v>329</v>
      </c>
      <c r="K7203" s="15">
        <v>16</v>
      </c>
      <c r="L7203" s="15">
        <v>1</v>
      </c>
      <c r="M7203" s="15">
        <v>0</v>
      </c>
      <c r="N7203" s="15">
        <v>0</v>
      </c>
    </row>
    <row r="7204" spans="1:14" x14ac:dyDescent="0.15">
      <c r="A7204" t="str">
        <f t="shared" si="117"/>
        <v>202006_446_4562342690081</v>
      </c>
      <c r="B7204" s="15">
        <v>202006</v>
      </c>
      <c r="C7204" s="15">
        <v>446</v>
      </c>
      <c r="D7204" s="15" t="s">
        <v>121</v>
      </c>
      <c r="E7204" s="16">
        <v>4562342690081</v>
      </c>
      <c r="F7204" s="15">
        <v>0</v>
      </c>
      <c r="G7204" s="15">
        <v>0</v>
      </c>
      <c r="H7204" s="15" t="s">
        <v>25</v>
      </c>
      <c r="I7204" s="15" t="s">
        <v>19</v>
      </c>
      <c r="J7204" s="15" t="s">
        <v>329</v>
      </c>
      <c r="K7204" s="15">
        <v>2</v>
      </c>
      <c r="L7204" s="15">
        <v>0</v>
      </c>
      <c r="M7204" s="15">
        <v>0</v>
      </c>
      <c r="N7204" s="15">
        <v>0</v>
      </c>
    </row>
    <row r="7205" spans="1:14" x14ac:dyDescent="0.15">
      <c r="A7205" t="str">
        <f t="shared" si="117"/>
        <v>202006_296_4562342690029</v>
      </c>
      <c r="B7205" s="15">
        <v>202006</v>
      </c>
      <c r="C7205" s="15">
        <v>296</v>
      </c>
      <c r="D7205" s="15" t="s">
        <v>69</v>
      </c>
      <c r="E7205" s="16">
        <v>4562342690029</v>
      </c>
      <c r="F7205" s="15">
        <v>0</v>
      </c>
      <c r="G7205" s="15">
        <v>0</v>
      </c>
      <c r="H7205" s="15" t="s">
        <v>18</v>
      </c>
      <c r="I7205" s="15" t="s">
        <v>19</v>
      </c>
      <c r="J7205" s="15" t="s">
        <v>329</v>
      </c>
      <c r="K7205" s="15">
        <v>14</v>
      </c>
      <c r="L7205" s="15">
        <v>1</v>
      </c>
      <c r="M7205" s="15">
        <v>0</v>
      </c>
      <c r="N7205" s="15">
        <v>0</v>
      </c>
    </row>
    <row r="7206" spans="1:14" x14ac:dyDescent="0.15">
      <c r="A7206" t="str">
        <f t="shared" si="117"/>
        <v>202006_296_4562342690036</v>
      </c>
      <c r="B7206" s="15">
        <v>202006</v>
      </c>
      <c r="C7206" s="15">
        <v>296</v>
      </c>
      <c r="D7206" s="15" t="s">
        <v>69</v>
      </c>
      <c r="E7206" s="16">
        <v>4562342690036</v>
      </c>
      <c r="F7206" s="15">
        <v>0</v>
      </c>
      <c r="G7206" s="15">
        <v>0</v>
      </c>
      <c r="H7206" s="15" t="s">
        <v>20</v>
      </c>
      <c r="I7206" s="15" t="s">
        <v>19</v>
      </c>
      <c r="J7206" s="15" t="s">
        <v>329</v>
      </c>
      <c r="K7206" s="15">
        <v>1</v>
      </c>
      <c r="L7206" s="15">
        <v>1</v>
      </c>
      <c r="M7206" s="15">
        <v>0</v>
      </c>
      <c r="N7206" s="15">
        <v>0</v>
      </c>
    </row>
    <row r="7207" spans="1:14" x14ac:dyDescent="0.15">
      <c r="A7207" t="str">
        <f t="shared" si="117"/>
        <v>202006_296_4562342690050</v>
      </c>
      <c r="B7207" s="15">
        <v>202006</v>
      </c>
      <c r="C7207" s="15">
        <v>296</v>
      </c>
      <c r="D7207" s="15" t="s">
        <v>69</v>
      </c>
      <c r="E7207" s="16">
        <v>4562342690050</v>
      </c>
      <c r="F7207" s="15">
        <v>0</v>
      </c>
      <c r="G7207" s="15">
        <v>0</v>
      </c>
      <c r="H7207" s="15" t="s">
        <v>22</v>
      </c>
      <c r="I7207" s="15" t="s">
        <v>19</v>
      </c>
      <c r="J7207" s="15" t="s">
        <v>329</v>
      </c>
      <c r="K7207" s="15">
        <v>4</v>
      </c>
      <c r="L7207" s="15">
        <v>0</v>
      </c>
      <c r="M7207" s="15">
        <v>0</v>
      </c>
      <c r="N7207" s="15">
        <v>0</v>
      </c>
    </row>
    <row r="7208" spans="1:14" x14ac:dyDescent="0.15">
      <c r="A7208" t="str">
        <f t="shared" si="117"/>
        <v>202006_296_4562342690043</v>
      </c>
      <c r="B7208" s="15">
        <v>202006</v>
      </c>
      <c r="C7208" s="15">
        <v>296</v>
      </c>
      <c r="D7208" s="15" t="s">
        <v>69</v>
      </c>
      <c r="E7208" s="16">
        <v>4562342690043</v>
      </c>
      <c r="F7208" s="15">
        <v>0</v>
      </c>
      <c r="G7208" s="15">
        <v>0</v>
      </c>
      <c r="H7208" s="15" t="s">
        <v>21</v>
      </c>
      <c r="I7208" s="15" t="s">
        <v>19</v>
      </c>
      <c r="J7208" s="15" t="s">
        <v>329</v>
      </c>
      <c r="K7208" s="15">
        <v>16</v>
      </c>
      <c r="L7208" s="15">
        <v>0</v>
      </c>
      <c r="M7208" s="15">
        <v>0</v>
      </c>
      <c r="N7208" s="15">
        <v>0</v>
      </c>
    </row>
    <row r="7209" spans="1:14" x14ac:dyDescent="0.15">
      <c r="A7209" t="str">
        <f t="shared" si="117"/>
        <v>202006_296_4562342690067</v>
      </c>
      <c r="B7209" s="15">
        <v>202006</v>
      </c>
      <c r="C7209" s="15">
        <v>296</v>
      </c>
      <c r="D7209" s="15" t="s">
        <v>69</v>
      </c>
      <c r="E7209" s="16">
        <v>4562342690067</v>
      </c>
      <c r="F7209" s="15">
        <v>0</v>
      </c>
      <c r="G7209" s="15">
        <v>0</v>
      </c>
      <c r="H7209" s="15" t="s">
        <v>23</v>
      </c>
      <c r="I7209" s="15" t="s">
        <v>19</v>
      </c>
      <c r="J7209" s="15" t="s">
        <v>329</v>
      </c>
      <c r="K7209" s="15">
        <v>21</v>
      </c>
      <c r="L7209" s="15">
        <v>1</v>
      </c>
      <c r="M7209" s="15">
        <v>0</v>
      </c>
      <c r="N7209" s="15">
        <v>0</v>
      </c>
    </row>
    <row r="7210" spans="1:14" x14ac:dyDescent="0.15">
      <c r="A7210" t="str">
        <f t="shared" si="117"/>
        <v>202006_296_4562342690074</v>
      </c>
      <c r="B7210" s="15">
        <v>202006</v>
      </c>
      <c r="C7210" s="15">
        <v>296</v>
      </c>
      <c r="D7210" s="15" t="s">
        <v>69</v>
      </c>
      <c r="E7210" s="16">
        <v>4562342690074</v>
      </c>
      <c r="F7210" s="15">
        <v>0</v>
      </c>
      <c r="G7210" s="15">
        <v>0</v>
      </c>
      <c r="H7210" s="15" t="s">
        <v>24</v>
      </c>
      <c r="I7210" s="15" t="s">
        <v>19</v>
      </c>
      <c r="J7210" s="15" t="s">
        <v>329</v>
      </c>
      <c r="K7210" s="15">
        <v>10</v>
      </c>
      <c r="L7210" s="15">
        <v>0</v>
      </c>
      <c r="M7210" s="15">
        <v>0</v>
      </c>
      <c r="N7210" s="15">
        <v>0</v>
      </c>
    </row>
    <row r="7211" spans="1:14" x14ac:dyDescent="0.15">
      <c r="A7211" t="str">
        <f t="shared" ref="A7211:A7274" si="118">B7211&amp;"_"&amp;C7211&amp;"_"&amp;E7211</f>
        <v>202006_296_4562342690081</v>
      </c>
      <c r="B7211" s="15">
        <v>202006</v>
      </c>
      <c r="C7211" s="15">
        <v>296</v>
      </c>
      <c r="D7211" s="15" t="s">
        <v>69</v>
      </c>
      <c r="E7211" s="16">
        <v>4562342690081</v>
      </c>
      <c r="F7211" s="15">
        <v>0</v>
      </c>
      <c r="G7211" s="15">
        <v>0</v>
      </c>
      <c r="H7211" s="15" t="s">
        <v>25</v>
      </c>
      <c r="I7211" s="15" t="s">
        <v>19</v>
      </c>
      <c r="J7211" s="15" t="s">
        <v>329</v>
      </c>
      <c r="K7211" s="15">
        <v>5</v>
      </c>
      <c r="L7211" s="15">
        <v>0</v>
      </c>
      <c r="M7211" s="15">
        <v>0</v>
      </c>
      <c r="N7211" s="15">
        <v>0</v>
      </c>
    </row>
    <row r="7212" spans="1:14" x14ac:dyDescent="0.15">
      <c r="A7212" t="str">
        <f t="shared" si="118"/>
        <v>202006_312_4562342690029</v>
      </c>
      <c r="B7212" s="15">
        <v>202006</v>
      </c>
      <c r="C7212" s="15">
        <v>312</v>
      </c>
      <c r="D7212" s="15" t="s">
        <v>77</v>
      </c>
      <c r="E7212" s="16">
        <v>4562342690029</v>
      </c>
      <c r="F7212" s="15">
        <v>0</v>
      </c>
      <c r="G7212" s="15">
        <v>0</v>
      </c>
      <c r="H7212" s="15" t="s">
        <v>18</v>
      </c>
      <c r="I7212" s="15" t="s">
        <v>19</v>
      </c>
      <c r="J7212" s="15" t="s">
        <v>329</v>
      </c>
      <c r="K7212" s="15">
        <v>18</v>
      </c>
      <c r="L7212" s="15">
        <v>1</v>
      </c>
      <c r="M7212" s="15">
        <v>0</v>
      </c>
      <c r="N7212" s="15">
        <v>0</v>
      </c>
    </row>
    <row r="7213" spans="1:14" x14ac:dyDescent="0.15">
      <c r="A7213" t="str">
        <f t="shared" si="118"/>
        <v>202006_312_4562342690036</v>
      </c>
      <c r="B7213" s="15">
        <v>202006</v>
      </c>
      <c r="C7213" s="15">
        <v>312</v>
      </c>
      <c r="D7213" s="15" t="s">
        <v>77</v>
      </c>
      <c r="E7213" s="16">
        <v>4562342690036</v>
      </c>
      <c r="F7213" s="15">
        <v>0</v>
      </c>
      <c r="G7213" s="15">
        <v>0</v>
      </c>
      <c r="H7213" s="15" t="s">
        <v>20</v>
      </c>
      <c r="I7213" s="15" t="s">
        <v>19</v>
      </c>
      <c r="J7213" s="15" t="s">
        <v>329</v>
      </c>
      <c r="K7213" s="15">
        <v>5</v>
      </c>
      <c r="L7213" s="15">
        <v>0</v>
      </c>
      <c r="M7213" s="15">
        <v>0</v>
      </c>
      <c r="N7213" s="15">
        <v>0</v>
      </c>
    </row>
    <row r="7214" spans="1:14" x14ac:dyDescent="0.15">
      <c r="A7214" t="str">
        <f t="shared" si="118"/>
        <v>202006_312_4562342690050</v>
      </c>
      <c r="B7214" s="15">
        <v>202006</v>
      </c>
      <c r="C7214" s="15">
        <v>312</v>
      </c>
      <c r="D7214" s="15" t="s">
        <v>77</v>
      </c>
      <c r="E7214" s="16">
        <v>4562342690050</v>
      </c>
      <c r="F7214" s="15">
        <v>0</v>
      </c>
      <c r="G7214" s="15">
        <v>0</v>
      </c>
      <c r="H7214" s="15" t="s">
        <v>22</v>
      </c>
      <c r="I7214" s="15" t="s">
        <v>19</v>
      </c>
      <c r="J7214" s="15" t="s">
        <v>329</v>
      </c>
      <c r="K7214" s="15">
        <v>5</v>
      </c>
      <c r="L7214" s="15">
        <v>0</v>
      </c>
      <c r="M7214" s="15">
        <v>0</v>
      </c>
      <c r="N7214" s="15">
        <v>0</v>
      </c>
    </row>
    <row r="7215" spans="1:14" x14ac:dyDescent="0.15">
      <c r="A7215" t="str">
        <f t="shared" si="118"/>
        <v>202006_312_4562342690043</v>
      </c>
      <c r="B7215" s="15">
        <v>202006</v>
      </c>
      <c r="C7215" s="15">
        <v>312</v>
      </c>
      <c r="D7215" s="15" t="s">
        <v>77</v>
      </c>
      <c r="E7215" s="16">
        <v>4562342690043</v>
      </c>
      <c r="F7215" s="15">
        <v>0</v>
      </c>
      <c r="G7215" s="15">
        <v>0</v>
      </c>
      <c r="H7215" s="15" t="s">
        <v>21</v>
      </c>
      <c r="I7215" s="15" t="s">
        <v>19</v>
      </c>
      <c r="J7215" s="15" t="s">
        <v>329</v>
      </c>
      <c r="K7215" s="15">
        <v>14</v>
      </c>
      <c r="L7215" s="15">
        <v>0</v>
      </c>
      <c r="M7215" s="15">
        <v>0</v>
      </c>
      <c r="N7215" s="15">
        <v>0</v>
      </c>
    </row>
    <row r="7216" spans="1:14" x14ac:dyDescent="0.15">
      <c r="A7216" t="str">
        <f t="shared" si="118"/>
        <v>202006_312_4562342690067</v>
      </c>
      <c r="B7216" s="15">
        <v>202006</v>
      </c>
      <c r="C7216" s="15">
        <v>312</v>
      </c>
      <c r="D7216" s="15" t="s">
        <v>77</v>
      </c>
      <c r="E7216" s="16">
        <v>4562342690067</v>
      </c>
      <c r="F7216" s="15">
        <v>0</v>
      </c>
      <c r="G7216" s="15">
        <v>0</v>
      </c>
      <c r="H7216" s="15" t="s">
        <v>23</v>
      </c>
      <c r="I7216" s="15" t="s">
        <v>19</v>
      </c>
      <c r="J7216" s="15" t="s">
        <v>329</v>
      </c>
      <c r="K7216" s="15">
        <v>18</v>
      </c>
      <c r="L7216" s="15">
        <v>0</v>
      </c>
      <c r="M7216" s="15">
        <v>0</v>
      </c>
      <c r="N7216" s="15">
        <v>0</v>
      </c>
    </row>
    <row r="7217" spans="1:14" x14ac:dyDescent="0.15">
      <c r="A7217" t="str">
        <f t="shared" si="118"/>
        <v>202006_312_4562342690074</v>
      </c>
      <c r="B7217" s="15">
        <v>202006</v>
      </c>
      <c r="C7217" s="15">
        <v>312</v>
      </c>
      <c r="D7217" s="15" t="s">
        <v>77</v>
      </c>
      <c r="E7217" s="16">
        <v>4562342690074</v>
      </c>
      <c r="F7217" s="15">
        <v>0</v>
      </c>
      <c r="G7217" s="15">
        <v>0</v>
      </c>
      <c r="H7217" s="15" t="s">
        <v>24</v>
      </c>
      <c r="I7217" s="15" t="s">
        <v>19</v>
      </c>
      <c r="J7217" s="15" t="s">
        <v>329</v>
      </c>
      <c r="K7217" s="15">
        <v>11</v>
      </c>
      <c r="L7217" s="15">
        <v>0</v>
      </c>
      <c r="M7217" s="15">
        <v>0</v>
      </c>
      <c r="N7217" s="15">
        <v>0</v>
      </c>
    </row>
    <row r="7218" spans="1:14" x14ac:dyDescent="0.15">
      <c r="A7218" t="str">
        <f t="shared" si="118"/>
        <v>202006_312_4562342690081</v>
      </c>
      <c r="B7218" s="15">
        <v>202006</v>
      </c>
      <c r="C7218" s="15">
        <v>312</v>
      </c>
      <c r="D7218" s="15" t="s">
        <v>77</v>
      </c>
      <c r="E7218" s="16">
        <v>4562342690081</v>
      </c>
      <c r="F7218" s="15">
        <v>0</v>
      </c>
      <c r="G7218" s="15">
        <v>0</v>
      </c>
      <c r="H7218" s="15" t="s">
        <v>25</v>
      </c>
      <c r="I7218" s="15" t="s">
        <v>19</v>
      </c>
      <c r="J7218" s="15" t="s">
        <v>329</v>
      </c>
      <c r="K7218" s="15">
        <v>0</v>
      </c>
      <c r="L7218" s="15">
        <v>0</v>
      </c>
      <c r="M7218" s="15">
        <v>0</v>
      </c>
      <c r="N7218" s="15">
        <v>0</v>
      </c>
    </row>
    <row r="7219" spans="1:14" x14ac:dyDescent="0.15">
      <c r="A7219" t="str">
        <f t="shared" si="118"/>
        <v>202006_297_4562342690029</v>
      </c>
      <c r="B7219" s="15">
        <v>202006</v>
      </c>
      <c r="C7219" s="15">
        <v>297</v>
      </c>
      <c r="D7219" s="15" t="s">
        <v>70</v>
      </c>
      <c r="E7219" s="16">
        <v>4562342690029</v>
      </c>
      <c r="F7219" s="15">
        <v>0</v>
      </c>
      <c r="G7219" s="15">
        <v>0</v>
      </c>
      <c r="H7219" s="15" t="s">
        <v>18</v>
      </c>
      <c r="I7219" s="15" t="s">
        <v>19</v>
      </c>
      <c r="J7219" s="15" t="s">
        <v>329</v>
      </c>
      <c r="K7219" s="15">
        <v>22</v>
      </c>
      <c r="L7219" s="15">
        <v>0</v>
      </c>
      <c r="M7219" s="15">
        <v>0</v>
      </c>
      <c r="N7219" s="15">
        <v>0</v>
      </c>
    </row>
    <row r="7220" spans="1:14" x14ac:dyDescent="0.15">
      <c r="A7220" t="str">
        <f t="shared" si="118"/>
        <v>202006_297_4562342690036</v>
      </c>
      <c r="B7220" s="15">
        <v>202006</v>
      </c>
      <c r="C7220" s="15">
        <v>297</v>
      </c>
      <c r="D7220" s="15" t="s">
        <v>70</v>
      </c>
      <c r="E7220" s="16">
        <v>4562342690036</v>
      </c>
      <c r="F7220" s="15">
        <v>0</v>
      </c>
      <c r="G7220" s="15">
        <v>0</v>
      </c>
      <c r="H7220" s="15" t="s">
        <v>20</v>
      </c>
      <c r="I7220" s="15" t="s">
        <v>19</v>
      </c>
      <c r="J7220" s="15" t="s">
        <v>329</v>
      </c>
      <c r="K7220" s="15">
        <v>6</v>
      </c>
      <c r="L7220" s="15">
        <v>0</v>
      </c>
      <c r="M7220" s="15">
        <v>0</v>
      </c>
      <c r="N7220" s="15">
        <v>0</v>
      </c>
    </row>
    <row r="7221" spans="1:14" x14ac:dyDescent="0.15">
      <c r="A7221" t="str">
        <f t="shared" si="118"/>
        <v>202006_297_4562342690050</v>
      </c>
      <c r="B7221" s="15">
        <v>202006</v>
      </c>
      <c r="C7221" s="15">
        <v>297</v>
      </c>
      <c r="D7221" s="15" t="s">
        <v>70</v>
      </c>
      <c r="E7221" s="16">
        <v>4562342690050</v>
      </c>
      <c r="F7221" s="15">
        <v>0</v>
      </c>
      <c r="G7221" s="15">
        <v>0</v>
      </c>
      <c r="H7221" s="15" t="s">
        <v>22</v>
      </c>
      <c r="I7221" s="15" t="s">
        <v>19</v>
      </c>
      <c r="J7221" s="15" t="s">
        <v>329</v>
      </c>
      <c r="K7221" s="15">
        <v>5</v>
      </c>
      <c r="L7221" s="15">
        <v>0</v>
      </c>
      <c r="M7221" s="15">
        <v>0</v>
      </c>
      <c r="N7221" s="15">
        <v>0</v>
      </c>
    </row>
    <row r="7222" spans="1:14" x14ac:dyDescent="0.15">
      <c r="A7222" t="str">
        <f t="shared" si="118"/>
        <v>202006_297_4562342690043</v>
      </c>
      <c r="B7222" s="15">
        <v>202006</v>
      </c>
      <c r="C7222" s="15">
        <v>297</v>
      </c>
      <c r="D7222" s="15" t="s">
        <v>70</v>
      </c>
      <c r="E7222" s="16">
        <v>4562342690043</v>
      </c>
      <c r="F7222" s="15">
        <v>0</v>
      </c>
      <c r="G7222" s="15">
        <v>0</v>
      </c>
      <c r="H7222" s="15" t="s">
        <v>21</v>
      </c>
      <c r="I7222" s="15" t="s">
        <v>19</v>
      </c>
      <c r="J7222" s="15" t="s">
        <v>329</v>
      </c>
      <c r="K7222" s="15">
        <v>17</v>
      </c>
      <c r="L7222" s="15">
        <v>2</v>
      </c>
      <c r="M7222" s="15">
        <v>0</v>
      </c>
      <c r="N7222" s="15">
        <v>0</v>
      </c>
    </row>
    <row r="7223" spans="1:14" x14ac:dyDescent="0.15">
      <c r="A7223" t="str">
        <f t="shared" si="118"/>
        <v>202006_297_4562342690067</v>
      </c>
      <c r="B7223" s="15">
        <v>202006</v>
      </c>
      <c r="C7223" s="15">
        <v>297</v>
      </c>
      <c r="D7223" s="15" t="s">
        <v>70</v>
      </c>
      <c r="E7223" s="16">
        <v>4562342690067</v>
      </c>
      <c r="F7223" s="15">
        <v>0</v>
      </c>
      <c r="G7223" s="15">
        <v>0</v>
      </c>
      <c r="H7223" s="15" t="s">
        <v>23</v>
      </c>
      <c r="I7223" s="15" t="s">
        <v>19</v>
      </c>
      <c r="J7223" s="15" t="s">
        <v>329</v>
      </c>
      <c r="K7223" s="15">
        <v>22</v>
      </c>
      <c r="L7223" s="15">
        <v>1</v>
      </c>
      <c r="M7223" s="15">
        <v>0</v>
      </c>
      <c r="N7223" s="15">
        <v>0</v>
      </c>
    </row>
    <row r="7224" spans="1:14" x14ac:dyDescent="0.15">
      <c r="A7224" t="str">
        <f t="shared" si="118"/>
        <v>202006_297_4562342690074</v>
      </c>
      <c r="B7224" s="15">
        <v>202006</v>
      </c>
      <c r="C7224" s="15">
        <v>297</v>
      </c>
      <c r="D7224" s="15" t="s">
        <v>70</v>
      </c>
      <c r="E7224" s="16">
        <v>4562342690074</v>
      </c>
      <c r="F7224" s="15">
        <v>0</v>
      </c>
      <c r="G7224" s="15">
        <v>0</v>
      </c>
      <c r="H7224" s="15" t="s">
        <v>24</v>
      </c>
      <c r="I7224" s="15" t="s">
        <v>19</v>
      </c>
      <c r="J7224" s="15" t="s">
        <v>329</v>
      </c>
      <c r="K7224" s="15">
        <v>16</v>
      </c>
      <c r="L7224" s="15">
        <v>1</v>
      </c>
      <c r="M7224" s="15">
        <v>0</v>
      </c>
      <c r="N7224" s="15">
        <v>0</v>
      </c>
    </row>
    <row r="7225" spans="1:14" x14ac:dyDescent="0.15">
      <c r="A7225" t="str">
        <f t="shared" si="118"/>
        <v>202006_297_4562342690081</v>
      </c>
      <c r="B7225" s="15">
        <v>202006</v>
      </c>
      <c r="C7225" s="15">
        <v>297</v>
      </c>
      <c r="D7225" s="15" t="s">
        <v>70</v>
      </c>
      <c r="E7225" s="16">
        <v>4562342690081</v>
      </c>
      <c r="F7225" s="15">
        <v>0</v>
      </c>
      <c r="G7225" s="15">
        <v>0</v>
      </c>
      <c r="H7225" s="15" t="s">
        <v>25</v>
      </c>
      <c r="I7225" s="15" t="s">
        <v>19</v>
      </c>
      <c r="J7225" s="15" t="s">
        <v>329</v>
      </c>
      <c r="K7225" s="15">
        <v>3</v>
      </c>
      <c r="L7225" s="15">
        <v>0</v>
      </c>
      <c r="M7225" s="15">
        <v>0</v>
      </c>
      <c r="N7225" s="15">
        <v>0</v>
      </c>
    </row>
    <row r="7226" spans="1:14" x14ac:dyDescent="0.15">
      <c r="A7226" t="str">
        <f t="shared" si="118"/>
        <v>202006_368_4562342690029</v>
      </c>
      <c r="B7226" s="15">
        <v>202006</v>
      </c>
      <c r="C7226" s="15">
        <v>368</v>
      </c>
      <c r="D7226" s="15" t="s">
        <v>94</v>
      </c>
      <c r="E7226" s="16">
        <v>4562342690029</v>
      </c>
      <c r="F7226" s="15">
        <v>0</v>
      </c>
      <c r="G7226" s="15">
        <v>0</v>
      </c>
      <c r="H7226" s="15" t="s">
        <v>18</v>
      </c>
      <c r="I7226" s="15" t="s">
        <v>19</v>
      </c>
      <c r="J7226" s="15" t="s">
        <v>329</v>
      </c>
      <c r="K7226" s="15">
        <v>11</v>
      </c>
      <c r="L7226" s="15">
        <v>0</v>
      </c>
      <c r="M7226" s="15">
        <v>0</v>
      </c>
      <c r="N7226" s="15">
        <v>0</v>
      </c>
    </row>
    <row r="7227" spans="1:14" x14ac:dyDescent="0.15">
      <c r="A7227" t="str">
        <f t="shared" si="118"/>
        <v>202006_368_4562342690036</v>
      </c>
      <c r="B7227" s="15">
        <v>202006</v>
      </c>
      <c r="C7227" s="15">
        <v>368</v>
      </c>
      <c r="D7227" s="15" t="s">
        <v>94</v>
      </c>
      <c r="E7227" s="16">
        <v>4562342690036</v>
      </c>
      <c r="F7227" s="15">
        <v>0</v>
      </c>
      <c r="G7227" s="15">
        <v>0</v>
      </c>
      <c r="H7227" s="15" t="s">
        <v>20</v>
      </c>
      <c r="I7227" s="15" t="s">
        <v>19</v>
      </c>
      <c r="J7227" s="15" t="s">
        <v>329</v>
      </c>
      <c r="K7227" s="15">
        <v>0</v>
      </c>
      <c r="L7227" s="15">
        <v>0</v>
      </c>
      <c r="M7227" s="15">
        <v>0</v>
      </c>
      <c r="N7227" s="15">
        <v>0</v>
      </c>
    </row>
    <row r="7228" spans="1:14" x14ac:dyDescent="0.15">
      <c r="A7228" t="str">
        <f t="shared" si="118"/>
        <v>202006_368_4562342690050</v>
      </c>
      <c r="B7228" s="15">
        <v>202006</v>
      </c>
      <c r="C7228" s="15">
        <v>368</v>
      </c>
      <c r="D7228" s="15" t="s">
        <v>94</v>
      </c>
      <c r="E7228" s="16">
        <v>4562342690050</v>
      </c>
      <c r="F7228" s="15">
        <v>0</v>
      </c>
      <c r="G7228" s="15">
        <v>0</v>
      </c>
      <c r="H7228" s="15" t="s">
        <v>22</v>
      </c>
      <c r="I7228" s="15" t="s">
        <v>19</v>
      </c>
      <c r="J7228" s="15" t="s">
        <v>329</v>
      </c>
      <c r="K7228" s="15">
        <v>0</v>
      </c>
      <c r="L7228" s="15">
        <v>0</v>
      </c>
      <c r="M7228" s="15">
        <v>0</v>
      </c>
      <c r="N7228" s="15">
        <v>0</v>
      </c>
    </row>
    <row r="7229" spans="1:14" x14ac:dyDescent="0.15">
      <c r="A7229" t="str">
        <f t="shared" si="118"/>
        <v>202006_368_4562342690043</v>
      </c>
      <c r="B7229" s="15">
        <v>202006</v>
      </c>
      <c r="C7229" s="15">
        <v>368</v>
      </c>
      <c r="D7229" s="15" t="s">
        <v>94</v>
      </c>
      <c r="E7229" s="16">
        <v>4562342690043</v>
      </c>
      <c r="F7229" s="15">
        <v>0</v>
      </c>
      <c r="G7229" s="15">
        <v>0</v>
      </c>
      <c r="H7229" s="15" t="s">
        <v>21</v>
      </c>
      <c r="I7229" s="15" t="s">
        <v>19</v>
      </c>
      <c r="J7229" s="15" t="s">
        <v>329</v>
      </c>
      <c r="K7229" s="15">
        <v>3</v>
      </c>
      <c r="L7229" s="15">
        <v>1</v>
      </c>
      <c r="M7229" s="15">
        <v>0</v>
      </c>
      <c r="N7229" s="15">
        <v>0</v>
      </c>
    </row>
    <row r="7230" spans="1:14" x14ac:dyDescent="0.15">
      <c r="A7230" t="str">
        <f t="shared" si="118"/>
        <v>202006_368_4562342690067</v>
      </c>
      <c r="B7230" s="15">
        <v>202006</v>
      </c>
      <c r="C7230" s="15">
        <v>368</v>
      </c>
      <c r="D7230" s="15" t="s">
        <v>94</v>
      </c>
      <c r="E7230" s="16">
        <v>4562342690067</v>
      </c>
      <c r="F7230" s="15">
        <v>0</v>
      </c>
      <c r="G7230" s="15">
        <v>0</v>
      </c>
      <c r="H7230" s="15" t="s">
        <v>23</v>
      </c>
      <c r="I7230" s="15" t="s">
        <v>19</v>
      </c>
      <c r="J7230" s="15" t="s">
        <v>329</v>
      </c>
      <c r="K7230" s="15">
        <v>13</v>
      </c>
      <c r="L7230" s="15">
        <v>0</v>
      </c>
      <c r="M7230" s="15">
        <v>0</v>
      </c>
      <c r="N7230" s="15">
        <v>0</v>
      </c>
    </row>
    <row r="7231" spans="1:14" x14ac:dyDescent="0.15">
      <c r="A7231" t="str">
        <f t="shared" si="118"/>
        <v>202006_368_4562342690074</v>
      </c>
      <c r="B7231" s="15">
        <v>202006</v>
      </c>
      <c r="C7231" s="15">
        <v>368</v>
      </c>
      <c r="D7231" s="15" t="s">
        <v>94</v>
      </c>
      <c r="E7231" s="16">
        <v>4562342690074</v>
      </c>
      <c r="F7231" s="15">
        <v>0</v>
      </c>
      <c r="G7231" s="15">
        <v>0</v>
      </c>
      <c r="H7231" s="15" t="s">
        <v>24</v>
      </c>
      <c r="I7231" s="15" t="s">
        <v>19</v>
      </c>
      <c r="J7231" s="15" t="s">
        <v>329</v>
      </c>
      <c r="K7231" s="15">
        <v>4</v>
      </c>
      <c r="L7231" s="15">
        <v>0</v>
      </c>
      <c r="M7231" s="15">
        <v>0</v>
      </c>
      <c r="N7231" s="15">
        <v>0</v>
      </c>
    </row>
    <row r="7232" spans="1:14" x14ac:dyDescent="0.15">
      <c r="A7232" t="str">
        <f t="shared" si="118"/>
        <v>202006_368_4562342690081</v>
      </c>
      <c r="B7232" s="15">
        <v>202006</v>
      </c>
      <c r="C7232" s="15">
        <v>368</v>
      </c>
      <c r="D7232" s="15" t="s">
        <v>94</v>
      </c>
      <c r="E7232" s="16">
        <v>4562342690081</v>
      </c>
      <c r="F7232" s="15">
        <v>0</v>
      </c>
      <c r="G7232" s="15">
        <v>0</v>
      </c>
      <c r="H7232" s="15" t="s">
        <v>25</v>
      </c>
      <c r="I7232" s="15" t="s">
        <v>19</v>
      </c>
      <c r="J7232" s="15" t="s">
        <v>329</v>
      </c>
      <c r="K7232" s="15">
        <v>1</v>
      </c>
      <c r="L7232" s="15">
        <v>0</v>
      </c>
      <c r="M7232" s="15">
        <v>0</v>
      </c>
      <c r="N7232" s="15">
        <v>0</v>
      </c>
    </row>
    <row r="7233" spans="1:14" x14ac:dyDescent="0.15">
      <c r="A7233" t="str">
        <f t="shared" si="118"/>
        <v>202006_145_4562342690029</v>
      </c>
      <c r="B7233" s="15">
        <v>202006</v>
      </c>
      <c r="C7233" s="15">
        <v>145</v>
      </c>
      <c r="D7233" s="15" t="s">
        <v>56</v>
      </c>
      <c r="E7233" s="16">
        <v>4562342690029</v>
      </c>
      <c r="F7233" s="15">
        <v>0</v>
      </c>
      <c r="G7233" s="15">
        <v>0</v>
      </c>
      <c r="H7233" s="15" t="s">
        <v>18</v>
      </c>
      <c r="I7233" s="15" t="s">
        <v>19</v>
      </c>
      <c r="J7233" s="15" t="s">
        <v>329</v>
      </c>
      <c r="K7233" s="15">
        <v>13</v>
      </c>
      <c r="L7233" s="15">
        <v>1</v>
      </c>
      <c r="M7233" s="15">
        <v>0</v>
      </c>
      <c r="N7233" s="15">
        <v>0</v>
      </c>
    </row>
    <row r="7234" spans="1:14" x14ac:dyDescent="0.15">
      <c r="A7234" t="str">
        <f t="shared" si="118"/>
        <v>202006_145_4562342690036</v>
      </c>
      <c r="B7234" s="15">
        <v>202006</v>
      </c>
      <c r="C7234" s="15">
        <v>145</v>
      </c>
      <c r="D7234" s="15" t="s">
        <v>56</v>
      </c>
      <c r="E7234" s="16">
        <v>4562342690036</v>
      </c>
      <c r="F7234" s="15">
        <v>0</v>
      </c>
      <c r="G7234" s="15">
        <v>0</v>
      </c>
      <c r="H7234" s="15" t="s">
        <v>20</v>
      </c>
      <c r="I7234" s="15" t="s">
        <v>19</v>
      </c>
      <c r="J7234" s="15" t="s">
        <v>329</v>
      </c>
      <c r="K7234" s="15">
        <v>-7</v>
      </c>
      <c r="L7234" s="15">
        <v>0</v>
      </c>
      <c r="M7234" s="15">
        <v>0</v>
      </c>
      <c r="N7234" s="15">
        <v>0</v>
      </c>
    </row>
    <row r="7235" spans="1:14" x14ac:dyDescent="0.15">
      <c r="A7235" t="str">
        <f t="shared" si="118"/>
        <v>202006_145_4562342690050</v>
      </c>
      <c r="B7235" s="15">
        <v>202006</v>
      </c>
      <c r="C7235" s="15">
        <v>145</v>
      </c>
      <c r="D7235" s="15" t="s">
        <v>56</v>
      </c>
      <c r="E7235" s="16">
        <v>4562342690050</v>
      </c>
      <c r="F7235" s="15">
        <v>0</v>
      </c>
      <c r="G7235" s="15">
        <v>0</v>
      </c>
      <c r="H7235" s="15" t="s">
        <v>22</v>
      </c>
      <c r="I7235" s="15" t="s">
        <v>19</v>
      </c>
      <c r="J7235" s="15" t="s">
        <v>329</v>
      </c>
      <c r="K7235" s="15">
        <v>18</v>
      </c>
      <c r="L7235" s="15">
        <v>0</v>
      </c>
      <c r="M7235" s="15">
        <v>0</v>
      </c>
      <c r="N7235" s="15">
        <v>0</v>
      </c>
    </row>
    <row r="7236" spans="1:14" x14ac:dyDescent="0.15">
      <c r="A7236" t="str">
        <f t="shared" si="118"/>
        <v>202006_145_4562342690043</v>
      </c>
      <c r="B7236" s="15">
        <v>202006</v>
      </c>
      <c r="C7236" s="15">
        <v>145</v>
      </c>
      <c r="D7236" s="15" t="s">
        <v>56</v>
      </c>
      <c r="E7236" s="16">
        <v>4562342690043</v>
      </c>
      <c r="F7236" s="15">
        <v>0</v>
      </c>
      <c r="G7236" s="15">
        <v>0</v>
      </c>
      <c r="H7236" s="15" t="s">
        <v>21</v>
      </c>
      <c r="I7236" s="15" t="s">
        <v>19</v>
      </c>
      <c r="J7236" s="15" t="s">
        <v>329</v>
      </c>
      <c r="K7236" s="15">
        <v>17</v>
      </c>
      <c r="L7236" s="15">
        <v>1</v>
      </c>
      <c r="M7236" s="15">
        <v>0</v>
      </c>
      <c r="N7236" s="15">
        <v>0</v>
      </c>
    </row>
    <row r="7237" spans="1:14" x14ac:dyDescent="0.15">
      <c r="A7237" t="str">
        <f t="shared" si="118"/>
        <v>202006_145_4562342690067</v>
      </c>
      <c r="B7237" s="15">
        <v>202006</v>
      </c>
      <c r="C7237" s="15">
        <v>145</v>
      </c>
      <c r="D7237" s="15" t="s">
        <v>56</v>
      </c>
      <c r="E7237" s="16">
        <v>4562342690067</v>
      </c>
      <c r="F7237" s="15">
        <v>0</v>
      </c>
      <c r="G7237" s="15">
        <v>0</v>
      </c>
      <c r="H7237" s="15" t="s">
        <v>23</v>
      </c>
      <c r="I7237" s="15" t="s">
        <v>19</v>
      </c>
      <c r="J7237" s="15" t="s">
        <v>329</v>
      </c>
      <c r="K7237" s="15">
        <v>22</v>
      </c>
      <c r="L7237" s="15">
        <v>0</v>
      </c>
      <c r="M7237" s="15">
        <v>0</v>
      </c>
      <c r="N7237" s="15">
        <v>0</v>
      </c>
    </row>
    <row r="7238" spans="1:14" x14ac:dyDescent="0.15">
      <c r="A7238" t="str">
        <f t="shared" si="118"/>
        <v>202006_145_4562342690074</v>
      </c>
      <c r="B7238" s="15">
        <v>202006</v>
      </c>
      <c r="C7238" s="15">
        <v>145</v>
      </c>
      <c r="D7238" s="15" t="s">
        <v>56</v>
      </c>
      <c r="E7238" s="16">
        <v>4562342690074</v>
      </c>
      <c r="F7238" s="15">
        <v>0</v>
      </c>
      <c r="G7238" s="15">
        <v>0</v>
      </c>
      <c r="H7238" s="15" t="s">
        <v>24</v>
      </c>
      <c r="I7238" s="15" t="s">
        <v>19</v>
      </c>
      <c r="J7238" s="15" t="s">
        <v>329</v>
      </c>
      <c r="K7238" s="15">
        <v>18</v>
      </c>
      <c r="L7238" s="15">
        <v>0</v>
      </c>
      <c r="M7238" s="15">
        <v>0</v>
      </c>
      <c r="N7238" s="15">
        <v>0</v>
      </c>
    </row>
    <row r="7239" spans="1:14" x14ac:dyDescent="0.15">
      <c r="A7239" t="str">
        <f t="shared" si="118"/>
        <v>202006_145_4562342690081</v>
      </c>
      <c r="B7239" s="15">
        <v>202006</v>
      </c>
      <c r="C7239" s="15">
        <v>145</v>
      </c>
      <c r="D7239" s="15" t="s">
        <v>56</v>
      </c>
      <c r="E7239" s="16">
        <v>4562342690081</v>
      </c>
      <c r="F7239" s="15">
        <v>0</v>
      </c>
      <c r="G7239" s="15">
        <v>0</v>
      </c>
      <c r="H7239" s="15" t="s">
        <v>25</v>
      </c>
      <c r="I7239" s="15" t="s">
        <v>19</v>
      </c>
      <c r="J7239" s="15" t="s">
        <v>329</v>
      </c>
      <c r="K7239" s="15">
        <v>-5</v>
      </c>
      <c r="L7239" s="15">
        <v>0</v>
      </c>
      <c r="M7239" s="15">
        <v>0</v>
      </c>
      <c r="N7239" s="15">
        <v>0</v>
      </c>
    </row>
    <row r="7240" spans="1:14" x14ac:dyDescent="0.15">
      <c r="A7240" t="str">
        <f t="shared" si="118"/>
        <v>202006_318_4562342690029</v>
      </c>
      <c r="B7240" s="15">
        <v>202006</v>
      </c>
      <c r="C7240" s="15">
        <v>318</v>
      </c>
      <c r="D7240" s="15" t="s">
        <v>81</v>
      </c>
      <c r="E7240" s="16">
        <v>4562342690029</v>
      </c>
      <c r="F7240" s="15">
        <v>0</v>
      </c>
      <c r="G7240" s="15">
        <v>0</v>
      </c>
      <c r="H7240" s="15" t="s">
        <v>18</v>
      </c>
      <c r="I7240" s="15" t="s">
        <v>19</v>
      </c>
      <c r="J7240" s="15" t="s">
        <v>329</v>
      </c>
      <c r="K7240" s="15">
        <v>13</v>
      </c>
      <c r="L7240" s="15">
        <v>0</v>
      </c>
      <c r="M7240" s="15">
        <v>0</v>
      </c>
      <c r="N7240" s="15">
        <v>0</v>
      </c>
    </row>
    <row r="7241" spans="1:14" x14ac:dyDescent="0.15">
      <c r="A7241" t="str">
        <f t="shared" si="118"/>
        <v>202006_318_4562342690036</v>
      </c>
      <c r="B7241" s="15">
        <v>202006</v>
      </c>
      <c r="C7241" s="15">
        <v>318</v>
      </c>
      <c r="D7241" s="15" t="s">
        <v>81</v>
      </c>
      <c r="E7241" s="16">
        <v>4562342690036</v>
      </c>
      <c r="F7241" s="15">
        <v>0</v>
      </c>
      <c r="G7241" s="15">
        <v>0</v>
      </c>
      <c r="H7241" s="15" t="s">
        <v>20</v>
      </c>
      <c r="I7241" s="15" t="s">
        <v>19</v>
      </c>
      <c r="J7241" s="15" t="s">
        <v>329</v>
      </c>
      <c r="K7241" s="15">
        <v>6</v>
      </c>
      <c r="L7241" s="15">
        <v>0</v>
      </c>
      <c r="M7241" s="15">
        <v>0</v>
      </c>
      <c r="N7241" s="15">
        <v>0</v>
      </c>
    </row>
    <row r="7242" spans="1:14" x14ac:dyDescent="0.15">
      <c r="A7242" t="str">
        <f t="shared" si="118"/>
        <v>202006_318_4562342690050</v>
      </c>
      <c r="B7242" s="15">
        <v>202006</v>
      </c>
      <c r="C7242" s="15">
        <v>318</v>
      </c>
      <c r="D7242" s="15" t="s">
        <v>81</v>
      </c>
      <c r="E7242" s="16">
        <v>4562342690050</v>
      </c>
      <c r="F7242" s="15">
        <v>0</v>
      </c>
      <c r="G7242" s="15">
        <v>0</v>
      </c>
      <c r="H7242" s="15" t="s">
        <v>22</v>
      </c>
      <c r="I7242" s="15" t="s">
        <v>19</v>
      </c>
      <c r="J7242" s="15" t="s">
        <v>329</v>
      </c>
      <c r="K7242" s="15">
        <v>7</v>
      </c>
      <c r="L7242" s="15">
        <v>1</v>
      </c>
      <c r="M7242" s="15">
        <v>0</v>
      </c>
      <c r="N7242" s="15">
        <v>0</v>
      </c>
    </row>
    <row r="7243" spans="1:14" x14ac:dyDescent="0.15">
      <c r="A7243" t="str">
        <f t="shared" si="118"/>
        <v>202006_318_4562342690043</v>
      </c>
      <c r="B7243" s="15">
        <v>202006</v>
      </c>
      <c r="C7243" s="15">
        <v>318</v>
      </c>
      <c r="D7243" s="15" t="s">
        <v>81</v>
      </c>
      <c r="E7243" s="16">
        <v>4562342690043</v>
      </c>
      <c r="F7243" s="15">
        <v>0</v>
      </c>
      <c r="G7243" s="15">
        <v>0</v>
      </c>
      <c r="H7243" s="15" t="s">
        <v>21</v>
      </c>
      <c r="I7243" s="15" t="s">
        <v>19</v>
      </c>
      <c r="J7243" s="15" t="s">
        <v>329</v>
      </c>
      <c r="K7243" s="15">
        <v>14</v>
      </c>
      <c r="L7243" s="15">
        <v>0</v>
      </c>
      <c r="M7243" s="15">
        <v>0</v>
      </c>
      <c r="N7243" s="15">
        <v>0</v>
      </c>
    </row>
    <row r="7244" spans="1:14" x14ac:dyDescent="0.15">
      <c r="A7244" t="str">
        <f t="shared" si="118"/>
        <v>202006_318_4562342690067</v>
      </c>
      <c r="B7244" s="15">
        <v>202006</v>
      </c>
      <c r="C7244" s="15">
        <v>318</v>
      </c>
      <c r="D7244" s="15" t="s">
        <v>81</v>
      </c>
      <c r="E7244" s="16">
        <v>4562342690067</v>
      </c>
      <c r="F7244" s="15">
        <v>0</v>
      </c>
      <c r="G7244" s="15">
        <v>0</v>
      </c>
      <c r="H7244" s="15" t="s">
        <v>23</v>
      </c>
      <c r="I7244" s="15" t="s">
        <v>19</v>
      </c>
      <c r="J7244" s="15" t="s">
        <v>329</v>
      </c>
      <c r="K7244" s="15">
        <v>21</v>
      </c>
      <c r="L7244" s="15">
        <v>1</v>
      </c>
      <c r="M7244" s="15">
        <v>0</v>
      </c>
      <c r="N7244" s="15">
        <v>0</v>
      </c>
    </row>
    <row r="7245" spans="1:14" x14ac:dyDescent="0.15">
      <c r="A7245" t="str">
        <f t="shared" si="118"/>
        <v>202006_318_4562342690074</v>
      </c>
      <c r="B7245" s="15">
        <v>202006</v>
      </c>
      <c r="C7245" s="15">
        <v>318</v>
      </c>
      <c r="D7245" s="15" t="s">
        <v>81</v>
      </c>
      <c r="E7245" s="16">
        <v>4562342690074</v>
      </c>
      <c r="F7245" s="15">
        <v>0</v>
      </c>
      <c r="G7245" s="15">
        <v>0</v>
      </c>
      <c r="H7245" s="15" t="s">
        <v>24</v>
      </c>
      <c r="I7245" s="15" t="s">
        <v>19</v>
      </c>
      <c r="J7245" s="15" t="s">
        <v>329</v>
      </c>
      <c r="K7245" s="15">
        <v>15</v>
      </c>
      <c r="L7245" s="15">
        <v>0</v>
      </c>
      <c r="M7245" s="15">
        <v>0</v>
      </c>
      <c r="N7245" s="15">
        <v>0</v>
      </c>
    </row>
    <row r="7246" spans="1:14" x14ac:dyDescent="0.15">
      <c r="A7246" t="str">
        <f t="shared" si="118"/>
        <v>202006_318_4562342690081</v>
      </c>
      <c r="B7246" s="15">
        <v>202006</v>
      </c>
      <c r="C7246" s="15">
        <v>318</v>
      </c>
      <c r="D7246" s="15" t="s">
        <v>81</v>
      </c>
      <c r="E7246" s="16">
        <v>4562342690081</v>
      </c>
      <c r="F7246" s="15">
        <v>0</v>
      </c>
      <c r="G7246" s="15">
        <v>0</v>
      </c>
      <c r="H7246" s="15" t="s">
        <v>25</v>
      </c>
      <c r="I7246" s="15" t="s">
        <v>19</v>
      </c>
      <c r="J7246" s="15" t="s">
        <v>329</v>
      </c>
      <c r="K7246" s="15">
        <v>5</v>
      </c>
      <c r="L7246" s="15">
        <v>0</v>
      </c>
      <c r="M7246" s="15">
        <v>0</v>
      </c>
      <c r="N7246" s="15">
        <v>0</v>
      </c>
    </row>
    <row r="7247" spans="1:14" x14ac:dyDescent="0.15">
      <c r="A7247" t="str">
        <f t="shared" si="118"/>
        <v>202006_327_4562342690029</v>
      </c>
      <c r="B7247" s="15">
        <v>202006</v>
      </c>
      <c r="C7247" s="15">
        <v>327</v>
      </c>
      <c r="D7247" s="15" t="s">
        <v>85</v>
      </c>
      <c r="E7247" s="16">
        <v>4562342690029</v>
      </c>
      <c r="F7247" s="15">
        <v>0</v>
      </c>
      <c r="G7247" s="15">
        <v>0</v>
      </c>
      <c r="H7247" s="15" t="s">
        <v>18</v>
      </c>
      <c r="I7247" s="15" t="s">
        <v>19</v>
      </c>
      <c r="J7247" s="15" t="s">
        <v>329</v>
      </c>
      <c r="K7247" s="15">
        <v>10</v>
      </c>
      <c r="L7247" s="15">
        <v>1</v>
      </c>
      <c r="M7247" s="15">
        <v>0</v>
      </c>
      <c r="N7247" s="15">
        <v>0</v>
      </c>
    </row>
    <row r="7248" spans="1:14" x14ac:dyDescent="0.15">
      <c r="A7248" t="str">
        <f t="shared" si="118"/>
        <v>202006_327_4562342690036</v>
      </c>
      <c r="B7248" s="15">
        <v>202006</v>
      </c>
      <c r="C7248" s="15">
        <v>327</v>
      </c>
      <c r="D7248" s="15" t="s">
        <v>85</v>
      </c>
      <c r="E7248" s="16">
        <v>4562342690036</v>
      </c>
      <c r="F7248" s="15">
        <v>0</v>
      </c>
      <c r="G7248" s="15">
        <v>0</v>
      </c>
      <c r="H7248" s="15" t="s">
        <v>20</v>
      </c>
      <c r="I7248" s="15" t="s">
        <v>19</v>
      </c>
      <c r="J7248" s="15" t="s">
        <v>329</v>
      </c>
      <c r="K7248" s="15">
        <v>3</v>
      </c>
      <c r="L7248" s="15">
        <v>0</v>
      </c>
      <c r="M7248" s="15">
        <v>0</v>
      </c>
      <c r="N7248" s="15">
        <v>0</v>
      </c>
    </row>
    <row r="7249" spans="1:14" x14ac:dyDescent="0.15">
      <c r="A7249" t="str">
        <f t="shared" si="118"/>
        <v>202006_327_4562342690050</v>
      </c>
      <c r="B7249" s="15">
        <v>202006</v>
      </c>
      <c r="C7249" s="15">
        <v>327</v>
      </c>
      <c r="D7249" s="15" t="s">
        <v>85</v>
      </c>
      <c r="E7249" s="16">
        <v>4562342690050</v>
      </c>
      <c r="F7249" s="15">
        <v>0</v>
      </c>
      <c r="G7249" s="15">
        <v>0</v>
      </c>
      <c r="H7249" s="15" t="s">
        <v>22</v>
      </c>
      <c r="I7249" s="15" t="s">
        <v>19</v>
      </c>
      <c r="J7249" s="15" t="s">
        <v>329</v>
      </c>
      <c r="K7249" s="15">
        <v>2</v>
      </c>
      <c r="L7249" s="15">
        <v>1</v>
      </c>
      <c r="M7249" s="15">
        <v>0</v>
      </c>
      <c r="N7249" s="15">
        <v>0</v>
      </c>
    </row>
    <row r="7250" spans="1:14" x14ac:dyDescent="0.15">
      <c r="A7250" t="str">
        <f t="shared" si="118"/>
        <v>202006_327_4562342690043</v>
      </c>
      <c r="B7250" s="15">
        <v>202006</v>
      </c>
      <c r="C7250" s="15">
        <v>327</v>
      </c>
      <c r="D7250" s="15" t="s">
        <v>85</v>
      </c>
      <c r="E7250" s="16">
        <v>4562342690043</v>
      </c>
      <c r="F7250" s="15">
        <v>0</v>
      </c>
      <c r="G7250" s="15">
        <v>0</v>
      </c>
      <c r="H7250" s="15" t="s">
        <v>21</v>
      </c>
      <c r="I7250" s="15" t="s">
        <v>19</v>
      </c>
      <c r="J7250" s="15" t="s">
        <v>329</v>
      </c>
      <c r="K7250" s="15">
        <v>10</v>
      </c>
      <c r="L7250" s="15">
        <v>1</v>
      </c>
      <c r="M7250" s="15">
        <v>0</v>
      </c>
      <c r="N7250" s="15">
        <v>0</v>
      </c>
    </row>
    <row r="7251" spans="1:14" x14ac:dyDescent="0.15">
      <c r="A7251" t="str">
        <f t="shared" si="118"/>
        <v>202006_327_4562342690067</v>
      </c>
      <c r="B7251" s="15">
        <v>202006</v>
      </c>
      <c r="C7251" s="15">
        <v>327</v>
      </c>
      <c r="D7251" s="15" t="s">
        <v>85</v>
      </c>
      <c r="E7251" s="16">
        <v>4562342690067</v>
      </c>
      <c r="F7251" s="15">
        <v>0</v>
      </c>
      <c r="G7251" s="15">
        <v>0</v>
      </c>
      <c r="H7251" s="15" t="s">
        <v>23</v>
      </c>
      <c r="I7251" s="15" t="s">
        <v>19</v>
      </c>
      <c r="J7251" s="15" t="s">
        <v>329</v>
      </c>
      <c r="K7251" s="15">
        <v>18</v>
      </c>
      <c r="L7251" s="15">
        <v>0</v>
      </c>
      <c r="M7251" s="15">
        <v>0</v>
      </c>
      <c r="N7251" s="15">
        <v>0</v>
      </c>
    </row>
    <row r="7252" spans="1:14" x14ac:dyDescent="0.15">
      <c r="A7252" t="str">
        <f t="shared" si="118"/>
        <v>202006_327_4562342690074</v>
      </c>
      <c r="B7252" s="15">
        <v>202006</v>
      </c>
      <c r="C7252" s="15">
        <v>327</v>
      </c>
      <c r="D7252" s="15" t="s">
        <v>85</v>
      </c>
      <c r="E7252" s="16">
        <v>4562342690074</v>
      </c>
      <c r="F7252" s="15">
        <v>0</v>
      </c>
      <c r="G7252" s="15">
        <v>0</v>
      </c>
      <c r="H7252" s="15" t="s">
        <v>24</v>
      </c>
      <c r="I7252" s="15" t="s">
        <v>19</v>
      </c>
      <c r="J7252" s="15" t="s">
        <v>329</v>
      </c>
      <c r="K7252" s="15">
        <v>5</v>
      </c>
      <c r="L7252" s="15">
        <v>1</v>
      </c>
      <c r="M7252" s="15">
        <v>0</v>
      </c>
      <c r="N7252" s="15">
        <v>0</v>
      </c>
    </row>
    <row r="7253" spans="1:14" x14ac:dyDescent="0.15">
      <c r="A7253" t="str">
        <f t="shared" si="118"/>
        <v>202006_327_4562342690081</v>
      </c>
      <c r="B7253" s="15">
        <v>202006</v>
      </c>
      <c r="C7253" s="15">
        <v>327</v>
      </c>
      <c r="D7253" s="15" t="s">
        <v>85</v>
      </c>
      <c r="E7253" s="16">
        <v>4562342690081</v>
      </c>
      <c r="F7253" s="15">
        <v>0</v>
      </c>
      <c r="G7253" s="15">
        <v>0</v>
      </c>
      <c r="H7253" s="15" t="s">
        <v>25</v>
      </c>
      <c r="I7253" s="15" t="s">
        <v>19</v>
      </c>
      <c r="J7253" s="15" t="s">
        <v>329</v>
      </c>
      <c r="K7253" s="15">
        <v>13</v>
      </c>
      <c r="L7253" s="15">
        <v>2</v>
      </c>
      <c r="M7253" s="15">
        <v>0</v>
      </c>
      <c r="N7253" s="15">
        <v>0</v>
      </c>
    </row>
    <row r="7254" spans="1:14" x14ac:dyDescent="0.15">
      <c r="A7254" t="str">
        <f t="shared" si="118"/>
        <v>202006_199_4562342690029</v>
      </c>
      <c r="B7254" s="15">
        <v>202006</v>
      </c>
      <c r="C7254" s="15">
        <v>199</v>
      </c>
      <c r="D7254" s="15" t="s">
        <v>63</v>
      </c>
      <c r="E7254" s="16">
        <v>4562342690029</v>
      </c>
      <c r="F7254" s="15">
        <v>0</v>
      </c>
      <c r="G7254" s="15">
        <v>0</v>
      </c>
      <c r="H7254" s="15" t="s">
        <v>18</v>
      </c>
      <c r="I7254" s="15" t="s">
        <v>19</v>
      </c>
      <c r="J7254" s="15" t="s">
        <v>329</v>
      </c>
      <c r="K7254" s="15">
        <v>18</v>
      </c>
      <c r="L7254" s="15">
        <v>1</v>
      </c>
      <c r="M7254" s="15">
        <v>0</v>
      </c>
      <c r="N7254" s="15">
        <v>0</v>
      </c>
    </row>
    <row r="7255" spans="1:14" x14ac:dyDescent="0.15">
      <c r="A7255" t="str">
        <f t="shared" si="118"/>
        <v>202006_199_4562342690036</v>
      </c>
      <c r="B7255" s="15">
        <v>202006</v>
      </c>
      <c r="C7255" s="15">
        <v>199</v>
      </c>
      <c r="D7255" s="15" t="s">
        <v>63</v>
      </c>
      <c r="E7255" s="16">
        <v>4562342690036</v>
      </c>
      <c r="F7255" s="15">
        <v>0</v>
      </c>
      <c r="G7255" s="15">
        <v>0</v>
      </c>
      <c r="H7255" s="15" t="s">
        <v>20</v>
      </c>
      <c r="I7255" s="15" t="s">
        <v>19</v>
      </c>
      <c r="J7255" s="15" t="s">
        <v>329</v>
      </c>
      <c r="K7255" s="15">
        <v>1</v>
      </c>
      <c r="L7255" s="15">
        <v>0</v>
      </c>
      <c r="M7255" s="15">
        <v>0</v>
      </c>
      <c r="N7255" s="15">
        <v>0</v>
      </c>
    </row>
    <row r="7256" spans="1:14" x14ac:dyDescent="0.15">
      <c r="A7256" t="str">
        <f t="shared" si="118"/>
        <v>202006_199_4562342690050</v>
      </c>
      <c r="B7256" s="15">
        <v>202006</v>
      </c>
      <c r="C7256" s="15">
        <v>199</v>
      </c>
      <c r="D7256" s="15" t="s">
        <v>63</v>
      </c>
      <c r="E7256" s="16">
        <v>4562342690050</v>
      </c>
      <c r="F7256" s="15">
        <v>0</v>
      </c>
      <c r="G7256" s="15">
        <v>0</v>
      </c>
      <c r="H7256" s="15" t="s">
        <v>22</v>
      </c>
      <c r="I7256" s="15" t="s">
        <v>19</v>
      </c>
      <c r="J7256" s="15" t="s">
        <v>329</v>
      </c>
      <c r="K7256" s="15">
        <v>5</v>
      </c>
      <c r="L7256" s="15">
        <v>0</v>
      </c>
      <c r="M7256" s="15">
        <v>0</v>
      </c>
      <c r="N7256" s="15">
        <v>0</v>
      </c>
    </row>
    <row r="7257" spans="1:14" x14ac:dyDescent="0.15">
      <c r="A7257" t="str">
        <f t="shared" si="118"/>
        <v>202006_199_4562342690043</v>
      </c>
      <c r="B7257" s="15">
        <v>202006</v>
      </c>
      <c r="C7257" s="15">
        <v>199</v>
      </c>
      <c r="D7257" s="15" t="s">
        <v>63</v>
      </c>
      <c r="E7257" s="16">
        <v>4562342690043</v>
      </c>
      <c r="F7257" s="15">
        <v>0</v>
      </c>
      <c r="G7257" s="15">
        <v>0</v>
      </c>
      <c r="H7257" s="15" t="s">
        <v>21</v>
      </c>
      <c r="I7257" s="15" t="s">
        <v>19</v>
      </c>
      <c r="J7257" s="15" t="s">
        <v>329</v>
      </c>
      <c r="K7257" s="15">
        <v>9</v>
      </c>
      <c r="L7257" s="15">
        <v>0</v>
      </c>
      <c r="M7257" s="15">
        <v>0</v>
      </c>
      <c r="N7257" s="15">
        <v>0</v>
      </c>
    </row>
    <row r="7258" spans="1:14" x14ac:dyDescent="0.15">
      <c r="A7258" t="str">
        <f t="shared" si="118"/>
        <v>202006_199_4562342690067</v>
      </c>
      <c r="B7258" s="15">
        <v>202006</v>
      </c>
      <c r="C7258" s="15">
        <v>199</v>
      </c>
      <c r="D7258" s="15" t="s">
        <v>63</v>
      </c>
      <c r="E7258" s="16">
        <v>4562342690067</v>
      </c>
      <c r="F7258" s="15">
        <v>0</v>
      </c>
      <c r="G7258" s="15">
        <v>0</v>
      </c>
      <c r="H7258" s="15" t="s">
        <v>23</v>
      </c>
      <c r="I7258" s="15" t="s">
        <v>19</v>
      </c>
      <c r="J7258" s="15" t="s">
        <v>329</v>
      </c>
      <c r="K7258" s="15">
        <v>22</v>
      </c>
      <c r="L7258" s="15">
        <v>0</v>
      </c>
      <c r="M7258" s="15">
        <v>0</v>
      </c>
      <c r="N7258" s="15">
        <v>0</v>
      </c>
    </row>
    <row r="7259" spans="1:14" x14ac:dyDescent="0.15">
      <c r="A7259" t="str">
        <f t="shared" si="118"/>
        <v>202006_199_4562342690074</v>
      </c>
      <c r="B7259" s="15">
        <v>202006</v>
      </c>
      <c r="C7259" s="15">
        <v>199</v>
      </c>
      <c r="D7259" s="15" t="s">
        <v>63</v>
      </c>
      <c r="E7259" s="16">
        <v>4562342690074</v>
      </c>
      <c r="F7259" s="15">
        <v>0</v>
      </c>
      <c r="G7259" s="15">
        <v>0</v>
      </c>
      <c r="H7259" s="15" t="s">
        <v>24</v>
      </c>
      <c r="I7259" s="15" t="s">
        <v>19</v>
      </c>
      <c r="J7259" s="15" t="s">
        <v>329</v>
      </c>
      <c r="K7259" s="15">
        <v>13</v>
      </c>
      <c r="L7259" s="15">
        <v>0</v>
      </c>
      <c r="M7259" s="15">
        <v>0</v>
      </c>
      <c r="N7259" s="15">
        <v>0</v>
      </c>
    </row>
    <row r="7260" spans="1:14" x14ac:dyDescent="0.15">
      <c r="A7260" t="str">
        <f t="shared" si="118"/>
        <v>202006_199_4562342690081</v>
      </c>
      <c r="B7260" s="15">
        <v>202006</v>
      </c>
      <c r="C7260" s="15">
        <v>199</v>
      </c>
      <c r="D7260" s="15" t="s">
        <v>63</v>
      </c>
      <c r="E7260" s="16">
        <v>4562342690081</v>
      </c>
      <c r="F7260" s="15">
        <v>0</v>
      </c>
      <c r="G7260" s="15">
        <v>0</v>
      </c>
      <c r="H7260" s="15" t="s">
        <v>25</v>
      </c>
      <c r="I7260" s="15" t="s">
        <v>19</v>
      </c>
      <c r="J7260" s="15" t="s">
        <v>329</v>
      </c>
      <c r="K7260" s="15">
        <v>3</v>
      </c>
      <c r="L7260" s="15">
        <v>0</v>
      </c>
      <c r="M7260" s="15">
        <v>0</v>
      </c>
      <c r="N7260" s="15">
        <v>0</v>
      </c>
    </row>
    <row r="7261" spans="1:14" x14ac:dyDescent="0.15">
      <c r="A7261" t="str">
        <f t="shared" si="118"/>
        <v>202006_316_4562342690029</v>
      </c>
      <c r="B7261" s="15">
        <v>202006</v>
      </c>
      <c r="C7261" s="15">
        <v>316</v>
      </c>
      <c r="D7261" s="15" t="s">
        <v>79</v>
      </c>
      <c r="E7261" s="16">
        <v>4562342690029</v>
      </c>
      <c r="F7261" s="15">
        <v>0</v>
      </c>
      <c r="G7261" s="15">
        <v>0</v>
      </c>
      <c r="H7261" s="15" t="s">
        <v>18</v>
      </c>
      <c r="I7261" s="15" t="s">
        <v>19</v>
      </c>
      <c r="J7261" s="15" t="s">
        <v>329</v>
      </c>
      <c r="K7261" s="15">
        <v>15</v>
      </c>
      <c r="L7261" s="15">
        <v>0</v>
      </c>
      <c r="M7261" s="15">
        <v>0</v>
      </c>
      <c r="N7261" s="15">
        <v>0</v>
      </c>
    </row>
    <row r="7262" spans="1:14" x14ac:dyDescent="0.15">
      <c r="A7262" t="str">
        <f t="shared" si="118"/>
        <v>202006_316_4562342690036</v>
      </c>
      <c r="B7262" s="15">
        <v>202006</v>
      </c>
      <c r="C7262" s="15">
        <v>316</v>
      </c>
      <c r="D7262" s="15" t="s">
        <v>79</v>
      </c>
      <c r="E7262" s="16">
        <v>4562342690036</v>
      </c>
      <c r="F7262" s="15">
        <v>0</v>
      </c>
      <c r="G7262" s="15">
        <v>0</v>
      </c>
      <c r="H7262" s="15" t="s">
        <v>20</v>
      </c>
      <c r="I7262" s="15" t="s">
        <v>19</v>
      </c>
      <c r="J7262" s="15" t="s">
        <v>329</v>
      </c>
      <c r="K7262" s="15">
        <v>5</v>
      </c>
      <c r="L7262" s="15">
        <v>0</v>
      </c>
      <c r="M7262" s="15">
        <v>0</v>
      </c>
      <c r="N7262" s="15">
        <v>0</v>
      </c>
    </row>
    <row r="7263" spans="1:14" x14ac:dyDescent="0.15">
      <c r="A7263" t="str">
        <f t="shared" si="118"/>
        <v>202006_316_4562342690050</v>
      </c>
      <c r="B7263" s="15">
        <v>202006</v>
      </c>
      <c r="C7263" s="15">
        <v>316</v>
      </c>
      <c r="D7263" s="15" t="s">
        <v>79</v>
      </c>
      <c r="E7263" s="16">
        <v>4562342690050</v>
      </c>
      <c r="F7263" s="15">
        <v>0</v>
      </c>
      <c r="G7263" s="15">
        <v>0</v>
      </c>
      <c r="H7263" s="15" t="s">
        <v>22</v>
      </c>
      <c r="I7263" s="15" t="s">
        <v>19</v>
      </c>
      <c r="J7263" s="15" t="s">
        <v>329</v>
      </c>
      <c r="K7263" s="15">
        <v>6</v>
      </c>
      <c r="L7263" s="15">
        <v>0</v>
      </c>
      <c r="M7263" s="15">
        <v>0</v>
      </c>
      <c r="N7263" s="15">
        <v>0</v>
      </c>
    </row>
    <row r="7264" spans="1:14" x14ac:dyDescent="0.15">
      <c r="A7264" t="str">
        <f t="shared" si="118"/>
        <v>202006_316_4562342690043</v>
      </c>
      <c r="B7264" s="15">
        <v>202006</v>
      </c>
      <c r="C7264" s="15">
        <v>316</v>
      </c>
      <c r="D7264" s="15" t="s">
        <v>79</v>
      </c>
      <c r="E7264" s="16">
        <v>4562342690043</v>
      </c>
      <c r="F7264" s="15">
        <v>0</v>
      </c>
      <c r="G7264" s="15">
        <v>0</v>
      </c>
      <c r="H7264" s="15" t="s">
        <v>21</v>
      </c>
      <c r="I7264" s="15" t="s">
        <v>19</v>
      </c>
      <c r="J7264" s="15" t="s">
        <v>329</v>
      </c>
      <c r="K7264" s="15">
        <v>15</v>
      </c>
      <c r="L7264" s="15">
        <v>0</v>
      </c>
      <c r="M7264" s="15">
        <v>0</v>
      </c>
      <c r="N7264" s="15">
        <v>0</v>
      </c>
    </row>
    <row r="7265" spans="1:14" x14ac:dyDescent="0.15">
      <c r="A7265" t="str">
        <f t="shared" si="118"/>
        <v>202006_316_4562342690067</v>
      </c>
      <c r="B7265" s="15">
        <v>202006</v>
      </c>
      <c r="C7265" s="15">
        <v>316</v>
      </c>
      <c r="D7265" s="15" t="s">
        <v>79</v>
      </c>
      <c r="E7265" s="16">
        <v>4562342690067</v>
      </c>
      <c r="F7265" s="15">
        <v>0</v>
      </c>
      <c r="G7265" s="15">
        <v>0</v>
      </c>
      <c r="H7265" s="15" t="s">
        <v>23</v>
      </c>
      <c r="I7265" s="15" t="s">
        <v>19</v>
      </c>
      <c r="J7265" s="15" t="s">
        <v>329</v>
      </c>
      <c r="K7265" s="15">
        <v>22</v>
      </c>
      <c r="L7265" s="15">
        <v>0</v>
      </c>
      <c r="M7265" s="15">
        <v>0</v>
      </c>
      <c r="N7265" s="15">
        <v>0</v>
      </c>
    </row>
    <row r="7266" spans="1:14" x14ac:dyDescent="0.15">
      <c r="A7266" t="str">
        <f t="shared" si="118"/>
        <v>202006_316_4562342690074</v>
      </c>
      <c r="B7266" s="15">
        <v>202006</v>
      </c>
      <c r="C7266" s="15">
        <v>316</v>
      </c>
      <c r="D7266" s="15" t="s">
        <v>79</v>
      </c>
      <c r="E7266" s="16">
        <v>4562342690074</v>
      </c>
      <c r="F7266" s="15">
        <v>0</v>
      </c>
      <c r="G7266" s="15">
        <v>0</v>
      </c>
      <c r="H7266" s="15" t="s">
        <v>24</v>
      </c>
      <c r="I7266" s="15" t="s">
        <v>19</v>
      </c>
      <c r="J7266" s="15" t="s">
        <v>329</v>
      </c>
      <c r="K7266" s="15">
        <v>16</v>
      </c>
      <c r="L7266" s="15">
        <v>0</v>
      </c>
      <c r="M7266" s="15">
        <v>0</v>
      </c>
      <c r="N7266" s="15">
        <v>0</v>
      </c>
    </row>
    <row r="7267" spans="1:14" x14ac:dyDescent="0.15">
      <c r="A7267" t="str">
        <f t="shared" si="118"/>
        <v>202006_316_4562342690081</v>
      </c>
      <c r="B7267" s="15">
        <v>202006</v>
      </c>
      <c r="C7267" s="15">
        <v>316</v>
      </c>
      <c r="D7267" s="15" t="s">
        <v>79</v>
      </c>
      <c r="E7267" s="16">
        <v>4562342690081</v>
      </c>
      <c r="F7267" s="15">
        <v>0</v>
      </c>
      <c r="G7267" s="15">
        <v>0</v>
      </c>
      <c r="H7267" s="15" t="s">
        <v>25</v>
      </c>
      <c r="I7267" s="15" t="s">
        <v>19</v>
      </c>
      <c r="J7267" s="15" t="s">
        <v>329</v>
      </c>
      <c r="K7267" s="15">
        <v>6</v>
      </c>
      <c r="L7267" s="15">
        <v>0</v>
      </c>
      <c r="M7267" s="15">
        <v>0</v>
      </c>
      <c r="N7267" s="15">
        <v>0</v>
      </c>
    </row>
    <row r="7268" spans="1:14" x14ac:dyDescent="0.15">
      <c r="A7268" t="str">
        <f t="shared" si="118"/>
        <v>202006_317_4562342690029</v>
      </c>
      <c r="B7268" s="15">
        <v>202006</v>
      </c>
      <c r="C7268" s="15">
        <v>317</v>
      </c>
      <c r="D7268" s="15" t="s">
        <v>80</v>
      </c>
      <c r="E7268" s="16">
        <v>4562342690029</v>
      </c>
      <c r="F7268" s="15">
        <v>0</v>
      </c>
      <c r="G7268" s="15">
        <v>0</v>
      </c>
      <c r="H7268" s="15" t="s">
        <v>18</v>
      </c>
      <c r="I7268" s="15" t="s">
        <v>19</v>
      </c>
      <c r="J7268" s="15" t="s">
        <v>329</v>
      </c>
      <c r="K7268" s="15">
        <v>19</v>
      </c>
      <c r="L7268" s="15">
        <v>0</v>
      </c>
      <c r="M7268" s="15">
        <v>0</v>
      </c>
      <c r="N7268" s="15">
        <v>0</v>
      </c>
    </row>
    <row r="7269" spans="1:14" x14ac:dyDescent="0.15">
      <c r="A7269" t="str">
        <f t="shared" si="118"/>
        <v>202006_317_4562342690036</v>
      </c>
      <c r="B7269" s="15">
        <v>202006</v>
      </c>
      <c r="C7269" s="15">
        <v>317</v>
      </c>
      <c r="D7269" s="15" t="s">
        <v>80</v>
      </c>
      <c r="E7269" s="16">
        <v>4562342690036</v>
      </c>
      <c r="F7269" s="15">
        <v>0</v>
      </c>
      <c r="G7269" s="15">
        <v>0</v>
      </c>
      <c r="H7269" s="15" t="s">
        <v>20</v>
      </c>
      <c r="I7269" s="15" t="s">
        <v>19</v>
      </c>
      <c r="J7269" s="15" t="s">
        <v>329</v>
      </c>
      <c r="K7269" s="15">
        <v>3</v>
      </c>
      <c r="L7269" s="15">
        <v>0</v>
      </c>
      <c r="M7269" s="15">
        <v>0</v>
      </c>
      <c r="N7269" s="15">
        <v>0</v>
      </c>
    </row>
    <row r="7270" spans="1:14" x14ac:dyDescent="0.15">
      <c r="A7270" t="str">
        <f t="shared" si="118"/>
        <v>202006_317_4562342690050</v>
      </c>
      <c r="B7270" s="15">
        <v>202006</v>
      </c>
      <c r="C7270" s="15">
        <v>317</v>
      </c>
      <c r="D7270" s="15" t="s">
        <v>80</v>
      </c>
      <c r="E7270" s="16">
        <v>4562342690050</v>
      </c>
      <c r="F7270" s="15">
        <v>0</v>
      </c>
      <c r="G7270" s="15">
        <v>0</v>
      </c>
      <c r="H7270" s="15" t="s">
        <v>22</v>
      </c>
      <c r="I7270" s="15" t="s">
        <v>19</v>
      </c>
      <c r="J7270" s="15" t="s">
        <v>329</v>
      </c>
      <c r="K7270" s="15">
        <v>3</v>
      </c>
      <c r="L7270" s="15">
        <v>0</v>
      </c>
      <c r="M7270" s="15">
        <v>0</v>
      </c>
      <c r="N7270" s="15">
        <v>0</v>
      </c>
    </row>
    <row r="7271" spans="1:14" x14ac:dyDescent="0.15">
      <c r="A7271" t="str">
        <f t="shared" si="118"/>
        <v>202006_317_4562342690043</v>
      </c>
      <c r="B7271" s="15">
        <v>202006</v>
      </c>
      <c r="C7271" s="15">
        <v>317</v>
      </c>
      <c r="D7271" s="15" t="s">
        <v>80</v>
      </c>
      <c r="E7271" s="16">
        <v>4562342690043</v>
      </c>
      <c r="F7271" s="15">
        <v>0</v>
      </c>
      <c r="G7271" s="15">
        <v>0</v>
      </c>
      <c r="H7271" s="15" t="s">
        <v>21</v>
      </c>
      <c r="I7271" s="15" t="s">
        <v>19</v>
      </c>
      <c r="J7271" s="15" t="s">
        <v>329</v>
      </c>
      <c r="K7271" s="15">
        <v>17</v>
      </c>
      <c r="L7271" s="15">
        <v>0</v>
      </c>
      <c r="M7271" s="15">
        <v>0</v>
      </c>
      <c r="N7271" s="15">
        <v>0</v>
      </c>
    </row>
    <row r="7272" spans="1:14" x14ac:dyDescent="0.15">
      <c r="A7272" t="str">
        <f t="shared" si="118"/>
        <v>202006_317_4562342690067</v>
      </c>
      <c r="B7272" s="15">
        <v>202006</v>
      </c>
      <c r="C7272" s="15">
        <v>317</v>
      </c>
      <c r="D7272" s="15" t="s">
        <v>80</v>
      </c>
      <c r="E7272" s="16">
        <v>4562342690067</v>
      </c>
      <c r="F7272" s="15">
        <v>0</v>
      </c>
      <c r="G7272" s="15">
        <v>0</v>
      </c>
      <c r="H7272" s="15" t="s">
        <v>23</v>
      </c>
      <c r="I7272" s="15" t="s">
        <v>19</v>
      </c>
      <c r="J7272" s="15" t="s">
        <v>329</v>
      </c>
      <c r="K7272" s="15">
        <v>14</v>
      </c>
      <c r="L7272" s="15">
        <v>0</v>
      </c>
      <c r="M7272" s="15">
        <v>0</v>
      </c>
      <c r="N7272" s="15">
        <v>0</v>
      </c>
    </row>
    <row r="7273" spans="1:14" x14ac:dyDescent="0.15">
      <c r="A7273" t="str">
        <f t="shared" si="118"/>
        <v>202006_317_4562342690074</v>
      </c>
      <c r="B7273" s="15">
        <v>202006</v>
      </c>
      <c r="C7273" s="15">
        <v>317</v>
      </c>
      <c r="D7273" s="15" t="s">
        <v>80</v>
      </c>
      <c r="E7273" s="16">
        <v>4562342690074</v>
      </c>
      <c r="F7273" s="15">
        <v>0</v>
      </c>
      <c r="G7273" s="15">
        <v>0</v>
      </c>
      <c r="H7273" s="15" t="s">
        <v>24</v>
      </c>
      <c r="I7273" s="15" t="s">
        <v>19</v>
      </c>
      <c r="J7273" s="15" t="s">
        <v>329</v>
      </c>
      <c r="K7273" s="15">
        <v>10</v>
      </c>
      <c r="L7273" s="15">
        <v>0</v>
      </c>
      <c r="M7273" s="15">
        <v>0</v>
      </c>
      <c r="N7273" s="15">
        <v>0</v>
      </c>
    </row>
    <row r="7274" spans="1:14" x14ac:dyDescent="0.15">
      <c r="A7274" t="str">
        <f t="shared" si="118"/>
        <v>202006_317_4562342690081</v>
      </c>
      <c r="B7274" s="15">
        <v>202006</v>
      </c>
      <c r="C7274" s="15">
        <v>317</v>
      </c>
      <c r="D7274" s="15" t="s">
        <v>80</v>
      </c>
      <c r="E7274" s="16">
        <v>4562342690081</v>
      </c>
      <c r="F7274" s="15">
        <v>0</v>
      </c>
      <c r="G7274" s="15">
        <v>0</v>
      </c>
      <c r="H7274" s="15" t="s">
        <v>25</v>
      </c>
      <c r="I7274" s="15" t="s">
        <v>19</v>
      </c>
      <c r="J7274" s="15" t="s">
        <v>329</v>
      </c>
      <c r="K7274" s="15">
        <v>2</v>
      </c>
      <c r="L7274" s="15">
        <v>0</v>
      </c>
      <c r="M7274" s="15">
        <v>0</v>
      </c>
      <c r="N7274" s="15">
        <v>0</v>
      </c>
    </row>
    <row r="7275" spans="1:14" x14ac:dyDescent="0.15">
      <c r="A7275" t="str">
        <f t="shared" ref="A7275:A7338" si="119">B7275&amp;"_"&amp;C7275&amp;"_"&amp;E7275</f>
        <v>202006_322_4562342690029</v>
      </c>
      <c r="B7275" s="15">
        <v>202006</v>
      </c>
      <c r="C7275" s="15">
        <v>322</v>
      </c>
      <c r="D7275" s="15" t="s">
        <v>83</v>
      </c>
      <c r="E7275" s="16">
        <v>4562342690029</v>
      </c>
      <c r="F7275" s="15">
        <v>0</v>
      </c>
      <c r="G7275" s="15">
        <v>0</v>
      </c>
      <c r="H7275" s="15" t="s">
        <v>18</v>
      </c>
      <c r="I7275" s="15" t="s">
        <v>19</v>
      </c>
      <c r="J7275" s="15" t="s">
        <v>329</v>
      </c>
      <c r="K7275" s="15">
        <v>14</v>
      </c>
      <c r="L7275" s="15">
        <v>0</v>
      </c>
      <c r="M7275" s="15">
        <v>0</v>
      </c>
      <c r="N7275" s="15">
        <v>0</v>
      </c>
    </row>
    <row r="7276" spans="1:14" x14ac:dyDescent="0.15">
      <c r="A7276" t="str">
        <f t="shared" si="119"/>
        <v>202006_322_4562342690036</v>
      </c>
      <c r="B7276" s="15">
        <v>202006</v>
      </c>
      <c r="C7276" s="15">
        <v>322</v>
      </c>
      <c r="D7276" s="15" t="s">
        <v>83</v>
      </c>
      <c r="E7276" s="16">
        <v>4562342690036</v>
      </c>
      <c r="F7276" s="15">
        <v>0</v>
      </c>
      <c r="G7276" s="15">
        <v>0</v>
      </c>
      <c r="H7276" s="15" t="s">
        <v>20</v>
      </c>
      <c r="I7276" s="15" t="s">
        <v>19</v>
      </c>
      <c r="J7276" s="15" t="s">
        <v>329</v>
      </c>
      <c r="K7276" s="15">
        <v>3</v>
      </c>
      <c r="L7276" s="15">
        <v>1</v>
      </c>
      <c r="M7276" s="15">
        <v>0</v>
      </c>
      <c r="N7276" s="15">
        <v>0</v>
      </c>
    </row>
    <row r="7277" spans="1:14" x14ac:dyDescent="0.15">
      <c r="A7277" t="str">
        <f t="shared" si="119"/>
        <v>202006_322_4562342690050</v>
      </c>
      <c r="B7277" s="15">
        <v>202006</v>
      </c>
      <c r="C7277" s="15">
        <v>322</v>
      </c>
      <c r="D7277" s="15" t="s">
        <v>83</v>
      </c>
      <c r="E7277" s="16">
        <v>4562342690050</v>
      </c>
      <c r="F7277" s="15">
        <v>0</v>
      </c>
      <c r="G7277" s="15">
        <v>0</v>
      </c>
      <c r="H7277" s="15" t="s">
        <v>22</v>
      </c>
      <c r="I7277" s="15" t="s">
        <v>19</v>
      </c>
      <c r="J7277" s="15" t="s">
        <v>329</v>
      </c>
      <c r="K7277" s="15">
        <v>9</v>
      </c>
      <c r="L7277" s="15">
        <v>0</v>
      </c>
      <c r="M7277" s="15">
        <v>0</v>
      </c>
      <c r="N7277" s="15">
        <v>0</v>
      </c>
    </row>
    <row r="7278" spans="1:14" x14ac:dyDescent="0.15">
      <c r="A7278" t="str">
        <f t="shared" si="119"/>
        <v>202006_322_4562342690043</v>
      </c>
      <c r="B7278" s="15">
        <v>202006</v>
      </c>
      <c r="C7278" s="15">
        <v>322</v>
      </c>
      <c r="D7278" s="15" t="s">
        <v>83</v>
      </c>
      <c r="E7278" s="16">
        <v>4562342690043</v>
      </c>
      <c r="F7278" s="15">
        <v>0</v>
      </c>
      <c r="G7278" s="15">
        <v>0</v>
      </c>
      <c r="H7278" s="15" t="s">
        <v>21</v>
      </c>
      <c r="I7278" s="15" t="s">
        <v>19</v>
      </c>
      <c r="J7278" s="15" t="s">
        <v>329</v>
      </c>
      <c r="K7278" s="15">
        <v>20</v>
      </c>
      <c r="L7278" s="15">
        <v>2</v>
      </c>
      <c r="M7278" s="15">
        <v>0</v>
      </c>
      <c r="N7278" s="15">
        <v>0</v>
      </c>
    </row>
    <row r="7279" spans="1:14" x14ac:dyDescent="0.15">
      <c r="A7279" t="str">
        <f t="shared" si="119"/>
        <v>202006_322_4562342690067</v>
      </c>
      <c r="B7279" s="15">
        <v>202006</v>
      </c>
      <c r="C7279" s="15">
        <v>322</v>
      </c>
      <c r="D7279" s="15" t="s">
        <v>83</v>
      </c>
      <c r="E7279" s="16">
        <v>4562342690067</v>
      </c>
      <c r="F7279" s="15">
        <v>0</v>
      </c>
      <c r="G7279" s="15">
        <v>0</v>
      </c>
      <c r="H7279" s="15" t="s">
        <v>23</v>
      </c>
      <c r="I7279" s="15" t="s">
        <v>19</v>
      </c>
      <c r="J7279" s="15" t="s">
        <v>329</v>
      </c>
      <c r="K7279" s="15">
        <v>25</v>
      </c>
      <c r="L7279" s="15">
        <v>1</v>
      </c>
      <c r="M7279" s="15">
        <v>0</v>
      </c>
      <c r="N7279" s="15">
        <v>0</v>
      </c>
    </row>
    <row r="7280" spans="1:14" x14ac:dyDescent="0.15">
      <c r="A7280" t="str">
        <f t="shared" si="119"/>
        <v>202006_322_4562342690074</v>
      </c>
      <c r="B7280" s="15">
        <v>202006</v>
      </c>
      <c r="C7280" s="15">
        <v>322</v>
      </c>
      <c r="D7280" s="15" t="s">
        <v>83</v>
      </c>
      <c r="E7280" s="16">
        <v>4562342690074</v>
      </c>
      <c r="F7280" s="15">
        <v>0</v>
      </c>
      <c r="G7280" s="15">
        <v>0</v>
      </c>
      <c r="H7280" s="15" t="s">
        <v>24</v>
      </c>
      <c r="I7280" s="15" t="s">
        <v>19</v>
      </c>
      <c r="J7280" s="15" t="s">
        <v>329</v>
      </c>
      <c r="K7280" s="15">
        <v>16</v>
      </c>
      <c r="L7280" s="15">
        <v>0</v>
      </c>
      <c r="M7280" s="15">
        <v>0</v>
      </c>
      <c r="N7280" s="15">
        <v>0</v>
      </c>
    </row>
    <row r="7281" spans="1:14" x14ac:dyDescent="0.15">
      <c r="A7281" t="str">
        <f t="shared" si="119"/>
        <v>202006_322_4562342690081</v>
      </c>
      <c r="B7281" s="15">
        <v>202006</v>
      </c>
      <c r="C7281" s="15">
        <v>322</v>
      </c>
      <c r="D7281" s="15" t="s">
        <v>83</v>
      </c>
      <c r="E7281" s="16">
        <v>4562342690081</v>
      </c>
      <c r="F7281" s="15">
        <v>0</v>
      </c>
      <c r="G7281" s="15">
        <v>0</v>
      </c>
      <c r="H7281" s="15" t="s">
        <v>25</v>
      </c>
      <c r="I7281" s="15" t="s">
        <v>19</v>
      </c>
      <c r="J7281" s="15" t="s">
        <v>329</v>
      </c>
      <c r="K7281" s="15">
        <v>4</v>
      </c>
      <c r="L7281" s="15">
        <v>0</v>
      </c>
      <c r="M7281" s="15">
        <v>0</v>
      </c>
      <c r="N7281" s="15">
        <v>0</v>
      </c>
    </row>
    <row r="7282" spans="1:14" x14ac:dyDescent="0.15">
      <c r="A7282" t="str">
        <f t="shared" si="119"/>
        <v>202006_421_4562342690029</v>
      </c>
      <c r="B7282" s="15">
        <v>202006</v>
      </c>
      <c r="C7282" s="15">
        <v>421</v>
      </c>
      <c r="D7282" s="15" t="s">
        <v>115</v>
      </c>
      <c r="E7282" s="16">
        <v>4562342690029</v>
      </c>
      <c r="F7282" s="15">
        <v>0</v>
      </c>
      <c r="G7282" s="15">
        <v>0</v>
      </c>
      <c r="H7282" s="15" t="s">
        <v>18</v>
      </c>
      <c r="I7282" s="15" t="s">
        <v>19</v>
      </c>
      <c r="J7282" s="15" t="s">
        <v>329</v>
      </c>
      <c r="K7282" s="15">
        <v>20</v>
      </c>
      <c r="L7282" s="15">
        <v>1</v>
      </c>
      <c r="M7282" s="15">
        <v>0</v>
      </c>
      <c r="N7282" s="15">
        <v>0</v>
      </c>
    </row>
    <row r="7283" spans="1:14" x14ac:dyDescent="0.15">
      <c r="A7283" t="str">
        <f t="shared" si="119"/>
        <v>202006_421_4562342690036</v>
      </c>
      <c r="B7283" s="15">
        <v>202006</v>
      </c>
      <c r="C7283" s="15">
        <v>421</v>
      </c>
      <c r="D7283" s="15" t="s">
        <v>115</v>
      </c>
      <c r="E7283" s="16">
        <v>4562342690036</v>
      </c>
      <c r="F7283" s="15">
        <v>0</v>
      </c>
      <c r="G7283" s="15">
        <v>0</v>
      </c>
      <c r="H7283" s="15" t="s">
        <v>20</v>
      </c>
      <c r="I7283" s="15" t="s">
        <v>19</v>
      </c>
      <c r="J7283" s="15" t="s">
        <v>329</v>
      </c>
      <c r="K7283" s="15">
        <v>2</v>
      </c>
      <c r="L7283" s="15">
        <v>0</v>
      </c>
      <c r="M7283" s="15">
        <v>0</v>
      </c>
      <c r="N7283" s="15">
        <v>0</v>
      </c>
    </row>
    <row r="7284" spans="1:14" x14ac:dyDescent="0.15">
      <c r="A7284" t="str">
        <f t="shared" si="119"/>
        <v>202006_421_4562342690050</v>
      </c>
      <c r="B7284" s="15">
        <v>202006</v>
      </c>
      <c r="C7284" s="15">
        <v>421</v>
      </c>
      <c r="D7284" s="15" t="s">
        <v>115</v>
      </c>
      <c r="E7284" s="16">
        <v>4562342690050</v>
      </c>
      <c r="F7284" s="15">
        <v>0</v>
      </c>
      <c r="G7284" s="15">
        <v>0</v>
      </c>
      <c r="H7284" s="15" t="s">
        <v>22</v>
      </c>
      <c r="I7284" s="15" t="s">
        <v>19</v>
      </c>
      <c r="J7284" s="15" t="s">
        <v>329</v>
      </c>
      <c r="K7284" s="15">
        <v>5</v>
      </c>
      <c r="L7284" s="15">
        <v>0</v>
      </c>
      <c r="M7284" s="15">
        <v>0</v>
      </c>
      <c r="N7284" s="15">
        <v>0</v>
      </c>
    </row>
    <row r="7285" spans="1:14" x14ac:dyDescent="0.15">
      <c r="A7285" t="str">
        <f t="shared" si="119"/>
        <v>202006_421_4562342690043</v>
      </c>
      <c r="B7285" s="15">
        <v>202006</v>
      </c>
      <c r="C7285" s="15">
        <v>421</v>
      </c>
      <c r="D7285" s="15" t="s">
        <v>115</v>
      </c>
      <c r="E7285" s="16">
        <v>4562342690043</v>
      </c>
      <c r="F7285" s="15">
        <v>0</v>
      </c>
      <c r="G7285" s="15">
        <v>0</v>
      </c>
      <c r="H7285" s="15" t="s">
        <v>21</v>
      </c>
      <c r="I7285" s="15" t="s">
        <v>19</v>
      </c>
      <c r="J7285" s="15" t="s">
        <v>329</v>
      </c>
      <c r="K7285" s="15">
        <v>18</v>
      </c>
      <c r="L7285" s="15">
        <v>0</v>
      </c>
      <c r="M7285" s="15">
        <v>0</v>
      </c>
      <c r="N7285" s="15">
        <v>0</v>
      </c>
    </row>
    <row r="7286" spans="1:14" x14ac:dyDescent="0.15">
      <c r="A7286" t="str">
        <f t="shared" si="119"/>
        <v>202006_421_4562342690067</v>
      </c>
      <c r="B7286" s="15">
        <v>202006</v>
      </c>
      <c r="C7286" s="15">
        <v>421</v>
      </c>
      <c r="D7286" s="15" t="s">
        <v>115</v>
      </c>
      <c r="E7286" s="16">
        <v>4562342690067</v>
      </c>
      <c r="F7286" s="15">
        <v>0</v>
      </c>
      <c r="G7286" s="15">
        <v>0</v>
      </c>
      <c r="H7286" s="15" t="s">
        <v>23</v>
      </c>
      <c r="I7286" s="15" t="s">
        <v>19</v>
      </c>
      <c r="J7286" s="15" t="s">
        <v>329</v>
      </c>
      <c r="K7286" s="15">
        <v>18</v>
      </c>
      <c r="L7286" s="15">
        <v>0</v>
      </c>
      <c r="M7286" s="15">
        <v>0</v>
      </c>
      <c r="N7286" s="15">
        <v>0</v>
      </c>
    </row>
    <row r="7287" spans="1:14" x14ac:dyDescent="0.15">
      <c r="A7287" t="str">
        <f t="shared" si="119"/>
        <v>202006_421_4562342690074</v>
      </c>
      <c r="B7287" s="15">
        <v>202006</v>
      </c>
      <c r="C7287" s="15">
        <v>421</v>
      </c>
      <c r="D7287" s="15" t="s">
        <v>115</v>
      </c>
      <c r="E7287" s="16">
        <v>4562342690074</v>
      </c>
      <c r="F7287" s="15">
        <v>0</v>
      </c>
      <c r="G7287" s="15">
        <v>0</v>
      </c>
      <c r="H7287" s="15" t="s">
        <v>24</v>
      </c>
      <c r="I7287" s="15" t="s">
        <v>19</v>
      </c>
      <c r="J7287" s="15" t="s">
        <v>329</v>
      </c>
      <c r="K7287" s="15">
        <v>4</v>
      </c>
      <c r="L7287" s="15">
        <v>0</v>
      </c>
      <c r="M7287" s="15">
        <v>0</v>
      </c>
      <c r="N7287" s="15">
        <v>0</v>
      </c>
    </row>
    <row r="7288" spans="1:14" x14ac:dyDescent="0.15">
      <c r="A7288" t="str">
        <f t="shared" si="119"/>
        <v>202006_421_4562342690081</v>
      </c>
      <c r="B7288" s="15">
        <v>202006</v>
      </c>
      <c r="C7288" s="15">
        <v>421</v>
      </c>
      <c r="D7288" s="15" t="s">
        <v>115</v>
      </c>
      <c r="E7288" s="16">
        <v>4562342690081</v>
      </c>
      <c r="F7288" s="15">
        <v>0</v>
      </c>
      <c r="G7288" s="15">
        <v>0</v>
      </c>
      <c r="H7288" s="15" t="s">
        <v>25</v>
      </c>
      <c r="I7288" s="15" t="s">
        <v>19</v>
      </c>
      <c r="J7288" s="15" t="s">
        <v>329</v>
      </c>
      <c r="K7288" s="15">
        <v>6</v>
      </c>
      <c r="L7288" s="15">
        <v>0</v>
      </c>
      <c r="M7288" s="15">
        <v>0</v>
      </c>
      <c r="N7288" s="15">
        <v>0</v>
      </c>
    </row>
    <row r="7289" spans="1:14" x14ac:dyDescent="0.15">
      <c r="A7289" t="str">
        <f t="shared" si="119"/>
        <v>202006_121_4562342690029</v>
      </c>
      <c r="B7289" s="15">
        <v>202006</v>
      </c>
      <c r="C7289" s="15">
        <v>121</v>
      </c>
      <c r="D7289" s="15" t="s">
        <v>52</v>
      </c>
      <c r="E7289" s="16">
        <v>4562342690029</v>
      </c>
      <c r="F7289" s="15">
        <v>0</v>
      </c>
      <c r="G7289" s="15">
        <v>0</v>
      </c>
      <c r="H7289" s="15" t="s">
        <v>18</v>
      </c>
      <c r="I7289" s="15" t="s">
        <v>19</v>
      </c>
      <c r="J7289" s="15" t="s">
        <v>329</v>
      </c>
      <c r="K7289" s="15">
        <v>9</v>
      </c>
      <c r="L7289" s="15">
        <v>0</v>
      </c>
      <c r="M7289" s="15">
        <v>0</v>
      </c>
      <c r="N7289" s="15">
        <v>0</v>
      </c>
    </row>
    <row r="7290" spans="1:14" x14ac:dyDescent="0.15">
      <c r="A7290" t="str">
        <f t="shared" si="119"/>
        <v>202006_121_4562342690036</v>
      </c>
      <c r="B7290" s="15">
        <v>202006</v>
      </c>
      <c r="C7290" s="15">
        <v>121</v>
      </c>
      <c r="D7290" s="15" t="s">
        <v>52</v>
      </c>
      <c r="E7290" s="16">
        <v>4562342690036</v>
      </c>
      <c r="F7290" s="15">
        <v>0</v>
      </c>
      <c r="G7290" s="15">
        <v>0</v>
      </c>
      <c r="H7290" s="15" t="s">
        <v>20</v>
      </c>
      <c r="I7290" s="15" t="s">
        <v>19</v>
      </c>
      <c r="J7290" s="15" t="s">
        <v>329</v>
      </c>
      <c r="K7290" s="15">
        <v>3</v>
      </c>
      <c r="L7290" s="15">
        <v>0</v>
      </c>
      <c r="M7290" s="15">
        <v>0</v>
      </c>
      <c r="N7290" s="15">
        <v>0</v>
      </c>
    </row>
    <row r="7291" spans="1:14" x14ac:dyDescent="0.15">
      <c r="A7291" t="str">
        <f t="shared" si="119"/>
        <v>202006_121_4562342690050</v>
      </c>
      <c r="B7291" s="15">
        <v>202006</v>
      </c>
      <c r="C7291" s="15">
        <v>121</v>
      </c>
      <c r="D7291" s="15" t="s">
        <v>52</v>
      </c>
      <c r="E7291" s="16">
        <v>4562342690050</v>
      </c>
      <c r="F7291" s="15">
        <v>0</v>
      </c>
      <c r="G7291" s="15">
        <v>0</v>
      </c>
      <c r="H7291" s="15" t="s">
        <v>22</v>
      </c>
      <c r="I7291" s="15" t="s">
        <v>19</v>
      </c>
      <c r="J7291" s="15" t="s">
        <v>329</v>
      </c>
      <c r="K7291" s="15">
        <v>9</v>
      </c>
      <c r="L7291" s="15">
        <v>0</v>
      </c>
      <c r="M7291" s="15">
        <v>0</v>
      </c>
      <c r="N7291" s="15">
        <v>0</v>
      </c>
    </row>
    <row r="7292" spans="1:14" x14ac:dyDescent="0.15">
      <c r="A7292" t="str">
        <f t="shared" si="119"/>
        <v>202006_121_4562342690043</v>
      </c>
      <c r="B7292" s="15">
        <v>202006</v>
      </c>
      <c r="C7292" s="15">
        <v>121</v>
      </c>
      <c r="D7292" s="15" t="s">
        <v>52</v>
      </c>
      <c r="E7292" s="16">
        <v>4562342690043</v>
      </c>
      <c r="F7292" s="15">
        <v>0</v>
      </c>
      <c r="G7292" s="15">
        <v>0</v>
      </c>
      <c r="H7292" s="15" t="s">
        <v>21</v>
      </c>
      <c r="I7292" s="15" t="s">
        <v>19</v>
      </c>
      <c r="J7292" s="15" t="s">
        <v>329</v>
      </c>
      <c r="K7292" s="15">
        <v>17</v>
      </c>
      <c r="L7292" s="15">
        <v>2</v>
      </c>
      <c r="M7292" s="15">
        <v>0</v>
      </c>
      <c r="N7292" s="15">
        <v>0</v>
      </c>
    </row>
    <row r="7293" spans="1:14" x14ac:dyDescent="0.15">
      <c r="A7293" t="str">
        <f t="shared" si="119"/>
        <v>202006_121_4562342690067</v>
      </c>
      <c r="B7293" s="15">
        <v>202006</v>
      </c>
      <c r="C7293" s="15">
        <v>121</v>
      </c>
      <c r="D7293" s="15" t="s">
        <v>52</v>
      </c>
      <c r="E7293" s="16">
        <v>4562342690067</v>
      </c>
      <c r="F7293" s="15">
        <v>0</v>
      </c>
      <c r="G7293" s="15">
        <v>0</v>
      </c>
      <c r="H7293" s="15" t="s">
        <v>23</v>
      </c>
      <c r="I7293" s="15" t="s">
        <v>19</v>
      </c>
      <c r="J7293" s="15" t="s">
        <v>329</v>
      </c>
      <c r="K7293" s="15">
        <v>24</v>
      </c>
      <c r="L7293" s="15">
        <v>0</v>
      </c>
      <c r="M7293" s="15">
        <v>0</v>
      </c>
      <c r="N7293" s="15">
        <v>0</v>
      </c>
    </row>
    <row r="7294" spans="1:14" x14ac:dyDescent="0.15">
      <c r="A7294" t="str">
        <f t="shared" si="119"/>
        <v>202006_121_4562342690074</v>
      </c>
      <c r="B7294" s="15">
        <v>202006</v>
      </c>
      <c r="C7294" s="15">
        <v>121</v>
      </c>
      <c r="D7294" s="15" t="s">
        <v>52</v>
      </c>
      <c r="E7294" s="16">
        <v>4562342690074</v>
      </c>
      <c r="F7294" s="15">
        <v>0</v>
      </c>
      <c r="G7294" s="15">
        <v>0</v>
      </c>
      <c r="H7294" s="15" t="s">
        <v>24</v>
      </c>
      <c r="I7294" s="15" t="s">
        <v>19</v>
      </c>
      <c r="J7294" s="15" t="s">
        <v>329</v>
      </c>
      <c r="K7294" s="15">
        <v>14</v>
      </c>
      <c r="L7294" s="15">
        <v>2</v>
      </c>
      <c r="M7294" s="15">
        <v>0</v>
      </c>
      <c r="N7294" s="15">
        <v>0</v>
      </c>
    </row>
    <row r="7295" spans="1:14" x14ac:dyDescent="0.15">
      <c r="A7295" t="str">
        <f t="shared" si="119"/>
        <v>202006_121_4562342690081</v>
      </c>
      <c r="B7295" s="15">
        <v>202006</v>
      </c>
      <c r="C7295" s="15">
        <v>121</v>
      </c>
      <c r="D7295" s="15" t="s">
        <v>52</v>
      </c>
      <c r="E7295" s="16">
        <v>4562342690081</v>
      </c>
      <c r="F7295" s="15">
        <v>0</v>
      </c>
      <c r="G7295" s="15">
        <v>0</v>
      </c>
      <c r="H7295" s="15" t="s">
        <v>25</v>
      </c>
      <c r="I7295" s="15" t="s">
        <v>19</v>
      </c>
      <c r="J7295" s="15" t="s">
        <v>329</v>
      </c>
      <c r="K7295" s="15">
        <v>5</v>
      </c>
      <c r="L7295" s="15">
        <v>1</v>
      </c>
      <c r="M7295" s="15">
        <v>0</v>
      </c>
      <c r="N7295" s="15">
        <v>0</v>
      </c>
    </row>
    <row r="7296" spans="1:14" x14ac:dyDescent="0.15">
      <c r="A7296" t="str">
        <f t="shared" si="119"/>
        <v>202006_211_4562342690029</v>
      </c>
      <c r="B7296" s="15">
        <v>202006</v>
      </c>
      <c r="C7296" s="15">
        <v>211</v>
      </c>
      <c r="D7296" s="15" t="s">
        <v>65</v>
      </c>
      <c r="E7296" s="16">
        <v>4562342690029</v>
      </c>
      <c r="F7296" s="15">
        <v>0</v>
      </c>
      <c r="G7296" s="15">
        <v>0</v>
      </c>
      <c r="H7296" s="15" t="s">
        <v>18</v>
      </c>
      <c r="I7296" s="15" t="s">
        <v>19</v>
      </c>
      <c r="J7296" s="15" t="s">
        <v>329</v>
      </c>
      <c r="K7296" s="15">
        <v>27</v>
      </c>
      <c r="L7296" s="15">
        <v>0</v>
      </c>
      <c r="M7296" s="15">
        <v>0</v>
      </c>
      <c r="N7296" s="15">
        <v>0</v>
      </c>
    </row>
    <row r="7297" spans="1:14" x14ac:dyDescent="0.15">
      <c r="A7297" t="str">
        <f t="shared" si="119"/>
        <v>202006_211_4562342690036</v>
      </c>
      <c r="B7297" s="15">
        <v>202006</v>
      </c>
      <c r="C7297" s="15">
        <v>211</v>
      </c>
      <c r="D7297" s="15" t="s">
        <v>65</v>
      </c>
      <c r="E7297" s="16">
        <v>4562342690036</v>
      </c>
      <c r="F7297" s="15">
        <v>0</v>
      </c>
      <c r="G7297" s="15">
        <v>0</v>
      </c>
      <c r="H7297" s="15" t="s">
        <v>20</v>
      </c>
      <c r="I7297" s="15" t="s">
        <v>19</v>
      </c>
      <c r="J7297" s="15" t="s">
        <v>329</v>
      </c>
      <c r="K7297" s="15">
        <v>8</v>
      </c>
      <c r="L7297" s="15">
        <v>0</v>
      </c>
      <c r="M7297" s="15">
        <v>0</v>
      </c>
      <c r="N7297" s="15">
        <v>0</v>
      </c>
    </row>
    <row r="7298" spans="1:14" x14ac:dyDescent="0.15">
      <c r="A7298" t="str">
        <f t="shared" si="119"/>
        <v>202006_211_4562342690050</v>
      </c>
      <c r="B7298" s="15">
        <v>202006</v>
      </c>
      <c r="C7298" s="15">
        <v>211</v>
      </c>
      <c r="D7298" s="15" t="s">
        <v>65</v>
      </c>
      <c r="E7298" s="16">
        <v>4562342690050</v>
      </c>
      <c r="F7298" s="15">
        <v>0</v>
      </c>
      <c r="G7298" s="15">
        <v>0</v>
      </c>
      <c r="H7298" s="15" t="s">
        <v>22</v>
      </c>
      <c r="I7298" s="15" t="s">
        <v>19</v>
      </c>
      <c r="J7298" s="15" t="s">
        <v>329</v>
      </c>
      <c r="K7298" s="15">
        <v>3</v>
      </c>
      <c r="L7298" s="15">
        <v>0</v>
      </c>
      <c r="M7298" s="15">
        <v>0</v>
      </c>
      <c r="N7298" s="15">
        <v>0</v>
      </c>
    </row>
    <row r="7299" spans="1:14" x14ac:dyDescent="0.15">
      <c r="A7299" t="str">
        <f t="shared" si="119"/>
        <v>202006_211_4562342690043</v>
      </c>
      <c r="B7299" s="15">
        <v>202006</v>
      </c>
      <c r="C7299" s="15">
        <v>211</v>
      </c>
      <c r="D7299" s="15" t="s">
        <v>65</v>
      </c>
      <c r="E7299" s="16">
        <v>4562342690043</v>
      </c>
      <c r="F7299" s="15">
        <v>0</v>
      </c>
      <c r="G7299" s="15">
        <v>0</v>
      </c>
      <c r="H7299" s="15" t="s">
        <v>21</v>
      </c>
      <c r="I7299" s="15" t="s">
        <v>19</v>
      </c>
      <c r="J7299" s="15" t="s">
        <v>329</v>
      </c>
      <c r="K7299" s="15">
        <v>25</v>
      </c>
      <c r="L7299" s="15">
        <v>0</v>
      </c>
      <c r="M7299" s="15">
        <v>0</v>
      </c>
      <c r="N7299" s="15">
        <v>0</v>
      </c>
    </row>
    <row r="7300" spans="1:14" x14ac:dyDescent="0.15">
      <c r="A7300" t="str">
        <f t="shared" si="119"/>
        <v>202006_211_4562342690067</v>
      </c>
      <c r="B7300" s="15">
        <v>202006</v>
      </c>
      <c r="C7300" s="15">
        <v>211</v>
      </c>
      <c r="D7300" s="15" t="s">
        <v>65</v>
      </c>
      <c r="E7300" s="16">
        <v>4562342690067</v>
      </c>
      <c r="F7300" s="15">
        <v>0</v>
      </c>
      <c r="G7300" s="15">
        <v>0</v>
      </c>
      <c r="H7300" s="15" t="s">
        <v>23</v>
      </c>
      <c r="I7300" s="15" t="s">
        <v>19</v>
      </c>
      <c r="J7300" s="15" t="s">
        <v>329</v>
      </c>
      <c r="K7300" s="15">
        <v>24</v>
      </c>
      <c r="L7300" s="15">
        <v>1</v>
      </c>
      <c r="M7300" s="15">
        <v>0</v>
      </c>
      <c r="N7300" s="15">
        <v>0</v>
      </c>
    </row>
    <row r="7301" spans="1:14" x14ac:dyDescent="0.15">
      <c r="A7301" t="str">
        <f t="shared" si="119"/>
        <v>202006_211_4562342690074</v>
      </c>
      <c r="B7301" s="15">
        <v>202006</v>
      </c>
      <c r="C7301" s="15">
        <v>211</v>
      </c>
      <c r="D7301" s="15" t="s">
        <v>65</v>
      </c>
      <c r="E7301" s="16">
        <v>4562342690074</v>
      </c>
      <c r="F7301" s="15">
        <v>0</v>
      </c>
      <c r="G7301" s="15">
        <v>0</v>
      </c>
      <c r="H7301" s="15" t="s">
        <v>24</v>
      </c>
      <c r="I7301" s="15" t="s">
        <v>19</v>
      </c>
      <c r="J7301" s="15" t="s">
        <v>329</v>
      </c>
      <c r="K7301" s="15">
        <v>19</v>
      </c>
      <c r="L7301" s="15">
        <v>0</v>
      </c>
      <c r="M7301" s="15">
        <v>0</v>
      </c>
      <c r="N7301" s="15">
        <v>0</v>
      </c>
    </row>
    <row r="7302" spans="1:14" x14ac:dyDescent="0.15">
      <c r="A7302" t="str">
        <f t="shared" si="119"/>
        <v>202006_211_4562342690081</v>
      </c>
      <c r="B7302" s="15">
        <v>202006</v>
      </c>
      <c r="C7302" s="15">
        <v>211</v>
      </c>
      <c r="D7302" s="15" t="s">
        <v>65</v>
      </c>
      <c r="E7302" s="16">
        <v>4562342690081</v>
      </c>
      <c r="F7302" s="15">
        <v>0</v>
      </c>
      <c r="G7302" s="15">
        <v>0</v>
      </c>
      <c r="H7302" s="15" t="s">
        <v>25</v>
      </c>
      <c r="I7302" s="15" t="s">
        <v>19</v>
      </c>
      <c r="J7302" s="15" t="s">
        <v>329</v>
      </c>
      <c r="K7302" s="15">
        <v>8</v>
      </c>
      <c r="L7302" s="15">
        <v>0</v>
      </c>
      <c r="M7302" s="15">
        <v>0</v>
      </c>
      <c r="N7302" s="15">
        <v>0</v>
      </c>
    </row>
    <row r="7303" spans="1:14" x14ac:dyDescent="0.15">
      <c r="A7303" t="str">
        <f t="shared" si="119"/>
        <v>202006_13_4562342690029</v>
      </c>
      <c r="B7303" s="15">
        <v>202006</v>
      </c>
      <c r="C7303" s="15">
        <v>13</v>
      </c>
      <c r="D7303" s="15" t="s">
        <v>38</v>
      </c>
      <c r="E7303" s="16">
        <v>4562342690029</v>
      </c>
      <c r="F7303" s="15">
        <v>0</v>
      </c>
      <c r="G7303" s="15">
        <v>0</v>
      </c>
      <c r="H7303" s="15" t="s">
        <v>18</v>
      </c>
      <c r="I7303" s="15" t="s">
        <v>19</v>
      </c>
      <c r="J7303" s="15" t="s">
        <v>329</v>
      </c>
      <c r="K7303" s="15">
        <v>14</v>
      </c>
      <c r="L7303" s="15">
        <v>0</v>
      </c>
      <c r="M7303" s="15">
        <v>0</v>
      </c>
      <c r="N7303" s="15">
        <v>0</v>
      </c>
    </row>
    <row r="7304" spans="1:14" x14ac:dyDescent="0.15">
      <c r="A7304" t="str">
        <f t="shared" si="119"/>
        <v>202006_13_4562342690036</v>
      </c>
      <c r="B7304" s="15">
        <v>202006</v>
      </c>
      <c r="C7304" s="15">
        <v>13</v>
      </c>
      <c r="D7304" s="15" t="s">
        <v>38</v>
      </c>
      <c r="E7304" s="16">
        <v>4562342690036</v>
      </c>
      <c r="F7304" s="15">
        <v>0</v>
      </c>
      <c r="G7304" s="15">
        <v>0</v>
      </c>
      <c r="H7304" s="15" t="s">
        <v>20</v>
      </c>
      <c r="I7304" s="15" t="s">
        <v>19</v>
      </c>
      <c r="J7304" s="15" t="s">
        <v>329</v>
      </c>
      <c r="K7304" s="15">
        <v>6</v>
      </c>
      <c r="L7304" s="15">
        <v>0</v>
      </c>
      <c r="M7304" s="15">
        <v>0</v>
      </c>
      <c r="N7304" s="15">
        <v>0</v>
      </c>
    </row>
    <row r="7305" spans="1:14" x14ac:dyDescent="0.15">
      <c r="A7305" t="str">
        <f t="shared" si="119"/>
        <v>202006_13_4562342690050</v>
      </c>
      <c r="B7305" s="15">
        <v>202006</v>
      </c>
      <c r="C7305" s="15">
        <v>13</v>
      </c>
      <c r="D7305" s="15" t="s">
        <v>38</v>
      </c>
      <c r="E7305" s="16">
        <v>4562342690050</v>
      </c>
      <c r="F7305" s="15">
        <v>0</v>
      </c>
      <c r="G7305" s="15">
        <v>0</v>
      </c>
      <c r="H7305" s="15" t="s">
        <v>22</v>
      </c>
      <c r="I7305" s="15" t="s">
        <v>19</v>
      </c>
      <c r="J7305" s="15" t="s">
        <v>329</v>
      </c>
      <c r="K7305" s="15">
        <v>1</v>
      </c>
      <c r="L7305" s="15">
        <v>0</v>
      </c>
      <c r="M7305" s="15">
        <v>0</v>
      </c>
      <c r="N7305" s="15">
        <v>0</v>
      </c>
    </row>
    <row r="7306" spans="1:14" x14ac:dyDescent="0.15">
      <c r="A7306" t="str">
        <f t="shared" si="119"/>
        <v>202006_13_4562342690043</v>
      </c>
      <c r="B7306" s="15">
        <v>202006</v>
      </c>
      <c r="C7306" s="15">
        <v>13</v>
      </c>
      <c r="D7306" s="15" t="s">
        <v>38</v>
      </c>
      <c r="E7306" s="16">
        <v>4562342690043</v>
      </c>
      <c r="F7306" s="15">
        <v>0</v>
      </c>
      <c r="G7306" s="15">
        <v>0</v>
      </c>
      <c r="H7306" s="15" t="s">
        <v>21</v>
      </c>
      <c r="I7306" s="15" t="s">
        <v>19</v>
      </c>
      <c r="J7306" s="15" t="s">
        <v>329</v>
      </c>
      <c r="K7306" s="15">
        <v>5</v>
      </c>
      <c r="L7306" s="15">
        <v>0</v>
      </c>
      <c r="M7306" s="15">
        <v>0</v>
      </c>
      <c r="N7306" s="15">
        <v>0</v>
      </c>
    </row>
    <row r="7307" spans="1:14" x14ac:dyDescent="0.15">
      <c r="A7307" t="str">
        <f t="shared" si="119"/>
        <v>202006_13_4562342690067</v>
      </c>
      <c r="B7307" s="15">
        <v>202006</v>
      </c>
      <c r="C7307" s="15">
        <v>13</v>
      </c>
      <c r="D7307" s="15" t="s">
        <v>38</v>
      </c>
      <c r="E7307" s="16">
        <v>4562342690067</v>
      </c>
      <c r="F7307" s="15">
        <v>0</v>
      </c>
      <c r="G7307" s="15">
        <v>0</v>
      </c>
      <c r="H7307" s="15" t="s">
        <v>23</v>
      </c>
      <c r="I7307" s="15" t="s">
        <v>19</v>
      </c>
      <c r="J7307" s="15" t="s">
        <v>329</v>
      </c>
      <c r="K7307" s="15">
        <v>16</v>
      </c>
      <c r="L7307" s="15">
        <v>0</v>
      </c>
      <c r="M7307" s="15">
        <v>0</v>
      </c>
      <c r="N7307" s="15">
        <v>0</v>
      </c>
    </row>
    <row r="7308" spans="1:14" x14ac:dyDescent="0.15">
      <c r="A7308" t="str">
        <f t="shared" si="119"/>
        <v>202006_13_4562342690074</v>
      </c>
      <c r="B7308" s="15">
        <v>202006</v>
      </c>
      <c r="C7308" s="15">
        <v>13</v>
      </c>
      <c r="D7308" s="15" t="s">
        <v>38</v>
      </c>
      <c r="E7308" s="16">
        <v>4562342690074</v>
      </c>
      <c r="F7308" s="15">
        <v>0</v>
      </c>
      <c r="G7308" s="15">
        <v>0</v>
      </c>
      <c r="H7308" s="15" t="s">
        <v>24</v>
      </c>
      <c r="I7308" s="15" t="s">
        <v>19</v>
      </c>
      <c r="J7308" s="15" t="s">
        <v>329</v>
      </c>
      <c r="K7308" s="15">
        <v>10</v>
      </c>
      <c r="L7308" s="15">
        <v>1</v>
      </c>
      <c r="M7308" s="15">
        <v>0</v>
      </c>
      <c r="N7308" s="15">
        <v>0</v>
      </c>
    </row>
    <row r="7309" spans="1:14" x14ac:dyDescent="0.15">
      <c r="A7309" t="str">
        <f t="shared" si="119"/>
        <v>202006_13_4562342690081</v>
      </c>
      <c r="B7309" s="15">
        <v>202006</v>
      </c>
      <c r="C7309" s="15">
        <v>13</v>
      </c>
      <c r="D7309" s="15" t="s">
        <v>38</v>
      </c>
      <c r="E7309" s="16">
        <v>4562342690081</v>
      </c>
      <c r="F7309" s="15">
        <v>0</v>
      </c>
      <c r="G7309" s="15">
        <v>0</v>
      </c>
      <c r="H7309" s="15" t="s">
        <v>25</v>
      </c>
      <c r="I7309" s="15" t="s">
        <v>19</v>
      </c>
      <c r="J7309" s="15" t="s">
        <v>329</v>
      </c>
      <c r="K7309" s="15">
        <v>2</v>
      </c>
      <c r="L7309" s="15">
        <v>0</v>
      </c>
      <c r="M7309" s="15">
        <v>0</v>
      </c>
      <c r="N7309" s="15">
        <v>0</v>
      </c>
    </row>
    <row r="7310" spans="1:14" x14ac:dyDescent="0.15">
      <c r="A7310" t="str">
        <f t="shared" si="119"/>
        <v>202007_6_4562342690029</v>
      </c>
      <c r="B7310" s="10">
        <v>202007</v>
      </c>
      <c r="C7310" s="10">
        <v>6</v>
      </c>
      <c r="D7310" s="10" t="s">
        <v>35</v>
      </c>
      <c r="E7310" s="11">
        <v>4562342690029</v>
      </c>
      <c r="F7310" s="10">
        <v>0</v>
      </c>
      <c r="G7310" s="10">
        <v>0</v>
      </c>
      <c r="H7310" s="10" t="s">
        <v>18</v>
      </c>
      <c r="I7310" s="10" t="s">
        <v>19</v>
      </c>
      <c r="J7310" s="10" t="s">
        <v>329</v>
      </c>
      <c r="K7310" s="10">
        <v>7</v>
      </c>
      <c r="L7310" s="10">
        <v>0</v>
      </c>
      <c r="M7310" s="10">
        <v>0</v>
      </c>
      <c r="N7310" s="10">
        <v>0</v>
      </c>
    </row>
    <row r="7311" spans="1:14" x14ac:dyDescent="0.15">
      <c r="A7311" t="str">
        <f t="shared" si="119"/>
        <v>202007_6_4562342690036</v>
      </c>
      <c r="B7311" s="10">
        <v>202007</v>
      </c>
      <c r="C7311" s="10">
        <v>6</v>
      </c>
      <c r="D7311" s="10" t="s">
        <v>35</v>
      </c>
      <c r="E7311" s="11">
        <v>4562342690036</v>
      </c>
      <c r="F7311" s="10">
        <v>0</v>
      </c>
      <c r="G7311" s="10">
        <v>0</v>
      </c>
      <c r="H7311" s="10" t="s">
        <v>20</v>
      </c>
      <c r="I7311" s="10" t="s">
        <v>19</v>
      </c>
      <c r="J7311" s="10" t="s">
        <v>329</v>
      </c>
      <c r="K7311" s="10">
        <v>4</v>
      </c>
      <c r="L7311" s="10">
        <v>0</v>
      </c>
      <c r="M7311" s="10">
        <v>0</v>
      </c>
      <c r="N7311" s="10">
        <v>0</v>
      </c>
    </row>
    <row r="7312" spans="1:14" x14ac:dyDescent="0.15">
      <c r="A7312" t="str">
        <f t="shared" si="119"/>
        <v>202007_6_4562342690050</v>
      </c>
      <c r="B7312" s="10">
        <v>202007</v>
      </c>
      <c r="C7312" s="10">
        <v>6</v>
      </c>
      <c r="D7312" s="10" t="s">
        <v>35</v>
      </c>
      <c r="E7312" s="11">
        <v>4562342690050</v>
      </c>
      <c r="F7312" s="10">
        <v>0</v>
      </c>
      <c r="G7312" s="10">
        <v>0</v>
      </c>
      <c r="H7312" s="10" t="s">
        <v>22</v>
      </c>
      <c r="I7312" s="10" t="s">
        <v>19</v>
      </c>
      <c r="J7312" s="10" t="s">
        <v>329</v>
      </c>
      <c r="K7312" s="10">
        <v>8</v>
      </c>
      <c r="L7312" s="10">
        <v>0</v>
      </c>
      <c r="M7312" s="10">
        <v>0</v>
      </c>
      <c r="N7312" s="10">
        <v>0</v>
      </c>
    </row>
    <row r="7313" spans="1:14" x14ac:dyDescent="0.15">
      <c r="A7313" t="str">
        <f t="shared" si="119"/>
        <v>202007_6_4562342690043</v>
      </c>
      <c r="B7313" s="10">
        <v>202007</v>
      </c>
      <c r="C7313" s="10">
        <v>6</v>
      </c>
      <c r="D7313" s="10" t="s">
        <v>35</v>
      </c>
      <c r="E7313" s="11">
        <v>4562342690043</v>
      </c>
      <c r="F7313" s="10">
        <v>0</v>
      </c>
      <c r="G7313" s="10">
        <v>0</v>
      </c>
      <c r="H7313" s="10" t="s">
        <v>21</v>
      </c>
      <c r="I7313" s="10" t="s">
        <v>19</v>
      </c>
      <c r="J7313" s="10" t="s">
        <v>329</v>
      </c>
      <c r="K7313" s="10">
        <v>13</v>
      </c>
      <c r="L7313" s="10">
        <v>0</v>
      </c>
      <c r="M7313" s="10">
        <v>0</v>
      </c>
      <c r="N7313" s="10">
        <v>0</v>
      </c>
    </row>
    <row r="7314" spans="1:14" x14ac:dyDescent="0.15">
      <c r="A7314" t="str">
        <f t="shared" si="119"/>
        <v>202007_6_4562342690067</v>
      </c>
      <c r="B7314" s="10">
        <v>202007</v>
      </c>
      <c r="C7314" s="10">
        <v>6</v>
      </c>
      <c r="D7314" s="10" t="s">
        <v>35</v>
      </c>
      <c r="E7314" s="11">
        <v>4562342690067</v>
      </c>
      <c r="F7314" s="10">
        <v>0</v>
      </c>
      <c r="G7314" s="10">
        <v>0</v>
      </c>
      <c r="H7314" s="10" t="s">
        <v>23</v>
      </c>
      <c r="I7314" s="10" t="s">
        <v>19</v>
      </c>
      <c r="J7314" s="10" t="s">
        <v>329</v>
      </c>
      <c r="K7314" s="10">
        <v>18</v>
      </c>
      <c r="L7314" s="10">
        <v>0</v>
      </c>
      <c r="M7314" s="10">
        <v>0</v>
      </c>
      <c r="N7314" s="10">
        <v>0</v>
      </c>
    </row>
    <row r="7315" spans="1:14" x14ac:dyDescent="0.15">
      <c r="A7315" t="str">
        <f t="shared" si="119"/>
        <v>202007_6_4562342690074</v>
      </c>
      <c r="B7315" s="10">
        <v>202007</v>
      </c>
      <c r="C7315" s="10">
        <v>6</v>
      </c>
      <c r="D7315" s="10" t="s">
        <v>35</v>
      </c>
      <c r="E7315" s="11">
        <v>4562342690074</v>
      </c>
      <c r="F7315" s="10">
        <v>0</v>
      </c>
      <c r="G7315" s="10">
        <v>0</v>
      </c>
      <c r="H7315" s="10" t="s">
        <v>24</v>
      </c>
      <c r="I7315" s="10" t="s">
        <v>19</v>
      </c>
      <c r="J7315" s="10" t="s">
        <v>329</v>
      </c>
      <c r="K7315" s="10">
        <v>3</v>
      </c>
      <c r="L7315" s="10">
        <v>0</v>
      </c>
      <c r="M7315" s="10">
        <v>0</v>
      </c>
      <c r="N7315" s="10">
        <v>0</v>
      </c>
    </row>
    <row r="7316" spans="1:14" x14ac:dyDescent="0.15">
      <c r="A7316" t="str">
        <f t="shared" si="119"/>
        <v>202007_6_4562342690081</v>
      </c>
      <c r="B7316" s="10">
        <v>202007</v>
      </c>
      <c r="C7316" s="10">
        <v>6</v>
      </c>
      <c r="D7316" s="10" t="s">
        <v>35</v>
      </c>
      <c r="E7316" s="11">
        <v>4562342690081</v>
      </c>
      <c r="F7316" s="10">
        <v>0</v>
      </c>
      <c r="G7316" s="10">
        <v>0</v>
      </c>
      <c r="H7316" s="10" t="s">
        <v>25</v>
      </c>
      <c r="I7316" s="10" t="s">
        <v>19</v>
      </c>
      <c r="J7316" s="10" t="s">
        <v>329</v>
      </c>
      <c r="K7316" s="10">
        <v>2</v>
      </c>
      <c r="L7316" s="10">
        <v>0</v>
      </c>
      <c r="M7316" s="10">
        <v>0</v>
      </c>
      <c r="N7316" s="10">
        <v>0</v>
      </c>
    </row>
    <row r="7317" spans="1:14" x14ac:dyDescent="0.15">
      <c r="A7317" t="str">
        <f t="shared" si="119"/>
        <v>202007_83_4562342690029</v>
      </c>
      <c r="B7317" s="10">
        <v>202007</v>
      </c>
      <c r="C7317" s="10">
        <v>83</v>
      </c>
      <c r="D7317" s="10" t="s">
        <v>46</v>
      </c>
      <c r="E7317" s="11">
        <v>4562342690029</v>
      </c>
      <c r="F7317" s="10">
        <v>0</v>
      </c>
      <c r="G7317" s="10">
        <v>0</v>
      </c>
      <c r="H7317" s="10" t="s">
        <v>18</v>
      </c>
      <c r="I7317" s="10" t="s">
        <v>19</v>
      </c>
      <c r="J7317" s="10" t="s">
        <v>329</v>
      </c>
      <c r="K7317" s="10">
        <v>21</v>
      </c>
      <c r="L7317" s="10">
        <v>0</v>
      </c>
      <c r="M7317" s="10">
        <v>0</v>
      </c>
      <c r="N7317" s="10">
        <v>0</v>
      </c>
    </row>
    <row r="7318" spans="1:14" x14ac:dyDescent="0.15">
      <c r="A7318" t="str">
        <f t="shared" si="119"/>
        <v>202007_83_4562342690036</v>
      </c>
      <c r="B7318" s="10">
        <v>202007</v>
      </c>
      <c r="C7318" s="10">
        <v>83</v>
      </c>
      <c r="D7318" s="10" t="s">
        <v>46</v>
      </c>
      <c r="E7318" s="11">
        <v>4562342690036</v>
      </c>
      <c r="F7318" s="10">
        <v>0</v>
      </c>
      <c r="G7318" s="10">
        <v>0</v>
      </c>
      <c r="H7318" s="10" t="s">
        <v>20</v>
      </c>
      <c r="I7318" s="10" t="s">
        <v>19</v>
      </c>
      <c r="J7318" s="10" t="s">
        <v>329</v>
      </c>
      <c r="K7318" s="10">
        <v>6</v>
      </c>
      <c r="L7318" s="10">
        <v>0</v>
      </c>
      <c r="M7318" s="10">
        <v>0</v>
      </c>
      <c r="N7318" s="10">
        <v>0</v>
      </c>
    </row>
    <row r="7319" spans="1:14" x14ac:dyDescent="0.15">
      <c r="A7319" t="str">
        <f t="shared" si="119"/>
        <v>202007_83_4562342690050</v>
      </c>
      <c r="B7319" s="10">
        <v>202007</v>
      </c>
      <c r="C7319" s="10">
        <v>83</v>
      </c>
      <c r="D7319" s="10" t="s">
        <v>46</v>
      </c>
      <c r="E7319" s="11">
        <v>4562342690050</v>
      </c>
      <c r="F7319" s="10">
        <v>0</v>
      </c>
      <c r="G7319" s="10">
        <v>0</v>
      </c>
      <c r="H7319" s="10" t="s">
        <v>22</v>
      </c>
      <c r="I7319" s="10" t="s">
        <v>19</v>
      </c>
      <c r="J7319" s="10" t="s">
        <v>329</v>
      </c>
      <c r="K7319" s="10">
        <v>5</v>
      </c>
      <c r="L7319" s="10">
        <v>0</v>
      </c>
      <c r="M7319" s="10">
        <v>0</v>
      </c>
      <c r="N7319" s="10">
        <v>0</v>
      </c>
    </row>
    <row r="7320" spans="1:14" x14ac:dyDescent="0.15">
      <c r="A7320" t="str">
        <f t="shared" si="119"/>
        <v>202007_83_4562342690043</v>
      </c>
      <c r="B7320" s="10">
        <v>202007</v>
      </c>
      <c r="C7320" s="10">
        <v>83</v>
      </c>
      <c r="D7320" s="10" t="s">
        <v>46</v>
      </c>
      <c r="E7320" s="11">
        <v>4562342690043</v>
      </c>
      <c r="F7320" s="10">
        <v>0</v>
      </c>
      <c r="G7320" s="10">
        <v>0</v>
      </c>
      <c r="H7320" s="10" t="s">
        <v>21</v>
      </c>
      <c r="I7320" s="10" t="s">
        <v>19</v>
      </c>
      <c r="J7320" s="10" t="s">
        <v>329</v>
      </c>
      <c r="K7320" s="10">
        <v>15</v>
      </c>
      <c r="L7320" s="10">
        <v>0</v>
      </c>
      <c r="M7320" s="10">
        <v>0</v>
      </c>
      <c r="N7320" s="10">
        <v>0</v>
      </c>
    </row>
    <row r="7321" spans="1:14" x14ac:dyDescent="0.15">
      <c r="A7321" t="str">
        <f t="shared" si="119"/>
        <v>202007_83_4562342690067</v>
      </c>
      <c r="B7321" s="10">
        <v>202007</v>
      </c>
      <c r="C7321" s="10">
        <v>83</v>
      </c>
      <c r="D7321" s="10" t="s">
        <v>46</v>
      </c>
      <c r="E7321" s="11">
        <v>4562342690067</v>
      </c>
      <c r="F7321" s="10">
        <v>0</v>
      </c>
      <c r="G7321" s="10">
        <v>0</v>
      </c>
      <c r="H7321" s="10" t="s">
        <v>23</v>
      </c>
      <c r="I7321" s="10" t="s">
        <v>19</v>
      </c>
      <c r="J7321" s="10" t="s">
        <v>329</v>
      </c>
      <c r="K7321" s="10">
        <v>18</v>
      </c>
      <c r="L7321" s="10">
        <v>0</v>
      </c>
      <c r="M7321" s="10">
        <v>0</v>
      </c>
      <c r="N7321" s="10">
        <v>0</v>
      </c>
    </row>
    <row r="7322" spans="1:14" x14ac:dyDescent="0.15">
      <c r="A7322" t="str">
        <f t="shared" si="119"/>
        <v>202007_83_4562342690074</v>
      </c>
      <c r="B7322" s="10">
        <v>202007</v>
      </c>
      <c r="C7322" s="10">
        <v>83</v>
      </c>
      <c r="D7322" s="10" t="s">
        <v>46</v>
      </c>
      <c r="E7322" s="11">
        <v>4562342690074</v>
      </c>
      <c r="F7322" s="10">
        <v>0</v>
      </c>
      <c r="G7322" s="10">
        <v>0</v>
      </c>
      <c r="H7322" s="10" t="s">
        <v>24</v>
      </c>
      <c r="I7322" s="10" t="s">
        <v>19</v>
      </c>
      <c r="J7322" s="10" t="s">
        <v>329</v>
      </c>
      <c r="K7322" s="10">
        <v>11</v>
      </c>
      <c r="L7322" s="10">
        <v>0</v>
      </c>
      <c r="M7322" s="10">
        <v>0</v>
      </c>
      <c r="N7322" s="10">
        <v>0</v>
      </c>
    </row>
    <row r="7323" spans="1:14" x14ac:dyDescent="0.15">
      <c r="A7323" t="str">
        <f t="shared" si="119"/>
        <v>202007_83_4562342690081</v>
      </c>
      <c r="B7323" s="10">
        <v>202007</v>
      </c>
      <c r="C7323" s="10">
        <v>83</v>
      </c>
      <c r="D7323" s="10" t="s">
        <v>46</v>
      </c>
      <c r="E7323" s="11">
        <v>4562342690081</v>
      </c>
      <c r="F7323" s="10">
        <v>0</v>
      </c>
      <c r="G7323" s="10">
        <v>0</v>
      </c>
      <c r="H7323" s="10" t="s">
        <v>25</v>
      </c>
      <c r="I7323" s="10" t="s">
        <v>19</v>
      </c>
      <c r="J7323" s="10" t="s">
        <v>329</v>
      </c>
      <c r="K7323" s="10">
        <v>3</v>
      </c>
      <c r="L7323" s="10">
        <v>0</v>
      </c>
      <c r="M7323" s="10">
        <v>0</v>
      </c>
      <c r="N7323" s="10">
        <v>0</v>
      </c>
    </row>
    <row r="7324" spans="1:14" x14ac:dyDescent="0.15">
      <c r="A7324" t="str">
        <f t="shared" si="119"/>
        <v>202007_178_4562342690029</v>
      </c>
      <c r="B7324" s="10">
        <v>202007</v>
      </c>
      <c r="C7324" s="10">
        <v>178</v>
      </c>
      <c r="D7324" s="10" t="s">
        <v>62</v>
      </c>
      <c r="E7324" s="11">
        <v>4562342690029</v>
      </c>
      <c r="F7324" s="10">
        <v>0</v>
      </c>
      <c r="G7324" s="10">
        <v>0</v>
      </c>
      <c r="H7324" s="10" t="s">
        <v>18</v>
      </c>
      <c r="I7324" s="10" t="s">
        <v>19</v>
      </c>
      <c r="J7324" s="10" t="s">
        <v>329</v>
      </c>
      <c r="K7324" s="10">
        <v>16</v>
      </c>
      <c r="L7324" s="10">
        <v>0</v>
      </c>
      <c r="M7324" s="10">
        <v>0</v>
      </c>
      <c r="N7324" s="10">
        <v>0</v>
      </c>
    </row>
    <row r="7325" spans="1:14" x14ac:dyDescent="0.15">
      <c r="A7325" t="str">
        <f t="shared" si="119"/>
        <v>202007_178_4562342690036</v>
      </c>
      <c r="B7325" s="10">
        <v>202007</v>
      </c>
      <c r="C7325" s="10">
        <v>178</v>
      </c>
      <c r="D7325" s="10" t="s">
        <v>62</v>
      </c>
      <c r="E7325" s="11">
        <v>4562342690036</v>
      </c>
      <c r="F7325" s="10">
        <v>0</v>
      </c>
      <c r="G7325" s="10">
        <v>0</v>
      </c>
      <c r="H7325" s="10" t="s">
        <v>20</v>
      </c>
      <c r="I7325" s="10" t="s">
        <v>19</v>
      </c>
      <c r="J7325" s="10" t="s">
        <v>329</v>
      </c>
      <c r="K7325" s="10">
        <v>5</v>
      </c>
      <c r="L7325" s="10">
        <v>0</v>
      </c>
      <c r="M7325" s="10">
        <v>0</v>
      </c>
      <c r="N7325" s="10">
        <v>0</v>
      </c>
    </row>
    <row r="7326" spans="1:14" x14ac:dyDescent="0.15">
      <c r="A7326" t="str">
        <f t="shared" si="119"/>
        <v>202007_178_4562342690050</v>
      </c>
      <c r="B7326" s="10">
        <v>202007</v>
      </c>
      <c r="C7326" s="10">
        <v>178</v>
      </c>
      <c r="D7326" s="10" t="s">
        <v>62</v>
      </c>
      <c r="E7326" s="11">
        <v>4562342690050</v>
      </c>
      <c r="F7326" s="10">
        <v>0</v>
      </c>
      <c r="G7326" s="10">
        <v>0</v>
      </c>
      <c r="H7326" s="10" t="s">
        <v>22</v>
      </c>
      <c r="I7326" s="10" t="s">
        <v>19</v>
      </c>
      <c r="J7326" s="10" t="s">
        <v>329</v>
      </c>
      <c r="K7326" s="10">
        <v>2</v>
      </c>
      <c r="L7326" s="10">
        <v>0</v>
      </c>
      <c r="M7326" s="10">
        <v>0</v>
      </c>
      <c r="N7326" s="10">
        <v>0</v>
      </c>
    </row>
    <row r="7327" spans="1:14" x14ac:dyDescent="0.15">
      <c r="A7327" t="str">
        <f t="shared" si="119"/>
        <v>202007_178_4562342690043</v>
      </c>
      <c r="B7327" s="10">
        <v>202007</v>
      </c>
      <c r="C7327" s="10">
        <v>178</v>
      </c>
      <c r="D7327" s="10" t="s">
        <v>62</v>
      </c>
      <c r="E7327" s="11">
        <v>4562342690043</v>
      </c>
      <c r="F7327" s="10">
        <v>0</v>
      </c>
      <c r="G7327" s="10">
        <v>0</v>
      </c>
      <c r="H7327" s="10" t="s">
        <v>21</v>
      </c>
      <c r="I7327" s="10" t="s">
        <v>19</v>
      </c>
      <c r="J7327" s="10" t="s">
        <v>329</v>
      </c>
      <c r="K7327" s="10">
        <v>10</v>
      </c>
      <c r="L7327" s="10">
        <v>0</v>
      </c>
      <c r="M7327" s="10">
        <v>0</v>
      </c>
      <c r="N7327" s="10">
        <v>0</v>
      </c>
    </row>
    <row r="7328" spans="1:14" x14ac:dyDescent="0.15">
      <c r="A7328" t="str">
        <f t="shared" si="119"/>
        <v>202007_178_4562342690067</v>
      </c>
      <c r="B7328" s="10">
        <v>202007</v>
      </c>
      <c r="C7328" s="10">
        <v>178</v>
      </c>
      <c r="D7328" s="10" t="s">
        <v>62</v>
      </c>
      <c r="E7328" s="11">
        <v>4562342690067</v>
      </c>
      <c r="F7328" s="10">
        <v>0</v>
      </c>
      <c r="G7328" s="10">
        <v>0</v>
      </c>
      <c r="H7328" s="10" t="s">
        <v>23</v>
      </c>
      <c r="I7328" s="10" t="s">
        <v>19</v>
      </c>
      <c r="J7328" s="10" t="s">
        <v>329</v>
      </c>
      <c r="K7328" s="10">
        <v>19</v>
      </c>
      <c r="L7328" s="10">
        <v>0</v>
      </c>
      <c r="M7328" s="10">
        <v>0</v>
      </c>
      <c r="N7328" s="10">
        <v>0</v>
      </c>
    </row>
    <row r="7329" spans="1:14" x14ac:dyDescent="0.15">
      <c r="A7329" t="str">
        <f t="shared" si="119"/>
        <v>202007_178_4562342690074</v>
      </c>
      <c r="B7329" s="10">
        <v>202007</v>
      </c>
      <c r="C7329" s="10">
        <v>178</v>
      </c>
      <c r="D7329" s="10" t="s">
        <v>62</v>
      </c>
      <c r="E7329" s="11">
        <v>4562342690074</v>
      </c>
      <c r="F7329" s="10">
        <v>0</v>
      </c>
      <c r="G7329" s="10">
        <v>0</v>
      </c>
      <c r="H7329" s="10" t="s">
        <v>24</v>
      </c>
      <c r="I7329" s="10" t="s">
        <v>19</v>
      </c>
      <c r="J7329" s="10" t="s">
        <v>329</v>
      </c>
      <c r="K7329" s="10">
        <v>20</v>
      </c>
      <c r="L7329" s="10">
        <v>0</v>
      </c>
      <c r="M7329" s="10">
        <v>0</v>
      </c>
      <c r="N7329" s="10">
        <v>0</v>
      </c>
    </row>
    <row r="7330" spans="1:14" x14ac:dyDescent="0.15">
      <c r="A7330" t="str">
        <f t="shared" si="119"/>
        <v>202007_178_4562342690081</v>
      </c>
      <c r="B7330" s="10">
        <v>202007</v>
      </c>
      <c r="C7330" s="10">
        <v>178</v>
      </c>
      <c r="D7330" s="10" t="s">
        <v>62</v>
      </c>
      <c r="E7330" s="11">
        <v>4562342690081</v>
      </c>
      <c r="F7330" s="10">
        <v>0</v>
      </c>
      <c r="G7330" s="10">
        <v>0</v>
      </c>
      <c r="H7330" s="10" t="s">
        <v>25</v>
      </c>
      <c r="I7330" s="10" t="s">
        <v>19</v>
      </c>
      <c r="J7330" s="10" t="s">
        <v>329</v>
      </c>
      <c r="K7330" s="10">
        <v>5</v>
      </c>
      <c r="L7330" s="10">
        <v>0</v>
      </c>
      <c r="M7330" s="10">
        <v>0</v>
      </c>
      <c r="N7330" s="10">
        <v>0</v>
      </c>
    </row>
    <row r="7331" spans="1:14" x14ac:dyDescent="0.15">
      <c r="A7331" t="str">
        <f t="shared" si="119"/>
        <v>202007_369_4562342690029</v>
      </c>
      <c r="B7331" s="10">
        <v>202007</v>
      </c>
      <c r="C7331" s="10">
        <v>369</v>
      </c>
      <c r="D7331" s="10" t="s">
        <v>95</v>
      </c>
      <c r="E7331" s="11">
        <v>4562342690029</v>
      </c>
      <c r="F7331" s="10">
        <v>0</v>
      </c>
      <c r="G7331" s="10">
        <v>0</v>
      </c>
      <c r="H7331" s="10" t="s">
        <v>18</v>
      </c>
      <c r="I7331" s="10" t="s">
        <v>19</v>
      </c>
      <c r="J7331" s="10" t="s">
        <v>329</v>
      </c>
      <c r="K7331" s="10">
        <v>16</v>
      </c>
      <c r="L7331" s="10">
        <v>0</v>
      </c>
      <c r="M7331" s="10">
        <v>0</v>
      </c>
      <c r="N7331" s="10">
        <v>0</v>
      </c>
    </row>
    <row r="7332" spans="1:14" x14ac:dyDescent="0.15">
      <c r="A7332" t="str">
        <f t="shared" si="119"/>
        <v>202007_369_4562342690036</v>
      </c>
      <c r="B7332" s="10">
        <v>202007</v>
      </c>
      <c r="C7332" s="10">
        <v>369</v>
      </c>
      <c r="D7332" s="10" t="s">
        <v>95</v>
      </c>
      <c r="E7332" s="11">
        <v>4562342690036</v>
      </c>
      <c r="F7332" s="10">
        <v>0</v>
      </c>
      <c r="G7332" s="10">
        <v>0</v>
      </c>
      <c r="H7332" s="10" t="s">
        <v>20</v>
      </c>
      <c r="I7332" s="10" t="s">
        <v>19</v>
      </c>
      <c r="J7332" s="10" t="s">
        <v>329</v>
      </c>
      <c r="K7332" s="10">
        <v>5</v>
      </c>
      <c r="L7332" s="10">
        <v>0</v>
      </c>
      <c r="M7332" s="10">
        <v>0</v>
      </c>
      <c r="N7332" s="10">
        <v>0</v>
      </c>
    </row>
    <row r="7333" spans="1:14" x14ac:dyDescent="0.15">
      <c r="A7333" t="str">
        <f t="shared" si="119"/>
        <v>202007_369_4562342690050</v>
      </c>
      <c r="B7333" s="10">
        <v>202007</v>
      </c>
      <c r="C7333" s="10">
        <v>369</v>
      </c>
      <c r="D7333" s="10" t="s">
        <v>95</v>
      </c>
      <c r="E7333" s="11">
        <v>4562342690050</v>
      </c>
      <c r="F7333" s="10">
        <v>0</v>
      </c>
      <c r="G7333" s="10">
        <v>0</v>
      </c>
      <c r="H7333" s="10" t="s">
        <v>22</v>
      </c>
      <c r="I7333" s="10" t="s">
        <v>19</v>
      </c>
      <c r="J7333" s="10" t="s">
        <v>329</v>
      </c>
      <c r="K7333" s="10">
        <v>4</v>
      </c>
      <c r="L7333" s="10">
        <v>0</v>
      </c>
      <c r="M7333" s="10">
        <v>0</v>
      </c>
      <c r="N7333" s="10">
        <v>0</v>
      </c>
    </row>
    <row r="7334" spans="1:14" x14ac:dyDescent="0.15">
      <c r="A7334" t="str">
        <f t="shared" si="119"/>
        <v>202007_369_4562342690043</v>
      </c>
      <c r="B7334" s="10">
        <v>202007</v>
      </c>
      <c r="C7334" s="10">
        <v>369</v>
      </c>
      <c r="D7334" s="10" t="s">
        <v>95</v>
      </c>
      <c r="E7334" s="11">
        <v>4562342690043</v>
      </c>
      <c r="F7334" s="10">
        <v>0</v>
      </c>
      <c r="G7334" s="10">
        <v>0</v>
      </c>
      <c r="H7334" s="10" t="s">
        <v>21</v>
      </c>
      <c r="I7334" s="10" t="s">
        <v>19</v>
      </c>
      <c r="J7334" s="10" t="s">
        <v>329</v>
      </c>
      <c r="K7334" s="10">
        <v>11</v>
      </c>
      <c r="L7334" s="10">
        <v>0</v>
      </c>
      <c r="M7334" s="10">
        <v>0</v>
      </c>
      <c r="N7334" s="10">
        <v>0</v>
      </c>
    </row>
    <row r="7335" spans="1:14" x14ac:dyDescent="0.15">
      <c r="A7335" t="str">
        <f t="shared" si="119"/>
        <v>202007_369_4562342690067</v>
      </c>
      <c r="B7335" s="10">
        <v>202007</v>
      </c>
      <c r="C7335" s="10">
        <v>369</v>
      </c>
      <c r="D7335" s="10" t="s">
        <v>95</v>
      </c>
      <c r="E7335" s="11">
        <v>4562342690067</v>
      </c>
      <c r="F7335" s="10">
        <v>0</v>
      </c>
      <c r="G7335" s="10">
        <v>0</v>
      </c>
      <c r="H7335" s="10" t="s">
        <v>23</v>
      </c>
      <c r="I7335" s="10" t="s">
        <v>19</v>
      </c>
      <c r="J7335" s="10" t="s">
        <v>329</v>
      </c>
      <c r="K7335" s="10">
        <v>20</v>
      </c>
      <c r="L7335" s="10">
        <v>0</v>
      </c>
      <c r="M7335" s="10">
        <v>0</v>
      </c>
      <c r="N7335" s="10">
        <v>0</v>
      </c>
    </row>
    <row r="7336" spans="1:14" x14ac:dyDescent="0.15">
      <c r="A7336" t="str">
        <f t="shared" si="119"/>
        <v>202007_369_4562342690074</v>
      </c>
      <c r="B7336" s="10">
        <v>202007</v>
      </c>
      <c r="C7336" s="10">
        <v>369</v>
      </c>
      <c r="D7336" s="10" t="s">
        <v>95</v>
      </c>
      <c r="E7336" s="11">
        <v>4562342690074</v>
      </c>
      <c r="F7336" s="10">
        <v>0</v>
      </c>
      <c r="G7336" s="10">
        <v>0</v>
      </c>
      <c r="H7336" s="10" t="s">
        <v>24</v>
      </c>
      <c r="I7336" s="10" t="s">
        <v>19</v>
      </c>
      <c r="J7336" s="10" t="s">
        <v>329</v>
      </c>
      <c r="K7336" s="10">
        <v>9</v>
      </c>
      <c r="L7336" s="10">
        <v>0</v>
      </c>
      <c r="M7336" s="10">
        <v>0</v>
      </c>
      <c r="N7336" s="10">
        <v>0</v>
      </c>
    </row>
    <row r="7337" spans="1:14" x14ac:dyDescent="0.15">
      <c r="A7337" t="str">
        <f t="shared" si="119"/>
        <v>202007_369_4562342690081</v>
      </c>
      <c r="B7337" s="10">
        <v>202007</v>
      </c>
      <c r="C7337" s="10">
        <v>369</v>
      </c>
      <c r="D7337" s="10" t="s">
        <v>95</v>
      </c>
      <c r="E7337" s="11">
        <v>4562342690081</v>
      </c>
      <c r="F7337" s="10">
        <v>0</v>
      </c>
      <c r="G7337" s="10">
        <v>0</v>
      </c>
      <c r="H7337" s="10" t="s">
        <v>25</v>
      </c>
      <c r="I7337" s="10" t="s">
        <v>19</v>
      </c>
      <c r="J7337" s="10" t="s">
        <v>329</v>
      </c>
      <c r="K7337" s="10">
        <v>6</v>
      </c>
      <c r="L7337" s="10">
        <v>1</v>
      </c>
      <c r="M7337" s="10">
        <v>0</v>
      </c>
      <c r="N7337" s="10">
        <v>0</v>
      </c>
    </row>
    <row r="7338" spans="1:14" x14ac:dyDescent="0.15">
      <c r="A7338" t="str">
        <f t="shared" si="119"/>
        <v>202007_445_4562342690029</v>
      </c>
      <c r="B7338" s="10">
        <v>202007</v>
      </c>
      <c r="C7338" s="10">
        <v>445</v>
      </c>
      <c r="D7338" s="10" t="s">
        <v>120</v>
      </c>
      <c r="E7338" s="11">
        <v>4562342690029</v>
      </c>
      <c r="F7338" s="10">
        <v>0</v>
      </c>
      <c r="G7338" s="10">
        <v>0</v>
      </c>
      <c r="H7338" s="10" t="s">
        <v>18</v>
      </c>
      <c r="I7338" s="10" t="s">
        <v>19</v>
      </c>
      <c r="J7338" s="10" t="s">
        <v>329</v>
      </c>
      <c r="K7338" s="10">
        <v>17</v>
      </c>
      <c r="L7338" s="10">
        <v>1</v>
      </c>
      <c r="M7338" s="10">
        <v>0</v>
      </c>
      <c r="N7338" s="10">
        <v>0</v>
      </c>
    </row>
    <row r="7339" spans="1:14" x14ac:dyDescent="0.15">
      <c r="A7339" t="str">
        <f t="shared" ref="A7339:A7402" si="120">B7339&amp;"_"&amp;C7339&amp;"_"&amp;E7339</f>
        <v>202007_445_4562342690036</v>
      </c>
      <c r="B7339" s="10">
        <v>202007</v>
      </c>
      <c r="C7339" s="10">
        <v>445</v>
      </c>
      <c r="D7339" s="10" t="s">
        <v>120</v>
      </c>
      <c r="E7339" s="11">
        <v>4562342690036</v>
      </c>
      <c r="F7339" s="10">
        <v>0</v>
      </c>
      <c r="G7339" s="10">
        <v>0</v>
      </c>
      <c r="H7339" s="10" t="s">
        <v>20</v>
      </c>
      <c r="I7339" s="10" t="s">
        <v>19</v>
      </c>
      <c r="J7339" s="10" t="s">
        <v>329</v>
      </c>
      <c r="K7339" s="10">
        <v>5</v>
      </c>
      <c r="L7339" s="10">
        <v>0</v>
      </c>
      <c r="M7339" s="10">
        <v>0</v>
      </c>
      <c r="N7339" s="10">
        <v>0</v>
      </c>
    </row>
    <row r="7340" spans="1:14" x14ac:dyDescent="0.15">
      <c r="A7340" t="str">
        <f t="shared" si="120"/>
        <v>202007_445_4562342690050</v>
      </c>
      <c r="B7340" s="10">
        <v>202007</v>
      </c>
      <c r="C7340" s="10">
        <v>445</v>
      </c>
      <c r="D7340" s="10" t="s">
        <v>120</v>
      </c>
      <c r="E7340" s="11">
        <v>4562342690050</v>
      </c>
      <c r="F7340" s="10">
        <v>0</v>
      </c>
      <c r="G7340" s="10">
        <v>0</v>
      </c>
      <c r="H7340" s="10" t="s">
        <v>22</v>
      </c>
      <c r="I7340" s="10" t="s">
        <v>19</v>
      </c>
      <c r="J7340" s="10" t="s">
        <v>329</v>
      </c>
      <c r="K7340" s="10">
        <v>4</v>
      </c>
      <c r="L7340" s="10">
        <v>0</v>
      </c>
      <c r="M7340" s="10">
        <v>0</v>
      </c>
      <c r="N7340" s="10">
        <v>0</v>
      </c>
    </row>
    <row r="7341" spans="1:14" x14ac:dyDescent="0.15">
      <c r="A7341" t="str">
        <f t="shared" si="120"/>
        <v>202007_445_4562342690043</v>
      </c>
      <c r="B7341" s="10">
        <v>202007</v>
      </c>
      <c r="C7341" s="10">
        <v>445</v>
      </c>
      <c r="D7341" s="10" t="s">
        <v>120</v>
      </c>
      <c r="E7341" s="11">
        <v>4562342690043</v>
      </c>
      <c r="F7341" s="10">
        <v>0</v>
      </c>
      <c r="G7341" s="10">
        <v>0</v>
      </c>
      <c r="H7341" s="10" t="s">
        <v>21</v>
      </c>
      <c r="I7341" s="10" t="s">
        <v>19</v>
      </c>
      <c r="J7341" s="10" t="s">
        <v>329</v>
      </c>
      <c r="K7341" s="10">
        <v>6</v>
      </c>
      <c r="L7341" s="10">
        <v>0</v>
      </c>
      <c r="M7341" s="10">
        <v>0</v>
      </c>
      <c r="N7341" s="10">
        <v>0</v>
      </c>
    </row>
    <row r="7342" spans="1:14" x14ac:dyDescent="0.15">
      <c r="A7342" t="str">
        <f t="shared" si="120"/>
        <v>202007_445_4562342690067</v>
      </c>
      <c r="B7342" s="10">
        <v>202007</v>
      </c>
      <c r="C7342" s="10">
        <v>445</v>
      </c>
      <c r="D7342" s="10" t="s">
        <v>120</v>
      </c>
      <c r="E7342" s="11">
        <v>4562342690067</v>
      </c>
      <c r="F7342" s="10">
        <v>0</v>
      </c>
      <c r="G7342" s="10">
        <v>0</v>
      </c>
      <c r="H7342" s="10" t="s">
        <v>23</v>
      </c>
      <c r="I7342" s="10" t="s">
        <v>19</v>
      </c>
      <c r="J7342" s="10" t="s">
        <v>329</v>
      </c>
      <c r="K7342" s="10">
        <v>16</v>
      </c>
      <c r="L7342" s="10">
        <v>0</v>
      </c>
      <c r="M7342" s="10">
        <v>0</v>
      </c>
      <c r="N7342" s="10">
        <v>0</v>
      </c>
    </row>
    <row r="7343" spans="1:14" x14ac:dyDescent="0.15">
      <c r="A7343" t="str">
        <f t="shared" si="120"/>
        <v>202007_445_4562342690074</v>
      </c>
      <c r="B7343" s="10">
        <v>202007</v>
      </c>
      <c r="C7343" s="10">
        <v>445</v>
      </c>
      <c r="D7343" s="10" t="s">
        <v>120</v>
      </c>
      <c r="E7343" s="11">
        <v>4562342690074</v>
      </c>
      <c r="F7343" s="10">
        <v>0</v>
      </c>
      <c r="G7343" s="10">
        <v>0</v>
      </c>
      <c r="H7343" s="10" t="s">
        <v>24</v>
      </c>
      <c r="I7343" s="10" t="s">
        <v>19</v>
      </c>
      <c r="J7343" s="10" t="s">
        <v>329</v>
      </c>
      <c r="K7343" s="10">
        <v>5</v>
      </c>
      <c r="L7343" s="10">
        <v>0</v>
      </c>
      <c r="M7343" s="10">
        <v>0</v>
      </c>
      <c r="N7343" s="10">
        <v>0</v>
      </c>
    </row>
    <row r="7344" spans="1:14" x14ac:dyDescent="0.15">
      <c r="A7344" t="str">
        <f t="shared" si="120"/>
        <v>202007_445_4562342690081</v>
      </c>
      <c r="B7344" s="10">
        <v>202007</v>
      </c>
      <c r="C7344" s="10">
        <v>445</v>
      </c>
      <c r="D7344" s="10" t="s">
        <v>120</v>
      </c>
      <c r="E7344" s="11">
        <v>4562342690081</v>
      </c>
      <c r="F7344" s="10">
        <v>0</v>
      </c>
      <c r="G7344" s="10">
        <v>0</v>
      </c>
      <c r="H7344" s="10" t="s">
        <v>25</v>
      </c>
      <c r="I7344" s="10" t="s">
        <v>19</v>
      </c>
      <c r="J7344" s="10" t="s">
        <v>329</v>
      </c>
      <c r="K7344" s="10">
        <v>1</v>
      </c>
      <c r="L7344" s="10">
        <v>0</v>
      </c>
      <c r="M7344" s="10">
        <v>0</v>
      </c>
      <c r="N7344" s="10">
        <v>0</v>
      </c>
    </row>
    <row r="7345" spans="1:14" x14ac:dyDescent="0.15">
      <c r="A7345" t="str">
        <f t="shared" si="120"/>
        <v>202007_116_4562342690029</v>
      </c>
      <c r="B7345" s="10">
        <v>202007</v>
      </c>
      <c r="C7345" s="10">
        <v>116</v>
      </c>
      <c r="D7345" s="10" t="s">
        <v>51</v>
      </c>
      <c r="E7345" s="11">
        <v>4562342690029</v>
      </c>
      <c r="F7345" s="10">
        <v>0</v>
      </c>
      <c r="G7345" s="10">
        <v>0</v>
      </c>
      <c r="H7345" s="10" t="s">
        <v>18</v>
      </c>
      <c r="I7345" s="10" t="s">
        <v>19</v>
      </c>
      <c r="J7345" s="10" t="s">
        <v>329</v>
      </c>
      <c r="K7345" s="10">
        <v>16</v>
      </c>
      <c r="L7345" s="10">
        <v>0</v>
      </c>
      <c r="M7345" s="10">
        <v>0</v>
      </c>
      <c r="N7345" s="10">
        <v>0</v>
      </c>
    </row>
    <row r="7346" spans="1:14" x14ac:dyDescent="0.15">
      <c r="A7346" t="str">
        <f t="shared" si="120"/>
        <v>202007_116_4562342690036</v>
      </c>
      <c r="B7346" s="10">
        <v>202007</v>
      </c>
      <c r="C7346" s="10">
        <v>116</v>
      </c>
      <c r="D7346" s="10" t="s">
        <v>51</v>
      </c>
      <c r="E7346" s="11">
        <v>4562342690036</v>
      </c>
      <c r="F7346" s="10">
        <v>0</v>
      </c>
      <c r="G7346" s="10">
        <v>0</v>
      </c>
      <c r="H7346" s="10" t="s">
        <v>20</v>
      </c>
      <c r="I7346" s="10" t="s">
        <v>19</v>
      </c>
      <c r="J7346" s="10" t="s">
        <v>329</v>
      </c>
      <c r="K7346" s="10">
        <v>1</v>
      </c>
      <c r="L7346" s="10">
        <v>0</v>
      </c>
      <c r="M7346" s="10">
        <v>0</v>
      </c>
      <c r="N7346" s="10">
        <v>0</v>
      </c>
    </row>
    <row r="7347" spans="1:14" x14ac:dyDescent="0.15">
      <c r="A7347" t="str">
        <f t="shared" si="120"/>
        <v>202007_116_4562342690050</v>
      </c>
      <c r="B7347" s="10">
        <v>202007</v>
      </c>
      <c r="C7347" s="10">
        <v>116</v>
      </c>
      <c r="D7347" s="10" t="s">
        <v>51</v>
      </c>
      <c r="E7347" s="11">
        <v>4562342690050</v>
      </c>
      <c r="F7347" s="10">
        <v>0</v>
      </c>
      <c r="G7347" s="10">
        <v>0</v>
      </c>
      <c r="H7347" s="10" t="s">
        <v>22</v>
      </c>
      <c r="I7347" s="10" t="s">
        <v>19</v>
      </c>
      <c r="J7347" s="10" t="s">
        <v>329</v>
      </c>
      <c r="K7347" s="10">
        <v>2</v>
      </c>
      <c r="L7347" s="10">
        <v>0</v>
      </c>
      <c r="M7347" s="10">
        <v>0</v>
      </c>
      <c r="N7347" s="10">
        <v>0</v>
      </c>
    </row>
    <row r="7348" spans="1:14" x14ac:dyDescent="0.15">
      <c r="A7348" t="str">
        <f t="shared" si="120"/>
        <v>202007_116_4562342690043</v>
      </c>
      <c r="B7348" s="10">
        <v>202007</v>
      </c>
      <c r="C7348" s="10">
        <v>116</v>
      </c>
      <c r="D7348" s="10" t="s">
        <v>51</v>
      </c>
      <c r="E7348" s="11">
        <v>4562342690043</v>
      </c>
      <c r="F7348" s="10">
        <v>0</v>
      </c>
      <c r="G7348" s="10">
        <v>0</v>
      </c>
      <c r="H7348" s="10" t="s">
        <v>21</v>
      </c>
      <c r="I7348" s="10" t="s">
        <v>19</v>
      </c>
      <c r="J7348" s="10" t="s">
        <v>329</v>
      </c>
      <c r="K7348" s="10">
        <v>18</v>
      </c>
      <c r="L7348" s="10">
        <v>0</v>
      </c>
      <c r="M7348" s="10">
        <v>0</v>
      </c>
      <c r="N7348" s="10">
        <v>0</v>
      </c>
    </row>
    <row r="7349" spans="1:14" x14ac:dyDescent="0.15">
      <c r="A7349" t="str">
        <f t="shared" si="120"/>
        <v>202007_116_4562342690067</v>
      </c>
      <c r="B7349" s="10">
        <v>202007</v>
      </c>
      <c r="C7349" s="10">
        <v>116</v>
      </c>
      <c r="D7349" s="10" t="s">
        <v>51</v>
      </c>
      <c r="E7349" s="11">
        <v>4562342690067</v>
      </c>
      <c r="F7349" s="10">
        <v>0</v>
      </c>
      <c r="G7349" s="10">
        <v>0</v>
      </c>
      <c r="H7349" s="10" t="s">
        <v>23</v>
      </c>
      <c r="I7349" s="10" t="s">
        <v>19</v>
      </c>
      <c r="J7349" s="10" t="s">
        <v>329</v>
      </c>
      <c r="K7349" s="10">
        <v>15</v>
      </c>
      <c r="L7349" s="10">
        <v>0</v>
      </c>
      <c r="M7349" s="10">
        <v>0</v>
      </c>
      <c r="N7349" s="10">
        <v>0</v>
      </c>
    </row>
    <row r="7350" spans="1:14" x14ac:dyDescent="0.15">
      <c r="A7350" t="str">
        <f t="shared" si="120"/>
        <v>202007_116_4562342690074</v>
      </c>
      <c r="B7350" s="10">
        <v>202007</v>
      </c>
      <c r="C7350" s="10">
        <v>116</v>
      </c>
      <c r="D7350" s="10" t="s">
        <v>51</v>
      </c>
      <c r="E7350" s="11">
        <v>4562342690074</v>
      </c>
      <c r="F7350" s="10">
        <v>0</v>
      </c>
      <c r="G7350" s="10">
        <v>0</v>
      </c>
      <c r="H7350" s="10" t="s">
        <v>24</v>
      </c>
      <c r="I7350" s="10" t="s">
        <v>19</v>
      </c>
      <c r="J7350" s="10" t="s">
        <v>329</v>
      </c>
      <c r="K7350" s="10">
        <v>4</v>
      </c>
      <c r="L7350" s="10">
        <v>0</v>
      </c>
      <c r="M7350" s="10">
        <v>0</v>
      </c>
      <c r="N7350" s="10">
        <v>0</v>
      </c>
    </row>
    <row r="7351" spans="1:14" x14ac:dyDescent="0.15">
      <c r="A7351" t="str">
        <f t="shared" si="120"/>
        <v>202007_116_4562342690081</v>
      </c>
      <c r="B7351" s="10">
        <v>202007</v>
      </c>
      <c r="C7351" s="10">
        <v>116</v>
      </c>
      <c r="D7351" s="10" t="s">
        <v>51</v>
      </c>
      <c r="E7351" s="11">
        <v>4562342690081</v>
      </c>
      <c r="F7351" s="10">
        <v>0</v>
      </c>
      <c r="G7351" s="10">
        <v>0</v>
      </c>
      <c r="H7351" s="10" t="s">
        <v>25</v>
      </c>
      <c r="I7351" s="10" t="s">
        <v>19</v>
      </c>
      <c r="J7351" s="10" t="s">
        <v>329</v>
      </c>
      <c r="K7351" s="10">
        <v>2</v>
      </c>
      <c r="L7351" s="10">
        <v>0</v>
      </c>
      <c r="M7351" s="10">
        <v>0</v>
      </c>
      <c r="N7351" s="10">
        <v>0</v>
      </c>
    </row>
    <row r="7352" spans="1:14" x14ac:dyDescent="0.15">
      <c r="A7352" t="str">
        <f t="shared" si="120"/>
        <v>202007_300_4562342690029</v>
      </c>
      <c r="B7352" s="10">
        <v>202007</v>
      </c>
      <c r="C7352" s="10">
        <v>300</v>
      </c>
      <c r="D7352" s="10" t="s">
        <v>71</v>
      </c>
      <c r="E7352" s="11">
        <v>4562342690029</v>
      </c>
      <c r="F7352" s="10">
        <v>0</v>
      </c>
      <c r="G7352" s="10">
        <v>0</v>
      </c>
      <c r="H7352" s="10" t="s">
        <v>18</v>
      </c>
      <c r="I7352" s="10" t="s">
        <v>19</v>
      </c>
      <c r="J7352" s="10" t="s">
        <v>329</v>
      </c>
      <c r="K7352" s="10">
        <v>9</v>
      </c>
      <c r="L7352" s="10">
        <v>1</v>
      </c>
      <c r="M7352" s="10">
        <v>0</v>
      </c>
      <c r="N7352" s="10">
        <v>0</v>
      </c>
    </row>
    <row r="7353" spans="1:14" x14ac:dyDescent="0.15">
      <c r="A7353" t="str">
        <f t="shared" si="120"/>
        <v>202007_300_4562342690036</v>
      </c>
      <c r="B7353" s="10">
        <v>202007</v>
      </c>
      <c r="C7353" s="10">
        <v>300</v>
      </c>
      <c r="D7353" s="10" t="s">
        <v>71</v>
      </c>
      <c r="E7353" s="11">
        <v>4562342690036</v>
      </c>
      <c r="F7353" s="10">
        <v>0</v>
      </c>
      <c r="G7353" s="10">
        <v>0</v>
      </c>
      <c r="H7353" s="10" t="s">
        <v>20</v>
      </c>
      <c r="I7353" s="10" t="s">
        <v>19</v>
      </c>
      <c r="J7353" s="10" t="s">
        <v>329</v>
      </c>
      <c r="K7353" s="10">
        <v>3</v>
      </c>
      <c r="L7353" s="10">
        <v>0</v>
      </c>
      <c r="M7353" s="10">
        <v>0</v>
      </c>
      <c r="N7353" s="10">
        <v>0</v>
      </c>
    </row>
    <row r="7354" spans="1:14" x14ac:dyDescent="0.15">
      <c r="A7354" t="str">
        <f t="shared" si="120"/>
        <v>202007_300_4562342690050</v>
      </c>
      <c r="B7354" s="10">
        <v>202007</v>
      </c>
      <c r="C7354" s="10">
        <v>300</v>
      </c>
      <c r="D7354" s="10" t="s">
        <v>71</v>
      </c>
      <c r="E7354" s="11">
        <v>4562342690050</v>
      </c>
      <c r="F7354" s="10">
        <v>0</v>
      </c>
      <c r="G7354" s="10">
        <v>0</v>
      </c>
      <c r="H7354" s="10" t="s">
        <v>22</v>
      </c>
      <c r="I7354" s="10" t="s">
        <v>19</v>
      </c>
      <c r="J7354" s="10" t="s">
        <v>329</v>
      </c>
      <c r="K7354" s="10">
        <v>0</v>
      </c>
      <c r="L7354" s="10">
        <v>0</v>
      </c>
      <c r="M7354" s="10">
        <v>0</v>
      </c>
      <c r="N7354" s="10">
        <v>0</v>
      </c>
    </row>
    <row r="7355" spans="1:14" x14ac:dyDescent="0.15">
      <c r="A7355" t="str">
        <f t="shared" si="120"/>
        <v>202007_300_4562342690043</v>
      </c>
      <c r="B7355" s="10">
        <v>202007</v>
      </c>
      <c r="C7355" s="10">
        <v>300</v>
      </c>
      <c r="D7355" s="10" t="s">
        <v>71</v>
      </c>
      <c r="E7355" s="11">
        <v>4562342690043</v>
      </c>
      <c r="F7355" s="10">
        <v>0</v>
      </c>
      <c r="G7355" s="10">
        <v>0</v>
      </c>
      <c r="H7355" s="10" t="s">
        <v>21</v>
      </c>
      <c r="I7355" s="10" t="s">
        <v>19</v>
      </c>
      <c r="J7355" s="10" t="s">
        <v>329</v>
      </c>
      <c r="K7355" s="10">
        <v>16</v>
      </c>
      <c r="L7355" s="10">
        <v>0</v>
      </c>
      <c r="M7355" s="10">
        <v>0</v>
      </c>
      <c r="N7355" s="10">
        <v>0</v>
      </c>
    </row>
    <row r="7356" spans="1:14" x14ac:dyDescent="0.15">
      <c r="A7356" t="str">
        <f t="shared" si="120"/>
        <v>202007_300_4562342690067</v>
      </c>
      <c r="B7356" s="10">
        <v>202007</v>
      </c>
      <c r="C7356" s="10">
        <v>300</v>
      </c>
      <c r="D7356" s="10" t="s">
        <v>71</v>
      </c>
      <c r="E7356" s="11">
        <v>4562342690067</v>
      </c>
      <c r="F7356" s="10">
        <v>0</v>
      </c>
      <c r="G7356" s="10">
        <v>0</v>
      </c>
      <c r="H7356" s="10" t="s">
        <v>23</v>
      </c>
      <c r="I7356" s="10" t="s">
        <v>19</v>
      </c>
      <c r="J7356" s="10" t="s">
        <v>329</v>
      </c>
      <c r="K7356" s="10">
        <v>20</v>
      </c>
      <c r="L7356" s="10">
        <v>0</v>
      </c>
      <c r="M7356" s="10">
        <v>0</v>
      </c>
      <c r="N7356" s="10">
        <v>0</v>
      </c>
    </row>
    <row r="7357" spans="1:14" x14ac:dyDescent="0.15">
      <c r="A7357" t="str">
        <f t="shared" si="120"/>
        <v>202007_300_4562342690074</v>
      </c>
      <c r="B7357" s="10">
        <v>202007</v>
      </c>
      <c r="C7357" s="10">
        <v>300</v>
      </c>
      <c r="D7357" s="10" t="s">
        <v>71</v>
      </c>
      <c r="E7357" s="11">
        <v>4562342690074</v>
      </c>
      <c r="F7357" s="10">
        <v>0</v>
      </c>
      <c r="G7357" s="10">
        <v>0</v>
      </c>
      <c r="H7357" s="10" t="s">
        <v>24</v>
      </c>
      <c r="I7357" s="10" t="s">
        <v>19</v>
      </c>
      <c r="J7357" s="10" t="s">
        <v>329</v>
      </c>
      <c r="K7357" s="10">
        <v>4</v>
      </c>
      <c r="L7357" s="10">
        <v>0</v>
      </c>
      <c r="M7357" s="10">
        <v>0</v>
      </c>
      <c r="N7357" s="10">
        <v>0</v>
      </c>
    </row>
    <row r="7358" spans="1:14" x14ac:dyDescent="0.15">
      <c r="A7358" t="str">
        <f t="shared" si="120"/>
        <v>202007_300_4562342690081</v>
      </c>
      <c r="B7358" s="10">
        <v>202007</v>
      </c>
      <c r="C7358" s="10">
        <v>300</v>
      </c>
      <c r="D7358" s="10" t="s">
        <v>71</v>
      </c>
      <c r="E7358" s="11">
        <v>4562342690081</v>
      </c>
      <c r="F7358" s="10">
        <v>0</v>
      </c>
      <c r="G7358" s="10">
        <v>0</v>
      </c>
      <c r="H7358" s="10" t="s">
        <v>25</v>
      </c>
      <c r="I7358" s="10" t="s">
        <v>19</v>
      </c>
      <c r="J7358" s="10" t="s">
        <v>329</v>
      </c>
      <c r="K7358" s="10">
        <v>0</v>
      </c>
      <c r="L7358" s="10">
        <v>0</v>
      </c>
      <c r="M7358" s="10">
        <v>0</v>
      </c>
      <c r="N7358" s="10">
        <v>0</v>
      </c>
    </row>
    <row r="7359" spans="1:14" x14ac:dyDescent="0.15">
      <c r="A7359" t="str">
        <f t="shared" si="120"/>
        <v>202007_320_4562342690029</v>
      </c>
      <c r="B7359" s="10">
        <v>202007</v>
      </c>
      <c r="C7359" s="10">
        <v>320</v>
      </c>
      <c r="D7359" s="10" t="s">
        <v>82</v>
      </c>
      <c r="E7359" s="11">
        <v>4562342690029</v>
      </c>
      <c r="F7359" s="10">
        <v>0</v>
      </c>
      <c r="G7359" s="10">
        <v>0</v>
      </c>
      <c r="H7359" s="10" t="s">
        <v>18</v>
      </c>
      <c r="I7359" s="10" t="s">
        <v>19</v>
      </c>
      <c r="J7359" s="10" t="s">
        <v>329</v>
      </c>
      <c r="K7359" s="10">
        <v>18</v>
      </c>
      <c r="L7359" s="10">
        <v>0</v>
      </c>
      <c r="M7359" s="10">
        <v>0</v>
      </c>
      <c r="N7359" s="10">
        <v>0</v>
      </c>
    </row>
    <row r="7360" spans="1:14" x14ac:dyDescent="0.15">
      <c r="A7360" t="str">
        <f t="shared" si="120"/>
        <v>202007_320_4562342690036</v>
      </c>
      <c r="B7360" s="10">
        <v>202007</v>
      </c>
      <c r="C7360" s="10">
        <v>320</v>
      </c>
      <c r="D7360" s="10" t="s">
        <v>82</v>
      </c>
      <c r="E7360" s="11">
        <v>4562342690036</v>
      </c>
      <c r="F7360" s="10">
        <v>0</v>
      </c>
      <c r="G7360" s="10">
        <v>0</v>
      </c>
      <c r="H7360" s="10" t="s">
        <v>20</v>
      </c>
      <c r="I7360" s="10" t="s">
        <v>19</v>
      </c>
      <c r="J7360" s="10" t="s">
        <v>329</v>
      </c>
      <c r="K7360" s="10">
        <v>6</v>
      </c>
      <c r="L7360" s="10">
        <v>0</v>
      </c>
      <c r="M7360" s="10">
        <v>0</v>
      </c>
      <c r="N7360" s="10">
        <v>0</v>
      </c>
    </row>
    <row r="7361" spans="1:14" x14ac:dyDescent="0.15">
      <c r="A7361" t="str">
        <f t="shared" si="120"/>
        <v>202007_320_4562342690050</v>
      </c>
      <c r="B7361" s="10">
        <v>202007</v>
      </c>
      <c r="C7361" s="10">
        <v>320</v>
      </c>
      <c r="D7361" s="10" t="s">
        <v>82</v>
      </c>
      <c r="E7361" s="11">
        <v>4562342690050</v>
      </c>
      <c r="F7361" s="10">
        <v>0</v>
      </c>
      <c r="G7361" s="10">
        <v>0</v>
      </c>
      <c r="H7361" s="10" t="s">
        <v>22</v>
      </c>
      <c r="I7361" s="10" t="s">
        <v>19</v>
      </c>
      <c r="J7361" s="10" t="s">
        <v>329</v>
      </c>
      <c r="K7361" s="10">
        <v>7</v>
      </c>
      <c r="L7361" s="10">
        <v>0</v>
      </c>
      <c r="M7361" s="10">
        <v>0</v>
      </c>
      <c r="N7361" s="10">
        <v>0</v>
      </c>
    </row>
    <row r="7362" spans="1:14" x14ac:dyDescent="0.15">
      <c r="A7362" t="str">
        <f t="shared" si="120"/>
        <v>202007_320_4562342690043</v>
      </c>
      <c r="B7362" s="10">
        <v>202007</v>
      </c>
      <c r="C7362" s="10">
        <v>320</v>
      </c>
      <c r="D7362" s="10" t="s">
        <v>82</v>
      </c>
      <c r="E7362" s="11">
        <v>4562342690043</v>
      </c>
      <c r="F7362" s="10">
        <v>0</v>
      </c>
      <c r="G7362" s="10">
        <v>0</v>
      </c>
      <c r="H7362" s="10" t="s">
        <v>21</v>
      </c>
      <c r="I7362" s="10" t="s">
        <v>19</v>
      </c>
      <c r="J7362" s="10" t="s">
        <v>329</v>
      </c>
      <c r="K7362" s="10">
        <v>17</v>
      </c>
      <c r="L7362" s="10">
        <v>0</v>
      </c>
      <c r="M7362" s="10">
        <v>0</v>
      </c>
      <c r="N7362" s="10">
        <v>0</v>
      </c>
    </row>
    <row r="7363" spans="1:14" x14ac:dyDescent="0.15">
      <c r="A7363" t="str">
        <f t="shared" si="120"/>
        <v>202007_320_4562342690067</v>
      </c>
      <c r="B7363" s="10">
        <v>202007</v>
      </c>
      <c r="C7363" s="10">
        <v>320</v>
      </c>
      <c r="D7363" s="10" t="s">
        <v>82</v>
      </c>
      <c r="E7363" s="11">
        <v>4562342690067</v>
      </c>
      <c r="F7363" s="10">
        <v>0</v>
      </c>
      <c r="G7363" s="10">
        <v>0</v>
      </c>
      <c r="H7363" s="10" t="s">
        <v>23</v>
      </c>
      <c r="I7363" s="10" t="s">
        <v>19</v>
      </c>
      <c r="J7363" s="10" t="s">
        <v>329</v>
      </c>
      <c r="K7363" s="10">
        <v>23</v>
      </c>
      <c r="L7363" s="10">
        <v>0</v>
      </c>
      <c r="M7363" s="10">
        <v>0</v>
      </c>
      <c r="N7363" s="10">
        <v>0</v>
      </c>
    </row>
    <row r="7364" spans="1:14" x14ac:dyDescent="0.15">
      <c r="A7364" t="str">
        <f t="shared" si="120"/>
        <v>202007_320_4562342690074</v>
      </c>
      <c r="B7364" s="10">
        <v>202007</v>
      </c>
      <c r="C7364" s="10">
        <v>320</v>
      </c>
      <c r="D7364" s="10" t="s">
        <v>82</v>
      </c>
      <c r="E7364" s="11">
        <v>4562342690074</v>
      </c>
      <c r="F7364" s="10">
        <v>0</v>
      </c>
      <c r="G7364" s="10">
        <v>0</v>
      </c>
      <c r="H7364" s="10" t="s">
        <v>24</v>
      </c>
      <c r="I7364" s="10" t="s">
        <v>19</v>
      </c>
      <c r="J7364" s="10" t="s">
        <v>329</v>
      </c>
      <c r="K7364" s="10">
        <v>18</v>
      </c>
      <c r="L7364" s="10">
        <v>0</v>
      </c>
      <c r="M7364" s="10">
        <v>0</v>
      </c>
      <c r="N7364" s="10">
        <v>0</v>
      </c>
    </row>
    <row r="7365" spans="1:14" x14ac:dyDescent="0.15">
      <c r="A7365" t="str">
        <f t="shared" si="120"/>
        <v>202007_320_4562342690081</v>
      </c>
      <c r="B7365" s="10">
        <v>202007</v>
      </c>
      <c r="C7365" s="10">
        <v>320</v>
      </c>
      <c r="D7365" s="10" t="s">
        <v>82</v>
      </c>
      <c r="E7365" s="11">
        <v>4562342690081</v>
      </c>
      <c r="F7365" s="10">
        <v>0</v>
      </c>
      <c r="G7365" s="10">
        <v>0</v>
      </c>
      <c r="H7365" s="10" t="s">
        <v>25</v>
      </c>
      <c r="I7365" s="10" t="s">
        <v>19</v>
      </c>
      <c r="J7365" s="10" t="s">
        <v>329</v>
      </c>
      <c r="K7365" s="10">
        <v>2</v>
      </c>
      <c r="L7365" s="10">
        <v>2</v>
      </c>
      <c r="M7365" s="10">
        <v>0</v>
      </c>
      <c r="N7365" s="10">
        <v>0</v>
      </c>
    </row>
    <row r="7366" spans="1:14" x14ac:dyDescent="0.15">
      <c r="A7366" t="str">
        <f t="shared" si="120"/>
        <v>202007_8_4562342690029</v>
      </c>
      <c r="B7366" s="10">
        <v>202007</v>
      </c>
      <c r="C7366" s="10">
        <v>8</v>
      </c>
      <c r="D7366" s="10" t="s">
        <v>36</v>
      </c>
      <c r="E7366" s="11">
        <v>4562342690029</v>
      </c>
      <c r="F7366" s="10">
        <v>0</v>
      </c>
      <c r="G7366" s="10">
        <v>0</v>
      </c>
      <c r="H7366" s="10" t="s">
        <v>18</v>
      </c>
      <c r="I7366" s="10" t="s">
        <v>19</v>
      </c>
      <c r="J7366" s="10" t="s">
        <v>329</v>
      </c>
      <c r="K7366" s="10">
        <v>9</v>
      </c>
      <c r="L7366" s="10">
        <v>2</v>
      </c>
      <c r="M7366" s="10">
        <v>0</v>
      </c>
      <c r="N7366" s="10">
        <v>0</v>
      </c>
    </row>
    <row r="7367" spans="1:14" x14ac:dyDescent="0.15">
      <c r="A7367" t="str">
        <f t="shared" si="120"/>
        <v>202007_8_4562342690036</v>
      </c>
      <c r="B7367" s="10">
        <v>202007</v>
      </c>
      <c r="C7367" s="10">
        <v>8</v>
      </c>
      <c r="D7367" s="10" t="s">
        <v>36</v>
      </c>
      <c r="E7367" s="11">
        <v>4562342690036</v>
      </c>
      <c r="F7367" s="10">
        <v>0</v>
      </c>
      <c r="G7367" s="10">
        <v>0</v>
      </c>
      <c r="H7367" s="10" t="s">
        <v>20</v>
      </c>
      <c r="I7367" s="10" t="s">
        <v>19</v>
      </c>
      <c r="J7367" s="10" t="s">
        <v>329</v>
      </c>
      <c r="K7367" s="10">
        <v>5</v>
      </c>
      <c r="L7367" s="10">
        <v>0</v>
      </c>
      <c r="M7367" s="10">
        <v>0</v>
      </c>
      <c r="N7367" s="10">
        <v>0</v>
      </c>
    </row>
    <row r="7368" spans="1:14" x14ac:dyDescent="0.15">
      <c r="A7368" t="str">
        <f t="shared" si="120"/>
        <v>202007_8_4562342690050</v>
      </c>
      <c r="B7368" s="10">
        <v>202007</v>
      </c>
      <c r="C7368" s="10">
        <v>8</v>
      </c>
      <c r="D7368" s="10" t="s">
        <v>36</v>
      </c>
      <c r="E7368" s="11">
        <v>4562342690050</v>
      </c>
      <c r="F7368" s="10">
        <v>0</v>
      </c>
      <c r="G7368" s="10">
        <v>0</v>
      </c>
      <c r="H7368" s="10" t="s">
        <v>22</v>
      </c>
      <c r="I7368" s="10" t="s">
        <v>19</v>
      </c>
      <c r="J7368" s="10" t="s">
        <v>329</v>
      </c>
      <c r="K7368" s="10">
        <v>4</v>
      </c>
      <c r="L7368" s="10">
        <v>0</v>
      </c>
      <c r="M7368" s="10">
        <v>0</v>
      </c>
      <c r="N7368" s="10">
        <v>0</v>
      </c>
    </row>
    <row r="7369" spans="1:14" x14ac:dyDescent="0.15">
      <c r="A7369" t="str">
        <f t="shared" si="120"/>
        <v>202007_8_4562342690043</v>
      </c>
      <c r="B7369" s="10">
        <v>202007</v>
      </c>
      <c r="C7369" s="10">
        <v>8</v>
      </c>
      <c r="D7369" s="10" t="s">
        <v>36</v>
      </c>
      <c r="E7369" s="11">
        <v>4562342690043</v>
      </c>
      <c r="F7369" s="10">
        <v>0</v>
      </c>
      <c r="G7369" s="10">
        <v>0</v>
      </c>
      <c r="H7369" s="10" t="s">
        <v>21</v>
      </c>
      <c r="I7369" s="10" t="s">
        <v>19</v>
      </c>
      <c r="J7369" s="10" t="s">
        <v>329</v>
      </c>
      <c r="K7369" s="10">
        <v>9</v>
      </c>
      <c r="L7369" s="10">
        <v>1</v>
      </c>
      <c r="M7369" s="10">
        <v>0</v>
      </c>
      <c r="N7369" s="10">
        <v>0</v>
      </c>
    </row>
    <row r="7370" spans="1:14" x14ac:dyDescent="0.15">
      <c r="A7370" t="str">
        <f t="shared" si="120"/>
        <v>202007_8_4562342690067</v>
      </c>
      <c r="B7370" s="10">
        <v>202007</v>
      </c>
      <c r="C7370" s="10">
        <v>8</v>
      </c>
      <c r="D7370" s="10" t="s">
        <v>36</v>
      </c>
      <c r="E7370" s="11">
        <v>4562342690067</v>
      </c>
      <c r="F7370" s="10">
        <v>0</v>
      </c>
      <c r="G7370" s="10">
        <v>0</v>
      </c>
      <c r="H7370" s="10" t="s">
        <v>23</v>
      </c>
      <c r="I7370" s="10" t="s">
        <v>19</v>
      </c>
      <c r="J7370" s="10" t="s">
        <v>329</v>
      </c>
      <c r="K7370" s="10">
        <v>19</v>
      </c>
      <c r="L7370" s="10">
        <v>0</v>
      </c>
      <c r="M7370" s="10">
        <v>0</v>
      </c>
      <c r="N7370" s="10">
        <v>0</v>
      </c>
    </row>
    <row r="7371" spans="1:14" x14ac:dyDescent="0.15">
      <c r="A7371" t="str">
        <f t="shared" si="120"/>
        <v>202007_8_4562342690074</v>
      </c>
      <c r="B7371" s="10">
        <v>202007</v>
      </c>
      <c r="C7371" s="10">
        <v>8</v>
      </c>
      <c r="D7371" s="10" t="s">
        <v>36</v>
      </c>
      <c r="E7371" s="11">
        <v>4562342690074</v>
      </c>
      <c r="F7371" s="10">
        <v>0</v>
      </c>
      <c r="G7371" s="10">
        <v>0</v>
      </c>
      <c r="H7371" s="10" t="s">
        <v>24</v>
      </c>
      <c r="I7371" s="10" t="s">
        <v>19</v>
      </c>
      <c r="J7371" s="10" t="s">
        <v>329</v>
      </c>
      <c r="K7371" s="10">
        <v>11</v>
      </c>
      <c r="L7371" s="10">
        <v>1</v>
      </c>
      <c r="M7371" s="10">
        <v>0</v>
      </c>
      <c r="N7371" s="10">
        <v>0</v>
      </c>
    </row>
    <row r="7372" spans="1:14" x14ac:dyDescent="0.15">
      <c r="A7372" t="str">
        <f t="shared" si="120"/>
        <v>202007_8_4562342690081</v>
      </c>
      <c r="B7372" s="10">
        <v>202007</v>
      </c>
      <c r="C7372" s="10">
        <v>8</v>
      </c>
      <c r="D7372" s="10" t="s">
        <v>36</v>
      </c>
      <c r="E7372" s="11">
        <v>4562342690081</v>
      </c>
      <c r="F7372" s="10">
        <v>0</v>
      </c>
      <c r="G7372" s="10">
        <v>0</v>
      </c>
      <c r="H7372" s="10" t="s">
        <v>25</v>
      </c>
      <c r="I7372" s="10" t="s">
        <v>19</v>
      </c>
      <c r="J7372" s="10" t="s">
        <v>329</v>
      </c>
      <c r="K7372" s="10">
        <v>3</v>
      </c>
      <c r="L7372" s="10">
        <v>0</v>
      </c>
      <c r="M7372" s="10">
        <v>0</v>
      </c>
      <c r="N7372" s="10">
        <v>0</v>
      </c>
    </row>
    <row r="7373" spans="1:14" x14ac:dyDescent="0.15">
      <c r="A7373" t="str">
        <f t="shared" si="120"/>
        <v>202007_39_4562342690029</v>
      </c>
      <c r="B7373" s="10">
        <v>202007</v>
      </c>
      <c r="C7373" s="10">
        <v>39</v>
      </c>
      <c r="D7373" s="10" t="s">
        <v>40</v>
      </c>
      <c r="E7373" s="11">
        <v>4562342690029</v>
      </c>
      <c r="F7373" s="10">
        <v>0</v>
      </c>
      <c r="G7373" s="10">
        <v>0</v>
      </c>
      <c r="H7373" s="10" t="s">
        <v>18</v>
      </c>
      <c r="I7373" s="10" t="s">
        <v>19</v>
      </c>
      <c r="J7373" s="10" t="s">
        <v>329</v>
      </c>
      <c r="K7373" s="10">
        <v>16</v>
      </c>
      <c r="L7373" s="10">
        <v>0</v>
      </c>
      <c r="M7373" s="10">
        <v>0</v>
      </c>
      <c r="N7373" s="10">
        <v>0</v>
      </c>
    </row>
    <row r="7374" spans="1:14" x14ac:dyDescent="0.15">
      <c r="A7374" t="str">
        <f t="shared" si="120"/>
        <v>202007_39_4562342690036</v>
      </c>
      <c r="B7374" s="10">
        <v>202007</v>
      </c>
      <c r="C7374" s="10">
        <v>39</v>
      </c>
      <c r="D7374" s="10" t="s">
        <v>40</v>
      </c>
      <c r="E7374" s="11">
        <v>4562342690036</v>
      </c>
      <c r="F7374" s="10">
        <v>0</v>
      </c>
      <c r="G7374" s="10">
        <v>0</v>
      </c>
      <c r="H7374" s="10" t="s">
        <v>20</v>
      </c>
      <c r="I7374" s="10" t="s">
        <v>19</v>
      </c>
      <c r="J7374" s="10" t="s">
        <v>329</v>
      </c>
      <c r="K7374" s="10">
        <v>3</v>
      </c>
      <c r="L7374" s="10">
        <v>0</v>
      </c>
      <c r="M7374" s="10">
        <v>0</v>
      </c>
      <c r="N7374" s="10">
        <v>0</v>
      </c>
    </row>
    <row r="7375" spans="1:14" x14ac:dyDescent="0.15">
      <c r="A7375" t="str">
        <f t="shared" si="120"/>
        <v>202007_39_4562342690050</v>
      </c>
      <c r="B7375" s="10">
        <v>202007</v>
      </c>
      <c r="C7375" s="10">
        <v>39</v>
      </c>
      <c r="D7375" s="10" t="s">
        <v>40</v>
      </c>
      <c r="E7375" s="11">
        <v>4562342690050</v>
      </c>
      <c r="F7375" s="10">
        <v>0</v>
      </c>
      <c r="G7375" s="10">
        <v>0</v>
      </c>
      <c r="H7375" s="10" t="s">
        <v>22</v>
      </c>
      <c r="I7375" s="10" t="s">
        <v>19</v>
      </c>
      <c r="J7375" s="10" t="s">
        <v>329</v>
      </c>
      <c r="K7375" s="10">
        <v>1</v>
      </c>
      <c r="L7375" s="10">
        <v>0</v>
      </c>
      <c r="M7375" s="10">
        <v>0</v>
      </c>
      <c r="N7375" s="10">
        <v>0</v>
      </c>
    </row>
    <row r="7376" spans="1:14" x14ac:dyDescent="0.15">
      <c r="A7376" t="str">
        <f t="shared" si="120"/>
        <v>202007_39_4562342690043</v>
      </c>
      <c r="B7376" s="10">
        <v>202007</v>
      </c>
      <c r="C7376" s="10">
        <v>39</v>
      </c>
      <c r="D7376" s="10" t="s">
        <v>40</v>
      </c>
      <c r="E7376" s="11">
        <v>4562342690043</v>
      </c>
      <c r="F7376" s="10">
        <v>0</v>
      </c>
      <c r="G7376" s="10">
        <v>0</v>
      </c>
      <c r="H7376" s="10" t="s">
        <v>21</v>
      </c>
      <c r="I7376" s="10" t="s">
        <v>19</v>
      </c>
      <c r="J7376" s="10" t="s">
        <v>329</v>
      </c>
      <c r="K7376" s="10">
        <v>9</v>
      </c>
      <c r="L7376" s="10">
        <v>0</v>
      </c>
      <c r="M7376" s="10">
        <v>0</v>
      </c>
      <c r="N7376" s="10">
        <v>0</v>
      </c>
    </row>
    <row r="7377" spans="1:14" x14ac:dyDescent="0.15">
      <c r="A7377" t="str">
        <f t="shared" si="120"/>
        <v>202007_39_4562342690067</v>
      </c>
      <c r="B7377" s="10">
        <v>202007</v>
      </c>
      <c r="C7377" s="10">
        <v>39</v>
      </c>
      <c r="D7377" s="10" t="s">
        <v>40</v>
      </c>
      <c r="E7377" s="11">
        <v>4562342690067</v>
      </c>
      <c r="F7377" s="10">
        <v>0</v>
      </c>
      <c r="G7377" s="10">
        <v>0</v>
      </c>
      <c r="H7377" s="10" t="s">
        <v>23</v>
      </c>
      <c r="I7377" s="10" t="s">
        <v>19</v>
      </c>
      <c r="J7377" s="10" t="s">
        <v>329</v>
      </c>
      <c r="K7377" s="10">
        <v>12</v>
      </c>
      <c r="L7377" s="10">
        <v>0</v>
      </c>
      <c r="M7377" s="10">
        <v>0</v>
      </c>
      <c r="N7377" s="10">
        <v>0</v>
      </c>
    </row>
    <row r="7378" spans="1:14" x14ac:dyDescent="0.15">
      <c r="A7378" t="str">
        <f t="shared" si="120"/>
        <v>202007_39_4562342690074</v>
      </c>
      <c r="B7378" s="10">
        <v>202007</v>
      </c>
      <c r="C7378" s="10">
        <v>39</v>
      </c>
      <c r="D7378" s="10" t="s">
        <v>40</v>
      </c>
      <c r="E7378" s="11">
        <v>4562342690074</v>
      </c>
      <c r="F7378" s="10">
        <v>0</v>
      </c>
      <c r="G7378" s="10">
        <v>0</v>
      </c>
      <c r="H7378" s="10" t="s">
        <v>24</v>
      </c>
      <c r="I7378" s="10" t="s">
        <v>19</v>
      </c>
      <c r="J7378" s="10" t="s">
        <v>329</v>
      </c>
      <c r="K7378" s="10">
        <v>15</v>
      </c>
      <c r="L7378" s="10">
        <v>1</v>
      </c>
      <c r="M7378" s="10">
        <v>0</v>
      </c>
      <c r="N7378" s="10">
        <v>0</v>
      </c>
    </row>
    <row r="7379" spans="1:14" x14ac:dyDescent="0.15">
      <c r="A7379" t="str">
        <f t="shared" si="120"/>
        <v>202007_39_4562342690081</v>
      </c>
      <c r="B7379" s="10">
        <v>202007</v>
      </c>
      <c r="C7379" s="10">
        <v>39</v>
      </c>
      <c r="D7379" s="10" t="s">
        <v>40</v>
      </c>
      <c r="E7379" s="11">
        <v>4562342690081</v>
      </c>
      <c r="F7379" s="10">
        <v>0</v>
      </c>
      <c r="G7379" s="10">
        <v>0</v>
      </c>
      <c r="H7379" s="10" t="s">
        <v>25</v>
      </c>
      <c r="I7379" s="10" t="s">
        <v>19</v>
      </c>
      <c r="J7379" s="10" t="s">
        <v>329</v>
      </c>
      <c r="K7379" s="10">
        <v>3</v>
      </c>
      <c r="L7379" s="10">
        <v>0</v>
      </c>
      <c r="M7379" s="10">
        <v>0</v>
      </c>
      <c r="N7379" s="10">
        <v>0</v>
      </c>
    </row>
    <row r="7380" spans="1:14" x14ac:dyDescent="0.15">
      <c r="A7380" t="str">
        <f t="shared" si="120"/>
        <v>202007_44_4562342690029</v>
      </c>
      <c r="B7380" s="10">
        <v>202007</v>
      </c>
      <c r="C7380" s="10">
        <v>44</v>
      </c>
      <c r="D7380" s="10" t="s">
        <v>42</v>
      </c>
      <c r="E7380" s="11">
        <v>4562342690029</v>
      </c>
      <c r="F7380" s="10">
        <v>0</v>
      </c>
      <c r="G7380" s="10">
        <v>0</v>
      </c>
      <c r="H7380" s="10" t="s">
        <v>18</v>
      </c>
      <c r="I7380" s="10" t="s">
        <v>19</v>
      </c>
      <c r="J7380" s="10" t="s">
        <v>329</v>
      </c>
      <c r="K7380" s="10">
        <v>5</v>
      </c>
      <c r="L7380" s="10">
        <v>0</v>
      </c>
      <c r="M7380" s="10">
        <v>0</v>
      </c>
      <c r="N7380" s="10">
        <v>0</v>
      </c>
    </row>
    <row r="7381" spans="1:14" x14ac:dyDescent="0.15">
      <c r="A7381" t="str">
        <f t="shared" si="120"/>
        <v>202007_44_4562342690036</v>
      </c>
      <c r="B7381" s="10">
        <v>202007</v>
      </c>
      <c r="C7381" s="10">
        <v>44</v>
      </c>
      <c r="D7381" s="10" t="s">
        <v>42</v>
      </c>
      <c r="E7381" s="11">
        <v>4562342690036</v>
      </c>
      <c r="F7381" s="10">
        <v>0</v>
      </c>
      <c r="G7381" s="10">
        <v>0</v>
      </c>
      <c r="H7381" s="10" t="s">
        <v>20</v>
      </c>
      <c r="I7381" s="10" t="s">
        <v>19</v>
      </c>
      <c r="J7381" s="10" t="s">
        <v>329</v>
      </c>
      <c r="K7381" s="10">
        <v>4</v>
      </c>
      <c r="L7381" s="10">
        <v>0</v>
      </c>
      <c r="M7381" s="10">
        <v>0</v>
      </c>
      <c r="N7381" s="10">
        <v>0</v>
      </c>
    </row>
    <row r="7382" spans="1:14" x14ac:dyDescent="0.15">
      <c r="A7382" t="str">
        <f t="shared" si="120"/>
        <v>202007_44_4562342690050</v>
      </c>
      <c r="B7382" s="10">
        <v>202007</v>
      </c>
      <c r="C7382" s="10">
        <v>44</v>
      </c>
      <c r="D7382" s="10" t="s">
        <v>42</v>
      </c>
      <c r="E7382" s="11">
        <v>4562342690050</v>
      </c>
      <c r="F7382" s="10">
        <v>0</v>
      </c>
      <c r="G7382" s="10">
        <v>0</v>
      </c>
      <c r="H7382" s="10" t="s">
        <v>22</v>
      </c>
      <c r="I7382" s="10" t="s">
        <v>19</v>
      </c>
      <c r="J7382" s="10" t="s">
        <v>329</v>
      </c>
      <c r="K7382" s="10">
        <v>6</v>
      </c>
      <c r="L7382" s="10">
        <v>0</v>
      </c>
      <c r="M7382" s="10">
        <v>0</v>
      </c>
      <c r="N7382" s="10">
        <v>0</v>
      </c>
    </row>
    <row r="7383" spans="1:14" x14ac:dyDescent="0.15">
      <c r="A7383" t="str">
        <f t="shared" si="120"/>
        <v>202007_44_4562342690043</v>
      </c>
      <c r="B7383" s="10">
        <v>202007</v>
      </c>
      <c r="C7383" s="10">
        <v>44</v>
      </c>
      <c r="D7383" s="10" t="s">
        <v>42</v>
      </c>
      <c r="E7383" s="11">
        <v>4562342690043</v>
      </c>
      <c r="F7383" s="10">
        <v>0</v>
      </c>
      <c r="G7383" s="10">
        <v>0</v>
      </c>
      <c r="H7383" s="10" t="s">
        <v>21</v>
      </c>
      <c r="I7383" s="10" t="s">
        <v>19</v>
      </c>
      <c r="J7383" s="10" t="s">
        <v>329</v>
      </c>
      <c r="K7383" s="10">
        <v>10</v>
      </c>
      <c r="L7383" s="10">
        <v>0</v>
      </c>
      <c r="M7383" s="10">
        <v>0</v>
      </c>
      <c r="N7383" s="10">
        <v>0</v>
      </c>
    </row>
    <row r="7384" spans="1:14" x14ac:dyDescent="0.15">
      <c r="A7384" t="str">
        <f t="shared" si="120"/>
        <v>202007_44_4562342690067</v>
      </c>
      <c r="B7384" s="10">
        <v>202007</v>
      </c>
      <c r="C7384" s="10">
        <v>44</v>
      </c>
      <c r="D7384" s="10" t="s">
        <v>42</v>
      </c>
      <c r="E7384" s="11">
        <v>4562342690067</v>
      </c>
      <c r="F7384" s="10">
        <v>0</v>
      </c>
      <c r="G7384" s="10">
        <v>0</v>
      </c>
      <c r="H7384" s="10" t="s">
        <v>23</v>
      </c>
      <c r="I7384" s="10" t="s">
        <v>19</v>
      </c>
      <c r="J7384" s="10" t="s">
        <v>329</v>
      </c>
      <c r="K7384" s="10">
        <v>18</v>
      </c>
      <c r="L7384" s="10">
        <v>0</v>
      </c>
      <c r="M7384" s="10">
        <v>0</v>
      </c>
      <c r="N7384" s="10">
        <v>0</v>
      </c>
    </row>
    <row r="7385" spans="1:14" x14ac:dyDescent="0.15">
      <c r="A7385" t="str">
        <f t="shared" si="120"/>
        <v>202007_44_4562342690074</v>
      </c>
      <c r="B7385" s="10">
        <v>202007</v>
      </c>
      <c r="C7385" s="10">
        <v>44</v>
      </c>
      <c r="D7385" s="10" t="s">
        <v>42</v>
      </c>
      <c r="E7385" s="11">
        <v>4562342690074</v>
      </c>
      <c r="F7385" s="10">
        <v>0</v>
      </c>
      <c r="G7385" s="10">
        <v>0</v>
      </c>
      <c r="H7385" s="10" t="s">
        <v>24</v>
      </c>
      <c r="I7385" s="10" t="s">
        <v>19</v>
      </c>
      <c r="J7385" s="10" t="s">
        <v>329</v>
      </c>
      <c r="K7385" s="10">
        <v>17</v>
      </c>
      <c r="L7385" s="10">
        <v>1</v>
      </c>
      <c r="M7385" s="10">
        <v>0</v>
      </c>
      <c r="N7385" s="10">
        <v>0</v>
      </c>
    </row>
    <row r="7386" spans="1:14" x14ac:dyDescent="0.15">
      <c r="A7386" t="str">
        <f t="shared" si="120"/>
        <v>202007_44_4562342690081</v>
      </c>
      <c r="B7386" s="10">
        <v>202007</v>
      </c>
      <c r="C7386" s="10">
        <v>44</v>
      </c>
      <c r="D7386" s="10" t="s">
        <v>42</v>
      </c>
      <c r="E7386" s="11">
        <v>4562342690081</v>
      </c>
      <c r="F7386" s="10">
        <v>0</v>
      </c>
      <c r="G7386" s="10">
        <v>0</v>
      </c>
      <c r="H7386" s="10" t="s">
        <v>25</v>
      </c>
      <c r="I7386" s="10" t="s">
        <v>19</v>
      </c>
      <c r="J7386" s="10" t="s">
        <v>329</v>
      </c>
      <c r="K7386" s="10">
        <v>6</v>
      </c>
      <c r="L7386" s="10">
        <v>0</v>
      </c>
      <c r="M7386" s="10">
        <v>0</v>
      </c>
      <c r="N7386" s="10">
        <v>0</v>
      </c>
    </row>
    <row r="7387" spans="1:14" x14ac:dyDescent="0.15">
      <c r="A7387" t="str">
        <f t="shared" si="120"/>
        <v>202007_78_4562342690029</v>
      </c>
      <c r="B7387" s="10">
        <v>202007</v>
      </c>
      <c r="C7387" s="10">
        <v>78</v>
      </c>
      <c r="D7387" s="10" t="s">
        <v>45</v>
      </c>
      <c r="E7387" s="11">
        <v>4562342690029</v>
      </c>
      <c r="F7387" s="10">
        <v>0</v>
      </c>
      <c r="G7387" s="10">
        <v>0</v>
      </c>
      <c r="H7387" s="10" t="s">
        <v>18</v>
      </c>
      <c r="I7387" s="10" t="s">
        <v>19</v>
      </c>
      <c r="J7387" s="10" t="s">
        <v>329</v>
      </c>
      <c r="K7387" s="10">
        <v>5</v>
      </c>
      <c r="L7387" s="10">
        <v>1</v>
      </c>
      <c r="M7387" s="10">
        <v>0</v>
      </c>
      <c r="N7387" s="10">
        <v>0</v>
      </c>
    </row>
    <row r="7388" spans="1:14" x14ac:dyDescent="0.15">
      <c r="A7388" t="str">
        <f t="shared" si="120"/>
        <v>202007_78_4562342690036</v>
      </c>
      <c r="B7388" s="10">
        <v>202007</v>
      </c>
      <c r="C7388" s="10">
        <v>78</v>
      </c>
      <c r="D7388" s="10" t="s">
        <v>45</v>
      </c>
      <c r="E7388" s="11">
        <v>4562342690036</v>
      </c>
      <c r="F7388" s="10">
        <v>0</v>
      </c>
      <c r="G7388" s="10">
        <v>0</v>
      </c>
      <c r="H7388" s="10" t="s">
        <v>20</v>
      </c>
      <c r="I7388" s="10" t="s">
        <v>19</v>
      </c>
      <c r="J7388" s="10" t="s">
        <v>329</v>
      </c>
      <c r="K7388" s="10">
        <v>4</v>
      </c>
      <c r="L7388" s="10">
        <v>0</v>
      </c>
      <c r="M7388" s="10">
        <v>0</v>
      </c>
      <c r="N7388" s="10">
        <v>0</v>
      </c>
    </row>
    <row r="7389" spans="1:14" x14ac:dyDescent="0.15">
      <c r="A7389" t="str">
        <f t="shared" si="120"/>
        <v>202007_78_4562342690050</v>
      </c>
      <c r="B7389" s="10">
        <v>202007</v>
      </c>
      <c r="C7389" s="10">
        <v>78</v>
      </c>
      <c r="D7389" s="10" t="s">
        <v>45</v>
      </c>
      <c r="E7389" s="11">
        <v>4562342690050</v>
      </c>
      <c r="F7389" s="10">
        <v>0</v>
      </c>
      <c r="G7389" s="10">
        <v>0</v>
      </c>
      <c r="H7389" s="10" t="s">
        <v>22</v>
      </c>
      <c r="I7389" s="10" t="s">
        <v>19</v>
      </c>
      <c r="J7389" s="10" t="s">
        <v>329</v>
      </c>
      <c r="K7389" s="10">
        <v>7</v>
      </c>
      <c r="L7389" s="10">
        <v>0</v>
      </c>
      <c r="M7389" s="10">
        <v>0</v>
      </c>
      <c r="N7389" s="10">
        <v>0</v>
      </c>
    </row>
    <row r="7390" spans="1:14" x14ac:dyDescent="0.15">
      <c r="A7390" t="str">
        <f t="shared" si="120"/>
        <v>202007_78_4562342690043</v>
      </c>
      <c r="B7390" s="10">
        <v>202007</v>
      </c>
      <c r="C7390" s="10">
        <v>78</v>
      </c>
      <c r="D7390" s="10" t="s">
        <v>45</v>
      </c>
      <c r="E7390" s="11">
        <v>4562342690043</v>
      </c>
      <c r="F7390" s="10">
        <v>0</v>
      </c>
      <c r="G7390" s="10">
        <v>0</v>
      </c>
      <c r="H7390" s="10" t="s">
        <v>21</v>
      </c>
      <c r="I7390" s="10" t="s">
        <v>19</v>
      </c>
      <c r="J7390" s="10" t="s">
        <v>329</v>
      </c>
      <c r="K7390" s="10">
        <v>5</v>
      </c>
      <c r="L7390" s="10">
        <v>1</v>
      </c>
      <c r="M7390" s="10">
        <v>0</v>
      </c>
      <c r="N7390" s="10">
        <v>0</v>
      </c>
    </row>
    <row r="7391" spans="1:14" x14ac:dyDescent="0.15">
      <c r="A7391" t="str">
        <f t="shared" si="120"/>
        <v>202007_78_4562342690067</v>
      </c>
      <c r="B7391" s="10">
        <v>202007</v>
      </c>
      <c r="C7391" s="10">
        <v>78</v>
      </c>
      <c r="D7391" s="10" t="s">
        <v>45</v>
      </c>
      <c r="E7391" s="11">
        <v>4562342690067</v>
      </c>
      <c r="F7391" s="10">
        <v>0</v>
      </c>
      <c r="G7391" s="10">
        <v>0</v>
      </c>
      <c r="H7391" s="10" t="s">
        <v>23</v>
      </c>
      <c r="I7391" s="10" t="s">
        <v>19</v>
      </c>
      <c r="J7391" s="10" t="s">
        <v>329</v>
      </c>
      <c r="K7391" s="10">
        <v>13</v>
      </c>
      <c r="L7391" s="10">
        <v>1</v>
      </c>
      <c r="M7391" s="10">
        <v>0</v>
      </c>
      <c r="N7391" s="10">
        <v>0</v>
      </c>
    </row>
    <row r="7392" spans="1:14" x14ac:dyDescent="0.15">
      <c r="A7392" t="str">
        <f t="shared" si="120"/>
        <v>202007_78_4562342690074</v>
      </c>
      <c r="B7392" s="10">
        <v>202007</v>
      </c>
      <c r="C7392" s="10">
        <v>78</v>
      </c>
      <c r="D7392" s="10" t="s">
        <v>45</v>
      </c>
      <c r="E7392" s="11">
        <v>4562342690074</v>
      </c>
      <c r="F7392" s="10">
        <v>0</v>
      </c>
      <c r="G7392" s="10">
        <v>0</v>
      </c>
      <c r="H7392" s="10" t="s">
        <v>24</v>
      </c>
      <c r="I7392" s="10" t="s">
        <v>19</v>
      </c>
      <c r="J7392" s="10" t="s">
        <v>329</v>
      </c>
      <c r="K7392" s="10">
        <v>4</v>
      </c>
      <c r="L7392" s="10">
        <v>0</v>
      </c>
      <c r="M7392" s="10">
        <v>0</v>
      </c>
      <c r="N7392" s="10">
        <v>0</v>
      </c>
    </row>
    <row r="7393" spans="1:14" x14ac:dyDescent="0.15">
      <c r="A7393" t="str">
        <f t="shared" si="120"/>
        <v>202007_78_4562342690081</v>
      </c>
      <c r="B7393" s="10">
        <v>202007</v>
      </c>
      <c r="C7393" s="10">
        <v>78</v>
      </c>
      <c r="D7393" s="10" t="s">
        <v>45</v>
      </c>
      <c r="E7393" s="11">
        <v>4562342690081</v>
      </c>
      <c r="F7393" s="10">
        <v>0</v>
      </c>
      <c r="G7393" s="10">
        <v>0</v>
      </c>
      <c r="H7393" s="10" t="s">
        <v>25</v>
      </c>
      <c r="I7393" s="10" t="s">
        <v>19</v>
      </c>
      <c r="J7393" s="10" t="s">
        <v>329</v>
      </c>
      <c r="K7393" s="10">
        <v>0</v>
      </c>
      <c r="L7393" s="10">
        <v>1</v>
      </c>
      <c r="M7393" s="10">
        <v>0</v>
      </c>
      <c r="N7393" s="10">
        <v>0</v>
      </c>
    </row>
    <row r="7394" spans="1:14" x14ac:dyDescent="0.15">
      <c r="A7394" t="str">
        <f t="shared" si="120"/>
        <v>202007_135_4562342690029</v>
      </c>
      <c r="B7394" s="10">
        <v>202007</v>
      </c>
      <c r="C7394" s="10">
        <v>135</v>
      </c>
      <c r="D7394" s="10" t="s">
        <v>55</v>
      </c>
      <c r="E7394" s="11">
        <v>4562342690029</v>
      </c>
      <c r="F7394" s="10">
        <v>0</v>
      </c>
      <c r="G7394" s="10">
        <v>0</v>
      </c>
      <c r="H7394" s="10" t="s">
        <v>18</v>
      </c>
      <c r="I7394" s="10" t="s">
        <v>19</v>
      </c>
      <c r="J7394" s="10" t="s">
        <v>329</v>
      </c>
      <c r="K7394" s="10">
        <v>19</v>
      </c>
      <c r="L7394" s="10">
        <v>1</v>
      </c>
      <c r="M7394" s="10">
        <v>0</v>
      </c>
      <c r="N7394" s="10">
        <v>0</v>
      </c>
    </row>
    <row r="7395" spans="1:14" x14ac:dyDescent="0.15">
      <c r="A7395" t="str">
        <f t="shared" si="120"/>
        <v>202007_135_4562342690036</v>
      </c>
      <c r="B7395" s="10">
        <v>202007</v>
      </c>
      <c r="C7395" s="10">
        <v>135</v>
      </c>
      <c r="D7395" s="10" t="s">
        <v>55</v>
      </c>
      <c r="E7395" s="11">
        <v>4562342690036</v>
      </c>
      <c r="F7395" s="10">
        <v>0</v>
      </c>
      <c r="G7395" s="10">
        <v>0</v>
      </c>
      <c r="H7395" s="10" t="s">
        <v>20</v>
      </c>
      <c r="I7395" s="10" t="s">
        <v>19</v>
      </c>
      <c r="J7395" s="10" t="s">
        <v>329</v>
      </c>
      <c r="K7395" s="10">
        <v>4</v>
      </c>
      <c r="L7395" s="10">
        <v>0</v>
      </c>
      <c r="M7395" s="10">
        <v>0</v>
      </c>
      <c r="N7395" s="10">
        <v>0</v>
      </c>
    </row>
    <row r="7396" spans="1:14" x14ac:dyDescent="0.15">
      <c r="A7396" t="str">
        <f t="shared" si="120"/>
        <v>202007_135_4562342690050</v>
      </c>
      <c r="B7396" s="10">
        <v>202007</v>
      </c>
      <c r="C7396" s="10">
        <v>135</v>
      </c>
      <c r="D7396" s="10" t="s">
        <v>55</v>
      </c>
      <c r="E7396" s="11">
        <v>4562342690050</v>
      </c>
      <c r="F7396" s="10">
        <v>0</v>
      </c>
      <c r="G7396" s="10">
        <v>0</v>
      </c>
      <c r="H7396" s="10" t="s">
        <v>22</v>
      </c>
      <c r="I7396" s="10" t="s">
        <v>19</v>
      </c>
      <c r="J7396" s="10" t="s">
        <v>329</v>
      </c>
      <c r="K7396" s="10">
        <v>5</v>
      </c>
      <c r="L7396" s="10">
        <v>0</v>
      </c>
      <c r="M7396" s="10">
        <v>0</v>
      </c>
      <c r="N7396" s="10">
        <v>0</v>
      </c>
    </row>
    <row r="7397" spans="1:14" x14ac:dyDescent="0.15">
      <c r="A7397" t="str">
        <f t="shared" si="120"/>
        <v>202007_135_4562342690043</v>
      </c>
      <c r="B7397" s="10">
        <v>202007</v>
      </c>
      <c r="C7397" s="10">
        <v>135</v>
      </c>
      <c r="D7397" s="10" t="s">
        <v>55</v>
      </c>
      <c r="E7397" s="11">
        <v>4562342690043</v>
      </c>
      <c r="F7397" s="10">
        <v>0</v>
      </c>
      <c r="G7397" s="10">
        <v>0</v>
      </c>
      <c r="H7397" s="10" t="s">
        <v>21</v>
      </c>
      <c r="I7397" s="10" t="s">
        <v>19</v>
      </c>
      <c r="J7397" s="10" t="s">
        <v>329</v>
      </c>
      <c r="K7397" s="10">
        <v>14</v>
      </c>
      <c r="L7397" s="10">
        <v>0</v>
      </c>
      <c r="M7397" s="10">
        <v>0</v>
      </c>
      <c r="N7397" s="10">
        <v>0</v>
      </c>
    </row>
    <row r="7398" spans="1:14" x14ac:dyDescent="0.15">
      <c r="A7398" t="str">
        <f t="shared" si="120"/>
        <v>202007_135_4562342690067</v>
      </c>
      <c r="B7398" s="10">
        <v>202007</v>
      </c>
      <c r="C7398" s="10">
        <v>135</v>
      </c>
      <c r="D7398" s="10" t="s">
        <v>55</v>
      </c>
      <c r="E7398" s="11">
        <v>4562342690067</v>
      </c>
      <c r="F7398" s="10">
        <v>0</v>
      </c>
      <c r="G7398" s="10">
        <v>0</v>
      </c>
      <c r="H7398" s="10" t="s">
        <v>23</v>
      </c>
      <c r="I7398" s="10" t="s">
        <v>19</v>
      </c>
      <c r="J7398" s="10" t="s">
        <v>329</v>
      </c>
      <c r="K7398" s="10">
        <v>21</v>
      </c>
      <c r="L7398" s="10">
        <v>0</v>
      </c>
      <c r="M7398" s="10">
        <v>0</v>
      </c>
      <c r="N7398" s="10">
        <v>0</v>
      </c>
    </row>
    <row r="7399" spans="1:14" x14ac:dyDescent="0.15">
      <c r="A7399" t="str">
        <f t="shared" si="120"/>
        <v>202007_135_4562342690074</v>
      </c>
      <c r="B7399" s="10">
        <v>202007</v>
      </c>
      <c r="C7399" s="10">
        <v>135</v>
      </c>
      <c r="D7399" s="10" t="s">
        <v>55</v>
      </c>
      <c r="E7399" s="11">
        <v>4562342690074</v>
      </c>
      <c r="F7399" s="10">
        <v>0</v>
      </c>
      <c r="G7399" s="10">
        <v>0</v>
      </c>
      <c r="H7399" s="10" t="s">
        <v>24</v>
      </c>
      <c r="I7399" s="10" t="s">
        <v>19</v>
      </c>
      <c r="J7399" s="10" t="s">
        <v>329</v>
      </c>
      <c r="K7399" s="10">
        <v>13</v>
      </c>
      <c r="L7399" s="10">
        <v>0</v>
      </c>
      <c r="M7399" s="10">
        <v>0</v>
      </c>
      <c r="N7399" s="10">
        <v>0</v>
      </c>
    </row>
    <row r="7400" spans="1:14" x14ac:dyDescent="0.15">
      <c r="A7400" t="str">
        <f t="shared" si="120"/>
        <v>202007_135_4562342690081</v>
      </c>
      <c r="B7400" s="10">
        <v>202007</v>
      </c>
      <c r="C7400" s="10">
        <v>135</v>
      </c>
      <c r="D7400" s="10" t="s">
        <v>55</v>
      </c>
      <c r="E7400" s="11">
        <v>4562342690081</v>
      </c>
      <c r="F7400" s="10">
        <v>0</v>
      </c>
      <c r="G7400" s="10">
        <v>0</v>
      </c>
      <c r="H7400" s="10" t="s">
        <v>25</v>
      </c>
      <c r="I7400" s="10" t="s">
        <v>19</v>
      </c>
      <c r="J7400" s="10" t="s">
        <v>329</v>
      </c>
      <c r="K7400" s="10">
        <v>2</v>
      </c>
      <c r="L7400" s="10">
        <v>0</v>
      </c>
      <c r="M7400" s="10">
        <v>0</v>
      </c>
      <c r="N7400" s="10">
        <v>0</v>
      </c>
    </row>
    <row r="7401" spans="1:14" x14ac:dyDescent="0.15">
      <c r="A7401" t="str">
        <f t="shared" si="120"/>
        <v>202007_154_4562342690029</v>
      </c>
      <c r="B7401" s="10">
        <v>202007</v>
      </c>
      <c r="C7401" s="10">
        <v>154</v>
      </c>
      <c r="D7401" s="10" t="s">
        <v>57</v>
      </c>
      <c r="E7401" s="11">
        <v>4562342690029</v>
      </c>
      <c r="F7401" s="10">
        <v>0</v>
      </c>
      <c r="G7401" s="10">
        <v>0</v>
      </c>
      <c r="H7401" s="10" t="s">
        <v>18</v>
      </c>
      <c r="I7401" s="10" t="s">
        <v>19</v>
      </c>
      <c r="J7401" s="10" t="s">
        <v>329</v>
      </c>
      <c r="K7401" s="10">
        <v>15</v>
      </c>
      <c r="L7401" s="10">
        <v>0</v>
      </c>
      <c r="M7401" s="10">
        <v>0</v>
      </c>
      <c r="N7401" s="10">
        <v>0</v>
      </c>
    </row>
    <row r="7402" spans="1:14" x14ac:dyDescent="0.15">
      <c r="A7402" t="str">
        <f t="shared" si="120"/>
        <v>202007_154_4562342690036</v>
      </c>
      <c r="B7402" s="10">
        <v>202007</v>
      </c>
      <c r="C7402" s="10">
        <v>154</v>
      </c>
      <c r="D7402" s="10" t="s">
        <v>57</v>
      </c>
      <c r="E7402" s="11">
        <v>4562342690036</v>
      </c>
      <c r="F7402" s="10">
        <v>0</v>
      </c>
      <c r="G7402" s="10">
        <v>0</v>
      </c>
      <c r="H7402" s="10" t="s">
        <v>20</v>
      </c>
      <c r="I7402" s="10" t="s">
        <v>19</v>
      </c>
      <c r="J7402" s="10" t="s">
        <v>329</v>
      </c>
      <c r="K7402" s="10">
        <v>3</v>
      </c>
      <c r="L7402" s="10">
        <v>1</v>
      </c>
      <c r="M7402" s="10">
        <v>0</v>
      </c>
      <c r="N7402" s="10">
        <v>0</v>
      </c>
    </row>
    <row r="7403" spans="1:14" x14ac:dyDescent="0.15">
      <c r="A7403" t="str">
        <f t="shared" ref="A7403:A7466" si="121">B7403&amp;"_"&amp;C7403&amp;"_"&amp;E7403</f>
        <v>202007_154_4562342690050</v>
      </c>
      <c r="B7403" s="10">
        <v>202007</v>
      </c>
      <c r="C7403" s="10">
        <v>154</v>
      </c>
      <c r="D7403" s="10" t="s">
        <v>57</v>
      </c>
      <c r="E7403" s="11">
        <v>4562342690050</v>
      </c>
      <c r="F7403" s="10">
        <v>0</v>
      </c>
      <c r="G7403" s="10">
        <v>0</v>
      </c>
      <c r="H7403" s="10" t="s">
        <v>22</v>
      </c>
      <c r="I7403" s="10" t="s">
        <v>19</v>
      </c>
      <c r="J7403" s="10" t="s">
        <v>329</v>
      </c>
      <c r="K7403" s="10">
        <v>2</v>
      </c>
      <c r="L7403" s="10">
        <v>0</v>
      </c>
      <c r="M7403" s="10">
        <v>0</v>
      </c>
      <c r="N7403" s="10">
        <v>0</v>
      </c>
    </row>
    <row r="7404" spans="1:14" x14ac:dyDescent="0.15">
      <c r="A7404" t="str">
        <f t="shared" si="121"/>
        <v>202007_154_4562342690043</v>
      </c>
      <c r="B7404" s="10">
        <v>202007</v>
      </c>
      <c r="C7404" s="10">
        <v>154</v>
      </c>
      <c r="D7404" s="10" t="s">
        <v>57</v>
      </c>
      <c r="E7404" s="11">
        <v>4562342690043</v>
      </c>
      <c r="F7404" s="10">
        <v>0</v>
      </c>
      <c r="G7404" s="10">
        <v>0</v>
      </c>
      <c r="H7404" s="10" t="s">
        <v>21</v>
      </c>
      <c r="I7404" s="10" t="s">
        <v>19</v>
      </c>
      <c r="J7404" s="10" t="s">
        <v>329</v>
      </c>
      <c r="K7404" s="10">
        <v>5</v>
      </c>
      <c r="L7404" s="10">
        <v>1</v>
      </c>
      <c r="M7404" s="10">
        <v>0</v>
      </c>
      <c r="N7404" s="10">
        <v>0</v>
      </c>
    </row>
    <row r="7405" spans="1:14" x14ac:dyDescent="0.15">
      <c r="A7405" t="str">
        <f t="shared" si="121"/>
        <v>202007_154_4562342690067</v>
      </c>
      <c r="B7405" s="10">
        <v>202007</v>
      </c>
      <c r="C7405" s="10">
        <v>154</v>
      </c>
      <c r="D7405" s="10" t="s">
        <v>57</v>
      </c>
      <c r="E7405" s="11">
        <v>4562342690067</v>
      </c>
      <c r="F7405" s="10">
        <v>0</v>
      </c>
      <c r="G7405" s="10">
        <v>0</v>
      </c>
      <c r="H7405" s="10" t="s">
        <v>23</v>
      </c>
      <c r="I7405" s="10" t="s">
        <v>19</v>
      </c>
      <c r="J7405" s="10" t="s">
        <v>329</v>
      </c>
      <c r="K7405" s="10">
        <v>15</v>
      </c>
      <c r="L7405" s="10">
        <v>0</v>
      </c>
      <c r="M7405" s="10">
        <v>0</v>
      </c>
      <c r="N7405" s="10">
        <v>0</v>
      </c>
    </row>
    <row r="7406" spans="1:14" x14ac:dyDescent="0.15">
      <c r="A7406" t="str">
        <f t="shared" si="121"/>
        <v>202007_154_4562342690074</v>
      </c>
      <c r="B7406" s="10">
        <v>202007</v>
      </c>
      <c r="C7406" s="10">
        <v>154</v>
      </c>
      <c r="D7406" s="10" t="s">
        <v>57</v>
      </c>
      <c r="E7406" s="11">
        <v>4562342690074</v>
      </c>
      <c r="F7406" s="10">
        <v>0</v>
      </c>
      <c r="G7406" s="10">
        <v>0</v>
      </c>
      <c r="H7406" s="10" t="s">
        <v>24</v>
      </c>
      <c r="I7406" s="10" t="s">
        <v>19</v>
      </c>
      <c r="J7406" s="10" t="s">
        <v>329</v>
      </c>
      <c r="K7406" s="10">
        <v>7</v>
      </c>
      <c r="L7406" s="10">
        <v>1</v>
      </c>
      <c r="M7406" s="10">
        <v>0</v>
      </c>
      <c r="N7406" s="10">
        <v>0</v>
      </c>
    </row>
    <row r="7407" spans="1:14" x14ac:dyDescent="0.15">
      <c r="A7407" t="str">
        <f t="shared" si="121"/>
        <v>202007_154_4562342690081</v>
      </c>
      <c r="B7407" s="10">
        <v>202007</v>
      </c>
      <c r="C7407" s="10">
        <v>154</v>
      </c>
      <c r="D7407" s="10" t="s">
        <v>57</v>
      </c>
      <c r="E7407" s="11">
        <v>4562342690081</v>
      </c>
      <c r="F7407" s="10">
        <v>0</v>
      </c>
      <c r="G7407" s="10">
        <v>0</v>
      </c>
      <c r="H7407" s="10" t="s">
        <v>25</v>
      </c>
      <c r="I7407" s="10" t="s">
        <v>19</v>
      </c>
      <c r="J7407" s="10" t="s">
        <v>329</v>
      </c>
      <c r="K7407" s="10">
        <v>1</v>
      </c>
      <c r="L7407" s="10">
        <v>0</v>
      </c>
      <c r="M7407" s="10">
        <v>0</v>
      </c>
      <c r="N7407" s="10">
        <v>0</v>
      </c>
    </row>
    <row r="7408" spans="1:14" x14ac:dyDescent="0.15">
      <c r="A7408" t="str">
        <f t="shared" si="121"/>
        <v>202007_210_4562342690029</v>
      </c>
      <c r="B7408" s="10">
        <v>202007</v>
      </c>
      <c r="C7408" s="10">
        <v>210</v>
      </c>
      <c r="D7408" s="10" t="s">
        <v>64</v>
      </c>
      <c r="E7408" s="11">
        <v>4562342690029</v>
      </c>
      <c r="F7408" s="10">
        <v>0</v>
      </c>
      <c r="G7408" s="10">
        <v>0</v>
      </c>
      <c r="H7408" s="10" t="s">
        <v>18</v>
      </c>
      <c r="I7408" s="10" t="s">
        <v>19</v>
      </c>
      <c r="J7408" s="10" t="s">
        <v>329</v>
      </c>
      <c r="K7408" s="10">
        <v>6</v>
      </c>
      <c r="L7408" s="10">
        <v>0</v>
      </c>
      <c r="M7408" s="10">
        <v>0</v>
      </c>
      <c r="N7408" s="10">
        <v>0</v>
      </c>
    </row>
    <row r="7409" spans="1:14" x14ac:dyDescent="0.15">
      <c r="A7409" t="str">
        <f t="shared" si="121"/>
        <v>202007_210_4562342690036</v>
      </c>
      <c r="B7409" s="10">
        <v>202007</v>
      </c>
      <c r="C7409" s="10">
        <v>210</v>
      </c>
      <c r="D7409" s="10" t="s">
        <v>64</v>
      </c>
      <c r="E7409" s="11">
        <v>4562342690036</v>
      </c>
      <c r="F7409" s="10">
        <v>0</v>
      </c>
      <c r="G7409" s="10">
        <v>0</v>
      </c>
      <c r="H7409" s="10" t="s">
        <v>20</v>
      </c>
      <c r="I7409" s="10" t="s">
        <v>19</v>
      </c>
      <c r="J7409" s="10" t="s">
        <v>329</v>
      </c>
      <c r="K7409" s="10">
        <v>7</v>
      </c>
      <c r="L7409" s="10">
        <v>0</v>
      </c>
      <c r="M7409" s="10">
        <v>0</v>
      </c>
      <c r="N7409" s="10">
        <v>0</v>
      </c>
    </row>
    <row r="7410" spans="1:14" x14ac:dyDescent="0.15">
      <c r="A7410" t="str">
        <f t="shared" si="121"/>
        <v>202007_210_4562342690050</v>
      </c>
      <c r="B7410" s="10">
        <v>202007</v>
      </c>
      <c r="C7410" s="10">
        <v>210</v>
      </c>
      <c r="D7410" s="10" t="s">
        <v>64</v>
      </c>
      <c r="E7410" s="11">
        <v>4562342690050</v>
      </c>
      <c r="F7410" s="10">
        <v>0</v>
      </c>
      <c r="G7410" s="10">
        <v>0</v>
      </c>
      <c r="H7410" s="10" t="s">
        <v>22</v>
      </c>
      <c r="I7410" s="10" t="s">
        <v>19</v>
      </c>
      <c r="J7410" s="10" t="s">
        <v>329</v>
      </c>
      <c r="K7410" s="10">
        <v>7</v>
      </c>
      <c r="L7410" s="10">
        <v>0</v>
      </c>
      <c r="M7410" s="10">
        <v>0</v>
      </c>
      <c r="N7410" s="10">
        <v>0</v>
      </c>
    </row>
    <row r="7411" spans="1:14" x14ac:dyDescent="0.15">
      <c r="A7411" t="str">
        <f t="shared" si="121"/>
        <v>202007_210_4562342690043</v>
      </c>
      <c r="B7411" s="10">
        <v>202007</v>
      </c>
      <c r="C7411" s="10">
        <v>210</v>
      </c>
      <c r="D7411" s="10" t="s">
        <v>64</v>
      </c>
      <c r="E7411" s="11">
        <v>4562342690043</v>
      </c>
      <c r="F7411" s="10">
        <v>0</v>
      </c>
      <c r="G7411" s="10">
        <v>0</v>
      </c>
      <c r="H7411" s="10" t="s">
        <v>21</v>
      </c>
      <c r="I7411" s="10" t="s">
        <v>19</v>
      </c>
      <c r="J7411" s="10" t="s">
        <v>329</v>
      </c>
      <c r="K7411" s="10">
        <v>17</v>
      </c>
      <c r="L7411" s="10">
        <v>0</v>
      </c>
      <c r="M7411" s="10">
        <v>0</v>
      </c>
      <c r="N7411" s="10">
        <v>0</v>
      </c>
    </row>
    <row r="7412" spans="1:14" x14ac:dyDescent="0.15">
      <c r="A7412" t="str">
        <f t="shared" si="121"/>
        <v>202007_210_4562342690067</v>
      </c>
      <c r="B7412" s="10">
        <v>202007</v>
      </c>
      <c r="C7412" s="10">
        <v>210</v>
      </c>
      <c r="D7412" s="10" t="s">
        <v>64</v>
      </c>
      <c r="E7412" s="11">
        <v>4562342690067</v>
      </c>
      <c r="F7412" s="10">
        <v>0</v>
      </c>
      <c r="G7412" s="10">
        <v>0</v>
      </c>
      <c r="H7412" s="10" t="s">
        <v>23</v>
      </c>
      <c r="I7412" s="10" t="s">
        <v>19</v>
      </c>
      <c r="J7412" s="10" t="s">
        <v>329</v>
      </c>
      <c r="K7412" s="10">
        <v>23</v>
      </c>
      <c r="L7412" s="10">
        <v>0</v>
      </c>
      <c r="M7412" s="10">
        <v>0</v>
      </c>
      <c r="N7412" s="10">
        <v>0</v>
      </c>
    </row>
    <row r="7413" spans="1:14" x14ac:dyDescent="0.15">
      <c r="A7413" t="str">
        <f t="shared" si="121"/>
        <v>202007_210_4562342690074</v>
      </c>
      <c r="B7413" s="10">
        <v>202007</v>
      </c>
      <c r="C7413" s="10">
        <v>210</v>
      </c>
      <c r="D7413" s="10" t="s">
        <v>64</v>
      </c>
      <c r="E7413" s="11">
        <v>4562342690074</v>
      </c>
      <c r="F7413" s="10">
        <v>0</v>
      </c>
      <c r="G7413" s="10">
        <v>0</v>
      </c>
      <c r="H7413" s="10" t="s">
        <v>24</v>
      </c>
      <c r="I7413" s="10" t="s">
        <v>19</v>
      </c>
      <c r="J7413" s="10" t="s">
        <v>329</v>
      </c>
      <c r="K7413" s="10">
        <v>19</v>
      </c>
      <c r="L7413" s="10">
        <v>0</v>
      </c>
      <c r="M7413" s="10">
        <v>0</v>
      </c>
      <c r="N7413" s="10">
        <v>0</v>
      </c>
    </row>
    <row r="7414" spans="1:14" x14ac:dyDescent="0.15">
      <c r="A7414" t="str">
        <f t="shared" si="121"/>
        <v>202007_210_4562342690081</v>
      </c>
      <c r="B7414" s="10">
        <v>202007</v>
      </c>
      <c r="C7414" s="10">
        <v>210</v>
      </c>
      <c r="D7414" s="10" t="s">
        <v>64</v>
      </c>
      <c r="E7414" s="11">
        <v>4562342690081</v>
      </c>
      <c r="F7414" s="10">
        <v>0</v>
      </c>
      <c r="G7414" s="10">
        <v>0</v>
      </c>
      <c r="H7414" s="10" t="s">
        <v>25</v>
      </c>
      <c r="I7414" s="10" t="s">
        <v>19</v>
      </c>
      <c r="J7414" s="10" t="s">
        <v>329</v>
      </c>
      <c r="K7414" s="10">
        <v>4</v>
      </c>
      <c r="L7414" s="10">
        <v>0</v>
      </c>
      <c r="M7414" s="10">
        <v>0</v>
      </c>
      <c r="N7414" s="10">
        <v>0</v>
      </c>
    </row>
    <row r="7415" spans="1:14" x14ac:dyDescent="0.15">
      <c r="A7415" t="str">
        <f t="shared" si="121"/>
        <v>202007_269_4562342690029</v>
      </c>
      <c r="B7415" s="10">
        <v>202007</v>
      </c>
      <c r="C7415" s="10">
        <v>269</v>
      </c>
      <c r="D7415" s="10" t="s">
        <v>67</v>
      </c>
      <c r="E7415" s="11">
        <v>4562342690029</v>
      </c>
      <c r="F7415" s="10">
        <v>0</v>
      </c>
      <c r="G7415" s="10">
        <v>0</v>
      </c>
      <c r="H7415" s="10" t="s">
        <v>18</v>
      </c>
      <c r="I7415" s="10" t="s">
        <v>19</v>
      </c>
      <c r="J7415" s="10" t="s">
        <v>329</v>
      </c>
      <c r="K7415" s="10">
        <v>20</v>
      </c>
      <c r="L7415" s="10">
        <v>1</v>
      </c>
      <c r="M7415" s="10">
        <v>0</v>
      </c>
      <c r="N7415" s="10">
        <v>0</v>
      </c>
    </row>
    <row r="7416" spans="1:14" x14ac:dyDescent="0.15">
      <c r="A7416" t="str">
        <f t="shared" si="121"/>
        <v>202007_269_4562342690036</v>
      </c>
      <c r="B7416" s="10">
        <v>202007</v>
      </c>
      <c r="C7416" s="10">
        <v>269</v>
      </c>
      <c r="D7416" s="10" t="s">
        <v>67</v>
      </c>
      <c r="E7416" s="11">
        <v>4562342690036</v>
      </c>
      <c r="F7416" s="10">
        <v>0</v>
      </c>
      <c r="G7416" s="10">
        <v>0</v>
      </c>
      <c r="H7416" s="10" t="s">
        <v>20</v>
      </c>
      <c r="I7416" s="10" t="s">
        <v>19</v>
      </c>
      <c r="J7416" s="10" t="s">
        <v>329</v>
      </c>
      <c r="K7416" s="10">
        <v>5</v>
      </c>
      <c r="L7416" s="10">
        <v>0</v>
      </c>
      <c r="M7416" s="10">
        <v>0</v>
      </c>
      <c r="N7416" s="10">
        <v>0</v>
      </c>
    </row>
    <row r="7417" spans="1:14" x14ac:dyDescent="0.15">
      <c r="A7417" t="str">
        <f t="shared" si="121"/>
        <v>202007_269_4562342690050</v>
      </c>
      <c r="B7417" s="10">
        <v>202007</v>
      </c>
      <c r="C7417" s="10">
        <v>269</v>
      </c>
      <c r="D7417" s="10" t="s">
        <v>67</v>
      </c>
      <c r="E7417" s="11">
        <v>4562342690050</v>
      </c>
      <c r="F7417" s="10">
        <v>0</v>
      </c>
      <c r="G7417" s="10">
        <v>0</v>
      </c>
      <c r="H7417" s="10" t="s">
        <v>22</v>
      </c>
      <c r="I7417" s="10" t="s">
        <v>19</v>
      </c>
      <c r="J7417" s="10" t="s">
        <v>329</v>
      </c>
      <c r="K7417" s="10">
        <v>5</v>
      </c>
      <c r="L7417" s="10">
        <v>0</v>
      </c>
      <c r="M7417" s="10">
        <v>0</v>
      </c>
      <c r="N7417" s="10">
        <v>0</v>
      </c>
    </row>
    <row r="7418" spans="1:14" x14ac:dyDescent="0.15">
      <c r="A7418" t="str">
        <f t="shared" si="121"/>
        <v>202007_269_4562342690043</v>
      </c>
      <c r="B7418" s="10">
        <v>202007</v>
      </c>
      <c r="C7418" s="10">
        <v>269</v>
      </c>
      <c r="D7418" s="10" t="s">
        <v>67</v>
      </c>
      <c r="E7418" s="11">
        <v>4562342690043</v>
      </c>
      <c r="F7418" s="10">
        <v>0</v>
      </c>
      <c r="G7418" s="10">
        <v>0</v>
      </c>
      <c r="H7418" s="10" t="s">
        <v>21</v>
      </c>
      <c r="I7418" s="10" t="s">
        <v>19</v>
      </c>
      <c r="J7418" s="10" t="s">
        <v>329</v>
      </c>
      <c r="K7418" s="10">
        <v>3</v>
      </c>
      <c r="L7418" s="10">
        <v>0</v>
      </c>
      <c r="M7418" s="10">
        <v>0</v>
      </c>
      <c r="N7418" s="10">
        <v>0</v>
      </c>
    </row>
    <row r="7419" spans="1:14" x14ac:dyDescent="0.15">
      <c r="A7419" t="str">
        <f t="shared" si="121"/>
        <v>202007_269_4562342690067</v>
      </c>
      <c r="B7419" s="10">
        <v>202007</v>
      </c>
      <c r="C7419" s="10">
        <v>269</v>
      </c>
      <c r="D7419" s="10" t="s">
        <v>67</v>
      </c>
      <c r="E7419" s="11">
        <v>4562342690067</v>
      </c>
      <c r="F7419" s="10">
        <v>0</v>
      </c>
      <c r="G7419" s="10">
        <v>0</v>
      </c>
      <c r="H7419" s="10" t="s">
        <v>23</v>
      </c>
      <c r="I7419" s="10" t="s">
        <v>19</v>
      </c>
      <c r="J7419" s="10" t="s">
        <v>329</v>
      </c>
      <c r="K7419" s="10">
        <v>20</v>
      </c>
      <c r="L7419" s="10">
        <v>1</v>
      </c>
      <c r="M7419" s="10">
        <v>0</v>
      </c>
      <c r="N7419" s="10">
        <v>0</v>
      </c>
    </row>
    <row r="7420" spans="1:14" x14ac:dyDescent="0.15">
      <c r="A7420" t="str">
        <f t="shared" si="121"/>
        <v>202007_269_4562342690074</v>
      </c>
      <c r="B7420" s="10">
        <v>202007</v>
      </c>
      <c r="C7420" s="10">
        <v>269</v>
      </c>
      <c r="D7420" s="10" t="s">
        <v>67</v>
      </c>
      <c r="E7420" s="11">
        <v>4562342690074</v>
      </c>
      <c r="F7420" s="10">
        <v>0</v>
      </c>
      <c r="G7420" s="10">
        <v>0</v>
      </c>
      <c r="H7420" s="10" t="s">
        <v>24</v>
      </c>
      <c r="I7420" s="10" t="s">
        <v>19</v>
      </c>
      <c r="J7420" s="10" t="s">
        <v>329</v>
      </c>
      <c r="K7420" s="10">
        <v>6</v>
      </c>
      <c r="L7420" s="10">
        <v>0</v>
      </c>
      <c r="M7420" s="10">
        <v>0</v>
      </c>
      <c r="N7420" s="10">
        <v>0</v>
      </c>
    </row>
    <row r="7421" spans="1:14" x14ac:dyDescent="0.15">
      <c r="A7421" t="str">
        <f t="shared" si="121"/>
        <v>202007_269_4562342690081</v>
      </c>
      <c r="B7421" s="10">
        <v>202007</v>
      </c>
      <c r="C7421" s="10">
        <v>269</v>
      </c>
      <c r="D7421" s="10" t="s">
        <v>67</v>
      </c>
      <c r="E7421" s="11">
        <v>4562342690081</v>
      </c>
      <c r="F7421" s="10">
        <v>0</v>
      </c>
      <c r="G7421" s="10">
        <v>0</v>
      </c>
      <c r="H7421" s="10" t="s">
        <v>25</v>
      </c>
      <c r="I7421" s="10" t="s">
        <v>19</v>
      </c>
      <c r="J7421" s="10" t="s">
        <v>329</v>
      </c>
      <c r="K7421" s="10">
        <v>3</v>
      </c>
      <c r="L7421" s="10">
        <v>0</v>
      </c>
      <c r="M7421" s="10">
        <v>0</v>
      </c>
      <c r="N7421" s="10">
        <v>0</v>
      </c>
    </row>
    <row r="7422" spans="1:14" x14ac:dyDescent="0.15">
      <c r="A7422" t="str">
        <f t="shared" si="121"/>
        <v>202007_282_4562342690029</v>
      </c>
      <c r="B7422" s="10">
        <v>202007</v>
      </c>
      <c r="C7422" s="10">
        <v>282</v>
      </c>
      <c r="D7422" s="10" t="s">
        <v>68</v>
      </c>
      <c r="E7422" s="11">
        <v>4562342690029</v>
      </c>
      <c r="F7422" s="10">
        <v>0</v>
      </c>
      <c r="G7422" s="10">
        <v>0</v>
      </c>
      <c r="H7422" s="10" t="s">
        <v>18</v>
      </c>
      <c r="I7422" s="10" t="s">
        <v>19</v>
      </c>
      <c r="J7422" s="10" t="s">
        <v>329</v>
      </c>
      <c r="K7422" s="10">
        <v>16</v>
      </c>
      <c r="L7422" s="10">
        <v>0</v>
      </c>
      <c r="M7422" s="10">
        <v>0</v>
      </c>
      <c r="N7422" s="10">
        <v>0</v>
      </c>
    </row>
    <row r="7423" spans="1:14" x14ac:dyDescent="0.15">
      <c r="A7423" t="str">
        <f t="shared" si="121"/>
        <v>202007_282_4562342690036</v>
      </c>
      <c r="B7423" s="10">
        <v>202007</v>
      </c>
      <c r="C7423" s="10">
        <v>282</v>
      </c>
      <c r="D7423" s="10" t="s">
        <v>68</v>
      </c>
      <c r="E7423" s="11">
        <v>4562342690036</v>
      </c>
      <c r="F7423" s="10">
        <v>0</v>
      </c>
      <c r="G7423" s="10">
        <v>0</v>
      </c>
      <c r="H7423" s="10" t="s">
        <v>20</v>
      </c>
      <c r="I7423" s="10" t="s">
        <v>19</v>
      </c>
      <c r="J7423" s="10" t="s">
        <v>329</v>
      </c>
      <c r="K7423" s="10">
        <v>6</v>
      </c>
      <c r="L7423" s="10">
        <v>0</v>
      </c>
      <c r="M7423" s="10">
        <v>0</v>
      </c>
      <c r="N7423" s="10">
        <v>0</v>
      </c>
    </row>
    <row r="7424" spans="1:14" x14ac:dyDescent="0.15">
      <c r="A7424" t="str">
        <f t="shared" si="121"/>
        <v>202007_282_4562342690050</v>
      </c>
      <c r="B7424" s="10">
        <v>202007</v>
      </c>
      <c r="C7424" s="10">
        <v>282</v>
      </c>
      <c r="D7424" s="10" t="s">
        <v>68</v>
      </c>
      <c r="E7424" s="11">
        <v>4562342690050</v>
      </c>
      <c r="F7424" s="10">
        <v>0</v>
      </c>
      <c r="G7424" s="10">
        <v>0</v>
      </c>
      <c r="H7424" s="10" t="s">
        <v>22</v>
      </c>
      <c r="I7424" s="10" t="s">
        <v>19</v>
      </c>
      <c r="J7424" s="10" t="s">
        <v>329</v>
      </c>
      <c r="K7424" s="10">
        <v>7</v>
      </c>
      <c r="L7424" s="10">
        <v>1</v>
      </c>
      <c r="M7424" s="10">
        <v>0</v>
      </c>
      <c r="N7424" s="10">
        <v>0</v>
      </c>
    </row>
    <row r="7425" spans="1:14" x14ac:dyDescent="0.15">
      <c r="A7425" t="str">
        <f t="shared" si="121"/>
        <v>202007_282_4562342690043</v>
      </c>
      <c r="B7425" s="10">
        <v>202007</v>
      </c>
      <c r="C7425" s="10">
        <v>282</v>
      </c>
      <c r="D7425" s="10" t="s">
        <v>68</v>
      </c>
      <c r="E7425" s="11">
        <v>4562342690043</v>
      </c>
      <c r="F7425" s="10">
        <v>0</v>
      </c>
      <c r="G7425" s="10">
        <v>0</v>
      </c>
      <c r="H7425" s="10" t="s">
        <v>21</v>
      </c>
      <c r="I7425" s="10" t="s">
        <v>19</v>
      </c>
      <c r="J7425" s="10" t="s">
        <v>329</v>
      </c>
      <c r="K7425" s="10">
        <v>9</v>
      </c>
      <c r="L7425" s="10">
        <v>2</v>
      </c>
      <c r="M7425" s="10">
        <v>0</v>
      </c>
      <c r="N7425" s="10">
        <v>0</v>
      </c>
    </row>
    <row r="7426" spans="1:14" x14ac:dyDescent="0.15">
      <c r="A7426" t="str">
        <f t="shared" si="121"/>
        <v>202007_282_4562342690067</v>
      </c>
      <c r="B7426" s="10">
        <v>202007</v>
      </c>
      <c r="C7426" s="10">
        <v>282</v>
      </c>
      <c r="D7426" s="10" t="s">
        <v>68</v>
      </c>
      <c r="E7426" s="11">
        <v>4562342690067</v>
      </c>
      <c r="F7426" s="10">
        <v>0</v>
      </c>
      <c r="G7426" s="10">
        <v>0</v>
      </c>
      <c r="H7426" s="10" t="s">
        <v>23</v>
      </c>
      <c r="I7426" s="10" t="s">
        <v>19</v>
      </c>
      <c r="J7426" s="10" t="s">
        <v>329</v>
      </c>
      <c r="K7426" s="10">
        <v>17</v>
      </c>
      <c r="L7426" s="10">
        <v>0</v>
      </c>
      <c r="M7426" s="10">
        <v>0</v>
      </c>
      <c r="N7426" s="10">
        <v>0</v>
      </c>
    </row>
    <row r="7427" spans="1:14" x14ac:dyDescent="0.15">
      <c r="A7427" t="str">
        <f t="shared" si="121"/>
        <v>202007_282_4562342690074</v>
      </c>
      <c r="B7427" s="10">
        <v>202007</v>
      </c>
      <c r="C7427" s="10">
        <v>282</v>
      </c>
      <c r="D7427" s="10" t="s">
        <v>68</v>
      </c>
      <c r="E7427" s="11">
        <v>4562342690074</v>
      </c>
      <c r="F7427" s="10">
        <v>0</v>
      </c>
      <c r="G7427" s="10">
        <v>0</v>
      </c>
      <c r="H7427" s="10" t="s">
        <v>24</v>
      </c>
      <c r="I7427" s="10" t="s">
        <v>19</v>
      </c>
      <c r="J7427" s="10" t="s">
        <v>329</v>
      </c>
      <c r="K7427" s="10">
        <v>16</v>
      </c>
      <c r="L7427" s="10">
        <v>0</v>
      </c>
      <c r="M7427" s="10">
        <v>0</v>
      </c>
      <c r="N7427" s="10">
        <v>0</v>
      </c>
    </row>
    <row r="7428" spans="1:14" x14ac:dyDescent="0.15">
      <c r="A7428" t="str">
        <f t="shared" si="121"/>
        <v>202007_282_4562342690081</v>
      </c>
      <c r="B7428" s="10">
        <v>202007</v>
      </c>
      <c r="C7428" s="10">
        <v>282</v>
      </c>
      <c r="D7428" s="10" t="s">
        <v>68</v>
      </c>
      <c r="E7428" s="11">
        <v>4562342690081</v>
      </c>
      <c r="F7428" s="10">
        <v>0</v>
      </c>
      <c r="G7428" s="10">
        <v>0</v>
      </c>
      <c r="H7428" s="10" t="s">
        <v>25</v>
      </c>
      <c r="I7428" s="10" t="s">
        <v>19</v>
      </c>
      <c r="J7428" s="10" t="s">
        <v>329</v>
      </c>
      <c r="K7428" s="10">
        <v>7</v>
      </c>
      <c r="L7428" s="10">
        <v>0</v>
      </c>
      <c r="M7428" s="10">
        <v>0</v>
      </c>
      <c r="N7428" s="10">
        <v>0</v>
      </c>
    </row>
    <row r="7429" spans="1:14" x14ac:dyDescent="0.15">
      <c r="A7429" t="str">
        <f t="shared" si="121"/>
        <v>202007_309_4562342690029</v>
      </c>
      <c r="B7429" s="10">
        <v>202007</v>
      </c>
      <c r="C7429" s="10">
        <v>309</v>
      </c>
      <c r="D7429" s="10" t="s">
        <v>74</v>
      </c>
      <c r="E7429" s="11">
        <v>4562342690029</v>
      </c>
      <c r="F7429" s="10">
        <v>0</v>
      </c>
      <c r="G7429" s="10">
        <v>0</v>
      </c>
      <c r="H7429" s="10" t="s">
        <v>18</v>
      </c>
      <c r="I7429" s="10" t="s">
        <v>19</v>
      </c>
      <c r="J7429" s="10" t="s">
        <v>329</v>
      </c>
      <c r="K7429" s="10">
        <v>1</v>
      </c>
      <c r="L7429" s="10">
        <v>0</v>
      </c>
      <c r="M7429" s="10">
        <v>0</v>
      </c>
      <c r="N7429" s="10">
        <v>0</v>
      </c>
    </row>
    <row r="7430" spans="1:14" x14ac:dyDescent="0.15">
      <c r="A7430" t="str">
        <f t="shared" si="121"/>
        <v>202007_309_4562342690036</v>
      </c>
      <c r="B7430" s="10">
        <v>202007</v>
      </c>
      <c r="C7430" s="10">
        <v>309</v>
      </c>
      <c r="D7430" s="10" t="s">
        <v>74</v>
      </c>
      <c r="E7430" s="11">
        <v>4562342690036</v>
      </c>
      <c r="F7430" s="10">
        <v>0</v>
      </c>
      <c r="G7430" s="10">
        <v>0</v>
      </c>
      <c r="H7430" s="10" t="s">
        <v>20</v>
      </c>
      <c r="I7430" s="10" t="s">
        <v>19</v>
      </c>
      <c r="J7430" s="10" t="s">
        <v>329</v>
      </c>
      <c r="K7430" s="10">
        <v>5</v>
      </c>
      <c r="L7430" s="10">
        <v>0</v>
      </c>
      <c r="M7430" s="10">
        <v>0</v>
      </c>
      <c r="N7430" s="10">
        <v>0</v>
      </c>
    </row>
    <row r="7431" spans="1:14" x14ac:dyDescent="0.15">
      <c r="A7431" t="str">
        <f t="shared" si="121"/>
        <v>202007_309_4562342690050</v>
      </c>
      <c r="B7431" s="10">
        <v>202007</v>
      </c>
      <c r="C7431" s="10">
        <v>309</v>
      </c>
      <c r="D7431" s="10" t="s">
        <v>74</v>
      </c>
      <c r="E7431" s="11">
        <v>4562342690050</v>
      </c>
      <c r="F7431" s="10">
        <v>0</v>
      </c>
      <c r="G7431" s="10">
        <v>0</v>
      </c>
      <c r="H7431" s="10" t="s">
        <v>22</v>
      </c>
      <c r="I7431" s="10" t="s">
        <v>19</v>
      </c>
      <c r="J7431" s="10" t="s">
        <v>329</v>
      </c>
      <c r="K7431" s="10">
        <v>5</v>
      </c>
      <c r="L7431" s="10">
        <v>0</v>
      </c>
      <c r="M7431" s="10">
        <v>0</v>
      </c>
      <c r="N7431" s="10">
        <v>0</v>
      </c>
    </row>
    <row r="7432" spans="1:14" x14ac:dyDescent="0.15">
      <c r="A7432" t="str">
        <f t="shared" si="121"/>
        <v>202007_309_4562342690043</v>
      </c>
      <c r="B7432" s="10">
        <v>202007</v>
      </c>
      <c r="C7432" s="10">
        <v>309</v>
      </c>
      <c r="D7432" s="10" t="s">
        <v>74</v>
      </c>
      <c r="E7432" s="11">
        <v>4562342690043</v>
      </c>
      <c r="F7432" s="10">
        <v>0</v>
      </c>
      <c r="G7432" s="10">
        <v>0</v>
      </c>
      <c r="H7432" s="10" t="s">
        <v>21</v>
      </c>
      <c r="I7432" s="10" t="s">
        <v>19</v>
      </c>
      <c r="J7432" s="10" t="s">
        <v>329</v>
      </c>
      <c r="K7432" s="10">
        <v>11</v>
      </c>
      <c r="L7432" s="10">
        <v>1</v>
      </c>
      <c r="M7432" s="10">
        <v>0</v>
      </c>
      <c r="N7432" s="10">
        <v>0</v>
      </c>
    </row>
    <row r="7433" spans="1:14" x14ac:dyDescent="0.15">
      <c r="A7433" t="str">
        <f t="shared" si="121"/>
        <v>202007_309_4562342690067</v>
      </c>
      <c r="B7433" s="10">
        <v>202007</v>
      </c>
      <c r="C7433" s="10">
        <v>309</v>
      </c>
      <c r="D7433" s="10" t="s">
        <v>74</v>
      </c>
      <c r="E7433" s="11">
        <v>4562342690067</v>
      </c>
      <c r="F7433" s="10">
        <v>0</v>
      </c>
      <c r="G7433" s="10">
        <v>0</v>
      </c>
      <c r="H7433" s="10" t="s">
        <v>23</v>
      </c>
      <c r="I7433" s="10" t="s">
        <v>19</v>
      </c>
      <c r="J7433" s="10" t="s">
        <v>329</v>
      </c>
      <c r="K7433" s="10">
        <v>17</v>
      </c>
      <c r="L7433" s="10">
        <v>0</v>
      </c>
      <c r="M7433" s="10">
        <v>0</v>
      </c>
      <c r="N7433" s="10">
        <v>0</v>
      </c>
    </row>
    <row r="7434" spans="1:14" x14ac:dyDescent="0.15">
      <c r="A7434" t="str">
        <f t="shared" si="121"/>
        <v>202007_309_4562342690074</v>
      </c>
      <c r="B7434" s="10">
        <v>202007</v>
      </c>
      <c r="C7434" s="10">
        <v>309</v>
      </c>
      <c r="D7434" s="10" t="s">
        <v>74</v>
      </c>
      <c r="E7434" s="11">
        <v>4562342690074</v>
      </c>
      <c r="F7434" s="10">
        <v>0</v>
      </c>
      <c r="G7434" s="10">
        <v>0</v>
      </c>
      <c r="H7434" s="10" t="s">
        <v>24</v>
      </c>
      <c r="I7434" s="10" t="s">
        <v>19</v>
      </c>
      <c r="J7434" s="10" t="s">
        <v>329</v>
      </c>
      <c r="K7434" s="10">
        <v>13</v>
      </c>
      <c r="L7434" s="10">
        <v>1</v>
      </c>
      <c r="M7434" s="10">
        <v>0</v>
      </c>
      <c r="N7434" s="10">
        <v>0</v>
      </c>
    </row>
    <row r="7435" spans="1:14" x14ac:dyDescent="0.15">
      <c r="A7435" t="str">
        <f t="shared" si="121"/>
        <v>202007_309_4562342690081</v>
      </c>
      <c r="B7435" s="10">
        <v>202007</v>
      </c>
      <c r="C7435" s="10">
        <v>309</v>
      </c>
      <c r="D7435" s="10" t="s">
        <v>74</v>
      </c>
      <c r="E7435" s="11">
        <v>4562342690081</v>
      </c>
      <c r="F7435" s="10">
        <v>0</v>
      </c>
      <c r="G7435" s="10">
        <v>0</v>
      </c>
      <c r="H7435" s="10" t="s">
        <v>25</v>
      </c>
      <c r="I7435" s="10" t="s">
        <v>19</v>
      </c>
      <c r="J7435" s="10" t="s">
        <v>329</v>
      </c>
      <c r="K7435" s="10">
        <v>3</v>
      </c>
      <c r="L7435" s="10">
        <v>0</v>
      </c>
      <c r="M7435" s="10">
        <v>0</v>
      </c>
      <c r="N7435" s="10">
        <v>0</v>
      </c>
    </row>
    <row r="7436" spans="1:14" x14ac:dyDescent="0.15">
      <c r="A7436" t="str">
        <f t="shared" si="121"/>
        <v>202007_310_4562342690029</v>
      </c>
      <c r="B7436" s="10">
        <v>202007</v>
      </c>
      <c r="C7436" s="10">
        <v>310</v>
      </c>
      <c r="D7436" s="10" t="s">
        <v>75</v>
      </c>
      <c r="E7436" s="11">
        <v>4562342690029</v>
      </c>
      <c r="F7436" s="10">
        <v>0</v>
      </c>
      <c r="G7436" s="10">
        <v>0</v>
      </c>
      <c r="H7436" s="10" t="s">
        <v>18</v>
      </c>
      <c r="I7436" s="10" t="s">
        <v>19</v>
      </c>
      <c r="J7436" s="10" t="s">
        <v>329</v>
      </c>
      <c r="K7436" s="10">
        <v>18</v>
      </c>
      <c r="L7436" s="10">
        <v>1</v>
      </c>
      <c r="M7436" s="10">
        <v>0</v>
      </c>
      <c r="N7436" s="10">
        <v>0</v>
      </c>
    </row>
    <row r="7437" spans="1:14" x14ac:dyDescent="0.15">
      <c r="A7437" t="str">
        <f t="shared" si="121"/>
        <v>202007_310_4562342690036</v>
      </c>
      <c r="B7437" s="10">
        <v>202007</v>
      </c>
      <c r="C7437" s="10">
        <v>310</v>
      </c>
      <c r="D7437" s="10" t="s">
        <v>75</v>
      </c>
      <c r="E7437" s="11">
        <v>4562342690036</v>
      </c>
      <c r="F7437" s="10">
        <v>0</v>
      </c>
      <c r="G7437" s="10">
        <v>0</v>
      </c>
      <c r="H7437" s="10" t="s">
        <v>20</v>
      </c>
      <c r="I7437" s="10" t="s">
        <v>19</v>
      </c>
      <c r="J7437" s="10" t="s">
        <v>329</v>
      </c>
      <c r="K7437" s="10">
        <v>6</v>
      </c>
      <c r="L7437" s="10">
        <v>0</v>
      </c>
      <c r="M7437" s="10">
        <v>0</v>
      </c>
      <c r="N7437" s="10">
        <v>0</v>
      </c>
    </row>
    <row r="7438" spans="1:14" x14ac:dyDescent="0.15">
      <c r="A7438" t="str">
        <f t="shared" si="121"/>
        <v>202007_310_4562342690050</v>
      </c>
      <c r="B7438" s="10">
        <v>202007</v>
      </c>
      <c r="C7438" s="10">
        <v>310</v>
      </c>
      <c r="D7438" s="10" t="s">
        <v>75</v>
      </c>
      <c r="E7438" s="11">
        <v>4562342690050</v>
      </c>
      <c r="F7438" s="10">
        <v>0</v>
      </c>
      <c r="G7438" s="10">
        <v>0</v>
      </c>
      <c r="H7438" s="10" t="s">
        <v>22</v>
      </c>
      <c r="I7438" s="10" t="s">
        <v>19</v>
      </c>
      <c r="J7438" s="10" t="s">
        <v>329</v>
      </c>
      <c r="K7438" s="10">
        <v>4</v>
      </c>
      <c r="L7438" s="10">
        <v>0</v>
      </c>
      <c r="M7438" s="10">
        <v>0</v>
      </c>
      <c r="N7438" s="10">
        <v>0</v>
      </c>
    </row>
    <row r="7439" spans="1:14" x14ac:dyDescent="0.15">
      <c r="A7439" t="str">
        <f t="shared" si="121"/>
        <v>202007_310_4562342690043</v>
      </c>
      <c r="B7439" s="10">
        <v>202007</v>
      </c>
      <c r="C7439" s="10">
        <v>310</v>
      </c>
      <c r="D7439" s="10" t="s">
        <v>75</v>
      </c>
      <c r="E7439" s="11">
        <v>4562342690043</v>
      </c>
      <c r="F7439" s="10">
        <v>0</v>
      </c>
      <c r="G7439" s="10">
        <v>0</v>
      </c>
      <c r="H7439" s="10" t="s">
        <v>21</v>
      </c>
      <c r="I7439" s="10" t="s">
        <v>19</v>
      </c>
      <c r="J7439" s="10" t="s">
        <v>329</v>
      </c>
      <c r="K7439" s="10">
        <v>16</v>
      </c>
      <c r="L7439" s="10">
        <v>0</v>
      </c>
      <c r="M7439" s="10">
        <v>0</v>
      </c>
      <c r="N7439" s="10">
        <v>0</v>
      </c>
    </row>
    <row r="7440" spans="1:14" x14ac:dyDescent="0.15">
      <c r="A7440" t="str">
        <f t="shared" si="121"/>
        <v>202007_310_4562342690067</v>
      </c>
      <c r="B7440" s="10">
        <v>202007</v>
      </c>
      <c r="C7440" s="10">
        <v>310</v>
      </c>
      <c r="D7440" s="10" t="s">
        <v>75</v>
      </c>
      <c r="E7440" s="11">
        <v>4562342690067</v>
      </c>
      <c r="F7440" s="10">
        <v>0</v>
      </c>
      <c r="G7440" s="10">
        <v>0</v>
      </c>
      <c r="H7440" s="10" t="s">
        <v>23</v>
      </c>
      <c r="I7440" s="10" t="s">
        <v>19</v>
      </c>
      <c r="J7440" s="10" t="s">
        <v>329</v>
      </c>
      <c r="K7440" s="10">
        <v>19</v>
      </c>
      <c r="L7440" s="10">
        <v>2</v>
      </c>
      <c r="M7440" s="10">
        <v>0</v>
      </c>
      <c r="N7440" s="10">
        <v>0</v>
      </c>
    </row>
    <row r="7441" spans="1:14" x14ac:dyDescent="0.15">
      <c r="A7441" t="str">
        <f t="shared" si="121"/>
        <v>202007_310_4562342690074</v>
      </c>
      <c r="B7441" s="10">
        <v>202007</v>
      </c>
      <c r="C7441" s="10">
        <v>310</v>
      </c>
      <c r="D7441" s="10" t="s">
        <v>75</v>
      </c>
      <c r="E7441" s="11">
        <v>4562342690074</v>
      </c>
      <c r="F7441" s="10">
        <v>0</v>
      </c>
      <c r="G7441" s="10">
        <v>0</v>
      </c>
      <c r="H7441" s="10" t="s">
        <v>24</v>
      </c>
      <c r="I7441" s="10" t="s">
        <v>19</v>
      </c>
      <c r="J7441" s="10" t="s">
        <v>329</v>
      </c>
      <c r="K7441" s="10">
        <v>19</v>
      </c>
      <c r="L7441" s="10">
        <v>0</v>
      </c>
      <c r="M7441" s="10">
        <v>0</v>
      </c>
      <c r="N7441" s="10">
        <v>0</v>
      </c>
    </row>
    <row r="7442" spans="1:14" x14ac:dyDescent="0.15">
      <c r="A7442" t="str">
        <f t="shared" si="121"/>
        <v>202007_310_4562342690081</v>
      </c>
      <c r="B7442" s="10">
        <v>202007</v>
      </c>
      <c r="C7442" s="10">
        <v>310</v>
      </c>
      <c r="D7442" s="10" t="s">
        <v>75</v>
      </c>
      <c r="E7442" s="11">
        <v>4562342690081</v>
      </c>
      <c r="F7442" s="10">
        <v>0</v>
      </c>
      <c r="G7442" s="10">
        <v>0</v>
      </c>
      <c r="H7442" s="10" t="s">
        <v>25</v>
      </c>
      <c r="I7442" s="10" t="s">
        <v>19</v>
      </c>
      <c r="J7442" s="10" t="s">
        <v>329</v>
      </c>
      <c r="K7442" s="10">
        <v>3</v>
      </c>
      <c r="L7442" s="10">
        <v>0</v>
      </c>
      <c r="M7442" s="10">
        <v>0</v>
      </c>
      <c r="N7442" s="10">
        <v>0</v>
      </c>
    </row>
    <row r="7443" spans="1:14" x14ac:dyDescent="0.15">
      <c r="A7443" t="str">
        <f t="shared" si="121"/>
        <v>202007_315_4562342690029</v>
      </c>
      <c r="B7443" s="10">
        <v>202007</v>
      </c>
      <c r="C7443" s="10">
        <v>315</v>
      </c>
      <c r="D7443" s="10" t="s">
        <v>78</v>
      </c>
      <c r="E7443" s="11">
        <v>4562342690029</v>
      </c>
      <c r="F7443" s="10">
        <v>0</v>
      </c>
      <c r="G7443" s="10">
        <v>0</v>
      </c>
      <c r="H7443" s="10" t="s">
        <v>18</v>
      </c>
      <c r="I7443" s="10" t="s">
        <v>19</v>
      </c>
      <c r="J7443" s="10" t="s">
        <v>329</v>
      </c>
      <c r="K7443" s="10">
        <v>6</v>
      </c>
      <c r="L7443" s="10">
        <v>0</v>
      </c>
      <c r="M7443" s="10">
        <v>0</v>
      </c>
      <c r="N7443" s="10">
        <v>0</v>
      </c>
    </row>
    <row r="7444" spans="1:14" x14ac:dyDescent="0.15">
      <c r="A7444" t="str">
        <f t="shared" si="121"/>
        <v>202007_315_4562342690036</v>
      </c>
      <c r="B7444" s="10">
        <v>202007</v>
      </c>
      <c r="C7444" s="10">
        <v>315</v>
      </c>
      <c r="D7444" s="10" t="s">
        <v>78</v>
      </c>
      <c r="E7444" s="11">
        <v>4562342690036</v>
      </c>
      <c r="F7444" s="10">
        <v>0</v>
      </c>
      <c r="G7444" s="10">
        <v>0</v>
      </c>
      <c r="H7444" s="10" t="s">
        <v>20</v>
      </c>
      <c r="I7444" s="10" t="s">
        <v>19</v>
      </c>
      <c r="J7444" s="10" t="s">
        <v>329</v>
      </c>
      <c r="K7444" s="10">
        <v>7</v>
      </c>
      <c r="L7444" s="10">
        <v>0</v>
      </c>
      <c r="M7444" s="10">
        <v>0</v>
      </c>
      <c r="N7444" s="10">
        <v>0</v>
      </c>
    </row>
    <row r="7445" spans="1:14" x14ac:dyDescent="0.15">
      <c r="A7445" t="str">
        <f t="shared" si="121"/>
        <v>202007_315_4562342690050</v>
      </c>
      <c r="B7445" s="10">
        <v>202007</v>
      </c>
      <c r="C7445" s="10">
        <v>315</v>
      </c>
      <c r="D7445" s="10" t="s">
        <v>78</v>
      </c>
      <c r="E7445" s="11">
        <v>4562342690050</v>
      </c>
      <c r="F7445" s="10">
        <v>0</v>
      </c>
      <c r="G7445" s="10">
        <v>0</v>
      </c>
      <c r="H7445" s="10" t="s">
        <v>22</v>
      </c>
      <c r="I7445" s="10" t="s">
        <v>19</v>
      </c>
      <c r="J7445" s="10" t="s">
        <v>329</v>
      </c>
      <c r="K7445" s="10">
        <v>3</v>
      </c>
      <c r="L7445" s="10">
        <v>0</v>
      </c>
      <c r="M7445" s="10">
        <v>0</v>
      </c>
      <c r="N7445" s="10">
        <v>0</v>
      </c>
    </row>
    <row r="7446" spans="1:14" x14ac:dyDescent="0.15">
      <c r="A7446" t="str">
        <f t="shared" si="121"/>
        <v>202007_315_4562342690043</v>
      </c>
      <c r="B7446" s="10">
        <v>202007</v>
      </c>
      <c r="C7446" s="10">
        <v>315</v>
      </c>
      <c r="D7446" s="10" t="s">
        <v>78</v>
      </c>
      <c r="E7446" s="11">
        <v>4562342690043</v>
      </c>
      <c r="F7446" s="10">
        <v>0</v>
      </c>
      <c r="G7446" s="10">
        <v>0</v>
      </c>
      <c r="H7446" s="10" t="s">
        <v>21</v>
      </c>
      <c r="I7446" s="10" t="s">
        <v>19</v>
      </c>
      <c r="J7446" s="10" t="s">
        <v>329</v>
      </c>
      <c r="K7446" s="10">
        <v>13</v>
      </c>
      <c r="L7446" s="10">
        <v>0</v>
      </c>
      <c r="M7446" s="10">
        <v>0</v>
      </c>
      <c r="N7446" s="10">
        <v>0</v>
      </c>
    </row>
    <row r="7447" spans="1:14" x14ac:dyDescent="0.15">
      <c r="A7447" t="str">
        <f t="shared" si="121"/>
        <v>202007_315_4562342690067</v>
      </c>
      <c r="B7447" s="10">
        <v>202007</v>
      </c>
      <c r="C7447" s="10">
        <v>315</v>
      </c>
      <c r="D7447" s="10" t="s">
        <v>78</v>
      </c>
      <c r="E7447" s="11">
        <v>4562342690067</v>
      </c>
      <c r="F7447" s="10">
        <v>0</v>
      </c>
      <c r="G7447" s="10">
        <v>0</v>
      </c>
      <c r="H7447" s="10" t="s">
        <v>23</v>
      </c>
      <c r="I7447" s="10" t="s">
        <v>19</v>
      </c>
      <c r="J7447" s="10" t="s">
        <v>329</v>
      </c>
      <c r="K7447" s="10">
        <v>21</v>
      </c>
      <c r="L7447" s="10">
        <v>0</v>
      </c>
      <c r="M7447" s="10">
        <v>0</v>
      </c>
      <c r="N7447" s="10">
        <v>0</v>
      </c>
    </row>
    <row r="7448" spans="1:14" x14ac:dyDescent="0.15">
      <c r="A7448" t="str">
        <f t="shared" si="121"/>
        <v>202007_315_4562342690074</v>
      </c>
      <c r="B7448" s="10">
        <v>202007</v>
      </c>
      <c r="C7448" s="10">
        <v>315</v>
      </c>
      <c r="D7448" s="10" t="s">
        <v>78</v>
      </c>
      <c r="E7448" s="11">
        <v>4562342690074</v>
      </c>
      <c r="F7448" s="10">
        <v>0</v>
      </c>
      <c r="G7448" s="10">
        <v>0</v>
      </c>
      <c r="H7448" s="10" t="s">
        <v>24</v>
      </c>
      <c r="I7448" s="10" t="s">
        <v>19</v>
      </c>
      <c r="J7448" s="10" t="s">
        <v>329</v>
      </c>
      <c r="K7448" s="10">
        <v>18</v>
      </c>
      <c r="L7448" s="10">
        <v>0</v>
      </c>
      <c r="M7448" s="10">
        <v>0</v>
      </c>
      <c r="N7448" s="10">
        <v>0</v>
      </c>
    </row>
    <row r="7449" spans="1:14" x14ac:dyDescent="0.15">
      <c r="A7449" t="str">
        <f t="shared" si="121"/>
        <v>202007_315_4562342690081</v>
      </c>
      <c r="B7449" s="10">
        <v>202007</v>
      </c>
      <c r="C7449" s="10">
        <v>315</v>
      </c>
      <c r="D7449" s="10" t="s">
        <v>78</v>
      </c>
      <c r="E7449" s="11">
        <v>4562342690081</v>
      </c>
      <c r="F7449" s="10">
        <v>0</v>
      </c>
      <c r="G7449" s="10">
        <v>0</v>
      </c>
      <c r="H7449" s="10" t="s">
        <v>25</v>
      </c>
      <c r="I7449" s="10" t="s">
        <v>19</v>
      </c>
      <c r="J7449" s="10" t="s">
        <v>329</v>
      </c>
      <c r="K7449" s="10">
        <v>2</v>
      </c>
      <c r="L7449" s="10">
        <v>0</v>
      </c>
      <c r="M7449" s="10">
        <v>0</v>
      </c>
      <c r="N7449" s="10">
        <v>0</v>
      </c>
    </row>
    <row r="7450" spans="1:14" x14ac:dyDescent="0.15">
      <c r="A7450" t="str">
        <f t="shared" si="121"/>
        <v>202007_383_4562342690029</v>
      </c>
      <c r="B7450" s="10">
        <v>202007</v>
      </c>
      <c r="C7450" s="10">
        <v>383</v>
      </c>
      <c r="D7450" s="10" t="s">
        <v>97</v>
      </c>
      <c r="E7450" s="11">
        <v>4562342690029</v>
      </c>
      <c r="F7450" s="10">
        <v>0</v>
      </c>
      <c r="G7450" s="10">
        <v>0</v>
      </c>
      <c r="H7450" s="10" t="s">
        <v>18</v>
      </c>
      <c r="I7450" s="10" t="s">
        <v>19</v>
      </c>
      <c r="J7450" s="10" t="s">
        <v>329</v>
      </c>
      <c r="K7450" s="10">
        <v>17</v>
      </c>
      <c r="L7450" s="10">
        <v>0</v>
      </c>
      <c r="M7450" s="10">
        <v>0</v>
      </c>
      <c r="N7450" s="10">
        <v>0</v>
      </c>
    </row>
    <row r="7451" spans="1:14" x14ac:dyDescent="0.15">
      <c r="A7451" t="str">
        <f t="shared" si="121"/>
        <v>202007_383_4562342690036</v>
      </c>
      <c r="B7451" s="10">
        <v>202007</v>
      </c>
      <c r="C7451" s="10">
        <v>383</v>
      </c>
      <c r="D7451" s="10" t="s">
        <v>97</v>
      </c>
      <c r="E7451" s="11">
        <v>4562342690036</v>
      </c>
      <c r="F7451" s="10">
        <v>0</v>
      </c>
      <c r="G7451" s="10">
        <v>0</v>
      </c>
      <c r="H7451" s="10" t="s">
        <v>20</v>
      </c>
      <c r="I7451" s="10" t="s">
        <v>19</v>
      </c>
      <c r="J7451" s="10" t="s">
        <v>329</v>
      </c>
      <c r="K7451" s="10">
        <v>6</v>
      </c>
      <c r="L7451" s="10">
        <v>0</v>
      </c>
      <c r="M7451" s="10">
        <v>0</v>
      </c>
      <c r="N7451" s="10">
        <v>0</v>
      </c>
    </row>
    <row r="7452" spans="1:14" x14ac:dyDescent="0.15">
      <c r="A7452" t="str">
        <f t="shared" si="121"/>
        <v>202007_383_4562342690050</v>
      </c>
      <c r="B7452" s="10">
        <v>202007</v>
      </c>
      <c r="C7452" s="10">
        <v>383</v>
      </c>
      <c r="D7452" s="10" t="s">
        <v>97</v>
      </c>
      <c r="E7452" s="11">
        <v>4562342690050</v>
      </c>
      <c r="F7452" s="10">
        <v>0</v>
      </c>
      <c r="G7452" s="10">
        <v>0</v>
      </c>
      <c r="H7452" s="10" t="s">
        <v>22</v>
      </c>
      <c r="I7452" s="10" t="s">
        <v>19</v>
      </c>
      <c r="J7452" s="10" t="s">
        <v>329</v>
      </c>
      <c r="K7452" s="10">
        <v>5</v>
      </c>
      <c r="L7452" s="10">
        <v>0</v>
      </c>
      <c r="M7452" s="10">
        <v>0</v>
      </c>
      <c r="N7452" s="10">
        <v>0</v>
      </c>
    </row>
    <row r="7453" spans="1:14" x14ac:dyDescent="0.15">
      <c r="A7453" t="str">
        <f t="shared" si="121"/>
        <v>202007_383_4562342690043</v>
      </c>
      <c r="B7453" s="10">
        <v>202007</v>
      </c>
      <c r="C7453" s="10">
        <v>383</v>
      </c>
      <c r="D7453" s="10" t="s">
        <v>97</v>
      </c>
      <c r="E7453" s="11">
        <v>4562342690043</v>
      </c>
      <c r="F7453" s="10">
        <v>0</v>
      </c>
      <c r="G7453" s="10">
        <v>0</v>
      </c>
      <c r="H7453" s="10" t="s">
        <v>21</v>
      </c>
      <c r="I7453" s="10" t="s">
        <v>19</v>
      </c>
      <c r="J7453" s="10" t="s">
        <v>329</v>
      </c>
      <c r="K7453" s="10">
        <v>16</v>
      </c>
      <c r="L7453" s="10">
        <v>0</v>
      </c>
      <c r="M7453" s="10">
        <v>0</v>
      </c>
      <c r="N7453" s="10">
        <v>0</v>
      </c>
    </row>
    <row r="7454" spans="1:14" x14ac:dyDescent="0.15">
      <c r="A7454" t="str">
        <f t="shared" si="121"/>
        <v>202007_383_4562342690067</v>
      </c>
      <c r="B7454" s="10">
        <v>202007</v>
      </c>
      <c r="C7454" s="10">
        <v>383</v>
      </c>
      <c r="D7454" s="10" t="s">
        <v>97</v>
      </c>
      <c r="E7454" s="11">
        <v>4562342690067</v>
      </c>
      <c r="F7454" s="10">
        <v>0</v>
      </c>
      <c r="G7454" s="10">
        <v>0</v>
      </c>
      <c r="H7454" s="10" t="s">
        <v>23</v>
      </c>
      <c r="I7454" s="10" t="s">
        <v>19</v>
      </c>
      <c r="J7454" s="10" t="s">
        <v>329</v>
      </c>
      <c r="K7454" s="10">
        <v>36</v>
      </c>
      <c r="L7454" s="10">
        <v>1</v>
      </c>
      <c r="M7454" s="10">
        <v>0</v>
      </c>
      <c r="N7454" s="10">
        <v>0</v>
      </c>
    </row>
    <row r="7455" spans="1:14" x14ac:dyDescent="0.15">
      <c r="A7455" t="str">
        <f t="shared" si="121"/>
        <v>202007_383_4562342690074</v>
      </c>
      <c r="B7455" s="10">
        <v>202007</v>
      </c>
      <c r="C7455" s="10">
        <v>383</v>
      </c>
      <c r="D7455" s="10" t="s">
        <v>97</v>
      </c>
      <c r="E7455" s="11">
        <v>4562342690074</v>
      </c>
      <c r="F7455" s="10">
        <v>0</v>
      </c>
      <c r="G7455" s="10">
        <v>0</v>
      </c>
      <c r="H7455" s="10" t="s">
        <v>24</v>
      </c>
      <c r="I7455" s="10" t="s">
        <v>19</v>
      </c>
      <c r="J7455" s="10" t="s">
        <v>329</v>
      </c>
      <c r="K7455" s="10">
        <v>14</v>
      </c>
      <c r="L7455" s="10">
        <v>0</v>
      </c>
      <c r="M7455" s="10">
        <v>0</v>
      </c>
      <c r="N7455" s="10">
        <v>0</v>
      </c>
    </row>
    <row r="7456" spans="1:14" x14ac:dyDescent="0.15">
      <c r="A7456" t="str">
        <f t="shared" si="121"/>
        <v>202007_383_4562342690081</v>
      </c>
      <c r="B7456" s="10">
        <v>202007</v>
      </c>
      <c r="C7456" s="10">
        <v>383</v>
      </c>
      <c r="D7456" s="10" t="s">
        <v>97</v>
      </c>
      <c r="E7456" s="11">
        <v>4562342690081</v>
      </c>
      <c r="F7456" s="10">
        <v>0</v>
      </c>
      <c r="G7456" s="10">
        <v>0</v>
      </c>
      <c r="H7456" s="10" t="s">
        <v>25</v>
      </c>
      <c r="I7456" s="10" t="s">
        <v>19</v>
      </c>
      <c r="J7456" s="10" t="s">
        <v>329</v>
      </c>
      <c r="K7456" s="10">
        <v>0</v>
      </c>
      <c r="L7456" s="10">
        <v>0</v>
      </c>
      <c r="M7456" s="10">
        <v>0</v>
      </c>
      <c r="N7456" s="10">
        <v>0</v>
      </c>
    </row>
    <row r="7457" spans="1:14" x14ac:dyDescent="0.15">
      <c r="A7457" t="str">
        <f t="shared" si="121"/>
        <v>202007_385_4562342690029</v>
      </c>
      <c r="B7457" s="10">
        <v>202007</v>
      </c>
      <c r="C7457" s="10">
        <v>385</v>
      </c>
      <c r="D7457" s="10" t="s">
        <v>98</v>
      </c>
      <c r="E7457" s="11">
        <v>4562342690029</v>
      </c>
      <c r="F7457" s="10">
        <v>0</v>
      </c>
      <c r="G7457" s="10">
        <v>0</v>
      </c>
      <c r="H7457" s="10" t="s">
        <v>18</v>
      </c>
      <c r="I7457" s="10" t="s">
        <v>19</v>
      </c>
      <c r="J7457" s="10" t="s">
        <v>329</v>
      </c>
      <c r="K7457" s="10">
        <v>20</v>
      </c>
      <c r="L7457" s="10">
        <v>0</v>
      </c>
      <c r="M7457" s="10">
        <v>0</v>
      </c>
      <c r="N7457" s="10">
        <v>0</v>
      </c>
    </row>
    <row r="7458" spans="1:14" x14ac:dyDescent="0.15">
      <c r="A7458" t="str">
        <f t="shared" si="121"/>
        <v>202007_385_4562342690036</v>
      </c>
      <c r="B7458" s="10">
        <v>202007</v>
      </c>
      <c r="C7458" s="10">
        <v>385</v>
      </c>
      <c r="D7458" s="10" t="s">
        <v>98</v>
      </c>
      <c r="E7458" s="11">
        <v>4562342690036</v>
      </c>
      <c r="F7458" s="10">
        <v>0</v>
      </c>
      <c r="G7458" s="10">
        <v>0</v>
      </c>
      <c r="H7458" s="10" t="s">
        <v>20</v>
      </c>
      <c r="I7458" s="10" t="s">
        <v>19</v>
      </c>
      <c r="J7458" s="10" t="s">
        <v>329</v>
      </c>
      <c r="K7458" s="10">
        <v>5</v>
      </c>
      <c r="L7458" s="10">
        <v>0</v>
      </c>
      <c r="M7458" s="10">
        <v>0</v>
      </c>
      <c r="N7458" s="10">
        <v>0</v>
      </c>
    </row>
    <row r="7459" spans="1:14" x14ac:dyDescent="0.15">
      <c r="A7459" t="str">
        <f t="shared" si="121"/>
        <v>202007_385_4562342690050</v>
      </c>
      <c r="B7459" s="10">
        <v>202007</v>
      </c>
      <c r="C7459" s="10">
        <v>385</v>
      </c>
      <c r="D7459" s="10" t="s">
        <v>98</v>
      </c>
      <c r="E7459" s="11">
        <v>4562342690050</v>
      </c>
      <c r="F7459" s="10">
        <v>0</v>
      </c>
      <c r="G7459" s="10">
        <v>0</v>
      </c>
      <c r="H7459" s="10" t="s">
        <v>22</v>
      </c>
      <c r="I7459" s="10" t="s">
        <v>19</v>
      </c>
      <c r="J7459" s="10" t="s">
        <v>329</v>
      </c>
      <c r="K7459" s="10">
        <v>7</v>
      </c>
      <c r="L7459" s="10">
        <v>0</v>
      </c>
      <c r="M7459" s="10">
        <v>0</v>
      </c>
      <c r="N7459" s="10">
        <v>0</v>
      </c>
    </row>
    <row r="7460" spans="1:14" x14ac:dyDescent="0.15">
      <c r="A7460" t="str">
        <f t="shared" si="121"/>
        <v>202007_385_4562342690043</v>
      </c>
      <c r="B7460" s="10">
        <v>202007</v>
      </c>
      <c r="C7460" s="10">
        <v>385</v>
      </c>
      <c r="D7460" s="10" t="s">
        <v>98</v>
      </c>
      <c r="E7460" s="11">
        <v>4562342690043</v>
      </c>
      <c r="F7460" s="10">
        <v>0</v>
      </c>
      <c r="G7460" s="10">
        <v>0</v>
      </c>
      <c r="H7460" s="10" t="s">
        <v>21</v>
      </c>
      <c r="I7460" s="10" t="s">
        <v>19</v>
      </c>
      <c r="J7460" s="10" t="s">
        <v>329</v>
      </c>
      <c r="K7460" s="10">
        <v>15</v>
      </c>
      <c r="L7460" s="10">
        <v>0</v>
      </c>
      <c r="M7460" s="10">
        <v>0</v>
      </c>
      <c r="N7460" s="10">
        <v>0</v>
      </c>
    </row>
    <row r="7461" spans="1:14" x14ac:dyDescent="0.15">
      <c r="A7461" t="str">
        <f t="shared" si="121"/>
        <v>202007_385_4562342690067</v>
      </c>
      <c r="B7461" s="10">
        <v>202007</v>
      </c>
      <c r="C7461" s="10">
        <v>385</v>
      </c>
      <c r="D7461" s="10" t="s">
        <v>98</v>
      </c>
      <c r="E7461" s="11">
        <v>4562342690067</v>
      </c>
      <c r="F7461" s="10">
        <v>0</v>
      </c>
      <c r="G7461" s="10">
        <v>0</v>
      </c>
      <c r="H7461" s="10" t="s">
        <v>23</v>
      </c>
      <c r="I7461" s="10" t="s">
        <v>19</v>
      </c>
      <c r="J7461" s="10" t="s">
        <v>329</v>
      </c>
      <c r="K7461" s="10">
        <v>16</v>
      </c>
      <c r="L7461" s="10">
        <v>1</v>
      </c>
      <c r="M7461" s="10">
        <v>0</v>
      </c>
      <c r="N7461" s="10">
        <v>0</v>
      </c>
    </row>
    <row r="7462" spans="1:14" x14ac:dyDescent="0.15">
      <c r="A7462" t="str">
        <f t="shared" si="121"/>
        <v>202007_385_4562342690074</v>
      </c>
      <c r="B7462" s="10">
        <v>202007</v>
      </c>
      <c r="C7462" s="10">
        <v>385</v>
      </c>
      <c r="D7462" s="10" t="s">
        <v>98</v>
      </c>
      <c r="E7462" s="11">
        <v>4562342690074</v>
      </c>
      <c r="F7462" s="10">
        <v>0</v>
      </c>
      <c r="G7462" s="10">
        <v>0</v>
      </c>
      <c r="H7462" s="10" t="s">
        <v>24</v>
      </c>
      <c r="I7462" s="10" t="s">
        <v>19</v>
      </c>
      <c r="J7462" s="10" t="s">
        <v>329</v>
      </c>
      <c r="K7462" s="10">
        <v>14</v>
      </c>
      <c r="L7462" s="10">
        <v>0</v>
      </c>
      <c r="M7462" s="10">
        <v>0</v>
      </c>
      <c r="N7462" s="10">
        <v>0</v>
      </c>
    </row>
    <row r="7463" spans="1:14" x14ac:dyDescent="0.15">
      <c r="A7463" t="str">
        <f t="shared" si="121"/>
        <v>202007_385_4562342690081</v>
      </c>
      <c r="B7463" s="10">
        <v>202007</v>
      </c>
      <c r="C7463" s="10">
        <v>385</v>
      </c>
      <c r="D7463" s="10" t="s">
        <v>98</v>
      </c>
      <c r="E7463" s="11">
        <v>4562342690081</v>
      </c>
      <c r="F7463" s="10">
        <v>0</v>
      </c>
      <c r="G7463" s="10">
        <v>0</v>
      </c>
      <c r="H7463" s="10" t="s">
        <v>25</v>
      </c>
      <c r="I7463" s="10" t="s">
        <v>19</v>
      </c>
      <c r="J7463" s="10" t="s">
        <v>329</v>
      </c>
      <c r="K7463" s="10">
        <v>4</v>
      </c>
      <c r="L7463" s="10">
        <v>0</v>
      </c>
      <c r="M7463" s="10">
        <v>0</v>
      </c>
      <c r="N7463" s="10">
        <v>0</v>
      </c>
    </row>
    <row r="7464" spans="1:14" x14ac:dyDescent="0.15">
      <c r="A7464" t="str">
        <f t="shared" si="121"/>
        <v>202007_388_4562342690029</v>
      </c>
      <c r="B7464" s="10">
        <v>202007</v>
      </c>
      <c r="C7464" s="10">
        <v>388</v>
      </c>
      <c r="D7464" s="10" t="s">
        <v>100</v>
      </c>
      <c r="E7464" s="11">
        <v>4562342690029</v>
      </c>
      <c r="F7464" s="10">
        <v>0</v>
      </c>
      <c r="G7464" s="10">
        <v>0</v>
      </c>
      <c r="H7464" s="10" t="s">
        <v>18</v>
      </c>
      <c r="I7464" s="10" t="s">
        <v>19</v>
      </c>
      <c r="J7464" s="10" t="s">
        <v>329</v>
      </c>
      <c r="K7464" s="10">
        <v>21</v>
      </c>
      <c r="L7464" s="10">
        <v>0</v>
      </c>
      <c r="M7464" s="10">
        <v>0</v>
      </c>
      <c r="N7464" s="10">
        <v>0</v>
      </c>
    </row>
    <row r="7465" spans="1:14" x14ac:dyDescent="0.15">
      <c r="A7465" t="str">
        <f t="shared" si="121"/>
        <v>202007_388_4562342690036</v>
      </c>
      <c r="B7465" s="10">
        <v>202007</v>
      </c>
      <c r="C7465" s="10">
        <v>388</v>
      </c>
      <c r="D7465" s="10" t="s">
        <v>100</v>
      </c>
      <c r="E7465" s="11">
        <v>4562342690036</v>
      </c>
      <c r="F7465" s="10">
        <v>0</v>
      </c>
      <c r="G7465" s="10">
        <v>0</v>
      </c>
      <c r="H7465" s="10" t="s">
        <v>20</v>
      </c>
      <c r="I7465" s="10" t="s">
        <v>19</v>
      </c>
      <c r="J7465" s="10" t="s">
        <v>329</v>
      </c>
      <c r="K7465" s="10">
        <v>4</v>
      </c>
      <c r="L7465" s="10">
        <v>1</v>
      </c>
      <c r="M7465" s="10">
        <v>0</v>
      </c>
      <c r="N7465" s="10">
        <v>0</v>
      </c>
    </row>
    <row r="7466" spans="1:14" x14ac:dyDescent="0.15">
      <c r="A7466" t="str">
        <f t="shared" si="121"/>
        <v>202007_388_4562342690050</v>
      </c>
      <c r="B7466" s="10">
        <v>202007</v>
      </c>
      <c r="C7466" s="10">
        <v>388</v>
      </c>
      <c r="D7466" s="10" t="s">
        <v>100</v>
      </c>
      <c r="E7466" s="11">
        <v>4562342690050</v>
      </c>
      <c r="F7466" s="10">
        <v>0</v>
      </c>
      <c r="G7466" s="10">
        <v>0</v>
      </c>
      <c r="H7466" s="10" t="s">
        <v>22</v>
      </c>
      <c r="I7466" s="10" t="s">
        <v>19</v>
      </c>
      <c r="J7466" s="10" t="s">
        <v>329</v>
      </c>
      <c r="K7466" s="10">
        <v>3</v>
      </c>
      <c r="L7466" s="10">
        <v>0</v>
      </c>
      <c r="M7466" s="10">
        <v>0</v>
      </c>
      <c r="N7466" s="10">
        <v>0</v>
      </c>
    </row>
    <row r="7467" spans="1:14" x14ac:dyDescent="0.15">
      <c r="A7467" t="str">
        <f t="shared" ref="A7467:A7530" si="122">B7467&amp;"_"&amp;C7467&amp;"_"&amp;E7467</f>
        <v>202007_388_4562342690043</v>
      </c>
      <c r="B7467" s="10">
        <v>202007</v>
      </c>
      <c r="C7467" s="10">
        <v>388</v>
      </c>
      <c r="D7467" s="10" t="s">
        <v>100</v>
      </c>
      <c r="E7467" s="11">
        <v>4562342690043</v>
      </c>
      <c r="F7467" s="10">
        <v>0</v>
      </c>
      <c r="G7467" s="10">
        <v>0</v>
      </c>
      <c r="H7467" s="10" t="s">
        <v>21</v>
      </c>
      <c r="I7467" s="10" t="s">
        <v>19</v>
      </c>
      <c r="J7467" s="10" t="s">
        <v>329</v>
      </c>
      <c r="K7467" s="10">
        <v>20</v>
      </c>
      <c r="L7467" s="10">
        <v>3</v>
      </c>
      <c r="M7467" s="10">
        <v>0</v>
      </c>
      <c r="N7467" s="10">
        <v>0</v>
      </c>
    </row>
    <row r="7468" spans="1:14" x14ac:dyDescent="0.15">
      <c r="A7468" t="str">
        <f t="shared" si="122"/>
        <v>202007_388_4562342690067</v>
      </c>
      <c r="B7468" s="10">
        <v>202007</v>
      </c>
      <c r="C7468" s="10">
        <v>388</v>
      </c>
      <c r="D7468" s="10" t="s">
        <v>100</v>
      </c>
      <c r="E7468" s="11">
        <v>4562342690067</v>
      </c>
      <c r="F7468" s="10">
        <v>0</v>
      </c>
      <c r="G7468" s="10">
        <v>0</v>
      </c>
      <c r="H7468" s="10" t="s">
        <v>23</v>
      </c>
      <c r="I7468" s="10" t="s">
        <v>19</v>
      </c>
      <c r="J7468" s="10" t="s">
        <v>329</v>
      </c>
      <c r="K7468" s="10">
        <v>25</v>
      </c>
      <c r="L7468" s="10">
        <v>0</v>
      </c>
      <c r="M7468" s="10">
        <v>0</v>
      </c>
      <c r="N7468" s="10">
        <v>0</v>
      </c>
    </row>
    <row r="7469" spans="1:14" x14ac:dyDescent="0.15">
      <c r="A7469" t="str">
        <f t="shared" si="122"/>
        <v>202007_388_4562342690074</v>
      </c>
      <c r="B7469" s="10">
        <v>202007</v>
      </c>
      <c r="C7469" s="10">
        <v>388</v>
      </c>
      <c r="D7469" s="10" t="s">
        <v>100</v>
      </c>
      <c r="E7469" s="11">
        <v>4562342690074</v>
      </c>
      <c r="F7469" s="10">
        <v>0</v>
      </c>
      <c r="G7469" s="10">
        <v>0</v>
      </c>
      <c r="H7469" s="10" t="s">
        <v>24</v>
      </c>
      <c r="I7469" s="10" t="s">
        <v>19</v>
      </c>
      <c r="J7469" s="10" t="s">
        <v>329</v>
      </c>
      <c r="K7469" s="10">
        <v>13</v>
      </c>
      <c r="L7469" s="10">
        <v>0</v>
      </c>
      <c r="M7469" s="10">
        <v>0</v>
      </c>
      <c r="N7469" s="10">
        <v>0</v>
      </c>
    </row>
    <row r="7470" spans="1:14" x14ac:dyDescent="0.15">
      <c r="A7470" t="str">
        <f t="shared" si="122"/>
        <v>202007_388_4562342690081</v>
      </c>
      <c r="B7470" s="10">
        <v>202007</v>
      </c>
      <c r="C7470" s="10">
        <v>388</v>
      </c>
      <c r="D7470" s="10" t="s">
        <v>100</v>
      </c>
      <c r="E7470" s="11">
        <v>4562342690081</v>
      </c>
      <c r="F7470" s="10">
        <v>0</v>
      </c>
      <c r="G7470" s="10">
        <v>0</v>
      </c>
      <c r="H7470" s="10" t="s">
        <v>25</v>
      </c>
      <c r="I7470" s="10" t="s">
        <v>19</v>
      </c>
      <c r="J7470" s="10" t="s">
        <v>329</v>
      </c>
      <c r="K7470" s="10">
        <v>7</v>
      </c>
      <c r="L7470" s="10">
        <v>0</v>
      </c>
      <c r="M7470" s="10">
        <v>0</v>
      </c>
      <c r="N7470" s="10">
        <v>0</v>
      </c>
    </row>
    <row r="7471" spans="1:14" x14ac:dyDescent="0.15">
      <c r="A7471" t="str">
        <f t="shared" si="122"/>
        <v>202007_393_4562342690029</v>
      </c>
      <c r="B7471" s="10">
        <v>202007</v>
      </c>
      <c r="C7471" s="10">
        <v>393</v>
      </c>
      <c r="D7471" s="10" t="s">
        <v>101</v>
      </c>
      <c r="E7471" s="11">
        <v>4562342690029</v>
      </c>
      <c r="F7471" s="10">
        <v>0</v>
      </c>
      <c r="G7471" s="10">
        <v>0</v>
      </c>
      <c r="H7471" s="10" t="s">
        <v>18</v>
      </c>
      <c r="I7471" s="10" t="s">
        <v>19</v>
      </c>
      <c r="J7471" s="10" t="s">
        <v>329</v>
      </c>
      <c r="K7471" s="10">
        <v>23</v>
      </c>
      <c r="L7471" s="10">
        <v>0</v>
      </c>
      <c r="M7471" s="10">
        <v>0</v>
      </c>
      <c r="N7471" s="10">
        <v>0</v>
      </c>
    </row>
    <row r="7472" spans="1:14" x14ac:dyDescent="0.15">
      <c r="A7472" t="str">
        <f t="shared" si="122"/>
        <v>202007_393_4562342690036</v>
      </c>
      <c r="B7472" s="10">
        <v>202007</v>
      </c>
      <c r="C7472" s="10">
        <v>393</v>
      </c>
      <c r="D7472" s="10" t="s">
        <v>101</v>
      </c>
      <c r="E7472" s="11">
        <v>4562342690036</v>
      </c>
      <c r="F7472" s="10">
        <v>0</v>
      </c>
      <c r="G7472" s="10">
        <v>0</v>
      </c>
      <c r="H7472" s="10" t="s">
        <v>20</v>
      </c>
      <c r="I7472" s="10" t="s">
        <v>19</v>
      </c>
      <c r="J7472" s="10" t="s">
        <v>329</v>
      </c>
      <c r="K7472" s="10">
        <v>9</v>
      </c>
      <c r="L7472" s="10">
        <v>0</v>
      </c>
      <c r="M7472" s="10">
        <v>0</v>
      </c>
      <c r="N7472" s="10">
        <v>0</v>
      </c>
    </row>
    <row r="7473" spans="1:14" x14ac:dyDescent="0.15">
      <c r="A7473" t="str">
        <f t="shared" si="122"/>
        <v>202007_393_4562342690050</v>
      </c>
      <c r="B7473" s="10">
        <v>202007</v>
      </c>
      <c r="C7473" s="10">
        <v>393</v>
      </c>
      <c r="D7473" s="10" t="s">
        <v>101</v>
      </c>
      <c r="E7473" s="11">
        <v>4562342690050</v>
      </c>
      <c r="F7473" s="10">
        <v>0</v>
      </c>
      <c r="G7473" s="10">
        <v>0</v>
      </c>
      <c r="H7473" s="10" t="s">
        <v>22</v>
      </c>
      <c r="I7473" s="10" t="s">
        <v>19</v>
      </c>
      <c r="J7473" s="10" t="s">
        <v>329</v>
      </c>
      <c r="K7473" s="10">
        <v>9</v>
      </c>
      <c r="L7473" s="10">
        <v>0</v>
      </c>
      <c r="M7473" s="10">
        <v>0</v>
      </c>
      <c r="N7473" s="10">
        <v>0</v>
      </c>
    </row>
    <row r="7474" spans="1:14" x14ac:dyDescent="0.15">
      <c r="A7474" t="str">
        <f t="shared" si="122"/>
        <v>202007_393_4562342690043</v>
      </c>
      <c r="B7474" s="10">
        <v>202007</v>
      </c>
      <c r="C7474" s="10">
        <v>393</v>
      </c>
      <c r="D7474" s="10" t="s">
        <v>101</v>
      </c>
      <c r="E7474" s="11">
        <v>4562342690043</v>
      </c>
      <c r="F7474" s="10">
        <v>0</v>
      </c>
      <c r="G7474" s="10">
        <v>0</v>
      </c>
      <c r="H7474" s="10" t="s">
        <v>21</v>
      </c>
      <c r="I7474" s="10" t="s">
        <v>19</v>
      </c>
      <c r="J7474" s="10" t="s">
        <v>329</v>
      </c>
      <c r="K7474" s="10">
        <v>23</v>
      </c>
      <c r="L7474" s="10">
        <v>1</v>
      </c>
      <c r="M7474" s="10">
        <v>0</v>
      </c>
      <c r="N7474" s="10">
        <v>0</v>
      </c>
    </row>
    <row r="7475" spans="1:14" x14ac:dyDescent="0.15">
      <c r="A7475" t="str">
        <f t="shared" si="122"/>
        <v>202007_393_4562342690067</v>
      </c>
      <c r="B7475" s="10">
        <v>202007</v>
      </c>
      <c r="C7475" s="10">
        <v>393</v>
      </c>
      <c r="D7475" s="10" t="s">
        <v>101</v>
      </c>
      <c r="E7475" s="11">
        <v>4562342690067</v>
      </c>
      <c r="F7475" s="10">
        <v>0</v>
      </c>
      <c r="G7475" s="10">
        <v>0</v>
      </c>
      <c r="H7475" s="10" t="s">
        <v>23</v>
      </c>
      <c r="I7475" s="10" t="s">
        <v>19</v>
      </c>
      <c r="J7475" s="10" t="s">
        <v>329</v>
      </c>
      <c r="K7475" s="10">
        <v>25</v>
      </c>
      <c r="L7475" s="10">
        <v>0</v>
      </c>
      <c r="M7475" s="10">
        <v>0</v>
      </c>
      <c r="N7475" s="10">
        <v>0</v>
      </c>
    </row>
    <row r="7476" spans="1:14" x14ac:dyDescent="0.15">
      <c r="A7476" t="str">
        <f t="shared" si="122"/>
        <v>202007_393_4562342690074</v>
      </c>
      <c r="B7476" s="10">
        <v>202007</v>
      </c>
      <c r="C7476" s="10">
        <v>393</v>
      </c>
      <c r="D7476" s="10" t="s">
        <v>101</v>
      </c>
      <c r="E7476" s="11">
        <v>4562342690074</v>
      </c>
      <c r="F7476" s="10">
        <v>0</v>
      </c>
      <c r="G7476" s="10">
        <v>0</v>
      </c>
      <c r="H7476" s="10" t="s">
        <v>24</v>
      </c>
      <c r="I7476" s="10" t="s">
        <v>19</v>
      </c>
      <c r="J7476" s="10" t="s">
        <v>329</v>
      </c>
      <c r="K7476" s="10">
        <v>23</v>
      </c>
      <c r="L7476" s="10">
        <v>0</v>
      </c>
      <c r="M7476" s="10">
        <v>0</v>
      </c>
      <c r="N7476" s="10">
        <v>0</v>
      </c>
    </row>
    <row r="7477" spans="1:14" x14ac:dyDescent="0.15">
      <c r="A7477" t="str">
        <f t="shared" si="122"/>
        <v>202007_393_4562342690081</v>
      </c>
      <c r="B7477" s="10">
        <v>202007</v>
      </c>
      <c r="C7477" s="10">
        <v>393</v>
      </c>
      <c r="D7477" s="10" t="s">
        <v>101</v>
      </c>
      <c r="E7477" s="11">
        <v>4562342690081</v>
      </c>
      <c r="F7477" s="10">
        <v>0</v>
      </c>
      <c r="G7477" s="10">
        <v>0</v>
      </c>
      <c r="H7477" s="10" t="s">
        <v>25</v>
      </c>
      <c r="I7477" s="10" t="s">
        <v>19</v>
      </c>
      <c r="J7477" s="10" t="s">
        <v>329</v>
      </c>
      <c r="K7477" s="10">
        <v>3</v>
      </c>
      <c r="L7477" s="10">
        <v>1</v>
      </c>
      <c r="M7477" s="10">
        <v>0</v>
      </c>
      <c r="N7477" s="10">
        <v>0</v>
      </c>
    </row>
    <row r="7478" spans="1:14" x14ac:dyDescent="0.15">
      <c r="A7478" t="str">
        <f t="shared" si="122"/>
        <v>202007_394_4562342690029</v>
      </c>
      <c r="B7478" s="10">
        <v>202007</v>
      </c>
      <c r="C7478" s="10">
        <v>394</v>
      </c>
      <c r="D7478" s="10" t="s">
        <v>102</v>
      </c>
      <c r="E7478" s="11">
        <v>4562342690029</v>
      </c>
      <c r="F7478" s="10">
        <v>0</v>
      </c>
      <c r="G7478" s="10">
        <v>0</v>
      </c>
      <c r="H7478" s="10" t="s">
        <v>18</v>
      </c>
      <c r="I7478" s="10" t="s">
        <v>19</v>
      </c>
      <c r="J7478" s="10" t="s">
        <v>329</v>
      </c>
      <c r="K7478" s="10">
        <v>7</v>
      </c>
      <c r="L7478" s="10">
        <v>0</v>
      </c>
      <c r="M7478" s="10">
        <v>0</v>
      </c>
      <c r="N7478" s="10">
        <v>0</v>
      </c>
    </row>
    <row r="7479" spans="1:14" x14ac:dyDescent="0.15">
      <c r="A7479" t="str">
        <f t="shared" si="122"/>
        <v>202007_394_4562342690036</v>
      </c>
      <c r="B7479" s="10">
        <v>202007</v>
      </c>
      <c r="C7479" s="10">
        <v>394</v>
      </c>
      <c r="D7479" s="10" t="s">
        <v>102</v>
      </c>
      <c r="E7479" s="11">
        <v>4562342690036</v>
      </c>
      <c r="F7479" s="10">
        <v>0</v>
      </c>
      <c r="G7479" s="10">
        <v>0</v>
      </c>
      <c r="H7479" s="10" t="s">
        <v>20</v>
      </c>
      <c r="I7479" s="10" t="s">
        <v>19</v>
      </c>
      <c r="J7479" s="10" t="s">
        <v>329</v>
      </c>
      <c r="K7479" s="10">
        <v>0</v>
      </c>
      <c r="L7479" s="10">
        <v>0</v>
      </c>
      <c r="M7479" s="10">
        <v>0</v>
      </c>
      <c r="N7479" s="10">
        <v>0</v>
      </c>
    </row>
    <row r="7480" spans="1:14" x14ac:dyDescent="0.15">
      <c r="A7480" t="str">
        <f t="shared" si="122"/>
        <v>202007_394_4562342690050</v>
      </c>
      <c r="B7480" s="10">
        <v>202007</v>
      </c>
      <c r="C7480" s="10">
        <v>394</v>
      </c>
      <c r="D7480" s="10" t="s">
        <v>102</v>
      </c>
      <c r="E7480" s="11">
        <v>4562342690050</v>
      </c>
      <c r="F7480" s="10">
        <v>0</v>
      </c>
      <c r="G7480" s="10">
        <v>0</v>
      </c>
      <c r="H7480" s="10" t="s">
        <v>22</v>
      </c>
      <c r="I7480" s="10" t="s">
        <v>19</v>
      </c>
      <c r="J7480" s="10" t="s">
        <v>329</v>
      </c>
      <c r="K7480" s="10">
        <v>6</v>
      </c>
      <c r="L7480" s="10">
        <v>0</v>
      </c>
      <c r="M7480" s="10">
        <v>0</v>
      </c>
      <c r="N7480" s="10">
        <v>0</v>
      </c>
    </row>
    <row r="7481" spans="1:14" x14ac:dyDescent="0.15">
      <c r="A7481" t="str">
        <f t="shared" si="122"/>
        <v>202007_394_4562342690043</v>
      </c>
      <c r="B7481" s="10">
        <v>202007</v>
      </c>
      <c r="C7481" s="10">
        <v>394</v>
      </c>
      <c r="D7481" s="10" t="s">
        <v>102</v>
      </c>
      <c r="E7481" s="11">
        <v>4562342690043</v>
      </c>
      <c r="F7481" s="10">
        <v>0</v>
      </c>
      <c r="G7481" s="10">
        <v>0</v>
      </c>
      <c r="H7481" s="10" t="s">
        <v>21</v>
      </c>
      <c r="I7481" s="10" t="s">
        <v>19</v>
      </c>
      <c r="J7481" s="10" t="s">
        <v>329</v>
      </c>
      <c r="K7481" s="10">
        <v>3</v>
      </c>
      <c r="L7481" s="10">
        <v>0</v>
      </c>
      <c r="M7481" s="10">
        <v>0</v>
      </c>
      <c r="N7481" s="10">
        <v>0</v>
      </c>
    </row>
    <row r="7482" spans="1:14" x14ac:dyDescent="0.15">
      <c r="A7482" t="str">
        <f t="shared" si="122"/>
        <v>202007_394_4562342690067</v>
      </c>
      <c r="B7482" s="10">
        <v>202007</v>
      </c>
      <c r="C7482" s="10">
        <v>394</v>
      </c>
      <c r="D7482" s="10" t="s">
        <v>102</v>
      </c>
      <c r="E7482" s="11">
        <v>4562342690067</v>
      </c>
      <c r="F7482" s="10">
        <v>0</v>
      </c>
      <c r="G7482" s="10">
        <v>0</v>
      </c>
      <c r="H7482" s="10" t="s">
        <v>23</v>
      </c>
      <c r="I7482" s="10" t="s">
        <v>19</v>
      </c>
      <c r="J7482" s="10" t="s">
        <v>329</v>
      </c>
      <c r="K7482" s="10">
        <v>16</v>
      </c>
      <c r="L7482" s="10">
        <v>1</v>
      </c>
      <c r="M7482" s="10">
        <v>0</v>
      </c>
      <c r="N7482" s="10">
        <v>0</v>
      </c>
    </row>
    <row r="7483" spans="1:14" x14ac:dyDescent="0.15">
      <c r="A7483" t="str">
        <f t="shared" si="122"/>
        <v>202007_394_4562342690074</v>
      </c>
      <c r="B7483" s="10">
        <v>202007</v>
      </c>
      <c r="C7483" s="10">
        <v>394</v>
      </c>
      <c r="D7483" s="10" t="s">
        <v>102</v>
      </c>
      <c r="E7483" s="11">
        <v>4562342690074</v>
      </c>
      <c r="F7483" s="10">
        <v>0</v>
      </c>
      <c r="G7483" s="10">
        <v>0</v>
      </c>
      <c r="H7483" s="10" t="s">
        <v>24</v>
      </c>
      <c r="I7483" s="10" t="s">
        <v>19</v>
      </c>
      <c r="J7483" s="10" t="s">
        <v>329</v>
      </c>
      <c r="K7483" s="10">
        <v>3</v>
      </c>
      <c r="L7483" s="10">
        <v>0</v>
      </c>
      <c r="M7483" s="10">
        <v>0</v>
      </c>
      <c r="N7483" s="10">
        <v>0</v>
      </c>
    </row>
    <row r="7484" spans="1:14" x14ac:dyDescent="0.15">
      <c r="A7484" t="str">
        <f t="shared" si="122"/>
        <v>202007_394_4562342690081</v>
      </c>
      <c r="B7484" s="10">
        <v>202007</v>
      </c>
      <c r="C7484" s="10">
        <v>394</v>
      </c>
      <c r="D7484" s="10" t="s">
        <v>102</v>
      </c>
      <c r="E7484" s="11">
        <v>4562342690081</v>
      </c>
      <c r="F7484" s="10">
        <v>0</v>
      </c>
      <c r="G7484" s="10">
        <v>0</v>
      </c>
      <c r="H7484" s="10" t="s">
        <v>25</v>
      </c>
      <c r="I7484" s="10" t="s">
        <v>19</v>
      </c>
      <c r="J7484" s="10" t="s">
        <v>329</v>
      </c>
      <c r="K7484" s="10">
        <v>1</v>
      </c>
      <c r="L7484" s="10">
        <v>0</v>
      </c>
      <c r="M7484" s="10">
        <v>0</v>
      </c>
      <c r="N7484" s="10">
        <v>0</v>
      </c>
    </row>
    <row r="7485" spans="1:14" x14ac:dyDescent="0.15">
      <c r="A7485" t="str">
        <f t="shared" si="122"/>
        <v>202007_398_4562342690029</v>
      </c>
      <c r="B7485" s="10">
        <v>202007</v>
      </c>
      <c r="C7485" s="10">
        <v>398</v>
      </c>
      <c r="D7485" s="10" t="s">
        <v>105</v>
      </c>
      <c r="E7485" s="11">
        <v>4562342690029</v>
      </c>
      <c r="F7485" s="10">
        <v>0</v>
      </c>
      <c r="G7485" s="10">
        <v>0</v>
      </c>
      <c r="H7485" s="10" t="s">
        <v>18</v>
      </c>
      <c r="I7485" s="10" t="s">
        <v>19</v>
      </c>
      <c r="J7485" s="10" t="s">
        <v>329</v>
      </c>
      <c r="K7485" s="10">
        <v>1</v>
      </c>
      <c r="L7485" s="10">
        <v>0</v>
      </c>
      <c r="M7485" s="10">
        <v>0</v>
      </c>
      <c r="N7485" s="10">
        <v>0</v>
      </c>
    </row>
    <row r="7486" spans="1:14" x14ac:dyDescent="0.15">
      <c r="A7486" t="str">
        <f t="shared" si="122"/>
        <v>202007_398_4562342690036</v>
      </c>
      <c r="B7486" s="10">
        <v>202007</v>
      </c>
      <c r="C7486" s="10">
        <v>398</v>
      </c>
      <c r="D7486" s="10" t="s">
        <v>105</v>
      </c>
      <c r="E7486" s="11">
        <v>4562342690036</v>
      </c>
      <c r="F7486" s="10">
        <v>0</v>
      </c>
      <c r="G7486" s="10">
        <v>0</v>
      </c>
      <c r="H7486" s="10" t="s">
        <v>20</v>
      </c>
      <c r="I7486" s="10" t="s">
        <v>19</v>
      </c>
      <c r="J7486" s="10" t="s">
        <v>329</v>
      </c>
      <c r="K7486" s="10">
        <v>5</v>
      </c>
      <c r="L7486" s="10">
        <v>1</v>
      </c>
      <c r="M7486" s="10">
        <v>0</v>
      </c>
      <c r="N7486" s="10">
        <v>0</v>
      </c>
    </row>
    <row r="7487" spans="1:14" x14ac:dyDescent="0.15">
      <c r="A7487" t="str">
        <f t="shared" si="122"/>
        <v>202007_398_4562342690050</v>
      </c>
      <c r="B7487" s="10">
        <v>202007</v>
      </c>
      <c r="C7487" s="10">
        <v>398</v>
      </c>
      <c r="D7487" s="10" t="s">
        <v>105</v>
      </c>
      <c r="E7487" s="11">
        <v>4562342690050</v>
      </c>
      <c r="F7487" s="10">
        <v>0</v>
      </c>
      <c r="G7487" s="10">
        <v>0</v>
      </c>
      <c r="H7487" s="10" t="s">
        <v>22</v>
      </c>
      <c r="I7487" s="10" t="s">
        <v>19</v>
      </c>
      <c r="J7487" s="10" t="s">
        <v>329</v>
      </c>
      <c r="K7487" s="10">
        <v>3</v>
      </c>
      <c r="L7487" s="10">
        <v>1</v>
      </c>
      <c r="M7487" s="10">
        <v>0</v>
      </c>
      <c r="N7487" s="10">
        <v>0</v>
      </c>
    </row>
    <row r="7488" spans="1:14" x14ac:dyDescent="0.15">
      <c r="A7488" t="str">
        <f t="shared" si="122"/>
        <v>202007_398_4562342690043</v>
      </c>
      <c r="B7488" s="10">
        <v>202007</v>
      </c>
      <c r="C7488" s="10">
        <v>398</v>
      </c>
      <c r="D7488" s="10" t="s">
        <v>105</v>
      </c>
      <c r="E7488" s="11">
        <v>4562342690043</v>
      </c>
      <c r="F7488" s="10">
        <v>0</v>
      </c>
      <c r="G7488" s="10">
        <v>0</v>
      </c>
      <c r="H7488" s="10" t="s">
        <v>21</v>
      </c>
      <c r="I7488" s="10" t="s">
        <v>19</v>
      </c>
      <c r="J7488" s="10" t="s">
        <v>329</v>
      </c>
      <c r="K7488" s="10">
        <v>23</v>
      </c>
      <c r="L7488" s="10">
        <v>1</v>
      </c>
      <c r="M7488" s="10">
        <v>0</v>
      </c>
      <c r="N7488" s="10">
        <v>0</v>
      </c>
    </row>
    <row r="7489" spans="1:14" x14ac:dyDescent="0.15">
      <c r="A7489" t="str">
        <f t="shared" si="122"/>
        <v>202007_398_4562342690067</v>
      </c>
      <c r="B7489" s="10">
        <v>202007</v>
      </c>
      <c r="C7489" s="10">
        <v>398</v>
      </c>
      <c r="D7489" s="10" t="s">
        <v>105</v>
      </c>
      <c r="E7489" s="11">
        <v>4562342690067</v>
      </c>
      <c r="F7489" s="10">
        <v>0</v>
      </c>
      <c r="G7489" s="10">
        <v>0</v>
      </c>
      <c r="H7489" s="10" t="s">
        <v>23</v>
      </c>
      <c r="I7489" s="10" t="s">
        <v>19</v>
      </c>
      <c r="J7489" s="10" t="s">
        <v>329</v>
      </c>
      <c r="K7489" s="10">
        <v>22</v>
      </c>
      <c r="L7489" s="10">
        <v>0</v>
      </c>
      <c r="M7489" s="10">
        <v>0</v>
      </c>
      <c r="N7489" s="10">
        <v>0</v>
      </c>
    </row>
    <row r="7490" spans="1:14" x14ac:dyDescent="0.15">
      <c r="A7490" t="str">
        <f t="shared" si="122"/>
        <v>202007_398_4562342690074</v>
      </c>
      <c r="B7490" s="10">
        <v>202007</v>
      </c>
      <c r="C7490" s="10">
        <v>398</v>
      </c>
      <c r="D7490" s="10" t="s">
        <v>105</v>
      </c>
      <c r="E7490" s="11">
        <v>4562342690074</v>
      </c>
      <c r="F7490" s="10">
        <v>0</v>
      </c>
      <c r="G7490" s="10">
        <v>0</v>
      </c>
      <c r="H7490" s="10" t="s">
        <v>24</v>
      </c>
      <c r="I7490" s="10" t="s">
        <v>19</v>
      </c>
      <c r="J7490" s="10" t="s">
        <v>329</v>
      </c>
      <c r="K7490" s="10">
        <v>22</v>
      </c>
      <c r="L7490" s="10">
        <v>0</v>
      </c>
      <c r="M7490" s="10">
        <v>0</v>
      </c>
      <c r="N7490" s="10">
        <v>0</v>
      </c>
    </row>
    <row r="7491" spans="1:14" x14ac:dyDescent="0.15">
      <c r="A7491" t="str">
        <f t="shared" si="122"/>
        <v>202007_398_4562342690081</v>
      </c>
      <c r="B7491" s="10">
        <v>202007</v>
      </c>
      <c r="C7491" s="10">
        <v>398</v>
      </c>
      <c r="D7491" s="10" t="s">
        <v>105</v>
      </c>
      <c r="E7491" s="11">
        <v>4562342690081</v>
      </c>
      <c r="F7491" s="10">
        <v>0</v>
      </c>
      <c r="G7491" s="10">
        <v>0</v>
      </c>
      <c r="H7491" s="10" t="s">
        <v>25</v>
      </c>
      <c r="I7491" s="10" t="s">
        <v>19</v>
      </c>
      <c r="J7491" s="10" t="s">
        <v>329</v>
      </c>
      <c r="K7491" s="10">
        <v>5</v>
      </c>
      <c r="L7491" s="10">
        <v>0</v>
      </c>
      <c r="M7491" s="10">
        <v>0</v>
      </c>
      <c r="N7491" s="10">
        <v>0</v>
      </c>
    </row>
    <row r="7492" spans="1:14" x14ac:dyDescent="0.15">
      <c r="A7492" t="str">
        <f t="shared" si="122"/>
        <v>202007_399_4562342690029</v>
      </c>
      <c r="B7492" s="10">
        <v>202007</v>
      </c>
      <c r="C7492" s="10">
        <v>399</v>
      </c>
      <c r="D7492" s="10" t="s">
        <v>106</v>
      </c>
      <c r="E7492" s="11">
        <v>4562342690029</v>
      </c>
      <c r="F7492" s="10">
        <v>0</v>
      </c>
      <c r="G7492" s="10">
        <v>0</v>
      </c>
      <c r="H7492" s="10" t="s">
        <v>18</v>
      </c>
      <c r="I7492" s="10" t="s">
        <v>19</v>
      </c>
      <c r="J7492" s="10" t="s">
        <v>329</v>
      </c>
      <c r="K7492" s="10">
        <v>17</v>
      </c>
      <c r="L7492" s="10">
        <v>0</v>
      </c>
      <c r="M7492" s="10">
        <v>0</v>
      </c>
      <c r="N7492" s="10">
        <v>0</v>
      </c>
    </row>
    <row r="7493" spans="1:14" x14ac:dyDescent="0.15">
      <c r="A7493" t="str">
        <f t="shared" si="122"/>
        <v>202007_399_4562342690036</v>
      </c>
      <c r="B7493" s="10">
        <v>202007</v>
      </c>
      <c r="C7493" s="10">
        <v>399</v>
      </c>
      <c r="D7493" s="10" t="s">
        <v>106</v>
      </c>
      <c r="E7493" s="11">
        <v>4562342690036</v>
      </c>
      <c r="F7493" s="10">
        <v>0</v>
      </c>
      <c r="G7493" s="10">
        <v>0</v>
      </c>
      <c r="H7493" s="10" t="s">
        <v>20</v>
      </c>
      <c r="I7493" s="10" t="s">
        <v>19</v>
      </c>
      <c r="J7493" s="10" t="s">
        <v>329</v>
      </c>
      <c r="K7493" s="10">
        <v>5</v>
      </c>
      <c r="L7493" s="10">
        <v>0</v>
      </c>
      <c r="M7493" s="10">
        <v>0</v>
      </c>
      <c r="N7493" s="10">
        <v>0</v>
      </c>
    </row>
    <row r="7494" spans="1:14" x14ac:dyDescent="0.15">
      <c r="A7494" t="str">
        <f t="shared" si="122"/>
        <v>202007_399_4562342690050</v>
      </c>
      <c r="B7494" s="10">
        <v>202007</v>
      </c>
      <c r="C7494" s="10">
        <v>399</v>
      </c>
      <c r="D7494" s="10" t="s">
        <v>106</v>
      </c>
      <c r="E7494" s="11">
        <v>4562342690050</v>
      </c>
      <c r="F7494" s="10">
        <v>0</v>
      </c>
      <c r="G7494" s="10">
        <v>0</v>
      </c>
      <c r="H7494" s="10" t="s">
        <v>22</v>
      </c>
      <c r="I7494" s="10" t="s">
        <v>19</v>
      </c>
      <c r="J7494" s="10" t="s">
        <v>329</v>
      </c>
      <c r="K7494" s="10">
        <v>6</v>
      </c>
      <c r="L7494" s="10">
        <v>0</v>
      </c>
      <c r="M7494" s="10">
        <v>0</v>
      </c>
      <c r="N7494" s="10">
        <v>0</v>
      </c>
    </row>
    <row r="7495" spans="1:14" x14ac:dyDescent="0.15">
      <c r="A7495" t="str">
        <f t="shared" si="122"/>
        <v>202007_399_4562342690043</v>
      </c>
      <c r="B7495" s="10">
        <v>202007</v>
      </c>
      <c r="C7495" s="10">
        <v>399</v>
      </c>
      <c r="D7495" s="10" t="s">
        <v>106</v>
      </c>
      <c r="E7495" s="11">
        <v>4562342690043</v>
      </c>
      <c r="F7495" s="10">
        <v>0</v>
      </c>
      <c r="G7495" s="10">
        <v>0</v>
      </c>
      <c r="H7495" s="10" t="s">
        <v>21</v>
      </c>
      <c r="I7495" s="10" t="s">
        <v>19</v>
      </c>
      <c r="J7495" s="10" t="s">
        <v>329</v>
      </c>
      <c r="K7495" s="10">
        <v>11</v>
      </c>
      <c r="L7495" s="10">
        <v>2</v>
      </c>
      <c r="M7495" s="10">
        <v>0</v>
      </c>
      <c r="N7495" s="10">
        <v>0</v>
      </c>
    </row>
    <row r="7496" spans="1:14" x14ac:dyDescent="0.15">
      <c r="A7496" t="str">
        <f t="shared" si="122"/>
        <v>202007_399_4562342690067</v>
      </c>
      <c r="B7496" s="10">
        <v>202007</v>
      </c>
      <c r="C7496" s="10">
        <v>399</v>
      </c>
      <c r="D7496" s="10" t="s">
        <v>106</v>
      </c>
      <c r="E7496" s="11">
        <v>4562342690067</v>
      </c>
      <c r="F7496" s="10">
        <v>0</v>
      </c>
      <c r="G7496" s="10">
        <v>0</v>
      </c>
      <c r="H7496" s="10" t="s">
        <v>23</v>
      </c>
      <c r="I7496" s="10" t="s">
        <v>19</v>
      </c>
      <c r="J7496" s="10" t="s">
        <v>329</v>
      </c>
      <c r="K7496" s="10">
        <v>18</v>
      </c>
      <c r="L7496" s="10">
        <v>0</v>
      </c>
      <c r="M7496" s="10">
        <v>0</v>
      </c>
      <c r="N7496" s="10">
        <v>0</v>
      </c>
    </row>
    <row r="7497" spans="1:14" x14ac:dyDescent="0.15">
      <c r="A7497" t="str">
        <f t="shared" si="122"/>
        <v>202007_399_4562342690074</v>
      </c>
      <c r="B7497" s="10">
        <v>202007</v>
      </c>
      <c r="C7497" s="10">
        <v>399</v>
      </c>
      <c r="D7497" s="10" t="s">
        <v>106</v>
      </c>
      <c r="E7497" s="11">
        <v>4562342690074</v>
      </c>
      <c r="F7497" s="10">
        <v>0</v>
      </c>
      <c r="G7497" s="10">
        <v>0</v>
      </c>
      <c r="H7497" s="10" t="s">
        <v>24</v>
      </c>
      <c r="I7497" s="10" t="s">
        <v>19</v>
      </c>
      <c r="J7497" s="10" t="s">
        <v>329</v>
      </c>
      <c r="K7497" s="10">
        <v>4</v>
      </c>
      <c r="L7497" s="10">
        <v>0</v>
      </c>
      <c r="M7497" s="10">
        <v>0</v>
      </c>
      <c r="N7497" s="10">
        <v>0</v>
      </c>
    </row>
    <row r="7498" spans="1:14" x14ac:dyDescent="0.15">
      <c r="A7498" t="str">
        <f t="shared" si="122"/>
        <v>202007_399_4562342690081</v>
      </c>
      <c r="B7498" s="10">
        <v>202007</v>
      </c>
      <c r="C7498" s="10">
        <v>399</v>
      </c>
      <c r="D7498" s="10" t="s">
        <v>106</v>
      </c>
      <c r="E7498" s="11">
        <v>4562342690081</v>
      </c>
      <c r="F7498" s="10">
        <v>0</v>
      </c>
      <c r="G7498" s="10">
        <v>0</v>
      </c>
      <c r="H7498" s="10" t="s">
        <v>25</v>
      </c>
      <c r="I7498" s="10" t="s">
        <v>19</v>
      </c>
      <c r="J7498" s="10" t="s">
        <v>329</v>
      </c>
      <c r="K7498" s="10">
        <v>3</v>
      </c>
      <c r="L7498" s="10">
        <v>0</v>
      </c>
      <c r="M7498" s="10">
        <v>0</v>
      </c>
      <c r="N7498" s="10">
        <v>0</v>
      </c>
    </row>
    <row r="7499" spans="1:14" x14ac:dyDescent="0.15">
      <c r="A7499" t="str">
        <f t="shared" si="122"/>
        <v>202007_403_4562342690029</v>
      </c>
      <c r="B7499" s="10">
        <v>202007</v>
      </c>
      <c r="C7499" s="10">
        <v>403</v>
      </c>
      <c r="D7499" s="10" t="s">
        <v>108</v>
      </c>
      <c r="E7499" s="11">
        <v>4562342690029</v>
      </c>
      <c r="F7499" s="10">
        <v>0</v>
      </c>
      <c r="G7499" s="10">
        <v>0</v>
      </c>
      <c r="H7499" s="10" t="s">
        <v>18</v>
      </c>
      <c r="I7499" s="10" t="s">
        <v>19</v>
      </c>
      <c r="J7499" s="10" t="s">
        <v>329</v>
      </c>
      <c r="K7499" s="10">
        <v>16</v>
      </c>
      <c r="L7499" s="10">
        <v>0</v>
      </c>
      <c r="M7499" s="10">
        <v>0</v>
      </c>
      <c r="N7499" s="10">
        <v>0</v>
      </c>
    </row>
    <row r="7500" spans="1:14" x14ac:dyDescent="0.15">
      <c r="A7500" t="str">
        <f t="shared" si="122"/>
        <v>202007_403_4562342690036</v>
      </c>
      <c r="B7500" s="10">
        <v>202007</v>
      </c>
      <c r="C7500" s="10">
        <v>403</v>
      </c>
      <c r="D7500" s="10" t="s">
        <v>108</v>
      </c>
      <c r="E7500" s="11">
        <v>4562342690036</v>
      </c>
      <c r="F7500" s="10">
        <v>0</v>
      </c>
      <c r="G7500" s="10">
        <v>0</v>
      </c>
      <c r="H7500" s="10" t="s">
        <v>20</v>
      </c>
      <c r="I7500" s="10" t="s">
        <v>19</v>
      </c>
      <c r="J7500" s="10" t="s">
        <v>329</v>
      </c>
      <c r="K7500" s="10">
        <v>7</v>
      </c>
      <c r="L7500" s="10">
        <v>0</v>
      </c>
      <c r="M7500" s="10">
        <v>0</v>
      </c>
      <c r="N7500" s="10">
        <v>0</v>
      </c>
    </row>
    <row r="7501" spans="1:14" x14ac:dyDescent="0.15">
      <c r="A7501" t="str">
        <f t="shared" si="122"/>
        <v>202007_403_4562342690050</v>
      </c>
      <c r="B7501" s="10">
        <v>202007</v>
      </c>
      <c r="C7501" s="10">
        <v>403</v>
      </c>
      <c r="D7501" s="10" t="s">
        <v>108</v>
      </c>
      <c r="E7501" s="11">
        <v>4562342690050</v>
      </c>
      <c r="F7501" s="10">
        <v>0</v>
      </c>
      <c r="G7501" s="10">
        <v>0</v>
      </c>
      <c r="H7501" s="10" t="s">
        <v>22</v>
      </c>
      <c r="I7501" s="10" t="s">
        <v>19</v>
      </c>
      <c r="J7501" s="10" t="s">
        <v>329</v>
      </c>
      <c r="K7501" s="10">
        <v>6</v>
      </c>
      <c r="L7501" s="10">
        <v>0</v>
      </c>
      <c r="M7501" s="10">
        <v>0</v>
      </c>
      <c r="N7501" s="10">
        <v>0</v>
      </c>
    </row>
    <row r="7502" spans="1:14" x14ac:dyDescent="0.15">
      <c r="A7502" t="str">
        <f t="shared" si="122"/>
        <v>202007_403_4562342690043</v>
      </c>
      <c r="B7502" s="10">
        <v>202007</v>
      </c>
      <c r="C7502" s="10">
        <v>403</v>
      </c>
      <c r="D7502" s="10" t="s">
        <v>108</v>
      </c>
      <c r="E7502" s="11">
        <v>4562342690043</v>
      </c>
      <c r="F7502" s="10">
        <v>0</v>
      </c>
      <c r="G7502" s="10">
        <v>0</v>
      </c>
      <c r="H7502" s="10" t="s">
        <v>21</v>
      </c>
      <c r="I7502" s="10" t="s">
        <v>19</v>
      </c>
      <c r="J7502" s="10" t="s">
        <v>329</v>
      </c>
      <c r="K7502" s="10">
        <v>14</v>
      </c>
      <c r="L7502" s="10">
        <v>1</v>
      </c>
      <c r="M7502" s="10">
        <v>0</v>
      </c>
      <c r="N7502" s="10">
        <v>0</v>
      </c>
    </row>
    <row r="7503" spans="1:14" x14ac:dyDescent="0.15">
      <c r="A7503" t="str">
        <f t="shared" si="122"/>
        <v>202007_403_4562342690067</v>
      </c>
      <c r="B7503" s="10">
        <v>202007</v>
      </c>
      <c r="C7503" s="10">
        <v>403</v>
      </c>
      <c r="D7503" s="10" t="s">
        <v>108</v>
      </c>
      <c r="E7503" s="11">
        <v>4562342690067</v>
      </c>
      <c r="F7503" s="10">
        <v>0</v>
      </c>
      <c r="G7503" s="10">
        <v>0</v>
      </c>
      <c r="H7503" s="10" t="s">
        <v>23</v>
      </c>
      <c r="I7503" s="10" t="s">
        <v>19</v>
      </c>
      <c r="J7503" s="10" t="s">
        <v>329</v>
      </c>
      <c r="K7503" s="10">
        <v>21</v>
      </c>
      <c r="L7503" s="10">
        <v>1</v>
      </c>
      <c r="M7503" s="10">
        <v>0</v>
      </c>
      <c r="N7503" s="10">
        <v>0</v>
      </c>
    </row>
    <row r="7504" spans="1:14" x14ac:dyDescent="0.15">
      <c r="A7504" t="str">
        <f t="shared" si="122"/>
        <v>202007_403_4562342690074</v>
      </c>
      <c r="B7504" s="10">
        <v>202007</v>
      </c>
      <c r="C7504" s="10">
        <v>403</v>
      </c>
      <c r="D7504" s="10" t="s">
        <v>108</v>
      </c>
      <c r="E7504" s="11">
        <v>4562342690074</v>
      </c>
      <c r="F7504" s="10">
        <v>0</v>
      </c>
      <c r="G7504" s="10">
        <v>0</v>
      </c>
      <c r="H7504" s="10" t="s">
        <v>24</v>
      </c>
      <c r="I7504" s="10" t="s">
        <v>19</v>
      </c>
      <c r="J7504" s="10" t="s">
        <v>329</v>
      </c>
      <c r="K7504" s="10">
        <v>15</v>
      </c>
      <c r="L7504" s="10">
        <v>1</v>
      </c>
      <c r="M7504" s="10">
        <v>0</v>
      </c>
      <c r="N7504" s="10">
        <v>0</v>
      </c>
    </row>
    <row r="7505" spans="1:14" x14ac:dyDescent="0.15">
      <c r="A7505" t="str">
        <f t="shared" si="122"/>
        <v>202007_403_4562342690081</v>
      </c>
      <c r="B7505" s="10">
        <v>202007</v>
      </c>
      <c r="C7505" s="10">
        <v>403</v>
      </c>
      <c r="D7505" s="10" t="s">
        <v>108</v>
      </c>
      <c r="E7505" s="11">
        <v>4562342690081</v>
      </c>
      <c r="F7505" s="10">
        <v>0</v>
      </c>
      <c r="G7505" s="10">
        <v>0</v>
      </c>
      <c r="H7505" s="10" t="s">
        <v>25</v>
      </c>
      <c r="I7505" s="10" t="s">
        <v>19</v>
      </c>
      <c r="J7505" s="10" t="s">
        <v>329</v>
      </c>
      <c r="K7505" s="10">
        <v>7</v>
      </c>
      <c r="L7505" s="10">
        <v>0</v>
      </c>
      <c r="M7505" s="10">
        <v>0</v>
      </c>
      <c r="N7505" s="10">
        <v>0</v>
      </c>
    </row>
    <row r="7506" spans="1:14" x14ac:dyDescent="0.15">
      <c r="A7506" t="str">
        <f t="shared" si="122"/>
        <v>202007_404_4562342690029</v>
      </c>
      <c r="B7506" s="10">
        <v>202007</v>
      </c>
      <c r="C7506" s="10">
        <v>404</v>
      </c>
      <c r="D7506" s="10" t="s">
        <v>109</v>
      </c>
      <c r="E7506" s="11">
        <v>4562342690029</v>
      </c>
      <c r="F7506" s="10">
        <v>0</v>
      </c>
      <c r="G7506" s="10">
        <v>0</v>
      </c>
      <c r="H7506" s="10" t="s">
        <v>18</v>
      </c>
      <c r="I7506" s="10" t="s">
        <v>19</v>
      </c>
      <c r="J7506" s="10" t="s">
        <v>329</v>
      </c>
      <c r="K7506" s="10">
        <v>14</v>
      </c>
      <c r="L7506" s="10">
        <v>0</v>
      </c>
      <c r="M7506" s="10">
        <v>0</v>
      </c>
      <c r="N7506" s="10">
        <v>0</v>
      </c>
    </row>
    <row r="7507" spans="1:14" x14ac:dyDescent="0.15">
      <c r="A7507" t="str">
        <f t="shared" si="122"/>
        <v>202007_404_4562342690036</v>
      </c>
      <c r="B7507" s="10">
        <v>202007</v>
      </c>
      <c r="C7507" s="10">
        <v>404</v>
      </c>
      <c r="D7507" s="10" t="s">
        <v>109</v>
      </c>
      <c r="E7507" s="11">
        <v>4562342690036</v>
      </c>
      <c r="F7507" s="10">
        <v>0</v>
      </c>
      <c r="G7507" s="10">
        <v>0</v>
      </c>
      <c r="H7507" s="10" t="s">
        <v>20</v>
      </c>
      <c r="I7507" s="10" t="s">
        <v>19</v>
      </c>
      <c r="J7507" s="10" t="s">
        <v>329</v>
      </c>
      <c r="K7507" s="10">
        <v>3</v>
      </c>
      <c r="L7507" s="10">
        <v>0</v>
      </c>
      <c r="M7507" s="10">
        <v>0</v>
      </c>
      <c r="N7507" s="10">
        <v>0</v>
      </c>
    </row>
    <row r="7508" spans="1:14" x14ac:dyDescent="0.15">
      <c r="A7508" t="str">
        <f t="shared" si="122"/>
        <v>202007_404_4562342690050</v>
      </c>
      <c r="B7508" s="10">
        <v>202007</v>
      </c>
      <c r="C7508" s="10">
        <v>404</v>
      </c>
      <c r="D7508" s="10" t="s">
        <v>109</v>
      </c>
      <c r="E7508" s="11">
        <v>4562342690050</v>
      </c>
      <c r="F7508" s="10">
        <v>0</v>
      </c>
      <c r="G7508" s="10">
        <v>0</v>
      </c>
      <c r="H7508" s="10" t="s">
        <v>22</v>
      </c>
      <c r="I7508" s="10" t="s">
        <v>19</v>
      </c>
      <c r="J7508" s="10" t="s">
        <v>329</v>
      </c>
      <c r="K7508" s="10">
        <v>2</v>
      </c>
      <c r="L7508" s="10">
        <v>0</v>
      </c>
      <c r="M7508" s="10">
        <v>0</v>
      </c>
      <c r="N7508" s="10">
        <v>0</v>
      </c>
    </row>
    <row r="7509" spans="1:14" x14ac:dyDescent="0.15">
      <c r="A7509" t="str">
        <f t="shared" si="122"/>
        <v>202007_404_4562342690043</v>
      </c>
      <c r="B7509" s="10">
        <v>202007</v>
      </c>
      <c r="C7509" s="10">
        <v>404</v>
      </c>
      <c r="D7509" s="10" t="s">
        <v>109</v>
      </c>
      <c r="E7509" s="11">
        <v>4562342690043</v>
      </c>
      <c r="F7509" s="10">
        <v>0</v>
      </c>
      <c r="G7509" s="10">
        <v>0</v>
      </c>
      <c r="H7509" s="10" t="s">
        <v>21</v>
      </c>
      <c r="I7509" s="10" t="s">
        <v>19</v>
      </c>
      <c r="J7509" s="10" t="s">
        <v>329</v>
      </c>
      <c r="K7509" s="10">
        <v>15</v>
      </c>
      <c r="L7509" s="10">
        <v>0</v>
      </c>
      <c r="M7509" s="10">
        <v>0</v>
      </c>
      <c r="N7509" s="10">
        <v>0</v>
      </c>
    </row>
    <row r="7510" spans="1:14" x14ac:dyDescent="0.15">
      <c r="A7510" t="str">
        <f t="shared" si="122"/>
        <v>202007_404_4562342690067</v>
      </c>
      <c r="B7510" s="10">
        <v>202007</v>
      </c>
      <c r="C7510" s="10">
        <v>404</v>
      </c>
      <c r="D7510" s="10" t="s">
        <v>109</v>
      </c>
      <c r="E7510" s="11">
        <v>4562342690067</v>
      </c>
      <c r="F7510" s="10">
        <v>0</v>
      </c>
      <c r="G7510" s="10">
        <v>0</v>
      </c>
      <c r="H7510" s="10" t="s">
        <v>23</v>
      </c>
      <c r="I7510" s="10" t="s">
        <v>19</v>
      </c>
      <c r="J7510" s="10" t="s">
        <v>329</v>
      </c>
      <c r="K7510" s="10">
        <v>18</v>
      </c>
      <c r="L7510" s="10">
        <v>0</v>
      </c>
      <c r="M7510" s="10">
        <v>0</v>
      </c>
      <c r="N7510" s="10">
        <v>0</v>
      </c>
    </row>
    <row r="7511" spans="1:14" x14ac:dyDescent="0.15">
      <c r="A7511" t="str">
        <f t="shared" si="122"/>
        <v>202007_404_4562342690074</v>
      </c>
      <c r="B7511" s="10">
        <v>202007</v>
      </c>
      <c r="C7511" s="10">
        <v>404</v>
      </c>
      <c r="D7511" s="10" t="s">
        <v>109</v>
      </c>
      <c r="E7511" s="11">
        <v>4562342690074</v>
      </c>
      <c r="F7511" s="10">
        <v>0</v>
      </c>
      <c r="G7511" s="10">
        <v>0</v>
      </c>
      <c r="H7511" s="10" t="s">
        <v>24</v>
      </c>
      <c r="I7511" s="10" t="s">
        <v>19</v>
      </c>
      <c r="J7511" s="10" t="s">
        <v>329</v>
      </c>
      <c r="K7511" s="10">
        <v>5</v>
      </c>
      <c r="L7511" s="10">
        <v>0</v>
      </c>
      <c r="M7511" s="10">
        <v>0</v>
      </c>
      <c r="N7511" s="10">
        <v>0</v>
      </c>
    </row>
    <row r="7512" spans="1:14" x14ac:dyDescent="0.15">
      <c r="A7512" t="str">
        <f t="shared" si="122"/>
        <v>202007_404_4562342690081</v>
      </c>
      <c r="B7512" s="10">
        <v>202007</v>
      </c>
      <c r="C7512" s="10">
        <v>404</v>
      </c>
      <c r="D7512" s="10" t="s">
        <v>109</v>
      </c>
      <c r="E7512" s="11">
        <v>4562342690081</v>
      </c>
      <c r="F7512" s="10">
        <v>0</v>
      </c>
      <c r="G7512" s="10">
        <v>0</v>
      </c>
      <c r="H7512" s="10" t="s">
        <v>25</v>
      </c>
      <c r="I7512" s="10" t="s">
        <v>19</v>
      </c>
      <c r="J7512" s="10" t="s">
        <v>329</v>
      </c>
      <c r="K7512" s="10">
        <v>2</v>
      </c>
      <c r="L7512" s="10">
        <v>0</v>
      </c>
      <c r="M7512" s="10">
        <v>0</v>
      </c>
      <c r="N7512" s="10">
        <v>0</v>
      </c>
    </row>
    <row r="7513" spans="1:14" x14ac:dyDescent="0.15">
      <c r="A7513" t="str">
        <f t="shared" si="122"/>
        <v>202007_405_4562342690029</v>
      </c>
      <c r="B7513" s="10">
        <v>202007</v>
      </c>
      <c r="C7513" s="10">
        <v>405</v>
      </c>
      <c r="D7513" s="10" t="s">
        <v>110</v>
      </c>
      <c r="E7513" s="11">
        <v>4562342690029</v>
      </c>
      <c r="F7513" s="10">
        <v>0</v>
      </c>
      <c r="G7513" s="10">
        <v>0</v>
      </c>
      <c r="H7513" s="10" t="s">
        <v>18</v>
      </c>
      <c r="I7513" s="10" t="s">
        <v>19</v>
      </c>
      <c r="J7513" s="10" t="s">
        <v>329</v>
      </c>
      <c r="K7513" s="10">
        <v>15</v>
      </c>
      <c r="L7513" s="10">
        <v>0</v>
      </c>
      <c r="M7513" s="10">
        <v>0</v>
      </c>
      <c r="N7513" s="10">
        <v>0</v>
      </c>
    </row>
    <row r="7514" spans="1:14" x14ac:dyDescent="0.15">
      <c r="A7514" t="str">
        <f t="shared" si="122"/>
        <v>202007_405_4562342690036</v>
      </c>
      <c r="B7514" s="10">
        <v>202007</v>
      </c>
      <c r="C7514" s="10">
        <v>405</v>
      </c>
      <c r="D7514" s="10" t="s">
        <v>110</v>
      </c>
      <c r="E7514" s="11">
        <v>4562342690036</v>
      </c>
      <c r="F7514" s="10">
        <v>0</v>
      </c>
      <c r="G7514" s="10">
        <v>0</v>
      </c>
      <c r="H7514" s="10" t="s">
        <v>20</v>
      </c>
      <c r="I7514" s="10" t="s">
        <v>19</v>
      </c>
      <c r="J7514" s="10" t="s">
        <v>329</v>
      </c>
      <c r="K7514" s="10">
        <v>4</v>
      </c>
      <c r="L7514" s="10">
        <v>0</v>
      </c>
      <c r="M7514" s="10">
        <v>0</v>
      </c>
      <c r="N7514" s="10">
        <v>0</v>
      </c>
    </row>
    <row r="7515" spans="1:14" x14ac:dyDescent="0.15">
      <c r="A7515" t="str">
        <f t="shared" si="122"/>
        <v>202007_405_4562342690050</v>
      </c>
      <c r="B7515" s="10">
        <v>202007</v>
      </c>
      <c r="C7515" s="10">
        <v>405</v>
      </c>
      <c r="D7515" s="10" t="s">
        <v>110</v>
      </c>
      <c r="E7515" s="11">
        <v>4562342690050</v>
      </c>
      <c r="F7515" s="10">
        <v>0</v>
      </c>
      <c r="G7515" s="10">
        <v>0</v>
      </c>
      <c r="H7515" s="10" t="s">
        <v>22</v>
      </c>
      <c r="I7515" s="10" t="s">
        <v>19</v>
      </c>
      <c r="J7515" s="10" t="s">
        <v>329</v>
      </c>
      <c r="K7515" s="10">
        <v>5</v>
      </c>
      <c r="L7515" s="10">
        <v>0</v>
      </c>
      <c r="M7515" s="10">
        <v>0</v>
      </c>
      <c r="N7515" s="10">
        <v>0</v>
      </c>
    </row>
    <row r="7516" spans="1:14" x14ac:dyDescent="0.15">
      <c r="A7516" t="str">
        <f t="shared" si="122"/>
        <v>202007_405_4562342690043</v>
      </c>
      <c r="B7516" s="10">
        <v>202007</v>
      </c>
      <c r="C7516" s="10">
        <v>405</v>
      </c>
      <c r="D7516" s="10" t="s">
        <v>110</v>
      </c>
      <c r="E7516" s="11">
        <v>4562342690043</v>
      </c>
      <c r="F7516" s="10">
        <v>0</v>
      </c>
      <c r="G7516" s="10">
        <v>0</v>
      </c>
      <c r="H7516" s="10" t="s">
        <v>21</v>
      </c>
      <c r="I7516" s="10" t="s">
        <v>19</v>
      </c>
      <c r="J7516" s="10" t="s">
        <v>329</v>
      </c>
      <c r="K7516" s="10">
        <v>9</v>
      </c>
      <c r="L7516" s="10">
        <v>1</v>
      </c>
      <c r="M7516" s="10">
        <v>0</v>
      </c>
      <c r="N7516" s="10">
        <v>0</v>
      </c>
    </row>
    <row r="7517" spans="1:14" x14ac:dyDescent="0.15">
      <c r="A7517" t="str">
        <f t="shared" si="122"/>
        <v>202007_405_4562342690067</v>
      </c>
      <c r="B7517" s="10">
        <v>202007</v>
      </c>
      <c r="C7517" s="10">
        <v>405</v>
      </c>
      <c r="D7517" s="10" t="s">
        <v>110</v>
      </c>
      <c r="E7517" s="11">
        <v>4562342690067</v>
      </c>
      <c r="F7517" s="10">
        <v>0</v>
      </c>
      <c r="G7517" s="10">
        <v>0</v>
      </c>
      <c r="H7517" s="10" t="s">
        <v>23</v>
      </c>
      <c r="I7517" s="10" t="s">
        <v>19</v>
      </c>
      <c r="J7517" s="10" t="s">
        <v>329</v>
      </c>
      <c r="K7517" s="10">
        <v>18</v>
      </c>
      <c r="L7517" s="10">
        <v>0</v>
      </c>
      <c r="M7517" s="10">
        <v>0</v>
      </c>
      <c r="N7517" s="10">
        <v>0</v>
      </c>
    </row>
    <row r="7518" spans="1:14" x14ac:dyDescent="0.15">
      <c r="A7518" t="str">
        <f t="shared" si="122"/>
        <v>202007_405_4562342690074</v>
      </c>
      <c r="B7518" s="10">
        <v>202007</v>
      </c>
      <c r="C7518" s="10">
        <v>405</v>
      </c>
      <c r="D7518" s="10" t="s">
        <v>110</v>
      </c>
      <c r="E7518" s="11">
        <v>4562342690074</v>
      </c>
      <c r="F7518" s="10">
        <v>0</v>
      </c>
      <c r="G7518" s="10">
        <v>0</v>
      </c>
      <c r="H7518" s="10" t="s">
        <v>24</v>
      </c>
      <c r="I7518" s="10" t="s">
        <v>19</v>
      </c>
      <c r="J7518" s="10" t="s">
        <v>329</v>
      </c>
      <c r="K7518" s="10">
        <v>6</v>
      </c>
      <c r="L7518" s="10">
        <v>0</v>
      </c>
      <c r="M7518" s="10">
        <v>0</v>
      </c>
      <c r="N7518" s="10">
        <v>0</v>
      </c>
    </row>
    <row r="7519" spans="1:14" x14ac:dyDescent="0.15">
      <c r="A7519" t="str">
        <f t="shared" si="122"/>
        <v>202007_405_4562342690081</v>
      </c>
      <c r="B7519" s="10">
        <v>202007</v>
      </c>
      <c r="C7519" s="10">
        <v>405</v>
      </c>
      <c r="D7519" s="10" t="s">
        <v>110</v>
      </c>
      <c r="E7519" s="11">
        <v>4562342690081</v>
      </c>
      <c r="F7519" s="10">
        <v>0</v>
      </c>
      <c r="G7519" s="10">
        <v>0</v>
      </c>
      <c r="H7519" s="10" t="s">
        <v>25</v>
      </c>
      <c r="I7519" s="10" t="s">
        <v>19</v>
      </c>
      <c r="J7519" s="10" t="s">
        <v>329</v>
      </c>
      <c r="K7519" s="10">
        <v>3</v>
      </c>
      <c r="L7519" s="10">
        <v>0</v>
      </c>
      <c r="M7519" s="10">
        <v>0</v>
      </c>
      <c r="N7519" s="10">
        <v>0</v>
      </c>
    </row>
    <row r="7520" spans="1:14" x14ac:dyDescent="0.15">
      <c r="A7520" t="str">
        <f t="shared" si="122"/>
        <v>202007_407_4562342690029</v>
      </c>
      <c r="B7520" s="10">
        <v>202007</v>
      </c>
      <c r="C7520" s="10">
        <v>407</v>
      </c>
      <c r="D7520" s="10" t="s">
        <v>111</v>
      </c>
      <c r="E7520" s="11">
        <v>4562342690029</v>
      </c>
      <c r="F7520" s="10">
        <v>0</v>
      </c>
      <c r="G7520" s="10">
        <v>0</v>
      </c>
      <c r="H7520" s="10" t="s">
        <v>18</v>
      </c>
      <c r="I7520" s="10" t="s">
        <v>19</v>
      </c>
      <c r="J7520" s="10" t="s">
        <v>329</v>
      </c>
      <c r="K7520" s="10">
        <v>26</v>
      </c>
      <c r="L7520" s="10">
        <v>0</v>
      </c>
      <c r="M7520" s="10">
        <v>0</v>
      </c>
      <c r="N7520" s="10">
        <v>0</v>
      </c>
    </row>
    <row r="7521" spans="1:14" x14ac:dyDescent="0.15">
      <c r="A7521" t="str">
        <f t="shared" si="122"/>
        <v>202007_407_4562342690036</v>
      </c>
      <c r="B7521" s="10">
        <v>202007</v>
      </c>
      <c r="C7521" s="10">
        <v>407</v>
      </c>
      <c r="D7521" s="10" t="s">
        <v>111</v>
      </c>
      <c r="E7521" s="11">
        <v>4562342690036</v>
      </c>
      <c r="F7521" s="10">
        <v>0</v>
      </c>
      <c r="G7521" s="10">
        <v>0</v>
      </c>
      <c r="H7521" s="10" t="s">
        <v>20</v>
      </c>
      <c r="I7521" s="10" t="s">
        <v>19</v>
      </c>
      <c r="J7521" s="10" t="s">
        <v>329</v>
      </c>
      <c r="K7521" s="10">
        <v>6</v>
      </c>
      <c r="L7521" s="10">
        <v>0</v>
      </c>
      <c r="M7521" s="10">
        <v>0</v>
      </c>
      <c r="N7521" s="10">
        <v>0</v>
      </c>
    </row>
    <row r="7522" spans="1:14" x14ac:dyDescent="0.15">
      <c r="A7522" t="str">
        <f t="shared" si="122"/>
        <v>202007_407_4562342690050</v>
      </c>
      <c r="B7522" s="10">
        <v>202007</v>
      </c>
      <c r="C7522" s="10">
        <v>407</v>
      </c>
      <c r="D7522" s="10" t="s">
        <v>111</v>
      </c>
      <c r="E7522" s="11">
        <v>4562342690050</v>
      </c>
      <c r="F7522" s="10">
        <v>0</v>
      </c>
      <c r="G7522" s="10">
        <v>0</v>
      </c>
      <c r="H7522" s="10" t="s">
        <v>22</v>
      </c>
      <c r="I7522" s="10" t="s">
        <v>19</v>
      </c>
      <c r="J7522" s="10" t="s">
        <v>329</v>
      </c>
      <c r="K7522" s="10">
        <v>5</v>
      </c>
      <c r="L7522" s="10">
        <v>0</v>
      </c>
      <c r="M7522" s="10">
        <v>0</v>
      </c>
      <c r="N7522" s="10">
        <v>0</v>
      </c>
    </row>
    <row r="7523" spans="1:14" x14ac:dyDescent="0.15">
      <c r="A7523" t="str">
        <f t="shared" si="122"/>
        <v>202007_407_4562342690043</v>
      </c>
      <c r="B7523" s="10">
        <v>202007</v>
      </c>
      <c r="C7523" s="10">
        <v>407</v>
      </c>
      <c r="D7523" s="10" t="s">
        <v>111</v>
      </c>
      <c r="E7523" s="11">
        <v>4562342690043</v>
      </c>
      <c r="F7523" s="10">
        <v>0</v>
      </c>
      <c r="G7523" s="10">
        <v>0</v>
      </c>
      <c r="H7523" s="10" t="s">
        <v>21</v>
      </c>
      <c r="I7523" s="10" t="s">
        <v>19</v>
      </c>
      <c r="J7523" s="10" t="s">
        <v>329</v>
      </c>
      <c r="K7523" s="10">
        <v>24</v>
      </c>
      <c r="L7523" s="10">
        <v>0</v>
      </c>
      <c r="M7523" s="10">
        <v>0</v>
      </c>
      <c r="N7523" s="10">
        <v>0</v>
      </c>
    </row>
    <row r="7524" spans="1:14" x14ac:dyDescent="0.15">
      <c r="A7524" t="str">
        <f t="shared" si="122"/>
        <v>202007_407_4562342690067</v>
      </c>
      <c r="B7524" s="10">
        <v>202007</v>
      </c>
      <c r="C7524" s="10">
        <v>407</v>
      </c>
      <c r="D7524" s="10" t="s">
        <v>111</v>
      </c>
      <c r="E7524" s="11">
        <v>4562342690067</v>
      </c>
      <c r="F7524" s="10">
        <v>0</v>
      </c>
      <c r="G7524" s="10">
        <v>0</v>
      </c>
      <c r="H7524" s="10" t="s">
        <v>23</v>
      </c>
      <c r="I7524" s="10" t="s">
        <v>19</v>
      </c>
      <c r="J7524" s="10" t="s">
        <v>329</v>
      </c>
      <c r="K7524" s="10">
        <v>27</v>
      </c>
      <c r="L7524" s="10">
        <v>0</v>
      </c>
      <c r="M7524" s="10">
        <v>0</v>
      </c>
      <c r="N7524" s="10">
        <v>0</v>
      </c>
    </row>
    <row r="7525" spans="1:14" x14ac:dyDescent="0.15">
      <c r="A7525" t="str">
        <f t="shared" si="122"/>
        <v>202007_407_4562342690074</v>
      </c>
      <c r="B7525" s="10">
        <v>202007</v>
      </c>
      <c r="C7525" s="10">
        <v>407</v>
      </c>
      <c r="D7525" s="10" t="s">
        <v>111</v>
      </c>
      <c r="E7525" s="11">
        <v>4562342690074</v>
      </c>
      <c r="F7525" s="10">
        <v>0</v>
      </c>
      <c r="G7525" s="10">
        <v>0</v>
      </c>
      <c r="H7525" s="10" t="s">
        <v>24</v>
      </c>
      <c r="I7525" s="10" t="s">
        <v>19</v>
      </c>
      <c r="J7525" s="10" t="s">
        <v>329</v>
      </c>
      <c r="K7525" s="10">
        <v>15</v>
      </c>
      <c r="L7525" s="10">
        <v>1</v>
      </c>
      <c r="M7525" s="10">
        <v>0</v>
      </c>
      <c r="N7525" s="10">
        <v>0</v>
      </c>
    </row>
    <row r="7526" spans="1:14" x14ac:dyDescent="0.15">
      <c r="A7526" t="str">
        <f t="shared" si="122"/>
        <v>202007_407_4562342690081</v>
      </c>
      <c r="B7526" s="10">
        <v>202007</v>
      </c>
      <c r="C7526" s="10">
        <v>407</v>
      </c>
      <c r="D7526" s="10" t="s">
        <v>111</v>
      </c>
      <c r="E7526" s="11">
        <v>4562342690081</v>
      </c>
      <c r="F7526" s="10">
        <v>0</v>
      </c>
      <c r="G7526" s="10">
        <v>0</v>
      </c>
      <c r="H7526" s="10" t="s">
        <v>25</v>
      </c>
      <c r="I7526" s="10" t="s">
        <v>19</v>
      </c>
      <c r="J7526" s="10" t="s">
        <v>329</v>
      </c>
      <c r="K7526" s="10">
        <v>6</v>
      </c>
      <c r="L7526" s="10">
        <v>0</v>
      </c>
      <c r="M7526" s="10">
        <v>0</v>
      </c>
      <c r="N7526" s="10">
        <v>0</v>
      </c>
    </row>
    <row r="7527" spans="1:14" x14ac:dyDescent="0.15">
      <c r="A7527" t="str">
        <f t="shared" si="122"/>
        <v>202007_416_4562342690029</v>
      </c>
      <c r="B7527" s="10">
        <v>202007</v>
      </c>
      <c r="C7527" s="10">
        <v>416</v>
      </c>
      <c r="D7527" s="10" t="s">
        <v>113</v>
      </c>
      <c r="E7527" s="11">
        <v>4562342690029</v>
      </c>
      <c r="F7527" s="10">
        <v>0</v>
      </c>
      <c r="G7527" s="10">
        <v>0</v>
      </c>
      <c r="H7527" s="10" t="s">
        <v>18</v>
      </c>
      <c r="I7527" s="10" t="s">
        <v>19</v>
      </c>
      <c r="J7527" s="10" t="s">
        <v>329</v>
      </c>
      <c r="K7527" s="10">
        <v>16</v>
      </c>
      <c r="L7527" s="10">
        <v>1</v>
      </c>
      <c r="M7527" s="10">
        <v>0</v>
      </c>
      <c r="N7527" s="10">
        <v>0</v>
      </c>
    </row>
    <row r="7528" spans="1:14" x14ac:dyDescent="0.15">
      <c r="A7528" t="str">
        <f t="shared" si="122"/>
        <v>202007_416_4562342690036</v>
      </c>
      <c r="B7528" s="10">
        <v>202007</v>
      </c>
      <c r="C7528" s="10">
        <v>416</v>
      </c>
      <c r="D7528" s="10" t="s">
        <v>113</v>
      </c>
      <c r="E7528" s="11">
        <v>4562342690036</v>
      </c>
      <c r="F7528" s="10">
        <v>0</v>
      </c>
      <c r="G7528" s="10">
        <v>0</v>
      </c>
      <c r="H7528" s="10" t="s">
        <v>20</v>
      </c>
      <c r="I7528" s="10" t="s">
        <v>19</v>
      </c>
      <c r="J7528" s="10" t="s">
        <v>329</v>
      </c>
      <c r="K7528" s="10">
        <v>2</v>
      </c>
      <c r="L7528" s="10">
        <v>0</v>
      </c>
      <c r="M7528" s="10">
        <v>0</v>
      </c>
      <c r="N7528" s="10">
        <v>0</v>
      </c>
    </row>
    <row r="7529" spans="1:14" x14ac:dyDescent="0.15">
      <c r="A7529" t="str">
        <f t="shared" si="122"/>
        <v>202007_416_4562342690050</v>
      </c>
      <c r="B7529" s="10">
        <v>202007</v>
      </c>
      <c r="C7529" s="10">
        <v>416</v>
      </c>
      <c r="D7529" s="10" t="s">
        <v>113</v>
      </c>
      <c r="E7529" s="11">
        <v>4562342690050</v>
      </c>
      <c r="F7529" s="10">
        <v>0</v>
      </c>
      <c r="G7529" s="10">
        <v>0</v>
      </c>
      <c r="H7529" s="10" t="s">
        <v>22</v>
      </c>
      <c r="I7529" s="10" t="s">
        <v>19</v>
      </c>
      <c r="J7529" s="10" t="s">
        <v>329</v>
      </c>
      <c r="K7529" s="10">
        <v>5</v>
      </c>
      <c r="L7529" s="10">
        <v>0</v>
      </c>
      <c r="M7529" s="10">
        <v>0</v>
      </c>
      <c r="N7529" s="10">
        <v>0</v>
      </c>
    </row>
    <row r="7530" spans="1:14" x14ac:dyDescent="0.15">
      <c r="A7530" t="str">
        <f t="shared" si="122"/>
        <v>202007_416_4562342690043</v>
      </c>
      <c r="B7530" s="10">
        <v>202007</v>
      </c>
      <c r="C7530" s="10">
        <v>416</v>
      </c>
      <c r="D7530" s="10" t="s">
        <v>113</v>
      </c>
      <c r="E7530" s="11">
        <v>4562342690043</v>
      </c>
      <c r="F7530" s="10">
        <v>0</v>
      </c>
      <c r="G7530" s="10">
        <v>0</v>
      </c>
      <c r="H7530" s="10" t="s">
        <v>21</v>
      </c>
      <c r="I7530" s="10" t="s">
        <v>19</v>
      </c>
      <c r="J7530" s="10" t="s">
        <v>329</v>
      </c>
      <c r="K7530" s="10">
        <v>11</v>
      </c>
      <c r="L7530" s="10">
        <v>0</v>
      </c>
      <c r="M7530" s="10">
        <v>0</v>
      </c>
      <c r="N7530" s="10">
        <v>0</v>
      </c>
    </row>
    <row r="7531" spans="1:14" x14ac:dyDescent="0.15">
      <c r="A7531" t="str">
        <f t="shared" ref="A7531:A7594" si="123">B7531&amp;"_"&amp;C7531&amp;"_"&amp;E7531</f>
        <v>202007_416_4562342690067</v>
      </c>
      <c r="B7531" s="10">
        <v>202007</v>
      </c>
      <c r="C7531" s="10">
        <v>416</v>
      </c>
      <c r="D7531" s="10" t="s">
        <v>113</v>
      </c>
      <c r="E7531" s="11">
        <v>4562342690067</v>
      </c>
      <c r="F7531" s="10">
        <v>0</v>
      </c>
      <c r="G7531" s="10">
        <v>0</v>
      </c>
      <c r="H7531" s="10" t="s">
        <v>23</v>
      </c>
      <c r="I7531" s="10" t="s">
        <v>19</v>
      </c>
      <c r="J7531" s="10" t="s">
        <v>329</v>
      </c>
      <c r="K7531" s="10">
        <v>25</v>
      </c>
      <c r="L7531" s="10">
        <v>0</v>
      </c>
      <c r="M7531" s="10">
        <v>0</v>
      </c>
      <c r="N7531" s="10">
        <v>0</v>
      </c>
    </row>
    <row r="7532" spans="1:14" x14ac:dyDescent="0.15">
      <c r="A7532" t="str">
        <f t="shared" si="123"/>
        <v>202007_416_4562342690074</v>
      </c>
      <c r="B7532" s="10">
        <v>202007</v>
      </c>
      <c r="C7532" s="10">
        <v>416</v>
      </c>
      <c r="D7532" s="10" t="s">
        <v>113</v>
      </c>
      <c r="E7532" s="11">
        <v>4562342690074</v>
      </c>
      <c r="F7532" s="10">
        <v>0</v>
      </c>
      <c r="G7532" s="10">
        <v>0</v>
      </c>
      <c r="H7532" s="10" t="s">
        <v>24</v>
      </c>
      <c r="I7532" s="10" t="s">
        <v>19</v>
      </c>
      <c r="J7532" s="10" t="s">
        <v>329</v>
      </c>
      <c r="K7532" s="10">
        <v>10</v>
      </c>
      <c r="L7532" s="10">
        <v>0</v>
      </c>
      <c r="M7532" s="10">
        <v>0</v>
      </c>
      <c r="N7532" s="10">
        <v>0</v>
      </c>
    </row>
    <row r="7533" spans="1:14" x14ac:dyDescent="0.15">
      <c r="A7533" t="str">
        <f t="shared" si="123"/>
        <v>202007_416_4562342690081</v>
      </c>
      <c r="B7533" s="10">
        <v>202007</v>
      </c>
      <c r="C7533" s="10">
        <v>416</v>
      </c>
      <c r="D7533" s="10" t="s">
        <v>113</v>
      </c>
      <c r="E7533" s="11">
        <v>4562342690081</v>
      </c>
      <c r="F7533" s="10">
        <v>0</v>
      </c>
      <c r="G7533" s="10">
        <v>0</v>
      </c>
      <c r="H7533" s="10" t="s">
        <v>25</v>
      </c>
      <c r="I7533" s="10" t="s">
        <v>19</v>
      </c>
      <c r="J7533" s="10" t="s">
        <v>329</v>
      </c>
      <c r="K7533" s="10">
        <v>1</v>
      </c>
      <c r="L7533" s="10">
        <v>0</v>
      </c>
      <c r="M7533" s="10">
        <v>0</v>
      </c>
      <c r="N7533" s="10">
        <v>0</v>
      </c>
    </row>
    <row r="7534" spans="1:14" x14ac:dyDescent="0.15">
      <c r="A7534" t="str">
        <f t="shared" si="123"/>
        <v>202007_419_4562342690029</v>
      </c>
      <c r="B7534" s="10">
        <v>202007</v>
      </c>
      <c r="C7534" s="10">
        <v>419</v>
      </c>
      <c r="D7534" s="10" t="s">
        <v>114</v>
      </c>
      <c r="E7534" s="11">
        <v>4562342690029</v>
      </c>
      <c r="F7534" s="10">
        <v>0</v>
      </c>
      <c r="G7534" s="10">
        <v>0</v>
      </c>
      <c r="H7534" s="10" t="s">
        <v>18</v>
      </c>
      <c r="I7534" s="10" t="s">
        <v>19</v>
      </c>
      <c r="J7534" s="10" t="s">
        <v>329</v>
      </c>
      <c r="K7534" s="10">
        <v>30</v>
      </c>
      <c r="L7534" s="10">
        <v>0</v>
      </c>
      <c r="M7534" s="10">
        <v>0</v>
      </c>
      <c r="N7534" s="10">
        <v>0</v>
      </c>
    </row>
    <row r="7535" spans="1:14" x14ac:dyDescent="0.15">
      <c r="A7535" t="str">
        <f t="shared" si="123"/>
        <v>202007_419_4562342690036</v>
      </c>
      <c r="B7535" s="10">
        <v>202007</v>
      </c>
      <c r="C7535" s="10">
        <v>419</v>
      </c>
      <c r="D7535" s="10" t="s">
        <v>114</v>
      </c>
      <c r="E7535" s="11">
        <v>4562342690036</v>
      </c>
      <c r="F7535" s="10">
        <v>0</v>
      </c>
      <c r="G7535" s="10">
        <v>0</v>
      </c>
      <c r="H7535" s="10" t="s">
        <v>20</v>
      </c>
      <c r="I7535" s="10" t="s">
        <v>19</v>
      </c>
      <c r="J7535" s="10" t="s">
        <v>329</v>
      </c>
      <c r="K7535" s="10">
        <v>2</v>
      </c>
      <c r="L7535" s="10">
        <v>0</v>
      </c>
      <c r="M7535" s="10">
        <v>0</v>
      </c>
      <c r="N7535" s="10">
        <v>0</v>
      </c>
    </row>
    <row r="7536" spans="1:14" x14ac:dyDescent="0.15">
      <c r="A7536" t="str">
        <f t="shared" si="123"/>
        <v>202007_419_4562342690050</v>
      </c>
      <c r="B7536" s="10">
        <v>202007</v>
      </c>
      <c r="C7536" s="10">
        <v>419</v>
      </c>
      <c r="D7536" s="10" t="s">
        <v>114</v>
      </c>
      <c r="E7536" s="11">
        <v>4562342690050</v>
      </c>
      <c r="F7536" s="10">
        <v>0</v>
      </c>
      <c r="G7536" s="10">
        <v>0</v>
      </c>
      <c r="H7536" s="10" t="s">
        <v>22</v>
      </c>
      <c r="I7536" s="10" t="s">
        <v>19</v>
      </c>
      <c r="J7536" s="10" t="s">
        <v>329</v>
      </c>
      <c r="K7536" s="10">
        <v>7</v>
      </c>
      <c r="L7536" s="10">
        <v>0</v>
      </c>
      <c r="M7536" s="10">
        <v>0</v>
      </c>
      <c r="N7536" s="10">
        <v>0</v>
      </c>
    </row>
    <row r="7537" spans="1:14" x14ac:dyDescent="0.15">
      <c r="A7537" t="str">
        <f t="shared" si="123"/>
        <v>202007_419_4562342690043</v>
      </c>
      <c r="B7537" s="10">
        <v>202007</v>
      </c>
      <c r="C7537" s="10">
        <v>419</v>
      </c>
      <c r="D7537" s="10" t="s">
        <v>114</v>
      </c>
      <c r="E7537" s="11">
        <v>4562342690043</v>
      </c>
      <c r="F7537" s="10">
        <v>0</v>
      </c>
      <c r="G7537" s="10">
        <v>0</v>
      </c>
      <c r="H7537" s="10" t="s">
        <v>21</v>
      </c>
      <c r="I7537" s="10" t="s">
        <v>19</v>
      </c>
      <c r="J7537" s="10" t="s">
        <v>329</v>
      </c>
      <c r="K7537" s="10">
        <v>11</v>
      </c>
      <c r="L7537" s="10">
        <v>0</v>
      </c>
      <c r="M7537" s="10">
        <v>0</v>
      </c>
      <c r="N7537" s="10">
        <v>0</v>
      </c>
    </row>
    <row r="7538" spans="1:14" x14ac:dyDescent="0.15">
      <c r="A7538" t="str">
        <f t="shared" si="123"/>
        <v>202007_419_4562342690067</v>
      </c>
      <c r="B7538" s="10">
        <v>202007</v>
      </c>
      <c r="C7538" s="10">
        <v>419</v>
      </c>
      <c r="D7538" s="10" t="s">
        <v>114</v>
      </c>
      <c r="E7538" s="11">
        <v>4562342690067</v>
      </c>
      <c r="F7538" s="10">
        <v>0</v>
      </c>
      <c r="G7538" s="10">
        <v>0</v>
      </c>
      <c r="H7538" s="10" t="s">
        <v>23</v>
      </c>
      <c r="I7538" s="10" t="s">
        <v>19</v>
      </c>
      <c r="J7538" s="10" t="s">
        <v>329</v>
      </c>
      <c r="K7538" s="10">
        <v>15</v>
      </c>
      <c r="L7538" s="10">
        <v>0</v>
      </c>
      <c r="M7538" s="10">
        <v>0</v>
      </c>
      <c r="N7538" s="10">
        <v>0</v>
      </c>
    </row>
    <row r="7539" spans="1:14" x14ac:dyDescent="0.15">
      <c r="A7539" t="str">
        <f t="shared" si="123"/>
        <v>202007_419_4562342690074</v>
      </c>
      <c r="B7539" s="10">
        <v>202007</v>
      </c>
      <c r="C7539" s="10">
        <v>419</v>
      </c>
      <c r="D7539" s="10" t="s">
        <v>114</v>
      </c>
      <c r="E7539" s="11">
        <v>4562342690074</v>
      </c>
      <c r="F7539" s="10">
        <v>0</v>
      </c>
      <c r="G7539" s="10">
        <v>0</v>
      </c>
      <c r="H7539" s="10" t="s">
        <v>24</v>
      </c>
      <c r="I7539" s="10" t="s">
        <v>19</v>
      </c>
      <c r="J7539" s="10" t="s">
        <v>329</v>
      </c>
      <c r="K7539" s="10">
        <v>6</v>
      </c>
      <c r="L7539" s="10">
        <v>0</v>
      </c>
      <c r="M7539" s="10">
        <v>0</v>
      </c>
      <c r="N7539" s="10">
        <v>0</v>
      </c>
    </row>
    <row r="7540" spans="1:14" x14ac:dyDescent="0.15">
      <c r="A7540" t="str">
        <f t="shared" si="123"/>
        <v>202007_419_4562342690081</v>
      </c>
      <c r="B7540" s="10">
        <v>202007</v>
      </c>
      <c r="C7540" s="10">
        <v>419</v>
      </c>
      <c r="D7540" s="10" t="s">
        <v>114</v>
      </c>
      <c r="E7540" s="11">
        <v>4562342690081</v>
      </c>
      <c r="F7540" s="10">
        <v>0</v>
      </c>
      <c r="G7540" s="10">
        <v>0</v>
      </c>
      <c r="H7540" s="10" t="s">
        <v>25</v>
      </c>
      <c r="I7540" s="10" t="s">
        <v>19</v>
      </c>
      <c r="J7540" s="10" t="s">
        <v>329</v>
      </c>
      <c r="K7540" s="10">
        <v>2</v>
      </c>
      <c r="L7540" s="10">
        <v>0</v>
      </c>
      <c r="M7540" s="10">
        <v>0</v>
      </c>
      <c r="N7540" s="10">
        <v>0</v>
      </c>
    </row>
    <row r="7541" spans="1:14" x14ac:dyDescent="0.15">
      <c r="A7541" t="str">
        <f t="shared" si="123"/>
        <v>202007_428_4562342690029</v>
      </c>
      <c r="B7541" s="10">
        <v>202007</v>
      </c>
      <c r="C7541" s="10">
        <v>428</v>
      </c>
      <c r="D7541" s="10" t="s">
        <v>118</v>
      </c>
      <c r="E7541" s="11">
        <v>4562342690029</v>
      </c>
      <c r="F7541" s="10">
        <v>0</v>
      </c>
      <c r="G7541" s="10">
        <v>0</v>
      </c>
      <c r="H7541" s="10" t="s">
        <v>18</v>
      </c>
      <c r="I7541" s="10" t="s">
        <v>19</v>
      </c>
      <c r="J7541" s="10" t="s">
        <v>329</v>
      </c>
      <c r="K7541" s="10">
        <v>14</v>
      </c>
      <c r="L7541" s="10">
        <v>1</v>
      </c>
      <c r="M7541" s="10">
        <v>0</v>
      </c>
      <c r="N7541" s="10">
        <v>0</v>
      </c>
    </row>
    <row r="7542" spans="1:14" x14ac:dyDescent="0.15">
      <c r="A7542" t="str">
        <f t="shared" si="123"/>
        <v>202007_428_4562342690036</v>
      </c>
      <c r="B7542" s="10">
        <v>202007</v>
      </c>
      <c r="C7542" s="10">
        <v>428</v>
      </c>
      <c r="D7542" s="10" t="s">
        <v>118</v>
      </c>
      <c r="E7542" s="11">
        <v>4562342690036</v>
      </c>
      <c r="F7542" s="10">
        <v>0</v>
      </c>
      <c r="G7542" s="10">
        <v>0</v>
      </c>
      <c r="H7542" s="10" t="s">
        <v>20</v>
      </c>
      <c r="I7542" s="10" t="s">
        <v>19</v>
      </c>
      <c r="J7542" s="10" t="s">
        <v>329</v>
      </c>
      <c r="K7542" s="10">
        <v>6</v>
      </c>
      <c r="L7542" s="10">
        <v>0</v>
      </c>
      <c r="M7542" s="10">
        <v>0</v>
      </c>
      <c r="N7542" s="10">
        <v>0</v>
      </c>
    </row>
    <row r="7543" spans="1:14" x14ac:dyDescent="0.15">
      <c r="A7543" t="str">
        <f t="shared" si="123"/>
        <v>202007_428_4562342690050</v>
      </c>
      <c r="B7543" s="10">
        <v>202007</v>
      </c>
      <c r="C7543" s="10">
        <v>428</v>
      </c>
      <c r="D7543" s="10" t="s">
        <v>118</v>
      </c>
      <c r="E7543" s="11">
        <v>4562342690050</v>
      </c>
      <c r="F7543" s="10">
        <v>0</v>
      </c>
      <c r="G7543" s="10">
        <v>0</v>
      </c>
      <c r="H7543" s="10" t="s">
        <v>22</v>
      </c>
      <c r="I7543" s="10" t="s">
        <v>19</v>
      </c>
      <c r="J7543" s="10" t="s">
        <v>329</v>
      </c>
      <c r="K7543" s="10">
        <v>5</v>
      </c>
      <c r="L7543" s="10">
        <v>1</v>
      </c>
      <c r="M7543" s="10">
        <v>0</v>
      </c>
      <c r="N7543" s="10">
        <v>0</v>
      </c>
    </row>
    <row r="7544" spans="1:14" x14ac:dyDescent="0.15">
      <c r="A7544" t="str">
        <f t="shared" si="123"/>
        <v>202007_428_4562342690043</v>
      </c>
      <c r="B7544" s="10">
        <v>202007</v>
      </c>
      <c r="C7544" s="10">
        <v>428</v>
      </c>
      <c r="D7544" s="10" t="s">
        <v>118</v>
      </c>
      <c r="E7544" s="11">
        <v>4562342690043</v>
      </c>
      <c r="F7544" s="10">
        <v>0</v>
      </c>
      <c r="G7544" s="10">
        <v>0</v>
      </c>
      <c r="H7544" s="10" t="s">
        <v>21</v>
      </c>
      <c r="I7544" s="10" t="s">
        <v>19</v>
      </c>
      <c r="J7544" s="10" t="s">
        <v>329</v>
      </c>
      <c r="K7544" s="10">
        <v>19</v>
      </c>
      <c r="L7544" s="10">
        <v>0</v>
      </c>
      <c r="M7544" s="10">
        <v>0</v>
      </c>
      <c r="N7544" s="10">
        <v>0</v>
      </c>
    </row>
    <row r="7545" spans="1:14" x14ac:dyDescent="0.15">
      <c r="A7545" t="str">
        <f t="shared" si="123"/>
        <v>202007_428_4562342690067</v>
      </c>
      <c r="B7545" s="10">
        <v>202007</v>
      </c>
      <c r="C7545" s="10">
        <v>428</v>
      </c>
      <c r="D7545" s="10" t="s">
        <v>118</v>
      </c>
      <c r="E7545" s="11">
        <v>4562342690067</v>
      </c>
      <c r="F7545" s="10">
        <v>0</v>
      </c>
      <c r="G7545" s="10">
        <v>0</v>
      </c>
      <c r="H7545" s="10" t="s">
        <v>23</v>
      </c>
      <c r="I7545" s="10" t="s">
        <v>19</v>
      </c>
      <c r="J7545" s="10" t="s">
        <v>329</v>
      </c>
      <c r="K7545" s="10">
        <v>24</v>
      </c>
      <c r="L7545" s="10">
        <v>0</v>
      </c>
      <c r="M7545" s="10">
        <v>0</v>
      </c>
      <c r="N7545" s="10">
        <v>0</v>
      </c>
    </row>
    <row r="7546" spans="1:14" x14ac:dyDescent="0.15">
      <c r="A7546" t="str">
        <f t="shared" si="123"/>
        <v>202007_428_4562342690074</v>
      </c>
      <c r="B7546" s="10">
        <v>202007</v>
      </c>
      <c r="C7546" s="10">
        <v>428</v>
      </c>
      <c r="D7546" s="10" t="s">
        <v>118</v>
      </c>
      <c r="E7546" s="11">
        <v>4562342690074</v>
      </c>
      <c r="F7546" s="10">
        <v>0</v>
      </c>
      <c r="G7546" s="10">
        <v>0</v>
      </c>
      <c r="H7546" s="10" t="s">
        <v>24</v>
      </c>
      <c r="I7546" s="10" t="s">
        <v>19</v>
      </c>
      <c r="J7546" s="10" t="s">
        <v>329</v>
      </c>
      <c r="K7546" s="10">
        <v>13</v>
      </c>
      <c r="L7546" s="10">
        <v>0</v>
      </c>
      <c r="M7546" s="10">
        <v>0</v>
      </c>
      <c r="N7546" s="10">
        <v>0</v>
      </c>
    </row>
    <row r="7547" spans="1:14" x14ac:dyDescent="0.15">
      <c r="A7547" t="str">
        <f t="shared" si="123"/>
        <v>202007_428_4562342690081</v>
      </c>
      <c r="B7547" s="10">
        <v>202007</v>
      </c>
      <c r="C7547" s="10">
        <v>428</v>
      </c>
      <c r="D7547" s="10" t="s">
        <v>118</v>
      </c>
      <c r="E7547" s="11">
        <v>4562342690081</v>
      </c>
      <c r="F7547" s="10">
        <v>0</v>
      </c>
      <c r="G7547" s="10">
        <v>0</v>
      </c>
      <c r="H7547" s="10" t="s">
        <v>25</v>
      </c>
      <c r="I7547" s="10" t="s">
        <v>19</v>
      </c>
      <c r="J7547" s="10" t="s">
        <v>329</v>
      </c>
      <c r="K7547" s="10">
        <v>2</v>
      </c>
      <c r="L7547" s="10">
        <v>0</v>
      </c>
      <c r="M7547" s="10">
        <v>0</v>
      </c>
      <c r="N7547" s="10">
        <v>0</v>
      </c>
    </row>
    <row r="7548" spans="1:14" x14ac:dyDescent="0.15">
      <c r="A7548" t="str">
        <f t="shared" si="123"/>
        <v>202007_443_4562342690029</v>
      </c>
      <c r="B7548" s="10">
        <v>202007</v>
      </c>
      <c r="C7548" s="10">
        <v>443</v>
      </c>
      <c r="D7548" s="10" t="s">
        <v>119</v>
      </c>
      <c r="E7548" s="11">
        <v>4562342690029</v>
      </c>
      <c r="F7548" s="10">
        <v>0</v>
      </c>
      <c r="G7548" s="10">
        <v>0</v>
      </c>
      <c r="H7548" s="10" t="s">
        <v>18</v>
      </c>
      <c r="I7548" s="10" t="s">
        <v>19</v>
      </c>
      <c r="J7548" s="10" t="s">
        <v>329</v>
      </c>
      <c r="K7548" s="10">
        <v>16</v>
      </c>
      <c r="L7548" s="10">
        <v>1</v>
      </c>
      <c r="M7548" s="10">
        <v>0</v>
      </c>
      <c r="N7548" s="10">
        <v>0</v>
      </c>
    </row>
    <row r="7549" spans="1:14" x14ac:dyDescent="0.15">
      <c r="A7549" t="str">
        <f t="shared" si="123"/>
        <v>202007_443_4562342690036</v>
      </c>
      <c r="B7549" s="10">
        <v>202007</v>
      </c>
      <c r="C7549" s="10">
        <v>443</v>
      </c>
      <c r="D7549" s="10" t="s">
        <v>119</v>
      </c>
      <c r="E7549" s="11">
        <v>4562342690036</v>
      </c>
      <c r="F7549" s="10">
        <v>0</v>
      </c>
      <c r="G7549" s="10">
        <v>0</v>
      </c>
      <c r="H7549" s="10" t="s">
        <v>20</v>
      </c>
      <c r="I7549" s="10" t="s">
        <v>19</v>
      </c>
      <c r="J7549" s="10" t="s">
        <v>329</v>
      </c>
      <c r="K7549" s="10">
        <v>5</v>
      </c>
      <c r="L7549" s="10">
        <v>0</v>
      </c>
      <c r="M7549" s="10">
        <v>0</v>
      </c>
      <c r="N7549" s="10">
        <v>0</v>
      </c>
    </row>
    <row r="7550" spans="1:14" x14ac:dyDescent="0.15">
      <c r="A7550" t="str">
        <f t="shared" si="123"/>
        <v>202007_443_4562342690050</v>
      </c>
      <c r="B7550" s="10">
        <v>202007</v>
      </c>
      <c r="C7550" s="10">
        <v>443</v>
      </c>
      <c r="D7550" s="10" t="s">
        <v>119</v>
      </c>
      <c r="E7550" s="11">
        <v>4562342690050</v>
      </c>
      <c r="F7550" s="10">
        <v>0</v>
      </c>
      <c r="G7550" s="10">
        <v>0</v>
      </c>
      <c r="H7550" s="10" t="s">
        <v>22</v>
      </c>
      <c r="I7550" s="10" t="s">
        <v>19</v>
      </c>
      <c r="J7550" s="10" t="s">
        <v>329</v>
      </c>
      <c r="K7550" s="10">
        <v>7</v>
      </c>
      <c r="L7550" s="10">
        <v>0</v>
      </c>
      <c r="M7550" s="10">
        <v>0</v>
      </c>
      <c r="N7550" s="10">
        <v>0</v>
      </c>
    </row>
    <row r="7551" spans="1:14" x14ac:dyDescent="0.15">
      <c r="A7551" t="str">
        <f t="shared" si="123"/>
        <v>202007_443_4562342690043</v>
      </c>
      <c r="B7551" s="10">
        <v>202007</v>
      </c>
      <c r="C7551" s="10">
        <v>443</v>
      </c>
      <c r="D7551" s="10" t="s">
        <v>119</v>
      </c>
      <c r="E7551" s="11">
        <v>4562342690043</v>
      </c>
      <c r="F7551" s="10">
        <v>0</v>
      </c>
      <c r="G7551" s="10">
        <v>0</v>
      </c>
      <c r="H7551" s="10" t="s">
        <v>21</v>
      </c>
      <c r="I7551" s="10" t="s">
        <v>19</v>
      </c>
      <c r="J7551" s="10" t="s">
        <v>329</v>
      </c>
      <c r="K7551" s="10">
        <v>15</v>
      </c>
      <c r="L7551" s="10">
        <v>1</v>
      </c>
      <c r="M7551" s="10">
        <v>0</v>
      </c>
      <c r="N7551" s="10">
        <v>0</v>
      </c>
    </row>
    <row r="7552" spans="1:14" x14ac:dyDescent="0.15">
      <c r="A7552" t="str">
        <f t="shared" si="123"/>
        <v>202007_443_4562342690067</v>
      </c>
      <c r="B7552" s="10">
        <v>202007</v>
      </c>
      <c r="C7552" s="10">
        <v>443</v>
      </c>
      <c r="D7552" s="10" t="s">
        <v>119</v>
      </c>
      <c r="E7552" s="11">
        <v>4562342690067</v>
      </c>
      <c r="F7552" s="10">
        <v>0</v>
      </c>
      <c r="G7552" s="10">
        <v>0</v>
      </c>
      <c r="H7552" s="10" t="s">
        <v>23</v>
      </c>
      <c r="I7552" s="10" t="s">
        <v>19</v>
      </c>
      <c r="J7552" s="10" t="s">
        <v>329</v>
      </c>
      <c r="K7552" s="10">
        <v>23</v>
      </c>
      <c r="L7552" s="10">
        <v>1</v>
      </c>
      <c r="M7552" s="10">
        <v>0</v>
      </c>
      <c r="N7552" s="10">
        <v>0</v>
      </c>
    </row>
    <row r="7553" spans="1:14" x14ac:dyDescent="0.15">
      <c r="A7553" t="str">
        <f t="shared" si="123"/>
        <v>202007_443_4562342690074</v>
      </c>
      <c r="B7553" s="10">
        <v>202007</v>
      </c>
      <c r="C7553" s="10">
        <v>443</v>
      </c>
      <c r="D7553" s="10" t="s">
        <v>119</v>
      </c>
      <c r="E7553" s="11">
        <v>4562342690074</v>
      </c>
      <c r="F7553" s="10">
        <v>0</v>
      </c>
      <c r="G7553" s="10">
        <v>0</v>
      </c>
      <c r="H7553" s="10" t="s">
        <v>24</v>
      </c>
      <c r="I7553" s="10" t="s">
        <v>19</v>
      </c>
      <c r="J7553" s="10" t="s">
        <v>329</v>
      </c>
      <c r="K7553" s="10">
        <v>13</v>
      </c>
      <c r="L7553" s="10">
        <v>1</v>
      </c>
      <c r="M7553" s="10">
        <v>0</v>
      </c>
      <c r="N7553" s="10">
        <v>0</v>
      </c>
    </row>
    <row r="7554" spans="1:14" x14ac:dyDescent="0.15">
      <c r="A7554" t="str">
        <f t="shared" si="123"/>
        <v>202007_443_4562342690081</v>
      </c>
      <c r="B7554" s="10">
        <v>202007</v>
      </c>
      <c r="C7554" s="10">
        <v>443</v>
      </c>
      <c r="D7554" s="10" t="s">
        <v>119</v>
      </c>
      <c r="E7554" s="11">
        <v>4562342690081</v>
      </c>
      <c r="F7554" s="10">
        <v>0</v>
      </c>
      <c r="G7554" s="10">
        <v>0</v>
      </c>
      <c r="H7554" s="10" t="s">
        <v>25</v>
      </c>
      <c r="I7554" s="10" t="s">
        <v>19</v>
      </c>
      <c r="J7554" s="10" t="s">
        <v>329</v>
      </c>
      <c r="K7554" s="10">
        <v>2</v>
      </c>
      <c r="L7554" s="10">
        <v>0</v>
      </c>
      <c r="M7554" s="10">
        <v>0</v>
      </c>
      <c r="N7554" s="10">
        <v>0</v>
      </c>
    </row>
    <row r="7555" spans="1:14" x14ac:dyDescent="0.15">
      <c r="A7555" t="str">
        <f t="shared" si="123"/>
        <v>202007_9_4562342690029</v>
      </c>
      <c r="B7555" s="10">
        <v>202007</v>
      </c>
      <c r="C7555" s="10">
        <v>9</v>
      </c>
      <c r="D7555" s="10" t="s">
        <v>37</v>
      </c>
      <c r="E7555" s="11">
        <v>4562342690029</v>
      </c>
      <c r="F7555" s="10">
        <v>0</v>
      </c>
      <c r="G7555" s="10">
        <v>0</v>
      </c>
      <c r="H7555" s="10" t="s">
        <v>18</v>
      </c>
      <c r="I7555" s="10" t="s">
        <v>19</v>
      </c>
      <c r="J7555" s="10" t="s">
        <v>329</v>
      </c>
      <c r="K7555" s="10">
        <v>21</v>
      </c>
      <c r="L7555" s="10">
        <v>3</v>
      </c>
      <c r="M7555" s="10">
        <v>0</v>
      </c>
      <c r="N7555" s="10">
        <v>0</v>
      </c>
    </row>
    <row r="7556" spans="1:14" x14ac:dyDescent="0.15">
      <c r="A7556" t="str">
        <f t="shared" si="123"/>
        <v>202007_9_4562342690036</v>
      </c>
      <c r="B7556" s="10">
        <v>202007</v>
      </c>
      <c r="C7556" s="10">
        <v>9</v>
      </c>
      <c r="D7556" s="10" t="s">
        <v>37</v>
      </c>
      <c r="E7556" s="11">
        <v>4562342690036</v>
      </c>
      <c r="F7556" s="10">
        <v>0</v>
      </c>
      <c r="G7556" s="10">
        <v>0</v>
      </c>
      <c r="H7556" s="10" t="s">
        <v>20</v>
      </c>
      <c r="I7556" s="10" t="s">
        <v>19</v>
      </c>
      <c r="J7556" s="10" t="s">
        <v>329</v>
      </c>
      <c r="K7556" s="10">
        <v>7</v>
      </c>
      <c r="L7556" s="10">
        <v>1</v>
      </c>
      <c r="M7556" s="10">
        <v>0</v>
      </c>
      <c r="N7556" s="10">
        <v>0</v>
      </c>
    </row>
    <row r="7557" spans="1:14" x14ac:dyDescent="0.15">
      <c r="A7557" t="str">
        <f t="shared" si="123"/>
        <v>202007_9_4562342690050</v>
      </c>
      <c r="B7557" s="10">
        <v>202007</v>
      </c>
      <c r="C7557" s="10">
        <v>9</v>
      </c>
      <c r="D7557" s="10" t="s">
        <v>37</v>
      </c>
      <c r="E7557" s="11">
        <v>4562342690050</v>
      </c>
      <c r="F7557" s="10">
        <v>0</v>
      </c>
      <c r="G7557" s="10">
        <v>0</v>
      </c>
      <c r="H7557" s="10" t="s">
        <v>22</v>
      </c>
      <c r="I7557" s="10" t="s">
        <v>19</v>
      </c>
      <c r="J7557" s="10" t="s">
        <v>329</v>
      </c>
      <c r="K7557" s="10">
        <v>6</v>
      </c>
      <c r="L7557" s="10">
        <v>1</v>
      </c>
      <c r="M7557" s="10">
        <v>0</v>
      </c>
      <c r="N7557" s="10">
        <v>0</v>
      </c>
    </row>
    <row r="7558" spans="1:14" x14ac:dyDescent="0.15">
      <c r="A7558" t="str">
        <f t="shared" si="123"/>
        <v>202007_9_4562342690043</v>
      </c>
      <c r="B7558" s="10">
        <v>202007</v>
      </c>
      <c r="C7558" s="10">
        <v>9</v>
      </c>
      <c r="D7558" s="10" t="s">
        <v>37</v>
      </c>
      <c r="E7558" s="11">
        <v>4562342690043</v>
      </c>
      <c r="F7558" s="10">
        <v>0</v>
      </c>
      <c r="G7558" s="10">
        <v>0</v>
      </c>
      <c r="H7558" s="10" t="s">
        <v>21</v>
      </c>
      <c r="I7558" s="10" t="s">
        <v>19</v>
      </c>
      <c r="J7558" s="10" t="s">
        <v>329</v>
      </c>
      <c r="K7558" s="10">
        <v>22</v>
      </c>
      <c r="L7558" s="10">
        <v>0</v>
      </c>
      <c r="M7558" s="10">
        <v>0</v>
      </c>
      <c r="N7558" s="10">
        <v>0</v>
      </c>
    </row>
    <row r="7559" spans="1:14" x14ac:dyDescent="0.15">
      <c r="A7559" t="str">
        <f t="shared" si="123"/>
        <v>202007_9_4562342690067</v>
      </c>
      <c r="B7559" s="10">
        <v>202007</v>
      </c>
      <c r="C7559" s="10">
        <v>9</v>
      </c>
      <c r="D7559" s="10" t="s">
        <v>37</v>
      </c>
      <c r="E7559" s="11">
        <v>4562342690067</v>
      </c>
      <c r="F7559" s="10">
        <v>0</v>
      </c>
      <c r="G7559" s="10">
        <v>0</v>
      </c>
      <c r="H7559" s="10" t="s">
        <v>23</v>
      </c>
      <c r="I7559" s="10" t="s">
        <v>19</v>
      </c>
      <c r="J7559" s="10" t="s">
        <v>329</v>
      </c>
      <c r="K7559" s="10">
        <v>24</v>
      </c>
      <c r="L7559" s="10">
        <v>2</v>
      </c>
      <c r="M7559" s="10">
        <v>0</v>
      </c>
      <c r="N7559" s="10">
        <v>0</v>
      </c>
    </row>
    <row r="7560" spans="1:14" x14ac:dyDescent="0.15">
      <c r="A7560" t="str">
        <f t="shared" si="123"/>
        <v>202007_9_4562342690074</v>
      </c>
      <c r="B7560" s="10">
        <v>202007</v>
      </c>
      <c r="C7560" s="10">
        <v>9</v>
      </c>
      <c r="D7560" s="10" t="s">
        <v>37</v>
      </c>
      <c r="E7560" s="11">
        <v>4562342690074</v>
      </c>
      <c r="F7560" s="10">
        <v>0</v>
      </c>
      <c r="G7560" s="10">
        <v>0</v>
      </c>
      <c r="H7560" s="10" t="s">
        <v>24</v>
      </c>
      <c r="I7560" s="10" t="s">
        <v>19</v>
      </c>
      <c r="J7560" s="10" t="s">
        <v>329</v>
      </c>
      <c r="K7560" s="10">
        <v>18</v>
      </c>
      <c r="L7560" s="10">
        <v>1</v>
      </c>
      <c r="M7560" s="10">
        <v>0</v>
      </c>
      <c r="N7560" s="10">
        <v>0</v>
      </c>
    </row>
    <row r="7561" spans="1:14" x14ac:dyDescent="0.15">
      <c r="A7561" t="str">
        <f t="shared" si="123"/>
        <v>202007_9_4562342690081</v>
      </c>
      <c r="B7561" s="10">
        <v>202007</v>
      </c>
      <c r="C7561" s="10">
        <v>9</v>
      </c>
      <c r="D7561" s="10" t="s">
        <v>37</v>
      </c>
      <c r="E7561" s="11">
        <v>4562342690081</v>
      </c>
      <c r="F7561" s="10">
        <v>0</v>
      </c>
      <c r="G7561" s="10">
        <v>0</v>
      </c>
      <c r="H7561" s="10" t="s">
        <v>25</v>
      </c>
      <c r="I7561" s="10" t="s">
        <v>19</v>
      </c>
      <c r="J7561" s="10" t="s">
        <v>329</v>
      </c>
      <c r="K7561" s="10">
        <v>6</v>
      </c>
      <c r="L7561" s="10">
        <v>0</v>
      </c>
      <c r="M7561" s="10">
        <v>0</v>
      </c>
      <c r="N7561" s="10">
        <v>0</v>
      </c>
    </row>
    <row r="7562" spans="1:14" x14ac:dyDescent="0.15">
      <c r="A7562" t="str">
        <f t="shared" si="123"/>
        <v>202007_50_4562342690029</v>
      </c>
      <c r="B7562" s="10">
        <v>202007</v>
      </c>
      <c r="C7562" s="10">
        <v>50</v>
      </c>
      <c r="D7562" s="10" t="s">
        <v>43</v>
      </c>
      <c r="E7562" s="11">
        <v>4562342690029</v>
      </c>
      <c r="F7562" s="10">
        <v>0</v>
      </c>
      <c r="G7562" s="10">
        <v>0</v>
      </c>
      <c r="H7562" s="10" t="s">
        <v>18</v>
      </c>
      <c r="I7562" s="10" t="s">
        <v>19</v>
      </c>
      <c r="J7562" s="10" t="s">
        <v>329</v>
      </c>
      <c r="K7562" s="10">
        <v>15</v>
      </c>
      <c r="L7562" s="10">
        <v>0</v>
      </c>
      <c r="M7562" s="10">
        <v>0</v>
      </c>
      <c r="N7562" s="10">
        <v>0</v>
      </c>
    </row>
    <row r="7563" spans="1:14" x14ac:dyDescent="0.15">
      <c r="A7563" t="str">
        <f t="shared" si="123"/>
        <v>202007_50_4562342690036</v>
      </c>
      <c r="B7563" s="10">
        <v>202007</v>
      </c>
      <c r="C7563" s="10">
        <v>50</v>
      </c>
      <c r="D7563" s="10" t="s">
        <v>43</v>
      </c>
      <c r="E7563" s="11">
        <v>4562342690036</v>
      </c>
      <c r="F7563" s="10">
        <v>0</v>
      </c>
      <c r="G7563" s="10">
        <v>0</v>
      </c>
      <c r="H7563" s="10" t="s">
        <v>20</v>
      </c>
      <c r="I7563" s="10" t="s">
        <v>19</v>
      </c>
      <c r="J7563" s="10" t="s">
        <v>329</v>
      </c>
      <c r="K7563" s="10">
        <v>5</v>
      </c>
      <c r="L7563" s="10">
        <v>0</v>
      </c>
      <c r="M7563" s="10">
        <v>0</v>
      </c>
      <c r="N7563" s="10">
        <v>0</v>
      </c>
    </row>
    <row r="7564" spans="1:14" x14ac:dyDescent="0.15">
      <c r="A7564" t="str">
        <f t="shared" si="123"/>
        <v>202007_50_4562342690050</v>
      </c>
      <c r="B7564" s="10">
        <v>202007</v>
      </c>
      <c r="C7564" s="10">
        <v>50</v>
      </c>
      <c r="D7564" s="10" t="s">
        <v>43</v>
      </c>
      <c r="E7564" s="11">
        <v>4562342690050</v>
      </c>
      <c r="F7564" s="10">
        <v>0</v>
      </c>
      <c r="G7564" s="10">
        <v>0</v>
      </c>
      <c r="H7564" s="10" t="s">
        <v>22</v>
      </c>
      <c r="I7564" s="10" t="s">
        <v>19</v>
      </c>
      <c r="J7564" s="10" t="s">
        <v>329</v>
      </c>
      <c r="K7564" s="10">
        <v>7</v>
      </c>
      <c r="L7564" s="10">
        <v>0</v>
      </c>
      <c r="M7564" s="10">
        <v>0</v>
      </c>
      <c r="N7564" s="10">
        <v>0</v>
      </c>
    </row>
    <row r="7565" spans="1:14" x14ac:dyDescent="0.15">
      <c r="A7565" t="str">
        <f t="shared" si="123"/>
        <v>202007_50_4562342690043</v>
      </c>
      <c r="B7565" s="10">
        <v>202007</v>
      </c>
      <c r="C7565" s="10">
        <v>50</v>
      </c>
      <c r="D7565" s="10" t="s">
        <v>43</v>
      </c>
      <c r="E7565" s="11">
        <v>4562342690043</v>
      </c>
      <c r="F7565" s="10">
        <v>0</v>
      </c>
      <c r="G7565" s="10">
        <v>0</v>
      </c>
      <c r="H7565" s="10" t="s">
        <v>21</v>
      </c>
      <c r="I7565" s="10" t="s">
        <v>19</v>
      </c>
      <c r="J7565" s="10" t="s">
        <v>329</v>
      </c>
      <c r="K7565" s="10">
        <v>13</v>
      </c>
      <c r="L7565" s="10">
        <v>1</v>
      </c>
      <c r="M7565" s="10">
        <v>0</v>
      </c>
      <c r="N7565" s="10">
        <v>0</v>
      </c>
    </row>
    <row r="7566" spans="1:14" x14ac:dyDescent="0.15">
      <c r="A7566" t="str">
        <f t="shared" si="123"/>
        <v>202007_50_4562342690067</v>
      </c>
      <c r="B7566" s="10">
        <v>202007</v>
      </c>
      <c r="C7566" s="10">
        <v>50</v>
      </c>
      <c r="D7566" s="10" t="s">
        <v>43</v>
      </c>
      <c r="E7566" s="11">
        <v>4562342690067</v>
      </c>
      <c r="F7566" s="10">
        <v>0</v>
      </c>
      <c r="G7566" s="10">
        <v>0</v>
      </c>
      <c r="H7566" s="10" t="s">
        <v>23</v>
      </c>
      <c r="I7566" s="10" t="s">
        <v>19</v>
      </c>
      <c r="J7566" s="10" t="s">
        <v>329</v>
      </c>
      <c r="K7566" s="10">
        <v>18</v>
      </c>
      <c r="L7566" s="10">
        <v>0</v>
      </c>
      <c r="M7566" s="10">
        <v>0</v>
      </c>
      <c r="N7566" s="10">
        <v>0</v>
      </c>
    </row>
    <row r="7567" spans="1:14" x14ac:dyDescent="0.15">
      <c r="A7567" t="str">
        <f t="shared" si="123"/>
        <v>202007_50_4562342690074</v>
      </c>
      <c r="B7567" s="10">
        <v>202007</v>
      </c>
      <c r="C7567" s="10">
        <v>50</v>
      </c>
      <c r="D7567" s="10" t="s">
        <v>43</v>
      </c>
      <c r="E7567" s="11">
        <v>4562342690074</v>
      </c>
      <c r="F7567" s="10">
        <v>0</v>
      </c>
      <c r="G7567" s="10">
        <v>0</v>
      </c>
      <c r="H7567" s="10" t="s">
        <v>24</v>
      </c>
      <c r="I7567" s="10" t="s">
        <v>19</v>
      </c>
      <c r="J7567" s="10" t="s">
        <v>329</v>
      </c>
      <c r="K7567" s="10">
        <v>8</v>
      </c>
      <c r="L7567" s="10">
        <v>0</v>
      </c>
      <c r="M7567" s="10">
        <v>0</v>
      </c>
      <c r="N7567" s="10">
        <v>0</v>
      </c>
    </row>
    <row r="7568" spans="1:14" x14ac:dyDescent="0.15">
      <c r="A7568" t="str">
        <f t="shared" si="123"/>
        <v>202007_50_4562342690081</v>
      </c>
      <c r="B7568" s="10">
        <v>202007</v>
      </c>
      <c r="C7568" s="10">
        <v>50</v>
      </c>
      <c r="D7568" s="10" t="s">
        <v>43</v>
      </c>
      <c r="E7568" s="11">
        <v>4562342690081</v>
      </c>
      <c r="F7568" s="10">
        <v>0</v>
      </c>
      <c r="G7568" s="10">
        <v>0</v>
      </c>
      <c r="H7568" s="10" t="s">
        <v>25</v>
      </c>
      <c r="I7568" s="10" t="s">
        <v>19</v>
      </c>
      <c r="J7568" s="10" t="s">
        <v>329</v>
      </c>
      <c r="K7568" s="10">
        <v>1</v>
      </c>
      <c r="L7568" s="10">
        <v>0</v>
      </c>
      <c r="M7568" s="10">
        <v>0</v>
      </c>
      <c r="N7568" s="10">
        <v>0</v>
      </c>
    </row>
    <row r="7569" spans="1:14" x14ac:dyDescent="0.15">
      <c r="A7569" t="str">
        <f t="shared" si="123"/>
        <v>202007_87_4562342690029</v>
      </c>
      <c r="B7569" s="10">
        <v>202007</v>
      </c>
      <c r="C7569" s="10">
        <v>87</v>
      </c>
      <c r="D7569" s="10" t="s">
        <v>47</v>
      </c>
      <c r="E7569" s="11">
        <v>4562342690029</v>
      </c>
      <c r="F7569" s="10">
        <v>0</v>
      </c>
      <c r="G7569" s="10">
        <v>0</v>
      </c>
      <c r="H7569" s="10" t="s">
        <v>18</v>
      </c>
      <c r="I7569" s="10" t="s">
        <v>19</v>
      </c>
      <c r="J7569" s="10" t="s">
        <v>329</v>
      </c>
      <c r="K7569" s="10">
        <v>17</v>
      </c>
      <c r="L7569" s="10">
        <v>1</v>
      </c>
      <c r="M7569" s="10">
        <v>0</v>
      </c>
      <c r="N7569" s="10">
        <v>0</v>
      </c>
    </row>
    <row r="7570" spans="1:14" x14ac:dyDescent="0.15">
      <c r="A7570" t="str">
        <f t="shared" si="123"/>
        <v>202007_87_4562342690036</v>
      </c>
      <c r="B7570" s="10">
        <v>202007</v>
      </c>
      <c r="C7570" s="10">
        <v>87</v>
      </c>
      <c r="D7570" s="10" t="s">
        <v>47</v>
      </c>
      <c r="E7570" s="11">
        <v>4562342690036</v>
      </c>
      <c r="F7570" s="10">
        <v>0</v>
      </c>
      <c r="G7570" s="10">
        <v>0</v>
      </c>
      <c r="H7570" s="10" t="s">
        <v>20</v>
      </c>
      <c r="I7570" s="10" t="s">
        <v>19</v>
      </c>
      <c r="J7570" s="10" t="s">
        <v>329</v>
      </c>
      <c r="K7570" s="10">
        <v>5</v>
      </c>
      <c r="L7570" s="10">
        <v>0</v>
      </c>
      <c r="M7570" s="10">
        <v>0</v>
      </c>
      <c r="N7570" s="10">
        <v>0</v>
      </c>
    </row>
    <row r="7571" spans="1:14" x14ac:dyDescent="0.15">
      <c r="A7571" t="str">
        <f t="shared" si="123"/>
        <v>202007_87_4562342690050</v>
      </c>
      <c r="B7571" s="10">
        <v>202007</v>
      </c>
      <c r="C7571" s="10">
        <v>87</v>
      </c>
      <c r="D7571" s="10" t="s">
        <v>47</v>
      </c>
      <c r="E7571" s="11">
        <v>4562342690050</v>
      </c>
      <c r="F7571" s="10">
        <v>0</v>
      </c>
      <c r="G7571" s="10">
        <v>0</v>
      </c>
      <c r="H7571" s="10" t="s">
        <v>22</v>
      </c>
      <c r="I7571" s="10" t="s">
        <v>19</v>
      </c>
      <c r="J7571" s="10" t="s">
        <v>329</v>
      </c>
      <c r="K7571" s="10">
        <v>6</v>
      </c>
      <c r="L7571" s="10">
        <v>0</v>
      </c>
      <c r="M7571" s="10">
        <v>0</v>
      </c>
      <c r="N7571" s="10">
        <v>0</v>
      </c>
    </row>
    <row r="7572" spans="1:14" x14ac:dyDescent="0.15">
      <c r="A7572" t="str">
        <f t="shared" si="123"/>
        <v>202007_87_4562342690043</v>
      </c>
      <c r="B7572" s="10">
        <v>202007</v>
      </c>
      <c r="C7572" s="10">
        <v>87</v>
      </c>
      <c r="D7572" s="10" t="s">
        <v>47</v>
      </c>
      <c r="E7572" s="11">
        <v>4562342690043</v>
      </c>
      <c r="F7572" s="10">
        <v>0</v>
      </c>
      <c r="G7572" s="10">
        <v>0</v>
      </c>
      <c r="H7572" s="10" t="s">
        <v>21</v>
      </c>
      <c r="I7572" s="10" t="s">
        <v>19</v>
      </c>
      <c r="J7572" s="10" t="s">
        <v>329</v>
      </c>
      <c r="K7572" s="10">
        <v>10</v>
      </c>
      <c r="L7572" s="10">
        <v>2</v>
      </c>
      <c r="M7572" s="10">
        <v>0</v>
      </c>
      <c r="N7572" s="10">
        <v>0</v>
      </c>
    </row>
    <row r="7573" spans="1:14" x14ac:dyDescent="0.15">
      <c r="A7573" t="str">
        <f t="shared" si="123"/>
        <v>202007_87_4562342690067</v>
      </c>
      <c r="B7573" s="10">
        <v>202007</v>
      </c>
      <c r="C7573" s="10">
        <v>87</v>
      </c>
      <c r="D7573" s="10" t="s">
        <v>47</v>
      </c>
      <c r="E7573" s="11">
        <v>4562342690067</v>
      </c>
      <c r="F7573" s="10">
        <v>0</v>
      </c>
      <c r="G7573" s="10">
        <v>0</v>
      </c>
      <c r="H7573" s="10" t="s">
        <v>23</v>
      </c>
      <c r="I7573" s="10" t="s">
        <v>19</v>
      </c>
      <c r="J7573" s="10" t="s">
        <v>329</v>
      </c>
      <c r="K7573" s="10">
        <v>18</v>
      </c>
      <c r="L7573" s="10">
        <v>0</v>
      </c>
      <c r="M7573" s="10">
        <v>0</v>
      </c>
      <c r="N7573" s="10">
        <v>0</v>
      </c>
    </row>
    <row r="7574" spans="1:14" x14ac:dyDescent="0.15">
      <c r="A7574" t="str">
        <f t="shared" si="123"/>
        <v>202007_87_4562342690074</v>
      </c>
      <c r="B7574" s="10">
        <v>202007</v>
      </c>
      <c r="C7574" s="10">
        <v>87</v>
      </c>
      <c r="D7574" s="10" t="s">
        <v>47</v>
      </c>
      <c r="E7574" s="11">
        <v>4562342690074</v>
      </c>
      <c r="F7574" s="10">
        <v>0</v>
      </c>
      <c r="G7574" s="10">
        <v>0</v>
      </c>
      <c r="H7574" s="10" t="s">
        <v>24</v>
      </c>
      <c r="I7574" s="10" t="s">
        <v>19</v>
      </c>
      <c r="J7574" s="10" t="s">
        <v>329</v>
      </c>
      <c r="K7574" s="10">
        <v>8</v>
      </c>
      <c r="L7574" s="10">
        <v>0</v>
      </c>
      <c r="M7574" s="10">
        <v>0</v>
      </c>
      <c r="N7574" s="10">
        <v>0</v>
      </c>
    </row>
    <row r="7575" spans="1:14" x14ac:dyDescent="0.15">
      <c r="A7575" t="str">
        <f t="shared" si="123"/>
        <v>202007_87_4562342690081</v>
      </c>
      <c r="B7575" s="10">
        <v>202007</v>
      </c>
      <c r="C7575" s="10">
        <v>87</v>
      </c>
      <c r="D7575" s="10" t="s">
        <v>47</v>
      </c>
      <c r="E7575" s="11">
        <v>4562342690081</v>
      </c>
      <c r="F7575" s="10">
        <v>0</v>
      </c>
      <c r="G7575" s="10">
        <v>0</v>
      </c>
      <c r="H7575" s="10" t="s">
        <v>25</v>
      </c>
      <c r="I7575" s="10" t="s">
        <v>19</v>
      </c>
      <c r="J7575" s="10" t="s">
        <v>329</v>
      </c>
      <c r="K7575" s="10">
        <v>1</v>
      </c>
      <c r="L7575" s="10">
        <v>0</v>
      </c>
      <c r="M7575" s="10">
        <v>0</v>
      </c>
      <c r="N7575" s="10">
        <v>0</v>
      </c>
    </row>
    <row r="7576" spans="1:14" x14ac:dyDescent="0.15">
      <c r="A7576" t="str">
        <f t="shared" si="123"/>
        <v>202007_101_4562342690029</v>
      </c>
      <c r="B7576" s="10">
        <v>202007</v>
      </c>
      <c r="C7576" s="10">
        <v>101</v>
      </c>
      <c r="D7576" s="10" t="s">
        <v>50</v>
      </c>
      <c r="E7576" s="11">
        <v>4562342690029</v>
      </c>
      <c r="F7576" s="10">
        <v>0</v>
      </c>
      <c r="G7576" s="10">
        <v>0</v>
      </c>
      <c r="H7576" s="10" t="s">
        <v>18</v>
      </c>
      <c r="I7576" s="10" t="s">
        <v>19</v>
      </c>
      <c r="J7576" s="10" t="s">
        <v>329</v>
      </c>
      <c r="K7576" s="10">
        <v>18</v>
      </c>
      <c r="L7576" s="10">
        <v>0</v>
      </c>
      <c r="M7576" s="10">
        <v>0</v>
      </c>
      <c r="N7576" s="10">
        <v>0</v>
      </c>
    </row>
    <row r="7577" spans="1:14" x14ac:dyDescent="0.15">
      <c r="A7577" t="str">
        <f t="shared" si="123"/>
        <v>202007_101_4562342690036</v>
      </c>
      <c r="B7577" s="10">
        <v>202007</v>
      </c>
      <c r="C7577" s="10">
        <v>101</v>
      </c>
      <c r="D7577" s="10" t="s">
        <v>50</v>
      </c>
      <c r="E7577" s="11">
        <v>4562342690036</v>
      </c>
      <c r="F7577" s="10">
        <v>0</v>
      </c>
      <c r="G7577" s="10">
        <v>0</v>
      </c>
      <c r="H7577" s="10" t="s">
        <v>20</v>
      </c>
      <c r="I7577" s="10" t="s">
        <v>19</v>
      </c>
      <c r="J7577" s="10" t="s">
        <v>329</v>
      </c>
      <c r="K7577" s="10">
        <v>4</v>
      </c>
      <c r="L7577" s="10">
        <v>0</v>
      </c>
      <c r="M7577" s="10">
        <v>0</v>
      </c>
      <c r="N7577" s="10">
        <v>0</v>
      </c>
    </row>
    <row r="7578" spans="1:14" x14ac:dyDescent="0.15">
      <c r="A7578" t="str">
        <f t="shared" si="123"/>
        <v>202007_101_4562342690050</v>
      </c>
      <c r="B7578" s="10">
        <v>202007</v>
      </c>
      <c r="C7578" s="10">
        <v>101</v>
      </c>
      <c r="D7578" s="10" t="s">
        <v>50</v>
      </c>
      <c r="E7578" s="11">
        <v>4562342690050</v>
      </c>
      <c r="F7578" s="10">
        <v>0</v>
      </c>
      <c r="G7578" s="10">
        <v>0</v>
      </c>
      <c r="H7578" s="10" t="s">
        <v>22</v>
      </c>
      <c r="I7578" s="10" t="s">
        <v>19</v>
      </c>
      <c r="J7578" s="10" t="s">
        <v>329</v>
      </c>
      <c r="K7578" s="10">
        <v>6</v>
      </c>
      <c r="L7578" s="10">
        <v>0</v>
      </c>
      <c r="M7578" s="10">
        <v>0</v>
      </c>
      <c r="N7578" s="10">
        <v>0</v>
      </c>
    </row>
    <row r="7579" spans="1:14" x14ac:dyDescent="0.15">
      <c r="A7579" t="str">
        <f t="shared" si="123"/>
        <v>202007_101_4562342690043</v>
      </c>
      <c r="B7579" s="10">
        <v>202007</v>
      </c>
      <c r="C7579" s="10">
        <v>101</v>
      </c>
      <c r="D7579" s="10" t="s">
        <v>50</v>
      </c>
      <c r="E7579" s="11">
        <v>4562342690043</v>
      </c>
      <c r="F7579" s="10">
        <v>0</v>
      </c>
      <c r="G7579" s="10">
        <v>0</v>
      </c>
      <c r="H7579" s="10" t="s">
        <v>21</v>
      </c>
      <c r="I7579" s="10" t="s">
        <v>19</v>
      </c>
      <c r="J7579" s="10" t="s">
        <v>329</v>
      </c>
      <c r="K7579" s="10">
        <v>12</v>
      </c>
      <c r="L7579" s="10">
        <v>0</v>
      </c>
      <c r="M7579" s="10">
        <v>0</v>
      </c>
      <c r="N7579" s="10">
        <v>0</v>
      </c>
    </row>
    <row r="7580" spans="1:14" x14ac:dyDescent="0.15">
      <c r="A7580" t="str">
        <f t="shared" si="123"/>
        <v>202007_101_4562342690067</v>
      </c>
      <c r="B7580" s="10">
        <v>202007</v>
      </c>
      <c r="C7580" s="10">
        <v>101</v>
      </c>
      <c r="D7580" s="10" t="s">
        <v>50</v>
      </c>
      <c r="E7580" s="11">
        <v>4562342690067</v>
      </c>
      <c r="F7580" s="10">
        <v>0</v>
      </c>
      <c r="G7580" s="10">
        <v>0</v>
      </c>
      <c r="H7580" s="10" t="s">
        <v>23</v>
      </c>
      <c r="I7580" s="10" t="s">
        <v>19</v>
      </c>
      <c r="J7580" s="10" t="s">
        <v>329</v>
      </c>
      <c r="K7580" s="10">
        <v>22</v>
      </c>
      <c r="L7580" s="10">
        <v>0</v>
      </c>
      <c r="M7580" s="10">
        <v>0</v>
      </c>
      <c r="N7580" s="10">
        <v>0</v>
      </c>
    </row>
    <row r="7581" spans="1:14" x14ac:dyDescent="0.15">
      <c r="A7581" t="str">
        <f t="shared" si="123"/>
        <v>202007_101_4562342690074</v>
      </c>
      <c r="B7581" s="10">
        <v>202007</v>
      </c>
      <c r="C7581" s="10">
        <v>101</v>
      </c>
      <c r="D7581" s="10" t="s">
        <v>50</v>
      </c>
      <c r="E7581" s="11">
        <v>4562342690074</v>
      </c>
      <c r="F7581" s="10">
        <v>0</v>
      </c>
      <c r="G7581" s="10">
        <v>0</v>
      </c>
      <c r="H7581" s="10" t="s">
        <v>24</v>
      </c>
      <c r="I7581" s="10" t="s">
        <v>19</v>
      </c>
      <c r="J7581" s="10" t="s">
        <v>329</v>
      </c>
      <c r="K7581" s="10">
        <v>9</v>
      </c>
      <c r="L7581" s="10">
        <v>0</v>
      </c>
      <c r="M7581" s="10">
        <v>0</v>
      </c>
      <c r="N7581" s="10">
        <v>0</v>
      </c>
    </row>
    <row r="7582" spans="1:14" x14ac:dyDescent="0.15">
      <c r="A7582" t="str">
        <f t="shared" si="123"/>
        <v>202007_101_4562342690081</v>
      </c>
      <c r="B7582" s="10">
        <v>202007</v>
      </c>
      <c r="C7582" s="10">
        <v>101</v>
      </c>
      <c r="D7582" s="10" t="s">
        <v>50</v>
      </c>
      <c r="E7582" s="11">
        <v>4562342690081</v>
      </c>
      <c r="F7582" s="10">
        <v>0</v>
      </c>
      <c r="G7582" s="10">
        <v>0</v>
      </c>
      <c r="H7582" s="10" t="s">
        <v>25</v>
      </c>
      <c r="I7582" s="10" t="s">
        <v>19</v>
      </c>
      <c r="J7582" s="10" t="s">
        <v>329</v>
      </c>
      <c r="K7582" s="10">
        <v>3</v>
      </c>
      <c r="L7582" s="10">
        <v>1</v>
      </c>
      <c r="M7582" s="10">
        <v>0</v>
      </c>
      <c r="N7582" s="10">
        <v>0</v>
      </c>
    </row>
    <row r="7583" spans="1:14" x14ac:dyDescent="0.15">
      <c r="A7583" t="str">
        <f t="shared" si="123"/>
        <v>202007_130_4562342690029</v>
      </c>
      <c r="B7583" s="10">
        <v>202007</v>
      </c>
      <c r="C7583" s="10">
        <v>130</v>
      </c>
      <c r="D7583" s="10" t="s">
        <v>54</v>
      </c>
      <c r="E7583" s="11">
        <v>4562342690029</v>
      </c>
      <c r="F7583" s="10">
        <v>0</v>
      </c>
      <c r="G7583" s="10">
        <v>0</v>
      </c>
      <c r="H7583" s="10" t="s">
        <v>18</v>
      </c>
      <c r="I7583" s="10" t="s">
        <v>19</v>
      </c>
      <c r="J7583" s="10" t="s">
        <v>329</v>
      </c>
      <c r="K7583" s="10">
        <v>17</v>
      </c>
      <c r="L7583" s="10">
        <v>0</v>
      </c>
      <c r="M7583" s="10">
        <v>0</v>
      </c>
      <c r="N7583" s="10">
        <v>0</v>
      </c>
    </row>
    <row r="7584" spans="1:14" x14ac:dyDescent="0.15">
      <c r="A7584" t="str">
        <f t="shared" si="123"/>
        <v>202007_130_4562342690036</v>
      </c>
      <c r="B7584" s="10">
        <v>202007</v>
      </c>
      <c r="C7584" s="10">
        <v>130</v>
      </c>
      <c r="D7584" s="10" t="s">
        <v>54</v>
      </c>
      <c r="E7584" s="11">
        <v>4562342690036</v>
      </c>
      <c r="F7584" s="10">
        <v>0</v>
      </c>
      <c r="G7584" s="10">
        <v>0</v>
      </c>
      <c r="H7584" s="10" t="s">
        <v>20</v>
      </c>
      <c r="I7584" s="10" t="s">
        <v>19</v>
      </c>
      <c r="J7584" s="10" t="s">
        <v>329</v>
      </c>
      <c r="K7584" s="10">
        <v>4</v>
      </c>
      <c r="L7584" s="10">
        <v>0</v>
      </c>
      <c r="M7584" s="10">
        <v>0</v>
      </c>
      <c r="N7584" s="10">
        <v>0</v>
      </c>
    </row>
    <row r="7585" spans="1:14" x14ac:dyDescent="0.15">
      <c r="A7585" t="str">
        <f t="shared" si="123"/>
        <v>202007_130_4562342690050</v>
      </c>
      <c r="B7585" s="10">
        <v>202007</v>
      </c>
      <c r="C7585" s="10">
        <v>130</v>
      </c>
      <c r="D7585" s="10" t="s">
        <v>54</v>
      </c>
      <c r="E7585" s="11">
        <v>4562342690050</v>
      </c>
      <c r="F7585" s="10">
        <v>0</v>
      </c>
      <c r="G7585" s="10">
        <v>0</v>
      </c>
      <c r="H7585" s="10" t="s">
        <v>22</v>
      </c>
      <c r="I7585" s="10" t="s">
        <v>19</v>
      </c>
      <c r="J7585" s="10" t="s">
        <v>329</v>
      </c>
      <c r="K7585" s="10">
        <v>3</v>
      </c>
      <c r="L7585" s="10">
        <v>0</v>
      </c>
      <c r="M7585" s="10">
        <v>0</v>
      </c>
      <c r="N7585" s="10">
        <v>0</v>
      </c>
    </row>
    <row r="7586" spans="1:14" x14ac:dyDescent="0.15">
      <c r="A7586" t="str">
        <f t="shared" si="123"/>
        <v>202007_130_4562342690043</v>
      </c>
      <c r="B7586" s="10">
        <v>202007</v>
      </c>
      <c r="C7586" s="10">
        <v>130</v>
      </c>
      <c r="D7586" s="10" t="s">
        <v>54</v>
      </c>
      <c r="E7586" s="11">
        <v>4562342690043</v>
      </c>
      <c r="F7586" s="10">
        <v>0</v>
      </c>
      <c r="G7586" s="10">
        <v>0</v>
      </c>
      <c r="H7586" s="10" t="s">
        <v>21</v>
      </c>
      <c r="I7586" s="10" t="s">
        <v>19</v>
      </c>
      <c r="J7586" s="10" t="s">
        <v>329</v>
      </c>
      <c r="K7586" s="10">
        <v>10</v>
      </c>
      <c r="L7586" s="10">
        <v>1</v>
      </c>
      <c r="M7586" s="10">
        <v>0</v>
      </c>
      <c r="N7586" s="10">
        <v>0</v>
      </c>
    </row>
    <row r="7587" spans="1:14" x14ac:dyDescent="0.15">
      <c r="A7587" t="str">
        <f t="shared" si="123"/>
        <v>202007_130_4562342690067</v>
      </c>
      <c r="B7587" s="10">
        <v>202007</v>
      </c>
      <c r="C7587" s="10">
        <v>130</v>
      </c>
      <c r="D7587" s="10" t="s">
        <v>54</v>
      </c>
      <c r="E7587" s="11">
        <v>4562342690067</v>
      </c>
      <c r="F7587" s="10">
        <v>0</v>
      </c>
      <c r="G7587" s="10">
        <v>0</v>
      </c>
      <c r="H7587" s="10" t="s">
        <v>23</v>
      </c>
      <c r="I7587" s="10" t="s">
        <v>19</v>
      </c>
      <c r="J7587" s="10" t="s">
        <v>329</v>
      </c>
      <c r="K7587" s="10">
        <v>23</v>
      </c>
      <c r="L7587" s="10">
        <v>0</v>
      </c>
      <c r="M7587" s="10">
        <v>0</v>
      </c>
      <c r="N7587" s="10">
        <v>0</v>
      </c>
    </row>
    <row r="7588" spans="1:14" x14ac:dyDescent="0.15">
      <c r="A7588" t="str">
        <f t="shared" si="123"/>
        <v>202007_130_4562342690074</v>
      </c>
      <c r="B7588" s="10">
        <v>202007</v>
      </c>
      <c r="C7588" s="10">
        <v>130</v>
      </c>
      <c r="D7588" s="10" t="s">
        <v>54</v>
      </c>
      <c r="E7588" s="11">
        <v>4562342690074</v>
      </c>
      <c r="F7588" s="10">
        <v>0</v>
      </c>
      <c r="G7588" s="10">
        <v>0</v>
      </c>
      <c r="H7588" s="10" t="s">
        <v>24</v>
      </c>
      <c r="I7588" s="10" t="s">
        <v>19</v>
      </c>
      <c r="J7588" s="10" t="s">
        <v>329</v>
      </c>
      <c r="K7588" s="10">
        <v>8</v>
      </c>
      <c r="L7588" s="10">
        <v>0</v>
      </c>
      <c r="M7588" s="10">
        <v>0</v>
      </c>
      <c r="N7588" s="10">
        <v>0</v>
      </c>
    </row>
    <row r="7589" spans="1:14" x14ac:dyDescent="0.15">
      <c r="A7589" t="str">
        <f t="shared" si="123"/>
        <v>202007_130_4562342690081</v>
      </c>
      <c r="B7589" s="10">
        <v>202007</v>
      </c>
      <c r="C7589" s="10">
        <v>130</v>
      </c>
      <c r="D7589" s="10" t="s">
        <v>54</v>
      </c>
      <c r="E7589" s="11">
        <v>4562342690081</v>
      </c>
      <c r="F7589" s="10">
        <v>0</v>
      </c>
      <c r="G7589" s="10">
        <v>0</v>
      </c>
      <c r="H7589" s="10" t="s">
        <v>25</v>
      </c>
      <c r="I7589" s="10" t="s">
        <v>19</v>
      </c>
      <c r="J7589" s="10" t="s">
        <v>329</v>
      </c>
      <c r="K7589" s="10">
        <v>4</v>
      </c>
      <c r="L7589" s="10">
        <v>0</v>
      </c>
      <c r="M7589" s="10">
        <v>0</v>
      </c>
      <c r="N7589" s="10">
        <v>0</v>
      </c>
    </row>
    <row r="7590" spans="1:14" x14ac:dyDescent="0.15">
      <c r="A7590" t="str">
        <f t="shared" si="123"/>
        <v>202007_158_4562342690029</v>
      </c>
      <c r="B7590" s="10">
        <v>202007</v>
      </c>
      <c r="C7590" s="10">
        <v>158</v>
      </c>
      <c r="D7590" s="10" t="s">
        <v>58</v>
      </c>
      <c r="E7590" s="11">
        <v>4562342690029</v>
      </c>
      <c r="F7590" s="10">
        <v>0</v>
      </c>
      <c r="G7590" s="10">
        <v>0</v>
      </c>
      <c r="H7590" s="10" t="s">
        <v>18</v>
      </c>
      <c r="I7590" s="10" t="s">
        <v>19</v>
      </c>
      <c r="J7590" s="10" t="s">
        <v>329</v>
      </c>
      <c r="K7590" s="10">
        <v>19</v>
      </c>
      <c r="L7590" s="10">
        <v>1</v>
      </c>
      <c r="M7590" s="10">
        <v>0</v>
      </c>
      <c r="N7590" s="10">
        <v>0</v>
      </c>
    </row>
    <row r="7591" spans="1:14" x14ac:dyDescent="0.15">
      <c r="A7591" t="str">
        <f t="shared" si="123"/>
        <v>202007_158_4562342690036</v>
      </c>
      <c r="B7591" s="10">
        <v>202007</v>
      </c>
      <c r="C7591" s="10">
        <v>158</v>
      </c>
      <c r="D7591" s="10" t="s">
        <v>58</v>
      </c>
      <c r="E7591" s="11">
        <v>4562342690036</v>
      </c>
      <c r="F7591" s="10">
        <v>0</v>
      </c>
      <c r="G7591" s="10">
        <v>0</v>
      </c>
      <c r="H7591" s="10" t="s">
        <v>20</v>
      </c>
      <c r="I7591" s="10" t="s">
        <v>19</v>
      </c>
      <c r="J7591" s="10" t="s">
        <v>329</v>
      </c>
      <c r="K7591" s="10">
        <v>1</v>
      </c>
      <c r="L7591" s="10">
        <v>0</v>
      </c>
      <c r="M7591" s="10">
        <v>0</v>
      </c>
      <c r="N7591" s="10">
        <v>0</v>
      </c>
    </row>
    <row r="7592" spans="1:14" x14ac:dyDescent="0.15">
      <c r="A7592" t="str">
        <f t="shared" si="123"/>
        <v>202007_158_4562342690050</v>
      </c>
      <c r="B7592" s="10">
        <v>202007</v>
      </c>
      <c r="C7592" s="10">
        <v>158</v>
      </c>
      <c r="D7592" s="10" t="s">
        <v>58</v>
      </c>
      <c r="E7592" s="11">
        <v>4562342690050</v>
      </c>
      <c r="F7592" s="10">
        <v>0</v>
      </c>
      <c r="G7592" s="10">
        <v>0</v>
      </c>
      <c r="H7592" s="10" t="s">
        <v>22</v>
      </c>
      <c r="I7592" s="10" t="s">
        <v>19</v>
      </c>
      <c r="J7592" s="10" t="s">
        <v>329</v>
      </c>
      <c r="K7592" s="10">
        <v>5</v>
      </c>
      <c r="L7592" s="10">
        <v>1</v>
      </c>
      <c r="M7592" s="10">
        <v>0</v>
      </c>
      <c r="N7592" s="10">
        <v>0</v>
      </c>
    </row>
    <row r="7593" spans="1:14" x14ac:dyDescent="0.15">
      <c r="A7593" t="str">
        <f t="shared" si="123"/>
        <v>202007_158_4562342690043</v>
      </c>
      <c r="B7593" s="10">
        <v>202007</v>
      </c>
      <c r="C7593" s="10">
        <v>158</v>
      </c>
      <c r="D7593" s="10" t="s">
        <v>58</v>
      </c>
      <c r="E7593" s="11">
        <v>4562342690043</v>
      </c>
      <c r="F7593" s="10">
        <v>0</v>
      </c>
      <c r="G7593" s="10">
        <v>0</v>
      </c>
      <c r="H7593" s="10" t="s">
        <v>21</v>
      </c>
      <c r="I7593" s="10" t="s">
        <v>19</v>
      </c>
      <c r="J7593" s="10" t="s">
        <v>329</v>
      </c>
      <c r="K7593" s="10">
        <v>9</v>
      </c>
      <c r="L7593" s="10">
        <v>2</v>
      </c>
      <c r="M7593" s="10">
        <v>0</v>
      </c>
      <c r="N7593" s="10">
        <v>0</v>
      </c>
    </row>
    <row r="7594" spans="1:14" x14ac:dyDescent="0.15">
      <c r="A7594" t="str">
        <f t="shared" si="123"/>
        <v>202007_158_4562342690067</v>
      </c>
      <c r="B7594" s="10">
        <v>202007</v>
      </c>
      <c r="C7594" s="10">
        <v>158</v>
      </c>
      <c r="D7594" s="10" t="s">
        <v>58</v>
      </c>
      <c r="E7594" s="11">
        <v>4562342690067</v>
      </c>
      <c r="F7594" s="10">
        <v>0</v>
      </c>
      <c r="G7594" s="10">
        <v>0</v>
      </c>
      <c r="H7594" s="10" t="s">
        <v>23</v>
      </c>
      <c r="I7594" s="10" t="s">
        <v>19</v>
      </c>
      <c r="J7594" s="10" t="s">
        <v>329</v>
      </c>
      <c r="K7594" s="10">
        <v>16</v>
      </c>
      <c r="L7594" s="10">
        <v>2</v>
      </c>
      <c r="M7594" s="10">
        <v>0</v>
      </c>
      <c r="N7594" s="10">
        <v>0</v>
      </c>
    </row>
    <row r="7595" spans="1:14" x14ac:dyDescent="0.15">
      <c r="A7595" t="str">
        <f t="shared" ref="A7595:A7658" si="124">B7595&amp;"_"&amp;C7595&amp;"_"&amp;E7595</f>
        <v>202007_158_4562342690074</v>
      </c>
      <c r="B7595" s="10">
        <v>202007</v>
      </c>
      <c r="C7595" s="10">
        <v>158</v>
      </c>
      <c r="D7595" s="10" t="s">
        <v>58</v>
      </c>
      <c r="E7595" s="11">
        <v>4562342690074</v>
      </c>
      <c r="F7595" s="10">
        <v>0</v>
      </c>
      <c r="G7595" s="10">
        <v>0</v>
      </c>
      <c r="H7595" s="10" t="s">
        <v>24</v>
      </c>
      <c r="I7595" s="10" t="s">
        <v>19</v>
      </c>
      <c r="J7595" s="10" t="s">
        <v>329</v>
      </c>
      <c r="K7595" s="10">
        <v>13</v>
      </c>
      <c r="L7595" s="10">
        <v>0</v>
      </c>
      <c r="M7595" s="10">
        <v>0</v>
      </c>
      <c r="N7595" s="10">
        <v>0</v>
      </c>
    </row>
    <row r="7596" spans="1:14" x14ac:dyDescent="0.15">
      <c r="A7596" t="str">
        <f t="shared" si="124"/>
        <v>202007_158_4562342690081</v>
      </c>
      <c r="B7596" s="10">
        <v>202007</v>
      </c>
      <c r="C7596" s="10">
        <v>158</v>
      </c>
      <c r="D7596" s="10" t="s">
        <v>58</v>
      </c>
      <c r="E7596" s="11">
        <v>4562342690081</v>
      </c>
      <c r="F7596" s="10">
        <v>0</v>
      </c>
      <c r="G7596" s="10">
        <v>0</v>
      </c>
      <c r="H7596" s="10" t="s">
        <v>25</v>
      </c>
      <c r="I7596" s="10" t="s">
        <v>19</v>
      </c>
      <c r="J7596" s="10" t="s">
        <v>329</v>
      </c>
      <c r="K7596" s="10">
        <v>2</v>
      </c>
      <c r="L7596" s="10">
        <v>1</v>
      </c>
      <c r="M7596" s="10">
        <v>0</v>
      </c>
      <c r="N7596" s="10">
        <v>0</v>
      </c>
    </row>
    <row r="7597" spans="1:14" x14ac:dyDescent="0.15">
      <c r="A7597" t="str">
        <f t="shared" si="124"/>
        <v>202007_362_4562342690029</v>
      </c>
      <c r="B7597" s="10">
        <v>202007</v>
      </c>
      <c r="C7597" s="10">
        <v>362</v>
      </c>
      <c r="D7597" s="10" t="s">
        <v>91</v>
      </c>
      <c r="E7597" s="11">
        <v>4562342690029</v>
      </c>
      <c r="F7597" s="10">
        <v>0</v>
      </c>
      <c r="G7597" s="10">
        <v>0</v>
      </c>
      <c r="H7597" s="10" t="s">
        <v>18</v>
      </c>
      <c r="I7597" s="10" t="s">
        <v>19</v>
      </c>
      <c r="J7597" s="10" t="s">
        <v>329</v>
      </c>
      <c r="K7597" s="10">
        <v>13</v>
      </c>
      <c r="L7597" s="10">
        <v>2</v>
      </c>
      <c r="M7597" s="10">
        <v>0</v>
      </c>
      <c r="N7597" s="10">
        <v>0</v>
      </c>
    </row>
    <row r="7598" spans="1:14" x14ac:dyDescent="0.15">
      <c r="A7598" t="str">
        <f t="shared" si="124"/>
        <v>202007_362_4562342690036</v>
      </c>
      <c r="B7598" s="10">
        <v>202007</v>
      </c>
      <c r="C7598" s="10">
        <v>362</v>
      </c>
      <c r="D7598" s="10" t="s">
        <v>91</v>
      </c>
      <c r="E7598" s="11">
        <v>4562342690036</v>
      </c>
      <c r="F7598" s="10">
        <v>0</v>
      </c>
      <c r="G7598" s="10">
        <v>0</v>
      </c>
      <c r="H7598" s="10" t="s">
        <v>20</v>
      </c>
      <c r="I7598" s="10" t="s">
        <v>19</v>
      </c>
      <c r="J7598" s="10" t="s">
        <v>329</v>
      </c>
      <c r="K7598" s="10">
        <v>4</v>
      </c>
      <c r="L7598" s="10">
        <v>0</v>
      </c>
      <c r="M7598" s="10">
        <v>0</v>
      </c>
      <c r="N7598" s="10">
        <v>0</v>
      </c>
    </row>
    <row r="7599" spans="1:14" x14ac:dyDescent="0.15">
      <c r="A7599" t="str">
        <f t="shared" si="124"/>
        <v>202007_362_4562342690050</v>
      </c>
      <c r="B7599" s="10">
        <v>202007</v>
      </c>
      <c r="C7599" s="10">
        <v>362</v>
      </c>
      <c r="D7599" s="10" t="s">
        <v>91</v>
      </c>
      <c r="E7599" s="11">
        <v>4562342690050</v>
      </c>
      <c r="F7599" s="10">
        <v>0</v>
      </c>
      <c r="G7599" s="10">
        <v>0</v>
      </c>
      <c r="H7599" s="10" t="s">
        <v>22</v>
      </c>
      <c r="I7599" s="10" t="s">
        <v>19</v>
      </c>
      <c r="J7599" s="10" t="s">
        <v>329</v>
      </c>
      <c r="K7599" s="10">
        <v>3</v>
      </c>
      <c r="L7599" s="10">
        <v>1</v>
      </c>
      <c r="M7599" s="10">
        <v>0</v>
      </c>
      <c r="N7599" s="10">
        <v>0</v>
      </c>
    </row>
    <row r="7600" spans="1:14" x14ac:dyDescent="0.15">
      <c r="A7600" t="str">
        <f t="shared" si="124"/>
        <v>202007_362_4562342690043</v>
      </c>
      <c r="B7600" s="10">
        <v>202007</v>
      </c>
      <c r="C7600" s="10">
        <v>362</v>
      </c>
      <c r="D7600" s="10" t="s">
        <v>91</v>
      </c>
      <c r="E7600" s="11">
        <v>4562342690043</v>
      </c>
      <c r="F7600" s="10">
        <v>0</v>
      </c>
      <c r="G7600" s="10">
        <v>0</v>
      </c>
      <c r="H7600" s="10" t="s">
        <v>21</v>
      </c>
      <c r="I7600" s="10" t="s">
        <v>19</v>
      </c>
      <c r="J7600" s="10" t="s">
        <v>329</v>
      </c>
      <c r="K7600" s="10">
        <v>24</v>
      </c>
      <c r="L7600" s="10">
        <v>0</v>
      </c>
      <c r="M7600" s="10">
        <v>0</v>
      </c>
      <c r="N7600" s="10">
        <v>0</v>
      </c>
    </row>
    <row r="7601" spans="1:14" x14ac:dyDescent="0.15">
      <c r="A7601" t="str">
        <f t="shared" si="124"/>
        <v>202007_362_4562342690067</v>
      </c>
      <c r="B7601" s="10">
        <v>202007</v>
      </c>
      <c r="C7601" s="10">
        <v>362</v>
      </c>
      <c r="D7601" s="10" t="s">
        <v>91</v>
      </c>
      <c r="E7601" s="11">
        <v>4562342690067</v>
      </c>
      <c r="F7601" s="10">
        <v>0</v>
      </c>
      <c r="G7601" s="10">
        <v>0</v>
      </c>
      <c r="H7601" s="10" t="s">
        <v>23</v>
      </c>
      <c r="I7601" s="10" t="s">
        <v>19</v>
      </c>
      <c r="J7601" s="10" t="s">
        <v>329</v>
      </c>
      <c r="K7601" s="10">
        <v>19</v>
      </c>
      <c r="L7601" s="10">
        <v>1</v>
      </c>
      <c r="M7601" s="10">
        <v>0</v>
      </c>
      <c r="N7601" s="10">
        <v>0</v>
      </c>
    </row>
    <row r="7602" spans="1:14" x14ac:dyDescent="0.15">
      <c r="A7602" t="str">
        <f t="shared" si="124"/>
        <v>202007_362_4562342690074</v>
      </c>
      <c r="B7602" s="10">
        <v>202007</v>
      </c>
      <c r="C7602" s="10">
        <v>362</v>
      </c>
      <c r="D7602" s="10" t="s">
        <v>91</v>
      </c>
      <c r="E7602" s="11">
        <v>4562342690074</v>
      </c>
      <c r="F7602" s="10">
        <v>0</v>
      </c>
      <c r="G7602" s="10">
        <v>0</v>
      </c>
      <c r="H7602" s="10" t="s">
        <v>24</v>
      </c>
      <c r="I7602" s="10" t="s">
        <v>19</v>
      </c>
      <c r="J7602" s="10" t="s">
        <v>329</v>
      </c>
      <c r="K7602" s="10">
        <v>12</v>
      </c>
      <c r="L7602" s="10">
        <v>0</v>
      </c>
      <c r="M7602" s="10">
        <v>0</v>
      </c>
      <c r="N7602" s="10">
        <v>0</v>
      </c>
    </row>
    <row r="7603" spans="1:14" x14ac:dyDescent="0.15">
      <c r="A7603" t="str">
        <f t="shared" si="124"/>
        <v>202007_362_4562342690081</v>
      </c>
      <c r="B7603" s="10">
        <v>202007</v>
      </c>
      <c r="C7603" s="10">
        <v>362</v>
      </c>
      <c r="D7603" s="10" t="s">
        <v>91</v>
      </c>
      <c r="E7603" s="11">
        <v>4562342690081</v>
      </c>
      <c r="F7603" s="10">
        <v>0</v>
      </c>
      <c r="G7603" s="10">
        <v>0</v>
      </c>
      <c r="H7603" s="10" t="s">
        <v>25</v>
      </c>
      <c r="I7603" s="10" t="s">
        <v>19</v>
      </c>
      <c r="J7603" s="10" t="s">
        <v>329</v>
      </c>
      <c r="K7603" s="10">
        <v>0</v>
      </c>
      <c r="L7603" s="10">
        <v>0</v>
      </c>
      <c r="M7603" s="10">
        <v>0</v>
      </c>
      <c r="N7603" s="10">
        <v>0</v>
      </c>
    </row>
    <row r="7604" spans="1:14" x14ac:dyDescent="0.15">
      <c r="A7604" t="str">
        <f t="shared" si="124"/>
        <v>202007_37_4562342690029</v>
      </c>
      <c r="B7604" s="10">
        <v>202007</v>
      </c>
      <c r="C7604" s="10">
        <v>37</v>
      </c>
      <c r="D7604" s="10" t="s">
        <v>39</v>
      </c>
      <c r="E7604" s="11">
        <v>4562342690029</v>
      </c>
      <c r="F7604" s="10">
        <v>0</v>
      </c>
      <c r="G7604" s="10">
        <v>0</v>
      </c>
      <c r="H7604" s="10" t="s">
        <v>18</v>
      </c>
      <c r="I7604" s="10" t="s">
        <v>19</v>
      </c>
      <c r="J7604" s="10" t="s">
        <v>329</v>
      </c>
      <c r="K7604" s="10">
        <v>12</v>
      </c>
      <c r="L7604" s="10">
        <v>0</v>
      </c>
      <c r="M7604" s="10">
        <v>0</v>
      </c>
      <c r="N7604" s="10">
        <v>0</v>
      </c>
    </row>
    <row r="7605" spans="1:14" x14ac:dyDescent="0.15">
      <c r="A7605" t="str">
        <f t="shared" si="124"/>
        <v>202007_37_4562342690036</v>
      </c>
      <c r="B7605" s="10">
        <v>202007</v>
      </c>
      <c r="C7605" s="10">
        <v>37</v>
      </c>
      <c r="D7605" s="10" t="s">
        <v>39</v>
      </c>
      <c r="E7605" s="11">
        <v>4562342690036</v>
      </c>
      <c r="F7605" s="10">
        <v>0</v>
      </c>
      <c r="G7605" s="10">
        <v>0</v>
      </c>
      <c r="H7605" s="10" t="s">
        <v>20</v>
      </c>
      <c r="I7605" s="10" t="s">
        <v>19</v>
      </c>
      <c r="J7605" s="10" t="s">
        <v>329</v>
      </c>
      <c r="K7605" s="10">
        <v>4</v>
      </c>
      <c r="L7605" s="10">
        <v>0</v>
      </c>
      <c r="M7605" s="10">
        <v>0</v>
      </c>
      <c r="N7605" s="10">
        <v>0</v>
      </c>
    </row>
    <row r="7606" spans="1:14" x14ac:dyDescent="0.15">
      <c r="A7606" t="str">
        <f t="shared" si="124"/>
        <v>202007_37_4562342690050</v>
      </c>
      <c r="B7606" s="10">
        <v>202007</v>
      </c>
      <c r="C7606" s="10">
        <v>37</v>
      </c>
      <c r="D7606" s="10" t="s">
        <v>39</v>
      </c>
      <c r="E7606" s="11">
        <v>4562342690050</v>
      </c>
      <c r="F7606" s="10">
        <v>0</v>
      </c>
      <c r="G7606" s="10">
        <v>0</v>
      </c>
      <c r="H7606" s="10" t="s">
        <v>22</v>
      </c>
      <c r="I7606" s="10" t="s">
        <v>19</v>
      </c>
      <c r="J7606" s="10" t="s">
        <v>329</v>
      </c>
      <c r="K7606" s="10">
        <v>2</v>
      </c>
      <c r="L7606" s="10">
        <v>0</v>
      </c>
      <c r="M7606" s="10">
        <v>0</v>
      </c>
      <c r="N7606" s="10">
        <v>0</v>
      </c>
    </row>
    <row r="7607" spans="1:14" x14ac:dyDescent="0.15">
      <c r="A7607" t="str">
        <f t="shared" si="124"/>
        <v>202007_37_4562342690043</v>
      </c>
      <c r="B7607" s="10">
        <v>202007</v>
      </c>
      <c r="C7607" s="10">
        <v>37</v>
      </c>
      <c r="D7607" s="10" t="s">
        <v>39</v>
      </c>
      <c r="E7607" s="11">
        <v>4562342690043</v>
      </c>
      <c r="F7607" s="10">
        <v>0</v>
      </c>
      <c r="G7607" s="10">
        <v>0</v>
      </c>
      <c r="H7607" s="10" t="s">
        <v>21</v>
      </c>
      <c r="I7607" s="10" t="s">
        <v>19</v>
      </c>
      <c r="J7607" s="10" t="s">
        <v>329</v>
      </c>
      <c r="K7607" s="10">
        <v>12</v>
      </c>
      <c r="L7607" s="10">
        <v>0</v>
      </c>
      <c r="M7607" s="10">
        <v>0</v>
      </c>
      <c r="N7607" s="10">
        <v>0</v>
      </c>
    </row>
    <row r="7608" spans="1:14" x14ac:dyDescent="0.15">
      <c r="A7608" t="str">
        <f t="shared" si="124"/>
        <v>202007_37_4562342690067</v>
      </c>
      <c r="B7608" s="10">
        <v>202007</v>
      </c>
      <c r="C7608" s="10">
        <v>37</v>
      </c>
      <c r="D7608" s="10" t="s">
        <v>39</v>
      </c>
      <c r="E7608" s="11">
        <v>4562342690067</v>
      </c>
      <c r="F7608" s="10">
        <v>0</v>
      </c>
      <c r="G7608" s="10">
        <v>0</v>
      </c>
      <c r="H7608" s="10" t="s">
        <v>23</v>
      </c>
      <c r="I7608" s="10" t="s">
        <v>19</v>
      </c>
      <c r="J7608" s="10" t="s">
        <v>329</v>
      </c>
      <c r="K7608" s="10">
        <v>19</v>
      </c>
      <c r="L7608" s="10">
        <v>0</v>
      </c>
      <c r="M7608" s="10">
        <v>0</v>
      </c>
      <c r="N7608" s="10">
        <v>0</v>
      </c>
    </row>
    <row r="7609" spans="1:14" x14ac:dyDescent="0.15">
      <c r="A7609" t="str">
        <f t="shared" si="124"/>
        <v>202007_37_4562342690074</v>
      </c>
      <c r="B7609" s="10">
        <v>202007</v>
      </c>
      <c r="C7609" s="10">
        <v>37</v>
      </c>
      <c r="D7609" s="10" t="s">
        <v>39</v>
      </c>
      <c r="E7609" s="11">
        <v>4562342690074</v>
      </c>
      <c r="F7609" s="10">
        <v>0</v>
      </c>
      <c r="G7609" s="10">
        <v>0</v>
      </c>
      <c r="H7609" s="10" t="s">
        <v>24</v>
      </c>
      <c r="I7609" s="10" t="s">
        <v>19</v>
      </c>
      <c r="J7609" s="10" t="s">
        <v>329</v>
      </c>
      <c r="K7609" s="10">
        <v>12</v>
      </c>
      <c r="L7609" s="10">
        <v>1</v>
      </c>
      <c r="M7609" s="10">
        <v>0</v>
      </c>
      <c r="N7609" s="10">
        <v>0</v>
      </c>
    </row>
    <row r="7610" spans="1:14" x14ac:dyDescent="0.15">
      <c r="A7610" t="str">
        <f t="shared" si="124"/>
        <v>202007_37_4562342690081</v>
      </c>
      <c r="B7610" s="10">
        <v>202007</v>
      </c>
      <c r="C7610" s="10">
        <v>37</v>
      </c>
      <c r="D7610" s="10" t="s">
        <v>39</v>
      </c>
      <c r="E7610" s="11">
        <v>4562342690081</v>
      </c>
      <c r="F7610" s="10">
        <v>0</v>
      </c>
      <c r="G7610" s="10">
        <v>0</v>
      </c>
      <c r="H7610" s="10" t="s">
        <v>25</v>
      </c>
      <c r="I7610" s="10" t="s">
        <v>19</v>
      </c>
      <c r="J7610" s="10" t="s">
        <v>329</v>
      </c>
      <c r="K7610" s="10">
        <v>2</v>
      </c>
      <c r="L7610" s="10">
        <v>0</v>
      </c>
      <c r="M7610" s="10">
        <v>0</v>
      </c>
      <c r="N7610" s="10">
        <v>0</v>
      </c>
    </row>
    <row r="7611" spans="1:14" x14ac:dyDescent="0.15">
      <c r="A7611" t="str">
        <f t="shared" si="124"/>
        <v>202007_41_4562342690029</v>
      </c>
      <c r="B7611" s="10">
        <v>202007</v>
      </c>
      <c r="C7611" s="10">
        <v>41</v>
      </c>
      <c r="D7611" s="10" t="s">
        <v>41</v>
      </c>
      <c r="E7611" s="11">
        <v>4562342690029</v>
      </c>
      <c r="F7611" s="10">
        <v>0</v>
      </c>
      <c r="G7611" s="10">
        <v>0</v>
      </c>
      <c r="H7611" s="10" t="s">
        <v>18</v>
      </c>
      <c r="I7611" s="10" t="s">
        <v>19</v>
      </c>
      <c r="J7611" s="10" t="s">
        <v>329</v>
      </c>
      <c r="K7611" s="10">
        <v>12</v>
      </c>
      <c r="L7611" s="10">
        <v>0</v>
      </c>
      <c r="M7611" s="10">
        <v>0</v>
      </c>
      <c r="N7611" s="10">
        <v>0</v>
      </c>
    </row>
    <row r="7612" spans="1:14" x14ac:dyDescent="0.15">
      <c r="A7612" t="str">
        <f t="shared" si="124"/>
        <v>202007_41_4562342690036</v>
      </c>
      <c r="B7612" s="10">
        <v>202007</v>
      </c>
      <c r="C7612" s="10">
        <v>41</v>
      </c>
      <c r="D7612" s="10" t="s">
        <v>41</v>
      </c>
      <c r="E7612" s="11">
        <v>4562342690036</v>
      </c>
      <c r="F7612" s="10">
        <v>0</v>
      </c>
      <c r="G7612" s="10">
        <v>0</v>
      </c>
      <c r="H7612" s="10" t="s">
        <v>20</v>
      </c>
      <c r="I7612" s="10" t="s">
        <v>19</v>
      </c>
      <c r="J7612" s="10" t="s">
        <v>329</v>
      </c>
      <c r="K7612" s="10">
        <v>6</v>
      </c>
      <c r="L7612" s="10">
        <v>0</v>
      </c>
      <c r="M7612" s="10">
        <v>0</v>
      </c>
      <c r="N7612" s="10">
        <v>0</v>
      </c>
    </row>
    <row r="7613" spans="1:14" x14ac:dyDescent="0.15">
      <c r="A7613" t="str">
        <f t="shared" si="124"/>
        <v>202007_41_4562342690050</v>
      </c>
      <c r="B7613" s="10">
        <v>202007</v>
      </c>
      <c r="C7613" s="10">
        <v>41</v>
      </c>
      <c r="D7613" s="10" t="s">
        <v>41</v>
      </c>
      <c r="E7613" s="11">
        <v>4562342690050</v>
      </c>
      <c r="F7613" s="10">
        <v>0</v>
      </c>
      <c r="G7613" s="10">
        <v>0</v>
      </c>
      <c r="H7613" s="10" t="s">
        <v>22</v>
      </c>
      <c r="I7613" s="10" t="s">
        <v>19</v>
      </c>
      <c r="J7613" s="10" t="s">
        <v>329</v>
      </c>
      <c r="K7613" s="10">
        <v>5</v>
      </c>
      <c r="L7613" s="10">
        <v>3</v>
      </c>
      <c r="M7613" s="10">
        <v>0</v>
      </c>
      <c r="N7613" s="10">
        <v>0</v>
      </c>
    </row>
    <row r="7614" spans="1:14" x14ac:dyDescent="0.15">
      <c r="A7614" t="str">
        <f t="shared" si="124"/>
        <v>202007_41_4562342690043</v>
      </c>
      <c r="B7614" s="10">
        <v>202007</v>
      </c>
      <c r="C7614" s="10">
        <v>41</v>
      </c>
      <c r="D7614" s="10" t="s">
        <v>41</v>
      </c>
      <c r="E7614" s="11">
        <v>4562342690043</v>
      </c>
      <c r="F7614" s="10">
        <v>0</v>
      </c>
      <c r="G7614" s="10">
        <v>0</v>
      </c>
      <c r="H7614" s="10" t="s">
        <v>21</v>
      </c>
      <c r="I7614" s="10" t="s">
        <v>19</v>
      </c>
      <c r="J7614" s="10" t="s">
        <v>329</v>
      </c>
      <c r="K7614" s="10">
        <v>5</v>
      </c>
      <c r="L7614" s="10">
        <v>0</v>
      </c>
      <c r="M7614" s="10">
        <v>0</v>
      </c>
      <c r="N7614" s="10">
        <v>0</v>
      </c>
    </row>
    <row r="7615" spans="1:14" x14ac:dyDescent="0.15">
      <c r="A7615" t="str">
        <f t="shared" si="124"/>
        <v>202007_41_4562342690067</v>
      </c>
      <c r="B7615" s="10">
        <v>202007</v>
      </c>
      <c r="C7615" s="10">
        <v>41</v>
      </c>
      <c r="D7615" s="10" t="s">
        <v>41</v>
      </c>
      <c r="E7615" s="11">
        <v>4562342690067</v>
      </c>
      <c r="F7615" s="10">
        <v>0</v>
      </c>
      <c r="G7615" s="10">
        <v>0</v>
      </c>
      <c r="H7615" s="10" t="s">
        <v>23</v>
      </c>
      <c r="I7615" s="10" t="s">
        <v>19</v>
      </c>
      <c r="J7615" s="10" t="s">
        <v>329</v>
      </c>
      <c r="K7615" s="10">
        <v>17</v>
      </c>
      <c r="L7615" s="10">
        <v>0</v>
      </c>
      <c r="M7615" s="10">
        <v>0</v>
      </c>
      <c r="N7615" s="10">
        <v>0</v>
      </c>
    </row>
    <row r="7616" spans="1:14" x14ac:dyDescent="0.15">
      <c r="A7616" t="str">
        <f t="shared" si="124"/>
        <v>202007_41_4562342690074</v>
      </c>
      <c r="B7616" s="10">
        <v>202007</v>
      </c>
      <c r="C7616" s="10">
        <v>41</v>
      </c>
      <c r="D7616" s="10" t="s">
        <v>41</v>
      </c>
      <c r="E7616" s="11">
        <v>4562342690074</v>
      </c>
      <c r="F7616" s="10">
        <v>0</v>
      </c>
      <c r="G7616" s="10">
        <v>0</v>
      </c>
      <c r="H7616" s="10" t="s">
        <v>24</v>
      </c>
      <c r="I7616" s="10" t="s">
        <v>19</v>
      </c>
      <c r="J7616" s="10" t="s">
        <v>329</v>
      </c>
      <c r="K7616" s="10">
        <v>5</v>
      </c>
      <c r="L7616" s="10">
        <v>0</v>
      </c>
      <c r="M7616" s="10">
        <v>0</v>
      </c>
      <c r="N7616" s="10">
        <v>0</v>
      </c>
    </row>
    <row r="7617" spans="1:14" x14ac:dyDescent="0.15">
      <c r="A7617" t="str">
        <f t="shared" si="124"/>
        <v>202007_41_4562342690081</v>
      </c>
      <c r="B7617" s="10">
        <v>202007</v>
      </c>
      <c r="C7617" s="10">
        <v>41</v>
      </c>
      <c r="D7617" s="10" t="s">
        <v>41</v>
      </c>
      <c r="E7617" s="11">
        <v>4562342690081</v>
      </c>
      <c r="F7617" s="10">
        <v>0</v>
      </c>
      <c r="G7617" s="10">
        <v>0</v>
      </c>
      <c r="H7617" s="10" t="s">
        <v>25</v>
      </c>
      <c r="I7617" s="10" t="s">
        <v>19</v>
      </c>
      <c r="J7617" s="10" t="s">
        <v>329</v>
      </c>
      <c r="K7617" s="10">
        <v>3</v>
      </c>
      <c r="L7617" s="10">
        <v>0</v>
      </c>
      <c r="M7617" s="10">
        <v>0</v>
      </c>
      <c r="N7617" s="10">
        <v>0</v>
      </c>
    </row>
    <row r="7618" spans="1:14" x14ac:dyDescent="0.15">
      <c r="A7618" t="str">
        <f t="shared" si="124"/>
        <v>202007_227_4562342690029</v>
      </c>
      <c r="B7618" s="10">
        <v>202007</v>
      </c>
      <c r="C7618" s="10">
        <v>227</v>
      </c>
      <c r="D7618" s="10" t="s">
        <v>66</v>
      </c>
      <c r="E7618" s="11">
        <v>4562342690029</v>
      </c>
      <c r="F7618" s="10">
        <v>0</v>
      </c>
      <c r="G7618" s="10">
        <v>0</v>
      </c>
      <c r="H7618" s="10" t="s">
        <v>18</v>
      </c>
      <c r="I7618" s="10" t="s">
        <v>19</v>
      </c>
      <c r="J7618" s="10" t="s">
        <v>329</v>
      </c>
      <c r="K7618" s="10">
        <v>13</v>
      </c>
      <c r="L7618" s="10">
        <v>1</v>
      </c>
      <c r="M7618" s="10">
        <v>0</v>
      </c>
      <c r="N7618" s="10">
        <v>0</v>
      </c>
    </row>
    <row r="7619" spans="1:14" x14ac:dyDescent="0.15">
      <c r="A7619" t="str">
        <f t="shared" si="124"/>
        <v>202007_227_4562342690036</v>
      </c>
      <c r="B7619" s="10">
        <v>202007</v>
      </c>
      <c r="C7619" s="10">
        <v>227</v>
      </c>
      <c r="D7619" s="10" t="s">
        <v>66</v>
      </c>
      <c r="E7619" s="11">
        <v>4562342690036</v>
      </c>
      <c r="F7619" s="10">
        <v>0</v>
      </c>
      <c r="G7619" s="10">
        <v>0</v>
      </c>
      <c r="H7619" s="10" t="s">
        <v>20</v>
      </c>
      <c r="I7619" s="10" t="s">
        <v>19</v>
      </c>
      <c r="J7619" s="10" t="s">
        <v>329</v>
      </c>
      <c r="K7619" s="10">
        <v>2</v>
      </c>
      <c r="L7619" s="10">
        <v>0</v>
      </c>
      <c r="M7619" s="10">
        <v>0</v>
      </c>
      <c r="N7619" s="10">
        <v>0</v>
      </c>
    </row>
    <row r="7620" spans="1:14" x14ac:dyDescent="0.15">
      <c r="A7620" t="str">
        <f t="shared" si="124"/>
        <v>202007_227_4562342690050</v>
      </c>
      <c r="B7620" s="10">
        <v>202007</v>
      </c>
      <c r="C7620" s="10">
        <v>227</v>
      </c>
      <c r="D7620" s="10" t="s">
        <v>66</v>
      </c>
      <c r="E7620" s="11">
        <v>4562342690050</v>
      </c>
      <c r="F7620" s="10">
        <v>0</v>
      </c>
      <c r="G7620" s="10">
        <v>0</v>
      </c>
      <c r="H7620" s="10" t="s">
        <v>22</v>
      </c>
      <c r="I7620" s="10" t="s">
        <v>19</v>
      </c>
      <c r="J7620" s="10" t="s">
        <v>329</v>
      </c>
      <c r="K7620" s="10">
        <v>1</v>
      </c>
      <c r="L7620" s="10">
        <v>0</v>
      </c>
      <c r="M7620" s="10">
        <v>0</v>
      </c>
      <c r="N7620" s="10">
        <v>0</v>
      </c>
    </row>
    <row r="7621" spans="1:14" x14ac:dyDescent="0.15">
      <c r="A7621" t="str">
        <f t="shared" si="124"/>
        <v>202007_227_4562342690043</v>
      </c>
      <c r="B7621" s="10">
        <v>202007</v>
      </c>
      <c r="C7621" s="10">
        <v>227</v>
      </c>
      <c r="D7621" s="10" t="s">
        <v>66</v>
      </c>
      <c r="E7621" s="11">
        <v>4562342690043</v>
      </c>
      <c r="F7621" s="10">
        <v>0</v>
      </c>
      <c r="G7621" s="10">
        <v>0</v>
      </c>
      <c r="H7621" s="10" t="s">
        <v>21</v>
      </c>
      <c r="I7621" s="10" t="s">
        <v>19</v>
      </c>
      <c r="J7621" s="10" t="s">
        <v>329</v>
      </c>
      <c r="K7621" s="10">
        <v>9</v>
      </c>
      <c r="L7621" s="10">
        <v>2</v>
      </c>
      <c r="M7621" s="10">
        <v>0</v>
      </c>
      <c r="N7621" s="10">
        <v>0</v>
      </c>
    </row>
    <row r="7622" spans="1:14" x14ac:dyDescent="0.15">
      <c r="A7622" t="str">
        <f t="shared" si="124"/>
        <v>202007_227_4562342690067</v>
      </c>
      <c r="B7622" s="10">
        <v>202007</v>
      </c>
      <c r="C7622" s="10">
        <v>227</v>
      </c>
      <c r="D7622" s="10" t="s">
        <v>66</v>
      </c>
      <c r="E7622" s="11">
        <v>4562342690067</v>
      </c>
      <c r="F7622" s="10">
        <v>0</v>
      </c>
      <c r="G7622" s="10">
        <v>0</v>
      </c>
      <c r="H7622" s="10" t="s">
        <v>23</v>
      </c>
      <c r="I7622" s="10" t="s">
        <v>19</v>
      </c>
      <c r="J7622" s="10" t="s">
        <v>329</v>
      </c>
      <c r="K7622" s="10">
        <v>16</v>
      </c>
      <c r="L7622" s="10">
        <v>0</v>
      </c>
      <c r="M7622" s="10">
        <v>0</v>
      </c>
      <c r="N7622" s="10">
        <v>0</v>
      </c>
    </row>
    <row r="7623" spans="1:14" x14ac:dyDescent="0.15">
      <c r="A7623" t="str">
        <f t="shared" si="124"/>
        <v>202007_227_4562342690074</v>
      </c>
      <c r="B7623" s="10">
        <v>202007</v>
      </c>
      <c r="C7623" s="10">
        <v>227</v>
      </c>
      <c r="D7623" s="10" t="s">
        <v>66</v>
      </c>
      <c r="E7623" s="11">
        <v>4562342690074</v>
      </c>
      <c r="F7623" s="10">
        <v>0</v>
      </c>
      <c r="G7623" s="10">
        <v>0</v>
      </c>
      <c r="H7623" s="10" t="s">
        <v>24</v>
      </c>
      <c r="I7623" s="10" t="s">
        <v>19</v>
      </c>
      <c r="J7623" s="10" t="s">
        <v>329</v>
      </c>
      <c r="K7623" s="10">
        <v>3</v>
      </c>
      <c r="L7623" s="10">
        <v>0</v>
      </c>
      <c r="M7623" s="10">
        <v>0</v>
      </c>
      <c r="N7623" s="10">
        <v>0</v>
      </c>
    </row>
    <row r="7624" spans="1:14" x14ac:dyDescent="0.15">
      <c r="A7624" t="str">
        <f t="shared" si="124"/>
        <v>202007_227_4562342690081</v>
      </c>
      <c r="B7624" s="10">
        <v>202007</v>
      </c>
      <c r="C7624" s="10">
        <v>227</v>
      </c>
      <c r="D7624" s="10" t="s">
        <v>66</v>
      </c>
      <c r="E7624" s="11">
        <v>4562342690081</v>
      </c>
      <c r="F7624" s="10">
        <v>0</v>
      </c>
      <c r="G7624" s="10">
        <v>0</v>
      </c>
      <c r="H7624" s="10" t="s">
        <v>25</v>
      </c>
      <c r="I7624" s="10" t="s">
        <v>19</v>
      </c>
      <c r="J7624" s="10" t="s">
        <v>329</v>
      </c>
      <c r="K7624" s="10">
        <v>0</v>
      </c>
      <c r="L7624" s="10">
        <v>1</v>
      </c>
      <c r="M7624" s="10">
        <v>0</v>
      </c>
      <c r="N7624" s="10">
        <v>0</v>
      </c>
    </row>
    <row r="7625" spans="1:14" x14ac:dyDescent="0.15">
      <c r="A7625" t="str">
        <f t="shared" si="124"/>
        <v>202007_123_4562342690029</v>
      </c>
      <c r="B7625" s="10">
        <v>202007</v>
      </c>
      <c r="C7625" s="10">
        <v>123</v>
      </c>
      <c r="D7625" s="10" t="s">
        <v>53</v>
      </c>
      <c r="E7625" s="11">
        <v>4562342690029</v>
      </c>
      <c r="F7625" s="10">
        <v>0</v>
      </c>
      <c r="G7625" s="10">
        <v>0</v>
      </c>
      <c r="H7625" s="10" t="s">
        <v>18</v>
      </c>
      <c r="I7625" s="10" t="s">
        <v>19</v>
      </c>
      <c r="J7625" s="10" t="s">
        <v>329</v>
      </c>
      <c r="K7625" s="10">
        <v>17</v>
      </c>
      <c r="L7625" s="10">
        <v>2</v>
      </c>
      <c r="M7625" s="10">
        <v>0</v>
      </c>
      <c r="N7625" s="10">
        <v>0</v>
      </c>
    </row>
    <row r="7626" spans="1:14" x14ac:dyDescent="0.15">
      <c r="A7626" t="str">
        <f t="shared" si="124"/>
        <v>202007_123_4562342690036</v>
      </c>
      <c r="B7626" s="10">
        <v>202007</v>
      </c>
      <c r="C7626" s="10">
        <v>123</v>
      </c>
      <c r="D7626" s="10" t="s">
        <v>53</v>
      </c>
      <c r="E7626" s="11">
        <v>4562342690036</v>
      </c>
      <c r="F7626" s="10">
        <v>0</v>
      </c>
      <c r="G7626" s="10">
        <v>0</v>
      </c>
      <c r="H7626" s="10" t="s">
        <v>20</v>
      </c>
      <c r="I7626" s="10" t="s">
        <v>19</v>
      </c>
      <c r="J7626" s="10" t="s">
        <v>329</v>
      </c>
      <c r="K7626" s="10">
        <v>4</v>
      </c>
      <c r="L7626" s="10">
        <v>0</v>
      </c>
      <c r="M7626" s="10">
        <v>0</v>
      </c>
      <c r="N7626" s="10">
        <v>0</v>
      </c>
    </row>
    <row r="7627" spans="1:14" x14ac:dyDescent="0.15">
      <c r="A7627" t="str">
        <f t="shared" si="124"/>
        <v>202007_123_4562342690050</v>
      </c>
      <c r="B7627" s="10">
        <v>202007</v>
      </c>
      <c r="C7627" s="10">
        <v>123</v>
      </c>
      <c r="D7627" s="10" t="s">
        <v>53</v>
      </c>
      <c r="E7627" s="11">
        <v>4562342690050</v>
      </c>
      <c r="F7627" s="10">
        <v>0</v>
      </c>
      <c r="G7627" s="10">
        <v>0</v>
      </c>
      <c r="H7627" s="10" t="s">
        <v>22</v>
      </c>
      <c r="I7627" s="10" t="s">
        <v>19</v>
      </c>
      <c r="J7627" s="10" t="s">
        <v>329</v>
      </c>
      <c r="K7627" s="10">
        <v>3</v>
      </c>
      <c r="L7627" s="10">
        <v>0</v>
      </c>
      <c r="M7627" s="10">
        <v>0</v>
      </c>
      <c r="N7627" s="10">
        <v>0</v>
      </c>
    </row>
    <row r="7628" spans="1:14" x14ac:dyDescent="0.15">
      <c r="A7628" t="str">
        <f t="shared" si="124"/>
        <v>202007_123_4562342690043</v>
      </c>
      <c r="B7628" s="10">
        <v>202007</v>
      </c>
      <c r="C7628" s="10">
        <v>123</v>
      </c>
      <c r="D7628" s="10" t="s">
        <v>53</v>
      </c>
      <c r="E7628" s="11">
        <v>4562342690043</v>
      </c>
      <c r="F7628" s="10">
        <v>0</v>
      </c>
      <c r="G7628" s="10">
        <v>0</v>
      </c>
      <c r="H7628" s="10" t="s">
        <v>21</v>
      </c>
      <c r="I7628" s="10" t="s">
        <v>19</v>
      </c>
      <c r="J7628" s="10" t="s">
        <v>329</v>
      </c>
      <c r="K7628" s="10">
        <v>11</v>
      </c>
      <c r="L7628" s="10">
        <v>0</v>
      </c>
      <c r="M7628" s="10">
        <v>0</v>
      </c>
      <c r="N7628" s="10">
        <v>0</v>
      </c>
    </row>
    <row r="7629" spans="1:14" x14ac:dyDescent="0.15">
      <c r="A7629" t="str">
        <f t="shared" si="124"/>
        <v>202007_123_4562342690067</v>
      </c>
      <c r="B7629" s="10">
        <v>202007</v>
      </c>
      <c r="C7629" s="10">
        <v>123</v>
      </c>
      <c r="D7629" s="10" t="s">
        <v>53</v>
      </c>
      <c r="E7629" s="11">
        <v>4562342690067</v>
      </c>
      <c r="F7629" s="10">
        <v>0</v>
      </c>
      <c r="G7629" s="10">
        <v>0</v>
      </c>
      <c r="H7629" s="10" t="s">
        <v>23</v>
      </c>
      <c r="I7629" s="10" t="s">
        <v>19</v>
      </c>
      <c r="J7629" s="10" t="s">
        <v>329</v>
      </c>
      <c r="K7629" s="10">
        <v>8</v>
      </c>
      <c r="L7629" s="10">
        <v>0</v>
      </c>
      <c r="M7629" s="10">
        <v>0</v>
      </c>
      <c r="N7629" s="10">
        <v>0</v>
      </c>
    </row>
    <row r="7630" spans="1:14" x14ac:dyDescent="0.15">
      <c r="A7630" t="str">
        <f t="shared" si="124"/>
        <v>202007_123_4562342690074</v>
      </c>
      <c r="B7630" s="10">
        <v>202007</v>
      </c>
      <c r="C7630" s="10">
        <v>123</v>
      </c>
      <c r="D7630" s="10" t="s">
        <v>53</v>
      </c>
      <c r="E7630" s="11">
        <v>4562342690074</v>
      </c>
      <c r="F7630" s="10">
        <v>0</v>
      </c>
      <c r="G7630" s="10">
        <v>0</v>
      </c>
      <c r="H7630" s="10" t="s">
        <v>24</v>
      </c>
      <c r="I7630" s="10" t="s">
        <v>19</v>
      </c>
      <c r="J7630" s="10" t="s">
        <v>329</v>
      </c>
      <c r="K7630" s="10">
        <v>5</v>
      </c>
      <c r="L7630" s="10">
        <v>0</v>
      </c>
      <c r="M7630" s="10">
        <v>0</v>
      </c>
      <c r="N7630" s="10">
        <v>0</v>
      </c>
    </row>
    <row r="7631" spans="1:14" x14ac:dyDescent="0.15">
      <c r="A7631" t="str">
        <f t="shared" si="124"/>
        <v>202007_123_4562342690081</v>
      </c>
      <c r="B7631" s="10">
        <v>202007</v>
      </c>
      <c r="C7631" s="10">
        <v>123</v>
      </c>
      <c r="D7631" s="10" t="s">
        <v>53</v>
      </c>
      <c r="E7631" s="11">
        <v>4562342690081</v>
      </c>
      <c r="F7631" s="10">
        <v>0</v>
      </c>
      <c r="G7631" s="10">
        <v>0</v>
      </c>
      <c r="H7631" s="10" t="s">
        <v>25</v>
      </c>
      <c r="I7631" s="10" t="s">
        <v>19</v>
      </c>
      <c r="J7631" s="10" t="s">
        <v>329</v>
      </c>
      <c r="K7631" s="10">
        <v>1</v>
      </c>
      <c r="L7631" s="10">
        <v>0</v>
      </c>
      <c r="M7631" s="10">
        <v>0</v>
      </c>
      <c r="N7631" s="10">
        <v>0</v>
      </c>
    </row>
    <row r="7632" spans="1:14" x14ac:dyDescent="0.15">
      <c r="A7632" t="str">
        <f t="shared" si="124"/>
        <v>202007_306_4562342690029</v>
      </c>
      <c r="B7632" s="10">
        <v>202007</v>
      </c>
      <c r="C7632" s="10">
        <v>306</v>
      </c>
      <c r="D7632" s="10" t="s">
        <v>73</v>
      </c>
      <c r="E7632" s="11">
        <v>4562342690029</v>
      </c>
      <c r="F7632" s="10">
        <v>0</v>
      </c>
      <c r="G7632" s="10">
        <v>0</v>
      </c>
      <c r="H7632" s="10" t="s">
        <v>18</v>
      </c>
      <c r="I7632" s="10" t="s">
        <v>19</v>
      </c>
      <c r="J7632" s="10" t="s">
        <v>329</v>
      </c>
      <c r="K7632" s="10">
        <v>15</v>
      </c>
      <c r="L7632" s="10">
        <v>3</v>
      </c>
      <c r="M7632" s="10">
        <v>0</v>
      </c>
      <c r="N7632" s="10">
        <v>0</v>
      </c>
    </row>
    <row r="7633" spans="1:14" x14ac:dyDescent="0.15">
      <c r="A7633" t="str">
        <f t="shared" si="124"/>
        <v>202007_306_4562342690036</v>
      </c>
      <c r="B7633" s="10">
        <v>202007</v>
      </c>
      <c r="C7633" s="10">
        <v>306</v>
      </c>
      <c r="D7633" s="10" t="s">
        <v>73</v>
      </c>
      <c r="E7633" s="11">
        <v>4562342690036</v>
      </c>
      <c r="F7633" s="10">
        <v>0</v>
      </c>
      <c r="G7633" s="10">
        <v>0</v>
      </c>
      <c r="H7633" s="10" t="s">
        <v>20</v>
      </c>
      <c r="I7633" s="10" t="s">
        <v>19</v>
      </c>
      <c r="J7633" s="10" t="s">
        <v>329</v>
      </c>
      <c r="K7633" s="10">
        <v>4</v>
      </c>
      <c r="L7633" s="10">
        <v>1</v>
      </c>
      <c r="M7633" s="10">
        <v>0</v>
      </c>
      <c r="N7633" s="10">
        <v>0</v>
      </c>
    </row>
    <row r="7634" spans="1:14" x14ac:dyDescent="0.15">
      <c r="A7634" t="str">
        <f t="shared" si="124"/>
        <v>202007_306_4562342690050</v>
      </c>
      <c r="B7634" s="10">
        <v>202007</v>
      </c>
      <c r="C7634" s="10">
        <v>306</v>
      </c>
      <c r="D7634" s="10" t="s">
        <v>73</v>
      </c>
      <c r="E7634" s="11">
        <v>4562342690050</v>
      </c>
      <c r="F7634" s="10">
        <v>0</v>
      </c>
      <c r="G7634" s="10">
        <v>0</v>
      </c>
      <c r="H7634" s="10" t="s">
        <v>22</v>
      </c>
      <c r="I7634" s="10" t="s">
        <v>19</v>
      </c>
      <c r="J7634" s="10" t="s">
        <v>329</v>
      </c>
      <c r="K7634" s="10">
        <v>3</v>
      </c>
      <c r="L7634" s="10">
        <v>1</v>
      </c>
      <c r="M7634" s="10">
        <v>0</v>
      </c>
      <c r="N7634" s="10">
        <v>0</v>
      </c>
    </row>
    <row r="7635" spans="1:14" x14ac:dyDescent="0.15">
      <c r="A7635" t="str">
        <f t="shared" si="124"/>
        <v>202007_306_4562342690043</v>
      </c>
      <c r="B7635" s="10">
        <v>202007</v>
      </c>
      <c r="C7635" s="10">
        <v>306</v>
      </c>
      <c r="D7635" s="10" t="s">
        <v>73</v>
      </c>
      <c r="E7635" s="11">
        <v>4562342690043</v>
      </c>
      <c r="F7635" s="10">
        <v>0</v>
      </c>
      <c r="G7635" s="10">
        <v>0</v>
      </c>
      <c r="H7635" s="10" t="s">
        <v>21</v>
      </c>
      <c r="I7635" s="10" t="s">
        <v>19</v>
      </c>
      <c r="J7635" s="10" t="s">
        <v>329</v>
      </c>
      <c r="K7635" s="10">
        <v>12</v>
      </c>
      <c r="L7635" s="10">
        <v>0</v>
      </c>
      <c r="M7635" s="10">
        <v>0</v>
      </c>
      <c r="N7635" s="10">
        <v>0</v>
      </c>
    </row>
    <row r="7636" spans="1:14" x14ac:dyDescent="0.15">
      <c r="A7636" t="str">
        <f t="shared" si="124"/>
        <v>202007_306_4562342690067</v>
      </c>
      <c r="B7636" s="10">
        <v>202007</v>
      </c>
      <c r="C7636" s="10">
        <v>306</v>
      </c>
      <c r="D7636" s="10" t="s">
        <v>73</v>
      </c>
      <c r="E7636" s="11">
        <v>4562342690067</v>
      </c>
      <c r="F7636" s="10">
        <v>0</v>
      </c>
      <c r="G7636" s="10">
        <v>0</v>
      </c>
      <c r="H7636" s="10" t="s">
        <v>23</v>
      </c>
      <c r="I7636" s="10" t="s">
        <v>19</v>
      </c>
      <c r="J7636" s="10" t="s">
        <v>329</v>
      </c>
      <c r="K7636" s="10">
        <v>18</v>
      </c>
      <c r="L7636" s="10">
        <v>3</v>
      </c>
      <c r="M7636" s="10">
        <v>0</v>
      </c>
      <c r="N7636" s="10">
        <v>0</v>
      </c>
    </row>
    <row r="7637" spans="1:14" x14ac:dyDescent="0.15">
      <c r="A7637" t="str">
        <f t="shared" si="124"/>
        <v>202007_306_4562342690074</v>
      </c>
      <c r="B7637" s="10">
        <v>202007</v>
      </c>
      <c r="C7637" s="10">
        <v>306</v>
      </c>
      <c r="D7637" s="10" t="s">
        <v>73</v>
      </c>
      <c r="E7637" s="11">
        <v>4562342690074</v>
      </c>
      <c r="F7637" s="10">
        <v>0</v>
      </c>
      <c r="G7637" s="10">
        <v>0</v>
      </c>
      <c r="H7637" s="10" t="s">
        <v>24</v>
      </c>
      <c r="I7637" s="10" t="s">
        <v>19</v>
      </c>
      <c r="J7637" s="10" t="s">
        <v>329</v>
      </c>
      <c r="K7637" s="10">
        <v>12</v>
      </c>
      <c r="L7637" s="10">
        <v>0</v>
      </c>
      <c r="M7637" s="10">
        <v>0</v>
      </c>
      <c r="N7637" s="10">
        <v>0</v>
      </c>
    </row>
    <row r="7638" spans="1:14" x14ac:dyDescent="0.15">
      <c r="A7638" t="str">
        <f t="shared" si="124"/>
        <v>202007_306_4562342690081</v>
      </c>
      <c r="B7638" s="10">
        <v>202007</v>
      </c>
      <c r="C7638" s="10">
        <v>306</v>
      </c>
      <c r="D7638" s="10" t="s">
        <v>73</v>
      </c>
      <c r="E7638" s="11">
        <v>4562342690081</v>
      </c>
      <c r="F7638" s="10">
        <v>0</v>
      </c>
      <c r="G7638" s="10">
        <v>0</v>
      </c>
      <c r="H7638" s="10" t="s">
        <v>25</v>
      </c>
      <c r="I7638" s="10" t="s">
        <v>19</v>
      </c>
      <c r="J7638" s="10" t="s">
        <v>329</v>
      </c>
      <c r="K7638" s="10">
        <v>1</v>
      </c>
      <c r="L7638" s="10">
        <v>3</v>
      </c>
      <c r="M7638" s="10">
        <v>0</v>
      </c>
      <c r="N7638" s="10">
        <v>0</v>
      </c>
    </row>
    <row r="7639" spans="1:14" x14ac:dyDescent="0.15">
      <c r="A7639" t="str">
        <f t="shared" si="124"/>
        <v>202007_334_4562342690029</v>
      </c>
      <c r="B7639" s="10">
        <v>202007</v>
      </c>
      <c r="C7639" s="10">
        <v>334</v>
      </c>
      <c r="D7639" s="10" t="s">
        <v>87</v>
      </c>
      <c r="E7639" s="11">
        <v>4562342690029</v>
      </c>
      <c r="F7639" s="10">
        <v>0</v>
      </c>
      <c r="G7639" s="10">
        <v>0</v>
      </c>
      <c r="H7639" s="10" t="s">
        <v>18</v>
      </c>
      <c r="I7639" s="10" t="s">
        <v>19</v>
      </c>
      <c r="J7639" s="10" t="s">
        <v>329</v>
      </c>
      <c r="K7639" s="10">
        <v>20</v>
      </c>
      <c r="L7639" s="10">
        <v>1</v>
      </c>
      <c r="M7639" s="10">
        <v>0</v>
      </c>
      <c r="N7639" s="10">
        <v>0</v>
      </c>
    </row>
    <row r="7640" spans="1:14" x14ac:dyDescent="0.15">
      <c r="A7640" t="str">
        <f t="shared" si="124"/>
        <v>202007_334_4562342690036</v>
      </c>
      <c r="B7640" s="10">
        <v>202007</v>
      </c>
      <c r="C7640" s="10">
        <v>334</v>
      </c>
      <c r="D7640" s="10" t="s">
        <v>87</v>
      </c>
      <c r="E7640" s="11">
        <v>4562342690036</v>
      </c>
      <c r="F7640" s="10">
        <v>0</v>
      </c>
      <c r="G7640" s="10">
        <v>0</v>
      </c>
      <c r="H7640" s="10" t="s">
        <v>20</v>
      </c>
      <c r="I7640" s="10" t="s">
        <v>19</v>
      </c>
      <c r="J7640" s="10" t="s">
        <v>329</v>
      </c>
      <c r="K7640" s="10">
        <v>6</v>
      </c>
      <c r="L7640" s="10">
        <v>0</v>
      </c>
      <c r="M7640" s="10">
        <v>0</v>
      </c>
      <c r="N7640" s="10">
        <v>0</v>
      </c>
    </row>
    <row r="7641" spans="1:14" x14ac:dyDescent="0.15">
      <c r="A7641" t="str">
        <f t="shared" si="124"/>
        <v>202007_334_4562342690050</v>
      </c>
      <c r="B7641" s="10">
        <v>202007</v>
      </c>
      <c r="C7641" s="10">
        <v>334</v>
      </c>
      <c r="D7641" s="10" t="s">
        <v>87</v>
      </c>
      <c r="E7641" s="11">
        <v>4562342690050</v>
      </c>
      <c r="F7641" s="10">
        <v>0</v>
      </c>
      <c r="G7641" s="10">
        <v>0</v>
      </c>
      <c r="H7641" s="10" t="s">
        <v>22</v>
      </c>
      <c r="I7641" s="10" t="s">
        <v>19</v>
      </c>
      <c r="J7641" s="10" t="s">
        <v>329</v>
      </c>
      <c r="K7641" s="10">
        <v>6</v>
      </c>
      <c r="L7641" s="10">
        <v>0</v>
      </c>
      <c r="M7641" s="10">
        <v>0</v>
      </c>
      <c r="N7641" s="10">
        <v>0</v>
      </c>
    </row>
    <row r="7642" spans="1:14" x14ac:dyDescent="0.15">
      <c r="A7642" t="str">
        <f t="shared" si="124"/>
        <v>202007_334_4562342690043</v>
      </c>
      <c r="B7642" s="10">
        <v>202007</v>
      </c>
      <c r="C7642" s="10">
        <v>334</v>
      </c>
      <c r="D7642" s="10" t="s">
        <v>87</v>
      </c>
      <c r="E7642" s="11">
        <v>4562342690043</v>
      </c>
      <c r="F7642" s="10">
        <v>0</v>
      </c>
      <c r="G7642" s="10">
        <v>0</v>
      </c>
      <c r="H7642" s="10" t="s">
        <v>21</v>
      </c>
      <c r="I7642" s="10" t="s">
        <v>19</v>
      </c>
      <c r="J7642" s="10" t="s">
        <v>329</v>
      </c>
      <c r="K7642" s="10">
        <v>15</v>
      </c>
      <c r="L7642" s="10">
        <v>0</v>
      </c>
      <c r="M7642" s="10">
        <v>0</v>
      </c>
      <c r="N7642" s="10">
        <v>0</v>
      </c>
    </row>
    <row r="7643" spans="1:14" x14ac:dyDescent="0.15">
      <c r="A7643" t="str">
        <f t="shared" si="124"/>
        <v>202007_334_4562342690067</v>
      </c>
      <c r="B7643" s="10">
        <v>202007</v>
      </c>
      <c r="C7643" s="10">
        <v>334</v>
      </c>
      <c r="D7643" s="10" t="s">
        <v>87</v>
      </c>
      <c r="E7643" s="11">
        <v>4562342690067</v>
      </c>
      <c r="F7643" s="10">
        <v>0</v>
      </c>
      <c r="G7643" s="10">
        <v>0</v>
      </c>
      <c r="H7643" s="10" t="s">
        <v>23</v>
      </c>
      <c r="I7643" s="10" t="s">
        <v>19</v>
      </c>
      <c r="J7643" s="10" t="s">
        <v>329</v>
      </c>
      <c r="K7643" s="10">
        <v>24</v>
      </c>
      <c r="L7643" s="10">
        <v>0</v>
      </c>
      <c r="M7643" s="10">
        <v>0</v>
      </c>
      <c r="N7643" s="10">
        <v>0</v>
      </c>
    </row>
    <row r="7644" spans="1:14" x14ac:dyDescent="0.15">
      <c r="A7644" t="str">
        <f t="shared" si="124"/>
        <v>202007_334_4562342690074</v>
      </c>
      <c r="B7644" s="10">
        <v>202007</v>
      </c>
      <c r="C7644" s="10">
        <v>334</v>
      </c>
      <c r="D7644" s="10" t="s">
        <v>87</v>
      </c>
      <c r="E7644" s="11">
        <v>4562342690074</v>
      </c>
      <c r="F7644" s="10">
        <v>0</v>
      </c>
      <c r="G7644" s="10">
        <v>0</v>
      </c>
      <c r="H7644" s="10" t="s">
        <v>24</v>
      </c>
      <c r="I7644" s="10" t="s">
        <v>19</v>
      </c>
      <c r="J7644" s="10" t="s">
        <v>329</v>
      </c>
      <c r="K7644" s="10">
        <v>17</v>
      </c>
      <c r="L7644" s="10">
        <v>0</v>
      </c>
      <c r="M7644" s="10">
        <v>0</v>
      </c>
      <c r="N7644" s="10">
        <v>0</v>
      </c>
    </row>
    <row r="7645" spans="1:14" x14ac:dyDescent="0.15">
      <c r="A7645" t="str">
        <f t="shared" si="124"/>
        <v>202007_334_4562342690081</v>
      </c>
      <c r="B7645" s="10">
        <v>202007</v>
      </c>
      <c r="C7645" s="10">
        <v>334</v>
      </c>
      <c r="D7645" s="10" t="s">
        <v>87</v>
      </c>
      <c r="E7645" s="11">
        <v>4562342690081</v>
      </c>
      <c r="F7645" s="10">
        <v>0</v>
      </c>
      <c r="G7645" s="10">
        <v>0</v>
      </c>
      <c r="H7645" s="10" t="s">
        <v>25</v>
      </c>
      <c r="I7645" s="10" t="s">
        <v>19</v>
      </c>
      <c r="J7645" s="10" t="s">
        <v>329</v>
      </c>
      <c r="K7645" s="10">
        <v>7</v>
      </c>
      <c r="L7645" s="10">
        <v>0</v>
      </c>
      <c r="M7645" s="10">
        <v>0</v>
      </c>
      <c r="N7645" s="10">
        <v>0</v>
      </c>
    </row>
    <row r="7646" spans="1:14" x14ac:dyDescent="0.15">
      <c r="A7646" t="str">
        <f t="shared" si="124"/>
        <v>202007_349_4562342690029</v>
      </c>
      <c r="B7646" s="10">
        <v>202007</v>
      </c>
      <c r="C7646" s="10">
        <v>349</v>
      </c>
      <c r="D7646" s="10" t="s">
        <v>90</v>
      </c>
      <c r="E7646" s="11">
        <v>4562342690029</v>
      </c>
      <c r="F7646" s="10">
        <v>0</v>
      </c>
      <c r="G7646" s="10">
        <v>0</v>
      </c>
      <c r="H7646" s="10" t="s">
        <v>18</v>
      </c>
      <c r="I7646" s="10" t="s">
        <v>19</v>
      </c>
      <c r="J7646" s="10" t="s">
        <v>329</v>
      </c>
      <c r="K7646" s="10">
        <v>4</v>
      </c>
      <c r="L7646" s="10">
        <v>1</v>
      </c>
      <c r="M7646" s="10">
        <v>0</v>
      </c>
      <c r="N7646" s="10">
        <v>0</v>
      </c>
    </row>
    <row r="7647" spans="1:14" x14ac:dyDescent="0.15">
      <c r="A7647" t="str">
        <f t="shared" si="124"/>
        <v>202007_349_4562342690036</v>
      </c>
      <c r="B7647" s="10">
        <v>202007</v>
      </c>
      <c r="C7647" s="10">
        <v>349</v>
      </c>
      <c r="D7647" s="10" t="s">
        <v>90</v>
      </c>
      <c r="E7647" s="11">
        <v>4562342690036</v>
      </c>
      <c r="F7647" s="10">
        <v>0</v>
      </c>
      <c r="G7647" s="10">
        <v>0</v>
      </c>
      <c r="H7647" s="10" t="s">
        <v>20</v>
      </c>
      <c r="I7647" s="10" t="s">
        <v>19</v>
      </c>
      <c r="J7647" s="10" t="s">
        <v>329</v>
      </c>
      <c r="K7647" s="10">
        <v>2</v>
      </c>
      <c r="L7647" s="10">
        <v>0</v>
      </c>
      <c r="M7647" s="10">
        <v>0</v>
      </c>
      <c r="N7647" s="10">
        <v>0</v>
      </c>
    </row>
    <row r="7648" spans="1:14" x14ac:dyDescent="0.15">
      <c r="A7648" t="str">
        <f t="shared" si="124"/>
        <v>202007_349_4562342690050</v>
      </c>
      <c r="B7648" s="10">
        <v>202007</v>
      </c>
      <c r="C7648" s="10">
        <v>349</v>
      </c>
      <c r="D7648" s="10" t="s">
        <v>90</v>
      </c>
      <c r="E7648" s="11">
        <v>4562342690050</v>
      </c>
      <c r="F7648" s="10">
        <v>0</v>
      </c>
      <c r="G7648" s="10">
        <v>0</v>
      </c>
      <c r="H7648" s="10" t="s">
        <v>22</v>
      </c>
      <c r="I7648" s="10" t="s">
        <v>19</v>
      </c>
      <c r="J7648" s="10" t="s">
        <v>329</v>
      </c>
      <c r="K7648" s="10">
        <v>-1</v>
      </c>
      <c r="L7648" s="10">
        <v>0</v>
      </c>
      <c r="M7648" s="10">
        <v>0</v>
      </c>
      <c r="N7648" s="10">
        <v>0</v>
      </c>
    </row>
    <row r="7649" spans="1:14" x14ac:dyDescent="0.15">
      <c r="A7649" t="str">
        <f t="shared" si="124"/>
        <v>202007_349_4562342690043</v>
      </c>
      <c r="B7649" s="10">
        <v>202007</v>
      </c>
      <c r="C7649" s="10">
        <v>349</v>
      </c>
      <c r="D7649" s="10" t="s">
        <v>90</v>
      </c>
      <c r="E7649" s="11">
        <v>4562342690043</v>
      </c>
      <c r="F7649" s="10">
        <v>0</v>
      </c>
      <c r="G7649" s="10">
        <v>0</v>
      </c>
      <c r="H7649" s="10" t="s">
        <v>21</v>
      </c>
      <c r="I7649" s="10" t="s">
        <v>19</v>
      </c>
      <c r="J7649" s="10" t="s">
        <v>329</v>
      </c>
      <c r="K7649" s="10">
        <v>4</v>
      </c>
      <c r="L7649" s="10">
        <v>0</v>
      </c>
      <c r="M7649" s="10">
        <v>0</v>
      </c>
      <c r="N7649" s="10">
        <v>0</v>
      </c>
    </row>
    <row r="7650" spans="1:14" x14ac:dyDescent="0.15">
      <c r="A7650" t="str">
        <f t="shared" si="124"/>
        <v>202007_349_4562342690067</v>
      </c>
      <c r="B7650" s="10">
        <v>202007</v>
      </c>
      <c r="C7650" s="10">
        <v>349</v>
      </c>
      <c r="D7650" s="10" t="s">
        <v>90</v>
      </c>
      <c r="E7650" s="11">
        <v>4562342690067</v>
      </c>
      <c r="F7650" s="10">
        <v>0</v>
      </c>
      <c r="G7650" s="10">
        <v>0</v>
      </c>
      <c r="H7650" s="10" t="s">
        <v>23</v>
      </c>
      <c r="I7650" s="10" t="s">
        <v>19</v>
      </c>
      <c r="J7650" s="10" t="s">
        <v>329</v>
      </c>
      <c r="K7650" s="10">
        <v>14</v>
      </c>
      <c r="L7650" s="10">
        <v>1</v>
      </c>
      <c r="M7650" s="10">
        <v>0</v>
      </c>
      <c r="N7650" s="10">
        <v>0</v>
      </c>
    </row>
    <row r="7651" spans="1:14" x14ac:dyDescent="0.15">
      <c r="A7651" t="str">
        <f t="shared" si="124"/>
        <v>202007_349_4562342690074</v>
      </c>
      <c r="B7651" s="10">
        <v>202007</v>
      </c>
      <c r="C7651" s="10">
        <v>349</v>
      </c>
      <c r="D7651" s="10" t="s">
        <v>90</v>
      </c>
      <c r="E7651" s="11">
        <v>4562342690074</v>
      </c>
      <c r="F7651" s="10">
        <v>0</v>
      </c>
      <c r="G7651" s="10">
        <v>0</v>
      </c>
      <c r="H7651" s="10" t="s">
        <v>24</v>
      </c>
      <c r="I7651" s="10" t="s">
        <v>19</v>
      </c>
      <c r="J7651" s="10" t="s">
        <v>329</v>
      </c>
      <c r="K7651" s="10">
        <v>4</v>
      </c>
      <c r="L7651" s="10">
        <v>0</v>
      </c>
      <c r="M7651" s="10">
        <v>0</v>
      </c>
      <c r="N7651" s="10">
        <v>0</v>
      </c>
    </row>
    <row r="7652" spans="1:14" x14ac:dyDescent="0.15">
      <c r="A7652" t="str">
        <f t="shared" si="124"/>
        <v>202007_349_4562342690081</v>
      </c>
      <c r="B7652" s="10">
        <v>202007</v>
      </c>
      <c r="C7652" s="10">
        <v>349</v>
      </c>
      <c r="D7652" s="10" t="s">
        <v>90</v>
      </c>
      <c r="E7652" s="11">
        <v>4562342690081</v>
      </c>
      <c r="F7652" s="10">
        <v>0</v>
      </c>
      <c r="G7652" s="10">
        <v>0</v>
      </c>
      <c r="H7652" s="10" t="s">
        <v>25</v>
      </c>
      <c r="I7652" s="10" t="s">
        <v>19</v>
      </c>
      <c r="J7652" s="10" t="s">
        <v>329</v>
      </c>
      <c r="K7652" s="10">
        <v>0</v>
      </c>
      <c r="L7652" s="10">
        <v>0</v>
      </c>
      <c r="M7652" s="10">
        <v>0</v>
      </c>
      <c r="N7652" s="10">
        <v>0</v>
      </c>
    </row>
    <row r="7653" spans="1:14" x14ac:dyDescent="0.15">
      <c r="A7653" t="str">
        <f t="shared" si="124"/>
        <v>202007_401_4562342690029</v>
      </c>
      <c r="B7653" s="10">
        <v>202007</v>
      </c>
      <c r="C7653" s="10">
        <v>401</v>
      </c>
      <c r="D7653" s="10" t="s">
        <v>107</v>
      </c>
      <c r="E7653" s="11">
        <v>4562342690029</v>
      </c>
      <c r="F7653" s="10">
        <v>0</v>
      </c>
      <c r="G7653" s="10">
        <v>0</v>
      </c>
      <c r="H7653" s="10" t="s">
        <v>18</v>
      </c>
      <c r="I7653" s="10" t="s">
        <v>19</v>
      </c>
      <c r="J7653" s="10" t="s">
        <v>329</v>
      </c>
      <c r="K7653" s="10">
        <v>13</v>
      </c>
      <c r="L7653" s="10">
        <v>0</v>
      </c>
      <c r="M7653" s="10">
        <v>0</v>
      </c>
      <c r="N7653" s="10">
        <v>0</v>
      </c>
    </row>
    <row r="7654" spans="1:14" x14ac:dyDescent="0.15">
      <c r="A7654" t="str">
        <f t="shared" si="124"/>
        <v>202007_401_4562342690036</v>
      </c>
      <c r="B7654" s="10">
        <v>202007</v>
      </c>
      <c r="C7654" s="10">
        <v>401</v>
      </c>
      <c r="D7654" s="10" t="s">
        <v>107</v>
      </c>
      <c r="E7654" s="11">
        <v>4562342690036</v>
      </c>
      <c r="F7654" s="10">
        <v>0</v>
      </c>
      <c r="G7654" s="10">
        <v>0</v>
      </c>
      <c r="H7654" s="10" t="s">
        <v>20</v>
      </c>
      <c r="I7654" s="10" t="s">
        <v>19</v>
      </c>
      <c r="J7654" s="10" t="s">
        <v>329</v>
      </c>
      <c r="K7654" s="10">
        <v>1</v>
      </c>
      <c r="L7654" s="10">
        <v>0</v>
      </c>
      <c r="M7654" s="10">
        <v>0</v>
      </c>
      <c r="N7654" s="10">
        <v>0</v>
      </c>
    </row>
    <row r="7655" spans="1:14" x14ac:dyDescent="0.15">
      <c r="A7655" t="str">
        <f t="shared" si="124"/>
        <v>202007_401_4562342690050</v>
      </c>
      <c r="B7655" s="10">
        <v>202007</v>
      </c>
      <c r="C7655" s="10">
        <v>401</v>
      </c>
      <c r="D7655" s="10" t="s">
        <v>107</v>
      </c>
      <c r="E7655" s="11">
        <v>4562342690050</v>
      </c>
      <c r="F7655" s="10">
        <v>0</v>
      </c>
      <c r="G7655" s="10">
        <v>0</v>
      </c>
      <c r="H7655" s="10" t="s">
        <v>22</v>
      </c>
      <c r="I7655" s="10" t="s">
        <v>19</v>
      </c>
      <c r="J7655" s="10" t="s">
        <v>329</v>
      </c>
      <c r="K7655" s="10">
        <v>2</v>
      </c>
      <c r="L7655" s="10">
        <v>0</v>
      </c>
      <c r="M7655" s="10">
        <v>0</v>
      </c>
      <c r="N7655" s="10">
        <v>0</v>
      </c>
    </row>
    <row r="7656" spans="1:14" x14ac:dyDescent="0.15">
      <c r="A7656" t="str">
        <f t="shared" si="124"/>
        <v>202007_401_4562342690043</v>
      </c>
      <c r="B7656" s="10">
        <v>202007</v>
      </c>
      <c r="C7656" s="10">
        <v>401</v>
      </c>
      <c r="D7656" s="10" t="s">
        <v>107</v>
      </c>
      <c r="E7656" s="11">
        <v>4562342690043</v>
      </c>
      <c r="F7656" s="10">
        <v>0</v>
      </c>
      <c r="G7656" s="10">
        <v>0</v>
      </c>
      <c r="H7656" s="10" t="s">
        <v>21</v>
      </c>
      <c r="I7656" s="10" t="s">
        <v>19</v>
      </c>
      <c r="J7656" s="10" t="s">
        <v>329</v>
      </c>
      <c r="K7656" s="10">
        <v>10</v>
      </c>
      <c r="L7656" s="10">
        <v>0</v>
      </c>
      <c r="M7656" s="10">
        <v>0</v>
      </c>
      <c r="N7656" s="10">
        <v>0</v>
      </c>
    </row>
    <row r="7657" spans="1:14" x14ac:dyDescent="0.15">
      <c r="A7657" t="str">
        <f t="shared" si="124"/>
        <v>202007_401_4562342690067</v>
      </c>
      <c r="B7657" s="10">
        <v>202007</v>
      </c>
      <c r="C7657" s="10">
        <v>401</v>
      </c>
      <c r="D7657" s="10" t="s">
        <v>107</v>
      </c>
      <c r="E7657" s="11">
        <v>4562342690067</v>
      </c>
      <c r="F7657" s="10">
        <v>0</v>
      </c>
      <c r="G7657" s="10">
        <v>0</v>
      </c>
      <c r="H7657" s="10" t="s">
        <v>23</v>
      </c>
      <c r="I7657" s="10" t="s">
        <v>19</v>
      </c>
      <c r="J7657" s="10" t="s">
        <v>329</v>
      </c>
      <c r="K7657" s="10">
        <v>15</v>
      </c>
      <c r="L7657" s="10">
        <v>0</v>
      </c>
      <c r="M7657" s="10">
        <v>0</v>
      </c>
      <c r="N7657" s="10">
        <v>0</v>
      </c>
    </row>
    <row r="7658" spans="1:14" x14ac:dyDescent="0.15">
      <c r="A7658" t="str">
        <f t="shared" si="124"/>
        <v>202007_401_4562342690074</v>
      </c>
      <c r="B7658" s="10">
        <v>202007</v>
      </c>
      <c r="C7658" s="10">
        <v>401</v>
      </c>
      <c r="D7658" s="10" t="s">
        <v>107</v>
      </c>
      <c r="E7658" s="11">
        <v>4562342690074</v>
      </c>
      <c r="F7658" s="10">
        <v>0</v>
      </c>
      <c r="G7658" s="10">
        <v>0</v>
      </c>
      <c r="H7658" s="10" t="s">
        <v>24</v>
      </c>
      <c r="I7658" s="10" t="s">
        <v>19</v>
      </c>
      <c r="J7658" s="10" t="s">
        <v>329</v>
      </c>
      <c r="K7658" s="10">
        <v>9</v>
      </c>
      <c r="L7658" s="10">
        <v>0</v>
      </c>
      <c r="M7658" s="10">
        <v>0</v>
      </c>
      <c r="N7658" s="10">
        <v>0</v>
      </c>
    </row>
    <row r="7659" spans="1:14" x14ac:dyDescent="0.15">
      <c r="A7659" t="str">
        <f t="shared" ref="A7659:A7722" si="125">B7659&amp;"_"&amp;C7659&amp;"_"&amp;E7659</f>
        <v>202007_401_4562342690081</v>
      </c>
      <c r="B7659" s="10">
        <v>202007</v>
      </c>
      <c r="C7659" s="10">
        <v>401</v>
      </c>
      <c r="D7659" s="10" t="s">
        <v>107</v>
      </c>
      <c r="E7659" s="11">
        <v>4562342690081</v>
      </c>
      <c r="F7659" s="10">
        <v>0</v>
      </c>
      <c r="G7659" s="10">
        <v>0</v>
      </c>
      <c r="H7659" s="10" t="s">
        <v>25</v>
      </c>
      <c r="I7659" s="10" t="s">
        <v>19</v>
      </c>
      <c r="J7659" s="10" t="s">
        <v>329</v>
      </c>
      <c r="K7659" s="10">
        <v>2</v>
      </c>
      <c r="L7659" s="10">
        <v>0</v>
      </c>
      <c r="M7659" s="10">
        <v>0</v>
      </c>
      <c r="N7659" s="10">
        <v>0</v>
      </c>
    </row>
    <row r="7660" spans="1:14" x14ac:dyDescent="0.15">
      <c r="A7660" t="str">
        <f t="shared" si="125"/>
        <v>202007_91_4562342690029</v>
      </c>
      <c r="B7660" s="10">
        <v>202007</v>
      </c>
      <c r="C7660" s="10">
        <v>91</v>
      </c>
      <c r="D7660" s="10" t="s">
        <v>49</v>
      </c>
      <c r="E7660" s="11">
        <v>4562342690029</v>
      </c>
      <c r="F7660" s="10">
        <v>0</v>
      </c>
      <c r="G7660" s="10">
        <v>0</v>
      </c>
      <c r="H7660" s="10" t="s">
        <v>18</v>
      </c>
      <c r="I7660" s="10" t="s">
        <v>19</v>
      </c>
      <c r="J7660" s="10" t="s">
        <v>329</v>
      </c>
      <c r="K7660" s="10">
        <v>18</v>
      </c>
      <c r="L7660" s="10">
        <v>1</v>
      </c>
      <c r="M7660" s="10">
        <v>0</v>
      </c>
      <c r="N7660" s="10">
        <v>0</v>
      </c>
    </row>
    <row r="7661" spans="1:14" x14ac:dyDescent="0.15">
      <c r="A7661" t="str">
        <f t="shared" si="125"/>
        <v>202007_91_4562342690036</v>
      </c>
      <c r="B7661" s="10">
        <v>202007</v>
      </c>
      <c r="C7661" s="10">
        <v>91</v>
      </c>
      <c r="D7661" s="10" t="s">
        <v>49</v>
      </c>
      <c r="E7661" s="11">
        <v>4562342690036</v>
      </c>
      <c r="F7661" s="10">
        <v>0</v>
      </c>
      <c r="G7661" s="10">
        <v>0</v>
      </c>
      <c r="H7661" s="10" t="s">
        <v>20</v>
      </c>
      <c r="I7661" s="10" t="s">
        <v>19</v>
      </c>
      <c r="J7661" s="10" t="s">
        <v>329</v>
      </c>
      <c r="K7661" s="10">
        <v>10</v>
      </c>
      <c r="L7661" s="10">
        <v>0</v>
      </c>
      <c r="M7661" s="10">
        <v>0</v>
      </c>
      <c r="N7661" s="10">
        <v>0</v>
      </c>
    </row>
    <row r="7662" spans="1:14" x14ac:dyDescent="0.15">
      <c r="A7662" t="str">
        <f t="shared" si="125"/>
        <v>202007_91_4562342690050</v>
      </c>
      <c r="B7662" s="10">
        <v>202007</v>
      </c>
      <c r="C7662" s="10">
        <v>91</v>
      </c>
      <c r="D7662" s="10" t="s">
        <v>49</v>
      </c>
      <c r="E7662" s="11">
        <v>4562342690050</v>
      </c>
      <c r="F7662" s="10">
        <v>0</v>
      </c>
      <c r="G7662" s="10">
        <v>0</v>
      </c>
      <c r="H7662" s="10" t="s">
        <v>22</v>
      </c>
      <c r="I7662" s="10" t="s">
        <v>19</v>
      </c>
      <c r="J7662" s="10" t="s">
        <v>329</v>
      </c>
      <c r="K7662" s="10">
        <v>4</v>
      </c>
      <c r="L7662" s="10">
        <v>2</v>
      </c>
      <c r="M7662" s="10">
        <v>0</v>
      </c>
      <c r="N7662" s="10">
        <v>0</v>
      </c>
    </row>
    <row r="7663" spans="1:14" x14ac:dyDescent="0.15">
      <c r="A7663" t="str">
        <f t="shared" si="125"/>
        <v>202007_91_4562342690043</v>
      </c>
      <c r="B7663" s="10">
        <v>202007</v>
      </c>
      <c r="C7663" s="10">
        <v>91</v>
      </c>
      <c r="D7663" s="10" t="s">
        <v>49</v>
      </c>
      <c r="E7663" s="11">
        <v>4562342690043</v>
      </c>
      <c r="F7663" s="10">
        <v>0</v>
      </c>
      <c r="G7663" s="10">
        <v>0</v>
      </c>
      <c r="H7663" s="10" t="s">
        <v>21</v>
      </c>
      <c r="I7663" s="10" t="s">
        <v>19</v>
      </c>
      <c r="J7663" s="10" t="s">
        <v>329</v>
      </c>
      <c r="K7663" s="10">
        <v>15</v>
      </c>
      <c r="L7663" s="10">
        <v>1</v>
      </c>
      <c r="M7663" s="10">
        <v>0</v>
      </c>
      <c r="N7663" s="10">
        <v>0</v>
      </c>
    </row>
    <row r="7664" spans="1:14" x14ac:dyDescent="0.15">
      <c r="A7664" t="str">
        <f t="shared" si="125"/>
        <v>202007_91_4562342690067</v>
      </c>
      <c r="B7664" s="10">
        <v>202007</v>
      </c>
      <c r="C7664" s="10">
        <v>91</v>
      </c>
      <c r="D7664" s="10" t="s">
        <v>49</v>
      </c>
      <c r="E7664" s="11">
        <v>4562342690067</v>
      </c>
      <c r="F7664" s="10">
        <v>0</v>
      </c>
      <c r="G7664" s="10">
        <v>0</v>
      </c>
      <c r="H7664" s="10" t="s">
        <v>23</v>
      </c>
      <c r="I7664" s="10" t="s">
        <v>19</v>
      </c>
      <c r="J7664" s="10" t="s">
        <v>329</v>
      </c>
      <c r="K7664" s="10">
        <v>22</v>
      </c>
      <c r="L7664" s="10">
        <v>3</v>
      </c>
      <c r="M7664" s="10">
        <v>0</v>
      </c>
      <c r="N7664" s="10">
        <v>0</v>
      </c>
    </row>
    <row r="7665" spans="1:14" x14ac:dyDescent="0.15">
      <c r="A7665" t="str">
        <f t="shared" si="125"/>
        <v>202007_91_4562342690074</v>
      </c>
      <c r="B7665" s="10">
        <v>202007</v>
      </c>
      <c r="C7665" s="10">
        <v>91</v>
      </c>
      <c r="D7665" s="10" t="s">
        <v>49</v>
      </c>
      <c r="E7665" s="11">
        <v>4562342690074</v>
      </c>
      <c r="F7665" s="10">
        <v>0</v>
      </c>
      <c r="G7665" s="10">
        <v>0</v>
      </c>
      <c r="H7665" s="10" t="s">
        <v>24</v>
      </c>
      <c r="I7665" s="10" t="s">
        <v>19</v>
      </c>
      <c r="J7665" s="10" t="s">
        <v>329</v>
      </c>
      <c r="K7665" s="10">
        <v>14</v>
      </c>
      <c r="L7665" s="10">
        <v>0</v>
      </c>
      <c r="M7665" s="10">
        <v>0</v>
      </c>
      <c r="N7665" s="10">
        <v>0</v>
      </c>
    </row>
    <row r="7666" spans="1:14" x14ac:dyDescent="0.15">
      <c r="A7666" t="str">
        <f t="shared" si="125"/>
        <v>202007_91_4562342690081</v>
      </c>
      <c r="B7666" s="10">
        <v>202007</v>
      </c>
      <c r="C7666" s="10">
        <v>91</v>
      </c>
      <c r="D7666" s="10" t="s">
        <v>49</v>
      </c>
      <c r="E7666" s="11">
        <v>4562342690081</v>
      </c>
      <c r="F7666" s="10">
        <v>0</v>
      </c>
      <c r="G7666" s="10">
        <v>0</v>
      </c>
      <c r="H7666" s="10" t="s">
        <v>25</v>
      </c>
      <c r="I7666" s="10" t="s">
        <v>19</v>
      </c>
      <c r="J7666" s="10" t="s">
        <v>329</v>
      </c>
      <c r="K7666" s="10">
        <v>4</v>
      </c>
      <c r="L7666" s="10">
        <v>0</v>
      </c>
      <c r="M7666" s="10">
        <v>0</v>
      </c>
      <c r="N7666" s="10">
        <v>0</v>
      </c>
    </row>
    <row r="7667" spans="1:14" x14ac:dyDescent="0.15">
      <c r="A7667" t="str">
        <f t="shared" si="125"/>
        <v>202007_164_4562342690029</v>
      </c>
      <c r="B7667" s="10">
        <v>202007</v>
      </c>
      <c r="C7667" s="10">
        <v>164</v>
      </c>
      <c r="D7667" s="10" t="s">
        <v>61</v>
      </c>
      <c r="E7667" s="11">
        <v>4562342690029</v>
      </c>
      <c r="F7667" s="10">
        <v>0</v>
      </c>
      <c r="G7667" s="10">
        <v>0</v>
      </c>
      <c r="H7667" s="10" t="s">
        <v>18</v>
      </c>
      <c r="I7667" s="10" t="s">
        <v>19</v>
      </c>
      <c r="J7667" s="10" t="s">
        <v>329</v>
      </c>
      <c r="K7667" s="10">
        <v>19</v>
      </c>
      <c r="L7667" s="10">
        <v>0</v>
      </c>
      <c r="M7667" s="10">
        <v>0</v>
      </c>
      <c r="N7667" s="10">
        <v>0</v>
      </c>
    </row>
    <row r="7668" spans="1:14" x14ac:dyDescent="0.15">
      <c r="A7668" t="str">
        <f t="shared" si="125"/>
        <v>202007_164_4562342690036</v>
      </c>
      <c r="B7668" s="10">
        <v>202007</v>
      </c>
      <c r="C7668" s="10">
        <v>164</v>
      </c>
      <c r="D7668" s="10" t="s">
        <v>61</v>
      </c>
      <c r="E7668" s="11">
        <v>4562342690036</v>
      </c>
      <c r="F7668" s="10">
        <v>0</v>
      </c>
      <c r="G7668" s="10">
        <v>0</v>
      </c>
      <c r="H7668" s="10" t="s">
        <v>20</v>
      </c>
      <c r="I7668" s="10" t="s">
        <v>19</v>
      </c>
      <c r="J7668" s="10" t="s">
        <v>329</v>
      </c>
      <c r="K7668" s="10">
        <v>2</v>
      </c>
      <c r="L7668" s="10">
        <v>0</v>
      </c>
      <c r="M7668" s="10">
        <v>0</v>
      </c>
      <c r="N7668" s="10">
        <v>0</v>
      </c>
    </row>
    <row r="7669" spans="1:14" x14ac:dyDescent="0.15">
      <c r="A7669" t="str">
        <f t="shared" si="125"/>
        <v>202007_164_4562342690050</v>
      </c>
      <c r="B7669" s="10">
        <v>202007</v>
      </c>
      <c r="C7669" s="10">
        <v>164</v>
      </c>
      <c r="D7669" s="10" t="s">
        <v>61</v>
      </c>
      <c r="E7669" s="11">
        <v>4562342690050</v>
      </c>
      <c r="F7669" s="10">
        <v>0</v>
      </c>
      <c r="G7669" s="10">
        <v>0</v>
      </c>
      <c r="H7669" s="10" t="s">
        <v>22</v>
      </c>
      <c r="I7669" s="10" t="s">
        <v>19</v>
      </c>
      <c r="J7669" s="10" t="s">
        <v>329</v>
      </c>
      <c r="K7669" s="10">
        <v>2</v>
      </c>
      <c r="L7669" s="10">
        <v>0</v>
      </c>
      <c r="M7669" s="10">
        <v>0</v>
      </c>
      <c r="N7669" s="10">
        <v>0</v>
      </c>
    </row>
    <row r="7670" spans="1:14" x14ac:dyDescent="0.15">
      <c r="A7670" t="str">
        <f t="shared" si="125"/>
        <v>202007_164_4562342690043</v>
      </c>
      <c r="B7670" s="10">
        <v>202007</v>
      </c>
      <c r="C7670" s="10">
        <v>164</v>
      </c>
      <c r="D7670" s="10" t="s">
        <v>61</v>
      </c>
      <c r="E7670" s="11">
        <v>4562342690043</v>
      </c>
      <c r="F7670" s="10">
        <v>0</v>
      </c>
      <c r="G7670" s="10">
        <v>0</v>
      </c>
      <c r="H7670" s="10" t="s">
        <v>21</v>
      </c>
      <c r="I7670" s="10" t="s">
        <v>19</v>
      </c>
      <c r="J7670" s="10" t="s">
        <v>329</v>
      </c>
      <c r="K7670" s="10">
        <v>15</v>
      </c>
      <c r="L7670" s="10">
        <v>1</v>
      </c>
      <c r="M7670" s="10">
        <v>0</v>
      </c>
      <c r="N7670" s="10">
        <v>0</v>
      </c>
    </row>
    <row r="7671" spans="1:14" x14ac:dyDescent="0.15">
      <c r="A7671" t="str">
        <f t="shared" si="125"/>
        <v>202007_164_4562342690067</v>
      </c>
      <c r="B7671" s="10">
        <v>202007</v>
      </c>
      <c r="C7671" s="10">
        <v>164</v>
      </c>
      <c r="D7671" s="10" t="s">
        <v>61</v>
      </c>
      <c r="E7671" s="11">
        <v>4562342690067</v>
      </c>
      <c r="F7671" s="10">
        <v>0</v>
      </c>
      <c r="G7671" s="10">
        <v>0</v>
      </c>
      <c r="H7671" s="10" t="s">
        <v>23</v>
      </c>
      <c r="I7671" s="10" t="s">
        <v>19</v>
      </c>
      <c r="J7671" s="10" t="s">
        <v>329</v>
      </c>
      <c r="K7671" s="10">
        <v>19</v>
      </c>
      <c r="L7671" s="10">
        <v>1</v>
      </c>
      <c r="M7671" s="10">
        <v>0</v>
      </c>
      <c r="N7671" s="10">
        <v>0</v>
      </c>
    </row>
    <row r="7672" spans="1:14" x14ac:dyDescent="0.15">
      <c r="A7672" t="str">
        <f t="shared" si="125"/>
        <v>202007_164_4562342690074</v>
      </c>
      <c r="B7672" s="10">
        <v>202007</v>
      </c>
      <c r="C7672" s="10">
        <v>164</v>
      </c>
      <c r="D7672" s="10" t="s">
        <v>61</v>
      </c>
      <c r="E7672" s="11">
        <v>4562342690074</v>
      </c>
      <c r="F7672" s="10">
        <v>0</v>
      </c>
      <c r="G7672" s="10">
        <v>0</v>
      </c>
      <c r="H7672" s="10" t="s">
        <v>24</v>
      </c>
      <c r="I7672" s="10" t="s">
        <v>19</v>
      </c>
      <c r="J7672" s="10" t="s">
        <v>329</v>
      </c>
      <c r="K7672" s="10">
        <v>18</v>
      </c>
      <c r="L7672" s="10">
        <v>0</v>
      </c>
      <c r="M7672" s="10">
        <v>0</v>
      </c>
      <c r="N7672" s="10">
        <v>0</v>
      </c>
    </row>
    <row r="7673" spans="1:14" x14ac:dyDescent="0.15">
      <c r="A7673" t="str">
        <f t="shared" si="125"/>
        <v>202007_164_4562342690081</v>
      </c>
      <c r="B7673" s="10">
        <v>202007</v>
      </c>
      <c r="C7673" s="10">
        <v>164</v>
      </c>
      <c r="D7673" s="10" t="s">
        <v>61</v>
      </c>
      <c r="E7673" s="11">
        <v>4562342690081</v>
      </c>
      <c r="F7673" s="10">
        <v>0</v>
      </c>
      <c r="G7673" s="10">
        <v>0</v>
      </c>
      <c r="H7673" s="10" t="s">
        <v>25</v>
      </c>
      <c r="I7673" s="10" t="s">
        <v>19</v>
      </c>
      <c r="J7673" s="10" t="s">
        <v>329</v>
      </c>
      <c r="K7673" s="10">
        <v>2</v>
      </c>
      <c r="L7673" s="10">
        <v>1</v>
      </c>
      <c r="M7673" s="10">
        <v>0</v>
      </c>
      <c r="N7673" s="10">
        <v>0</v>
      </c>
    </row>
    <row r="7674" spans="1:14" x14ac:dyDescent="0.15">
      <c r="A7674" t="str">
        <f t="shared" si="125"/>
        <v>202007_90_4562342690029</v>
      </c>
      <c r="B7674" s="10">
        <v>202007</v>
      </c>
      <c r="C7674" s="10">
        <v>90</v>
      </c>
      <c r="D7674" s="10" t="s">
        <v>48</v>
      </c>
      <c r="E7674" s="11">
        <v>4562342690029</v>
      </c>
      <c r="F7674" s="10">
        <v>0</v>
      </c>
      <c r="G7674" s="10">
        <v>0</v>
      </c>
      <c r="H7674" s="10" t="s">
        <v>18</v>
      </c>
      <c r="I7674" s="10" t="s">
        <v>19</v>
      </c>
      <c r="J7674" s="10" t="s">
        <v>329</v>
      </c>
      <c r="K7674" s="10">
        <v>15</v>
      </c>
      <c r="L7674" s="10">
        <v>0</v>
      </c>
      <c r="M7674" s="10">
        <v>0</v>
      </c>
      <c r="N7674" s="10">
        <v>0</v>
      </c>
    </row>
    <row r="7675" spans="1:14" x14ac:dyDescent="0.15">
      <c r="A7675" t="str">
        <f t="shared" si="125"/>
        <v>202007_90_4562342690036</v>
      </c>
      <c r="B7675" s="10">
        <v>202007</v>
      </c>
      <c r="C7675" s="10">
        <v>90</v>
      </c>
      <c r="D7675" s="10" t="s">
        <v>48</v>
      </c>
      <c r="E7675" s="11">
        <v>4562342690036</v>
      </c>
      <c r="F7675" s="10">
        <v>0</v>
      </c>
      <c r="G7675" s="10">
        <v>0</v>
      </c>
      <c r="H7675" s="10" t="s">
        <v>20</v>
      </c>
      <c r="I7675" s="10" t="s">
        <v>19</v>
      </c>
      <c r="J7675" s="10" t="s">
        <v>329</v>
      </c>
      <c r="K7675" s="10">
        <v>3</v>
      </c>
      <c r="L7675" s="10">
        <v>1</v>
      </c>
      <c r="M7675" s="10">
        <v>0</v>
      </c>
      <c r="N7675" s="10">
        <v>0</v>
      </c>
    </row>
    <row r="7676" spans="1:14" x14ac:dyDescent="0.15">
      <c r="A7676" t="str">
        <f t="shared" si="125"/>
        <v>202007_90_4562342690050</v>
      </c>
      <c r="B7676" s="10">
        <v>202007</v>
      </c>
      <c r="C7676" s="10">
        <v>90</v>
      </c>
      <c r="D7676" s="10" t="s">
        <v>48</v>
      </c>
      <c r="E7676" s="11">
        <v>4562342690050</v>
      </c>
      <c r="F7676" s="10">
        <v>0</v>
      </c>
      <c r="G7676" s="10">
        <v>0</v>
      </c>
      <c r="H7676" s="10" t="s">
        <v>22</v>
      </c>
      <c r="I7676" s="10" t="s">
        <v>19</v>
      </c>
      <c r="J7676" s="10" t="s">
        <v>329</v>
      </c>
      <c r="K7676" s="10">
        <v>4</v>
      </c>
      <c r="L7676" s="10">
        <v>0</v>
      </c>
      <c r="M7676" s="10">
        <v>0</v>
      </c>
      <c r="N7676" s="10">
        <v>0</v>
      </c>
    </row>
    <row r="7677" spans="1:14" x14ac:dyDescent="0.15">
      <c r="A7677" t="str">
        <f t="shared" si="125"/>
        <v>202007_90_4562342690043</v>
      </c>
      <c r="B7677" s="10">
        <v>202007</v>
      </c>
      <c r="C7677" s="10">
        <v>90</v>
      </c>
      <c r="D7677" s="10" t="s">
        <v>48</v>
      </c>
      <c r="E7677" s="11">
        <v>4562342690043</v>
      </c>
      <c r="F7677" s="10">
        <v>0</v>
      </c>
      <c r="G7677" s="10">
        <v>0</v>
      </c>
      <c r="H7677" s="10" t="s">
        <v>21</v>
      </c>
      <c r="I7677" s="10" t="s">
        <v>19</v>
      </c>
      <c r="J7677" s="10" t="s">
        <v>329</v>
      </c>
      <c r="K7677" s="10">
        <v>9</v>
      </c>
      <c r="L7677" s="10">
        <v>0</v>
      </c>
      <c r="M7677" s="10">
        <v>0</v>
      </c>
      <c r="N7677" s="10">
        <v>0</v>
      </c>
    </row>
    <row r="7678" spans="1:14" x14ac:dyDescent="0.15">
      <c r="A7678" t="str">
        <f t="shared" si="125"/>
        <v>202007_90_4562342690067</v>
      </c>
      <c r="B7678" s="10">
        <v>202007</v>
      </c>
      <c r="C7678" s="10">
        <v>90</v>
      </c>
      <c r="D7678" s="10" t="s">
        <v>48</v>
      </c>
      <c r="E7678" s="11">
        <v>4562342690067</v>
      </c>
      <c r="F7678" s="10">
        <v>0</v>
      </c>
      <c r="G7678" s="10">
        <v>0</v>
      </c>
      <c r="H7678" s="10" t="s">
        <v>23</v>
      </c>
      <c r="I7678" s="10" t="s">
        <v>19</v>
      </c>
      <c r="J7678" s="10" t="s">
        <v>329</v>
      </c>
      <c r="K7678" s="10">
        <v>19</v>
      </c>
      <c r="L7678" s="10">
        <v>1</v>
      </c>
      <c r="M7678" s="10">
        <v>0</v>
      </c>
      <c r="N7678" s="10">
        <v>0</v>
      </c>
    </row>
    <row r="7679" spans="1:14" x14ac:dyDescent="0.15">
      <c r="A7679" t="str">
        <f t="shared" si="125"/>
        <v>202007_90_4562342690074</v>
      </c>
      <c r="B7679" s="10">
        <v>202007</v>
      </c>
      <c r="C7679" s="10">
        <v>90</v>
      </c>
      <c r="D7679" s="10" t="s">
        <v>48</v>
      </c>
      <c r="E7679" s="11">
        <v>4562342690074</v>
      </c>
      <c r="F7679" s="10">
        <v>0</v>
      </c>
      <c r="G7679" s="10">
        <v>0</v>
      </c>
      <c r="H7679" s="10" t="s">
        <v>24</v>
      </c>
      <c r="I7679" s="10" t="s">
        <v>19</v>
      </c>
      <c r="J7679" s="10" t="s">
        <v>329</v>
      </c>
      <c r="K7679" s="10">
        <v>20</v>
      </c>
      <c r="L7679" s="10">
        <v>1</v>
      </c>
      <c r="M7679" s="10">
        <v>0</v>
      </c>
      <c r="N7679" s="10">
        <v>0</v>
      </c>
    </row>
    <row r="7680" spans="1:14" x14ac:dyDescent="0.15">
      <c r="A7680" t="str">
        <f t="shared" si="125"/>
        <v>202007_90_4562342690081</v>
      </c>
      <c r="B7680" s="10">
        <v>202007</v>
      </c>
      <c r="C7680" s="10">
        <v>90</v>
      </c>
      <c r="D7680" s="10" t="s">
        <v>48</v>
      </c>
      <c r="E7680" s="11">
        <v>4562342690081</v>
      </c>
      <c r="F7680" s="10">
        <v>0</v>
      </c>
      <c r="G7680" s="10">
        <v>0</v>
      </c>
      <c r="H7680" s="10" t="s">
        <v>25</v>
      </c>
      <c r="I7680" s="10" t="s">
        <v>19</v>
      </c>
      <c r="J7680" s="10" t="s">
        <v>329</v>
      </c>
      <c r="K7680" s="10">
        <v>5</v>
      </c>
      <c r="L7680" s="10">
        <v>0</v>
      </c>
      <c r="M7680" s="10">
        <v>0</v>
      </c>
      <c r="N7680" s="10">
        <v>0</v>
      </c>
    </row>
    <row r="7681" spans="1:14" x14ac:dyDescent="0.15">
      <c r="A7681" t="str">
        <f t="shared" si="125"/>
        <v>202007_302_4562342690029</v>
      </c>
      <c r="B7681" s="10">
        <v>202007</v>
      </c>
      <c r="C7681" s="10">
        <v>302</v>
      </c>
      <c r="D7681" s="10" t="s">
        <v>72</v>
      </c>
      <c r="E7681" s="11">
        <v>4562342690029</v>
      </c>
      <c r="F7681" s="10">
        <v>0</v>
      </c>
      <c r="G7681" s="10">
        <v>0</v>
      </c>
      <c r="H7681" s="10" t="s">
        <v>18</v>
      </c>
      <c r="I7681" s="10" t="s">
        <v>19</v>
      </c>
      <c r="J7681" s="10" t="s">
        <v>329</v>
      </c>
      <c r="K7681" s="10">
        <v>18</v>
      </c>
      <c r="L7681" s="10">
        <v>0</v>
      </c>
      <c r="M7681" s="10">
        <v>0</v>
      </c>
      <c r="N7681" s="10">
        <v>0</v>
      </c>
    </row>
    <row r="7682" spans="1:14" x14ac:dyDescent="0.15">
      <c r="A7682" t="str">
        <f t="shared" si="125"/>
        <v>202007_302_4562342690036</v>
      </c>
      <c r="B7682" s="10">
        <v>202007</v>
      </c>
      <c r="C7682" s="10">
        <v>302</v>
      </c>
      <c r="D7682" s="10" t="s">
        <v>72</v>
      </c>
      <c r="E7682" s="11">
        <v>4562342690036</v>
      </c>
      <c r="F7682" s="10">
        <v>0</v>
      </c>
      <c r="G7682" s="10">
        <v>0</v>
      </c>
      <c r="H7682" s="10" t="s">
        <v>20</v>
      </c>
      <c r="I7682" s="10" t="s">
        <v>19</v>
      </c>
      <c r="J7682" s="10" t="s">
        <v>329</v>
      </c>
      <c r="K7682" s="10">
        <v>6</v>
      </c>
      <c r="L7682" s="10">
        <v>0</v>
      </c>
      <c r="M7682" s="10">
        <v>0</v>
      </c>
      <c r="N7682" s="10">
        <v>0</v>
      </c>
    </row>
    <row r="7683" spans="1:14" x14ac:dyDescent="0.15">
      <c r="A7683" t="str">
        <f t="shared" si="125"/>
        <v>202007_302_4562342690050</v>
      </c>
      <c r="B7683" s="10">
        <v>202007</v>
      </c>
      <c r="C7683" s="10">
        <v>302</v>
      </c>
      <c r="D7683" s="10" t="s">
        <v>72</v>
      </c>
      <c r="E7683" s="11">
        <v>4562342690050</v>
      </c>
      <c r="F7683" s="10">
        <v>0</v>
      </c>
      <c r="G7683" s="10">
        <v>0</v>
      </c>
      <c r="H7683" s="10" t="s">
        <v>22</v>
      </c>
      <c r="I7683" s="10" t="s">
        <v>19</v>
      </c>
      <c r="J7683" s="10" t="s">
        <v>329</v>
      </c>
      <c r="K7683" s="10">
        <v>7</v>
      </c>
      <c r="L7683" s="10">
        <v>0</v>
      </c>
      <c r="M7683" s="10">
        <v>0</v>
      </c>
      <c r="N7683" s="10">
        <v>0</v>
      </c>
    </row>
    <row r="7684" spans="1:14" x14ac:dyDescent="0.15">
      <c r="A7684" t="str">
        <f t="shared" si="125"/>
        <v>202007_302_4562342690043</v>
      </c>
      <c r="B7684" s="10">
        <v>202007</v>
      </c>
      <c r="C7684" s="10">
        <v>302</v>
      </c>
      <c r="D7684" s="10" t="s">
        <v>72</v>
      </c>
      <c r="E7684" s="11">
        <v>4562342690043</v>
      </c>
      <c r="F7684" s="10">
        <v>0</v>
      </c>
      <c r="G7684" s="10">
        <v>0</v>
      </c>
      <c r="H7684" s="10" t="s">
        <v>21</v>
      </c>
      <c r="I7684" s="10" t="s">
        <v>19</v>
      </c>
      <c r="J7684" s="10" t="s">
        <v>329</v>
      </c>
      <c r="K7684" s="10">
        <v>9</v>
      </c>
      <c r="L7684" s="10">
        <v>0</v>
      </c>
      <c r="M7684" s="10">
        <v>0</v>
      </c>
      <c r="N7684" s="10">
        <v>0</v>
      </c>
    </row>
    <row r="7685" spans="1:14" x14ac:dyDescent="0.15">
      <c r="A7685" t="str">
        <f t="shared" si="125"/>
        <v>202007_302_4562342690067</v>
      </c>
      <c r="B7685" s="10">
        <v>202007</v>
      </c>
      <c r="C7685" s="10">
        <v>302</v>
      </c>
      <c r="D7685" s="10" t="s">
        <v>72</v>
      </c>
      <c r="E7685" s="11">
        <v>4562342690067</v>
      </c>
      <c r="F7685" s="10">
        <v>0</v>
      </c>
      <c r="G7685" s="10">
        <v>0</v>
      </c>
      <c r="H7685" s="10" t="s">
        <v>23</v>
      </c>
      <c r="I7685" s="10" t="s">
        <v>19</v>
      </c>
      <c r="J7685" s="10" t="s">
        <v>329</v>
      </c>
      <c r="K7685" s="10">
        <v>21</v>
      </c>
      <c r="L7685" s="10">
        <v>0</v>
      </c>
      <c r="M7685" s="10">
        <v>0</v>
      </c>
      <c r="N7685" s="10">
        <v>0</v>
      </c>
    </row>
    <row r="7686" spans="1:14" x14ac:dyDescent="0.15">
      <c r="A7686" t="str">
        <f t="shared" si="125"/>
        <v>202007_302_4562342690074</v>
      </c>
      <c r="B7686" s="10">
        <v>202007</v>
      </c>
      <c r="C7686" s="10">
        <v>302</v>
      </c>
      <c r="D7686" s="10" t="s">
        <v>72</v>
      </c>
      <c r="E7686" s="11">
        <v>4562342690074</v>
      </c>
      <c r="F7686" s="10">
        <v>0</v>
      </c>
      <c r="G7686" s="10">
        <v>0</v>
      </c>
      <c r="H7686" s="10" t="s">
        <v>24</v>
      </c>
      <c r="I7686" s="10" t="s">
        <v>19</v>
      </c>
      <c r="J7686" s="10" t="s">
        <v>329</v>
      </c>
      <c r="K7686" s="10">
        <v>17</v>
      </c>
      <c r="L7686" s="10">
        <v>0</v>
      </c>
      <c r="M7686" s="10">
        <v>0</v>
      </c>
      <c r="N7686" s="10">
        <v>0</v>
      </c>
    </row>
    <row r="7687" spans="1:14" x14ac:dyDescent="0.15">
      <c r="A7687" t="str">
        <f t="shared" si="125"/>
        <v>202007_302_4562342690081</v>
      </c>
      <c r="B7687" s="10">
        <v>202007</v>
      </c>
      <c r="C7687" s="10">
        <v>302</v>
      </c>
      <c r="D7687" s="10" t="s">
        <v>72</v>
      </c>
      <c r="E7687" s="11">
        <v>4562342690081</v>
      </c>
      <c r="F7687" s="10">
        <v>0</v>
      </c>
      <c r="G7687" s="10">
        <v>0</v>
      </c>
      <c r="H7687" s="10" t="s">
        <v>25</v>
      </c>
      <c r="I7687" s="10" t="s">
        <v>19</v>
      </c>
      <c r="J7687" s="10" t="s">
        <v>329</v>
      </c>
      <c r="K7687" s="10">
        <v>2</v>
      </c>
      <c r="L7687" s="10">
        <v>0</v>
      </c>
      <c r="M7687" s="10">
        <v>0</v>
      </c>
      <c r="N7687" s="10">
        <v>0</v>
      </c>
    </row>
    <row r="7688" spans="1:14" x14ac:dyDescent="0.15">
      <c r="A7688" t="str">
        <f t="shared" si="125"/>
        <v>202007_328_4562342690029</v>
      </c>
      <c r="B7688" s="10">
        <v>202007</v>
      </c>
      <c r="C7688" s="10">
        <v>328</v>
      </c>
      <c r="D7688" s="10" t="s">
        <v>86</v>
      </c>
      <c r="E7688" s="11">
        <v>4562342690029</v>
      </c>
      <c r="F7688" s="10">
        <v>0</v>
      </c>
      <c r="G7688" s="10">
        <v>0</v>
      </c>
      <c r="H7688" s="10" t="s">
        <v>18</v>
      </c>
      <c r="I7688" s="10" t="s">
        <v>19</v>
      </c>
      <c r="J7688" s="10" t="s">
        <v>329</v>
      </c>
      <c r="K7688" s="10">
        <v>17</v>
      </c>
      <c r="L7688" s="10">
        <v>0</v>
      </c>
      <c r="M7688" s="10">
        <v>0</v>
      </c>
      <c r="N7688" s="10">
        <v>0</v>
      </c>
    </row>
    <row r="7689" spans="1:14" x14ac:dyDescent="0.15">
      <c r="A7689" t="str">
        <f t="shared" si="125"/>
        <v>202007_328_4562342690036</v>
      </c>
      <c r="B7689" s="10">
        <v>202007</v>
      </c>
      <c r="C7689" s="10">
        <v>328</v>
      </c>
      <c r="D7689" s="10" t="s">
        <v>86</v>
      </c>
      <c r="E7689" s="11">
        <v>4562342690036</v>
      </c>
      <c r="F7689" s="10">
        <v>0</v>
      </c>
      <c r="G7689" s="10">
        <v>0</v>
      </c>
      <c r="H7689" s="10" t="s">
        <v>20</v>
      </c>
      <c r="I7689" s="10" t="s">
        <v>19</v>
      </c>
      <c r="J7689" s="10" t="s">
        <v>329</v>
      </c>
      <c r="K7689" s="10">
        <v>6</v>
      </c>
      <c r="L7689" s="10">
        <v>0</v>
      </c>
      <c r="M7689" s="10">
        <v>0</v>
      </c>
      <c r="N7689" s="10">
        <v>0</v>
      </c>
    </row>
    <row r="7690" spans="1:14" x14ac:dyDescent="0.15">
      <c r="A7690" t="str">
        <f t="shared" si="125"/>
        <v>202007_328_4562342690050</v>
      </c>
      <c r="B7690" s="10">
        <v>202007</v>
      </c>
      <c r="C7690" s="10">
        <v>328</v>
      </c>
      <c r="D7690" s="10" t="s">
        <v>86</v>
      </c>
      <c r="E7690" s="11">
        <v>4562342690050</v>
      </c>
      <c r="F7690" s="10">
        <v>0</v>
      </c>
      <c r="G7690" s="10">
        <v>0</v>
      </c>
      <c r="H7690" s="10" t="s">
        <v>22</v>
      </c>
      <c r="I7690" s="10" t="s">
        <v>19</v>
      </c>
      <c r="J7690" s="10" t="s">
        <v>329</v>
      </c>
      <c r="K7690" s="10">
        <v>3</v>
      </c>
      <c r="L7690" s="10">
        <v>0</v>
      </c>
      <c r="M7690" s="10">
        <v>0</v>
      </c>
      <c r="N7690" s="10">
        <v>0</v>
      </c>
    </row>
    <row r="7691" spans="1:14" x14ac:dyDescent="0.15">
      <c r="A7691" t="str">
        <f t="shared" si="125"/>
        <v>202007_328_4562342690043</v>
      </c>
      <c r="B7691" s="10">
        <v>202007</v>
      </c>
      <c r="C7691" s="10">
        <v>328</v>
      </c>
      <c r="D7691" s="10" t="s">
        <v>86</v>
      </c>
      <c r="E7691" s="11">
        <v>4562342690043</v>
      </c>
      <c r="F7691" s="10">
        <v>0</v>
      </c>
      <c r="G7691" s="10">
        <v>0</v>
      </c>
      <c r="H7691" s="10" t="s">
        <v>21</v>
      </c>
      <c r="I7691" s="10" t="s">
        <v>19</v>
      </c>
      <c r="J7691" s="10" t="s">
        <v>329</v>
      </c>
      <c r="K7691" s="10">
        <v>13</v>
      </c>
      <c r="L7691" s="10">
        <v>2</v>
      </c>
      <c r="M7691" s="10">
        <v>0</v>
      </c>
      <c r="N7691" s="10">
        <v>0</v>
      </c>
    </row>
    <row r="7692" spans="1:14" x14ac:dyDescent="0.15">
      <c r="A7692" t="str">
        <f t="shared" si="125"/>
        <v>202007_328_4562342690067</v>
      </c>
      <c r="B7692" s="10">
        <v>202007</v>
      </c>
      <c r="C7692" s="10">
        <v>328</v>
      </c>
      <c r="D7692" s="10" t="s">
        <v>86</v>
      </c>
      <c r="E7692" s="11">
        <v>4562342690067</v>
      </c>
      <c r="F7692" s="10">
        <v>0</v>
      </c>
      <c r="G7692" s="10">
        <v>0</v>
      </c>
      <c r="H7692" s="10" t="s">
        <v>23</v>
      </c>
      <c r="I7692" s="10" t="s">
        <v>19</v>
      </c>
      <c r="J7692" s="10" t="s">
        <v>329</v>
      </c>
      <c r="K7692" s="10">
        <v>20</v>
      </c>
      <c r="L7692" s="10">
        <v>0</v>
      </c>
      <c r="M7692" s="10">
        <v>0</v>
      </c>
      <c r="N7692" s="10">
        <v>0</v>
      </c>
    </row>
    <row r="7693" spans="1:14" x14ac:dyDescent="0.15">
      <c r="A7693" t="str">
        <f t="shared" si="125"/>
        <v>202007_328_4562342690074</v>
      </c>
      <c r="B7693" s="10">
        <v>202007</v>
      </c>
      <c r="C7693" s="10">
        <v>328</v>
      </c>
      <c r="D7693" s="10" t="s">
        <v>86</v>
      </c>
      <c r="E7693" s="11">
        <v>4562342690074</v>
      </c>
      <c r="F7693" s="10">
        <v>0</v>
      </c>
      <c r="G7693" s="10">
        <v>0</v>
      </c>
      <c r="H7693" s="10" t="s">
        <v>24</v>
      </c>
      <c r="I7693" s="10" t="s">
        <v>19</v>
      </c>
      <c r="J7693" s="10" t="s">
        <v>329</v>
      </c>
      <c r="K7693" s="10">
        <v>13</v>
      </c>
      <c r="L7693" s="10">
        <v>1</v>
      </c>
      <c r="M7693" s="10">
        <v>0</v>
      </c>
      <c r="N7693" s="10">
        <v>0</v>
      </c>
    </row>
    <row r="7694" spans="1:14" x14ac:dyDescent="0.15">
      <c r="A7694" t="str">
        <f t="shared" si="125"/>
        <v>202007_328_4562342690081</v>
      </c>
      <c r="B7694" s="10">
        <v>202007</v>
      </c>
      <c r="C7694" s="10">
        <v>328</v>
      </c>
      <c r="D7694" s="10" t="s">
        <v>86</v>
      </c>
      <c r="E7694" s="11">
        <v>4562342690081</v>
      </c>
      <c r="F7694" s="10">
        <v>0</v>
      </c>
      <c r="G7694" s="10">
        <v>0</v>
      </c>
      <c r="H7694" s="10" t="s">
        <v>25</v>
      </c>
      <c r="I7694" s="10" t="s">
        <v>19</v>
      </c>
      <c r="J7694" s="10" t="s">
        <v>329</v>
      </c>
      <c r="K7694" s="10">
        <v>2</v>
      </c>
      <c r="L7694" s="10">
        <v>0</v>
      </c>
      <c r="M7694" s="10">
        <v>0</v>
      </c>
      <c r="N7694" s="10">
        <v>0</v>
      </c>
    </row>
    <row r="7695" spans="1:14" x14ac:dyDescent="0.15">
      <c r="A7695" t="str">
        <f t="shared" si="125"/>
        <v>202007_387_4562342690029</v>
      </c>
      <c r="B7695" s="10">
        <v>202007</v>
      </c>
      <c r="C7695" s="10">
        <v>387</v>
      </c>
      <c r="D7695" s="10" t="s">
        <v>99</v>
      </c>
      <c r="E7695" s="11">
        <v>4562342690029</v>
      </c>
      <c r="F7695" s="10">
        <v>0</v>
      </c>
      <c r="G7695" s="10">
        <v>0</v>
      </c>
      <c r="H7695" s="10" t="s">
        <v>18</v>
      </c>
      <c r="I7695" s="10" t="s">
        <v>19</v>
      </c>
      <c r="J7695" s="10" t="s">
        <v>329</v>
      </c>
      <c r="K7695" s="10">
        <v>0</v>
      </c>
      <c r="L7695" s="10">
        <v>0</v>
      </c>
      <c r="M7695" s="10">
        <v>0</v>
      </c>
      <c r="N7695" s="10">
        <v>0</v>
      </c>
    </row>
    <row r="7696" spans="1:14" x14ac:dyDescent="0.15">
      <c r="A7696" t="str">
        <f t="shared" si="125"/>
        <v>202007_387_4562342690036</v>
      </c>
      <c r="B7696" s="10">
        <v>202007</v>
      </c>
      <c r="C7696" s="10">
        <v>387</v>
      </c>
      <c r="D7696" s="10" t="s">
        <v>99</v>
      </c>
      <c r="E7696" s="11">
        <v>4562342690036</v>
      </c>
      <c r="F7696" s="10">
        <v>0</v>
      </c>
      <c r="G7696" s="10">
        <v>0</v>
      </c>
      <c r="H7696" s="10" t="s">
        <v>20</v>
      </c>
      <c r="I7696" s="10" t="s">
        <v>19</v>
      </c>
      <c r="J7696" s="10" t="s">
        <v>329</v>
      </c>
      <c r="K7696" s="10">
        <v>0</v>
      </c>
      <c r="L7696" s="10">
        <v>0</v>
      </c>
      <c r="M7696" s="10">
        <v>0</v>
      </c>
      <c r="N7696" s="10">
        <v>0</v>
      </c>
    </row>
    <row r="7697" spans="1:14" x14ac:dyDescent="0.15">
      <c r="A7697" t="str">
        <f t="shared" si="125"/>
        <v>202007_387_4562342690050</v>
      </c>
      <c r="B7697" s="10">
        <v>202007</v>
      </c>
      <c r="C7697" s="10">
        <v>387</v>
      </c>
      <c r="D7697" s="10" t="s">
        <v>99</v>
      </c>
      <c r="E7697" s="11">
        <v>4562342690050</v>
      </c>
      <c r="F7697" s="10">
        <v>0</v>
      </c>
      <c r="G7697" s="10">
        <v>0</v>
      </c>
      <c r="H7697" s="10" t="s">
        <v>22</v>
      </c>
      <c r="I7697" s="10" t="s">
        <v>19</v>
      </c>
      <c r="J7697" s="10" t="s">
        <v>329</v>
      </c>
      <c r="K7697" s="10">
        <v>0</v>
      </c>
      <c r="L7697" s="10">
        <v>0</v>
      </c>
      <c r="M7697" s="10">
        <v>0</v>
      </c>
      <c r="N7697" s="10">
        <v>0</v>
      </c>
    </row>
    <row r="7698" spans="1:14" x14ac:dyDescent="0.15">
      <c r="A7698" t="str">
        <f t="shared" si="125"/>
        <v>202007_387_4562342690043</v>
      </c>
      <c r="B7698" s="10">
        <v>202007</v>
      </c>
      <c r="C7698" s="10">
        <v>387</v>
      </c>
      <c r="D7698" s="10" t="s">
        <v>99</v>
      </c>
      <c r="E7698" s="11">
        <v>4562342690043</v>
      </c>
      <c r="F7698" s="10">
        <v>0</v>
      </c>
      <c r="G7698" s="10">
        <v>0</v>
      </c>
      <c r="H7698" s="10" t="s">
        <v>21</v>
      </c>
      <c r="I7698" s="10" t="s">
        <v>19</v>
      </c>
      <c r="J7698" s="10" t="s">
        <v>329</v>
      </c>
      <c r="K7698" s="10">
        <v>0</v>
      </c>
      <c r="L7698" s="10">
        <v>0</v>
      </c>
      <c r="M7698" s="10">
        <v>0</v>
      </c>
      <c r="N7698" s="10">
        <v>0</v>
      </c>
    </row>
    <row r="7699" spans="1:14" x14ac:dyDescent="0.15">
      <c r="A7699" t="str">
        <f t="shared" si="125"/>
        <v>202007_387_4562342690067</v>
      </c>
      <c r="B7699" s="10">
        <v>202007</v>
      </c>
      <c r="C7699" s="10">
        <v>387</v>
      </c>
      <c r="D7699" s="10" t="s">
        <v>99</v>
      </c>
      <c r="E7699" s="11">
        <v>4562342690067</v>
      </c>
      <c r="F7699" s="10">
        <v>0</v>
      </c>
      <c r="G7699" s="10">
        <v>0</v>
      </c>
      <c r="H7699" s="10" t="s">
        <v>23</v>
      </c>
      <c r="I7699" s="10" t="s">
        <v>19</v>
      </c>
      <c r="J7699" s="10" t="s">
        <v>329</v>
      </c>
      <c r="K7699" s="10">
        <v>0</v>
      </c>
      <c r="L7699" s="10">
        <v>0</v>
      </c>
      <c r="M7699" s="10">
        <v>0</v>
      </c>
      <c r="N7699" s="10">
        <v>0</v>
      </c>
    </row>
    <row r="7700" spans="1:14" x14ac:dyDescent="0.15">
      <c r="A7700" t="str">
        <f t="shared" si="125"/>
        <v>202007_387_4562342690074</v>
      </c>
      <c r="B7700" s="10">
        <v>202007</v>
      </c>
      <c r="C7700" s="10">
        <v>387</v>
      </c>
      <c r="D7700" s="10" t="s">
        <v>99</v>
      </c>
      <c r="E7700" s="11">
        <v>4562342690074</v>
      </c>
      <c r="F7700" s="10">
        <v>0</v>
      </c>
      <c r="G7700" s="10">
        <v>0</v>
      </c>
      <c r="H7700" s="10" t="s">
        <v>24</v>
      </c>
      <c r="I7700" s="10" t="s">
        <v>19</v>
      </c>
      <c r="J7700" s="10" t="s">
        <v>329</v>
      </c>
      <c r="K7700" s="10">
        <v>0</v>
      </c>
      <c r="L7700" s="10">
        <v>0</v>
      </c>
      <c r="M7700" s="10">
        <v>0</v>
      </c>
      <c r="N7700" s="10">
        <v>0</v>
      </c>
    </row>
    <row r="7701" spans="1:14" x14ac:dyDescent="0.15">
      <c r="A7701" t="str">
        <f t="shared" si="125"/>
        <v>202007_387_4562342690081</v>
      </c>
      <c r="B7701" s="10">
        <v>202007</v>
      </c>
      <c r="C7701" s="10">
        <v>387</v>
      </c>
      <c r="D7701" s="10" t="s">
        <v>99</v>
      </c>
      <c r="E7701" s="11">
        <v>4562342690081</v>
      </c>
      <c r="F7701" s="10">
        <v>0</v>
      </c>
      <c r="G7701" s="10">
        <v>0</v>
      </c>
      <c r="H7701" s="10" t="s">
        <v>25</v>
      </c>
      <c r="I7701" s="10" t="s">
        <v>19</v>
      </c>
      <c r="J7701" s="10" t="s">
        <v>329</v>
      </c>
      <c r="K7701" s="10">
        <v>0</v>
      </c>
      <c r="L7701" s="10">
        <v>0</v>
      </c>
      <c r="M7701" s="10">
        <v>0</v>
      </c>
      <c r="N7701" s="10">
        <v>0</v>
      </c>
    </row>
    <row r="7702" spans="1:14" x14ac:dyDescent="0.15">
      <c r="A7702" t="str">
        <f t="shared" si="125"/>
        <v>202007_395_4562342690029</v>
      </c>
      <c r="B7702" s="10">
        <v>202007</v>
      </c>
      <c r="C7702" s="10">
        <v>395</v>
      </c>
      <c r="D7702" s="10" t="s">
        <v>103</v>
      </c>
      <c r="E7702" s="11">
        <v>4562342690029</v>
      </c>
      <c r="F7702" s="10">
        <v>0</v>
      </c>
      <c r="G7702" s="10">
        <v>0</v>
      </c>
      <c r="H7702" s="10" t="s">
        <v>18</v>
      </c>
      <c r="I7702" s="10" t="s">
        <v>19</v>
      </c>
      <c r="J7702" s="10" t="s">
        <v>329</v>
      </c>
      <c r="K7702" s="10">
        <v>15</v>
      </c>
      <c r="L7702" s="10">
        <v>0</v>
      </c>
      <c r="M7702" s="10">
        <v>0</v>
      </c>
      <c r="N7702" s="10">
        <v>0</v>
      </c>
    </row>
    <row r="7703" spans="1:14" x14ac:dyDescent="0.15">
      <c r="A7703" t="str">
        <f t="shared" si="125"/>
        <v>202007_395_4562342690036</v>
      </c>
      <c r="B7703" s="10">
        <v>202007</v>
      </c>
      <c r="C7703" s="10">
        <v>395</v>
      </c>
      <c r="D7703" s="10" t="s">
        <v>103</v>
      </c>
      <c r="E7703" s="11">
        <v>4562342690036</v>
      </c>
      <c r="F7703" s="10">
        <v>0</v>
      </c>
      <c r="G7703" s="10">
        <v>0</v>
      </c>
      <c r="H7703" s="10" t="s">
        <v>20</v>
      </c>
      <c r="I7703" s="10" t="s">
        <v>19</v>
      </c>
      <c r="J7703" s="10" t="s">
        <v>329</v>
      </c>
      <c r="K7703" s="10">
        <v>7</v>
      </c>
      <c r="L7703" s="10">
        <v>0</v>
      </c>
      <c r="M7703" s="10">
        <v>0</v>
      </c>
      <c r="N7703" s="10">
        <v>0</v>
      </c>
    </row>
    <row r="7704" spans="1:14" x14ac:dyDescent="0.15">
      <c r="A7704" t="str">
        <f t="shared" si="125"/>
        <v>202007_395_4562342690050</v>
      </c>
      <c r="B7704" s="10">
        <v>202007</v>
      </c>
      <c r="C7704" s="10">
        <v>395</v>
      </c>
      <c r="D7704" s="10" t="s">
        <v>103</v>
      </c>
      <c r="E7704" s="11">
        <v>4562342690050</v>
      </c>
      <c r="F7704" s="10">
        <v>0</v>
      </c>
      <c r="G7704" s="10">
        <v>0</v>
      </c>
      <c r="H7704" s="10" t="s">
        <v>22</v>
      </c>
      <c r="I7704" s="10" t="s">
        <v>19</v>
      </c>
      <c r="J7704" s="10" t="s">
        <v>329</v>
      </c>
      <c r="K7704" s="10">
        <v>3</v>
      </c>
      <c r="L7704" s="10">
        <v>0</v>
      </c>
      <c r="M7704" s="10">
        <v>0</v>
      </c>
      <c r="N7704" s="10">
        <v>0</v>
      </c>
    </row>
    <row r="7705" spans="1:14" x14ac:dyDescent="0.15">
      <c r="A7705" t="str">
        <f t="shared" si="125"/>
        <v>202007_395_4562342690043</v>
      </c>
      <c r="B7705" s="10">
        <v>202007</v>
      </c>
      <c r="C7705" s="10">
        <v>395</v>
      </c>
      <c r="D7705" s="10" t="s">
        <v>103</v>
      </c>
      <c r="E7705" s="11">
        <v>4562342690043</v>
      </c>
      <c r="F7705" s="10">
        <v>0</v>
      </c>
      <c r="G7705" s="10">
        <v>0</v>
      </c>
      <c r="H7705" s="10" t="s">
        <v>21</v>
      </c>
      <c r="I7705" s="10" t="s">
        <v>19</v>
      </c>
      <c r="J7705" s="10" t="s">
        <v>329</v>
      </c>
      <c r="K7705" s="10">
        <v>12</v>
      </c>
      <c r="L7705" s="10">
        <v>1</v>
      </c>
      <c r="M7705" s="10">
        <v>0</v>
      </c>
      <c r="N7705" s="10">
        <v>0</v>
      </c>
    </row>
    <row r="7706" spans="1:14" x14ac:dyDescent="0.15">
      <c r="A7706" t="str">
        <f t="shared" si="125"/>
        <v>202007_395_4562342690067</v>
      </c>
      <c r="B7706" s="10">
        <v>202007</v>
      </c>
      <c r="C7706" s="10">
        <v>395</v>
      </c>
      <c r="D7706" s="10" t="s">
        <v>103</v>
      </c>
      <c r="E7706" s="11">
        <v>4562342690067</v>
      </c>
      <c r="F7706" s="10">
        <v>0</v>
      </c>
      <c r="G7706" s="10">
        <v>0</v>
      </c>
      <c r="H7706" s="10" t="s">
        <v>23</v>
      </c>
      <c r="I7706" s="10" t="s">
        <v>19</v>
      </c>
      <c r="J7706" s="10" t="s">
        <v>329</v>
      </c>
      <c r="K7706" s="10">
        <v>20</v>
      </c>
      <c r="L7706" s="10">
        <v>0</v>
      </c>
      <c r="M7706" s="10">
        <v>0</v>
      </c>
      <c r="N7706" s="10">
        <v>0</v>
      </c>
    </row>
    <row r="7707" spans="1:14" x14ac:dyDescent="0.15">
      <c r="A7707" t="str">
        <f t="shared" si="125"/>
        <v>202007_395_4562342690074</v>
      </c>
      <c r="B7707" s="10">
        <v>202007</v>
      </c>
      <c r="C7707" s="10">
        <v>395</v>
      </c>
      <c r="D7707" s="10" t="s">
        <v>103</v>
      </c>
      <c r="E7707" s="11">
        <v>4562342690074</v>
      </c>
      <c r="F7707" s="10">
        <v>0</v>
      </c>
      <c r="G7707" s="10">
        <v>0</v>
      </c>
      <c r="H7707" s="10" t="s">
        <v>24</v>
      </c>
      <c r="I7707" s="10" t="s">
        <v>19</v>
      </c>
      <c r="J7707" s="10" t="s">
        <v>329</v>
      </c>
      <c r="K7707" s="10">
        <v>13</v>
      </c>
      <c r="L7707" s="10">
        <v>0</v>
      </c>
      <c r="M7707" s="10">
        <v>0</v>
      </c>
      <c r="N7707" s="10">
        <v>0</v>
      </c>
    </row>
    <row r="7708" spans="1:14" x14ac:dyDescent="0.15">
      <c r="A7708" t="str">
        <f t="shared" si="125"/>
        <v>202007_395_4562342690081</v>
      </c>
      <c r="B7708" s="10">
        <v>202007</v>
      </c>
      <c r="C7708" s="10">
        <v>395</v>
      </c>
      <c r="D7708" s="10" t="s">
        <v>103</v>
      </c>
      <c r="E7708" s="11">
        <v>4562342690081</v>
      </c>
      <c r="F7708" s="10">
        <v>0</v>
      </c>
      <c r="G7708" s="10">
        <v>0</v>
      </c>
      <c r="H7708" s="10" t="s">
        <v>25</v>
      </c>
      <c r="I7708" s="10" t="s">
        <v>19</v>
      </c>
      <c r="J7708" s="10" t="s">
        <v>329</v>
      </c>
      <c r="K7708" s="10">
        <v>1</v>
      </c>
      <c r="L7708" s="10">
        <v>0</v>
      </c>
      <c r="M7708" s="10">
        <v>0</v>
      </c>
      <c r="N7708" s="10">
        <v>0</v>
      </c>
    </row>
    <row r="7709" spans="1:14" x14ac:dyDescent="0.15">
      <c r="A7709" t="str">
        <f t="shared" si="125"/>
        <v>202007_422_4562342690029</v>
      </c>
      <c r="B7709" s="10">
        <v>202007</v>
      </c>
      <c r="C7709" s="10">
        <v>422</v>
      </c>
      <c r="D7709" s="10" t="s">
        <v>116</v>
      </c>
      <c r="E7709" s="11">
        <v>4562342690029</v>
      </c>
      <c r="F7709" s="10">
        <v>0</v>
      </c>
      <c r="G7709" s="10">
        <v>0</v>
      </c>
      <c r="H7709" s="10" t="s">
        <v>18</v>
      </c>
      <c r="I7709" s="10" t="s">
        <v>19</v>
      </c>
      <c r="J7709" s="10" t="s">
        <v>329</v>
      </c>
      <c r="K7709" s="10">
        <v>12</v>
      </c>
      <c r="L7709" s="10">
        <v>0</v>
      </c>
      <c r="M7709" s="10">
        <v>0</v>
      </c>
      <c r="N7709" s="10">
        <v>0</v>
      </c>
    </row>
    <row r="7710" spans="1:14" x14ac:dyDescent="0.15">
      <c r="A7710" t="str">
        <f t="shared" si="125"/>
        <v>202007_422_4562342690036</v>
      </c>
      <c r="B7710" s="10">
        <v>202007</v>
      </c>
      <c r="C7710" s="10">
        <v>422</v>
      </c>
      <c r="D7710" s="10" t="s">
        <v>116</v>
      </c>
      <c r="E7710" s="11">
        <v>4562342690036</v>
      </c>
      <c r="F7710" s="10">
        <v>0</v>
      </c>
      <c r="G7710" s="10">
        <v>0</v>
      </c>
      <c r="H7710" s="10" t="s">
        <v>20</v>
      </c>
      <c r="I7710" s="10" t="s">
        <v>19</v>
      </c>
      <c r="J7710" s="10" t="s">
        <v>329</v>
      </c>
      <c r="K7710" s="10">
        <v>4</v>
      </c>
      <c r="L7710" s="10">
        <v>0</v>
      </c>
      <c r="M7710" s="10">
        <v>0</v>
      </c>
      <c r="N7710" s="10">
        <v>0</v>
      </c>
    </row>
    <row r="7711" spans="1:14" x14ac:dyDescent="0.15">
      <c r="A7711" t="str">
        <f t="shared" si="125"/>
        <v>202007_422_4562342690050</v>
      </c>
      <c r="B7711" s="10">
        <v>202007</v>
      </c>
      <c r="C7711" s="10">
        <v>422</v>
      </c>
      <c r="D7711" s="10" t="s">
        <v>116</v>
      </c>
      <c r="E7711" s="11">
        <v>4562342690050</v>
      </c>
      <c r="F7711" s="10">
        <v>0</v>
      </c>
      <c r="G7711" s="10">
        <v>0</v>
      </c>
      <c r="H7711" s="10" t="s">
        <v>22</v>
      </c>
      <c r="I7711" s="10" t="s">
        <v>19</v>
      </c>
      <c r="J7711" s="10" t="s">
        <v>329</v>
      </c>
      <c r="K7711" s="10">
        <v>5</v>
      </c>
      <c r="L7711" s="10">
        <v>0</v>
      </c>
      <c r="M7711" s="10">
        <v>0</v>
      </c>
      <c r="N7711" s="10">
        <v>0</v>
      </c>
    </row>
    <row r="7712" spans="1:14" x14ac:dyDescent="0.15">
      <c r="A7712" t="str">
        <f t="shared" si="125"/>
        <v>202007_422_4562342690043</v>
      </c>
      <c r="B7712" s="10">
        <v>202007</v>
      </c>
      <c r="C7712" s="10">
        <v>422</v>
      </c>
      <c r="D7712" s="10" t="s">
        <v>116</v>
      </c>
      <c r="E7712" s="11">
        <v>4562342690043</v>
      </c>
      <c r="F7712" s="10">
        <v>0</v>
      </c>
      <c r="G7712" s="10">
        <v>0</v>
      </c>
      <c r="H7712" s="10" t="s">
        <v>21</v>
      </c>
      <c r="I7712" s="10" t="s">
        <v>19</v>
      </c>
      <c r="J7712" s="10" t="s">
        <v>329</v>
      </c>
      <c r="K7712" s="10">
        <v>7</v>
      </c>
      <c r="L7712" s="10">
        <v>0</v>
      </c>
      <c r="M7712" s="10">
        <v>0</v>
      </c>
      <c r="N7712" s="10">
        <v>0</v>
      </c>
    </row>
    <row r="7713" spans="1:14" x14ac:dyDescent="0.15">
      <c r="A7713" t="str">
        <f t="shared" si="125"/>
        <v>202007_422_4562342690067</v>
      </c>
      <c r="B7713" s="10">
        <v>202007</v>
      </c>
      <c r="C7713" s="10">
        <v>422</v>
      </c>
      <c r="D7713" s="10" t="s">
        <v>116</v>
      </c>
      <c r="E7713" s="11">
        <v>4562342690067</v>
      </c>
      <c r="F7713" s="10">
        <v>0</v>
      </c>
      <c r="G7713" s="10">
        <v>0</v>
      </c>
      <c r="H7713" s="10" t="s">
        <v>23</v>
      </c>
      <c r="I7713" s="10" t="s">
        <v>19</v>
      </c>
      <c r="J7713" s="10" t="s">
        <v>329</v>
      </c>
      <c r="K7713" s="10">
        <v>12</v>
      </c>
      <c r="L7713" s="10">
        <v>0</v>
      </c>
      <c r="M7713" s="10">
        <v>0</v>
      </c>
      <c r="N7713" s="10">
        <v>0</v>
      </c>
    </row>
    <row r="7714" spans="1:14" x14ac:dyDescent="0.15">
      <c r="A7714" t="str">
        <f t="shared" si="125"/>
        <v>202007_422_4562342690074</v>
      </c>
      <c r="B7714" s="10">
        <v>202007</v>
      </c>
      <c r="C7714" s="10">
        <v>422</v>
      </c>
      <c r="D7714" s="10" t="s">
        <v>116</v>
      </c>
      <c r="E7714" s="11">
        <v>4562342690074</v>
      </c>
      <c r="F7714" s="10">
        <v>0</v>
      </c>
      <c r="G7714" s="10">
        <v>0</v>
      </c>
      <c r="H7714" s="10" t="s">
        <v>24</v>
      </c>
      <c r="I7714" s="10" t="s">
        <v>19</v>
      </c>
      <c r="J7714" s="10" t="s">
        <v>329</v>
      </c>
      <c r="K7714" s="10">
        <v>9</v>
      </c>
      <c r="L7714" s="10">
        <v>0</v>
      </c>
      <c r="M7714" s="10">
        <v>0</v>
      </c>
      <c r="N7714" s="10">
        <v>0</v>
      </c>
    </row>
    <row r="7715" spans="1:14" x14ac:dyDescent="0.15">
      <c r="A7715" t="str">
        <f t="shared" si="125"/>
        <v>202007_422_4562342690081</v>
      </c>
      <c r="B7715" s="10">
        <v>202007</v>
      </c>
      <c r="C7715" s="10">
        <v>422</v>
      </c>
      <c r="D7715" s="10" t="s">
        <v>116</v>
      </c>
      <c r="E7715" s="11">
        <v>4562342690081</v>
      </c>
      <c r="F7715" s="10">
        <v>0</v>
      </c>
      <c r="G7715" s="10">
        <v>0</v>
      </c>
      <c r="H7715" s="10" t="s">
        <v>25</v>
      </c>
      <c r="I7715" s="10" t="s">
        <v>19</v>
      </c>
      <c r="J7715" s="10" t="s">
        <v>329</v>
      </c>
      <c r="K7715" s="10">
        <v>2</v>
      </c>
      <c r="L7715" s="10">
        <v>0</v>
      </c>
      <c r="M7715" s="10">
        <v>0</v>
      </c>
      <c r="N7715" s="10">
        <v>0</v>
      </c>
    </row>
    <row r="7716" spans="1:14" x14ac:dyDescent="0.15">
      <c r="A7716" t="str">
        <f t="shared" si="125"/>
        <v>202007_423_4562342690029</v>
      </c>
      <c r="B7716" s="10">
        <v>202007</v>
      </c>
      <c r="C7716" s="10">
        <v>423</v>
      </c>
      <c r="D7716" s="10" t="s">
        <v>117</v>
      </c>
      <c r="E7716" s="11">
        <v>4562342690029</v>
      </c>
      <c r="F7716" s="10">
        <v>0</v>
      </c>
      <c r="G7716" s="10">
        <v>0</v>
      </c>
      <c r="H7716" s="10" t="s">
        <v>18</v>
      </c>
      <c r="I7716" s="10" t="s">
        <v>19</v>
      </c>
      <c r="J7716" s="10" t="s">
        <v>329</v>
      </c>
      <c r="K7716" s="10">
        <v>16</v>
      </c>
      <c r="L7716" s="10">
        <v>0</v>
      </c>
      <c r="M7716" s="10">
        <v>0</v>
      </c>
      <c r="N7716" s="10">
        <v>0</v>
      </c>
    </row>
    <row r="7717" spans="1:14" x14ac:dyDescent="0.15">
      <c r="A7717" t="str">
        <f t="shared" si="125"/>
        <v>202007_423_4562342690036</v>
      </c>
      <c r="B7717" s="10">
        <v>202007</v>
      </c>
      <c r="C7717" s="10">
        <v>423</v>
      </c>
      <c r="D7717" s="10" t="s">
        <v>117</v>
      </c>
      <c r="E7717" s="11">
        <v>4562342690036</v>
      </c>
      <c r="F7717" s="10">
        <v>0</v>
      </c>
      <c r="G7717" s="10">
        <v>0</v>
      </c>
      <c r="H7717" s="10" t="s">
        <v>20</v>
      </c>
      <c r="I7717" s="10" t="s">
        <v>19</v>
      </c>
      <c r="J7717" s="10" t="s">
        <v>329</v>
      </c>
      <c r="K7717" s="10">
        <v>5</v>
      </c>
      <c r="L7717" s="10">
        <v>0</v>
      </c>
      <c r="M7717" s="10">
        <v>0</v>
      </c>
      <c r="N7717" s="10">
        <v>0</v>
      </c>
    </row>
    <row r="7718" spans="1:14" x14ac:dyDescent="0.15">
      <c r="A7718" t="str">
        <f t="shared" si="125"/>
        <v>202007_423_4562342690050</v>
      </c>
      <c r="B7718" s="10">
        <v>202007</v>
      </c>
      <c r="C7718" s="10">
        <v>423</v>
      </c>
      <c r="D7718" s="10" t="s">
        <v>117</v>
      </c>
      <c r="E7718" s="11">
        <v>4562342690050</v>
      </c>
      <c r="F7718" s="10">
        <v>0</v>
      </c>
      <c r="G7718" s="10">
        <v>0</v>
      </c>
      <c r="H7718" s="10" t="s">
        <v>22</v>
      </c>
      <c r="I7718" s="10" t="s">
        <v>19</v>
      </c>
      <c r="J7718" s="10" t="s">
        <v>329</v>
      </c>
      <c r="K7718" s="10">
        <v>3</v>
      </c>
      <c r="L7718" s="10">
        <v>0</v>
      </c>
      <c r="M7718" s="10">
        <v>0</v>
      </c>
      <c r="N7718" s="10">
        <v>0</v>
      </c>
    </row>
    <row r="7719" spans="1:14" x14ac:dyDescent="0.15">
      <c r="A7719" t="str">
        <f t="shared" si="125"/>
        <v>202007_423_4562342690043</v>
      </c>
      <c r="B7719" s="10">
        <v>202007</v>
      </c>
      <c r="C7719" s="10">
        <v>423</v>
      </c>
      <c r="D7719" s="10" t="s">
        <v>117</v>
      </c>
      <c r="E7719" s="11">
        <v>4562342690043</v>
      </c>
      <c r="F7719" s="10">
        <v>0</v>
      </c>
      <c r="G7719" s="10">
        <v>0</v>
      </c>
      <c r="H7719" s="10" t="s">
        <v>21</v>
      </c>
      <c r="I7719" s="10" t="s">
        <v>19</v>
      </c>
      <c r="J7719" s="10" t="s">
        <v>329</v>
      </c>
      <c r="K7719" s="10">
        <v>15</v>
      </c>
      <c r="L7719" s="10">
        <v>0</v>
      </c>
      <c r="M7719" s="10">
        <v>0</v>
      </c>
      <c r="N7719" s="10">
        <v>0</v>
      </c>
    </row>
    <row r="7720" spans="1:14" x14ac:dyDescent="0.15">
      <c r="A7720" t="str">
        <f t="shared" si="125"/>
        <v>202007_423_4562342690067</v>
      </c>
      <c r="B7720" s="10">
        <v>202007</v>
      </c>
      <c r="C7720" s="10">
        <v>423</v>
      </c>
      <c r="D7720" s="10" t="s">
        <v>117</v>
      </c>
      <c r="E7720" s="11">
        <v>4562342690067</v>
      </c>
      <c r="F7720" s="10">
        <v>0</v>
      </c>
      <c r="G7720" s="10">
        <v>0</v>
      </c>
      <c r="H7720" s="10" t="s">
        <v>23</v>
      </c>
      <c r="I7720" s="10" t="s">
        <v>19</v>
      </c>
      <c r="J7720" s="10" t="s">
        <v>329</v>
      </c>
      <c r="K7720" s="10">
        <v>25</v>
      </c>
      <c r="L7720" s="10">
        <v>0</v>
      </c>
      <c r="M7720" s="10">
        <v>0</v>
      </c>
      <c r="N7720" s="10">
        <v>0</v>
      </c>
    </row>
    <row r="7721" spans="1:14" x14ac:dyDescent="0.15">
      <c r="A7721" t="str">
        <f t="shared" si="125"/>
        <v>202007_423_4562342690074</v>
      </c>
      <c r="B7721" s="10">
        <v>202007</v>
      </c>
      <c r="C7721" s="10">
        <v>423</v>
      </c>
      <c r="D7721" s="10" t="s">
        <v>117</v>
      </c>
      <c r="E7721" s="11">
        <v>4562342690074</v>
      </c>
      <c r="F7721" s="10">
        <v>0</v>
      </c>
      <c r="G7721" s="10">
        <v>0</v>
      </c>
      <c r="H7721" s="10" t="s">
        <v>24</v>
      </c>
      <c r="I7721" s="10" t="s">
        <v>19</v>
      </c>
      <c r="J7721" s="10" t="s">
        <v>329</v>
      </c>
      <c r="K7721" s="10">
        <v>16</v>
      </c>
      <c r="L7721" s="10">
        <v>0</v>
      </c>
      <c r="M7721" s="10">
        <v>0</v>
      </c>
      <c r="N7721" s="10">
        <v>0</v>
      </c>
    </row>
    <row r="7722" spans="1:14" x14ac:dyDescent="0.15">
      <c r="A7722" t="str">
        <f t="shared" si="125"/>
        <v>202007_423_4562342690081</v>
      </c>
      <c r="B7722" s="10">
        <v>202007</v>
      </c>
      <c r="C7722" s="10">
        <v>423</v>
      </c>
      <c r="D7722" s="10" t="s">
        <v>117</v>
      </c>
      <c r="E7722" s="11">
        <v>4562342690081</v>
      </c>
      <c r="F7722" s="10">
        <v>0</v>
      </c>
      <c r="G7722" s="10">
        <v>0</v>
      </c>
      <c r="H7722" s="10" t="s">
        <v>25</v>
      </c>
      <c r="I7722" s="10" t="s">
        <v>19</v>
      </c>
      <c r="J7722" s="10" t="s">
        <v>329</v>
      </c>
      <c r="K7722" s="10">
        <v>2</v>
      </c>
      <c r="L7722" s="10">
        <v>0</v>
      </c>
      <c r="M7722" s="10">
        <v>0</v>
      </c>
      <c r="N7722" s="10">
        <v>0</v>
      </c>
    </row>
    <row r="7723" spans="1:14" x14ac:dyDescent="0.15">
      <c r="A7723" t="str">
        <f t="shared" ref="A7723:A7786" si="126">B7723&amp;"_"&amp;C7723&amp;"_"&amp;E7723</f>
        <v>202007_311_4562342690029</v>
      </c>
      <c r="B7723" s="10">
        <v>202007</v>
      </c>
      <c r="C7723" s="10">
        <v>311</v>
      </c>
      <c r="D7723" s="10" t="s">
        <v>76</v>
      </c>
      <c r="E7723" s="11">
        <v>4562342690029</v>
      </c>
      <c r="F7723" s="10">
        <v>0</v>
      </c>
      <c r="G7723" s="10">
        <v>0</v>
      </c>
      <c r="H7723" s="10" t="s">
        <v>18</v>
      </c>
      <c r="I7723" s="10" t="s">
        <v>19</v>
      </c>
      <c r="J7723" s="10" t="s">
        <v>329</v>
      </c>
      <c r="K7723" s="10">
        <v>32</v>
      </c>
      <c r="L7723" s="10">
        <v>0</v>
      </c>
      <c r="M7723" s="10">
        <v>0</v>
      </c>
      <c r="N7723" s="10">
        <v>0</v>
      </c>
    </row>
    <row r="7724" spans="1:14" x14ac:dyDescent="0.15">
      <c r="A7724" t="str">
        <f t="shared" si="126"/>
        <v>202007_311_4562342690036</v>
      </c>
      <c r="B7724" s="10">
        <v>202007</v>
      </c>
      <c r="C7724" s="10">
        <v>311</v>
      </c>
      <c r="D7724" s="10" t="s">
        <v>76</v>
      </c>
      <c r="E7724" s="11">
        <v>4562342690036</v>
      </c>
      <c r="F7724" s="10">
        <v>0</v>
      </c>
      <c r="G7724" s="10">
        <v>0</v>
      </c>
      <c r="H7724" s="10" t="s">
        <v>20</v>
      </c>
      <c r="I7724" s="10" t="s">
        <v>19</v>
      </c>
      <c r="J7724" s="10" t="s">
        <v>329</v>
      </c>
      <c r="K7724" s="10">
        <v>6</v>
      </c>
      <c r="L7724" s="10">
        <v>0</v>
      </c>
      <c r="M7724" s="10">
        <v>0</v>
      </c>
      <c r="N7724" s="10">
        <v>0</v>
      </c>
    </row>
    <row r="7725" spans="1:14" x14ac:dyDescent="0.15">
      <c r="A7725" t="str">
        <f t="shared" si="126"/>
        <v>202007_311_4562342690050</v>
      </c>
      <c r="B7725" s="10">
        <v>202007</v>
      </c>
      <c r="C7725" s="10">
        <v>311</v>
      </c>
      <c r="D7725" s="10" t="s">
        <v>76</v>
      </c>
      <c r="E7725" s="11">
        <v>4562342690050</v>
      </c>
      <c r="F7725" s="10">
        <v>0</v>
      </c>
      <c r="G7725" s="10">
        <v>0</v>
      </c>
      <c r="H7725" s="10" t="s">
        <v>22</v>
      </c>
      <c r="I7725" s="10" t="s">
        <v>19</v>
      </c>
      <c r="J7725" s="10" t="s">
        <v>329</v>
      </c>
      <c r="K7725" s="10">
        <v>8</v>
      </c>
      <c r="L7725" s="10">
        <v>0</v>
      </c>
      <c r="M7725" s="10">
        <v>0</v>
      </c>
      <c r="N7725" s="10">
        <v>0</v>
      </c>
    </row>
    <row r="7726" spans="1:14" x14ac:dyDescent="0.15">
      <c r="A7726" t="str">
        <f t="shared" si="126"/>
        <v>202007_311_4562342690043</v>
      </c>
      <c r="B7726" s="10">
        <v>202007</v>
      </c>
      <c r="C7726" s="10">
        <v>311</v>
      </c>
      <c r="D7726" s="10" t="s">
        <v>76</v>
      </c>
      <c r="E7726" s="11">
        <v>4562342690043</v>
      </c>
      <c r="F7726" s="10">
        <v>0</v>
      </c>
      <c r="G7726" s="10">
        <v>0</v>
      </c>
      <c r="H7726" s="10" t="s">
        <v>21</v>
      </c>
      <c r="I7726" s="10" t="s">
        <v>19</v>
      </c>
      <c r="J7726" s="10" t="s">
        <v>329</v>
      </c>
      <c r="K7726" s="10">
        <v>11</v>
      </c>
      <c r="L7726" s="10">
        <v>1</v>
      </c>
      <c r="M7726" s="10">
        <v>0</v>
      </c>
      <c r="N7726" s="10">
        <v>0</v>
      </c>
    </row>
    <row r="7727" spans="1:14" x14ac:dyDescent="0.15">
      <c r="A7727" t="str">
        <f t="shared" si="126"/>
        <v>202007_311_4562342690067</v>
      </c>
      <c r="B7727" s="10">
        <v>202007</v>
      </c>
      <c r="C7727" s="10">
        <v>311</v>
      </c>
      <c r="D7727" s="10" t="s">
        <v>76</v>
      </c>
      <c r="E7727" s="11">
        <v>4562342690067</v>
      </c>
      <c r="F7727" s="10">
        <v>0</v>
      </c>
      <c r="G7727" s="10">
        <v>0</v>
      </c>
      <c r="H7727" s="10" t="s">
        <v>23</v>
      </c>
      <c r="I7727" s="10" t="s">
        <v>19</v>
      </c>
      <c r="J7727" s="10" t="s">
        <v>329</v>
      </c>
      <c r="K7727" s="10">
        <v>35</v>
      </c>
      <c r="L7727" s="10">
        <v>0</v>
      </c>
      <c r="M7727" s="10">
        <v>0</v>
      </c>
      <c r="N7727" s="10">
        <v>0</v>
      </c>
    </row>
    <row r="7728" spans="1:14" x14ac:dyDescent="0.15">
      <c r="A7728" t="str">
        <f t="shared" si="126"/>
        <v>202007_311_4562342690074</v>
      </c>
      <c r="B7728" s="10">
        <v>202007</v>
      </c>
      <c r="C7728" s="10">
        <v>311</v>
      </c>
      <c r="D7728" s="10" t="s">
        <v>76</v>
      </c>
      <c r="E7728" s="11">
        <v>4562342690074</v>
      </c>
      <c r="F7728" s="10">
        <v>0</v>
      </c>
      <c r="G7728" s="10">
        <v>0</v>
      </c>
      <c r="H7728" s="10" t="s">
        <v>24</v>
      </c>
      <c r="I7728" s="10" t="s">
        <v>19</v>
      </c>
      <c r="J7728" s="10" t="s">
        <v>329</v>
      </c>
      <c r="K7728" s="10">
        <v>23</v>
      </c>
      <c r="L7728" s="10">
        <v>0</v>
      </c>
      <c r="M7728" s="10">
        <v>0</v>
      </c>
      <c r="N7728" s="10">
        <v>0</v>
      </c>
    </row>
    <row r="7729" spans="1:14" x14ac:dyDescent="0.15">
      <c r="A7729" t="str">
        <f t="shared" si="126"/>
        <v>202007_311_4562342690081</v>
      </c>
      <c r="B7729" s="10">
        <v>202007</v>
      </c>
      <c r="C7729" s="10">
        <v>311</v>
      </c>
      <c r="D7729" s="10" t="s">
        <v>76</v>
      </c>
      <c r="E7729" s="11">
        <v>4562342690081</v>
      </c>
      <c r="F7729" s="10">
        <v>0</v>
      </c>
      <c r="G7729" s="10">
        <v>0</v>
      </c>
      <c r="H7729" s="10" t="s">
        <v>25</v>
      </c>
      <c r="I7729" s="10" t="s">
        <v>19</v>
      </c>
      <c r="J7729" s="10" t="s">
        <v>329</v>
      </c>
      <c r="K7729" s="10">
        <v>3</v>
      </c>
      <c r="L7729" s="10">
        <v>2</v>
      </c>
      <c r="M7729" s="10">
        <v>0</v>
      </c>
      <c r="N7729" s="10">
        <v>0</v>
      </c>
    </row>
    <row r="7730" spans="1:14" x14ac:dyDescent="0.15">
      <c r="A7730" t="str">
        <f t="shared" si="126"/>
        <v>202007_376_4562342690029</v>
      </c>
      <c r="B7730" s="10">
        <v>202007</v>
      </c>
      <c r="C7730" s="10">
        <v>376</v>
      </c>
      <c r="D7730" s="10" t="s">
        <v>96</v>
      </c>
      <c r="E7730" s="11">
        <v>4562342690029</v>
      </c>
      <c r="F7730" s="10">
        <v>0</v>
      </c>
      <c r="G7730" s="10">
        <v>0</v>
      </c>
      <c r="H7730" s="10" t="s">
        <v>18</v>
      </c>
      <c r="I7730" s="10" t="s">
        <v>19</v>
      </c>
      <c r="J7730" s="10" t="s">
        <v>329</v>
      </c>
      <c r="K7730" s="10">
        <v>23</v>
      </c>
      <c r="L7730" s="10">
        <v>1</v>
      </c>
      <c r="M7730" s="10">
        <v>0</v>
      </c>
      <c r="N7730" s="10">
        <v>0</v>
      </c>
    </row>
    <row r="7731" spans="1:14" x14ac:dyDescent="0.15">
      <c r="A7731" t="str">
        <f t="shared" si="126"/>
        <v>202007_376_4562342690036</v>
      </c>
      <c r="B7731" s="10">
        <v>202007</v>
      </c>
      <c r="C7731" s="10">
        <v>376</v>
      </c>
      <c r="D7731" s="10" t="s">
        <v>96</v>
      </c>
      <c r="E7731" s="11">
        <v>4562342690036</v>
      </c>
      <c r="F7731" s="10">
        <v>0</v>
      </c>
      <c r="G7731" s="10">
        <v>0</v>
      </c>
      <c r="H7731" s="10" t="s">
        <v>20</v>
      </c>
      <c r="I7731" s="10" t="s">
        <v>19</v>
      </c>
      <c r="J7731" s="10" t="s">
        <v>329</v>
      </c>
      <c r="K7731" s="10">
        <v>9</v>
      </c>
      <c r="L7731" s="10">
        <v>0</v>
      </c>
      <c r="M7731" s="10">
        <v>0</v>
      </c>
      <c r="N7731" s="10">
        <v>0</v>
      </c>
    </row>
    <row r="7732" spans="1:14" x14ac:dyDescent="0.15">
      <c r="A7732" t="str">
        <f t="shared" si="126"/>
        <v>202007_376_4562342690050</v>
      </c>
      <c r="B7732" s="10">
        <v>202007</v>
      </c>
      <c r="C7732" s="10">
        <v>376</v>
      </c>
      <c r="D7732" s="10" t="s">
        <v>96</v>
      </c>
      <c r="E7732" s="11">
        <v>4562342690050</v>
      </c>
      <c r="F7732" s="10">
        <v>0</v>
      </c>
      <c r="G7732" s="10">
        <v>0</v>
      </c>
      <c r="H7732" s="10" t="s">
        <v>22</v>
      </c>
      <c r="I7732" s="10" t="s">
        <v>19</v>
      </c>
      <c r="J7732" s="10" t="s">
        <v>329</v>
      </c>
      <c r="K7732" s="10">
        <v>7</v>
      </c>
      <c r="L7732" s="10">
        <v>0</v>
      </c>
      <c r="M7732" s="10">
        <v>0</v>
      </c>
      <c r="N7732" s="10">
        <v>0</v>
      </c>
    </row>
    <row r="7733" spans="1:14" x14ac:dyDescent="0.15">
      <c r="A7733" t="str">
        <f t="shared" si="126"/>
        <v>202007_376_4562342690043</v>
      </c>
      <c r="B7733" s="10">
        <v>202007</v>
      </c>
      <c r="C7733" s="10">
        <v>376</v>
      </c>
      <c r="D7733" s="10" t="s">
        <v>96</v>
      </c>
      <c r="E7733" s="11">
        <v>4562342690043</v>
      </c>
      <c r="F7733" s="10">
        <v>0</v>
      </c>
      <c r="G7733" s="10">
        <v>0</v>
      </c>
      <c r="H7733" s="10" t="s">
        <v>21</v>
      </c>
      <c r="I7733" s="10" t="s">
        <v>19</v>
      </c>
      <c r="J7733" s="10" t="s">
        <v>329</v>
      </c>
      <c r="K7733" s="10">
        <v>22</v>
      </c>
      <c r="L7733" s="10">
        <v>0</v>
      </c>
      <c r="M7733" s="10">
        <v>0</v>
      </c>
      <c r="N7733" s="10">
        <v>0</v>
      </c>
    </row>
    <row r="7734" spans="1:14" x14ac:dyDescent="0.15">
      <c r="A7734" t="str">
        <f t="shared" si="126"/>
        <v>202007_376_4562342690067</v>
      </c>
      <c r="B7734" s="10">
        <v>202007</v>
      </c>
      <c r="C7734" s="10">
        <v>376</v>
      </c>
      <c r="D7734" s="10" t="s">
        <v>96</v>
      </c>
      <c r="E7734" s="11">
        <v>4562342690067</v>
      </c>
      <c r="F7734" s="10">
        <v>0</v>
      </c>
      <c r="G7734" s="10">
        <v>0</v>
      </c>
      <c r="H7734" s="10" t="s">
        <v>23</v>
      </c>
      <c r="I7734" s="10" t="s">
        <v>19</v>
      </c>
      <c r="J7734" s="10" t="s">
        <v>329</v>
      </c>
      <c r="K7734" s="10">
        <v>24</v>
      </c>
      <c r="L7734" s="10">
        <v>0</v>
      </c>
      <c r="M7734" s="10">
        <v>0</v>
      </c>
      <c r="N7734" s="10">
        <v>0</v>
      </c>
    </row>
    <row r="7735" spans="1:14" x14ac:dyDescent="0.15">
      <c r="A7735" t="str">
        <f t="shared" si="126"/>
        <v>202007_376_4562342690074</v>
      </c>
      <c r="B7735" s="10">
        <v>202007</v>
      </c>
      <c r="C7735" s="10">
        <v>376</v>
      </c>
      <c r="D7735" s="10" t="s">
        <v>96</v>
      </c>
      <c r="E7735" s="11">
        <v>4562342690074</v>
      </c>
      <c r="F7735" s="10">
        <v>0</v>
      </c>
      <c r="G7735" s="10">
        <v>0</v>
      </c>
      <c r="H7735" s="10" t="s">
        <v>24</v>
      </c>
      <c r="I7735" s="10" t="s">
        <v>19</v>
      </c>
      <c r="J7735" s="10" t="s">
        <v>329</v>
      </c>
      <c r="K7735" s="10">
        <v>24</v>
      </c>
      <c r="L7735" s="10">
        <v>0</v>
      </c>
      <c r="M7735" s="10">
        <v>0</v>
      </c>
      <c r="N7735" s="10">
        <v>0</v>
      </c>
    </row>
    <row r="7736" spans="1:14" x14ac:dyDescent="0.15">
      <c r="A7736" t="str">
        <f t="shared" si="126"/>
        <v>202007_376_4562342690081</v>
      </c>
      <c r="B7736" s="10">
        <v>202007</v>
      </c>
      <c r="C7736" s="10">
        <v>376</v>
      </c>
      <c r="D7736" s="10" t="s">
        <v>96</v>
      </c>
      <c r="E7736" s="11">
        <v>4562342690081</v>
      </c>
      <c r="F7736" s="10">
        <v>0</v>
      </c>
      <c r="G7736" s="10">
        <v>0</v>
      </c>
      <c r="H7736" s="10" t="s">
        <v>25</v>
      </c>
      <c r="I7736" s="10" t="s">
        <v>19</v>
      </c>
      <c r="J7736" s="10" t="s">
        <v>329</v>
      </c>
      <c r="K7736" s="10">
        <v>8</v>
      </c>
      <c r="L7736" s="10">
        <v>0</v>
      </c>
      <c r="M7736" s="10">
        <v>0</v>
      </c>
      <c r="N7736" s="10">
        <v>0</v>
      </c>
    </row>
    <row r="7737" spans="1:14" x14ac:dyDescent="0.15">
      <c r="A7737" t="str">
        <f t="shared" si="126"/>
        <v>202007_367_4562342690029</v>
      </c>
      <c r="B7737" s="10">
        <v>202007</v>
      </c>
      <c r="C7737" s="10">
        <v>367</v>
      </c>
      <c r="D7737" s="10" t="s">
        <v>93</v>
      </c>
      <c r="E7737" s="11">
        <v>4562342690029</v>
      </c>
      <c r="F7737" s="10">
        <v>0</v>
      </c>
      <c r="G7737" s="10">
        <v>0</v>
      </c>
      <c r="H7737" s="10" t="s">
        <v>18</v>
      </c>
      <c r="I7737" s="10" t="s">
        <v>19</v>
      </c>
      <c r="J7737" s="10" t="s">
        <v>329</v>
      </c>
      <c r="K7737" s="10">
        <v>24</v>
      </c>
      <c r="L7737" s="10">
        <v>0</v>
      </c>
      <c r="M7737" s="10">
        <v>0</v>
      </c>
      <c r="N7737" s="10">
        <v>0</v>
      </c>
    </row>
    <row r="7738" spans="1:14" x14ac:dyDescent="0.15">
      <c r="A7738" t="str">
        <f t="shared" si="126"/>
        <v>202007_367_4562342690036</v>
      </c>
      <c r="B7738" s="10">
        <v>202007</v>
      </c>
      <c r="C7738" s="10">
        <v>367</v>
      </c>
      <c r="D7738" s="10" t="s">
        <v>93</v>
      </c>
      <c r="E7738" s="11">
        <v>4562342690036</v>
      </c>
      <c r="F7738" s="10">
        <v>0</v>
      </c>
      <c r="G7738" s="10">
        <v>0</v>
      </c>
      <c r="H7738" s="10" t="s">
        <v>20</v>
      </c>
      <c r="I7738" s="10" t="s">
        <v>19</v>
      </c>
      <c r="J7738" s="10" t="s">
        <v>329</v>
      </c>
      <c r="K7738" s="10">
        <v>10</v>
      </c>
      <c r="L7738" s="10">
        <v>0</v>
      </c>
      <c r="M7738" s="10">
        <v>0</v>
      </c>
      <c r="N7738" s="10">
        <v>0</v>
      </c>
    </row>
    <row r="7739" spans="1:14" x14ac:dyDescent="0.15">
      <c r="A7739" t="str">
        <f t="shared" si="126"/>
        <v>202007_367_4562342690050</v>
      </c>
      <c r="B7739" s="10">
        <v>202007</v>
      </c>
      <c r="C7739" s="10">
        <v>367</v>
      </c>
      <c r="D7739" s="10" t="s">
        <v>93</v>
      </c>
      <c r="E7739" s="11">
        <v>4562342690050</v>
      </c>
      <c r="F7739" s="10">
        <v>0</v>
      </c>
      <c r="G7739" s="10">
        <v>0</v>
      </c>
      <c r="H7739" s="10" t="s">
        <v>22</v>
      </c>
      <c r="I7739" s="10" t="s">
        <v>19</v>
      </c>
      <c r="J7739" s="10" t="s">
        <v>329</v>
      </c>
      <c r="K7739" s="10">
        <v>6</v>
      </c>
      <c r="L7739" s="10">
        <v>0</v>
      </c>
      <c r="M7739" s="10">
        <v>0</v>
      </c>
      <c r="N7739" s="10">
        <v>0</v>
      </c>
    </row>
    <row r="7740" spans="1:14" x14ac:dyDescent="0.15">
      <c r="A7740" t="str">
        <f t="shared" si="126"/>
        <v>202007_367_4562342690043</v>
      </c>
      <c r="B7740" s="10">
        <v>202007</v>
      </c>
      <c r="C7740" s="10">
        <v>367</v>
      </c>
      <c r="D7740" s="10" t="s">
        <v>93</v>
      </c>
      <c r="E7740" s="11">
        <v>4562342690043</v>
      </c>
      <c r="F7740" s="10">
        <v>0</v>
      </c>
      <c r="G7740" s="10">
        <v>0</v>
      </c>
      <c r="H7740" s="10" t="s">
        <v>21</v>
      </c>
      <c r="I7740" s="10" t="s">
        <v>19</v>
      </c>
      <c r="J7740" s="10" t="s">
        <v>329</v>
      </c>
      <c r="K7740" s="10">
        <v>21</v>
      </c>
      <c r="L7740" s="10">
        <v>0</v>
      </c>
      <c r="M7740" s="10">
        <v>0</v>
      </c>
      <c r="N7740" s="10">
        <v>0</v>
      </c>
    </row>
    <row r="7741" spans="1:14" x14ac:dyDescent="0.15">
      <c r="A7741" t="str">
        <f t="shared" si="126"/>
        <v>202007_367_4562342690067</v>
      </c>
      <c r="B7741" s="10">
        <v>202007</v>
      </c>
      <c r="C7741" s="10">
        <v>367</v>
      </c>
      <c r="D7741" s="10" t="s">
        <v>93</v>
      </c>
      <c r="E7741" s="11">
        <v>4562342690067</v>
      </c>
      <c r="F7741" s="10">
        <v>0</v>
      </c>
      <c r="G7741" s="10">
        <v>0</v>
      </c>
      <c r="H7741" s="10" t="s">
        <v>23</v>
      </c>
      <c r="I7741" s="10" t="s">
        <v>19</v>
      </c>
      <c r="J7741" s="10" t="s">
        <v>329</v>
      </c>
      <c r="K7741" s="10">
        <v>24</v>
      </c>
      <c r="L7741" s="10">
        <v>0</v>
      </c>
      <c r="M7741" s="10">
        <v>0</v>
      </c>
      <c r="N7741" s="10">
        <v>0</v>
      </c>
    </row>
    <row r="7742" spans="1:14" x14ac:dyDescent="0.15">
      <c r="A7742" t="str">
        <f t="shared" si="126"/>
        <v>202007_367_4562342690074</v>
      </c>
      <c r="B7742" s="10">
        <v>202007</v>
      </c>
      <c r="C7742" s="10">
        <v>367</v>
      </c>
      <c r="D7742" s="10" t="s">
        <v>93</v>
      </c>
      <c r="E7742" s="11">
        <v>4562342690074</v>
      </c>
      <c r="F7742" s="10">
        <v>0</v>
      </c>
      <c r="G7742" s="10">
        <v>0</v>
      </c>
      <c r="H7742" s="10" t="s">
        <v>24</v>
      </c>
      <c r="I7742" s="10" t="s">
        <v>19</v>
      </c>
      <c r="J7742" s="10" t="s">
        <v>329</v>
      </c>
      <c r="K7742" s="10">
        <v>0</v>
      </c>
      <c r="L7742" s="10">
        <v>0</v>
      </c>
      <c r="M7742" s="10">
        <v>0</v>
      </c>
      <c r="N7742" s="10">
        <v>0</v>
      </c>
    </row>
    <row r="7743" spans="1:14" x14ac:dyDescent="0.15">
      <c r="A7743" t="str">
        <f t="shared" si="126"/>
        <v>202007_367_4562342690081</v>
      </c>
      <c r="B7743" s="10">
        <v>202007</v>
      </c>
      <c r="C7743" s="10">
        <v>367</v>
      </c>
      <c r="D7743" s="10" t="s">
        <v>93</v>
      </c>
      <c r="E7743" s="11">
        <v>4562342690081</v>
      </c>
      <c r="F7743" s="10">
        <v>0</v>
      </c>
      <c r="G7743" s="10">
        <v>0</v>
      </c>
      <c r="H7743" s="10" t="s">
        <v>25</v>
      </c>
      <c r="I7743" s="10" t="s">
        <v>19</v>
      </c>
      <c r="J7743" s="10" t="s">
        <v>329</v>
      </c>
      <c r="K7743" s="10">
        <v>0</v>
      </c>
      <c r="L7743" s="10">
        <v>0</v>
      </c>
      <c r="M7743" s="10">
        <v>0</v>
      </c>
      <c r="N7743" s="10">
        <v>0</v>
      </c>
    </row>
    <row r="7744" spans="1:14" x14ac:dyDescent="0.15">
      <c r="A7744" t="str">
        <f t="shared" si="126"/>
        <v>202007_60_4562342690029</v>
      </c>
      <c r="B7744" s="10">
        <v>202007</v>
      </c>
      <c r="C7744" s="10">
        <v>60</v>
      </c>
      <c r="D7744" s="10" t="s">
        <v>44</v>
      </c>
      <c r="E7744" s="11">
        <v>4562342690029</v>
      </c>
      <c r="F7744" s="10">
        <v>0</v>
      </c>
      <c r="G7744" s="10">
        <v>0</v>
      </c>
      <c r="H7744" s="10" t="s">
        <v>18</v>
      </c>
      <c r="I7744" s="10" t="s">
        <v>19</v>
      </c>
      <c r="J7744" s="10" t="s">
        <v>329</v>
      </c>
      <c r="K7744" s="10">
        <v>9</v>
      </c>
      <c r="L7744" s="10">
        <v>1</v>
      </c>
      <c r="M7744" s="10">
        <v>0</v>
      </c>
      <c r="N7744" s="10">
        <v>0</v>
      </c>
    </row>
    <row r="7745" spans="1:14" x14ac:dyDescent="0.15">
      <c r="A7745" t="str">
        <f t="shared" si="126"/>
        <v>202007_60_4562342690036</v>
      </c>
      <c r="B7745" s="10">
        <v>202007</v>
      </c>
      <c r="C7745" s="10">
        <v>60</v>
      </c>
      <c r="D7745" s="10" t="s">
        <v>44</v>
      </c>
      <c r="E7745" s="11">
        <v>4562342690036</v>
      </c>
      <c r="F7745" s="10">
        <v>0</v>
      </c>
      <c r="G7745" s="10">
        <v>0</v>
      </c>
      <c r="H7745" s="10" t="s">
        <v>20</v>
      </c>
      <c r="I7745" s="10" t="s">
        <v>19</v>
      </c>
      <c r="J7745" s="10" t="s">
        <v>329</v>
      </c>
      <c r="K7745" s="10">
        <v>4</v>
      </c>
      <c r="L7745" s="10">
        <v>0</v>
      </c>
      <c r="M7745" s="10">
        <v>0</v>
      </c>
      <c r="N7745" s="10">
        <v>0</v>
      </c>
    </row>
    <row r="7746" spans="1:14" x14ac:dyDescent="0.15">
      <c r="A7746" t="str">
        <f t="shared" si="126"/>
        <v>202007_60_4562342690050</v>
      </c>
      <c r="B7746" s="10">
        <v>202007</v>
      </c>
      <c r="C7746" s="10">
        <v>60</v>
      </c>
      <c r="D7746" s="10" t="s">
        <v>44</v>
      </c>
      <c r="E7746" s="11">
        <v>4562342690050</v>
      </c>
      <c r="F7746" s="10">
        <v>0</v>
      </c>
      <c r="G7746" s="10">
        <v>0</v>
      </c>
      <c r="H7746" s="10" t="s">
        <v>22</v>
      </c>
      <c r="I7746" s="10" t="s">
        <v>19</v>
      </c>
      <c r="J7746" s="10" t="s">
        <v>329</v>
      </c>
      <c r="K7746" s="10">
        <v>4</v>
      </c>
      <c r="L7746" s="10">
        <v>0</v>
      </c>
      <c r="M7746" s="10">
        <v>0</v>
      </c>
      <c r="N7746" s="10">
        <v>0</v>
      </c>
    </row>
    <row r="7747" spans="1:14" x14ac:dyDescent="0.15">
      <c r="A7747" t="str">
        <f t="shared" si="126"/>
        <v>202007_60_4562342690043</v>
      </c>
      <c r="B7747" s="10">
        <v>202007</v>
      </c>
      <c r="C7747" s="10">
        <v>60</v>
      </c>
      <c r="D7747" s="10" t="s">
        <v>44</v>
      </c>
      <c r="E7747" s="11">
        <v>4562342690043</v>
      </c>
      <c r="F7747" s="10">
        <v>0</v>
      </c>
      <c r="G7747" s="10">
        <v>0</v>
      </c>
      <c r="H7747" s="10" t="s">
        <v>21</v>
      </c>
      <c r="I7747" s="10" t="s">
        <v>19</v>
      </c>
      <c r="J7747" s="10" t="s">
        <v>329</v>
      </c>
      <c r="K7747" s="10">
        <v>7</v>
      </c>
      <c r="L7747" s="10">
        <v>2</v>
      </c>
      <c r="M7747" s="10">
        <v>0</v>
      </c>
      <c r="N7747" s="10">
        <v>0</v>
      </c>
    </row>
    <row r="7748" spans="1:14" x14ac:dyDescent="0.15">
      <c r="A7748" t="str">
        <f t="shared" si="126"/>
        <v>202007_60_4562342690067</v>
      </c>
      <c r="B7748" s="10">
        <v>202007</v>
      </c>
      <c r="C7748" s="10">
        <v>60</v>
      </c>
      <c r="D7748" s="10" t="s">
        <v>44</v>
      </c>
      <c r="E7748" s="11">
        <v>4562342690067</v>
      </c>
      <c r="F7748" s="10">
        <v>0</v>
      </c>
      <c r="G7748" s="10">
        <v>0</v>
      </c>
      <c r="H7748" s="10" t="s">
        <v>23</v>
      </c>
      <c r="I7748" s="10" t="s">
        <v>19</v>
      </c>
      <c r="J7748" s="10" t="s">
        <v>329</v>
      </c>
      <c r="K7748" s="10">
        <v>19</v>
      </c>
      <c r="L7748" s="10">
        <v>0</v>
      </c>
      <c r="M7748" s="10">
        <v>0</v>
      </c>
      <c r="N7748" s="10">
        <v>0</v>
      </c>
    </row>
    <row r="7749" spans="1:14" x14ac:dyDescent="0.15">
      <c r="A7749" t="str">
        <f t="shared" si="126"/>
        <v>202007_60_4562342690074</v>
      </c>
      <c r="B7749" s="10">
        <v>202007</v>
      </c>
      <c r="C7749" s="10">
        <v>60</v>
      </c>
      <c r="D7749" s="10" t="s">
        <v>44</v>
      </c>
      <c r="E7749" s="11">
        <v>4562342690074</v>
      </c>
      <c r="F7749" s="10">
        <v>0</v>
      </c>
      <c r="G7749" s="10">
        <v>0</v>
      </c>
      <c r="H7749" s="10" t="s">
        <v>24</v>
      </c>
      <c r="I7749" s="10" t="s">
        <v>19</v>
      </c>
      <c r="J7749" s="10" t="s">
        <v>329</v>
      </c>
      <c r="K7749" s="10">
        <v>10</v>
      </c>
      <c r="L7749" s="10">
        <v>3</v>
      </c>
      <c r="M7749" s="10">
        <v>0</v>
      </c>
      <c r="N7749" s="10">
        <v>0</v>
      </c>
    </row>
    <row r="7750" spans="1:14" x14ac:dyDescent="0.15">
      <c r="A7750" t="str">
        <f t="shared" si="126"/>
        <v>202007_60_4562342690081</v>
      </c>
      <c r="B7750" s="10">
        <v>202007</v>
      </c>
      <c r="C7750" s="10">
        <v>60</v>
      </c>
      <c r="D7750" s="10" t="s">
        <v>44</v>
      </c>
      <c r="E7750" s="11">
        <v>4562342690081</v>
      </c>
      <c r="F7750" s="10">
        <v>0</v>
      </c>
      <c r="G7750" s="10">
        <v>0</v>
      </c>
      <c r="H7750" s="10" t="s">
        <v>25</v>
      </c>
      <c r="I7750" s="10" t="s">
        <v>19</v>
      </c>
      <c r="J7750" s="10" t="s">
        <v>329</v>
      </c>
      <c r="K7750" s="10">
        <v>1</v>
      </c>
      <c r="L7750" s="10">
        <v>0</v>
      </c>
      <c r="M7750" s="10">
        <v>0</v>
      </c>
      <c r="N7750" s="10">
        <v>0</v>
      </c>
    </row>
    <row r="7751" spans="1:14" x14ac:dyDescent="0.15">
      <c r="A7751" t="str">
        <f t="shared" si="126"/>
        <v>202007_162_4562342690029</v>
      </c>
      <c r="B7751" s="10">
        <v>202007</v>
      </c>
      <c r="C7751" s="10">
        <v>162</v>
      </c>
      <c r="D7751" s="10" t="s">
        <v>60</v>
      </c>
      <c r="E7751" s="11">
        <v>4562342690029</v>
      </c>
      <c r="F7751" s="10">
        <v>0</v>
      </c>
      <c r="G7751" s="10">
        <v>0</v>
      </c>
      <c r="H7751" s="10" t="s">
        <v>18</v>
      </c>
      <c r="I7751" s="10" t="s">
        <v>19</v>
      </c>
      <c r="J7751" s="10" t="s">
        <v>329</v>
      </c>
      <c r="K7751" s="10">
        <v>16</v>
      </c>
      <c r="L7751" s="10">
        <v>1</v>
      </c>
      <c r="M7751" s="10">
        <v>0</v>
      </c>
      <c r="N7751" s="10">
        <v>0</v>
      </c>
    </row>
    <row r="7752" spans="1:14" x14ac:dyDescent="0.15">
      <c r="A7752" t="str">
        <f t="shared" si="126"/>
        <v>202007_162_4562342690036</v>
      </c>
      <c r="B7752" s="10">
        <v>202007</v>
      </c>
      <c r="C7752" s="10">
        <v>162</v>
      </c>
      <c r="D7752" s="10" t="s">
        <v>60</v>
      </c>
      <c r="E7752" s="11">
        <v>4562342690036</v>
      </c>
      <c r="F7752" s="10">
        <v>0</v>
      </c>
      <c r="G7752" s="10">
        <v>0</v>
      </c>
      <c r="H7752" s="10" t="s">
        <v>20</v>
      </c>
      <c r="I7752" s="10" t="s">
        <v>19</v>
      </c>
      <c r="J7752" s="10" t="s">
        <v>329</v>
      </c>
      <c r="K7752" s="10">
        <v>6</v>
      </c>
      <c r="L7752" s="10">
        <v>0</v>
      </c>
      <c r="M7752" s="10">
        <v>0</v>
      </c>
      <c r="N7752" s="10">
        <v>0</v>
      </c>
    </row>
    <row r="7753" spans="1:14" x14ac:dyDescent="0.15">
      <c r="A7753" t="str">
        <f t="shared" si="126"/>
        <v>202007_162_4562342690050</v>
      </c>
      <c r="B7753" s="10">
        <v>202007</v>
      </c>
      <c r="C7753" s="10">
        <v>162</v>
      </c>
      <c r="D7753" s="10" t="s">
        <v>60</v>
      </c>
      <c r="E7753" s="11">
        <v>4562342690050</v>
      </c>
      <c r="F7753" s="10">
        <v>0</v>
      </c>
      <c r="G7753" s="10">
        <v>0</v>
      </c>
      <c r="H7753" s="10" t="s">
        <v>22</v>
      </c>
      <c r="I7753" s="10" t="s">
        <v>19</v>
      </c>
      <c r="J7753" s="10" t="s">
        <v>329</v>
      </c>
      <c r="K7753" s="10">
        <v>4</v>
      </c>
      <c r="L7753" s="10">
        <v>0</v>
      </c>
      <c r="M7753" s="10">
        <v>0</v>
      </c>
      <c r="N7753" s="10">
        <v>0</v>
      </c>
    </row>
    <row r="7754" spans="1:14" x14ac:dyDescent="0.15">
      <c r="A7754" t="str">
        <f t="shared" si="126"/>
        <v>202007_162_4562342690043</v>
      </c>
      <c r="B7754" s="10">
        <v>202007</v>
      </c>
      <c r="C7754" s="10">
        <v>162</v>
      </c>
      <c r="D7754" s="10" t="s">
        <v>60</v>
      </c>
      <c r="E7754" s="11">
        <v>4562342690043</v>
      </c>
      <c r="F7754" s="10">
        <v>0</v>
      </c>
      <c r="G7754" s="10">
        <v>0</v>
      </c>
      <c r="H7754" s="10" t="s">
        <v>21</v>
      </c>
      <c r="I7754" s="10" t="s">
        <v>19</v>
      </c>
      <c r="J7754" s="10" t="s">
        <v>329</v>
      </c>
      <c r="K7754" s="10">
        <v>14</v>
      </c>
      <c r="L7754" s="10">
        <v>1</v>
      </c>
      <c r="M7754" s="10">
        <v>0</v>
      </c>
      <c r="N7754" s="10">
        <v>0</v>
      </c>
    </row>
    <row r="7755" spans="1:14" x14ac:dyDescent="0.15">
      <c r="A7755" t="str">
        <f t="shared" si="126"/>
        <v>202007_162_4562342690067</v>
      </c>
      <c r="B7755" s="10">
        <v>202007</v>
      </c>
      <c r="C7755" s="10">
        <v>162</v>
      </c>
      <c r="D7755" s="10" t="s">
        <v>60</v>
      </c>
      <c r="E7755" s="11">
        <v>4562342690067</v>
      </c>
      <c r="F7755" s="10">
        <v>0</v>
      </c>
      <c r="G7755" s="10">
        <v>0</v>
      </c>
      <c r="H7755" s="10" t="s">
        <v>23</v>
      </c>
      <c r="I7755" s="10" t="s">
        <v>19</v>
      </c>
      <c r="J7755" s="10" t="s">
        <v>329</v>
      </c>
      <c r="K7755" s="10">
        <v>18</v>
      </c>
      <c r="L7755" s="10">
        <v>0</v>
      </c>
      <c r="M7755" s="10">
        <v>0</v>
      </c>
      <c r="N7755" s="10">
        <v>0</v>
      </c>
    </row>
    <row r="7756" spans="1:14" x14ac:dyDescent="0.15">
      <c r="A7756" t="str">
        <f t="shared" si="126"/>
        <v>202007_162_4562342690074</v>
      </c>
      <c r="B7756" s="10">
        <v>202007</v>
      </c>
      <c r="C7756" s="10">
        <v>162</v>
      </c>
      <c r="D7756" s="10" t="s">
        <v>60</v>
      </c>
      <c r="E7756" s="11">
        <v>4562342690074</v>
      </c>
      <c r="F7756" s="10">
        <v>0</v>
      </c>
      <c r="G7756" s="10">
        <v>0</v>
      </c>
      <c r="H7756" s="10" t="s">
        <v>24</v>
      </c>
      <c r="I7756" s="10" t="s">
        <v>19</v>
      </c>
      <c r="J7756" s="10" t="s">
        <v>329</v>
      </c>
      <c r="K7756" s="10">
        <v>15</v>
      </c>
      <c r="L7756" s="10">
        <v>0</v>
      </c>
      <c r="M7756" s="10">
        <v>0</v>
      </c>
      <c r="N7756" s="10">
        <v>0</v>
      </c>
    </row>
    <row r="7757" spans="1:14" x14ac:dyDescent="0.15">
      <c r="A7757" t="str">
        <f t="shared" si="126"/>
        <v>202007_162_4562342690081</v>
      </c>
      <c r="B7757" s="10">
        <v>202007</v>
      </c>
      <c r="C7757" s="10">
        <v>162</v>
      </c>
      <c r="D7757" s="10" t="s">
        <v>60</v>
      </c>
      <c r="E7757" s="11">
        <v>4562342690081</v>
      </c>
      <c r="F7757" s="10">
        <v>0</v>
      </c>
      <c r="G7757" s="10">
        <v>0</v>
      </c>
      <c r="H7757" s="10" t="s">
        <v>25</v>
      </c>
      <c r="I7757" s="10" t="s">
        <v>19</v>
      </c>
      <c r="J7757" s="10" t="s">
        <v>329</v>
      </c>
      <c r="K7757" s="10">
        <v>3</v>
      </c>
      <c r="L7757" s="10">
        <v>0</v>
      </c>
      <c r="M7757" s="10">
        <v>0</v>
      </c>
      <c r="N7757" s="10">
        <v>0</v>
      </c>
    </row>
    <row r="7758" spans="1:14" x14ac:dyDescent="0.15">
      <c r="A7758" t="str">
        <f t="shared" si="126"/>
        <v>202007_160_4562342690029</v>
      </c>
      <c r="B7758" s="10">
        <v>202007</v>
      </c>
      <c r="C7758" s="10">
        <v>160</v>
      </c>
      <c r="D7758" s="10" t="s">
        <v>59</v>
      </c>
      <c r="E7758" s="11">
        <v>4562342690029</v>
      </c>
      <c r="F7758" s="10">
        <v>0</v>
      </c>
      <c r="G7758" s="10">
        <v>0</v>
      </c>
      <c r="H7758" s="10" t="s">
        <v>18</v>
      </c>
      <c r="I7758" s="10" t="s">
        <v>19</v>
      </c>
      <c r="J7758" s="10" t="s">
        <v>329</v>
      </c>
      <c r="K7758" s="10">
        <v>14</v>
      </c>
      <c r="L7758" s="10">
        <v>0</v>
      </c>
      <c r="M7758" s="10">
        <v>0</v>
      </c>
      <c r="N7758" s="10">
        <v>0</v>
      </c>
    </row>
    <row r="7759" spans="1:14" x14ac:dyDescent="0.15">
      <c r="A7759" t="str">
        <f t="shared" si="126"/>
        <v>202007_160_4562342690036</v>
      </c>
      <c r="B7759" s="10">
        <v>202007</v>
      </c>
      <c r="C7759" s="10">
        <v>160</v>
      </c>
      <c r="D7759" s="10" t="s">
        <v>59</v>
      </c>
      <c r="E7759" s="11">
        <v>4562342690036</v>
      </c>
      <c r="F7759" s="10">
        <v>0</v>
      </c>
      <c r="G7759" s="10">
        <v>0</v>
      </c>
      <c r="H7759" s="10" t="s">
        <v>20</v>
      </c>
      <c r="I7759" s="10" t="s">
        <v>19</v>
      </c>
      <c r="J7759" s="10" t="s">
        <v>329</v>
      </c>
      <c r="K7759" s="10">
        <v>8</v>
      </c>
      <c r="L7759" s="10">
        <v>0</v>
      </c>
      <c r="M7759" s="10">
        <v>0</v>
      </c>
      <c r="N7759" s="10">
        <v>0</v>
      </c>
    </row>
    <row r="7760" spans="1:14" x14ac:dyDescent="0.15">
      <c r="A7760" t="str">
        <f t="shared" si="126"/>
        <v>202007_160_4562342690050</v>
      </c>
      <c r="B7760" s="10">
        <v>202007</v>
      </c>
      <c r="C7760" s="10">
        <v>160</v>
      </c>
      <c r="D7760" s="10" t="s">
        <v>59</v>
      </c>
      <c r="E7760" s="11">
        <v>4562342690050</v>
      </c>
      <c r="F7760" s="10">
        <v>0</v>
      </c>
      <c r="G7760" s="10">
        <v>0</v>
      </c>
      <c r="H7760" s="10" t="s">
        <v>22</v>
      </c>
      <c r="I7760" s="10" t="s">
        <v>19</v>
      </c>
      <c r="J7760" s="10" t="s">
        <v>329</v>
      </c>
      <c r="K7760" s="10">
        <v>3</v>
      </c>
      <c r="L7760" s="10">
        <v>1</v>
      </c>
      <c r="M7760" s="10">
        <v>0</v>
      </c>
      <c r="N7760" s="10">
        <v>0</v>
      </c>
    </row>
    <row r="7761" spans="1:14" x14ac:dyDescent="0.15">
      <c r="A7761" t="str">
        <f t="shared" si="126"/>
        <v>202007_160_4562342690043</v>
      </c>
      <c r="B7761" s="10">
        <v>202007</v>
      </c>
      <c r="C7761" s="10">
        <v>160</v>
      </c>
      <c r="D7761" s="10" t="s">
        <v>59</v>
      </c>
      <c r="E7761" s="11">
        <v>4562342690043</v>
      </c>
      <c r="F7761" s="10">
        <v>0</v>
      </c>
      <c r="G7761" s="10">
        <v>0</v>
      </c>
      <c r="H7761" s="10" t="s">
        <v>21</v>
      </c>
      <c r="I7761" s="10" t="s">
        <v>19</v>
      </c>
      <c r="J7761" s="10" t="s">
        <v>329</v>
      </c>
      <c r="K7761" s="10">
        <v>11</v>
      </c>
      <c r="L7761" s="10">
        <v>1</v>
      </c>
      <c r="M7761" s="10">
        <v>0</v>
      </c>
      <c r="N7761" s="10">
        <v>0</v>
      </c>
    </row>
    <row r="7762" spans="1:14" x14ac:dyDescent="0.15">
      <c r="A7762" t="str">
        <f t="shared" si="126"/>
        <v>202007_160_4562342690067</v>
      </c>
      <c r="B7762" s="10">
        <v>202007</v>
      </c>
      <c r="C7762" s="10">
        <v>160</v>
      </c>
      <c r="D7762" s="10" t="s">
        <v>59</v>
      </c>
      <c r="E7762" s="11">
        <v>4562342690067</v>
      </c>
      <c r="F7762" s="10">
        <v>0</v>
      </c>
      <c r="G7762" s="10">
        <v>0</v>
      </c>
      <c r="H7762" s="10" t="s">
        <v>23</v>
      </c>
      <c r="I7762" s="10" t="s">
        <v>19</v>
      </c>
      <c r="J7762" s="10" t="s">
        <v>329</v>
      </c>
      <c r="K7762" s="10">
        <v>21</v>
      </c>
      <c r="L7762" s="10">
        <v>0</v>
      </c>
      <c r="M7762" s="10">
        <v>0</v>
      </c>
      <c r="N7762" s="10">
        <v>0</v>
      </c>
    </row>
    <row r="7763" spans="1:14" x14ac:dyDescent="0.15">
      <c r="A7763" t="str">
        <f t="shared" si="126"/>
        <v>202007_160_4562342690074</v>
      </c>
      <c r="B7763" s="10">
        <v>202007</v>
      </c>
      <c r="C7763" s="10">
        <v>160</v>
      </c>
      <c r="D7763" s="10" t="s">
        <v>59</v>
      </c>
      <c r="E7763" s="11">
        <v>4562342690074</v>
      </c>
      <c r="F7763" s="10">
        <v>0</v>
      </c>
      <c r="G7763" s="10">
        <v>0</v>
      </c>
      <c r="H7763" s="10" t="s">
        <v>24</v>
      </c>
      <c r="I7763" s="10" t="s">
        <v>19</v>
      </c>
      <c r="J7763" s="10" t="s">
        <v>329</v>
      </c>
      <c r="K7763" s="10">
        <v>16</v>
      </c>
      <c r="L7763" s="10">
        <v>1</v>
      </c>
      <c r="M7763" s="10">
        <v>0</v>
      </c>
      <c r="N7763" s="10">
        <v>0</v>
      </c>
    </row>
    <row r="7764" spans="1:14" x14ac:dyDescent="0.15">
      <c r="A7764" t="str">
        <f t="shared" si="126"/>
        <v>202007_160_4562342690081</v>
      </c>
      <c r="B7764" s="10">
        <v>202007</v>
      </c>
      <c r="C7764" s="10">
        <v>160</v>
      </c>
      <c r="D7764" s="10" t="s">
        <v>59</v>
      </c>
      <c r="E7764" s="11">
        <v>4562342690081</v>
      </c>
      <c r="F7764" s="10">
        <v>0</v>
      </c>
      <c r="G7764" s="10">
        <v>0</v>
      </c>
      <c r="H7764" s="10" t="s">
        <v>25</v>
      </c>
      <c r="I7764" s="10" t="s">
        <v>19</v>
      </c>
      <c r="J7764" s="10" t="s">
        <v>329</v>
      </c>
      <c r="K7764" s="10">
        <v>3</v>
      </c>
      <c r="L7764" s="10">
        <v>0</v>
      </c>
      <c r="M7764" s="10">
        <v>0</v>
      </c>
      <c r="N7764" s="10">
        <v>0</v>
      </c>
    </row>
    <row r="7765" spans="1:14" x14ac:dyDescent="0.15">
      <c r="A7765" t="str">
        <f t="shared" si="126"/>
        <v>202007_326_4562342690029</v>
      </c>
      <c r="B7765" s="10">
        <v>202007</v>
      </c>
      <c r="C7765" s="10">
        <v>326</v>
      </c>
      <c r="D7765" s="10" t="s">
        <v>84</v>
      </c>
      <c r="E7765" s="11">
        <v>4562342690029</v>
      </c>
      <c r="F7765" s="10">
        <v>0</v>
      </c>
      <c r="G7765" s="10">
        <v>0</v>
      </c>
      <c r="H7765" s="10" t="s">
        <v>18</v>
      </c>
      <c r="I7765" s="10" t="s">
        <v>19</v>
      </c>
      <c r="J7765" s="10" t="s">
        <v>329</v>
      </c>
      <c r="K7765" s="10">
        <v>20</v>
      </c>
      <c r="L7765" s="10">
        <v>0</v>
      </c>
      <c r="M7765" s="10">
        <v>0</v>
      </c>
      <c r="N7765" s="10">
        <v>0</v>
      </c>
    </row>
    <row r="7766" spans="1:14" x14ac:dyDescent="0.15">
      <c r="A7766" t="str">
        <f t="shared" si="126"/>
        <v>202007_326_4562342690036</v>
      </c>
      <c r="B7766" s="10">
        <v>202007</v>
      </c>
      <c r="C7766" s="10">
        <v>326</v>
      </c>
      <c r="D7766" s="10" t="s">
        <v>84</v>
      </c>
      <c r="E7766" s="11">
        <v>4562342690036</v>
      </c>
      <c r="F7766" s="10">
        <v>0</v>
      </c>
      <c r="G7766" s="10">
        <v>0</v>
      </c>
      <c r="H7766" s="10" t="s">
        <v>20</v>
      </c>
      <c r="I7766" s="10" t="s">
        <v>19</v>
      </c>
      <c r="J7766" s="10" t="s">
        <v>329</v>
      </c>
      <c r="K7766" s="10">
        <v>7</v>
      </c>
      <c r="L7766" s="10">
        <v>0</v>
      </c>
      <c r="M7766" s="10">
        <v>0</v>
      </c>
      <c r="N7766" s="10">
        <v>0</v>
      </c>
    </row>
    <row r="7767" spans="1:14" x14ac:dyDescent="0.15">
      <c r="A7767" t="str">
        <f t="shared" si="126"/>
        <v>202007_326_4562342690050</v>
      </c>
      <c r="B7767" s="10">
        <v>202007</v>
      </c>
      <c r="C7767" s="10">
        <v>326</v>
      </c>
      <c r="D7767" s="10" t="s">
        <v>84</v>
      </c>
      <c r="E7767" s="11">
        <v>4562342690050</v>
      </c>
      <c r="F7767" s="10">
        <v>0</v>
      </c>
      <c r="G7767" s="10">
        <v>0</v>
      </c>
      <c r="H7767" s="10" t="s">
        <v>22</v>
      </c>
      <c r="I7767" s="10" t="s">
        <v>19</v>
      </c>
      <c r="J7767" s="10" t="s">
        <v>329</v>
      </c>
      <c r="K7767" s="10">
        <v>6</v>
      </c>
      <c r="L7767" s="10">
        <v>0</v>
      </c>
      <c r="M7767" s="10">
        <v>0</v>
      </c>
      <c r="N7767" s="10">
        <v>0</v>
      </c>
    </row>
    <row r="7768" spans="1:14" x14ac:dyDescent="0.15">
      <c r="A7768" t="str">
        <f t="shared" si="126"/>
        <v>202007_326_4562342690043</v>
      </c>
      <c r="B7768" s="10">
        <v>202007</v>
      </c>
      <c r="C7768" s="10">
        <v>326</v>
      </c>
      <c r="D7768" s="10" t="s">
        <v>84</v>
      </c>
      <c r="E7768" s="11">
        <v>4562342690043</v>
      </c>
      <c r="F7768" s="10">
        <v>0</v>
      </c>
      <c r="G7768" s="10">
        <v>0</v>
      </c>
      <c r="H7768" s="10" t="s">
        <v>21</v>
      </c>
      <c r="I7768" s="10" t="s">
        <v>19</v>
      </c>
      <c r="J7768" s="10" t="s">
        <v>329</v>
      </c>
      <c r="K7768" s="10">
        <v>20</v>
      </c>
      <c r="L7768" s="10">
        <v>2</v>
      </c>
      <c r="M7768" s="10">
        <v>0</v>
      </c>
      <c r="N7768" s="10">
        <v>0</v>
      </c>
    </row>
    <row r="7769" spans="1:14" x14ac:dyDescent="0.15">
      <c r="A7769" t="str">
        <f t="shared" si="126"/>
        <v>202007_326_4562342690067</v>
      </c>
      <c r="B7769" s="10">
        <v>202007</v>
      </c>
      <c r="C7769" s="10">
        <v>326</v>
      </c>
      <c r="D7769" s="10" t="s">
        <v>84</v>
      </c>
      <c r="E7769" s="11">
        <v>4562342690067</v>
      </c>
      <c r="F7769" s="10">
        <v>0</v>
      </c>
      <c r="G7769" s="10">
        <v>0</v>
      </c>
      <c r="H7769" s="10" t="s">
        <v>23</v>
      </c>
      <c r="I7769" s="10" t="s">
        <v>19</v>
      </c>
      <c r="J7769" s="10" t="s">
        <v>329</v>
      </c>
      <c r="K7769" s="10">
        <v>24</v>
      </c>
      <c r="L7769" s="10">
        <v>0</v>
      </c>
      <c r="M7769" s="10">
        <v>0</v>
      </c>
      <c r="N7769" s="10">
        <v>0</v>
      </c>
    </row>
    <row r="7770" spans="1:14" x14ac:dyDescent="0.15">
      <c r="A7770" t="str">
        <f t="shared" si="126"/>
        <v>202007_326_4562342690074</v>
      </c>
      <c r="B7770" s="10">
        <v>202007</v>
      </c>
      <c r="C7770" s="10">
        <v>326</v>
      </c>
      <c r="D7770" s="10" t="s">
        <v>84</v>
      </c>
      <c r="E7770" s="11">
        <v>4562342690074</v>
      </c>
      <c r="F7770" s="10">
        <v>0</v>
      </c>
      <c r="G7770" s="10">
        <v>0</v>
      </c>
      <c r="H7770" s="10" t="s">
        <v>24</v>
      </c>
      <c r="I7770" s="10" t="s">
        <v>19</v>
      </c>
      <c r="J7770" s="10" t="s">
        <v>329</v>
      </c>
      <c r="K7770" s="10">
        <v>16</v>
      </c>
      <c r="L7770" s="10">
        <v>1</v>
      </c>
      <c r="M7770" s="10">
        <v>0</v>
      </c>
      <c r="N7770" s="10">
        <v>0</v>
      </c>
    </row>
    <row r="7771" spans="1:14" x14ac:dyDescent="0.15">
      <c r="A7771" t="str">
        <f t="shared" si="126"/>
        <v>202007_326_4562342690081</v>
      </c>
      <c r="B7771" s="10">
        <v>202007</v>
      </c>
      <c r="C7771" s="10">
        <v>326</v>
      </c>
      <c r="D7771" s="10" t="s">
        <v>84</v>
      </c>
      <c r="E7771" s="11">
        <v>4562342690081</v>
      </c>
      <c r="F7771" s="10">
        <v>0</v>
      </c>
      <c r="G7771" s="10">
        <v>0</v>
      </c>
      <c r="H7771" s="10" t="s">
        <v>25</v>
      </c>
      <c r="I7771" s="10" t="s">
        <v>19</v>
      </c>
      <c r="J7771" s="10" t="s">
        <v>329</v>
      </c>
      <c r="K7771" s="10">
        <v>4</v>
      </c>
      <c r="L7771" s="10">
        <v>0</v>
      </c>
      <c r="M7771" s="10">
        <v>0</v>
      </c>
      <c r="N7771" s="10">
        <v>0</v>
      </c>
    </row>
    <row r="7772" spans="1:14" x14ac:dyDescent="0.15">
      <c r="A7772" t="str">
        <f t="shared" si="126"/>
        <v>202007_343_4562342690029</v>
      </c>
      <c r="B7772" s="10">
        <v>202007</v>
      </c>
      <c r="C7772" s="10">
        <v>343</v>
      </c>
      <c r="D7772" s="10" t="s">
        <v>88</v>
      </c>
      <c r="E7772" s="11">
        <v>4562342690029</v>
      </c>
      <c r="F7772" s="10">
        <v>0</v>
      </c>
      <c r="G7772" s="10">
        <v>0</v>
      </c>
      <c r="H7772" s="10" t="s">
        <v>18</v>
      </c>
      <c r="I7772" s="10" t="s">
        <v>19</v>
      </c>
      <c r="J7772" s="10" t="s">
        <v>329</v>
      </c>
      <c r="K7772" s="10">
        <v>16</v>
      </c>
      <c r="L7772" s="10">
        <v>0</v>
      </c>
      <c r="M7772" s="10">
        <v>0</v>
      </c>
      <c r="N7772" s="10">
        <v>0</v>
      </c>
    </row>
    <row r="7773" spans="1:14" x14ac:dyDescent="0.15">
      <c r="A7773" t="str">
        <f t="shared" si="126"/>
        <v>202007_343_4562342690036</v>
      </c>
      <c r="B7773" s="10">
        <v>202007</v>
      </c>
      <c r="C7773" s="10">
        <v>343</v>
      </c>
      <c r="D7773" s="10" t="s">
        <v>88</v>
      </c>
      <c r="E7773" s="11">
        <v>4562342690036</v>
      </c>
      <c r="F7773" s="10">
        <v>0</v>
      </c>
      <c r="G7773" s="10">
        <v>0</v>
      </c>
      <c r="H7773" s="10" t="s">
        <v>20</v>
      </c>
      <c r="I7773" s="10" t="s">
        <v>19</v>
      </c>
      <c r="J7773" s="10" t="s">
        <v>329</v>
      </c>
      <c r="K7773" s="10">
        <v>2</v>
      </c>
      <c r="L7773" s="10">
        <v>0</v>
      </c>
      <c r="M7773" s="10">
        <v>0</v>
      </c>
      <c r="N7773" s="10">
        <v>0</v>
      </c>
    </row>
    <row r="7774" spans="1:14" x14ac:dyDescent="0.15">
      <c r="A7774" t="str">
        <f t="shared" si="126"/>
        <v>202007_343_4562342690050</v>
      </c>
      <c r="B7774" s="10">
        <v>202007</v>
      </c>
      <c r="C7774" s="10">
        <v>343</v>
      </c>
      <c r="D7774" s="10" t="s">
        <v>88</v>
      </c>
      <c r="E7774" s="11">
        <v>4562342690050</v>
      </c>
      <c r="F7774" s="10">
        <v>0</v>
      </c>
      <c r="G7774" s="10">
        <v>0</v>
      </c>
      <c r="H7774" s="10" t="s">
        <v>22</v>
      </c>
      <c r="I7774" s="10" t="s">
        <v>19</v>
      </c>
      <c r="J7774" s="10" t="s">
        <v>329</v>
      </c>
      <c r="K7774" s="10">
        <v>3</v>
      </c>
      <c r="L7774" s="10">
        <v>0</v>
      </c>
      <c r="M7774" s="10">
        <v>0</v>
      </c>
      <c r="N7774" s="10">
        <v>0</v>
      </c>
    </row>
    <row r="7775" spans="1:14" x14ac:dyDescent="0.15">
      <c r="A7775" t="str">
        <f t="shared" si="126"/>
        <v>202007_343_4562342690043</v>
      </c>
      <c r="B7775" s="10">
        <v>202007</v>
      </c>
      <c r="C7775" s="10">
        <v>343</v>
      </c>
      <c r="D7775" s="10" t="s">
        <v>88</v>
      </c>
      <c r="E7775" s="11">
        <v>4562342690043</v>
      </c>
      <c r="F7775" s="10">
        <v>0</v>
      </c>
      <c r="G7775" s="10">
        <v>0</v>
      </c>
      <c r="H7775" s="10" t="s">
        <v>21</v>
      </c>
      <c r="I7775" s="10" t="s">
        <v>19</v>
      </c>
      <c r="J7775" s="10" t="s">
        <v>329</v>
      </c>
      <c r="K7775" s="10">
        <v>10</v>
      </c>
      <c r="L7775" s="10">
        <v>0</v>
      </c>
      <c r="M7775" s="10">
        <v>0</v>
      </c>
      <c r="N7775" s="10">
        <v>0</v>
      </c>
    </row>
    <row r="7776" spans="1:14" x14ac:dyDescent="0.15">
      <c r="A7776" t="str">
        <f t="shared" si="126"/>
        <v>202007_343_4562342690067</v>
      </c>
      <c r="B7776" s="10">
        <v>202007</v>
      </c>
      <c r="C7776" s="10">
        <v>343</v>
      </c>
      <c r="D7776" s="10" t="s">
        <v>88</v>
      </c>
      <c r="E7776" s="11">
        <v>4562342690067</v>
      </c>
      <c r="F7776" s="10">
        <v>0</v>
      </c>
      <c r="G7776" s="10">
        <v>0</v>
      </c>
      <c r="H7776" s="10" t="s">
        <v>23</v>
      </c>
      <c r="I7776" s="10" t="s">
        <v>19</v>
      </c>
      <c r="J7776" s="10" t="s">
        <v>329</v>
      </c>
      <c r="K7776" s="10">
        <v>18</v>
      </c>
      <c r="L7776" s="10">
        <v>0</v>
      </c>
      <c r="M7776" s="10">
        <v>0</v>
      </c>
      <c r="N7776" s="10">
        <v>0</v>
      </c>
    </row>
    <row r="7777" spans="1:14" x14ac:dyDescent="0.15">
      <c r="A7777" t="str">
        <f t="shared" si="126"/>
        <v>202007_343_4562342690074</v>
      </c>
      <c r="B7777" s="10">
        <v>202007</v>
      </c>
      <c r="C7777" s="10">
        <v>343</v>
      </c>
      <c r="D7777" s="10" t="s">
        <v>88</v>
      </c>
      <c r="E7777" s="11">
        <v>4562342690074</v>
      </c>
      <c r="F7777" s="10">
        <v>0</v>
      </c>
      <c r="G7777" s="10">
        <v>0</v>
      </c>
      <c r="H7777" s="10" t="s">
        <v>24</v>
      </c>
      <c r="I7777" s="10" t="s">
        <v>19</v>
      </c>
      <c r="J7777" s="10" t="s">
        <v>329</v>
      </c>
      <c r="K7777" s="10">
        <v>12</v>
      </c>
      <c r="L7777" s="10">
        <v>0</v>
      </c>
      <c r="M7777" s="10">
        <v>0</v>
      </c>
      <c r="N7777" s="10">
        <v>0</v>
      </c>
    </row>
    <row r="7778" spans="1:14" x14ac:dyDescent="0.15">
      <c r="A7778" t="str">
        <f t="shared" si="126"/>
        <v>202007_343_4562342690081</v>
      </c>
      <c r="B7778" s="10">
        <v>202007</v>
      </c>
      <c r="C7778" s="10">
        <v>343</v>
      </c>
      <c r="D7778" s="10" t="s">
        <v>88</v>
      </c>
      <c r="E7778" s="11">
        <v>4562342690081</v>
      </c>
      <c r="F7778" s="10">
        <v>0</v>
      </c>
      <c r="G7778" s="10">
        <v>0</v>
      </c>
      <c r="H7778" s="10" t="s">
        <v>25</v>
      </c>
      <c r="I7778" s="10" t="s">
        <v>19</v>
      </c>
      <c r="J7778" s="10" t="s">
        <v>329</v>
      </c>
      <c r="K7778" s="10">
        <v>3</v>
      </c>
      <c r="L7778" s="10">
        <v>0</v>
      </c>
      <c r="M7778" s="10">
        <v>0</v>
      </c>
      <c r="N7778" s="10">
        <v>0</v>
      </c>
    </row>
    <row r="7779" spans="1:14" x14ac:dyDescent="0.15">
      <c r="A7779" t="str">
        <f t="shared" si="126"/>
        <v>202007_348_4562342690029</v>
      </c>
      <c r="B7779" s="10">
        <v>202007</v>
      </c>
      <c r="C7779" s="10">
        <v>348</v>
      </c>
      <c r="D7779" s="10" t="s">
        <v>89</v>
      </c>
      <c r="E7779" s="11">
        <v>4562342690029</v>
      </c>
      <c r="F7779" s="10">
        <v>0</v>
      </c>
      <c r="G7779" s="10">
        <v>0</v>
      </c>
      <c r="H7779" s="10" t="s">
        <v>18</v>
      </c>
      <c r="I7779" s="10" t="s">
        <v>19</v>
      </c>
      <c r="J7779" s="10" t="s">
        <v>329</v>
      </c>
      <c r="K7779" s="10">
        <v>17</v>
      </c>
      <c r="L7779" s="10">
        <v>0</v>
      </c>
      <c r="M7779" s="10">
        <v>0</v>
      </c>
      <c r="N7779" s="10">
        <v>0</v>
      </c>
    </row>
    <row r="7780" spans="1:14" x14ac:dyDescent="0.15">
      <c r="A7780" t="str">
        <f t="shared" si="126"/>
        <v>202007_348_4562342690036</v>
      </c>
      <c r="B7780" s="10">
        <v>202007</v>
      </c>
      <c r="C7780" s="10">
        <v>348</v>
      </c>
      <c r="D7780" s="10" t="s">
        <v>89</v>
      </c>
      <c r="E7780" s="11">
        <v>4562342690036</v>
      </c>
      <c r="F7780" s="10">
        <v>0</v>
      </c>
      <c r="G7780" s="10">
        <v>0</v>
      </c>
      <c r="H7780" s="10" t="s">
        <v>20</v>
      </c>
      <c r="I7780" s="10" t="s">
        <v>19</v>
      </c>
      <c r="J7780" s="10" t="s">
        <v>329</v>
      </c>
      <c r="K7780" s="10">
        <v>5</v>
      </c>
      <c r="L7780" s="10">
        <v>1</v>
      </c>
      <c r="M7780" s="10">
        <v>0</v>
      </c>
      <c r="N7780" s="10">
        <v>0</v>
      </c>
    </row>
    <row r="7781" spans="1:14" x14ac:dyDescent="0.15">
      <c r="A7781" t="str">
        <f t="shared" si="126"/>
        <v>202007_348_4562342690050</v>
      </c>
      <c r="B7781" s="10">
        <v>202007</v>
      </c>
      <c r="C7781" s="10">
        <v>348</v>
      </c>
      <c r="D7781" s="10" t="s">
        <v>89</v>
      </c>
      <c r="E7781" s="11">
        <v>4562342690050</v>
      </c>
      <c r="F7781" s="10">
        <v>0</v>
      </c>
      <c r="G7781" s="10">
        <v>0</v>
      </c>
      <c r="H7781" s="10" t="s">
        <v>22</v>
      </c>
      <c r="I7781" s="10" t="s">
        <v>19</v>
      </c>
      <c r="J7781" s="10" t="s">
        <v>329</v>
      </c>
      <c r="K7781" s="10">
        <v>3</v>
      </c>
      <c r="L7781" s="10">
        <v>0</v>
      </c>
      <c r="M7781" s="10">
        <v>0</v>
      </c>
      <c r="N7781" s="10">
        <v>0</v>
      </c>
    </row>
    <row r="7782" spans="1:14" x14ac:dyDescent="0.15">
      <c r="A7782" t="str">
        <f t="shared" si="126"/>
        <v>202007_348_4562342690043</v>
      </c>
      <c r="B7782" s="10">
        <v>202007</v>
      </c>
      <c r="C7782" s="10">
        <v>348</v>
      </c>
      <c r="D7782" s="10" t="s">
        <v>89</v>
      </c>
      <c r="E7782" s="11">
        <v>4562342690043</v>
      </c>
      <c r="F7782" s="10">
        <v>0</v>
      </c>
      <c r="G7782" s="10">
        <v>0</v>
      </c>
      <c r="H7782" s="10" t="s">
        <v>21</v>
      </c>
      <c r="I7782" s="10" t="s">
        <v>19</v>
      </c>
      <c r="J7782" s="10" t="s">
        <v>329</v>
      </c>
      <c r="K7782" s="10">
        <v>8</v>
      </c>
      <c r="L7782" s="10">
        <v>2</v>
      </c>
      <c r="M7782" s="10">
        <v>0</v>
      </c>
      <c r="N7782" s="10">
        <v>0</v>
      </c>
    </row>
    <row r="7783" spans="1:14" x14ac:dyDescent="0.15">
      <c r="A7783" t="str">
        <f t="shared" si="126"/>
        <v>202007_348_4562342690067</v>
      </c>
      <c r="B7783" s="10">
        <v>202007</v>
      </c>
      <c r="C7783" s="10">
        <v>348</v>
      </c>
      <c r="D7783" s="10" t="s">
        <v>89</v>
      </c>
      <c r="E7783" s="11">
        <v>4562342690067</v>
      </c>
      <c r="F7783" s="10">
        <v>0</v>
      </c>
      <c r="G7783" s="10">
        <v>0</v>
      </c>
      <c r="H7783" s="10" t="s">
        <v>23</v>
      </c>
      <c r="I7783" s="10" t="s">
        <v>19</v>
      </c>
      <c r="J7783" s="10" t="s">
        <v>329</v>
      </c>
      <c r="K7783" s="10">
        <v>21</v>
      </c>
      <c r="L7783" s="10">
        <v>0</v>
      </c>
      <c r="M7783" s="10">
        <v>0</v>
      </c>
      <c r="N7783" s="10">
        <v>0</v>
      </c>
    </row>
    <row r="7784" spans="1:14" x14ac:dyDescent="0.15">
      <c r="A7784" t="str">
        <f t="shared" si="126"/>
        <v>202007_348_4562342690074</v>
      </c>
      <c r="B7784" s="10">
        <v>202007</v>
      </c>
      <c r="C7784" s="10">
        <v>348</v>
      </c>
      <c r="D7784" s="10" t="s">
        <v>89</v>
      </c>
      <c r="E7784" s="11">
        <v>4562342690074</v>
      </c>
      <c r="F7784" s="10">
        <v>0</v>
      </c>
      <c r="G7784" s="10">
        <v>0</v>
      </c>
      <c r="H7784" s="10" t="s">
        <v>24</v>
      </c>
      <c r="I7784" s="10" t="s">
        <v>19</v>
      </c>
      <c r="J7784" s="10" t="s">
        <v>329</v>
      </c>
      <c r="K7784" s="10">
        <v>16</v>
      </c>
      <c r="L7784" s="10">
        <v>2</v>
      </c>
      <c r="M7784" s="10">
        <v>0</v>
      </c>
      <c r="N7784" s="10">
        <v>0</v>
      </c>
    </row>
    <row r="7785" spans="1:14" x14ac:dyDescent="0.15">
      <c r="A7785" t="str">
        <f t="shared" si="126"/>
        <v>202007_348_4562342690081</v>
      </c>
      <c r="B7785" s="10">
        <v>202007</v>
      </c>
      <c r="C7785" s="10">
        <v>348</v>
      </c>
      <c r="D7785" s="10" t="s">
        <v>89</v>
      </c>
      <c r="E7785" s="11">
        <v>4562342690081</v>
      </c>
      <c r="F7785" s="10">
        <v>0</v>
      </c>
      <c r="G7785" s="10">
        <v>0</v>
      </c>
      <c r="H7785" s="10" t="s">
        <v>25</v>
      </c>
      <c r="I7785" s="10" t="s">
        <v>19</v>
      </c>
      <c r="J7785" s="10" t="s">
        <v>329</v>
      </c>
      <c r="K7785" s="10">
        <v>3</v>
      </c>
      <c r="L7785" s="10">
        <v>0</v>
      </c>
      <c r="M7785" s="10">
        <v>0</v>
      </c>
      <c r="N7785" s="10">
        <v>0</v>
      </c>
    </row>
    <row r="7786" spans="1:14" x14ac:dyDescent="0.15">
      <c r="A7786" t="str">
        <f t="shared" si="126"/>
        <v>202007_364_4562342690029</v>
      </c>
      <c r="B7786" s="10">
        <v>202007</v>
      </c>
      <c r="C7786" s="10">
        <v>364</v>
      </c>
      <c r="D7786" s="10" t="s">
        <v>92</v>
      </c>
      <c r="E7786" s="11">
        <v>4562342690029</v>
      </c>
      <c r="F7786" s="10">
        <v>0</v>
      </c>
      <c r="G7786" s="10">
        <v>0</v>
      </c>
      <c r="H7786" s="10" t="s">
        <v>18</v>
      </c>
      <c r="I7786" s="10" t="s">
        <v>19</v>
      </c>
      <c r="J7786" s="10" t="s">
        <v>329</v>
      </c>
      <c r="K7786" s="10">
        <v>15</v>
      </c>
      <c r="L7786" s="10">
        <v>0</v>
      </c>
      <c r="M7786" s="10">
        <v>0</v>
      </c>
      <c r="N7786" s="10">
        <v>0</v>
      </c>
    </row>
    <row r="7787" spans="1:14" x14ac:dyDescent="0.15">
      <c r="A7787" t="str">
        <f t="shared" ref="A7787:A7850" si="127">B7787&amp;"_"&amp;C7787&amp;"_"&amp;E7787</f>
        <v>202007_364_4562342690036</v>
      </c>
      <c r="B7787" s="10">
        <v>202007</v>
      </c>
      <c r="C7787" s="10">
        <v>364</v>
      </c>
      <c r="D7787" s="10" t="s">
        <v>92</v>
      </c>
      <c r="E7787" s="11">
        <v>4562342690036</v>
      </c>
      <c r="F7787" s="10">
        <v>0</v>
      </c>
      <c r="G7787" s="10">
        <v>0</v>
      </c>
      <c r="H7787" s="10" t="s">
        <v>20</v>
      </c>
      <c r="I7787" s="10" t="s">
        <v>19</v>
      </c>
      <c r="J7787" s="10" t="s">
        <v>329</v>
      </c>
      <c r="K7787" s="10">
        <v>3</v>
      </c>
      <c r="L7787" s="10">
        <v>0</v>
      </c>
      <c r="M7787" s="10">
        <v>0</v>
      </c>
      <c r="N7787" s="10">
        <v>0</v>
      </c>
    </row>
    <row r="7788" spans="1:14" x14ac:dyDescent="0.15">
      <c r="A7788" t="str">
        <f t="shared" si="127"/>
        <v>202007_364_4562342690050</v>
      </c>
      <c r="B7788" s="10">
        <v>202007</v>
      </c>
      <c r="C7788" s="10">
        <v>364</v>
      </c>
      <c r="D7788" s="10" t="s">
        <v>92</v>
      </c>
      <c r="E7788" s="11">
        <v>4562342690050</v>
      </c>
      <c r="F7788" s="10">
        <v>0</v>
      </c>
      <c r="G7788" s="10">
        <v>0</v>
      </c>
      <c r="H7788" s="10" t="s">
        <v>22</v>
      </c>
      <c r="I7788" s="10" t="s">
        <v>19</v>
      </c>
      <c r="J7788" s="10" t="s">
        <v>329</v>
      </c>
      <c r="K7788" s="10">
        <v>2</v>
      </c>
      <c r="L7788" s="10">
        <v>0</v>
      </c>
      <c r="M7788" s="10">
        <v>0</v>
      </c>
      <c r="N7788" s="10">
        <v>0</v>
      </c>
    </row>
    <row r="7789" spans="1:14" x14ac:dyDescent="0.15">
      <c r="A7789" t="str">
        <f t="shared" si="127"/>
        <v>202007_364_4562342690043</v>
      </c>
      <c r="B7789" s="10">
        <v>202007</v>
      </c>
      <c r="C7789" s="10">
        <v>364</v>
      </c>
      <c r="D7789" s="10" t="s">
        <v>92</v>
      </c>
      <c r="E7789" s="11">
        <v>4562342690043</v>
      </c>
      <c r="F7789" s="10">
        <v>0</v>
      </c>
      <c r="G7789" s="10">
        <v>0</v>
      </c>
      <c r="H7789" s="10" t="s">
        <v>21</v>
      </c>
      <c r="I7789" s="10" t="s">
        <v>19</v>
      </c>
      <c r="J7789" s="10" t="s">
        <v>329</v>
      </c>
      <c r="K7789" s="10">
        <v>10</v>
      </c>
      <c r="L7789" s="10">
        <v>1</v>
      </c>
      <c r="M7789" s="10">
        <v>0</v>
      </c>
      <c r="N7789" s="10">
        <v>0</v>
      </c>
    </row>
    <row r="7790" spans="1:14" x14ac:dyDescent="0.15">
      <c r="A7790" t="str">
        <f t="shared" si="127"/>
        <v>202007_364_4562342690067</v>
      </c>
      <c r="B7790" s="10">
        <v>202007</v>
      </c>
      <c r="C7790" s="10">
        <v>364</v>
      </c>
      <c r="D7790" s="10" t="s">
        <v>92</v>
      </c>
      <c r="E7790" s="11">
        <v>4562342690067</v>
      </c>
      <c r="F7790" s="10">
        <v>0</v>
      </c>
      <c r="G7790" s="10">
        <v>0</v>
      </c>
      <c r="H7790" s="10" t="s">
        <v>23</v>
      </c>
      <c r="I7790" s="10" t="s">
        <v>19</v>
      </c>
      <c r="J7790" s="10" t="s">
        <v>329</v>
      </c>
      <c r="K7790" s="10">
        <v>14</v>
      </c>
      <c r="L7790" s="10">
        <v>1</v>
      </c>
      <c r="M7790" s="10">
        <v>0</v>
      </c>
      <c r="N7790" s="10">
        <v>0</v>
      </c>
    </row>
    <row r="7791" spans="1:14" x14ac:dyDescent="0.15">
      <c r="A7791" t="str">
        <f t="shared" si="127"/>
        <v>202007_364_4562342690074</v>
      </c>
      <c r="B7791" s="10">
        <v>202007</v>
      </c>
      <c r="C7791" s="10">
        <v>364</v>
      </c>
      <c r="D7791" s="10" t="s">
        <v>92</v>
      </c>
      <c r="E7791" s="11">
        <v>4562342690074</v>
      </c>
      <c r="F7791" s="10">
        <v>0</v>
      </c>
      <c r="G7791" s="10">
        <v>0</v>
      </c>
      <c r="H7791" s="10" t="s">
        <v>24</v>
      </c>
      <c r="I7791" s="10" t="s">
        <v>19</v>
      </c>
      <c r="J7791" s="10" t="s">
        <v>329</v>
      </c>
      <c r="K7791" s="10">
        <v>11</v>
      </c>
      <c r="L7791" s="10">
        <v>2</v>
      </c>
      <c r="M7791" s="10">
        <v>0</v>
      </c>
      <c r="N7791" s="10">
        <v>0</v>
      </c>
    </row>
    <row r="7792" spans="1:14" x14ac:dyDescent="0.15">
      <c r="A7792" t="str">
        <f t="shared" si="127"/>
        <v>202007_364_4562342690081</v>
      </c>
      <c r="B7792" s="10">
        <v>202007</v>
      </c>
      <c r="C7792" s="10">
        <v>364</v>
      </c>
      <c r="D7792" s="10" t="s">
        <v>92</v>
      </c>
      <c r="E7792" s="11">
        <v>4562342690081</v>
      </c>
      <c r="F7792" s="10">
        <v>0</v>
      </c>
      <c r="G7792" s="10">
        <v>0</v>
      </c>
      <c r="H7792" s="10" t="s">
        <v>25</v>
      </c>
      <c r="I7792" s="10" t="s">
        <v>19</v>
      </c>
      <c r="J7792" s="10" t="s">
        <v>329</v>
      </c>
      <c r="K7792" s="10">
        <v>4</v>
      </c>
      <c r="L7792" s="10">
        <v>0</v>
      </c>
      <c r="M7792" s="10">
        <v>0</v>
      </c>
      <c r="N7792" s="10">
        <v>0</v>
      </c>
    </row>
    <row r="7793" spans="1:14" x14ac:dyDescent="0.15">
      <c r="A7793" t="str">
        <f t="shared" si="127"/>
        <v>202007_397_4562342690029</v>
      </c>
      <c r="B7793" s="10">
        <v>202007</v>
      </c>
      <c r="C7793" s="10">
        <v>397</v>
      </c>
      <c r="D7793" s="10" t="s">
        <v>104</v>
      </c>
      <c r="E7793" s="11">
        <v>4562342690029</v>
      </c>
      <c r="F7793" s="10">
        <v>0</v>
      </c>
      <c r="G7793" s="10">
        <v>0</v>
      </c>
      <c r="H7793" s="10" t="s">
        <v>18</v>
      </c>
      <c r="I7793" s="10" t="s">
        <v>19</v>
      </c>
      <c r="J7793" s="10" t="s">
        <v>329</v>
      </c>
      <c r="K7793" s="10">
        <v>12</v>
      </c>
      <c r="L7793" s="10">
        <v>0</v>
      </c>
      <c r="M7793" s="10">
        <v>0</v>
      </c>
      <c r="N7793" s="10">
        <v>0</v>
      </c>
    </row>
    <row r="7794" spans="1:14" x14ac:dyDescent="0.15">
      <c r="A7794" t="str">
        <f t="shared" si="127"/>
        <v>202007_397_4562342690036</v>
      </c>
      <c r="B7794" s="10">
        <v>202007</v>
      </c>
      <c r="C7794" s="10">
        <v>397</v>
      </c>
      <c r="D7794" s="10" t="s">
        <v>104</v>
      </c>
      <c r="E7794" s="11">
        <v>4562342690036</v>
      </c>
      <c r="F7794" s="10">
        <v>0</v>
      </c>
      <c r="G7794" s="10">
        <v>0</v>
      </c>
      <c r="H7794" s="10" t="s">
        <v>20</v>
      </c>
      <c r="I7794" s="10" t="s">
        <v>19</v>
      </c>
      <c r="J7794" s="10" t="s">
        <v>329</v>
      </c>
      <c r="K7794" s="10">
        <v>5</v>
      </c>
      <c r="L7794" s="10">
        <v>0</v>
      </c>
      <c r="M7794" s="10">
        <v>0</v>
      </c>
      <c r="N7794" s="10">
        <v>0</v>
      </c>
    </row>
    <row r="7795" spans="1:14" x14ac:dyDescent="0.15">
      <c r="A7795" t="str">
        <f t="shared" si="127"/>
        <v>202007_397_4562342690050</v>
      </c>
      <c r="B7795" s="10">
        <v>202007</v>
      </c>
      <c r="C7795" s="10">
        <v>397</v>
      </c>
      <c r="D7795" s="10" t="s">
        <v>104</v>
      </c>
      <c r="E7795" s="11">
        <v>4562342690050</v>
      </c>
      <c r="F7795" s="10">
        <v>0</v>
      </c>
      <c r="G7795" s="10">
        <v>0</v>
      </c>
      <c r="H7795" s="10" t="s">
        <v>22</v>
      </c>
      <c r="I7795" s="10" t="s">
        <v>19</v>
      </c>
      <c r="J7795" s="10" t="s">
        <v>329</v>
      </c>
      <c r="K7795" s="10">
        <v>2</v>
      </c>
      <c r="L7795" s="10">
        <v>0</v>
      </c>
      <c r="M7795" s="10">
        <v>0</v>
      </c>
      <c r="N7795" s="10">
        <v>0</v>
      </c>
    </row>
    <row r="7796" spans="1:14" x14ac:dyDescent="0.15">
      <c r="A7796" t="str">
        <f t="shared" si="127"/>
        <v>202007_397_4562342690043</v>
      </c>
      <c r="B7796" s="10">
        <v>202007</v>
      </c>
      <c r="C7796" s="10">
        <v>397</v>
      </c>
      <c r="D7796" s="10" t="s">
        <v>104</v>
      </c>
      <c r="E7796" s="11">
        <v>4562342690043</v>
      </c>
      <c r="F7796" s="10">
        <v>0</v>
      </c>
      <c r="G7796" s="10">
        <v>0</v>
      </c>
      <c r="H7796" s="10" t="s">
        <v>21</v>
      </c>
      <c r="I7796" s="10" t="s">
        <v>19</v>
      </c>
      <c r="J7796" s="10" t="s">
        <v>329</v>
      </c>
      <c r="K7796" s="10">
        <v>5</v>
      </c>
      <c r="L7796" s="10">
        <v>0</v>
      </c>
      <c r="M7796" s="10">
        <v>0</v>
      </c>
      <c r="N7796" s="10">
        <v>0</v>
      </c>
    </row>
    <row r="7797" spans="1:14" x14ac:dyDescent="0.15">
      <c r="A7797" t="str">
        <f t="shared" si="127"/>
        <v>202007_397_4562342690067</v>
      </c>
      <c r="B7797" s="10">
        <v>202007</v>
      </c>
      <c r="C7797" s="10">
        <v>397</v>
      </c>
      <c r="D7797" s="10" t="s">
        <v>104</v>
      </c>
      <c r="E7797" s="11">
        <v>4562342690067</v>
      </c>
      <c r="F7797" s="10">
        <v>0</v>
      </c>
      <c r="G7797" s="10">
        <v>0</v>
      </c>
      <c r="H7797" s="10" t="s">
        <v>23</v>
      </c>
      <c r="I7797" s="10" t="s">
        <v>19</v>
      </c>
      <c r="J7797" s="10" t="s">
        <v>329</v>
      </c>
      <c r="K7797" s="10">
        <v>15</v>
      </c>
      <c r="L7797" s="10">
        <v>0</v>
      </c>
      <c r="M7797" s="10">
        <v>0</v>
      </c>
      <c r="N7797" s="10">
        <v>0</v>
      </c>
    </row>
    <row r="7798" spans="1:14" x14ac:dyDescent="0.15">
      <c r="A7798" t="str">
        <f t="shared" si="127"/>
        <v>202007_397_4562342690074</v>
      </c>
      <c r="B7798" s="10">
        <v>202007</v>
      </c>
      <c r="C7798" s="10">
        <v>397</v>
      </c>
      <c r="D7798" s="10" t="s">
        <v>104</v>
      </c>
      <c r="E7798" s="11">
        <v>4562342690074</v>
      </c>
      <c r="F7798" s="10">
        <v>0</v>
      </c>
      <c r="G7798" s="10">
        <v>0</v>
      </c>
      <c r="H7798" s="10" t="s">
        <v>24</v>
      </c>
      <c r="I7798" s="10" t="s">
        <v>19</v>
      </c>
      <c r="J7798" s="10" t="s">
        <v>329</v>
      </c>
      <c r="K7798" s="10">
        <v>11</v>
      </c>
      <c r="L7798" s="10">
        <v>0</v>
      </c>
      <c r="M7798" s="10">
        <v>0</v>
      </c>
      <c r="N7798" s="10">
        <v>0</v>
      </c>
    </row>
    <row r="7799" spans="1:14" x14ac:dyDescent="0.15">
      <c r="A7799" t="str">
        <f t="shared" si="127"/>
        <v>202007_397_4562342690081</v>
      </c>
      <c r="B7799" s="10">
        <v>202007</v>
      </c>
      <c r="C7799" s="10">
        <v>397</v>
      </c>
      <c r="D7799" s="10" t="s">
        <v>104</v>
      </c>
      <c r="E7799" s="11">
        <v>4562342690081</v>
      </c>
      <c r="F7799" s="10">
        <v>0</v>
      </c>
      <c r="G7799" s="10">
        <v>0</v>
      </c>
      <c r="H7799" s="10" t="s">
        <v>25</v>
      </c>
      <c r="I7799" s="10" t="s">
        <v>19</v>
      </c>
      <c r="J7799" s="10" t="s">
        <v>329</v>
      </c>
      <c r="K7799" s="10">
        <v>2</v>
      </c>
      <c r="L7799" s="10">
        <v>0</v>
      </c>
      <c r="M7799" s="10">
        <v>0</v>
      </c>
      <c r="N7799" s="10">
        <v>0</v>
      </c>
    </row>
    <row r="7800" spans="1:14" x14ac:dyDescent="0.15">
      <c r="A7800" t="str">
        <f t="shared" si="127"/>
        <v>202007_415_4562342690029</v>
      </c>
      <c r="B7800" s="10">
        <v>202007</v>
      </c>
      <c r="C7800" s="10">
        <v>415</v>
      </c>
      <c r="D7800" s="10" t="s">
        <v>112</v>
      </c>
      <c r="E7800" s="11">
        <v>4562342690029</v>
      </c>
      <c r="F7800" s="10">
        <v>0</v>
      </c>
      <c r="G7800" s="10">
        <v>0</v>
      </c>
      <c r="H7800" s="10" t="s">
        <v>18</v>
      </c>
      <c r="I7800" s="10" t="s">
        <v>19</v>
      </c>
      <c r="J7800" s="10" t="s">
        <v>329</v>
      </c>
      <c r="K7800" s="10">
        <v>16</v>
      </c>
      <c r="L7800" s="10">
        <v>0</v>
      </c>
      <c r="M7800" s="10">
        <v>0</v>
      </c>
      <c r="N7800" s="10">
        <v>0</v>
      </c>
    </row>
    <row r="7801" spans="1:14" x14ac:dyDescent="0.15">
      <c r="A7801" t="str">
        <f t="shared" si="127"/>
        <v>202007_415_4562342690036</v>
      </c>
      <c r="B7801" s="10">
        <v>202007</v>
      </c>
      <c r="C7801" s="10">
        <v>415</v>
      </c>
      <c r="D7801" s="10" t="s">
        <v>112</v>
      </c>
      <c r="E7801" s="11">
        <v>4562342690036</v>
      </c>
      <c r="F7801" s="10">
        <v>0</v>
      </c>
      <c r="G7801" s="10">
        <v>0</v>
      </c>
      <c r="H7801" s="10" t="s">
        <v>20</v>
      </c>
      <c r="I7801" s="10" t="s">
        <v>19</v>
      </c>
      <c r="J7801" s="10" t="s">
        <v>329</v>
      </c>
      <c r="K7801" s="10">
        <v>8</v>
      </c>
      <c r="L7801" s="10">
        <v>0</v>
      </c>
      <c r="M7801" s="10">
        <v>0</v>
      </c>
      <c r="N7801" s="10">
        <v>0</v>
      </c>
    </row>
    <row r="7802" spans="1:14" x14ac:dyDescent="0.15">
      <c r="A7802" t="str">
        <f t="shared" si="127"/>
        <v>202007_415_4562342690050</v>
      </c>
      <c r="B7802" s="10">
        <v>202007</v>
      </c>
      <c r="C7802" s="10">
        <v>415</v>
      </c>
      <c r="D7802" s="10" t="s">
        <v>112</v>
      </c>
      <c r="E7802" s="11">
        <v>4562342690050</v>
      </c>
      <c r="F7802" s="10">
        <v>0</v>
      </c>
      <c r="G7802" s="10">
        <v>0</v>
      </c>
      <c r="H7802" s="10" t="s">
        <v>22</v>
      </c>
      <c r="I7802" s="10" t="s">
        <v>19</v>
      </c>
      <c r="J7802" s="10" t="s">
        <v>329</v>
      </c>
      <c r="K7802" s="10">
        <v>3</v>
      </c>
      <c r="L7802" s="10">
        <v>0</v>
      </c>
      <c r="M7802" s="10">
        <v>0</v>
      </c>
      <c r="N7802" s="10">
        <v>0</v>
      </c>
    </row>
    <row r="7803" spans="1:14" x14ac:dyDescent="0.15">
      <c r="A7803" t="str">
        <f t="shared" si="127"/>
        <v>202007_415_4562342690043</v>
      </c>
      <c r="B7803" s="10">
        <v>202007</v>
      </c>
      <c r="C7803" s="10">
        <v>415</v>
      </c>
      <c r="D7803" s="10" t="s">
        <v>112</v>
      </c>
      <c r="E7803" s="11">
        <v>4562342690043</v>
      </c>
      <c r="F7803" s="10">
        <v>0</v>
      </c>
      <c r="G7803" s="10">
        <v>0</v>
      </c>
      <c r="H7803" s="10" t="s">
        <v>21</v>
      </c>
      <c r="I7803" s="10" t="s">
        <v>19</v>
      </c>
      <c r="J7803" s="10" t="s">
        <v>329</v>
      </c>
      <c r="K7803" s="10">
        <v>8</v>
      </c>
      <c r="L7803" s="10">
        <v>0</v>
      </c>
      <c r="M7803" s="10">
        <v>0</v>
      </c>
      <c r="N7803" s="10">
        <v>0</v>
      </c>
    </row>
    <row r="7804" spans="1:14" x14ac:dyDescent="0.15">
      <c r="A7804" t="str">
        <f t="shared" si="127"/>
        <v>202007_415_4562342690067</v>
      </c>
      <c r="B7804" s="10">
        <v>202007</v>
      </c>
      <c r="C7804" s="10">
        <v>415</v>
      </c>
      <c r="D7804" s="10" t="s">
        <v>112</v>
      </c>
      <c r="E7804" s="11">
        <v>4562342690067</v>
      </c>
      <c r="F7804" s="10">
        <v>0</v>
      </c>
      <c r="G7804" s="10">
        <v>0</v>
      </c>
      <c r="H7804" s="10" t="s">
        <v>23</v>
      </c>
      <c r="I7804" s="10" t="s">
        <v>19</v>
      </c>
      <c r="J7804" s="10" t="s">
        <v>329</v>
      </c>
      <c r="K7804" s="10">
        <v>13</v>
      </c>
      <c r="L7804" s="10">
        <v>0</v>
      </c>
      <c r="M7804" s="10">
        <v>0</v>
      </c>
      <c r="N7804" s="10">
        <v>0</v>
      </c>
    </row>
    <row r="7805" spans="1:14" x14ac:dyDescent="0.15">
      <c r="A7805" t="str">
        <f t="shared" si="127"/>
        <v>202007_415_4562342690074</v>
      </c>
      <c r="B7805" s="10">
        <v>202007</v>
      </c>
      <c r="C7805" s="10">
        <v>415</v>
      </c>
      <c r="D7805" s="10" t="s">
        <v>112</v>
      </c>
      <c r="E7805" s="11">
        <v>4562342690074</v>
      </c>
      <c r="F7805" s="10">
        <v>0</v>
      </c>
      <c r="G7805" s="10">
        <v>0</v>
      </c>
      <c r="H7805" s="10" t="s">
        <v>24</v>
      </c>
      <c r="I7805" s="10" t="s">
        <v>19</v>
      </c>
      <c r="J7805" s="10" t="s">
        <v>329</v>
      </c>
      <c r="K7805" s="10">
        <v>15</v>
      </c>
      <c r="L7805" s="10">
        <v>0</v>
      </c>
      <c r="M7805" s="10">
        <v>0</v>
      </c>
      <c r="N7805" s="10">
        <v>0</v>
      </c>
    </row>
    <row r="7806" spans="1:14" x14ac:dyDescent="0.15">
      <c r="A7806" t="str">
        <f t="shared" si="127"/>
        <v>202007_415_4562342690081</v>
      </c>
      <c r="B7806" s="10">
        <v>202007</v>
      </c>
      <c r="C7806" s="10">
        <v>415</v>
      </c>
      <c r="D7806" s="10" t="s">
        <v>112</v>
      </c>
      <c r="E7806" s="11">
        <v>4562342690081</v>
      </c>
      <c r="F7806" s="10">
        <v>0</v>
      </c>
      <c r="G7806" s="10">
        <v>0</v>
      </c>
      <c r="H7806" s="10" t="s">
        <v>25</v>
      </c>
      <c r="I7806" s="10" t="s">
        <v>19</v>
      </c>
      <c r="J7806" s="10" t="s">
        <v>329</v>
      </c>
      <c r="K7806" s="10">
        <v>1</v>
      </c>
      <c r="L7806" s="10">
        <v>0</v>
      </c>
      <c r="M7806" s="10">
        <v>0</v>
      </c>
      <c r="N7806" s="10">
        <v>0</v>
      </c>
    </row>
    <row r="7807" spans="1:14" x14ac:dyDescent="0.15">
      <c r="A7807" t="str">
        <f t="shared" si="127"/>
        <v>202007_446_4562342690029</v>
      </c>
      <c r="B7807" s="10">
        <v>202007</v>
      </c>
      <c r="C7807" s="10">
        <v>446</v>
      </c>
      <c r="D7807" s="10" t="s">
        <v>121</v>
      </c>
      <c r="E7807" s="11">
        <v>4562342690029</v>
      </c>
      <c r="F7807" s="10">
        <v>0</v>
      </c>
      <c r="G7807" s="10">
        <v>0</v>
      </c>
      <c r="H7807" s="10" t="s">
        <v>18</v>
      </c>
      <c r="I7807" s="10" t="s">
        <v>19</v>
      </c>
      <c r="J7807" s="10" t="s">
        <v>329</v>
      </c>
      <c r="K7807" s="10">
        <v>13</v>
      </c>
      <c r="L7807" s="10">
        <v>3</v>
      </c>
      <c r="M7807" s="10">
        <v>0</v>
      </c>
      <c r="N7807" s="10">
        <v>0</v>
      </c>
    </row>
    <row r="7808" spans="1:14" x14ac:dyDescent="0.15">
      <c r="A7808" t="str">
        <f t="shared" si="127"/>
        <v>202007_446_4562342690036</v>
      </c>
      <c r="B7808" s="10">
        <v>202007</v>
      </c>
      <c r="C7808" s="10">
        <v>446</v>
      </c>
      <c r="D7808" s="10" t="s">
        <v>121</v>
      </c>
      <c r="E7808" s="11">
        <v>4562342690036</v>
      </c>
      <c r="F7808" s="10">
        <v>0</v>
      </c>
      <c r="G7808" s="10">
        <v>0</v>
      </c>
      <c r="H7808" s="10" t="s">
        <v>20</v>
      </c>
      <c r="I7808" s="10" t="s">
        <v>19</v>
      </c>
      <c r="J7808" s="10" t="s">
        <v>329</v>
      </c>
      <c r="K7808" s="10">
        <v>4</v>
      </c>
      <c r="L7808" s="10">
        <v>1</v>
      </c>
      <c r="M7808" s="10">
        <v>0</v>
      </c>
      <c r="N7808" s="10">
        <v>0</v>
      </c>
    </row>
    <row r="7809" spans="1:14" x14ac:dyDescent="0.15">
      <c r="A7809" t="str">
        <f t="shared" si="127"/>
        <v>202007_446_4562342690050</v>
      </c>
      <c r="B7809" s="10">
        <v>202007</v>
      </c>
      <c r="C7809" s="10">
        <v>446</v>
      </c>
      <c r="D7809" s="10" t="s">
        <v>121</v>
      </c>
      <c r="E7809" s="11">
        <v>4562342690050</v>
      </c>
      <c r="F7809" s="10">
        <v>0</v>
      </c>
      <c r="G7809" s="10">
        <v>0</v>
      </c>
      <c r="H7809" s="10" t="s">
        <v>22</v>
      </c>
      <c r="I7809" s="10" t="s">
        <v>19</v>
      </c>
      <c r="J7809" s="10" t="s">
        <v>329</v>
      </c>
      <c r="K7809" s="10">
        <v>4</v>
      </c>
      <c r="L7809" s="10">
        <v>1</v>
      </c>
      <c r="M7809" s="10">
        <v>0</v>
      </c>
      <c r="N7809" s="10">
        <v>0</v>
      </c>
    </row>
    <row r="7810" spans="1:14" x14ac:dyDescent="0.15">
      <c r="A7810" t="str">
        <f t="shared" si="127"/>
        <v>202007_446_4562342690043</v>
      </c>
      <c r="B7810" s="10">
        <v>202007</v>
      </c>
      <c r="C7810" s="10">
        <v>446</v>
      </c>
      <c r="D7810" s="10" t="s">
        <v>121</v>
      </c>
      <c r="E7810" s="11">
        <v>4562342690043</v>
      </c>
      <c r="F7810" s="10">
        <v>0</v>
      </c>
      <c r="G7810" s="10">
        <v>0</v>
      </c>
      <c r="H7810" s="10" t="s">
        <v>21</v>
      </c>
      <c r="I7810" s="10" t="s">
        <v>19</v>
      </c>
      <c r="J7810" s="10" t="s">
        <v>329</v>
      </c>
      <c r="K7810" s="10">
        <v>7</v>
      </c>
      <c r="L7810" s="10">
        <v>2</v>
      </c>
      <c r="M7810" s="10">
        <v>0</v>
      </c>
      <c r="N7810" s="10">
        <v>0</v>
      </c>
    </row>
    <row r="7811" spans="1:14" x14ac:dyDescent="0.15">
      <c r="A7811" t="str">
        <f t="shared" si="127"/>
        <v>202007_446_4562342690067</v>
      </c>
      <c r="B7811" s="10">
        <v>202007</v>
      </c>
      <c r="C7811" s="10">
        <v>446</v>
      </c>
      <c r="D7811" s="10" t="s">
        <v>121</v>
      </c>
      <c r="E7811" s="11">
        <v>4562342690067</v>
      </c>
      <c r="F7811" s="10">
        <v>0</v>
      </c>
      <c r="G7811" s="10">
        <v>0</v>
      </c>
      <c r="H7811" s="10" t="s">
        <v>23</v>
      </c>
      <c r="I7811" s="10" t="s">
        <v>19</v>
      </c>
      <c r="J7811" s="10" t="s">
        <v>329</v>
      </c>
      <c r="K7811" s="10">
        <v>22</v>
      </c>
      <c r="L7811" s="10">
        <v>1</v>
      </c>
      <c r="M7811" s="10">
        <v>0</v>
      </c>
      <c r="N7811" s="10">
        <v>0</v>
      </c>
    </row>
    <row r="7812" spans="1:14" x14ac:dyDescent="0.15">
      <c r="A7812" t="str">
        <f t="shared" si="127"/>
        <v>202007_446_4562342690074</v>
      </c>
      <c r="B7812" s="10">
        <v>202007</v>
      </c>
      <c r="C7812" s="10">
        <v>446</v>
      </c>
      <c r="D7812" s="10" t="s">
        <v>121</v>
      </c>
      <c r="E7812" s="11">
        <v>4562342690074</v>
      </c>
      <c r="F7812" s="10">
        <v>0</v>
      </c>
      <c r="G7812" s="10">
        <v>0</v>
      </c>
      <c r="H7812" s="10" t="s">
        <v>24</v>
      </c>
      <c r="I7812" s="10" t="s">
        <v>19</v>
      </c>
      <c r="J7812" s="10" t="s">
        <v>329</v>
      </c>
      <c r="K7812" s="10">
        <v>16</v>
      </c>
      <c r="L7812" s="10">
        <v>0</v>
      </c>
      <c r="M7812" s="10">
        <v>0</v>
      </c>
      <c r="N7812" s="10">
        <v>0</v>
      </c>
    </row>
    <row r="7813" spans="1:14" x14ac:dyDescent="0.15">
      <c r="A7813" t="str">
        <f t="shared" si="127"/>
        <v>202007_446_4562342690081</v>
      </c>
      <c r="B7813" s="10">
        <v>202007</v>
      </c>
      <c r="C7813" s="10">
        <v>446</v>
      </c>
      <c r="D7813" s="10" t="s">
        <v>121</v>
      </c>
      <c r="E7813" s="11">
        <v>4562342690081</v>
      </c>
      <c r="F7813" s="10">
        <v>0</v>
      </c>
      <c r="G7813" s="10">
        <v>0</v>
      </c>
      <c r="H7813" s="10" t="s">
        <v>25</v>
      </c>
      <c r="I7813" s="10" t="s">
        <v>19</v>
      </c>
      <c r="J7813" s="10" t="s">
        <v>329</v>
      </c>
      <c r="K7813" s="10">
        <v>2</v>
      </c>
      <c r="L7813" s="10">
        <v>0</v>
      </c>
      <c r="M7813" s="10">
        <v>0</v>
      </c>
      <c r="N7813" s="10">
        <v>0</v>
      </c>
    </row>
    <row r="7814" spans="1:14" x14ac:dyDescent="0.15">
      <c r="A7814" t="str">
        <f t="shared" si="127"/>
        <v>202007_296_4562342690029</v>
      </c>
      <c r="B7814" s="10">
        <v>202007</v>
      </c>
      <c r="C7814" s="10">
        <v>296</v>
      </c>
      <c r="D7814" s="10" t="s">
        <v>69</v>
      </c>
      <c r="E7814" s="11">
        <v>4562342690029</v>
      </c>
      <c r="F7814" s="10">
        <v>0</v>
      </c>
      <c r="G7814" s="10">
        <v>0</v>
      </c>
      <c r="H7814" s="10" t="s">
        <v>18</v>
      </c>
      <c r="I7814" s="10" t="s">
        <v>19</v>
      </c>
      <c r="J7814" s="10" t="s">
        <v>329</v>
      </c>
      <c r="K7814" s="10">
        <v>14</v>
      </c>
      <c r="L7814" s="10">
        <v>0</v>
      </c>
      <c r="M7814" s="10">
        <v>0</v>
      </c>
      <c r="N7814" s="10">
        <v>0</v>
      </c>
    </row>
    <row r="7815" spans="1:14" x14ac:dyDescent="0.15">
      <c r="A7815" t="str">
        <f t="shared" si="127"/>
        <v>202007_296_4562342690036</v>
      </c>
      <c r="B7815" s="10">
        <v>202007</v>
      </c>
      <c r="C7815" s="10">
        <v>296</v>
      </c>
      <c r="D7815" s="10" t="s">
        <v>69</v>
      </c>
      <c r="E7815" s="11">
        <v>4562342690036</v>
      </c>
      <c r="F7815" s="10">
        <v>0</v>
      </c>
      <c r="G7815" s="10">
        <v>0</v>
      </c>
      <c r="H7815" s="10" t="s">
        <v>20</v>
      </c>
      <c r="I7815" s="10" t="s">
        <v>19</v>
      </c>
      <c r="J7815" s="10" t="s">
        <v>329</v>
      </c>
      <c r="K7815" s="10">
        <v>1</v>
      </c>
      <c r="L7815" s="10">
        <v>0</v>
      </c>
      <c r="M7815" s="10">
        <v>0</v>
      </c>
      <c r="N7815" s="10">
        <v>0</v>
      </c>
    </row>
    <row r="7816" spans="1:14" x14ac:dyDescent="0.15">
      <c r="A7816" t="str">
        <f t="shared" si="127"/>
        <v>202007_296_4562342690050</v>
      </c>
      <c r="B7816" s="10">
        <v>202007</v>
      </c>
      <c r="C7816" s="10">
        <v>296</v>
      </c>
      <c r="D7816" s="10" t="s">
        <v>69</v>
      </c>
      <c r="E7816" s="11">
        <v>4562342690050</v>
      </c>
      <c r="F7816" s="10">
        <v>0</v>
      </c>
      <c r="G7816" s="10">
        <v>0</v>
      </c>
      <c r="H7816" s="10" t="s">
        <v>22</v>
      </c>
      <c r="I7816" s="10" t="s">
        <v>19</v>
      </c>
      <c r="J7816" s="10" t="s">
        <v>329</v>
      </c>
      <c r="K7816" s="10">
        <v>4</v>
      </c>
      <c r="L7816" s="10">
        <v>0</v>
      </c>
      <c r="M7816" s="10">
        <v>0</v>
      </c>
      <c r="N7816" s="10">
        <v>0</v>
      </c>
    </row>
    <row r="7817" spans="1:14" x14ac:dyDescent="0.15">
      <c r="A7817" t="str">
        <f t="shared" si="127"/>
        <v>202007_296_4562342690043</v>
      </c>
      <c r="B7817" s="10">
        <v>202007</v>
      </c>
      <c r="C7817" s="10">
        <v>296</v>
      </c>
      <c r="D7817" s="10" t="s">
        <v>69</v>
      </c>
      <c r="E7817" s="11">
        <v>4562342690043</v>
      </c>
      <c r="F7817" s="10">
        <v>0</v>
      </c>
      <c r="G7817" s="10">
        <v>0</v>
      </c>
      <c r="H7817" s="10" t="s">
        <v>21</v>
      </c>
      <c r="I7817" s="10" t="s">
        <v>19</v>
      </c>
      <c r="J7817" s="10" t="s">
        <v>329</v>
      </c>
      <c r="K7817" s="10">
        <v>16</v>
      </c>
      <c r="L7817" s="10">
        <v>0</v>
      </c>
      <c r="M7817" s="10">
        <v>0</v>
      </c>
      <c r="N7817" s="10">
        <v>0</v>
      </c>
    </row>
    <row r="7818" spans="1:14" x14ac:dyDescent="0.15">
      <c r="A7818" t="str">
        <f t="shared" si="127"/>
        <v>202007_296_4562342690067</v>
      </c>
      <c r="B7818" s="10">
        <v>202007</v>
      </c>
      <c r="C7818" s="10">
        <v>296</v>
      </c>
      <c r="D7818" s="10" t="s">
        <v>69</v>
      </c>
      <c r="E7818" s="11">
        <v>4562342690067</v>
      </c>
      <c r="F7818" s="10">
        <v>0</v>
      </c>
      <c r="G7818" s="10">
        <v>0</v>
      </c>
      <c r="H7818" s="10" t="s">
        <v>23</v>
      </c>
      <c r="I7818" s="10" t="s">
        <v>19</v>
      </c>
      <c r="J7818" s="10" t="s">
        <v>329</v>
      </c>
      <c r="K7818" s="10">
        <v>21</v>
      </c>
      <c r="L7818" s="10">
        <v>0</v>
      </c>
      <c r="M7818" s="10">
        <v>0</v>
      </c>
      <c r="N7818" s="10">
        <v>0</v>
      </c>
    </row>
    <row r="7819" spans="1:14" x14ac:dyDescent="0.15">
      <c r="A7819" t="str">
        <f t="shared" si="127"/>
        <v>202007_296_4562342690074</v>
      </c>
      <c r="B7819" s="10">
        <v>202007</v>
      </c>
      <c r="C7819" s="10">
        <v>296</v>
      </c>
      <c r="D7819" s="10" t="s">
        <v>69</v>
      </c>
      <c r="E7819" s="11">
        <v>4562342690074</v>
      </c>
      <c r="F7819" s="10">
        <v>0</v>
      </c>
      <c r="G7819" s="10">
        <v>0</v>
      </c>
      <c r="H7819" s="10" t="s">
        <v>24</v>
      </c>
      <c r="I7819" s="10" t="s">
        <v>19</v>
      </c>
      <c r="J7819" s="10" t="s">
        <v>329</v>
      </c>
      <c r="K7819" s="10">
        <v>9</v>
      </c>
      <c r="L7819" s="10">
        <v>1</v>
      </c>
      <c r="M7819" s="10">
        <v>0</v>
      </c>
      <c r="N7819" s="10">
        <v>0</v>
      </c>
    </row>
    <row r="7820" spans="1:14" x14ac:dyDescent="0.15">
      <c r="A7820" t="str">
        <f t="shared" si="127"/>
        <v>202007_296_4562342690081</v>
      </c>
      <c r="B7820" s="10">
        <v>202007</v>
      </c>
      <c r="C7820" s="10">
        <v>296</v>
      </c>
      <c r="D7820" s="10" t="s">
        <v>69</v>
      </c>
      <c r="E7820" s="11">
        <v>4562342690081</v>
      </c>
      <c r="F7820" s="10">
        <v>0</v>
      </c>
      <c r="G7820" s="10">
        <v>0</v>
      </c>
      <c r="H7820" s="10" t="s">
        <v>25</v>
      </c>
      <c r="I7820" s="10" t="s">
        <v>19</v>
      </c>
      <c r="J7820" s="10" t="s">
        <v>329</v>
      </c>
      <c r="K7820" s="10">
        <v>4</v>
      </c>
      <c r="L7820" s="10">
        <v>1</v>
      </c>
      <c r="M7820" s="10">
        <v>0</v>
      </c>
      <c r="N7820" s="10">
        <v>0</v>
      </c>
    </row>
    <row r="7821" spans="1:14" x14ac:dyDescent="0.15">
      <c r="A7821" t="str">
        <f t="shared" si="127"/>
        <v>202007_312_4562342690029</v>
      </c>
      <c r="B7821" s="10">
        <v>202007</v>
      </c>
      <c r="C7821" s="10">
        <v>312</v>
      </c>
      <c r="D7821" s="10" t="s">
        <v>77</v>
      </c>
      <c r="E7821" s="11">
        <v>4562342690029</v>
      </c>
      <c r="F7821" s="10">
        <v>0</v>
      </c>
      <c r="G7821" s="10">
        <v>0</v>
      </c>
      <c r="H7821" s="10" t="s">
        <v>18</v>
      </c>
      <c r="I7821" s="10" t="s">
        <v>19</v>
      </c>
      <c r="J7821" s="10" t="s">
        <v>329</v>
      </c>
      <c r="K7821" s="10">
        <v>18</v>
      </c>
      <c r="L7821" s="10">
        <v>0</v>
      </c>
      <c r="M7821" s="10">
        <v>0</v>
      </c>
      <c r="N7821" s="10">
        <v>0</v>
      </c>
    </row>
    <row r="7822" spans="1:14" x14ac:dyDescent="0.15">
      <c r="A7822" t="str">
        <f t="shared" si="127"/>
        <v>202007_312_4562342690036</v>
      </c>
      <c r="B7822" s="10">
        <v>202007</v>
      </c>
      <c r="C7822" s="10">
        <v>312</v>
      </c>
      <c r="D7822" s="10" t="s">
        <v>77</v>
      </c>
      <c r="E7822" s="11">
        <v>4562342690036</v>
      </c>
      <c r="F7822" s="10">
        <v>0</v>
      </c>
      <c r="G7822" s="10">
        <v>0</v>
      </c>
      <c r="H7822" s="10" t="s">
        <v>20</v>
      </c>
      <c r="I7822" s="10" t="s">
        <v>19</v>
      </c>
      <c r="J7822" s="10" t="s">
        <v>329</v>
      </c>
      <c r="K7822" s="10">
        <v>5</v>
      </c>
      <c r="L7822" s="10">
        <v>0</v>
      </c>
      <c r="M7822" s="10">
        <v>0</v>
      </c>
      <c r="N7822" s="10">
        <v>0</v>
      </c>
    </row>
    <row r="7823" spans="1:14" x14ac:dyDescent="0.15">
      <c r="A7823" t="str">
        <f t="shared" si="127"/>
        <v>202007_312_4562342690050</v>
      </c>
      <c r="B7823" s="10">
        <v>202007</v>
      </c>
      <c r="C7823" s="10">
        <v>312</v>
      </c>
      <c r="D7823" s="10" t="s">
        <v>77</v>
      </c>
      <c r="E7823" s="11">
        <v>4562342690050</v>
      </c>
      <c r="F7823" s="10">
        <v>0</v>
      </c>
      <c r="G7823" s="10">
        <v>0</v>
      </c>
      <c r="H7823" s="10" t="s">
        <v>22</v>
      </c>
      <c r="I7823" s="10" t="s">
        <v>19</v>
      </c>
      <c r="J7823" s="10" t="s">
        <v>329</v>
      </c>
      <c r="K7823" s="10">
        <v>5</v>
      </c>
      <c r="L7823" s="10">
        <v>0</v>
      </c>
      <c r="M7823" s="10">
        <v>0</v>
      </c>
      <c r="N7823" s="10">
        <v>0</v>
      </c>
    </row>
    <row r="7824" spans="1:14" x14ac:dyDescent="0.15">
      <c r="A7824" t="str">
        <f t="shared" si="127"/>
        <v>202007_312_4562342690043</v>
      </c>
      <c r="B7824" s="10">
        <v>202007</v>
      </c>
      <c r="C7824" s="10">
        <v>312</v>
      </c>
      <c r="D7824" s="10" t="s">
        <v>77</v>
      </c>
      <c r="E7824" s="11">
        <v>4562342690043</v>
      </c>
      <c r="F7824" s="10">
        <v>0</v>
      </c>
      <c r="G7824" s="10">
        <v>0</v>
      </c>
      <c r="H7824" s="10" t="s">
        <v>21</v>
      </c>
      <c r="I7824" s="10" t="s">
        <v>19</v>
      </c>
      <c r="J7824" s="10" t="s">
        <v>329</v>
      </c>
      <c r="K7824" s="10">
        <v>14</v>
      </c>
      <c r="L7824" s="10">
        <v>0</v>
      </c>
      <c r="M7824" s="10">
        <v>0</v>
      </c>
      <c r="N7824" s="10">
        <v>0</v>
      </c>
    </row>
    <row r="7825" spans="1:14" x14ac:dyDescent="0.15">
      <c r="A7825" t="str">
        <f t="shared" si="127"/>
        <v>202007_312_4562342690067</v>
      </c>
      <c r="B7825" s="10">
        <v>202007</v>
      </c>
      <c r="C7825" s="10">
        <v>312</v>
      </c>
      <c r="D7825" s="10" t="s">
        <v>77</v>
      </c>
      <c r="E7825" s="11">
        <v>4562342690067</v>
      </c>
      <c r="F7825" s="10">
        <v>0</v>
      </c>
      <c r="G7825" s="10">
        <v>0</v>
      </c>
      <c r="H7825" s="10" t="s">
        <v>23</v>
      </c>
      <c r="I7825" s="10" t="s">
        <v>19</v>
      </c>
      <c r="J7825" s="10" t="s">
        <v>329</v>
      </c>
      <c r="K7825" s="10">
        <v>18</v>
      </c>
      <c r="L7825" s="10">
        <v>0</v>
      </c>
      <c r="M7825" s="10">
        <v>0</v>
      </c>
      <c r="N7825" s="10">
        <v>0</v>
      </c>
    </row>
    <row r="7826" spans="1:14" x14ac:dyDescent="0.15">
      <c r="A7826" t="str">
        <f t="shared" si="127"/>
        <v>202007_312_4562342690074</v>
      </c>
      <c r="B7826" s="10">
        <v>202007</v>
      </c>
      <c r="C7826" s="10">
        <v>312</v>
      </c>
      <c r="D7826" s="10" t="s">
        <v>77</v>
      </c>
      <c r="E7826" s="11">
        <v>4562342690074</v>
      </c>
      <c r="F7826" s="10">
        <v>0</v>
      </c>
      <c r="G7826" s="10">
        <v>0</v>
      </c>
      <c r="H7826" s="10" t="s">
        <v>24</v>
      </c>
      <c r="I7826" s="10" t="s">
        <v>19</v>
      </c>
      <c r="J7826" s="10" t="s">
        <v>329</v>
      </c>
      <c r="K7826" s="10">
        <v>11</v>
      </c>
      <c r="L7826" s="10">
        <v>0</v>
      </c>
      <c r="M7826" s="10">
        <v>0</v>
      </c>
      <c r="N7826" s="10">
        <v>0</v>
      </c>
    </row>
    <row r="7827" spans="1:14" x14ac:dyDescent="0.15">
      <c r="A7827" t="str">
        <f t="shared" si="127"/>
        <v>202007_312_4562342690081</v>
      </c>
      <c r="B7827" s="10">
        <v>202007</v>
      </c>
      <c r="C7827" s="10">
        <v>312</v>
      </c>
      <c r="D7827" s="10" t="s">
        <v>77</v>
      </c>
      <c r="E7827" s="11">
        <v>4562342690081</v>
      </c>
      <c r="F7827" s="10">
        <v>0</v>
      </c>
      <c r="G7827" s="10">
        <v>0</v>
      </c>
      <c r="H7827" s="10" t="s">
        <v>25</v>
      </c>
      <c r="I7827" s="10" t="s">
        <v>19</v>
      </c>
      <c r="J7827" s="10" t="s">
        <v>329</v>
      </c>
      <c r="K7827" s="10">
        <v>0</v>
      </c>
      <c r="L7827" s="10">
        <v>0</v>
      </c>
      <c r="M7827" s="10">
        <v>0</v>
      </c>
      <c r="N7827" s="10">
        <v>0</v>
      </c>
    </row>
    <row r="7828" spans="1:14" x14ac:dyDescent="0.15">
      <c r="A7828" t="str">
        <f t="shared" si="127"/>
        <v>202007_297_4562342690029</v>
      </c>
      <c r="B7828" s="10">
        <v>202007</v>
      </c>
      <c r="C7828" s="10">
        <v>297</v>
      </c>
      <c r="D7828" s="10" t="s">
        <v>70</v>
      </c>
      <c r="E7828" s="11">
        <v>4562342690029</v>
      </c>
      <c r="F7828" s="10">
        <v>0</v>
      </c>
      <c r="G7828" s="10">
        <v>0</v>
      </c>
      <c r="H7828" s="10" t="s">
        <v>18</v>
      </c>
      <c r="I7828" s="10" t="s">
        <v>19</v>
      </c>
      <c r="J7828" s="10" t="s">
        <v>329</v>
      </c>
      <c r="K7828" s="10">
        <v>21</v>
      </c>
      <c r="L7828" s="10">
        <v>1</v>
      </c>
      <c r="M7828" s="10">
        <v>0</v>
      </c>
      <c r="N7828" s="10">
        <v>0</v>
      </c>
    </row>
    <row r="7829" spans="1:14" x14ac:dyDescent="0.15">
      <c r="A7829" t="str">
        <f t="shared" si="127"/>
        <v>202007_297_4562342690036</v>
      </c>
      <c r="B7829" s="10">
        <v>202007</v>
      </c>
      <c r="C7829" s="10">
        <v>297</v>
      </c>
      <c r="D7829" s="10" t="s">
        <v>70</v>
      </c>
      <c r="E7829" s="11">
        <v>4562342690036</v>
      </c>
      <c r="F7829" s="10">
        <v>0</v>
      </c>
      <c r="G7829" s="10">
        <v>0</v>
      </c>
      <c r="H7829" s="10" t="s">
        <v>20</v>
      </c>
      <c r="I7829" s="10" t="s">
        <v>19</v>
      </c>
      <c r="J7829" s="10" t="s">
        <v>329</v>
      </c>
      <c r="K7829" s="10">
        <v>5</v>
      </c>
      <c r="L7829" s="10">
        <v>1</v>
      </c>
      <c r="M7829" s="10">
        <v>0</v>
      </c>
      <c r="N7829" s="10">
        <v>0</v>
      </c>
    </row>
    <row r="7830" spans="1:14" x14ac:dyDescent="0.15">
      <c r="A7830" t="str">
        <f t="shared" si="127"/>
        <v>202007_297_4562342690050</v>
      </c>
      <c r="B7830" s="10">
        <v>202007</v>
      </c>
      <c r="C7830" s="10">
        <v>297</v>
      </c>
      <c r="D7830" s="10" t="s">
        <v>70</v>
      </c>
      <c r="E7830" s="11">
        <v>4562342690050</v>
      </c>
      <c r="F7830" s="10">
        <v>0</v>
      </c>
      <c r="G7830" s="10">
        <v>0</v>
      </c>
      <c r="H7830" s="10" t="s">
        <v>22</v>
      </c>
      <c r="I7830" s="10" t="s">
        <v>19</v>
      </c>
      <c r="J7830" s="10" t="s">
        <v>329</v>
      </c>
      <c r="K7830" s="10">
        <v>5</v>
      </c>
      <c r="L7830" s="10">
        <v>0</v>
      </c>
      <c r="M7830" s="10">
        <v>0</v>
      </c>
      <c r="N7830" s="10">
        <v>0</v>
      </c>
    </row>
    <row r="7831" spans="1:14" x14ac:dyDescent="0.15">
      <c r="A7831" t="str">
        <f t="shared" si="127"/>
        <v>202007_297_4562342690043</v>
      </c>
      <c r="B7831" s="10">
        <v>202007</v>
      </c>
      <c r="C7831" s="10">
        <v>297</v>
      </c>
      <c r="D7831" s="10" t="s">
        <v>70</v>
      </c>
      <c r="E7831" s="11">
        <v>4562342690043</v>
      </c>
      <c r="F7831" s="10">
        <v>0</v>
      </c>
      <c r="G7831" s="10">
        <v>0</v>
      </c>
      <c r="H7831" s="10" t="s">
        <v>21</v>
      </c>
      <c r="I7831" s="10" t="s">
        <v>19</v>
      </c>
      <c r="J7831" s="10" t="s">
        <v>329</v>
      </c>
      <c r="K7831" s="10">
        <v>17</v>
      </c>
      <c r="L7831" s="10">
        <v>0</v>
      </c>
      <c r="M7831" s="10">
        <v>0</v>
      </c>
      <c r="N7831" s="10">
        <v>0</v>
      </c>
    </row>
    <row r="7832" spans="1:14" x14ac:dyDescent="0.15">
      <c r="A7832" t="str">
        <f t="shared" si="127"/>
        <v>202007_297_4562342690067</v>
      </c>
      <c r="B7832" s="10">
        <v>202007</v>
      </c>
      <c r="C7832" s="10">
        <v>297</v>
      </c>
      <c r="D7832" s="10" t="s">
        <v>70</v>
      </c>
      <c r="E7832" s="11">
        <v>4562342690067</v>
      </c>
      <c r="F7832" s="10">
        <v>0</v>
      </c>
      <c r="G7832" s="10">
        <v>0</v>
      </c>
      <c r="H7832" s="10" t="s">
        <v>23</v>
      </c>
      <c r="I7832" s="10" t="s">
        <v>19</v>
      </c>
      <c r="J7832" s="10" t="s">
        <v>329</v>
      </c>
      <c r="K7832" s="10">
        <v>22</v>
      </c>
      <c r="L7832" s="10">
        <v>0</v>
      </c>
      <c r="M7832" s="10">
        <v>0</v>
      </c>
      <c r="N7832" s="10">
        <v>0</v>
      </c>
    </row>
    <row r="7833" spans="1:14" x14ac:dyDescent="0.15">
      <c r="A7833" t="str">
        <f t="shared" si="127"/>
        <v>202007_297_4562342690074</v>
      </c>
      <c r="B7833" s="10">
        <v>202007</v>
      </c>
      <c r="C7833" s="10">
        <v>297</v>
      </c>
      <c r="D7833" s="10" t="s">
        <v>70</v>
      </c>
      <c r="E7833" s="11">
        <v>4562342690074</v>
      </c>
      <c r="F7833" s="10">
        <v>0</v>
      </c>
      <c r="G7833" s="10">
        <v>0</v>
      </c>
      <c r="H7833" s="10" t="s">
        <v>24</v>
      </c>
      <c r="I7833" s="10" t="s">
        <v>19</v>
      </c>
      <c r="J7833" s="10" t="s">
        <v>329</v>
      </c>
      <c r="K7833" s="10">
        <v>16</v>
      </c>
      <c r="L7833" s="10">
        <v>0</v>
      </c>
      <c r="M7833" s="10">
        <v>0</v>
      </c>
      <c r="N7833" s="10">
        <v>0</v>
      </c>
    </row>
    <row r="7834" spans="1:14" x14ac:dyDescent="0.15">
      <c r="A7834" t="str">
        <f t="shared" si="127"/>
        <v>202007_297_4562342690081</v>
      </c>
      <c r="B7834" s="10">
        <v>202007</v>
      </c>
      <c r="C7834" s="10">
        <v>297</v>
      </c>
      <c r="D7834" s="10" t="s">
        <v>70</v>
      </c>
      <c r="E7834" s="11">
        <v>4562342690081</v>
      </c>
      <c r="F7834" s="10">
        <v>0</v>
      </c>
      <c r="G7834" s="10">
        <v>0</v>
      </c>
      <c r="H7834" s="10" t="s">
        <v>25</v>
      </c>
      <c r="I7834" s="10" t="s">
        <v>19</v>
      </c>
      <c r="J7834" s="10" t="s">
        <v>329</v>
      </c>
      <c r="K7834" s="10">
        <v>3</v>
      </c>
      <c r="L7834" s="10">
        <v>0</v>
      </c>
      <c r="M7834" s="10">
        <v>0</v>
      </c>
      <c r="N7834" s="10">
        <v>0</v>
      </c>
    </row>
    <row r="7835" spans="1:14" x14ac:dyDescent="0.15">
      <c r="A7835" t="str">
        <f t="shared" si="127"/>
        <v>202007_368_4562342690029</v>
      </c>
      <c r="B7835" s="10">
        <v>202007</v>
      </c>
      <c r="C7835" s="10">
        <v>368</v>
      </c>
      <c r="D7835" s="10" t="s">
        <v>94</v>
      </c>
      <c r="E7835" s="11">
        <v>4562342690029</v>
      </c>
      <c r="F7835" s="10">
        <v>0</v>
      </c>
      <c r="G7835" s="10">
        <v>0</v>
      </c>
      <c r="H7835" s="10" t="s">
        <v>18</v>
      </c>
      <c r="I7835" s="10" t="s">
        <v>19</v>
      </c>
      <c r="J7835" s="10" t="s">
        <v>329</v>
      </c>
      <c r="K7835" s="10">
        <v>11</v>
      </c>
      <c r="L7835" s="10">
        <v>0</v>
      </c>
      <c r="M7835" s="10">
        <v>0</v>
      </c>
      <c r="N7835" s="10">
        <v>0</v>
      </c>
    </row>
    <row r="7836" spans="1:14" x14ac:dyDescent="0.15">
      <c r="A7836" t="str">
        <f t="shared" si="127"/>
        <v>202007_368_4562342690036</v>
      </c>
      <c r="B7836" s="10">
        <v>202007</v>
      </c>
      <c r="C7836" s="10">
        <v>368</v>
      </c>
      <c r="D7836" s="10" t="s">
        <v>94</v>
      </c>
      <c r="E7836" s="11">
        <v>4562342690036</v>
      </c>
      <c r="F7836" s="10">
        <v>0</v>
      </c>
      <c r="G7836" s="10">
        <v>0</v>
      </c>
      <c r="H7836" s="10" t="s">
        <v>20</v>
      </c>
      <c r="I7836" s="10" t="s">
        <v>19</v>
      </c>
      <c r="J7836" s="10" t="s">
        <v>329</v>
      </c>
      <c r="K7836" s="10">
        <v>0</v>
      </c>
      <c r="L7836" s="10">
        <v>0</v>
      </c>
      <c r="M7836" s="10">
        <v>0</v>
      </c>
      <c r="N7836" s="10">
        <v>0</v>
      </c>
    </row>
    <row r="7837" spans="1:14" x14ac:dyDescent="0.15">
      <c r="A7837" t="str">
        <f t="shared" si="127"/>
        <v>202007_368_4562342690050</v>
      </c>
      <c r="B7837" s="10">
        <v>202007</v>
      </c>
      <c r="C7837" s="10">
        <v>368</v>
      </c>
      <c r="D7837" s="10" t="s">
        <v>94</v>
      </c>
      <c r="E7837" s="11">
        <v>4562342690050</v>
      </c>
      <c r="F7837" s="10">
        <v>0</v>
      </c>
      <c r="G7837" s="10">
        <v>0</v>
      </c>
      <c r="H7837" s="10" t="s">
        <v>22</v>
      </c>
      <c r="I7837" s="10" t="s">
        <v>19</v>
      </c>
      <c r="J7837" s="10" t="s">
        <v>329</v>
      </c>
      <c r="K7837" s="10">
        <v>0</v>
      </c>
      <c r="L7837" s="10">
        <v>0</v>
      </c>
      <c r="M7837" s="10">
        <v>0</v>
      </c>
      <c r="N7837" s="10">
        <v>0</v>
      </c>
    </row>
    <row r="7838" spans="1:14" x14ac:dyDescent="0.15">
      <c r="A7838" t="str">
        <f t="shared" si="127"/>
        <v>202007_368_4562342690043</v>
      </c>
      <c r="B7838" s="10">
        <v>202007</v>
      </c>
      <c r="C7838" s="10">
        <v>368</v>
      </c>
      <c r="D7838" s="10" t="s">
        <v>94</v>
      </c>
      <c r="E7838" s="11">
        <v>4562342690043</v>
      </c>
      <c r="F7838" s="10">
        <v>0</v>
      </c>
      <c r="G7838" s="10">
        <v>0</v>
      </c>
      <c r="H7838" s="10" t="s">
        <v>21</v>
      </c>
      <c r="I7838" s="10" t="s">
        <v>19</v>
      </c>
      <c r="J7838" s="10" t="s">
        <v>329</v>
      </c>
      <c r="K7838" s="10">
        <v>3</v>
      </c>
      <c r="L7838" s="10">
        <v>0</v>
      </c>
      <c r="M7838" s="10">
        <v>0</v>
      </c>
      <c r="N7838" s="10">
        <v>0</v>
      </c>
    </row>
    <row r="7839" spans="1:14" x14ac:dyDescent="0.15">
      <c r="A7839" t="str">
        <f t="shared" si="127"/>
        <v>202007_368_4562342690067</v>
      </c>
      <c r="B7839" s="10">
        <v>202007</v>
      </c>
      <c r="C7839" s="10">
        <v>368</v>
      </c>
      <c r="D7839" s="10" t="s">
        <v>94</v>
      </c>
      <c r="E7839" s="11">
        <v>4562342690067</v>
      </c>
      <c r="F7839" s="10">
        <v>0</v>
      </c>
      <c r="G7839" s="10">
        <v>0</v>
      </c>
      <c r="H7839" s="10" t="s">
        <v>23</v>
      </c>
      <c r="I7839" s="10" t="s">
        <v>19</v>
      </c>
      <c r="J7839" s="10" t="s">
        <v>329</v>
      </c>
      <c r="K7839" s="10">
        <v>12</v>
      </c>
      <c r="L7839" s="10">
        <v>1</v>
      </c>
      <c r="M7839" s="10">
        <v>0</v>
      </c>
      <c r="N7839" s="10">
        <v>0</v>
      </c>
    </row>
    <row r="7840" spans="1:14" x14ac:dyDescent="0.15">
      <c r="A7840" t="str">
        <f t="shared" si="127"/>
        <v>202007_368_4562342690074</v>
      </c>
      <c r="B7840" s="10">
        <v>202007</v>
      </c>
      <c r="C7840" s="10">
        <v>368</v>
      </c>
      <c r="D7840" s="10" t="s">
        <v>94</v>
      </c>
      <c r="E7840" s="11">
        <v>4562342690074</v>
      </c>
      <c r="F7840" s="10">
        <v>0</v>
      </c>
      <c r="G7840" s="10">
        <v>0</v>
      </c>
      <c r="H7840" s="10" t="s">
        <v>24</v>
      </c>
      <c r="I7840" s="10" t="s">
        <v>19</v>
      </c>
      <c r="J7840" s="10" t="s">
        <v>329</v>
      </c>
      <c r="K7840" s="10">
        <v>4</v>
      </c>
      <c r="L7840" s="10">
        <v>0</v>
      </c>
      <c r="M7840" s="10">
        <v>0</v>
      </c>
      <c r="N7840" s="10">
        <v>0</v>
      </c>
    </row>
    <row r="7841" spans="1:14" x14ac:dyDescent="0.15">
      <c r="A7841" t="str">
        <f t="shared" si="127"/>
        <v>202007_368_4562342690081</v>
      </c>
      <c r="B7841" s="10">
        <v>202007</v>
      </c>
      <c r="C7841" s="10">
        <v>368</v>
      </c>
      <c r="D7841" s="10" t="s">
        <v>94</v>
      </c>
      <c r="E7841" s="11">
        <v>4562342690081</v>
      </c>
      <c r="F7841" s="10">
        <v>0</v>
      </c>
      <c r="G7841" s="10">
        <v>0</v>
      </c>
      <c r="H7841" s="10" t="s">
        <v>25</v>
      </c>
      <c r="I7841" s="10" t="s">
        <v>19</v>
      </c>
      <c r="J7841" s="10" t="s">
        <v>329</v>
      </c>
      <c r="K7841" s="10">
        <v>1</v>
      </c>
      <c r="L7841" s="10">
        <v>0</v>
      </c>
      <c r="M7841" s="10">
        <v>0</v>
      </c>
      <c r="N7841" s="10">
        <v>0</v>
      </c>
    </row>
    <row r="7842" spans="1:14" x14ac:dyDescent="0.15">
      <c r="A7842" t="str">
        <f t="shared" si="127"/>
        <v>202007_145_4562342690029</v>
      </c>
      <c r="B7842" s="10">
        <v>202007</v>
      </c>
      <c r="C7842" s="10">
        <v>145</v>
      </c>
      <c r="D7842" s="10" t="s">
        <v>56</v>
      </c>
      <c r="E7842" s="11">
        <v>4562342690029</v>
      </c>
      <c r="F7842" s="10">
        <v>0</v>
      </c>
      <c r="G7842" s="10">
        <v>0</v>
      </c>
      <c r="H7842" s="10" t="s">
        <v>18</v>
      </c>
      <c r="I7842" s="10" t="s">
        <v>19</v>
      </c>
      <c r="J7842" s="10" t="s">
        <v>329</v>
      </c>
      <c r="K7842" s="10">
        <v>13</v>
      </c>
      <c r="L7842" s="10">
        <v>0</v>
      </c>
      <c r="M7842" s="10">
        <v>0</v>
      </c>
      <c r="N7842" s="10">
        <v>0</v>
      </c>
    </row>
    <row r="7843" spans="1:14" x14ac:dyDescent="0.15">
      <c r="A7843" t="str">
        <f t="shared" si="127"/>
        <v>202007_145_4562342690036</v>
      </c>
      <c r="B7843" s="10">
        <v>202007</v>
      </c>
      <c r="C7843" s="10">
        <v>145</v>
      </c>
      <c r="D7843" s="10" t="s">
        <v>56</v>
      </c>
      <c r="E7843" s="11">
        <v>4562342690036</v>
      </c>
      <c r="F7843" s="10">
        <v>0</v>
      </c>
      <c r="G7843" s="10">
        <v>0</v>
      </c>
      <c r="H7843" s="10" t="s">
        <v>20</v>
      </c>
      <c r="I7843" s="10" t="s">
        <v>19</v>
      </c>
      <c r="J7843" s="10" t="s">
        <v>329</v>
      </c>
      <c r="K7843" s="10">
        <v>-7</v>
      </c>
      <c r="L7843" s="10">
        <v>0</v>
      </c>
      <c r="M7843" s="10">
        <v>0</v>
      </c>
      <c r="N7843" s="10">
        <v>0</v>
      </c>
    </row>
    <row r="7844" spans="1:14" x14ac:dyDescent="0.15">
      <c r="A7844" t="str">
        <f t="shared" si="127"/>
        <v>202007_145_4562342690050</v>
      </c>
      <c r="B7844" s="10">
        <v>202007</v>
      </c>
      <c r="C7844" s="10">
        <v>145</v>
      </c>
      <c r="D7844" s="10" t="s">
        <v>56</v>
      </c>
      <c r="E7844" s="11">
        <v>4562342690050</v>
      </c>
      <c r="F7844" s="10">
        <v>0</v>
      </c>
      <c r="G7844" s="10">
        <v>0</v>
      </c>
      <c r="H7844" s="10" t="s">
        <v>22</v>
      </c>
      <c r="I7844" s="10" t="s">
        <v>19</v>
      </c>
      <c r="J7844" s="10" t="s">
        <v>329</v>
      </c>
      <c r="K7844" s="10">
        <v>18</v>
      </c>
      <c r="L7844" s="10">
        <v>0</v>
      </c>
      <c r="M7844" s="10">
        <v>0</v>
      </c>
      <c r="N7844" s="10">
        <v>0</v>
      </c>
    </row>
    <row r="7845" spans="1:14" x14ac:dyDescent="0.15">
      <c r="A7845" t="str">
        <f t="shared" si="127"/>
        <v>202007_145_4562342690043</v>
      </c>
      <c r="B7845" s="10">
        <v>202007</v>
      </c>
      <c r="C7845" s="10">
        <v>145</v>
      </c>
      <c r="D7845" s="10" t="s">
        <v>56</v>
      </c>
      <c r="E7845" s="11">
        <v>4562342690043</v>
      </c>
      <c r="F7845" s="10">
        <v>0</v>
      </c>
      <c r="G7845" s="10">
        <v>0</v>
      </c>
      <c r="H7845" s="10" t="s">
        <v>21</v>
      </c>
      <c r="I7845" s="10" t="s">
        <v>19</v>
      </c>
      <c r="J7845" s="10" t="s">
        <v>329</v>
      </c>
      <c r="K7845" s="10">
        <v>17</v>
      </c>
      <c r="L7845" s="10">
        <v>0</v>
      </c>
      <c r="M7845" s="10">
        <v>0</v>
      </c>
      <c r="N7845" s="10">
        <v>0</v>
      </c>
    </row>
    <row r="7846" spans="1:14" x14ac:dyDescent="0.15">
      <c r="A7846" t="str">
        <f t="shared" si="127"/>
        <v>202007_145_4562342690067</v>
      </c>
      <c r="B7846" s="10">
        <v>202007</v>
      </c>
      <c r="C7846" s="10">
        <v>145</v>
      </c>
      <c r="D7846" s="10" t="s">
        <v>56</v>
      </c>
      <c r="E7846" s="11">
        <v>4562342690067</v>
      </c>
      <c r="F7846" s="10">
        <v>0</v>
      </c>
      <c r="G7846" s="10">
        <v>0</v>
      </c>
      <c r="H7846" s="10" t="s">
        <v>23</v>
      </c>
      <c r="I7846" s="10" t="s">
        <v>19</v>
      </c>
      <c r="J7846" s="10" t="s">
        <v>329</v>
      </c>
      <c r="K7846" s="10">
        <v>22</v>
      </c>
      <c r="L7846" s="10">
        <v>0</v>
      </c>
      <c r="M7846" s="10">
        <v>0</v>
      </c>
      <c r="N7846" s="10">
        <v>0</v>
      </c>
    </row>
    <row r="7847" spans="1:14" x14ac:dyDescent="0.15">
      <c r="A7847" t="str">
        <f t="shared" si="127"/>
        <v>202007_145_4562342690074</v>
      </c>
      <c r="B7847" s="10">
        <v>202007</v>
      </c>
      <c r="C7847" s="10">
        <v>145</v>
      </c>
      <c r="D7847" s="10" t="s">
        <v>56</v>
      </c>
      <c r="E7847" s="11">
        <v>4562342690074</v>
      </c>
      <c r="F7847" s="10">
        <v>0</v>
      </c>
      <c r="G7847" s="10">
        <v>0</v>
      </c>
      <c r="H7847" s="10" t="s">
        <v>24</v>
      </c>
      <c r="I7847" s="10" t="s">
        <v>19</v>
      </c>
      <c r="J7847" s="10" t="s">
        <v>329</v>
      </c>
      <c r="K7847" s="10">
        <v>18</v>
      </c>
      <c r="L7847" s="10">
        <v>0</v>
      </c>
      <c r="M7847" s="10">
        <v>0</v>
      </c>
      <c r="N7847" s="10">
        <v>0</v>
      </c>
    </row>
    <row r="7848" spans="1:14" x14ac:dyDescent="0.15">
      <c r="A7848" t="str">
        <f t="shared" si="127"/>
        <v>202007_145_4562342690081</v>
      </c>
      <c r="B7848" s="10">
        <v>202007</v>
      </c>
      <c r="C7848" s="10">
        <v>145</v>
      </c>
      <c r="D7848" s="10" t="s">
        <v>56</v>
      </c>
      <c r="E7848" s="11">
        <v>4562342690081</v>
      </c>
      <c r="F7848" s="10">
        <v>0</v>
      </c>
      <c r="G7848" s="10">
        <v>0</v>
      </c>
      <c r="H7848" s="10" t="s">
        <v>25</v>
      </c>
      <c r="I7848" s="10" t="s">
        <v>19</v>
      </c>
      <c r="J7848" s="10" t="s">
        <v>329</v>
      </c>
      <c r="K7848" s="10">
        <v>-5</v>
      </c>
      <c r="L7848" s="10">
        <v>0</v>
      </c>
      <c r="M7848" s="10">
        <v>0</v>
      </c>
      <c r="N7848" s="10">
        <v>0</v>
      </c>
    </row>
    <row r="7849" spans="1:14" x14ac:dyDescent="0.15">
      <c r="A7849" t="str">
        <f t="shared" si="127"/>
        <v>202007_318_4562342690029</v>
      </c>
      <c r="B7849" s="10">
        <v>202007</v>
      </c>
      <c r="C7849" s="10">
        <v>318</v>
      </c>
      <c r="D7849" s="10" t="s">
        <v>81</v>
      </c>
      <c r="E7849" s="11">
        <v>4562342690029</v>
      </c>
      <c r="F7849" s="10">
        <v>0</v>
      </c>
      <c r="G7849" s="10">
        <v>0</v>
      </c>
      <c r="H7849" s="10" t="s">
        <v>18</v>
      </c>
      <c r="I7849" s="10" t="s">
        <v>19</v>
      </c>
      <c r="J7849" s="10" t="s">
        <v>329</v>
      </c>
      <c r="K7849" s="10">
        <v>13</v>
      </c>
      <c r="L7849" s="10">
        <v>0</v>
      </c>
      <c r="M7849" s="10">
        <v>0</v>
      </c>
      <c r="N7849" s="10">
        <v>0</v>
      </c>
    </row>
    <row r="7850" spans="1:14" x14ac:dyDescent="0.15">
      <c r="A7850" t="str">
        <f t="shared" si="127"/>
        <v>202007_318_4562342690036</v>
      </c>
      <c r="B7850" s="10">
        <v>202007</v>
      </c>
      <c r="C7850" s="10">
        <v>318</v>
      </c>
      <c r="D7850" s="10" t="s">
        <v>81</v>
      </c>
      <c r="E7850" s="11">
        <v>4562342690036</v>
      </c>
      <c r="F7850" s="10">
        <v>0</v>
      </c>
      <c r="G7850" s="10">
        <v>0</v>
      </c>
      <c r="H7850" s="10" t="s">
        <v>20</v>
      </c>
      <c r="I7850" s="10" t="s">
        <v>19</v>
      </c>
      <c r="J7850" s="10" t="s">
        <v>329</v>
      </c>
      <c r="K7850" s="10">
        <v>6</v>
      </c>
      <c r="L7850" s="10">
        <v>0</v>
      </c>
      <c r="M7850" s="10">
        <v>0</v>
      </c>
      <c r="N7850" s="10">
        <v>0</v>
      </c>
    </row>
    <row r="7851" spans="1:14" x14ac:dyDescent="0.15">
      <c r="A7851" t="str">
        <f t="shared" ref="A7851:A7914" si="128">B7851&amp;"_"&amp;C7851&amp;"_"&amp;E7851</f>
        <v>202007_318_4562342690050</v>
      </c>
      <c r="B7851" s="10">
        <v>202007</v>
      </c>
      <c r="C7851" s="10">
        <v>318</v>
      </c>
      <c r="D7851" s="10" t="s">
        <v>81</v>
      </c>
      <c r="E7851" s="11">
        <v>4562342690050</v>
      </c>
      <c r="F7851" s="10">
        <v>0</v>
      </c>
      <c r="G7851" s="10">
        <v>0</v>
      </c>
      <c r="H7851" s="10" t="s">
        <v>22</v>
      </c>
      <c r="I7851" s="10" t="s">
        <v>19</v>
      </c>
      <c r="J7851" s="10" t="s">
        <v>329</v>
      </c>
      <c r="K7851" s="10">
        <v>7</v>
      </c>
      <c r="L7851" s="10">
        <v>0</v>
      </c>
      <c r="M7851" s="10">
        <v>0</v>
      </c>
      <c r="N7851" s="10">
        <v>0</v>
      </c>
    </row>
    <row r="7852" spans="1:14" x14ac:dyDescent="0.15">
      <c r="A7852" t="str">
        <f t="shared" si="128"/>
        <v>202007_318_4562342690043</v>
      </c>
      <c r="B7852" s="10">
        <v>202007</v>
      </c>
      <c r="C7852" s="10">
        <v>318</v>
      </c>
      <c r="D7852" s="10" t="s">
        <v>81</v>
      </c>
      <c r="E7852" s="11">
        <v>4562342690043</v>
      </c>
      <c r="F7852" s="10">
        <v>0</v>
      </c>
      <c r="G7852" s="10">
        <v>0</v>
      </c>
      <c r="H7852" s="10" t="s">
        <v>21</v>
      </c>
      <c r="I7852" s="10" t="s">
        <v>19</v>
      </c>
      <c r="J7852" s="10" t="s">
        <v>329</v>
      </c>
      <c r="K7852" s="10">
        <v>14</v>
      </c>
      <c r="L7852" s="10">
        <v>0</v>
      </c>
      <c r="M7852" s="10">
        <v>0</v>
      </c>
      <c r="N7852" s="10">
        <v>0</v>
      </c>
    </row>
    <row r="7853" spans="1:14" x14ac:dyDescent="0.15">
      <c r="A7853" t="str">
        <f t="shared" si="128"/>
        <v>202007_318_4562342690067</v>
      </c>
      <c r="B7853" s="10">
        <v>202007</v>
      </c>
      <c r="C7853" s="10">
        <v>318</v>
      </c>
      <c r="D7853" s="10" t="s">
        <v>81</v>
      </c>
      <c r="E7853" s="11">
        <v>4562342690067</v>
      </c>
      <c r="F7853" s="10">
        <v>0</v>
      </c>
      <c r="G7853" s="10">
        <v>0</v>
      </c>
      <c r="H7853" s="10" t="s">
        <v>23</v>
      </c>
      <c r="I7853" s="10" t="s">
        <v>19</v>
      </c>
      <c r="J7853" s="10" t="s">
        <v>329</v>
      </c>
      <c r="K7853" s="10">
        <v>21</v>
      </c>
      <c r="L7853" s="10">
        <v>0</v>
      </c>
      <c r="M7853" s="10">
        <v>0</v>
      </c>
      <c r="N7853" s="10">
        <v>0</v>
      </c>
    </row>
    <row r="7854" spans="1:14" x14ac:dyDescent="0.15">
      <c r="A7854" t="str">
        <f t="shared" si="128"/>
        <v>202007_318_4562342690074</v>
      </c>
      <c r="B7854" s="10">
        <v>202007</v>
      </c>
      <c r="C7854" s="10">
        <v>318</v>
      </c>
      <c r="D7854" s="10" t="s">
        <v>81</v>
      </c>
      <c r="E7854" s="11">
        <v>4562342690074</v>
      </c>
      <c r="F7854" s="10">
        <v>0</v>
      </c>
      <c r="G7854" s="10">
        <v>0</v>
      </c>
      <c r="H7854" s="10" t="s">
        <v>24</v>
      </c>
      <c r="I7854" s="10" t="s">
        <v>19</v>
      </c>
      <c r="J7854" s="10" t="s">
        <v>329</v>
      </c>
      <c r="K7854" s="10">
        <v>15</v>
      </c>
      <c r="L7854" s="10">
        <v>0</v>
      </c>
      <c r="M7854" s="10">
        <v>0</v>
      </c>
      <c r="N7854" s="10">
        <v>0</v>
      </c>
    </row>
    <row r="7855" spans="1:14" x14ac:dyDescent="0.15">
      <c r="A7855" t="str">
        <f t="shared" si="128"/>
        <v>202007_318_4562342690081</v>
      </c>
      <c r="B7855" s="10">
        <v>202007</v>
      </c>
      <c r="C7855" s="10">
        <v>318</v>
      </c>
      <c r="D7855" s="10" t="s">
        <v>81</v>
      </c>
      <c r="E7855" s="11">
        <v>4562342690081</v>
      </c>
      <c r="F7855" s="10">
        <v>0</v>
      </c>
      <c r="G7855" s="10">
        <v>0</v>
      </c>
      <c r="H7855" s="10" t="s">
        <v>25</v>
      </c>
      <c r="I7855" s="10" t="s">
        <v>19</v>
      </c>
      <c r="J7855" s="10" t="s">
        <v>329</v>
      </c>
      <c r="K7855" s="10">
        <v>5</v>
      </c>
      <c r="L7855" s="10">
        <v>0</v>
      </c>
      <c r="M7855" s="10">
        <v>0</v>
      </c>
      <c r="N7855" s="10">
        <v>0</v>
      </c>
    </row>
    <row r="7856" spans="1:14" x14ac:dyDescent="0.15">
      <c r="A7856" t="str">
        <f t="shared" si="128"/>
        <v>202007_327_4562342690029</v>
      </c>
      <c r="B7856" s="10">
        <v>202007</v>
      </c>
      <c r="C7856" s="10">
        <v>327</v>
      </c>
      <c r="D7856" s="10" t="s">
        <v>85</v>
      </c>
      <c r="E7856" s="11">
        <v>4562342690029</v>
      </c>
      <c r="F7856" s="10">
        <v>0</v>
      </c>
      <c r="G7856" s="10">
        <v>0</v>
      </c>
      <c r="H7856" s="10" t="s">
        <v>18</v>
      </c>
      <c r="I7856" s="10" t="s">
        <v>19</v>
      </c>
      <c r="J7856" s="10" t="s">
        <v>329</v>
      </c>
      <c r="K7856" s="10">
        <v>10</v>
      </c>
      <c r="L7856" s="10">
        <v>0</v>
      </c>
      <c r="M7856" s="10">
        <v>0</v>
      </c>
      <c r="N7856" s="10">
        <v>0</v>
      </c>
    </row>
    <row r="7857" spans="1:14" x14ac:dyDescent="0.15">
      <c r="A7857" t="str">
        <f t="shared" si="128"/>
        <v>202007_327_4562342690036</v>
      </c>
      <c r="B7857" s="10">
        <v>202007</v>
      </c>
      <c r="C7857" s="10">
        <v>327</v>
      </c>
      <c r="D7857" s="10" t="s">
        <v>85</v>
      </c>
      <c r="E7857" s="11">
        <v>4562342690036</v>
      </c>
      <c r="F7857" s="10">
        <v>0</v>
      </c>
      <c r="G7857" s="10">
        <v>0</v>
      </c>
      <c r="H7857" s="10" t="s">
        <v>20</v>
      </c>
      <c r="I7857" s="10" t="s">
        <v>19</v>
      </c>
      <c r="J7857" s="10" t="s">
        <v>329</v>
      </c>
      <c r="K7857" s="10">
        <v>2</v>
      </c>
      <c r="L7857" s="10">
        <v>1</v>
      </c>
      <c r="M7857" s="10">
        <v>0</v>
      </c>
      <c r="N7857" s="10">
        <v>0</v>
      </c>
    </row>
    <row r="7858" spans="1:14" x14ac:dyDescent="0.15">
      <c r="A7858" t="str">
        <f t="shared" si="128"/>
        <v>202007_327_4562342690050</v>
      </c>
      <c r="B7858" s="10">
        <v>202007</v>
      </c>
      <c r="C7858" s="10">
        <v>327</v>
      </c>
      <c r="D7858" s="10" t="s">
        <v>85</v>
      </c>
      <c r="E7858" s="11">
        <v>4562342690050</v>
      </c>
      <c r="F7858" s="10">
        <v>0</v>
      </c>
      <c r="G7858" s="10">
        <v>0</v>
      </c>
      <c r="H7858" s="10" t="s">
        <v>22</v>
      </c>
      <c r="I7858" s="10" t="s">
        <v>19</v>
      </c>
      <c r="J7858" s="10" t="s">
        <v>329</v>
      </c>
      <c r="K7858" s="10">
        <v>2</v>
      </c>
      <c r="L7858" s="10">
        <v>0</v>
      </c>
      <c r="M7858" s="10">
        <v>0</v>
      </c>
      <c r="N7858" s="10">
        <v>0</v>
      </c>
    </row>
    <row r="7859" spans="1:14" x14ac:dyDescent="0.15">
      <c r="A7859" t="str">
        <f t="shared" si="128"/>
        <v>202007_327_4562342690043</v>
      </c>
      <c r="B7859" s="10">
        <v>202007</v>
      </c>
      <c r="C7859" s="10">
        <v>327</v>
      </c>
      <c r="D7859" s="10" t="s">
        <v>85</v>
      </c>
      <c r="E7859" s="11">
        <v>4562342690043</v>
      </c>
      <c r="F7859" s="10">
        <v>0</v>
      </c>
      <c r="G7859" s="10">
        <v>0</v>
      </c>
      <c r="H7859" s="10" t="s">
        <v>21</v>
      </c>
      <c r="I7859" s="10" t="s">
        <v>19</v>
      </c>
      <c r="J7859" s="10" t="s">
        <v>329</v>
      </c>
      <c r="K7859" s="10">
        <v>8</v>
      </c>
      <c r="L7859" s="10">
        <v>2</v>
      </c>
      <c r="M7859" s="10">
        <v>0</v>
      </c>
      <c r="N7859" s="10">
        <v>0</v>
      </c>
    </row>
    <row r="7860" spans="1:14" x14ac:dyDescent="0.15">
      <c r="A7860" t="str">
        <f t="shared" si="128"/>
        <v>202007_327_4562342690067</v>
      </c>
      <c r="B7860" s="10">
        <v>202007</v>
      </c>
      <c r="C7860" s="10">
        <v>327</v>
      </c>
      <c r="D7860" s="10" t="s">
        <v>85</v>
      </c>
      <c r="E7860" s="11">
        <v>4562342690067</v>
      </c>
      <c r="F7860" s="10">
        <v>0</v>
      </c>
      <c r="G7860" s="10">
        <v>0</v>
      </c>
      <c r="H7860" s="10" t="s">
        <v>23</v>
      </c>
      <c r="I7860" s="10" t="s">
        <v>19</v>
      </c>
      <c r="J7860" s="10" t="s">
        <v>329</v>
      </c>
      <c r="K7860" s="10">
        <v>17</v>
      </c>
      <c r="L7860" s="10">
        <v>1</v>
      </c>
      <c r="M7860" s="10">
        <v>0</v>
      </c>
      <c r="N7860" s="10">
        <v>0</v>
      </c>
    </row>
    <row r="7861" spans="1:14" x14ac:dyDescent="0.15">
      <c r="A7861" t="str">
        <f t="shared" si="128"/>
        <v>202007_327_4562342690074</v>
      </c>
      <c r="B7861" s="10">
        <v>202007</v>
      </c>
      <c r="C7861" s="10">
        <v>327</v>
      </c>
      <c r="D7861" s="10" t="s">
        <v>85</v>
      </c>
      <c r="E7861" s="11">
        <v>4562342690074</v>
      </c>
      <c r="F7861" s="10">
        <v>0</v>
      </c>
      <c r="G7861" s="10">
        <v>0</v>
      </c>
      <c r="H7861" s="10" t="s">
        <v>24</v>
      </c>
      <c r="I7861" s="10" t="s">
        <v>19</v>
      </c>
      <c r="J7861" s="10" t="s">
        <v>329</v>
      </c>
      <c r="K7861" s="10">
        <v>5</v>
      </c>
      <c r="L7861" s="10">
        <v>0</v>
      </c>
      <c r="M7861" s="10">
        <v>0</v>
      </c>
      <c r="N7861" s="10">
        <v>0</v>
      </c>
    </row>
    <row r="7862" spans="1:14" x14ac:dyDescent="0.15">
      <c r="A7862" t="str">
        <f t="shared" si="128"/>
        <v>202007_327_4562342690081</v>
      </c>
      <c r="B7862" s="10">
        <v>202007</v>
      </c>
      <c r="C7862" s="10">
        <v>327</v>
      </c>
      <c r="D7862" s="10" t="s">
        <v>85</v>
      </c>
      <c r="E7862" s="11">
        <v>4562342690081</v>
      </c>
      <c r="F7862" s="10">
        <v>0</v>
      </c>
      <c r="G7862" s="10">
        <v>0</v>
      </c>
      <c r="H7862" s="10" t="s">
        <v>25</v>
      </c>
      <c r="I7862" s="10" t="s">
        <v>19</v>
      </c>
      <c r="J7862" s="10" t="s">
        <v>329</v>
      </c>
      <c r="K7862" s="10">
        <v>13</v>
      </c>
      <c r="L7862" s="10">
        <v>0</v>
      </c>
      <c r="M7862" s="10">
        <v>0</v>
      </c>
      <c r="N7862" s="10">
        <v>0</v>
      </c>
    </row>
    <row r="7863" spans="1:14" x14ac:dyDescent="0.15">
      <c r="A7863" t="str">
        <f t="shared" si="128"/>
        <v>202007_199_4562342690029</v>
      </c>
      <c r="B7863" s="10">
        <v>202007</v>
      </c>
      <c r="C7863" s="10">
        <v>199</v>
      </c>
      <c r="D7863" s="10" t="s">
        <v>63</v>
      </c>
      <c r="E7863" s="11">
        <v>4562342690029</v>
      </c>
      <c r="F7863" s="10">
        <v>0</v>
      </c>
      <c r="G7863" s="10">
        <v>0</v>
      </c>
      <c r="H7863" s="10" t="s">
        <v>18</v>
      </c>
      <c r="I7863" s="10" t="s">
        <v>19</v>
      </c>
      <c r="J7863" s="10" t="s">
        <v>329</v>
      </c>
      <c r="K7863" s="10">
        <v>18</v>
      </c>
      <c r="L7863" s="10">
        <v>0</v>
      </c>
      <c r="M7863" s="10">
        <v>0</v>
      </c>
      <c r="N7863" s="10">
        <v>0</v>
      </c>
    </row>
    <row r="7864" spans="1:14" x14ac:dyDescent="0.15">
      <c r="A7864" t="str">
        <f t="shared" si="128"/>
        <v>202007_199_4562342690036</v>
      </c>
      <c r="B7864" s="10">
        <v>202007</v>
      </c>
      <c r="C7864" s="10">
        <v>199</v>
      </c>
      <c r="D7864" s="10" t="s">
        <v>63</v>
      </c>
      <c r="E7864" s="11">
        <v>4562342690036</v>
      </c>
      <c r="F7864" s="10">
        <v>0</v>
      </c>
      <c r="G7864" s="10">
        <v>0</v>
      </c>
      <c r="H7864" s="10" t="s">
        <v>20</v>
      </c>
      <c r="I7864" s="10" t="s">
        <v>19</v>
      </c>
      <c r="J7864" s="10" t="s">
        <v>329</v>
      </c>
      <c r="K7864" s="10">
        <v>1</v>
      </c>
      <c r="L7864" s="10">
        <v>0</v>
      </c>
      <c r="M7864" s="10">
        <v>0</v>
      </c>
      <c r="N7864" s="10">
        <v>0</v>
      </c>
    </row>
    <row r="7865" spans="1:14" x14ac:dyDescent="0.15">
      <c r="A7865" t="str">
        <f t="shared" si="128"/>
        <v>202007_199_4562342690050</v>
      </c>
      <c r="B7865" s="10">
        <v>202007</v>
      </c>
      <c r="C7865" s="10">
        <v>199</v>
      </c>
      <c r="D7865" s="10" t="s">
        <v>63</v>
      </c>
      <c r="E7865" s="11">
        <v>4562342690050</v>
      </c>
      <c r="F7865" s="10">
        <v>0</v>
      </c>
      <c r="G7865" s="10">
        <v>0</v>
      </c>
      <c r="H7865" s="10" t="s">
        <v>22</v>
      </c>
      <c r="I7865" s="10" t="s">
        <v>19</v>
      </c>
      <c r="J7865" s="10" t="s">
        <v>329</v>
      </c>
      <c r="K7865" s="10">
        <v>5</v>
      </c>
      <c r="L7865" s="10">
        <v>0</v>
      </c>
      <c r="M7865" s="10">
        <v>0</v>
      </c>
      <c r="N7865" s="10">
        <v>0</v>
      </c>
    </row>
    <row r="7866" spans="1:14" x14ac:dyDescent="0.15">
      <c r="A7866" t="str">
        <f t="shared" si="128"/>
        <v>202007_199_4562342690043</v>
      </c>
      <c r="B7866" s="10">
        <v>202007</v>
      </c>
      <c r="C7866" s="10">
        <v>199</v>
      </c>
      <c r="D7866" s="10" t="s">
        <v>63</v>
      </c>
      <c r="E7866" s="11">
        <v>4562342690043</v>
      </c>
      <c r="F7866" s="10">
        <v>0</v>
      </c>
      <c r="G7866" s="10">
        <v>0</v>
      </c>
      <c r="H7866" s="10" t="s">
        <v>21</v>
      </c>
      <c r="I7866" s="10" t="s">
        <v>19</v>
      </c>
      <c r="J7866" s="10" t="s">
        <v>329</v>
      </c>
      <c r="K7866" s="10">
        <v>9</v>
      </c>
      <c r="L7866" s="10">
        <v>0</v>
      </c>
      <c r="M7866" s="10">
        <v>0</v>
      </c>
      <c r="N7866" s="10">
        <v>0</v>
      </c>
    </row>
    <row r="7867" spans="1:14" x14ac:dyDescent="0.15">
      <c r="A7867" t="str">
        <f t="shared" si="128"/>
        <v>202007_199_4562342690067</v>
      </c>
      <c r="B7867" s="10">
        <v>202007</v>
      </c>
      <c r="C7867" s="10">
        <v>199</v>
      </c>
      <c r="D7867" s="10" t="s">
        <v>63</v>
      </c>
      <c r="E7867" s="11">
        <v>4562342690067</v>
      </c>
      <c r="F7867" s="10">
        <v>0</v>
      </c>
      <c r="G7867" s="10">
        <v>0</v>
      </c>
      <c r="H7867" s="10" t="s">
        <v>23</v>
      </c>
      <c r="I7867" s="10" t="s">
        <v>19</v>
      </c>
      <c r="J7867" s="10" t="s">
        <v>329</v>
      </c>
      <c r="K7867" s="10">
        <v>22</v>
      </c>
      <c r="L7867" s="10">
        <v>0</v>
      </c>
      <c r="M7867" s="10">
        <v>0</v>
      </c>
      <c r="N7867" s="10">
        <v>0</v>
      </c>
    </row>
    <row r="7868" spans="1:14" x14ac:dyDescent="0.15">
      <c r="A7868" t="str">
        <f t="shared" si="128"/>
        <v>202007_199_4562342690074</v>
      </c>
      <c r="B7868" s="10">
        <v>202007</v>
      </c>
      <c r="C7868" s="10">
        <v>199</v>
      </c>
      <c r="D7868" s="10" t="s">
        <v>63</v>
      </c>
      <c r="E7868" s="11">
        <v>4562342690074</v>
      </c>
      <c r="F7868" s="10">
        <v>0</v>
      </c>
      <c r="G7868" s="10">
        <v>0</v>
      </c>
      <c r="H7868" s="10" t="s">
        <v>24</v>
      </c>
      <c r="I7868" s="10" t="s">
        <v>19</v>
      </c>
      <c r="J7868" s="10" t="s">
        <v>329</v>
      </c>
      <c r="K7868" s="10">
        <v>13</v>
      </c>
      <c r="L7868" s="10">
        <v>0</v>
      </c>
      <c r="M7868" s="10">
        <v>0</v>
      </c>
      <c r="N7868" s="10">
        <v>0</v>
      </c>
    </row>
    <row r="7869" spans="1:14" x14ac:dyDescent="0.15">
      <c r="A7869" t="str">
        <f t="shared" si="128"/>
        <v>202007_199_4562342690081</v>
      </c>
      <c r="B7869" s="10">
        <v>202007</v>
      </c>
      <c r="C7869" s="10">
        <v>199</v>
      </c>
      <c r="D7869" s="10" t="s">
        <v>63</v>
      </c>
      <c r="E7869" s="11">
        <v>4562342690081</v>
      </c>
      <c r="F7869" s="10">
        <v>0</v>
      </c>
      <c r="G7869" s="10">
        <v>0</v>
      </c>
      <c r="H7869" s="10" t="s">
        <v>25</v>
      </c>
      <c r="I7869" s="10" t="s">
        <v>19</v>
      </c>
      <c r="J7869" s="10" t="s">
        <v>329</v>
      </c>
      <c r="K7869" s="10">
        <v>3</v>
      </c>
      <c r="L7869" s="10">
        <v>0</v>
      </c>
      <c r="M7869" s="10">
        <v>0</v>
      </c>
      <c r="N7869" s="10">
        <v>0</v>
      </c>
    </row>
    <row r="7870" spans="1:14" x14ac:dyDescent="0.15">
      <c r="A7870" t="str">
        <f t="shared" si="128"/>
        <v>202007_316_4562342690029</v>
      </c>
      <c r="B7870" s="10">
        <v>202007</v>
      </c>
      <c r="C7870" s="10">
        <v>316</v>
      </c>
      <c r="D7870" s="10" t="s">
        <v>79</v>
      </c>
      <c r="E7870" s="11">
        <v>4562342690029</v>
      </c>
      <c r="F7870" s="10">
        <v>0</v>
      </c>
      <c r="G7870" s="10">
        <v>0</v>
      </c>
      <c r="H7870" s="10" t="s">
        <v>18</v>
      </c>
      <c r="I7870" s="10" t="s">
        <v>19</v>
      </c>
      <c r="J7870" s="10" t="s">
        <v>329</v>
      </c>
      <c r="K7870" s="10">
        <v>15</v>
      </c>
      <c r="L7870" s="10">
        <v>0</v>
      </c>
      <c r="M7870" s="10">
        <v>0</v>
      </c>
      <c r="N7870" s="10">
        <v>0</v>
      </c>
    </row>
    <row r="7871" spans="1:14" x14ac:dyDescent="0.15">
      <c r="A7871" t="str">
        <f t="shared" si="128"/>
        <v>202007_316_4562342690036</v>
      </c>
      <c r="B7871" s="10">
        <v>202007</v>
      </c>
      <c r="C7871" s="10">
        <v>316</v>
      </c>
      <c r="D7871" s="10" t="s">
        <v>79</v>
      </c>
      <c r="E7871" s="11">
        <v>4562342690036</v>
      </c>
      <c r="F7871" s="10">
        <v>0</v>
      </c>
      <c r="G7871" s="10">
        <v>0</v>
      </c>
      <c r="H7871" s="10" t="s">
        <v>20</v>
      </c>
      <c r="I7871" s="10" t="s">
        <v>19</v>
      </c>
      <c r="J7871" s="10" t="s">
        <v>329</v>
      </c>
      <c r="K7871" s="10">
        <v>5</v>
      </c>
      <c r="L7871" s="10">
        <v>0</v>
      </c>
      <c r="M7871" s="10">
        <v>0</v>
      </c>
      <c r="N7871" s="10">
        <v>0</v>
      </c>
    </row>
    <row r="7872" spans="1:14" x14ac:dyDescent="0.15">
      <c r="A7872" t="str">
        <f t="shared" si="128"/>
        <v>202007_316_4562342690050</v>
      </c>
      <c r="B7872" s="10">
        <v>202007</v>
      </c>
      <c r="C7872" s="10">
        <v>316</v>
      </c>
      <c r="D7872" s="10" t="s">
        <v>79</v>
      </c>
      <c r="E7872" s="11">
        <v>4562342690050</v>
      </c>
      <c r="F7872" s="10">
        <v>0</v>
      </c>
      <c r="G7872" s="10">
        <v>0</v>
      </c>
      <c r="H7872" s="10" t="s">
        <v>22</v>
      </c>
      <c r="I7872" s="10" t="s">
        <v>19</v>
      </c>
      <c r="J7872" s="10" t="s">
        <v>329</v>
      </c>
      <c r="K7872" s="10">
        <v>6</v>
      </c>
      <c r="L7872" s="10">
        <v>0</v>
      </c>
      <c r="M7872" s="10">
        <v>0</v>
      </c>
      <c r="N7872" s="10">
        <v>0</v>
      </c>
    </row>
    <row r="7873" spans="1:14" x14ac:dyDescent="0.15">
      <c r="A7873" t="str">
        <f t="shared" si="128"/>
        <v>202007_316_4562342690043</v>
      </c>
      <c r="B7873" s="10">
        <v>202007</v>
      </c>
      <c r="C7873" s="10">
        <v>316</v>
      </c>
      <c r="D7873" s="10" t="s">
        <v>79</v>
      </c>
      <c r="E7873" s="11">
        <v>4562342690043</v>
      </c>
      <c r="F7873" s="10">
        <v>0</v>
      </c>
      <c r="G7873" s="10">
        <v>0</v>
      </c>
      <c r="H7873" s="10" t="s">
        <v>21</v>
      </c>
      <c r="I7873" s="10" t="s">
        <v>19</v>
      </c>
      <c r="J7873" s="10" t="s">
        <v>329</v>
      </c>
      <c r="K7873" s="10">
        <v>15</v>
      </c>
      <c r="L7873" s="10">
        <v>0</v>
      </c>
      <c r="M7873" s="10">
        <v>0</v>
      </c>
      <c r="N7873" s="10">
        <v>0</v>
      </c>
    </row>
    <row r="7874" spans="1:14" x14ac:dyDescent="0.15">
      <c r="A7874" t="str">
        <f t="shared" si="128"/>
        <v>202007_316_4562342690067</v>
      </c>
      <c r="B7874" s="10">
        <v>202007</v>
      </c>
      <c r="C7874" s="10">
        <v>316</v>
      </c>
      <c r="D7874" s="10" t="s">
        <v>79</v>
      </c>
      <c r="E7874" s="11">
        <v>4562342690067</v>
      </c>
      <c r="F7874" s="10">
        <v>0</v>
      </c>
      <c r="G7874" s="10">
        <v>0</v>
      </c>
      <c r="H7874" s="10" t="s">
        <v>23</v>
      </c>
      <c r="I7874" s="10" t="s">
        <v>19</v>
      </c>
      <c r="J7874" s="10" t="s">
        <v>329</v>
      </c>
      <c r="K7874" s="10">
        <v>22</v>
      </c>
      <c r="L7874" s="10">
        <v>0</v>
      </c>
      <c r="M7874" s="10">
        <v>0</v>
      </c>
      <c r="N7874" s="10">
        <v>0</v>
      </c>
    </row>
    <row r="7875" spans="1:14" x14ac:dyDescent="0.15">
      <c r="A7875" t="str">
        <f t="shared" si="128"/>
        <v>202007_316_4562342690074</v>
      </c>
      <c r="B7875" s="10">
        <v>202007</v>
      </c>
      <c r="C7875" s="10">
        <v>316</v>
      </c>
      <c r="D7875" s="10" t="s">
        <v>79</v>
      </c>
      <c r="E7875" s="11">
        <v>4562342690074</v>
      </c>
      <c r="F7875" s="10">
        <v>0</v>
      </c>
      <c r="G7875" s="10">
        <v>0</v>
      </c>
      <c r="H7875" s="10" t="s">
        <v>24</v>
      </c>
      <c r="I7875" s="10" t="s">
        <v>19</v>
      </c>
      <c r="J7875" s="10" t="s">
        <v>329</v>
      </c>
      <c r="K7875" s="10">
        <v>16</v>
      </c>
      <c r="L7875" s="10">
        <v>0</v>
      </c>
      <c r="M7875" s="10">
        <v>0</v>
      </c>
      <c r="N7875" s="10">
        <v>0</v>
      </c>
    </row>
    <row r="7876" spans="1:14" x14ac:dyDescent="0.15">
      <c r="A7876" t="str">
        <f t="shared" si="128"/>
        <v>202007_316_4562342690081</v>
      </c>
      <c r="B7876" s="10">
        <v>202007</v>
      </c>
      <c r="C7876" s="10">
        <v>316</v>
      </c>
      <c r="D7876" s="10" t="s">
        <v>79</v>
      </c>
      <c r="E7876" s="11">
        <v>4562342690081</v>
      </c>
      <c r="F7876" s="10">
        <v>0</v>
      </c>
      <c r="G7876" s="10">
        <v>0</v>
      </c>
      <c r="H7876" s="10" t="s">
        <v>25</v>
      </c>
      <c r="I7876" s="10" t="s">
        <v>19</v>
      </c>
      <c r="J7876" s="10" t="s">
        <v>329</v>
      </c>
      <c r="K7876" s="10">
        <v>6</v>
      </c>
      <c r="L7876" s="10">
        <v>0</v>
      </c>
      <c r="M7876" s="10">
        <v>0</v>
      </c>
      <c r="N7876" s="10">
        <v>0</v>
      </c>
    </row>
    <row r="7877" spans="1:14" x14ac:dyDescent="0.15">
      <c r="A7877" t="str">
        <f t="shared" si="128"/>
        <v>202007_317_4562342690029</v>
      </c>
      <c r="B7877" s="10">
        <v>202007</v>
      </c>
      <c r="C7877" s="10">
        <v>317</v>
      </c>
      <c r="D7877" s="10" t="s">
        <v>80</v>
      </c>
      <c r="E7877" s="11">
        <v>4562342690029</v>
      </c>
      <c r="F7877" s="10">
        <v>0</v>
      </c>
      <c r="G7877" s="10">
        <v>0</v>
      </c>
      <c r="H7877" s="10" t="s">
        <v>18</v>
      </c>
      <c r="I7877" s="10" t="s">
        <v>19</v>
      </c>
      <c r="J7877" s="10" t="s">
        <v>329</v>
      </c>
      <c r="K7877" s="10">
        <v>19</v>
      </c>
      <c r="L7877" s="10">
        <v>0</v>
      </c>
      <c r="M7877" s="10">
        <v>0</v>
      </c>
      <c r="N7877" s="10">
        <v>0</v>
      </c>
    </row>
    <row r="7878" spans="1:14" x14ac:dyDescent="0.15">
      <c r="A7878" t="str">
        <f t="shared" si="128"/>
        <v>202007_317_4562342690036</v>
      </c>
      <c r="B7878" s="10">
        <v>202007</v>
      </c>
      <c r="C7878" s="10">
        <v>317</v>
      </c>
      <c r="D7878" s="10" t="s">
        <v>80</v>
      </c>
      <c r="E7878" s="11">
        <v>4562342690036</v>
      </c>
      <c r="F7878" s="10">
        <v>0</v>
      </c>
      <c r="G7878" s="10">
        <v>0</v>
      </c>
      <c r="H7878" s="10" t="s">
        <v>20</v>
      </c>
      <c r="I7878" s="10" t="s">
        <v>19</v>
      </c>
      <c r="J7878" s="10" t="s">
        <v>329</v>
      </c>
      <c r="K7878" s="10">
        <v>3</v>
      </c>
      <c r="L7878" s="10">
        <v>0</v>
      </c>
      <c r="M7878" s="10">
        <v>0</v>
      </c>
      <c r="N7878" s="10">
        <v>0</v>
      </c>
    </row>
    <row r="7879" spans="1:14" x14ac:dyDescent="0.15">
      <c r="A7879" t="str">
        <f t="shared" si="128"/>
        <v>202007_317_4562342690050</v>
      </c>
      <c r="B7879" s="10">
        <v>202007</v>
      </c>
      <c r="C7879" s="10">
        <v>317</v>
      </c>
      <c r="D7879" s="10" t="s">
        <v>80</v>
      </c>
      <c r="E7879" s="11">
        <v>4562342690050</v>
      </c>
      <c r="F7879" s="10">
        <v>0</v>
      </c>
      <c r="G7879" s="10">
        <v>0</v>
      </c>
      <c r="H7879" s="10" t="s">
        <v>22</v>
      </c>
      <c r="I7879" s="10" t="s">
        <v>19</v>
      </c>
      <c r="J7879" s="10" t="s">
        <v>329</v>
      </c>
      <c r="K7879" s="10">
        <v>3</v>
      </c>
      <c r="L7879" s="10">
        <v>0</v>
      </c>
      <c r="M7879" s="10">
        <v>0</v>
      </c>
      <c r="N7879" s="10">
        <v>0</v>
      </c>
    </row>
    <row r="7880" spans="1:14" x14ac:dyDescent="0.15">
      <c r="A7880" t="str">
        <f t="shared" si="128"/>
        <v>202007_317_4562342690043</v>
      </c>
      <c r="B7880" s="10">
        <v>202007</v>
      </c>
      <c r="C7880" s="10">
        <v>317</v>
      </c>
      <c r="D7880" s="10" t="s">
        <v>80</v>
      </c>
      <c r="E7880" s="11">
        <v>4562342690043</v>
      </c>
      <c r="F7880" s="10">
        <v>0</v>
      </c>
      <c r="G7880" s="10">
        <v>0</v>
      </c>
      <c r="H7880" s="10" t="s">
        <v>21</v>
      </c>
      <c r="I7880" s="10" t="s">
        <v>19</v>
      </c>
      <c r="J7880" s="10" t="s">
        <v>329</v>
      </c>
      <c r="K7880" s="10">
        <v>17</v>
      </c>
      <c r="L7880" s="10">
        <v>0</v>
      </c>
      <c r="M7880" s="10">
        <v>0</v>
      </c>
      <c r="N7880" s="10">
        <v>0</v>
      </c>
    </row>
    <row r="7881" spans="1:14" x14ac:dyDescent="0.15">
      <c r="A7881" t="str">
        <f t="shared" si="128"/>
        <v>202007_317_4562342690067</v>
      </c>
      <c r="B7881" s="10">
        <v>202007</v>
      </c>
      <c r="C7881" s="10">
        <v>317</v>
      </c>
      <c r="D7881" s="10" t="s">
        <v>80</v>
      </c>
      <c r="E7881" s="11">
        <v>4562342690067</v>
      </c>
      <c r="F7881" s="10">
        <v>0</v>
      </c>
      <c r="G7881" s="10">
        <v>0</v>
      </c>
      <c r="H7881" s="10" t="s">
        <v>23</v>
      </c>
      <c r="I7881" s="10" t="s">
        <v>19</v>
      </c>
      <c r="J7881" s="10" t="s">
        <v>329</v>
      </c>
      <c r="K7881" s="10">
        <v>14</v>
      </c>
      <c r="L7881" s="10">
        <v>0</v>
      </c>
      <c r="M7881" s="10">
        <v>0</v>
      </c>
      <c r="N7881" s="10">
        <v>0</v>
      </c>
    </row>
    <row r="7882" spans="1:14" x14ac:dyDescent="0.15">
      <c r="A7882" t="str">
        <f t="shared" si="128"/>
        <v>202007_317_4562342690074</v>
      </c>
      <c r="B7882" s="10">
        <v>202007</v>
      </c>
      <c r="C7882" s="10">
        <v>317</v>
      </c>
      <c r="D7882" s="10" t="s">
        <v>80</v>
      </c>
      <c r="E7882" s="11">
        <v>4562342690074</v>
      </c>
      <c r="F7882" s="10">
        <v>0</v>
      </c>
      <c r="G7882" s="10">
        <v>0</v>
      </c>
      <c r="H7882" s="10" t="s">
        <v>24</v>
      </c>
      <c r="I7882" s="10" t="s">
        <v>19</v>
      </c>
      <c r="J7882" s="10" t="s">
        <v>329</v>
      </c>
      <c r="K7882" s="10">
        <v>10</v>
      </c>
      <c r="L7882" s="10">
        <v>0</v>
      </c>
      <c r="M7882" s="10">
        <v>0</v>
      </c>
      <c r="N7882" s="10">
        <v>0</v>
      </c>
    </row>
    <row r="7883" spans="1:14" x14ac:dyDescent="0.15">
      <c r="A7883" t="str">
        <f t="shared" si="128"/>
        <v>202007_317_4562342690081</v>
      </c>
      <c r="B7883" s="10">
        <v>202007</v>
      </c>
      <c r="C7883" s="10">
        <v>317</v>
      </c>
      <c r="D7883" s="10" t="s">
        <v>80</v>
      </c>
      <c r="E7883" s="11">
        <v>4562342690081</v>
      </c>
      <c r="F7883" s="10">
        <v>0</v>
      </c>
      <c r="G7883" s="10">
        <v>0</v>
      </c>
      <c r="H7883" s="10" t="s">
        <v>25</v>
      </c>
      <c r="I7883" s="10" t="s">
        <v>19</v>
      </c>
      <c r="J7883" s="10" t="s">
        <v>329</v>
      </c>
      <c r="K7883" s="10">
        <v>2</v>
      </c>
      <c r="L7883" s="10">
        <v>0</v>
      </c>
      <c r="M7883" s="10">
        <v>0</v>
      </c>
      <c r="N7883" s="10">
        <v>0</v>
      </c>
    </row>
    <row r="7884" spans="1:14" x14ac:dyDescent="0.15">
      <c r="A7884" t="str">
        <f t="shared" si="128"/>
        <v>202007_322_4562342690029</v>
      </c>
      <c r="B7884" s="10">
        <v>202007</v>
      </c>
      <c r="C7884" s="10">
        <v>322</v>
      </c>
      <c r="D7884" s="10" t="s">
        <v>83</v>
      </c>
      <c r="E7884" s="11">
        <v>4562342690029</v>
      </c>
      <c r="F7884" s="10">
        <v>0</v>
      </c>
      <c r="G7884" s="10">
        <v>0</v>
      </c>
      <c r="H7884" s="10" t="s">
        <v>18</v>
      </c>
      <c r="I7884" s="10" t="s">
        <v>19</v>
      </c>
      <c r="J7884" s="10" t="s">
        <v>329</v>
      </c>
      <c r="K7884" s="10">
        <v>13</v>
      </c>
      <c r="L7884" s="10">
        <v>1</v>
      </c>
      <c r="M7884" s="10">
        <v>0</v>
      </c>
      <c r="N7884" s="10">
        <v>0</v>
      </c>
    </row>
    <row r="7885" spans="1:14" x14ac:dyDescent="0.15">
      <c r="A7885" t="str">
        <f t="shared" si="128"/>
        <v>202007_322_4562342690036</v>
      </c>
      <c r="B7885" s="10">
        <v>202007</v>
      </c>
      <c r="C7885" s="10">
        <v>322</v>
      </c>
      <c r="D7885" s="10" t="s">
        <v>83</v>
      </c>
      <c r="E7885" s="11">
        <v>4562342690036</v>
      </c>
      <c r="F7885" s="10">
        <v>0</v>
      </c>
      <c r="G7885" s="10">
        <v>0</v>
      </c>
      <c r="H7885" s="10" t="s">
        <v>20</v>
      </c>
      <c r="I7885" s="10" t="s">
        <v>19</v>
      </c>
      <c r="J7885" s="10" t="s">
        <v>329</v>
      </c>
      <c r="K7885" s="10">
        <v>3</v>
      </c>
      <c r="L7885" s="10">
        <v>0</v>
      </c>
      <c r="M7885" s="10">
        <v>0</v>
      </c>
      <c r="N7885" s="10">
        <v>0</v>
      </c>
    </row>
    <row r="7886" spans="1:14" x14ac:dyDescent="0.15">
      <c r="A7886" t="str">
        <f t="shared" si="128"/>
        <v>202007_322_4562342690050</v>
      </c>
      <c r="B7886" s="10">
        <v>202007</v>
      </c>
      <c r="C7886" s="10">
        <v>322</v>
      </c>
      <c r="D7886" s="10" t="s">
        <v>83</v>
      </c>
      <c r="E7886" s="11">
        <v>4562342690050</v>
      </c>
      <c r="F7886" s="10">
        <v>0</v>
      </c>
      <c r="G7886" s="10">
        <v>0</v>
      </c>
      <c r="H7886" s="10" t="s">
        <v>22</v>
      </c>
      <c r="I7886" s="10" t="s">
        <v>19</v>
      </c>
      <c r="J7886" s="10" t="s">
        <v>329</v>
      </c>
      <c r="K7886" s="10">
        <v>8</v>
      </c>
      <c r="L7886" s="10">
        <v>1</v>
      </c>
      <c r="M7886" s="10">
        <v>0</v>
      </c>
      <c r="N7886" s="10">
        <v>0</v>
      </c>
    </row>
    <row r="7887" spans="1:14" x14ac:dyDescent="0.15">
      <c r="A7887" t="str">
        <f t="shared" si="128"/>
        <v>202007_322_4562342690043</v>
      </c>
      <c r="B7887" s="10">
        <v>202007</v>
      </c>
      <c r="C7887" s="10">
        <v>322</v>
      </c>
      <c r="D7887" s="10" t="s">
        <v>83</v>
      </c>
      <c r="E7887" s="11">
        <v>4562342690043</v>
      </c>
      <c r="F7887" s="10">
        <v>0</v>
      </c>
      <c r="G7887" s="10">
        <v>0</v>
      </c>
      <c r="H7887" s="10" t="s">
        <v>21</v>
      </c>
      <c r="I7887" s="10" t="s">
        <v>19</v>
      </c>
      <c r="J7887" s="10" t="s">
        <v>329</v>
      </c>
      <c r="K7887" s="10">
        <v>20</v>
      </c>
      <c r="L7887" s="10">
        <v>0</v>
      </c>
      <c r="M7887" s="10">
        <v>0</v>
      </c>
      <c r="N7887" s="10">
        <v>0</v>
      </c>
    </row>
    <row r="7888" spans="1:14" x14ac:dyDescent="0.15">
      <c r="A7888" t="str">
        <f t="shared" si="128"/>
        <v>202007_322_4562342690067</v>
      </c>
      <c r="B7888" s="10">
        <v>202007</v>
      </c>
      <c r="C7888" s="10">
        <v>322</v>
      </c>
      <c r="D7888" s="10" t="s">
        <v>83</v>
      </c>
      <c r="E7888" s="11">
        <v>4562342690067</v>
      </c>
      <c r="F7888" s="10">
        <v>0</v>
      </c>
      <c r="G7888" s="10">
        <v>0</v>
      </c>
      <c r="H7888" s="10" t="s">
        <v>23</v>
      </c>
      <c r="I7888" s="10" t="s">
        <v>19</v>
      </c>
      <c r="J7888" s="10" t="s">
        <v>329</v>
      </c>
      <c r="K7888" s="10">
        <v>25</v>
      </c>
      <c r="L7888" s="10">
        <v>0</v>
      </c>
      <c r="M7888" s="10">
        <v>0</v>
      </c>
      <c r="N7888" s="10">
        <v>0</v>
      </c>
    </row>
    <row r="7889" spans="1:14" x14ac:dyDescent="0.15">
      <c r="A7889" t="str">
        <f t="shared" si="128"/>
        <v>202007_322_4562342690074</v>
      </c>
      <c r="B7889" s="10">
        <v>202007</v>
      </c>
      <c r="C7889" s="10">
        <v>322</v>
      </c>
      <c r="D7889" s="10" t="s">
        <v>83</v>
      </c>
      <c r="E7889" s="11">
        <v>4562342690074</v>
      </c>
      <c r="F7889" s="10">
        <v>0</v>
      </c>
      <c r="G7889" s="10">
        <v>0</v>
      </c>
      <c r="H7889" s="10" t="s">
        <v>24</v>
      </c>
      <c r="I7889" s="10" t="s">
        <v>19</v>
      </c>
      <c r="J7889" s="10" t="s">
        <v>329</v>
      </c>
      <c r="K7889" s="10">
        <v>16</v>
      </c>
      <c r="L7889" s="10">
        <v>0</v>
      </c>
      <c r="M7889" s="10">
        <v>0</v>
      </c>
      <c r="N7889" s="10">
        <v>0</v>
      </c>
    </row>
    <row r="7890" spans="1:14" x14ac:dyDescent="0.15">
      <c r="A7890" t="str">
        <f t="shared" si="128"/>
        <v>202007_322_4562342690081</v>
      </c>
      <c r="B7890" s="10">
        <v>202007</v>
      </c>
      <c r="C7890" s="10">
        <v>322</v>
      </c>
      <c r="D7890" s="10" t="s">
        <v>83</v>
      </c>
      <c r="E7890" s="11">
        <v>4562342690081</v>
      </c>
      <c r="F7890" s="10">
        <v>0</v>
      </c>
      <c r="G7890" s="10">
        <v>0</v>
      </c>
      <c r="H7890" s="10" t="s">
        <v>25</v>
      </c>
      <c r="I7890" s="10" t="s">
        <v>19</v>
      </c>
      <c r="J7890" s="10" t="s">
        <v>329</v>
      </c>
      <c r="K7890" s="10">
        <v>4</v>
      </c>
      <c r="L7890" s="10">
        <v>0</v>
      </c>
      <c r="M7890" s="10">
        <v>0</v>
      </c>
      <c r="N7890" s="10">
        <v>0</v>
      </c>
    </row>
    <row r="7891" spans="1:14" x14ac:dyDescent="0.15">
      <c r="A7891" t="str">
        <f t="shared" si="128"/>
        <v>202007_421_4562342690029</v>
      </c>
      <c r="B7891" s="10">
        <v>202007</v>
      </c>
      <c r="C7891" s="10">
        <v>421</v>
      </c>
      <c r="D7891" s="10" t="s">
        <v>115</v>
      </c>
      <c r="E7891" s="11">
        <v>4562342690029</v>
      </c>
      <c r="F7891" s="10">
        <v>0</v>
      </c>
      <c r="G7891" s="10">
        <v>0</v>
      </c>
      <c r="H7891" s="10" t="s">
        <v>18</v>
      </c>
      <c r="I7891" s="10" t="s">
        <v>19</v>
      </c>
      <c r="J7891" s="10" t="s">
        <v>329</v>
      </c>
      <c r="K7891" s="10">
        <v>20</v>
      </c>
      <c r="L7891" s="10">
        <v>0</v>
      </c>
      <c r="M7891" s="10">
        <v>0</v>
      </c>
      <c r="N7891" s="10">
        <v>0</v>
      </c>
    </row>
    <row r="7892" spans="1:14" x14ac:dyDescent="0.15">
      <c r="A7892" t="str">
        <f t="shared" si="128"/>
        <v>202007_421_4562342690036</v>
      </c>
      <c r="B7892" s="10">
        <v>202007</v>
      </c>
      <c r="C7892" s="10">
        <v>421</v>
      </c>
      <c r="D7892" s="10" t="s">
        <v>115</v>
      </c>
      <c r="E7892" s="11">
        <v>4562342690036</v>
      </c>
      <c r="F7892" s="10">
        <v>0</v>
      </c>
      <c r="G7892" s="10">
        <v>0</v>
      </c>
      <c r="H7892" s="10" t="s">
        <v>20</v>
      </c>
      <c r="I7892" s="10" t="s">
        <v>19</v>
      </c>
      <c r="J7892" s="10" t="s">
        <v>329</v>
      </c>
      <c r="K7892" s="10">
        <v>2</v>
      </c>
      <c r="L7892" s="10">
        <v>0</v>
      </c>
      <c r="M7892" s="10">
        <v>0</v>
      </c>
      <c r="N7892" s="10">
        <v>0</v>
      </c>
    </row>
    <row r="7893" spans="1:14" x14ac:dyDescent="0.15">
      <c r="A7893" t="str">
        <f t="shared" si="128"/>
        <v>202007_421_4562342690050</v>
      </c>
      <c r="B7893" s="10">
        <v>202007</v>
      </c>
      <c r="C7893" s="10">
        <v>421</v>
      </c>
      <c r="D7893" s="10" t="s">
        <v>115</v>
      </c>
      <c r="E7893" s="11">
        <v>4562342690050</v>
      </c>
      <c r="F7893" s="10">
        <v>0</v>
      </c>
      <c r="G7893" s="10">
        <v>0</v>
      </c>
      <c r="H7893" s="10" t="s">
        <v>22</v>
      </c>
      <c r="I7893" s="10" t="s">
        <v>19</v>
      </c>
      <c r="J7893" s="10" t="s">
        <v>329</v>
      </c>
      <c r="K7893" s="10">
        <v>5</v>
      </c>
      <c r="L7893" s="10">
        <v>0</v>
      </c>
      <c r="M7893" s="10">
        <v>0</v>
      </c>
      <c r="N7893" s="10">
        <v>0</v>
      </c>
    </row>
    <row r="7894" spans="1:14" x14ac:dyDescent="0.15">
      <c r="A7894" t="str">
        <f t="shared" si="128"/>
        <v>202007_421_4562342690043</v>
      </c>
      <c r="B7894" s="10">
        <v>202007</v>
      </c>
      <c r="C7894" s="10">
        <v>421</v>
      </c>
      <c r="D7894" s="10" t="s">
        <v>115</v>
      </c>
      <c r="E7894" s="11">
        <v>4562342690043</v>
      </c>
      <c r="F7894" s="10">
        <v>0</v>
      </c>
      <c r="G7894" s="10">
        <v>0</v>
      </c>
      <c r="H7894" s="10" t="s">
        <v>21</v>
      </c>
      <c r="I7894" s="10" t="s">
        <v>19</v>
      </c>
      <c r="J7894" s="10" t="s">
        <v>329</v>
      </c>
      <c r="K7894" s="10">
        <v>17</v>
      </c>
      <c r="L7894" s="10">
        <v>1</v>
      </c>
      <c r="M7894" s="10">
        <v>0</v>
      </c>
      <c r="N7894" s="10">
        <v>0</v>
      </c>
    </row>
    <row r="7895" spans="1:14" x14ac:dyDescent="0.15">
      <c r="A7895" t="str">
        <f t="shared" si="128"/>
        <v>202007_421_4562342690067</v>
      </c>
      <c r="B7895" s="10">
        <v>202007</v>
      </c>
      <c r="C7895" s="10">
        <v>421</v>
      </c>
      <c r="D7895" s="10" t="s">
        <v>115</v>
      </c>
      <c r="E7895" s="11">
        <v>4562342690067</v>
      </c>
      <c r="F7895" s="10">
        <v>0</v>
      </c>
      <c r="G7895" s="10">
        <v>0</v>
      </c>
      <c r="H7895" s="10" t="s">
        <v>23</v>
      </c>
      <c r="I7895" s="10" t="s">
        <v>19</v>
      </c>
      <c r="J7895" s="10" t="s">
        <v>329</v>
      </c>
      <c r="K7895" s="10">
        <v>17</v>
      </c>
      <c r="L7895" s="10">
        <v>1</v>
      </c>
      <c r="M7895" s="10">
        <v>0</v>
      </c>
      <c r="N7895" s="10">
        <v>0</v>
      </c>
    </row>
    <row r="7896" spans="1:14" x14ac:dyDescent="0.15">
      <c r="A7896" t="str">
        <f t="shared" si="128"/>
        <v>202007_421_4562342690074</v>
      </c>
      <c r="B7896" s="10">
        <v>202007</v>
      </c>
      <c r="C7896" s="10">
        <v>421</v>
      </c>
      <c r="D7896" s="10" t="s">
        <v>115</v>
      </c>
      <c r="E7896" s="11">
        <v>4562342690074</v>
      </c>
      <c r="F7896" s="10">
        <v>0</v>
      </c>
      <c r="G7896" s="10">
        <v>0</v>
      </c>
      <c r="H7896" s="10" t="s">
        <v>24</v>
      </c>
      <c r="I7896" s="10" t="s">
        <v>19</v>
      </c>
      <c r="J7896" s="10" t="s">
        <v>329</v>
      </c>
      <c r="K7896" s="10">
        <v>4</v>
      </c>
      <c r="L7896" s="10">
        <v>0</v>
      </c>
      <c r="M7896" s="10">
        <v>0</v>
      </c>
      <c r="N7896" s="10">
        <v>0</v>
      </c>
    </row>
    <row r="7897" spans="1:14" x14ac:dyDescent="0.15">
      <c r="A7897" t="str">
        <f t="shared" si="128"/>
        <v>202007_421_4562342690081</v>
      </c>
      <c r="B7897" s="10">
        <v>202007</v>
      </c>
      <c r="C7897" s="10">
        <v>421</v>
      </c>
      <c r="D7897" s="10" t="s">
        <v>115</v>
      </c>
      <c r="E7897" s="11">
        <v>4562342690081</v>
      </c>
      <c r="F7897" s="10">
        <v>0</v>
      </c>
      <c r="G7897" s="10">
        <v>0</v>
      </c>
      <c r="H7897" s="10" t="s">
        <v>25</v>
      </c>
      <c r="I7897" s="10" t="s">
        <v>19</v>
      </c>
      <c r="J7897" s="10" t="s">
        <v>329</v>
      </c>
      <c r="K7897" s="10">
        <v>6</v>
      </c>
      <c r="L7897" s="10">
        <v>0</v>
      </c>
      <c r="M7897" s="10">
        <v>0</v>
      </c>
      <c r="N7897" s="10">
        <v>0</v>
      </c>
    </row>
    <row r="7898" spans="1:14" x14ac:dyDescent="0.15">
      <c r="A7898" t="str">
        <f t="shared" si="128"/>
        <v>202007_121_4562342690029</v>
      </c>
      <c r="B7898" s="10">
        <v>202007</v>
      </c>
      <c r="C7898" s="10">
        <v>121</v>
      </c>
      <c r="D7898" s="10" t="s">
        <v>52</v>
      </c>
      <c r="E7898" s="11">
        <v>4562342690029</v>
      </c>
      <c r="F7898" s="10">
        <v>0</v>
      </c>
      <c r="G7898" s="10">
        <v>0</v>
      </c>
      <c r="H7898" s="10" t="s">
        <v>18</v>
      </c>
      <c r="I7898" s="10" t="s">
        <v>19</v>
      </c>
      <c r="J7898" s="10" t="s">
        <v>329</v>
      </c>
      <c r="K7898" s="10">
        <v>9</v>
      </c>
      <c r="L7898" s="10">
        <v>0</v>
      </c>
      <c r="M7898" s="10">
        <v>0</v>
      </c>
      <c r="N7898" s="10">
        <v>0</v>
      </c>
    </row>
    <row r="7899" spans="1:14" x14ac:dyDescent="0.15">
      <c r="A7899" t="str">
        <f t="shared" si="128"/>
        <v>202007_121_4562342690036</v>
      </c>
      <c r="B7899" s="10">
        <v>202007</v>
      </c>
      <c r="C7899" s="10">
        <v>121</v>
      </c>
      <c r="D7899" s="10" t="s">
        <v>52</v>
      </c>
      <c r="E7899" s="11">
        <v>4562342690036</v>
      </c>
      <c r="F7899" s="10">
        <v>0</v>
      </c>
      <c r="G7899" s="10">
        <v>0</v>
      </c>
      <c r="H7899" s="10" t="s">
        <v>20</v>
      </c>
      <c r="I7899" s="10" t="s">
        <v>19</v>
      </c>
      <c r="J7899" s="10" t="s">
        <v>329</v>
      </c>
      <c r="K7899" s="10">
        <v>2</v>
      </c>
      <c r="L7899" s="10">
        <v>1</v>
      </c>
      <c r="M7899" s="10">
        <v>0</v>
      </c>
      <c r="N7899" s="10">
        <v>0</v>
      </c>
    </row>
    <row r="7900" spans="1:14" x14ac:dyDescent="0.15">
      <c r="A7900" t="str">
        <f t="shared" si="128"/>
        <v>202007_121_4562342690050</v>
      </c>
      <c r="B7900" s="10">
        <v>202007</v>
      </c>
      <c r="C7900" s="10">
        <v>121</v>
      </c>
      <c r="D7900" s="10" t="s">
        <v>52</v>
      </c>
      <c r="E7900" s="11">
        <v>4562342690050</v>
      </c>
      <c r="F7900" s="10">
        <v>0</v>
      </c>
      <c r="G7900" s="10">
        <v>0</v>
      </c>
      <c r="H7900" s="10" t="s">
        <v>22</v>
      </c>
      <c r="I7900" s="10" t="s">
        <v>19</v>
      </c>
      <c r="J7900" s="10" t="s">
        <v>329</v>
      </c>
      <c r="K7900" s="10">
        <v>9</v>
      </c>
      <c r="L7900" s="10">
        <v>0</v>
      </c>
      <c r="M7900" s="10">
        <v>0</v>
      </c>
      <c r="N7900" s="10">
        <v>0</v>
      </c>
    </row>
    <row r="7901" spans="1:14" x14ac:dyDescent="0.15">
      <c r="A7901" t="str">
        <f t="shared" si="128"/>
        <v>202007_121_4562342690043</v>
      </c>
      <c r="B7901" s="10">
        <v>202007</v>
      </c>
      <c r="C7901" s="10">
        <v>121</v>
      </c>
      <c r="D7901" s="10" t="s">
        <v>52</v>
      </c>
      <c r="E7901" s="11">
        <v>4562342690043</v>
      </c>
      <c r="F7901" s="10">
        <v>0</v>
      </c>
      <c r="G7901" s="10">
        <v>0</v>
      </c>
      <c r="H7901" s="10" t="s">
        <v>21</v>
      </c>
      <c r="I7901" s="10" t="s">
        <v>19</v>
      </c>
      <c r="J7901" s="10" t="s">
        <v>329</v>
      </c>
      <c r="K7901" s="10">
        <v>16</v>
      </c>
      <c r="L7901" s="10">
        <v>1</v>
      </c>
      <c r="M7901" s="10">
        <v>0</v>
      </c>
      <c r="N7901" s="10">
        <v>0</v>
      </c>
    </row>
    <row r="7902" spans="1:14" x14ac:dyDescent="0.15">
      <c r="A7902" t="str">
        <f t="shared" si="128"/>
        <v>202007_121_4562342690067</v>
      </c>
      <c r="B7902" s="10">
        <v>202007</v>
      </c>
      <c r="C7902" s="10">
        <v>121</v>
      </c>
      <c r="D7902" s="10" t="s">
        <v>52</v>
      </c>
      <c r="E7902" s="11">
        <v>4562342690067</v>
      </c>
      <c r="F7902" s="10">
        <v>0</v>
      </c>
      <c r="G7902" s="10">
        <v>0</v>
      </c>
      <c r="H7902" s="10" t="s">
        <v>23</v>
      </c>
      <c r="I7902" s="10" t="s">
        <v>19</v>
      </c>
      <c r="J7902" s="10" t="s">
        <v>329</v>
      </c>
      <c r="K7902" s="10">
        <v>24</v>
      </c>
      <c r="L7902" s="10">
        <v>0</v>
      </c>
      <c r="M7902" s="10">
        <v>0</v>
      </c>
      <c r="N7902" s="10">
        <v>0</v>
      </c>
    </row>
    <row r="7903" spans="1:14" x14ac:dyDescent="0.15">
      <c r="A7903" t="str">
        <f t="shared" si="128"/>
        <v>202007_121_4562342690074</v>
      </c>
      <c r="B7903" s="10">
        <v>202007</v>
      </c>
      <c r="C7903" s="10">
        <v>121</v>
      </c>
      <c r="D7903" s="10" t="s">
        <v>52</v>
      </c>
      <c r="E7903" s="11">
        <v>4562342690074</v>
      </c>
      <c r="F7903" s="10">
        <v>0</v>
      </c>
      <c r="G7903" s="10">
        <v>0</v>
      </c>
      <c r="H7903" s="10" t="s">
        <v>24</v>
      </c>
      <c r="I7903" s="10" t="s">
        <v>19</v>
      </c>
      <c r="J7903" s="10" t="s">
        <v>329</v>
      </c>
      <c r="K7903" s="10">
        <v>13</v>
      </c>
      <c r="L7903" s="10">
        <v>1</v>
      </c>
      <c r="M7903" s="10">
        <v>0</v>
      </c>
      <c r="N7903" s="10">
        <v>0</v>
      </c>
    </row>
    <row r="7904" spans="1:14" x14ac:dyDescent="0.15">
      <c r="A7904" t="str">
        <f t="shared" si="128"/>
        <v>202007_121_4562342690081</v>
      </c>
      <c r="B7904" s="10">
        <v>202007</v>
      </c>
      <c r="C7904" s="10">
        <v>121</v>
      </c>
      <c r="D7904" s="10" t="s">
        <v>52</v>
      </c>
      <c r="E7904" s="11">
        <v>4562342690081</v>
      </c>
      <c r="F7904" s="10">
        <v>0</v>
      </c>
      <c r="G7904" s="10">
        <v>0</v>
      </c>
      <c r="H7904" s="10" t="s">
        <v>25</v>
      </c>
      <c r="I7904" s="10" t="s">
        <v>19</v>
      </c>
      <c r="J7904" s="10" t="s">
        <v>329</v>
      </c>
      <c r="K7904" s="10">
        <v>4</v>
      </c>
      <c r="L7904" s="10">
        <v>1</v>
      </c>
      <c r="M7904" s="10">
        <v>0</v>
      </c>
      <c r="N7904" s="10">
        <v>0</v>
      </c>
    </row>
    <row r="7905" spans="1:14" x14ac:dyDescent="0.15">
      <c r="A7905" t="str">
        <f t="shared" si="128"/>
        <v>202007_211_4562342690029</v>
      </c>
      <c r="B7905" s="10">
        <v>202007</v>
      </c>
      <c r="C7905" s="10">
        <v>211</v>
      </c>
      <c r="D7905" s="10" t="s">
        <v>65</v>
      </c>
      <c r="E7905" s="11">
        <v>4562342690029</v>
      </c>
      <c r="F7905" s="10">
        <v>0</v>
      </c>
      <c r="G7905" s="10">
        <v>0</v>
      </c>
      <c r="H7905" s="10" t="s">
        <v>18</v>
      </c>
      <c r="I7905" s="10" t="s">
        <v>19</v>
      </c>
      <c r="J7905" s="10" t="s">
        <v>329</v>
      </c>
      <c r="K7905" s="10">
        <v>27</v>
      </c>
      <c r="L7905" s="10">
        <v>0</v>
      </c>
      <c r="M7905" s="10">
        <v>0</v>
      </c>
      <c r="N7905" s="10">
        <v>0</v>
      </c>
    </row>
    <row r="7906" spans="1:14" x14ac:dyDescent="0.15">
      <c r="A7906" t="str">
        <f t="shared" si="128"/>
        <v>202007_211_4562342690036</v>
      </c>
      <c r="B7906" s="10">
        <v>202007</v>
      </c>
      <c r="C7906" s="10">
        <v>211</v>
      </c>
      <c r="D7906" s="10" t="s">
        <v>65</v>
      </c>
      <c r="E7906" s="11">
        <v>4562342690036</v>
      </c>
      <c r="F7906" s="10">
        <v>0</v>
      </c>
      <c r="G7906" s="10">
        <v>0</v>
      </c>
      <c r="H7906" s="10" t="s">
        <v>20</v>
      </c>
      <c r="I7906" s="10" t="s">
        <v>19</v>
      </c>
      <c r="J7906" s="10" t="s">
        <v>329</v>
      </c>
      <c r="K7906" s="10">
        <v>8</v>
      </c>
      <c r="L7906" s="10">
        <v>0</v>
      </c>
      <c r="M7906" s="10">
        <v>0</v>
      </c>
      <c r="N7906" s="10">
        <v>0</v>
      </c>
    </row>
    <row r="7907" spans="1:14" x14ac:dyDescent="0.15">
      <c r="A7907" t="str">
        <f t="shared" si="128"/>
        <v>202007_211_4562342690050</v>
      </c>
      <c r="B7907" s="10">
        <v>202007</v>
      </c>
      <c r="C7907" s="10">
        <v>211</v>
      </c>
      <c r="D7907" s="10" t="s">
        <v>65</v>
      </c>
      <c r="E7907" s="11">
        <v>4562342690050</v>
      </c>
      <c r="F7907" s="10">
        <v>0</v>
      </c>
      <c r="G7907" s="10">
        <v>0</v>
      </c>
      <c r="H7907" s="10" t="s">
        <v>22</v>
      </c>
      <c r="I7907" s="10" t="s">
        <v>19</v>
      </c>
      <c r="J7907" s="10" t="s">
        <v>329</v>
      </c>
      <c r="K7907" s="10">
        <v>3</v>
      </c>
      <c r="L7907" s="10">
        <v>0</v>
      </c>
      <c r="M7907" s="10">
        <v>0</v>
      </c>
      <c r="N7907" s="10">
        <v>0</v>
      </c>
    </row>
    <row r="7908" spans="1:14" x14ac:dyDescent="0.15">
      <c r="A7908" t="str">
        <f t="shared" si="128"/>
        <v>202007_211_4562342690043</v>
      </c>
      <c r="B7908" s="10">
        <v>202007</v>
      </c>
      <c r="C7908" s="10">
        <v>211</v>
      </c>
      <c r="D7908" s="10" t="s">
        <v>65</v>
      </c>
      <c r="E7908" s="11">
        <v>4562342690043</v>
      </c>
      <c r="F7908" s="10">
        <v>0</v>
      </c>
      <c r="G7908" s="10">
        <v>0</v>
      </c>
      <c r="H7908" s="10" t="s">
        <v>21</v>
      </c>
      <c r="I7908" s="10" t="s">
        <v>19</v>
      </c>
      <c r="J7908" s="10" t="s">
        <v>329</v>
      </c>
      <c r="K7908" s="10">
        <v>24</v>
      </c>
      <c r="L7908" s="10">
        <v>1</v>
      </c>
      <c r="M7908" s="10">
        <v>0</v>
      </c>
      <c r="N7908" s="10">
        <v>0</v>
      </c>
    </row>
    <row r="7909" spans="1:14" x14ac:dyDescent="0.15">
      <c r="A7909" t="str">
        <f t="shared" si="128"/>
        <v>202007_211_4562342690067</v>
      </c>
      <c r="B7909" s="10">
        <v>202007</v>
      </c>
      <c r="C7909" s="10">
        <v>211</v>
      </c>
      <c r="D7909" s="10" t="s">
        <v>65</v>
      </c>
      <c r="E7909" s="11">
        <v>4562342690067</v>
      </c>
      <c r="F7909" s="10">
        <v>0</v>
      </c>
      <c r="G7909" s="10">
        <v>0</v>
      </c>
      <c r="H7909" s="10" t="s">
        <v>23</v>
      </c>
      <c r="I7909" s="10" t="s">
        <v>19</v>
      </c>
      <c r="J7909" s="10" t="s">
        <v>329</v>
      </c>
      <c r="K7909" s="10">
        <v>24</v>
      </c>
      <c r="L7909" s="10">
        <v>0</v>
      </c>
      <c r="M7909" s="10">
        <v>0</v>
      </c>
      <c r="N7909" s="10">
        <v>0</v>
      </c>
    </row>
    <row r="7910" spans="1:14" x14ac:dyDescent="0.15">
      <c r="A7910" t="str">
        <f t="shared" si="128"/>
        <v>202007_211_4562342690074</v>
      </c>
      <c r="B7910" s="10">
        <v>202007</v>
      </c>
      <c r="C7910" s="10">
        <v>211</v>
      </c>
      <c r="D7910" s="10" t="s">
        <v>65</v>
      </c>
      <c r="E7910" s="11">
        <v>4562342690074</v>
      </c>
      <c r="F7910" s="10">
        <v>0</v>
      </c>
      <c r="G7910" s="10">
        <v>0</v>
      </c>
      <c r="H7910" s="10" t="s">
        <v>24</v>
      </c>
      <c r="I7910" s="10" t="s">
        <v>19</v>
      </c>
      <c r="J7910" s="10" t="s">
        <v>329</v>
      </c>
      <c r="K7910" s="10">
        <v>17</v>
      </c>
      <c r="L7910" s="10">
        <v>2</v>
      </c>
      <c r="M7910" s="10">
        <v>0</v>
      </c>
      <c r="N7910" s="10">
        <v>0</v>
      </c>
    </row>
    <row r="7911" spans="1:14" x14ac:dyDescent="0.15">
      <c r="A7911" t="str">
        <f t="shared" si="128"/>
        <v>202007_211_4562342690081</v>
      </c>
      <c r="B7911" s="10">
        <v>202007</v>
      </c>
      <c r="C7911" s="10">
        <v>211</v>
      </c>
      <c r="D7911" s="10" t="s">
        <v>65</v>
      </c>
      <c r="E7911" s="11">
        <v>4562342690081</v>
      </c>
      <c r="F7911" s="10">
        <v>0</v>
      </c>
      <c r="G7911" s="10">
        <v>0</v>
      </c>
      <c r="H7911" s="10" t="s">
        <v>25</v>
      </c>
      <c r="I7911" s="10" t="s">
        <v>19</v>
      </c>
      <c r="J7911" s="10" t="s">
        <v>329</v>
      </c>
      <c r="K7911" s="10">
        <v>8</v>
      </c>
      <c r="L7911" s="10">
        <v>0</v>
      </c>
      <c r="M7911" s="10">
        <v>0</v>
      </c>
      <c r="N7911" s="10">
        <v>0</v>
      </c>
    </row>
    <row r="7912" spans="1:14" x14ac:dyDescent="0.15">
      <c r="A7912" t="str">
        <f t="shared" si="128"/>
        <v>202007_13_4562342690029</v>
      </c>
      <c r="B7912" s="10">
        <v>202007</v>
      </c>
      <c r="C7912" s="10">
        <v>13</v>
      </c>
      <c r="D7912" s="10" t="s">
        <v>38</v>
      </c>
      <c r="E7912" s="11">
        <v>4562342690029</v>
      </c>
      <c r="F7912" s="10">
        <v>0</v>
      </c>
      <c r="G7912" s="10">
        <v>0</v>
      </c>
      <c r="H7912" s="10" t="s">
        <v>18</v>
      </c>
      <c r="I7912" s="10" t="s">
        <v>19</v>
      </c>
      <c r="J7912" s="10" t="s">
        <v>329</v>
      </c>
      <c r="K7912" s="10">
        <v>14</v>
      </c>
      <c r="L7912" s="10">
        <v>0</v>
      </c>
      <c r="M7912" s="10">
        <v>0</v>
      </c>
      <c r="N7912" s="10">
        <v>0</v>
      </c>
    </row>
    <row r="7913" spans="1:14" x14ac:dyDescent="0.15">
      <c r="A7913" t="str">
        <f t="shared" si="128"/>
        <v>202007_13_4562342690036</v>
      </c>
      <c r="B7913" s="10">
        <v>202007</v>
      </c>
      <c r="C7913" s="10">
        <v>13</v>
      </c>
      <c r="D7913" s="10" t="s">
        <v>38</v>
      </c>
      <c r="E7913" s="11">
        <v>4562342690036</v>
      </c>
      <c r="F7913" s="10">
        <v>0</v>
      </c>
      <c r="G7913" s="10">
        <v>0</v>
      </c>
      <c r="H7913" s="10" t="s">
        <v>20</v>
      </c>
      <c r="I7913" s="10" t="s">
        <v>19</v>
      </c>
      <c r="J7913" s="10" t="s">
        <v>329</v>
      </c>
      <c r="K7913" s="10">
        <v>6</v>
      </c>
      <c r="L7913" s="10">
        <v>0</v>
      </c>
      <c r="M7913" s="10">
        <v>0</v>
      </c>
      <c r="N7913" s="10">
        <v>0</v>
      </c>
    </row>
    <row r="7914" spans="1:14" x14ac:dyDescent="0.15">
      <c r="A7914" t="str">
        <f t="shared" si="128"/>
        <v>202007_13_4562342690050</v>
      </c>
      <c r="B7914" s="10">
        <v>202007</v>
      </c>
      <c r="C7914" s="10">
        <v>13</v>
      </c>
      <c r="D7914" s="10" t="s">
        <v>38</v>
      </c>
      <c r="E7914" s="11">
        <v>4562342690050</v>
      </c>
      <c r="F7914" s="10">
        <v>0</v>
      </c>
      <c r="G7914" s="10">
        <v>0</v>
      </c>
      <c r="H7914" s="10" t="s">
        <v>22</v>
      </c>
      <c r="I7914" s="10" t="s">
        <v>19</v>
      </c>
      <c r="J7914" s="10" t="s">
        <v>329</v>
      </c>
      <c r="K7914" s="10">
        <v>1</v>
      </c>
      <c r="L7914" s="10">
        <v>0</v>
      </c>
      <c r="M7914" s="10">
        <v>0</v>
      </c>
      <c r="N7914" s="10">
        <v>0</v>
      </c>
    </row>
    <row r="7915" spans="1:14" x14ac:dyDescent="0.15">
      <c r="A7915" t="str">
        <f t="shared" ref="A7915:A7918" si="129">B7915&amp;"_"&amp;C7915&amp;"_"&amp;E7915</f>
        <v>202007_13_4562342690043</v>
      </c>
      <c r="B7915" s="10">
        <v>202007</v>
      </c>
      <c r="C7915" s="10">
        <v>13</v>
      </c>
      <c r="D7915" s="10" t="s">
        <v>38</v>
      </c>
      <c r="E7915" s="11">
        <v>4562342690043</v>
      </c>
      <c r="F7915" s="10">
        <v>0</v>
      </c>
      <c r="G7915" s="10">
        <v>0</v>
      </c>
      <c r="H7915" s="10" t="s">
        <v>21</v>
      </c>
      <c r="I7915" s="10" t="s">
        <v>19</v>
      </c>
      <c r="J7915" s="10" t="s">
        <v>329</v>
      </c>
      <c r="K7915" s="10">
        <v>4</v>
      </c>
      <c r="L7915" s="10">
        <v>1</v>
      </c>
      <c r="M7915" s="10">
        <v>0</v>
      </c>
      <c r="N7915" s="10">
        <v>0</v>
      </c>
    </row>
    <row r="7916" spans="1:14" x14ac:dyDescent="0.15">
      <c r="A7916" t="str">
        <f t="shared" si="129"/>
        <v>202007_13_4562342690067</v>
      </c>
      <c r="B7916" s="10">
        <v>202007</v>
      </c>
      <c r="C7916" s="10">
        <v>13</v>
      </c>
      <c r="D7916" s="10" t="s">
        <v>38</v>
      </c>
      <c r="E7916" s="11">
        <v>4562342690067</v>
      </c>
      <c r="F7916" s="10">
        <v>0</v>
      </c>
      <c r="G7916" s="10">
        <v>0</v>
      </c>
      <c r="H7916" s="10" t="s">
        <v>23</v>
      </c>
      <c r="I7916" s="10" t="s">
        <v>19</v>
      </c>
      <c r="J7916" s="10" t="s">
        <v>329</v>
      </c>
      <c r="K7916" s="10">
        <v>16</v>
      </c>
      <c r="L7916" s="10">
        <v>0</v>
      </c>
      <c r="M7916" s="10">
        <v>0</v>
      </c>
      <c r="N7916" s="10">
        <v>0</v>
      </c>
    </row>
    <row r="7917" spans="1:14" x14ac:dyDescent="0.15">
      <c r="A7917" t="str">
        <f t="shared" si="129"/>
        <v>202007_13_4562342690074</v>
      </c>
      <c r="B7917" s="10">
        <v>202007</v>
      </c>
      <c r="C7917" s="10">
        <v>13</v>
      </c>
      <c r="D7917" s="10" t="s">
        <v>38</v>
      </c>
      <c r="E7917" s="11">
        <v>4562342690074</v>
      </c>
      <c r="F7917" s="10">
        <v>0</v>
      </c>
      <c r="G7917" s="10">
        <v>0</v>
      </c>
      <c r="H7917" s="10" t="s">
        <v>24</v>
      </c>
      <c r="I7917" s="10" t="s">
        <v>19</v>
      </c>
      <c r="J7917" s="10" t="s">
        <v>329</v>
      </c>
      <c r="K7917" s="10">
        <v>10</v>
      </c>
      <c r="L7917" s="10">
        <v>0</v>
      </c>
      <c r="M7917" s="10">
        <v>0</v>
      </c>
      <c r="N7917" s="10">
        <v>0</v>
      </c>
    </row>
    <row r="7918" spans="1:14" x14ac:dyDescent="0.15">
      <c r="A7918" t="str">
        <f t="shared" si="129"/>
        <v>202007_13_4562342690081</v>
      </c>
      <c r="B7918" s="10">
        <v>202007</v>
      </c>
      <c r="C7918" s="10">
        <v>13</v>
      </c>
      <c r="D7918" s="10" t="s">
        <v>38</v>
      </c>
      <c r="E7918" s="11">
        <v>4562342690081</v>
      </c>
      <c r="F7918" s="10">
        <v>0</v>
      </c>
      <c r="G7918" s="10">
        <v>0</v>
      </c>
      <c r="H7918" s="10" t="s">
        <v>25</v>
      </c>
      <c r="I7918" s="10" t="s">
        <v>19</v>
      </c>
      <c r="J7918" s="10" t="s">
        <v>329</v>
      </c>
      <c r="K7918" s="10">
        <v>2</v>
      </c>
      <c r="L7918" s="10">
        <v>0</v>
      </c>
      <c r="M7918" s="10">
        <v>0</v>
      </c>
      <c r="N7918" s="10">
        <v>0</v>
      </c>
    </row>
    <row r="7919" spans="1:14" x14ac:dyDescent="0.15">
      <c r="A7919" t="str">
        <f>B7919&amp;"_"&amp;C7919&amp;"_"&amp;E7919</f>
        <v>202008_6_4562342690029</v>
      </c>
      <c r="B7919">
        <v>202008</v>
      </c>
      <c r="C7919">
        <v>6</v>
      </c>
      <c r="D7919" t="s">
        <v>35</v>
      </c>
      <c r="E7919" s="9">
        <v>4562342690029</v>
      </c>
      <c r="F7919">
        <v>0</v>
      </c>
      <c r="G7919">
        <v>0</v>
      </c>
      <c r="H7919" t="s">
        <v>18</v>
      </c>
      <c r="I7919" t="s">
        <v>19</v>
      </c>
      <c r="J7919" t="s">
        <v>329</v>
      </c>
      <c r="K7919">
        <v>7</v>
      </c>
      <c r="L7919">
        <v>0</v>
      </c>
      <c r="M7919">
        <v>0</v>
      </c>
      <c r="N7919">
        <v>0</v>
      </c>
    </row>
    <row r="7920" spans="1:14" x14ac:dyDescent="0.15">
      <c r="A7920" t="str">
        <f>B7920&amp;"_"&amp;C7920&amp;"_"&amp;E7920</f>
        <v>202008_6_4562342690036</v>
      </c>
      <c r="B7920">
        <v>202008</v>
      </c>
      <c r="C7920">
        <v>6</v>
      </c>
      <c r="D7920" t="s">
        <v>35</v>
      </c>
      <c r="E7920" s="9">
        <v>4562342690036</v>
      </c>
      <c r="F7920">
        <v>0</v>
      </c>
      <c r="G7920">
        <v>0</v>
      </c>
      <c r="H7920" t="s">
        <v>20</v>
      </c>
      <c r="I7920" t="s">
        <v>19</v>
      </c>
      <c r="J7920" t="s">
        <v>329</v>
      </c>
      <c r="K7920">
        <v>4</v>
      </c>
      <c r="L7920">
        <v>0</v>
      </c>
      <c r="M7920">
        <v>0</v>
      </c>
      <c r="N7920">
        <v>0</v>
      </c>
    </row>
    <row r="7921" spans="1:14" x14ac:dyDescent="0.15">
      <c r="A7921" t="str">
        <f>B7921&amp;"_"&amp;C7921&amp;"_"&amp;E7921</f>
        <v>202008_6_4562342690050</v>
      </c>
      <c r="B7921">
        <v>202008</v>
      </c>
      <c r="C7921">
        <v>6</v>
      </c>
      <c r="D7921" t="s">
        <v>35</v>
      </c>
      <c r="E7921" s="9">
        <v>4562342690050</v>
      </c>
      <c r="F7921">
        <v>0</v>
      </c>
      <c r="G7921">
        <v>0</v>
      </c>
      <c r="H7921" t="s">
        <v>22</v>
      </c>
      <c r="I7921" t="s">
        <v>19</v>
      </c>
      <c r="J7921" t="s">
        <v>329</v>
      </c>
      <c r="K7921">
        <v>8</v>
      </c>
      <c r="L7921">
        <v>0</v>
      </c>
      <c r="M7921">
        <v>0</v>
      </c>
      <c r="N7921">
        <v>0</v>
      </c>
    </row>
    <row r="7922" spans="1:14" x14ac:dyDescent="0.15">
      <c r="A7922" t="str">
        <f>B7922&amp;"_"&amp;C7922&amp;"_"&amp;E7922</f>
        <v>202008_6_4562342690043</v>
      </c>
      <c r="B7922">
        <v>202008</v>
      </c>
      <c r="C7922">
        <v>6</v>
      </c>
      <c r="D7922" t="s">
        <v>35</v>
      </c>
      <c r="E7922" s="9">
        <v>4562342690043</v>
      </c>
      <c r="F7922">
        <v>0</v>
      </c>
      <c r="G7922">
        <v>0</v>
      </c>
      <c r="H7922" t="s">
        <v>21</v>
      </c>
      <c r="I7922" t="s">
        <v>19</v>
      </c>
      <c r="J7922" t="s">
        <v>329</v>
      </c>
      <c r="K7922">
        <v>13</v>
      </c>
      <c r="L7922">
        <v>0</v>
      </c>
      <c r="M7922">
        <v>0</v>
      </c>
      <c r="N7922">
        <v>0</v>
      </c>
    </row>
    <row r="7923" spans="1:14" x14ac:dyDescent="0.15">
      <c r="A7923" t="str">
        <f>B7923&amp;"_"&amp;C7923&amp;"_"&amp;E7923</f>
        <v>202008_6_4562342690067</v>
      </c>
      <c r="B7923">
        <v>202008</v>
      </c>
      <c r="C7923">
        <v>6</v>
      </c>
      <c r="D7923" t="s">
        <v>35</v>
      </c>
      <c r="E7923" s="9">
        <v>4562342690067</v>
      </c>
      <c r="F7923">
        <v>0</v>
      </c>
      <c r="G7923">
        <v>0</v>
      </c>
      <c r="H7923" t="s">
        <v>23</v>
      </c>
      <c r="I7923" t="s">
        <v>19</v>
      </c>
      <c r="J7923" t="s">
        <v>329</v>
      </c>
      <c r="K7923">
        <v>18</v>
      </c>
      <c r="L7923">
        <v>0</v>
      </c>
      <c r="M7923">
        <v>0</v>
      </c>
      <c r="N7923">
        <v>0</v>
      </c>
    </row>
    <row r="7924" spans="1:14" x14ac:dyDescent="0.15">
      <c r="A7924" t="str">
        <f t="shared" ref="A7924:A7987" si="130">B7924&amp;"_"&amp;C7924&amp;"_"&amp;E7924</f>
        <v>202008_6_4562342690074</v>
      </c>
      <c r="B7924">
        <v>202008</v>
      </c>
      <c r="C7924">
        <v>6</v>
      </c>
      <c r="D7924" t="s">
        <v>35</v>
      </c>
      <c r="E7924" s="9">
        <v>4562342690074</v>
      </c>
      <c r="F7924">
        <v>0</v>
      </c>
      <c r="G7924">
        <v>0</v>
      </c>
      <c r="H7924" t="s">
        <v>24</v>
      </c>
      <c r="I7924" t="s">
        <v>19</v>
      </c>
      <c r="J7924" t="s">
        <v>329</v>
      </c>
      <c r="K7924">
        <v>3</v>
      </c>
      <c r="L7924">
        <v>0</v>
      </c>
      <c r="M7924">
        <v>0</v>
      </c>
      <c r="N7924">
        <v>0</v>
      </c>
    </row>
    <row r="7925" spans="1:14" x14ac:dyDescent="0.15">
      <c r="A7925" t="str">
        <f t="shared" si="130"/>
        <v>202008_6_4562342690081</v>
      </c>
      <c r="B7925">
        <v>202008</v>
      </c>
      <c r="C7925">
        <v>6</v>
      </c>
      <c r="D7925" t="s">
        <v>35</v>
      </c>
      <c r="E7925" s="9">
        <v>4562342690081</v>
      </c>
      <c r="F7925">
        <v>0</v>
      </c>
      <c r="G7925">
        <v>0</v>
      </c>
      <c r="H7925" t="s">
        <v>25</v>
      </c>
      <c r="I7925" t="s">
        <v>19</v>
      </c>
      <c r="J7925" t="s">
        <v>329</v>
      </c>
      <c r="K7925">
        <v>2</v>
      </c>
      <c r="L7925">
        <v>0</v>
      </c>
      <c r="M7925">
        <v>0</v>
      </c>
      <c r="N7925">
        <v>0</v>
      </c>
    </row>
    <row r="7926" spans="1:14" x14ac:dyDescent="0.15">
      <c r="A7926" t="str">
        <f t="shared" si="130"/>
        <v>202008_83_4562342690029</v>
      </c>
      <c r="B7926">
        <v>202008</v>
      </c>
      <c r="C7926">
        <v>83</v>
      </c>
      <c r="D7926" t="s">
        <v>46</v>
      </c>
      <c r="E7926" s="9">
        <v>4562342690029</v>
      </c>
      <c r="F7926">
        <v>0</v>
      </c>
      <c r="G7926">
        <v>0</v>
      </c>
      <c r="H7926" t="s">
        <v>18</v>
      </c>
      <c r="I7926" t="s">
        <v>19</v>
      </c>
      <c r="J7926" t="s">
        <v>329</v>
      </c>
      <c r="K7926">
        <v>21</v>
      </c>
      <c r="L7926">
        <v>0</v>
      </c>
      <c r="M7926">
        <v>0</v>
      </c>
      <c r="N7926">
        <v>0</v>
      </c>
    </row>
    <row r="7927" spans="1:14" x14ac:dyDescent="0.15">
      <c r="A7927" t="str">
        <f t="shared" si="130"/>
        <v>202008_83_4562342690036</v>
      </c>
      <c r="B7927">
        <v>202008</v>
      </c>
      <c r="C7927">
        <v>83</v>
      </c>
      <c r="D7927" t="s">
        <v>46</v>
      </c>
      <c r="E7927" s="9">
        <v>4562342690036</v>
      </c>
      <c r="F7927">
        <v>0</v>
      </c>
      <c r="G7927">
        <v>0</v>
      </c>
      <c r="H7927" t="s">
        <v>20</v>
      </c>
      <c r="I7927" t="s">
        <v>19</v>
      </c>
      <c r="J7927" t="s">
        <v>329</v>
      </c>
      <c r="K7927">
        <v>6</v>
      </c>
      <c r="L7927">
        <v>0</v>
      </c>
      <c r="M7927">
        <v>0</v>
      </c>
      <c r="N7927">
        <v>0</v>
      </c>
    </row>
    <row r="7928" spans="1:14" x14ac:dyDescent="0.15">
      <c r="A7928" t="str">
        <f t="shared" si="130"/>
        <v>202008_83_4562342690050</v>
      </c>
      <c r="B7928">
        <v>202008</v>
      </c>
      <c r="C7928">
        <v>83</v>
      </c>
      <c r="D7928" t="s">
        <v>46</v>
      </c>
      <c r="E7928" s="9">
        <v>4562342690050</v>
      </c>
      <c r="F7928">
        <v>0</v>
      </c>
      <c r="G7928">
        <v>0</v>
      </c>
      <c r="H7928" t="s">
        <v>22</v>
      </c>
      <c r="I7928" t="s">
        <v>19</v>
      </c>
      <c r="J7928" t="s">
        <v>329</v>
      </c>
      <c r="K7928">
        <v>5</v>
      </c>
      <c r="L7928">
        <v>0</v>
      </c>
      <c r="M7928">
        <v>0</v>
      </c>
      <c r="N7928">
        <v>0</v>
      </c>
    </row>
    <row r="7929" spans="1:14" x14ac:dyDescent="0.15">
      <c r="A7929" t="str">
        <f t="shared" si="130"/>
        <v>202008_83_4562342690043</v>
      </c>
      <c r="B7929">
        <v>202008</v>
      </c>
      <c r="C7929">
        <v>83</v>
      </c>
      <c r="D7929" t="s">
        <v>46</v>
      </c>
      <c r="E7929" s="9">
        <v>4562342690043</v>
      </c>
      <c r="F7929">
        <v>0</v>
      </c>
      <c r="G7929">
        <v>0</v>
      </c>
      <c r="H7929" t="s">
        <v>21</v>
      </c>
      <c r="I7929" t="s">
        <v>19</v>
      </c>
      <c r="J7929" t="s">
        <v>329</v>
      </c>
      <c r="K7929">
        <v>15</v>
      </c>
      <c r="L7929">
        <v>0</v>
      </c>
      <c r="M7929">
        <v>0</v>
      </c>
      <c r="N7929">
        <v>0</v>
      </c>
    </row>
    <row r="7930" spans="1:14" x14ac:dyDescent="0.15">
      <c r="A7930" t="str">
        <f t="shared" si="130"/>
        <v>202008_83_4562342690067</v>
      </c>
      <c r="B7930">
        <v>202008</v>
      </c>
      <c r="C7930">
        <v>83</v>
      </c>
      <c r="D7930" t="s">
        <v>46</v>
      </c>
      <c r="E7930" s="9">
        <v>4562342690067</v>
      </c>
      <c r="F7930">
        <v>0</v>
      </c>
      <c r="G7930">
        <v>0</v>
      </c>
      <c r="H7930" t="s">
        <v>23</v>
      </c>
      <c r="I7930" t="s">
        <v>19</v>
      </c>
      <c r="J7930" t="s">
        <v>329</v>
      </c>
      <c r="K7930">
        <v>16</v>
      </c>
      <c r="L7930">
        <v>2</v>
      </c>
      <c r="M7930">
        <v>0</v>
      </c>
      <c r="N7930">
        <v>0</v>
      </c>
    </row>
    <row r="7931" spans="1:14" x14ac:dyDescent="0.15">
      <c r="A7931" t="str">
        <f t="shared" si="130"/>
        <v>202008_83_4562342690074</v>
      </c>
      <c r="B7931">
        <v>202008</v>
      </c>
      <c r="C7931">
        <v>83</v>
      </c>
      <c r="D7931" t="s">
        <v>46</v>
      </c>
      <c r="E7931" s="9">
        <v>4562342690074</v>
      </c>
      <c r="F7931">
        <v>0</v>
      </c>
      <c r="G7931">
        <v>0</v>
      </c>
      <c r="H7931" t="s">
        <v>24</v>
      </c>
      <c r="I7931" t="s">
        <v>19</v>
      </c>
      <c r="J7931" t="s">
        <v>329</v>
      </c>
      <c r="K7931">
        <v>11</v>
      </c>
      <c r="L7931">
        <v>0</v>
      </c>
      <c r="M7931">
        <v>0</v>
      </c>
      <c r="N7931">
        <v>0</v>
      </c>
    </row>
    <row r="7932" spans="1:14" x14ac:dyDescent="0.15">
      <c r="A7932" t="str">
        <f t="shared" si="130"/>
        <v>202008_83_4562342690081</v>
      </c>
      <c r="B7932">
        <v>202008</v>
      </c>
      <c r="C7932">
        <v>83</v>
      </c>
      <c r="D7932" t="s">
        <v>46</v>
      </c>
      <c r="E7932" s="9">
        <v>4562342690081</v>
      </c>
      <c r="F7932">
        <v>0</v>
      </c>
      <c r="G7932">
        <v>0</v>
      </c>
      <c r="H7932" t="s">
        <v>25</v>
      </c>
      <c r="I7932" t="s">
        <v>19</v>
      </c>
      <c r="J7932" t="s">
        <v>329</v>
      </c>
      <c r="K7932">
        <v>3</v>
      </c>
      <c r="L7932">
        <v>0</v>
      </c>
      <c r="M7932">
        <v>0</v>
      </c>
      <c r="N7932">
        <v>0</v>
      </c>
    </row>
    <row r="7933" spans="1:14" x14ac:dyDescent="0.15">
      <c r="A7933" t="str">
        <f t="shared" si="130"/>
        <v>202008_178_4562342690029</v>
      </c>
      <c r="B7933">
        <v>202008</v>
      </c>
      <c r="C7933">
        <v>178</v>
      </c>
      <c r="D7933" t="s">
        <v>62</v>
      </c>
      <c r="E7933" s="9">
        <v>4562342690029</v>
      </c>
      <c r="F7933">
        <v>0</v>
      </c>
      <c r="G7933">
        <v>0</v>
      </c>
      <c r="H7933" t="s">
        <v>18</v>
      </c>
      <c r="I7933" t="s">
        <v>19</v>
      </c>
      <c r="J7933" t="s">
        <v>329</v>
      </c>
      <c r="K7933">
        <v>16</v>
      </c>
      <c r="L7933">
        <v>0</v>
      </c>
      <c r="M7933">
        <v>0</v>
      </c>
      <c r="N7933">
        <v>0</v>
      </c>
    </row>
    <row r="7934" spans="1:14" x14ac:dyDescent="0.15">
      <c r="A7934" t="str">
        <f t="shared" si="130"/>
        <v>202008_178_4562342690036</v>
      </c>
      <c r="B7934">
        <v>202008</v>
      </c>
      <c r="C7934">
        <v>178</v>
      </c>
      <c r="D7934" t="s">
        <v>62</v>
      </c>
      <c r="E7934" s="9">
        <v>4562342690036</v>
      </c>
      <c r="F7934">
        <v>0</v>
      </c>
      <c r="G7934">
        <v>0</v>
      </c>
      <c r="H7934" t="s">
        <v>20</v>
      </c>
      <c r="I7934" t="s">
        <v>19</v>
      </c>
      <c r="J7934" t="s">
        <v>329</v>
      </c>
      <c r="K7934">
        <v>5</v>
      </c>
      <c r="L7934">
        <v>0</v>
      </c>
      <c r="M7934">
        <v>0</v>
      </c>
      <c r="N7934">
        <v>0</v>
      </c>
    </row>
    <row r="7935" spans="1:14" x14ac:dyDescent="0.15">
      <c r="A7935" t="str">
        <f t="shared" si="130"/>
        <v>202008_178_4562342690050</v>
      </c>
      <c r="B7935">
        <v>202008</v>
      </c>
      <c r="C7935">
        <v>178</v>
      </c>
      <c r="D7935" t="s">
        <v>62</v>
      </c>
      <c r="E7935" s="9">
        <v>4562342690050</v>
      </c>
      <c r="F7935">
        <v>0</v>
      </c>
      <c r="G7935">
        <v>0</v>
      </c>
      <c r="H7935" t="s">
        <v>22</v>
      </c>
      <c r="I7935" t="s">
        <v>19</v>
      </c>
      <c r="J7935" t="s">
        <v>329</v>
      </c>
      <c r="K7935">
        <v>2</v>
      </c>
      <c r="L7935">
        <v>0</v>
      </c>
      <c r="M7935">
        <v>0</v>
      </c>
      <c r="N7935">
        <v>0</v>
      </c>
    </row>
    <row r="7936" spans="1:14" x14ac:dyDescent="0.15">
      <c r="A7936" t="str">
        <f t="shared" si="130"/>
        <v>202008_178_4562342690043</v>
      </c>
      <c r="B7936">
        <v>202008</v>
      </c>
      <c r="C7936">
        <v>178</v>
      </c>
      <c r="D7936" t="s">
        <v>62</v>
      </c>
      <c r="E7936" s="9">
        <v>4562342690043</v>
      </c>
      <c r="F7936">
        <v>0</v>
      </c>
      <c r="G7936">
        <v>0</v>
      </c>
      <c r="H7936" t="s">
        <v>21</v>
      </c>
      <c r="I7936" t="s">
        <v>19</v>
      </c>
      <c r="J7936" t="s">
        <v>329</v>
      </c>
      <c r="K7936">
        <v>10</v>
      </c>
      <c r="L7936">
        <v>0</v>
      </c>
      <c r="M7936">
        <v>0</v>
      </c>
      <c r="N7936">
        <v>0</v>
      </c>
    </row>
    <row r="7937" spans="1:14" x14ac:dyDescent="0.15">
      <c r="A7937" t="str">
        <f t="shared" si="130"/>
        <v>202008_178_4562342690067</v>
      </c>
      <c r="B7937">
        <v>202008</v>
      </c>
      <c r="C7937">
        <v>178</v>
      </c>
      <c r="D7937" t="s">
        <v>62</v>
      </c>
      <c r="E7937" s="9">
        <v>4562342690067</v>
      </c>
      <c r="F7937">
        <v>0</v>
      </c>
      <c r="G7937">
        <v>0</v>
      </c>
      <c r="H7937" t="s">
        <v>23</v>
      </c>
      <c r="I7937" t="s">
        <v>19</v>
      </c>
      <c r="J7937" t="s">
        <v>329</v>
      </c>
      <c r="K7937">
        <v>19</v>
      </c>
      <c r="L7937">
        <v>0</v>
      </c>
      <c r="M7937">
        <v>0</v>
      </c>
      <c r="N7937">
        <v>0</v>
      </c>
    </row>
    <row r="7938" spans="1:14" x14ac:dyDescent="0.15">
      <c r="A7938" t="str">
        <f t="shared" si="130"/>
        <v>202008_178_4562342690074</v>
      </c>
      <c r="B7938">
        <v>202008</v>
      </c>
      <c r="C7938">
        <v>178</v>
      </c>
      <c r="D7938" t="s">
        <v>62</v>
      </c>
      <c r="E7938" s="9">
        <v>4562342690074</v>
      </c>
      <c r="F7938">
        <v>0</v>
      </c>
      <c r="G7938">
        <v>0</v>
      </c>
      <c r="H7938" t="s">
        <v>24</v>
      </c>
      <c r="I7938" t="s">
        <v>19</v>
      </c>
      <c r="J7938" t="s">
        <v>329</v>
      </c>
      <c r="K7938">
        <v>19</v>
      </c>
      <c r="L7938">
        <v>1</v>
      </c>
      <c r="M7938">
        <v>0</v>
      </c>
      <c r="N7938">
        <v>0</v>
      </c>
    </row>
    <row r="7939" spans="1:14" x14ac:dyDescent="0.15">
      <c r="A7939" t="str">
        <f t="shared" si="130"/>
        <v>202008_178_4562342690081</v>
      </c>
      <c r="B7939">
        <v>202008</v>
      </c>
      <c r="C7939">
        <v>178</v>
      </c>
      <c r="D7939" t="s">
        <v>62</v>
      </c>
      <c r="E7939" s="9">
        <v>4562342690081</v>
      </c>
      <c r="F7939">
        <v>0</v>
      </c>
      <c r="G7939">
        <v>0</v>
      </c>
      <c r="H7939" t="s">
        <v>25</v>
      </c>
      <c r="I7939" t="s">
        <v>19</v>
      </c>
      <c r="J7939" t="s">
        <v>329</v>
      </c>
      <c r="K7939">
        <v>4</v>
      </c>
      <c r="L7939">
        <v>1</v>
      </c>
      <c r="M7939">
        <v>0</v>
      </c>
      <c r="N7939">
        <v>0</v>
      </c>
    </row>
    <row r="7940" spans="1:14" x14ac:dyDescent="0.15">
      <c r="A7940" t="str">
        <f t="shared" si="130"/>
        <v>202008_369_4562342690029</v>
      </c>
      <c r="B7940">
        <v>202008</v>
      </c>
      <c r="C7940">
        <v>369</v>
      </c>
      <c r="D7940" t="s">
        <v>95</v>
      </c>
      <c r="E7940" s="9">
        <v>4562342690029</v>
      </c>
      <c r="F7940">
        <v>0</v>
      </c>
      <c r="G7940">
        <v>0</v>
      </c>
      <c r="H7940" t="s">
        <v>18</v>
      </c>
      <c r="I7940" t="s">
        <v>19</v>
      </c>
      <c r="J7940" t="s">
        <v>329</v>
      </c>
      <c r="K7940">
        <v>16</v>
      </c>
      <c r="L7940">
        <v>0</v>
      </c>
      <c r="M7940">
        <v>0</v>
      </c>
      <c r="N7940">
        <v>0</v>
      </c>
    </row>
    <row r="7941" spans="1:14" x14ac:dyDescent="0.15">
      <c r="A7941" t="str">
        <f t="shared" si="130"/>
        <v>202008_369_4562342690036</v>
      </c>
      <c r="B7941">
        <v>202008</v>
      </c>
      <c r="C7941">
        <v>369</v>
      </c>
      <c r="D7941" t="s">
        <v>95</v>
      </c>
      <c r="E7941" s="9">
        <v>4562342690036</v>
      </c>
      <c r="F7941">
        <v>0</v>
      </c>
      <c r="G7941">
        <v>0</v>
      </c>
      <c r="H7941" t="s">
        <v>20</v>
      </c>
      <c r="I7941" t="s">
        <v>19</v>
      </c>
      <c r="J7941" t="s">
        <v>329</v>
      </c>
      <c r="K7941">
        <v>5</v>
      </c>
      <c r="L7941">
        <v>0</v>
      </c>
      <c r="M7941">
        <v>0</v>
      </c>
      <c r="N7941">
        <v>0</v>
      </c>
    </row>
    <row r="7942" spans="1:14" x14ac:dyDescent="0.15">
      <c r="A7942" t="str">
        <f t="shared" si="130"/>
        <v>202008_369_4562342690050</v>
      </c>
      <c r="B7942">
        <v>202008</v>
      </c>
      <c r="C7942">
        <v>369</v>
      </c>
      <c r="D7942" t="s">
        <v>95</v>
      </c>
      <c r="E7942" s="9">
        <v>4562342690050</v>
      </c>
      <c r="F7942">
        <v>0</v>
      </c>
      <c r="G7942">
        <v>0</v>
      </c>
      <c r="H7942" t="s">
        <v>22</v>
      </c>
      <c r="I7942" t="s">
        <v>19</v>
      </c>
      <c r="J7942" t="s">
        <v>329</v>
      </c>
      <c r="K7942">
        <v>3</v>
      </c>
      <c r="L7942">
        <v>1</v>
      </c>
      <c r="M7942">
        <v>0</v>
      </c>
      <c r="N7942">
        <v>0</v>
      </c>
    </row>
    <row r="7943" spans="1:14" x14ac:dyDescent="0.15">
      <c r="A7943" t="str">
        <f t="shared" si="130"/>
        <v>202008_369_4562342690043</v>
      </c>
      <c r="B7943">
        <v>202008</v>
      </c>
      <c r="C7943">
        <v>369</v>
      </c>
      <c r="D7943" t="s">
        <v>95</v>
      </c>
      <c r="E7943" s="9">
        <v>4562342690043</v>
      </c>
      <c r="F7943">
        <v>0</v>
      </c>
      <c r="G7943">
        <v>0</v>
      </c>
      <c r="H7943" t="s">
        <v>21</v>
      </c>
      <c r="I7943" t="s">
        <v>19</v>
      </c>
      <c r="J7943" t="s">
        <v>329</v>
      </c>
      <c r="K7943">
        <v>11</v>
      </c>
      <c r="L7943">
        <v>0</v>
      </c>
      <c r="M7943">
        <v>0</v>
      </c>
      <c r="N7943">
        <v>0</v>
      </c>
    </row>
    <row r="7944" spans="1:14" x14ac:dyDescent="0.15">
      <c r="A7944" t="str">
        <f t="shared" si="130"/>
        <v>202008_369_4562342690067</v>
      </c>
      <c r="B7944">
        <v>202008</v>
      </c>
      <c r="C7944">
        <v>369</v>
      </c>
      <c r="D7944" t="s">
        <v>95</v>
      </c>
      <c r="E7944" s="9">
        <v>4562342690067</v>
      </c>
      <c r="F7944">
        <v>0</v>
      </c>
      <c r="G7944">
        <v>0</v>
      </c>
      <c r="H7944" t="s">
        <v>23</v>
      </c>
      <c r="I7944" t="s">
        <v>19</v>
      </c>
      <c r="J7944" t="s">
        <v>329</v>
      </c>
      <c r="K7944">
        <v>19</v>
      </c>
      <c r="L7944">
        <v>1</v>
      </c>
      <c r="M7944">
        <v>0</v>
      </c>
      <c r="N7944">
        <v>0</v>
      </c>
    </row>
    <row r="7945" spans="1:14" x14ac:dyDescent="0.15">
      <c r="A7945" t="str">
        <f t="shared" si="130"/>
        <v>202008_369_4562342690074</v>
      </c>
      <c r="B7945">
        <v>202008</v>
      </c>
      <c r="C7945">
        <v>369</v>
      </c>
      <c r="D7945" t="s">
        <v>95</v>
      </c>
      <c r="E7945" s="9">
        <v>4562342690074</v>
      </c>
      <c r="F7945">
        <v>0</v>
      </c>
      <c r="G7945">
        <v>0</v>
      </c>
      <c r="H7945" t="s">
        <v>24</v>
      </c>
      <c r="I7945" t="s">
        <v>19</v>
      </c>
      <c r="J7945" t="s">
        <v>329</v>
      </c>
      <c r="K7945">
        <v>8</v>
      </c>
      <c r="L7945">
        <v>1</v>
      </c>
      <c r="M7945">
        <v>0</v>
      </c>
      <c r="N7945">
        <v>0</v>
      </c>
    </row>
    <row r="7946" spans="1:14" x14ac:dyDescent="0.15">
      <c r="A7946" t="str">
        <f t="shared" si="130"/>
        <v>202008_369_4562342690081</v>
      </c>
      <c r="B7946">
        <v>202008</v>
      </c>
      <c r="C7946">
        <v>369</v>
      </c>
      <c r="D7946" t="s">
        <v>95</v>
      </c>
      <c r="E7946" s="9">
        <v>4562342690081</v>
      </c>
      <c r="F7946">
        <v>0</v>
      </c>
      <c r="G7946">
        <v>0</v>
      </c>
      <c r="H7946" t="s">
        <v>25</v>
      </c>
      <c r="I7946" t="s">
        <v>19</v>
      </c>
      <c r="J7946" t="s">
        <v>329</v>
      </c>
      <c r="K7946">
        <v>6</v>
      </c>
      <c r="L7946">
        <v>0</v>
      </c>
      <c r="M7946">
        <v>0</v>
      </c>
      <c r="N7946">
        <v>0</v>
      </c>
    </row>
    <row r="7947" spans="1:14" x14ac:dyDescent="0.15">
      <c r="A7947" t="str">
        <f t="shared" si="130"/>
        <v>202008_445_4562342690029</v>
      </c>
      <c r="B7947">
        <v>202008</v>
      </c>
      <c r="C7947">
        <v>445</v>
      </c>
      <c r="D7947" t="s">
        <v>120</v>
      </c>
      <c r="E7947" s="9">
        <v>4562342690029</v>
      </c>
      <c r="F7947">
        <v>0</v>
      </c>
      <c r="G7947">
        <v>0</v>
      </c>
      <c r="H7947" t="s">
        <v>18</v>
      </c>
      <c r="I7947" t="s">
        <v>19</v>
      </c>
      <c r="J7947" t="s">
        <v>329</v>
      </c>
      <c r="K7947">
        <v>17</v>
      </c>
      <c r="L7947">
        <v>0</v>
      </c>
      <c r="M7947">
        <v>0</v>
      </c>
      <c r="N7947">
        <v>0</v>
      </c>
    </row>
    <row r="7948" spans="1:14" x14ac:dyDescent="0.15">
      <c r="A7948" t="str">
        <f t="shared" si="130"/>
        <v>202008_445_4562342690036</v>
      </c>
      <c r="B7948">
        <v>202008</v>
      </c>
      <c r="C7948">
        <v>445</v>
      </c>
      <c r="D7948" t="s">
        <v>120</v>
      </c>
      <c r="E7948" s="9">
        <v>4562342690036</v>
      </c>
      <c r="F7948">
        <v>0</v>
      </c>
      <c r="G7948">
        <v>0</v>
      </c>
      <c r="H7948" t="s">
        <v>20</v>
      </c>
      <c r="I7948" t="s">
        <v>19</v>
      </c>
      <c r="J7948" t="s">
        <v>329</v>
      </c>
      <c r="K7948">
        <v>5</v>
      </c>
      <c r="L7948">
        <v>0</v>
      </c>
      <c r="M7948">
        <v>0</v>
      </c>
      <c r="N7948">
        <v>0</v>
      </c>
    </row>
    <row r="7949" spans="1:14" x14ac:dyDescent="0.15">
      <c r="A7949" t="str">
        <f t="shared" si="130"/>
        <v>202008_445_4562342690050</v>
      </c>
      <c r="B7949">
        <v>202008</v>
      </c>
      <c r="C7949">
        <v>445</v>
      </c>
      <c r="D7949" t="s">
        <v>120</v>
      </c>
      <c r="E7949" s="9">
        <v>4562342690050</v>
      </c>
      <c r="F7949">
        <v>0</v>
      </c>
      <c r="G7949">
        <v>0</v>
      </c>
      <c r="H7949" t="s">
        <v>22</v>
      </c>
      <c r="I7949" t="s">
        <v>19</v>
      </c>
      <c r="J7949" t="s">
        <v>329</v>
      </c>
      <c r="K7949">
        <v>4</v>
      </c>
      <c r="L7949">
        <v>0</v>
      </c>
      <c r="M7949">
        <v>0</v>
      </c>
      <c r="N7949">
        <v>0</v>
      </c>
    </row>
    <row r="7950" spans="1:14" x14ac:dyDescent="0.15">
      <c r="A7950" t="str">
        <f t="shared" si="130"/>
        <v>202008_445_4562342690043</v>
      </c>
      <c r="B7950">
        <v>202008</v>
      </c>
      <c r="C7950">
        <v>445</v>
      </c>
      <c r="D7950" t="s">
        <v>120</v>
      </c>
      <c r="E7950" s="9">
        <v>4562342690043</v>
      </c>
      <c r="F7950">
        <v>0</v>
      </c>
      <c r="G7950">
        <v>0</v>
      </c>
      <c r="H7950" t="s">
        <v>21</v>
      </c>
      <c r="I7950" t="s">
        <v>19</v>
      </c>
      <c r="J7950" t="s">
        <v>329</v>
      </c>
      <c r="K7950">
        <v>6</v>
      </c>
      <c r="L7950">
        <v>0</v>
      </c>
      <c r="M7950">
        <v>0</v>
      </c>
      <c r="N7950">
        <v>0</v>
      </c>
    </row>
    <row r="7951" spans="1:14" x14ac:dyDescent="0.15">
      <c r="A7951" t="str">
        <f t="shared" si="130"/>
        <v>202008_445_4562342690067</v>
      </c>
      <c r="B7951">
        <v>202008</v>
      </c>
      <c r="C7951">
        <v>445</v>
      </c>
      <c r="D7951" t="s">
        <v>120</v>
      </c>
      <c r="E7951" s="9">
        <v>4562342690067</v>
      </c>
      <c r="F7951">
        <v>0</v>
      </c>
      <c r="G7951">
        <v>0</v>
      </c>
      <c r="H7951" t="s">
        <v>23</v>
      </c>
      <c r="I7951" t="s">
        <v>19</v>
      </c>
      <c r="J7951" t="s">
        <v>329</v>
      </c>
      <c r="K7951">
        <v>16</v>
      </c>
      <c r="L7951">
        <v>0</v>
      </c>
      <c r="M7951">
        <v>0</v>
      </c>
      <c r="N7951">
        <v>0</v>
      </c>
    </row>
    <row r="7952" spans="1:14" x14ac:dyDescent="0.15">
      <c r="A7952" t="str">
        <f t="shared" si="130"/>
        <v>202008_445_4562342690074</v>
      </c>
      <c r="B7952">
        <v>202008</v>
      </c>
      <c r="C7952">
        <v>445</v>
      </c>
      <c r="D7952" t="s">
        <v>120</v>
      </c>
      <c r="E7952" s="9">
        <v>4562342690074</v>
      </c>
      <c r="F7952">
        <v>0</v>
      </c>
      <c r="G7952">
        <v>0</v>
      </c>
      <c r="H7952" t="s">
        <v>24</v>
      </c>
      <c r="I7952" t="s">
        <v>19</v>
      </c>
      <c r="J7952" t="s">
        <v>329</v>
      </c>
      <c r="K7952">
        <v>5</v>
      </c>
      <c r="L7952">
        <v>0</v>
      </c>
      <c r="M7952">
        <v>0</v>
      </c>
      <c r="N7952">
        <v>0</v>
      </c>
    </row>
    <row r="7953" spans="1:14" x14ac:dyDescent="0.15">
      <c r="A7953" t="str">
        <f t="shared" si="130"/>
        <v>202008_445_4562342690081</v>
      </c>
      <c r="B7953">
        <v>202008</v>
      </c>
      <c r="C7953">
        <v>445</v>
      </c>
      <c r="D7953" t="s">
        <v>120</v>
      </c>
      <c r="E7953" s="9">
        <v>4562342690081</v>
      </c>
      <c r="F7953">
        <v>0</v>
      </c>
      <c r="G7953">
        <v>0</v>
      </c>
      <c r="H7953" t="s">
        <v>25</v>
      </c>
      <c r="I7953" t="s">
        <v>19</v>
      </c>
      <c r="J7953" t="s">
        <v>329</v>
      </c>
      <c r="K7953">
        <v>1</v>
      </c>
      <c r="L7953">
        <v>0</v>
      </c>
      <c r="M7953">
        <v>0</v>
      </c>
      <c r="N7953">
        <v>0</v>
      </c>
    </row>
    <row r="7954" spans="1:14" x14ac:dyDescent="0.15">
      <c r="A7954" t="str">
        <f t="shared" si="130"/>
        <v>202008_116_4562342690029</v>
      </c>
      <c r="B7954">
        <v>202008</v>
      </c>
      <c r="C7954">
        <v>116</v>
      </c>
      <c r="D7954" t="s">
        <v>51</v>
      </c>
      <c r="E7954" s="9">
        <v>4562342690029</v>
      </c>
      <c r="F7954">
        <v>0</v>
      </c>
      <c r="G7954">
        <v>0</v>
      </c>
      <c r="H7954" t="s">
        <v>18</v>
      </c>
      <c r="I7954" t="s">
        <v>19</v>
      </c>
      <c r="J7954" t="s">
        <v>329</v>
      </c>
      <c r="K7954">
        <v>16</v>
      </c>
      <c r="L7954">
        <v>0</v>
      </c>
      <c r="M7954">
        <v>0</v>
      </c>
      <c r="N7954">
        <v>0</v>
      </c>
    </row>
    <row r="7955" spans="1:14" x14ac:dyDescent="0.15">
      <c r="A7955" t="str">
        <f t="shared" si="130"/>
        <v>202008_116_4562342690036</v>
      </c>
      <c r="B7955">
        <v>202008</v>
      </c>
      <c r="C7955">
        <v>116</v>
      </c>
      <c r="D7955" t="s">
        <v>51</v>
      </c>
      <c r="E7955" s="9">
        <v>4562342690036</v>
      </c>
      <c r="F7955">
        <v>0</v>
      </c>
      <c r="G7955">
        <v>0</v>
      </c>
      <c r="H7955" t="s">
        <v>20</v>
      </c>
      <c r="I7955" t="s">
        <v>19</v>
      </c>
      <c r="J7955" t="s">
        <v>329</v>
      </c>
      <c r="K7955">
        <v>1</v>
      </c>
      <c r="L7955">
        <v>0</v>
      </c>
      <c r="M7955">
        <v>0</v>
      </c>
      <c r="N7955">
        <v>0</v>
      </c>
    </row>
    <row r="7956" spans="1:14" x14ac:dyDescent="0.15">
      <c r="A7956" t="str">
        <f t="shared" si="130"/>
        <v>202008_116_4562342690050</v>
      </c>
      <c r="B7956">
        <v>202008</v>
      </c>
      <c r="C7956">
        <v>116</v>
      </c>
      <c r="D7956" t="s">
        <v>51</v>
      </c>
      <c r="E7956" s="9">
        <v>4562342690050</v>
      </c>
      <c r="F7956">
        <v>0</v>
      </c>
      <c r="G7956">
        <v>0</v>
      </c>
      <c r="H7956" t="s">
        <v>22</v>
      </c>
      <c r="I7956" t="s">
        <v>19</v>
      </c>
      <c r="J7956" t="s">
        <v>329</v>
      </c>
      <c r="K7956">
        <v>2</v>
      </c>
      <c r="L7956">
        <v>0</v>
      </c>
      <c r="M7956">
        <v>0</v>
      </c>
      <c r="N7956">
        <v>0</v>
      </c>
    </row>
    <row r="7957" spans="1:14" x14ac:dyDescent="0.15">
      <c r="A7957" t="str">
        <f t="shared" si="130"/>
        <v>202008_116_4562342690043</v>
      </c>
      <c r="B7957">
        <v>202008</v>
      </c>
      <c r="C7957">
        <v>116</v>
      </c>
      <c r="D7957" t="s">
        <v>51</v>
      </c>
      <c r="E7957" s="9">
        <v>4562342690043</v>
      </c>
      <c r="F7957">
        <v>0</v>
      </c>
      <c r="G7957">
        <v>0</v>
      </c>
      <c r="H7957" t="s">
        <v>21</v>
      </c>
      <c r="I7957" t="s">
        <v>19</v>
      </c>
      <c r="J7957" t="s">
        <v>329</v>
      </c>
      <c r="K7957">
        <v>16</v>
      </c>
      <c r="L7957">
        <v>2</v>
      </c>
      <c r="M7957">
        <v>0</v>
      </c>
      <c r="N7957">
        <v>0</v>
      </c>
    </row>
    <row r="7958" spans="1:14" x14ac:dyDescent="0.15">
      <c r="A7958" t="str">
        <f t="shared" si="130"/>
        <v>202008_116_4562342690067</v>
      </c>
      <c r="B7958">
        <v>202008</v>
      </c>
      <c r="C7958">
        <v>116</v>
      </c>
      <c r="D7958" t="s">
        <v>51</v>
      </c>
      <c r="E7958" s="9">
        <v>4562342690067</v>
      </c>
      <c r="F7958">
        <v>0</v>
      </c>
      <c r="G7958">
        <v>0</v>
      </c>
      <c r="H7958" t="s">
        <v>23</v>
      </c>
      <c r="I7958" t="s">
        <v>19</v>
      </c>
      <c r="J7958" t="s">
        <v>329</v>
      </c>
      <c r="K7958">
        <v>15</v>
      </c>
      <c r="L7958">
        <v>0</v>
      </c>
      <c r="M7958">
        <v>0</v>
      </c>
      <c r="N7958">
        <v>0</v>
      </c>
    </row>
    <row r="7959" spans="1:14" x14ac:dyDescent="0.15">
      <c r="A7959" t="str">
        <f t="shared" si="130"/>
        <v>202008_116_4562342690074</v>
      </c>
      <c r="B7959">
        <v>202008</v>
      </c>
      <c r="C7959">
        <v>116</v>
      </c>
      <c r="D7959" t="s">
        <v>51</v>
      </c>
      <c r="E7959" s="9">
        <v>4562342690074</v>
      </c>
      <c r="F7959">
        <v>0</v>
      </c>
      <c r="G7959">
        <v>0</v>
      </c>
      <c r="H7959" t="s">
        <v>24</v>
      </c>
      <c r="I7959" t="s">
        <v>19</v>
      </c>
      <c r="J7959" t="s">
        <v>329</v>
      </c>
      <c r="K7959">
        <v>4</v>
      </c>
      <c r="L7959">
        <v>0</v>
      </c>
      <c r="M7959">
        <v>0</v>
      </c>
      <c r="N7959">
        <v>0</v>
      </c>
    </row>
    <row r="7960" spans="1:14" x14ac:dyDescent="0.15">
      <c r="A7960" t="str">
        <f t="shared" si="130"/>
        <v>202008_116_4562342690081</v>
      </c>
      <c r="B7960">
        <v>202008</v>
      </c>
      <c r="C7960">
        <v>116</v>
      </c>
      <c r="D7960" t="s">
        <v>51</v>
      </c>
      <c r="E7960" s="9">
        <v>4562342690081</v>
      </c>
      <c r="F7960">
        <v>0</v>
      </c>
      <c r="G7960">
        <v>0</v>
      </c>
      <c r="H7960" t="s">
        <v>25</v>
      </c>
      <c r="I7960" t="s">
        <v>19</v>
      </c>
      <c r="J7960" t="s">
        <v>329</v>
      </c>
      <c r="K7960">
        <v>2</v>
      </c>
      <c r="L7960">
        <v>0</v>
      </c>
      <c r="M7960">
        <v>0</v>
      </c>
      <c r="N7960">
        <v>0</v>
      </c>
    </row>
    <row r="7961" spans="1:14" x14ac:dyDescent="0.15">
      <c r="A7961" t="str">
        <f t="shared" si="130"/>
        <v>202008_300_4562342690029</v>
      </c>
      <c r="B7961">
        <v>202008</v>
      </c>
      <c r="C7961">
        <v>300</v>
      </c>
      <c r="D7961" t="s">
        <v>71</v>
      </c>
      <c r="E7961" s="9">
        <v>4562342690029</v>
      </c>
      <c r="F7961">
        <v>0</v>
      </c>
      <c r="G7961">
        <v>0</v>
      </c>
      <c r="H7961" t="s">
        <v>18</v>
      </c>
      <c r="I7961" t="s">
        <v>19</v>
      </c>
      <c r="J7961" t="s">
        <v>329</v>
      </c>
      <c r="K7961">
        <v>9</v>
      </c>
      <c r="L7961">
        <v>0</v>
      </c>
      <c r="M7961">
        <v>0</v>
      </c>
      <c r="N7961">
        <v>0</v>
      </c>
    </row>
    <row r="7962" spans="1:14" x14ac:dyDescent="0.15">
      <c r="A7962" t="str">
        <f t="shared" si="130"/>
        <v>202008_300_4562342690036</v>
      </c>
      <c r="B7962">
        <v>202008</v>
      </c>
      <c r="C7962">
        <v>300</v>
      </c>
      <c r="D7962" t="s">
        <v>71</v>
      </c>
      <c r="E7962" s="9">
        <v>4562342690036</v>
      </c>
      <c r="F7962">
        <v>0</v>
      </c>
      <c r="G7962">
        <v>0</v>
      </c>
      <c r="H7962" t="s">
        <v>20</v>
      </c>
      <c r="I7962" t="s">
        <v>19</v>
      </c>
      <c r="J7962" t="s">
        <v>329</v>
      </c>
      <c r="K7962">
        <v>2</v>
      </c>
      <c r="L7962">
        <v>1</v>
      </c>
      <c r="M7962">
        <v>0</v>
      </c>
      <c r="N7962">
        <v>0</v>
      </c>
    </row>
    <row r="7963" spans="1:14" x14ac:dyDescent="0.15">
      <c r="A7963" t="str">
        <f t="shared" si="130"/>
        <v>202008_300_4562342690050</v>
      </c>
      <c r="B7963">
        <v>202008</v>
      </c>
      <c r="C7963">
        <v>300</v>
      </c>
      <c r="D7963" t="s">
        <v>71</v>
      </c>
      <c r="E7963" s="9">
        <v>4562342690050</v>
      </c>
      <c r="F7963">
        <v>0</v>
      </c>
      <c r="G7963">
        <v>0</v>
      </c>
      <c r="H7963" t="s">
        <v>22</v>
      </c>
      <c r="I7963" t="s">
        <v>19</v>
      </c>
      <c r="J7963" t="s">
        <v>329</v>
      </c>
      <c r="K7963">
        <v>0</v>
      </c>
      <c r="L7963">
        <v>0</v>
      </c>
      <c r="M7963">
        <v>0</v>
      </c>
      <c r="N7963">
        <v>0</v>
      </c>
    </row>
    <row r="7964" spans="1:14" x14ac:dyDescent="0.15">
      <c r="A7964" t="str">
        <f t="shared" si="130"/>
        <v>202008_300_4562342690043</v>
      </c>
      <c r="B7964">
        <v>202008</v>
      </c>
      <c r="C7964">
        <v>300</v>
      </c>
      <c r="D7964" t="s">
        <v>71</v>
      </c>
      <c r="E7964" s="9">
        <v>4562342690043</v>
      </c>
      <c r="F7964">
        <v>0</v>
      </c>
      <c r="G7964">
        <v>0</v>
      </c>
      <c r="H7964" t="s">
        <v>21</v>
      </c>
      <c r="I7964" t="s">
        <v>19</v>
      </c>
      <c r="J7964" t="s">
        <v>329</v>
      </c>
      <c r="K7964">
        <v>16</v>
      </c>
      <c r="L7964">
        <v>0</v>
      </c>
      <c r="M7964">
        <v>0</v>
      </c>
      <c r="N7964">
        <v>0</v>
      </c>
    </row>
    <row r="7965" spans="1:14" x14ac:dyDescent="0.15">
      <c r="A7965" t="str">
        <f t="shared" si="130"/>
        <v>202008_300_4562342690067</v>
      </c>
      <c r="B7965">
        <v>202008</v>
      </c>
      <c r="C7965">
        <v>300</v>
      </c>
      <c r="D7965" t="s">
        <v>71</v>
      </c>
      <c r="E7965" s="9">
        <v>4562342690067</v>
      </c>
      <c r="F7965">
        <v>0</v>
      </c>
      <c r="G7965">
        <v>0</v>
      </c>
      <c r="H7965" t="s">
        <v>23</v>
      </c>
      <c r="I7965" t="s">
        <v>19</v>
      </c>
      <c r="J7965" t="s">
        <v>329</v>
      </c>
      <c r="K7965">
        <v>20</v>
      </c>
      <c r="L7965">
        <v>0</v>
      </c>
      <c r="M7965">
        <v>0</v>
      </c>
      <c r="N7965">
        <v>0</v>
      </c>
    </row>
    <row r="7966" spans="1:14" x14ac:dyDescent="0.15">
      <c r="A7966" t="str">
        <f t="shared" si="130"/>
        <v>202008_300_4562342690074</v>
      </c>
      <c r="B7966">
        <v>202008</v>
      </c>
      <c r="C7966">
        <v>300</v>
      </c>
      <c r="D7966" t="s">
        <v>71</v>
      </c>
      <c r="E7966" s="9">
        <v>4562342690074</v>
      </c>
      <c r="F7966">
        <v>0</v>
      </c>
      <c r="G7966">
        <v>0</v>
      </c>
      <c r="H7966" t="s">
        <v>24</v>
      </c>
      <c r="I7966" t="s">
        <v>19</v>
      </c>
      <c r="J7966" t="s">
        <v>329</v>
      </c>
      <c r="K7966">
        <v>4</v>
      </c>
      <c r="L7966">
        <v>0</v>
      </c>
      <c r="M7966">
        <v>0</v>
      </c>
      <c r="N7966">
        <v>0</v>
      </c>
    </row>
    <row r="7967" spans="1:14" x14ac:dyDescent="0.15">
      <c r="A7967" t="str">
        <f t="shared" si="130"/>
        <v>202008_300_4562342690081</v>
      </c>
      <c r="B7967">
        <v>202008</v>
      </c>
      <c r="C7967">
        <v>300</v>
      </c>
      <c r="D7967" t="s">
        <v>71</v>
      </c>
      <c r="E7967" s="9">
        <v>4562342690081</v>
      </c>
      <c r="F7967">
        <v>0</v>
      </c>
      <c r="G7967">
        <v>0</v>
      </c>
      <c r="H7967" t="s">
        <v>25</v>
      </c>
      <c r="I7967" t="s">
        <v>19</v>
      </c>
      <c r="J7967" t="s">
        <v>329</v>
      </c>
      <c r="K7967">
        <v>0</v>
      </c>
      <c r="L7967">
        <v>0</v>
      </c>
      <c r="M7967">
        <v>0</v>
      </c>
      <c r="N7967">
        <v>0</v>
      </c>
    </row>
    <row r="7968" spans="1:14" x14ac:dyDescent="0.15">
      <c r="A7968" t="str">
        <f t="shared" si="130"/>
        <v>202008_320_4562342690029</v>
      </c>
      <c r="B7968">
        <v>202008</v>
      </c>
      <c r="C7968">
        <v>320</v>
      </c>
      <c r="D7968" t="s">
        <v>82</v>
      </c>
      <c r="E7968" s="9">
        <v>4562342690029</v>
      </c>
      <c r="F7968">
        <v>0</v>
      </c>
      <c r="G7968">
        <v>0</v>
      </c>
      <c r="H7968" t="s">
        <v>18</v>
      </c>
      <c r="I7968" t="s">
        <v>19</v>
      </c>
      <c r="J7968" t="s">
        <v>329</v>
      </c>
      <c r="K7968">
        <v>18</v>
      </c>
      <c r="L7968">
        <v>0</v>
      </c>
      <c r="M7968">
        <v>0</v>
      </c>
      <c r="N7968">
        <v>0</v>
      </c>
    </row>
    <row r="7969" spans="1:14" x14ac:dyDescent="0.15">
      <c r="A7969" t="str">
        <f t="shared" si="130"/>
        <v>202008_320_4562342690036</v>
      </c>
      <c r="B7969">
        <v>202008</v>
      </c>
      <c r="C7969">
        <v>320</v>
      </c>
      <c r="D7969" t="s">
        <v>82</v>
      </c>
      <c r="E7969" s="9">
        <v>4562342690036</v>
      </c>
      <c r="F7969">
        <v>0</v>
      </c>
      <c r="G7969">
        <v>0</v>
      </c>
      <c r="H7969" t="s">
        <v>20</v>
      </c>
      <c r="I7969" t="s">
        <v>19</v>
      </c>
      <c r="J7969" t="s">
        <v>329</v>
      </c>
      <c r="K7969">
        <v>6</v>
      </c>
      <c r="L7969">
        <v>0</v>
      </c>
      <c r="M7969">
        <v>0</v>
      </c>
      <c r="N7969">
        <v>0</v>
      </c>
    </row>
    <row r="7970" spans="1:14" x14ac:dyDescent="0.15">
      <c r="A7970" t="str">
        <f t="shared" si="130"/>
        <v>202008_320_4562342690050</v>
      </c>
      <c r="B7970">
        <v>202008</v>
      </c>
      <c r="C7970">
        <v>320</v>
      </c>
      <c r="D7970" t="s">
        <v>82</v>
      </c>
      <c r="E7970" s="9">
        <v>4562342690050</v>
      </c>
      <c r="F7970">
        <v>0</v>
      </c>
      <c r="G7970">
        <v>0</v>
      </c>
      <c r="H7970" t="s">
        <v>22</v>
      </c>
      <c r="I7970" t="s">
        <v>19</v>
      </c>
      <c r="J7970" t="s">
        <v>329</v>
      </c>
      <c r="K7970">
        <v>7</v>
      </c>
      <c r="L7970">
        <v>0</v>
      </c>
      <c r="M7970">
        <v>0</v>
      </c>
      <c r="N7970">
        <v>0</v>
      </c>
    </row>
    <row r="7971" spans="1:14" x14ac:dyDescent="0.15">
      <c r="A7971" t="str">
        <f t="shared" si="130"/>
        <v>202008_320_4562342690043</v>
      </c>
      <c r="B7971">
        <v>202008</v>
      </c>
      <c r="C7971">
        <v>320</v>
      </c>
      <c r="D7971" t="s">
        <v>82</v>
      </c>
      <c r="E7971" s="9">
        <v>4562342690043</v>
      </c>
      <c r="F7971">
        <v>0</v>
      </c>
      <c r="G7971">
        <v>0</v>
      </c>
      <c r="H7971" t="s">
        <v>21</v>
      </c>
      <c r="I7971" t="s">
        <v>19</v>
      </c>
      <c r="J7971" t="s">
        <v>329</v>
      </c>
      <c r="K7971">
        <v>16</v>
      </c>
      <c r="L7971">
        <v>1</v>
      </c>
      <c r="M7971">
        <v>0</v>
      </c>
      <c r="N7971">
        <v>0</v>
      </c>
    </row>
    <row r="7972" spans="1:14" x14ac:dyDescent="0.15">
      <c r="A7972" t="str">
        <f t="shared" si="130"/>
        <v>202008_320_4562342690067</v>
      </c>
      <c r="B7972">
        <v>202008</v>
      </c>
      <c r="C7972">
        <v>320</v>
      </c>
      <c r="D7972" t="s">
        <v>82</v>
      </c>
      <c r="E7972" s="9">
        <v>4562342690067</v>
      </c>
      <c r="F7972">
        <v>0</v>
      </c>
      <c r="G7972">
        <v>0</v>
      </c>
      <c r="H7972" t="s">
        <v>23</v>
      </c>
      <c r="I7972" t="s">
        <v>19</v>
      </c>
      <c r="J7972" t="s">
        <v>329</v>
      </c>
      <c r="K7972">
        <v>23</v>
      </c>
      <c r="L7972">
        <v>0</v>
      </c>
      <c r="M7972">
        <v>0</v>
      </c>
      <c r="N7972">
        <v>0</v>
      </c>
    </row>
    <row r="7973" spans="1:14" x14ac:dyDescent="0.15">
      <c r="A7973" t="str">
        <f t="shared" si="130"/>
        <v>202008_320_4562342690074</v>
      </c>
      <c r="B7973">
        <v>202008</v>
      </c>
      <c r="C7973">
        <v>320</v>
      </c>
      <c r="D7973" t="s">
        <v>82</v>
      </c>
      <c r="E7973" s="9">
        <v>4562342690074</v>
      </c>
      <c r="F7973">
        <v>0</v>
      </c>
      <c r="G7973">
        <v>0</v>
      </c>
      <c r="H7973" t="s">
        <v>24</v>
      </c>
      <c r="I7973" t="s">
        <v>19</v>
      </c>
      <c r="J7973" t="s">
        <v>329</v>
      </c>
      <c r="K7973">
        <v>18</v>
      </c>
      <c r="L7973">
        <v>0</v>
      </c>
      <c r="M7973">
        <v>0</v>
      </c>
      <c r="N7973">
        <v>0</v>
      </c>
    </row>
    <row r="7974" spans="1:14" x14ac:dyDescent="0.15">
      <c r="A7974" t="str">
        <f t="shared" si="130"/>
        <v>202008_320_4562342690081</v>
      </c>
      <c r="B7974">
        <v>202008</v>
      </c>
      <c r="C7974">
        <v>320</v>
      </c>
      <c r="D7974" t="s">
        <v>82</v>
      </c>
      <c r="E7974" s="9">
        <v>4562342690081</v>
      </c>
      <c r="F7974">
        <v>0</v>
      </c>
      <c r="G7974">
        <v>0</v>
      </c>
      <c r="H7974" t="s">
        <v>25</v>
      </c>
      <c r="I7974" t="s">
        <v>19</v>
      </c>
      <c r="J7974" t="s">
        <v>329</v>
      </c>
      <c r="K7974">
        <v>2</v>
      </c>
      <c r="L7974">
        <v>0</v>
      </c>
      <c r="M7974">
        <v>0</v>
      </c>
      <c r="N7974">
        <v>0</v>
      </c>
    </row>
    <row r="7975" spans="1:14" x14ac:dyDescent="0.15">
      <c r="A7975" t="str">
        <f t="shared" si="130"/>
        <v>202008_8_4562342690029</v>
      </c>
      <c r="B7975">
        <v>202008</v>
      </c>
      <c r="C7975">
        <v>8</v>
      </c>
      <c r="D7975" t="s">
        <v>36</v>
      </c>
      <c r="E7975" s="9">
        <v>4562342690029</v>
      </c>
      <c r="F7975">
        <v>0</v>
      </c>
      <c r="G7975">
        <v>0</v>
      </c>
      <c r="H7975" t="s">
        <v>18</v>
      </c>
      <c r="I7975" t="s">
        <v>19</v>
      </c>
      <c r="J7975" t="s">
        <v>329</v>
      </c>
      <c r="K7975">
        <v>9</v>
      </c>
      <c r="L7975">
        <v>0</v>
      </c>
      <c r="M7975">
        <v>0</v>
      </c>
      <c r="N7975">
        <v>0</v>
      </c>
    </row>
    <row r="7976" spans="1:14" x14ac:dyDescent="0.15">
      <c r="A7976" t="str">
        <f t="shared" si="130"/>
        <v>202008_8_4562342690036</v>
      </c>
      <c r="B7976">
        <v>202008</v>
      </c>
      <c r="C7976">
        <v>8</v>
      </c>
      <c r="D7976" t="s">
        <v>36</v>
      </c>
      <c r="E7976" s="9">
        <v>4562342690036</v>
      </c>
      <c r="F7976">
        <v>0</v>
      </c>
      <c r="G7976">
        <v>0</v>
      </c>
      <c r="H7976" t="s">
        <v>20</v>
      </c>
      <c r="I7976" t="s">
        <v>19</v>
      </c>
      <c r="J7976" t="s">
        <v>329</v>
      </c>
      <c r="K7976">
        <v>5</v>
      </c>
      <c r="L7976">
        <v>0</v>
      </c>
      <c r="M7976">
        <v>0</v>
      </c>
      <c r="N7976">
        <v>0</v>
      </c>
    </row>
    <row r="7977" spans="1:14" x14ac:dyDescent="0.15">
      <c r="A7977" t="str">
        <f t="shared" si="130"/>
        <v>202008_8_4562342690050</v>
      </c>
      <c r="B7977">
        <v>202008</v>
      </c>
      <c r="C7977">
        <v>8</v>
      </c>
      <c r="D7977" t="s">
        <v>36</v>
      </c>
      <c r="E7977" s="9">
        <v>4562342690050</v>
      </c>
      <c r="F7977">
        <v>0</v>
      </c>
      <c r="G7977">
        <v>0</v>
      </c>
      <c r="H7977" t="s">
        <v>22</v>
      </c>
      <c r="I7977" t="s">
        <v>19</v>
      </c>
      <c r="J7977" t="s">
        <v>329</v>
      </c>
      <c r="K7977">
        <v>4</v>
      </c>
      <c r="L7977">
        <v>0</v>
      </c>
      <c r="M7977">
        <v>0</v>
      </c>
      <c r="N7977">
        <v>0</v>
      </c>
    </row>
    <row r="7978" spans="1:14" x14ac:dyDescent="0.15">
      <c r="A7978" t="str">
        <f t="shared" si="130"/>
        <v>202008_8_4562342690043</v>
      </c>
      <c r="B7978">
        <v>202008</v>
      </c>
      <c r="C7978">
        <v>8</v>
      </c>
      <c r="D7978" t="s">
        <v>36</v>
      </c>
      <c r="E7978" s="9">
        <v>4562342690043</v>
      </c>
      <c r="F7978">
        <v>0</v>
      </c>
      <c r="G7978">
        <v>0</v>
      </c>
      <c r="H7978" t="s">
        <v>21</v>
      </c>
      <c r="I7978" t="s">
        <v>19</v>
      </c>
      <c r="J7978" t="s">
        <v>329</v>
      </c>
      <c r="K7978">
        <v>9</v>
      </c>
      <c r="L7978">
        <v>0</v>
      </c>
      <c r="M7978">
        <v>0</v>
      </c>
      <c r="N7978">
        <v>0</v>
      </c>
    </row>
    <row r="7979" spans="1:14" x14ac:dyDescent="0.15">
      <c r="A7979" t="str">
        <f t="shared" si="130"/>
        <v>202008_8_4562342690067</v>
      </c>
      <c r="B7979">
        <v>202008</v>
      </c>
      <c r="C7979">
        <v>8</v>
      </c>
      <c r="D7979" t="s">
        <v>36</v>
      </c>
      <c r="E7979" s="9">
        <v>4562342690067</v>
      </c>
      <c r="F7979">
        <v>0</v>
      </c>
      <c r="G7979">
        <v>0</v>
      </c>
      <c r="H7979" t="s">
        <v>23</v>
      </c>
      <c r="I7979" t="s">
        <v>19</v>
      </c>
      <c r="J7979" t="s">
        <v>329</v>
      </c>
      <c r="K7979">
        <v>19</v>
      </c>
      <c r="L7979">
        <v>0</v>
      </c>
      <c r="M7979">
        <v>0</v>
      </c>
      <c r="N7979">
        <v>0</v>
      </c>
    </row>
    <row r="7980" spans="1:14" x14ac:dyDescent="0.15">
      <c r="A7980" t="str">
        <f t="shared" si="130"/>
        <v>202008_8_4562342690074</v>
      </c>
      <c r="B7980">
        <v>202008</v>
      </c>
      <c r="C7980">
        <v>8</v>
      </c>
      <c r="D7980" t="s">
        <v>36</v>
      </c>
      <c r="E7980" s="9">
        <v>4562342690074</v>
      </c>
      <c r="F7980">
        <v>0</v>
      </c>
      <c r="G7980">
        <v>0</v>
      </c>
      <c r="H7980" t="s">
        <v>24</v>
      </c>
      <c r="I7980" t="s">
        <v>19</v>
      </c>
      <c r="J7980" t="s">
        <v>329</v>
      </c>
      <c r="K7980">
        <v>11</v>
      </c>
      <c r="L7980">
        <v>0</v>
      </c>
      <c r="M7980">
        <v>0</v>
      </c>
      <c r="N7980">
        <v>0</v>
      </c>
    </row>
    <row r="7981" spans="1:14" x14ac:dyDescent="0.15">
      <c r="A7981" t="str">
        <f t="shared" si="130"/>
        <v>202008_8_4562342690081</v>
      </c>
      <c r="B7981">
        <v>202008</v>
      </c>
      <c r="C7981">
        <v>8</v>
      </c>
      <c r="D7981" t="s">
        <v>36</v>
      </c>
      <c r="E7981" s="9">
        <v>4562342690081</v>
      </c>
      <c r="F7981">
        <v>0</v>
      </c>
      <c r="G7981">
        <v>0</v>
      </c>
      <c r="H7981" t="s">
        <v>25</v>
      </c>
      <c r="I7981" t="s">
        <v>19</v>
      </c>
      <c r="J7981" t="s">
        <v>329</v>
      </c>
      <c r="K7981">
        <v>3</v>
      </c>
      <c r="L7981">
        <v>0</v>
      </c>
      <c r="M7981">
        <v>0</v>
      </c>
      <c r="N7981">
        <v>0</v>
      </c>
    </row>
    <row r="7982" spans="1:14" x14ac:dyDescent="0.15">
      <c r="A7982" t="str">
        <f t="shared" si="130"/>
        <v>202008_39_4562342690029</v>
      </c>
      <c r="B7982">
        <v>202008</v>
      </c>
      <c r="C7982">
        <v>39</v>
      </c>
      <c r="D7982" t="s">
        <v>40</v>
      </c>
      <c r="E7982" s="9">
        <v>4562342690029</v>
      </c>
      <c r="F7982">
        <v>0</v>
      </c>
      <c r="G7982">
        <v>0</v>
      </c>
      <c r="H7982" t="s">
        <v>18</v>
      </c>
      <c r="I7982" t="s">
        <v>19</v>
      </c>
      <c r="J7982" t="s">
        <v>329</v>
      </c>
      <c r="K7982">
        <v>16</v>
      </c>
      <c r="L7982">
        <v>0</v>
      </c>
      <c r="M7982">
        <v>0</v>
      </c>
      <c r="N7982">
        <v>0</v>
      </c>
    </row>
    <row r="7983" spans="1:14" x14ac:dyDescent="0.15">
      <c r="A7983" t="str">
        <f t="shared" si="130"/>
        <v>202008_39_4562342690036</v>
      </c>
      <c r="B7983">
        <v>202008</v>
      </c>
      <c r="C7983">
        <v>39</v>
      </c>
      <c r="D7983" t="s">
        <v>40</v>
      </c>
      <c r="E7983" s="9">
        <v>4562342690036</v>
      </c>
      <c r="F7983">
        <v>0</v>
      </c>
      <c r="G7983">
        <v>0</v>
      </c>
      <c r="H7983" t="s">
        <v>20</v>
      </c>
      <c r="I7983" t="s">
        <v>19</v>
      </c>
      <c r="J7983" t="s">
        <v>329</v>
      </c>
      <c r="K7983">
        <v>2</v>
      </c>
      <c r="L7983">
        <v>1</v>
      </c>
      <c r="M7983">
        <v>0</v>
      </c>
      <c r="N7983">
        <v>0</v>
      </c>
    </row>
    <row r="7984" spans="1:14" x14ac:dyDescent="0.15">
      <c r="A7984" t="str">
        <f t="shared" si="130"/>
        <v>202008_39_4562342690050</v>
      </c>
      <c r="B7984">
        <v>202008</v>
      </c>
      <c r="C7984">
        <v>39</v>
      </c>
      <c r="D7984" t="s">
        <v>40</v>
      </c>
      <c r="E7984" s="9">
        <v>4562342690050</v>
      </c>
      <c r="F7984">
        <v>0</v>
      </c>
      <c r="G7984">
        <v>0</v>
      </c>
      <c r="H7984" t="s">
        <v>22</v>
      </c>
      <c r="I7984" t="s">
        <v>19</v>
      </c>
      <c r="J7984" t="s">
        <v>329</v>
      </c>
      <c r="K7984">
        <v>1</v>
      </c>
      <c r="L7984">
        <v>0</v>
      </c>
      <c r="M7984">
        <v>0</v>
      </c>
      <c r="N7984">
        <v>0</v>
      </c>
    </row>
    <row r="7985" spans="1:14" x14ac:dyDescent="0.15">
      <c r="A7985" t="str">
        <f t="shared" si="130"/>
        <v>202008_39_4562342690043</v>
      </c>
      <c r="B7985">
        <v>202008</v>
      </c>
      <c r="C7985">
        <v>39</v>
      </c>
      <c r="D7985" t="s">
        <v>40</v>
      </c>
      <c r="E7985" s="9">
        <v>4562342690043</v>
      </c>
      <c r="F7985">
        <v>0</v>
      </c>
      <c r="G7985">
        <v>0</v>
      </c>
      <c r="H7985" t="s">
        <v>21</v>
      </c>
      <c r="I7985" t="s">
        <v>19</v>
      </c>
      <c r="J7985" t="s">
        <v>329</v>
      </c>
      <c r="K7985">
        <v>8</v>
      </c>
      <c r="L7985">
        <v>1</v>
      </c>
      <c r="M7985">
        <v>0</v>
      </c>
      <c r="N7985">
        <v>0</v>
      </c>
    </row>
    <row r="7986" spans="1:14" x14ac:dyDescent="0.15">
      <c r="A7986" t="str">
        <f t="shared" si="130"/>
        <v>202008_39_4562342690067</v>
      </c>
      <c r="B7986">
        <v>202008</v>
      </c>
      <c r="C7986">
        <v>39</v>
      </c>
      <c r="D7986" t="s">
        <v>40</v>
      </c>
      <c r="E7986" s="9">
        <v>4562342690067</v>
      </c>
      <c r="F7986">
        <v>0</v>
      </c>
      <c r="G7986">
        <v>0</v>
      </c>
      <c r="H7986" t="s">
        <v>23</v>
      </c>
      <c r="I7986" t="s">
        <v>19</v>
      </c>
      <c r="J7986" t="s">
        <v>329</v>
      </c>
      <c r="K7986">
        <v>12</v>
      </c>
      <c r="L7986">
        <v>0</v>
      </c>
      <c r="M7986">
        <v>0</v>
      </c>
      <c r="N7986">
        <v>0</v>
      </c>
    </row>
    <row r="7987" spans="1:14" x14ac:dyDescent="0.15">
      <c r="A7987" t="str">
        <f t="shared" si="130"/>
        <v>202008_39_4562342690074</v>
      </c>
      <c r="B7987">
        <v>202008</v>
      </c>
      <c r="C7987">
        <v>39</v>
      </c>
      <c r="D7987" t="s">
        <v>40</v>
      </c>
      <c r="E7987" s="9">
        <v>4562342690074</v>
      </c>
      <c r="F7987">
        <v>0</v>
      </c>
      <c r="G7987">
        <v>0</v>
      </c>
      <c r="H7987" t="s">
        <v>24</v>
      </c>
      <c r="I7987" t="s">
        <v>19</v>
      </c>
      <c r="J7987" t="s">
        <v>329</v>
      </c>
      <c r="K7987">
        <v>14</v>
      </c>
      <c r="L7987">
        <v>1</v>
      </c>
      <c r="M7987">
        <v>0</v>
      </c>
      <c r="N7987">
        <v>0</v>
      </c>
    </row>
    <row r="7988" spans="1:14" x14ac:dyDescent="0.15">
      <c r="A7988" t="str">
        <f t="shared" ref="A7988:A8051" si="131">B7988&amp;"_"&amp;C7988&amp;"_"&amp;E7988</f>
        <v>202008_39_4562342690081</v>
      </c>
      <c r="B7988">
        <v>202008</v>
      </c>
      <c r="C7988">
        <v>39</v>
      </c>
      <c r="D7988" t="s">
        <v>40</v>
      </c>
      <c r="E7988" s="9">
        <v>4562342690081</v>
      </c>
      <c r="F7988">
        <v>0</v>
      </c>
      <c r="G7988">
        <v>0</v>
      </c>
      <c r="H7988" t="s">
        <v>25</v>
      </c>
      <c r="I7988" t="s">
        <v>19</v>
      </c>
      <c r="J7988" t="s">
        <v>329</v>
      </c>
      <c r="K7988">
        <v>3</v>
      </c>
      <c r="L7988">
        <v>0</v>
      </c>
      <c r="M7988">
        <v>0</v>
      </c>
      <c r="N7988">
        <v>0</v>
      </c>
    </row>
    <row r="7989" spans="1:14" x14ac:dyDescent="0.15">
      <c r="A7989" t="str">
        <f t="shared" si="131"/>
        <v>202008_44_4562342690029</v>
      </c>
      <c r="B7989">
        <v>202008</v>
      </c>
      <c r="C7989">
        <v>44</v>
      </c>
      <c r="D7989" t="s">
        <v>42</v>
      </c>
      <c r="E7989" s="9">
        <v>4562342690029</v>
      </c>
      <c r="F7989">
        <v>0</v>
      </c>
      <c r="G7989">
        <v>0</v>
      </c>
      <c r="H7989" t="s">
        <v>18</v>
      </c>
      <c r="I7989" t="s">
        <v>19</v>
      </c>
      <c r="J7989" t="s">
        <v>329</v>
      </c>
      <c r="K7989">
        <v>5</v>
      </c>
      <c r="L7989">
        <v>0</v>
      </c>
      <c r="M7989">
        <v>0</v>
      </c>
      <c r="N7989">
        <v>0</v>
      </c>
    </row>
    <row r="7990" spans="1:14" x14ac:dyDescent="0.15">
      <c r="A7990" t="str">
        <f t="shared" si="131"/>
        <v>202008_44_4562342690036</v>
      </c>
      <c r="B7990">
        <v>202008</v>
      </c>
      <c r="C7990">
        <v>44</v>
      </c>
      <c r="D7990" t="s">
        <v>42</v>
      </c>
      <c r="E7990" s="9">
        <v>4562342690036</v>
      </c>
      <c r="F7990">
        <v>0</v>
      </c>
      <c r="G7990">
        <v>0</v>
      </c>
      <c r="H7990" t="s">
        <v>20</v>
      </c>
      <c r="I7990" t="s">
        <v>19</v>
      </c>
      <c r="J7990" t="s">
        <v>329</v>
      </c>
      <c r="K7990">
        <v>4</v>
      </c>
      <c r="L7990">
        <v>0</v>
      </c>
      <c r="M7990">
        <v>0</v>
      </c>
      <c r="N7990">
        <v>0</v>
      </c>
    </row>
    <row r="7991" spans="1:14" x14ac:dyDescent="0.15">
      <c r="A7991" t="str">
        <f t="shared" si="131"/>
        <v>202008_44_4562342690050</v>
      </c>
      <c r="B7991">
        <v>202008</v>
      </c>
      <c r="C7991">
        <v>44</v>
      </c>
      <c r="D7991" t="s">
        <v>42</v>
      </c>
      <c r="E7991" s="9">
        <v>4562342690050</v>
      </c>
      <c r="F7991">
        <v>0</v>
      </c>
      <c r="G7991">
        <v>0</v>
      </c>
      <c r="H7991" t="s">
        <v>22</v>
      </c>
      <c r="I7991" t="s">
        <v>19</v>
      </c>
      <c r="J7991" t="s">
        <v>329</v>
      </c>
      <c r="K7991">
        <v>6</v>
      </c>
      <c r="L7991">
        <v>0</v>
      </c>
      <c r="M7991">
        <v>0</v>
      </c>
      <c r="N7991">
        <v>0</v>
      </c>
    </row>
    <row r="7992" spans="1:14" x14ac:dyDescent="0.15">
      <c r="A7992" t="str">
        <f t="shared" si="131"/>
        <v>202008_44_4562342690043</v>
      </c>
      <c r="B7992">
        <v>202008</v>
      </c>
      <c r="C7992">
        <v>44</v>
      </c>
      <c r="D7992" t="s">
        <v>42</v>
      </c>
      <c r="E7992" s="9">
        <v>4562342690043</v>
      </c>
      <c r="F7992">
        <v>0</v>
      </c>
      <c r="G7992">
        <v>0</v>
      </c>
      <c r="H7992" t="s">
        <v>21</v>
      </c>
      <c r="I7992" t="s">
        <v>19</v>
      </c>
      <c r="J7992" t="s">
        <v>329</v>
      </c>
      <c r="K7992">
        <v>10</v>
      </c>
      <c r="L7992">
        <v>0</v>
      </c>
      <c r="M7992">
        <v>0</v>
      </c>
      <c r="N7992">
        <v>0</v>
      </c>
    </row>
    <row r="7993" spans="1:14" x14ac:dyDescent="0.15">
      <c r="A7993" t="str">
        <f t="shared" si="131"/>
        <v>202008_44_4562342690067</v>
      </c>
      <c r="B7993">
        <v>202008</v>
      </c>
      <c r="C7993">
        <v>44</v>
      </c>
      <c r="D7993" t="s">
        <v>42</v>
      </c>
      <c r="E7993" s="9">
        <v>4562342690067</v>
      </c>
      <c r="F7993">
        <v>0</v>
      </c>
      <c r="G7993">
        <v>0</v>
      </c>
      <c r="H7993" t="s">
        <v>23</v>
      </c>
      <c r="I7993" t="s">
        <v>19</v>
      </c>
      <c r="J7993" t="s">
        <v>329</v>
      </c>
      <c r="K7993">
        <v>17</v>
      </c>
      <c r="L7993">
        <v>1</v>
      </c>
      <c r="M7993">
        <v>0</v>
      </c>
      <c r="N7993">
        <v>0</v>
      </c>
    </row>
    <row r="7994" spans="1:14" x14ac:dyDescent="0.15">
      <c r="A7994" t="str">
        <f t="shared" si="131"/>
        <v>202008_44_4562342690074</v>
      </c>
      <c r="B7994">
        <v>202008</v>
      </c>
      <c r="C7994">
        <v>44</v>
      </c>
      <c r="D7994" t="s">
        <v>42</v>
      </c>
      <c r="E7994" s="9">
        <v>4562342690074</v>
      </c>
      <c r="F7994">
        <v>0</v>
      </c>
      <c r="G7994">
        <v>0</v>
      </c>
      <c r="H7994" t="s">
        <v>24</v>
      </c>
      <c r="I7994" t="s">
        <v>19</v>
      </c>
      <c r="J7994" t="s">
        <v>329</v>
      </c>
      <c r="K7994">
        <v>17</v>
      </c>
      <c r="L7994">
        <v>0</v>
      </c>
      <c r="M7994">
        <v>0</v>
      </c>
      <c r="N7994">
        <v>0</v>
      </c>
    </row>
    <row r="7995" spans="1:14" x14ac:dyDescent="0.15">
      <c r="A7995" t="str">
        <f t="shared" si="131"/>
        <v>202008_44_4562342690081</v>
      </c>
      <c r="B7995">
        <v>202008</v>
      </c>
      <c r="C7995">
        <v>44</v>
      </c>
      <c r="D7995" t="s">
        <v>42</v>
      </c>
      <c r="E7995" s="9">
        <v>4562342690081</v>
      </c>
      <c r="F7995">
        <v>0</v>
      </c>
      <c r="G7995">
        <v>0</v>
      </c>
      <c r="H7995" t="s">
        <v>25</v>
      </c>
      <c r="I7995" t="s">
        <v>19</v>
      </c>
      <c r="J7995" t="s">
        <v>329</v>
      </c>
      <c r="K7995">
        <v>6</v>
      </c>
      <c r="L7995">
        <v>0</v>
      </c>
      <c r="M7995">
        <v>0</v>
      </c>
      <c r="N7995">
        <v>0</v>
      </c>
    </row>
    <row r="7996" spans="1:14" x14ac:dyDescent="0.15">
      <c r="A7996" t="str">
        <f t="shared" si="131"/>
        <v>202008_78_4562342690029</v>
      </c>
      <c r="B7996">
        <v>202008</v>
      </c>
      <c r="C7996">
        <v>78</v>
      </c>
      <c r="D7996" t="s">
        <v>45</v>
      </c>
      <c r="E7996" s="9">
        <v>4562342690029</v>
      </c>
      <c r="F7996">
        <v>0</v>
      </c>
      <c r="G7996">
        <v>0</v>
      </c>
      <c r="H7996" t="s">
        <v>18</v>
      </c>
      <c r="I7996" t="s">
        <v>19</v>
      </c>
      <c r="J7996" t="s">
        <v>329</v>
      </c>
      <c r="K7996">
        <v>3</v>
      </c>
      <c r="L7996">
        <v>2</v>
      </c>
      <c r="M7996">
        <v>0</v>
      </c>
      <c r="N7996">
        <v>0</v>
      </c>
    </row>
    <row r="7997" spans="1:14" x14ac:dyDescent="0.15">
      <c r="A7997" t="str">
        <f t="shared" si="131"/>
        <v>202008_78_4562342690036</v>
      </c>
      <c r="B7997">
        <v>202008</v>
      </c>
      <c r="C7997">
        <v>78</v>
      </c>
      <c r="D7997" t="s">
        <v>45</v>
      </c>
      <c r="E7997" s="9">
        <v>4562342690036</v>
      </c>
      <c r="F7997">
        <v>0</v>
      </c>
      <c r="G7997">
        <v>0</v>
      </c>
      <c r="H7997" t="s">
        <v>20</v>
      </c>
      <c r="I7997" t="s">
        <v>19</v>
      </c>
      <c r="J7997" t="s">
        <v>329</v>
      </c>
      <c r="K7997">
        <v>3</v>
      </c>
      <c r="L7997">
        <v>1</v>
      </c>
      <c r="M7997">
        <v>0</v>
      </c>
      <c r="N7997">
        <v>0</v>
      </c>
    </row>
    <row r="7998" spans="1:14" x14ac:dyDescent="0.15">
      <c r="A7998" t="str">
        <f t="shared" si="131"/>
        <v>202008_78_4562342690050</v>
      </c>
      <c r="B7998">
        <v>202008</v>
      </c>
      <c r="C7998">
        <v>78</v>
      </c>
      <c r="D7998" t="s">
        <v>45</v>
      </c>
      <c r="E7998" s="9">
        <v>4562342690050</v>
      </c>
      <c r="F7998">
        <v>0</v>
      </c>
      <c r="G7998">
        <v>0</v>
      </c>
      <c r="H7998" t="s">
        <v>22</v>
      </c>
      <c r="I7998" t="s">
        <v>19</v>
      </c>
      <c r="J7998" t="s">
        <v>329</v>
      </c>
      <c r="K7998">
        <v>7</v>
      </c>
      <c r="L7998">
        <v>0</v>
      </c>
      <c r="M7998">
        <v>0</v>
      </c>
      <c r="N7998">
        <v>0</v>
      </c>
    </row>
    <row r="7999" spans="1:14" x14ac:dyDescent="0.15">
      <c r="A7999" t="str">
        <f t="shared" si="131"/>
        <v>202008_78_4562342690043</v>
      </c>
      <c r="B7999">
        <v>202008</v>
      </c>
      <c r="C7999">
        <v>78</v>
      </c>
      <c r="D7999" t="s">
        <v>45</v>
      </c>
      <c r="E7999" s="9">
        <v>4562342690043</v>
      </c>
      <c r="F7999">
        <v>0</v>
      </c>
      <c r="G7999">
        <v>0</v>
      </c>
      <c r="H7999" t="s">
        <v>21</v>
      </c>
      <c r="I7999" t="s">
        <v>19</v>
      </c>
      <c r="J7999" t="s">
        <v>329</v>
      </c>
      <c r="K7999">
        <v>5</v>
      </c>
      <c r="L7999">
        <v>0</v>
      </c>
      <c r="M7999">
        <v>0</v>
      </c>
      <c r="N7999">
        <v>0</v>
      </c>
    </row>
    <row r="8000" spans="1:14" x14ac:dyDescent="0.15">
      <c r="A8000" t="str">
        <f t="shared" si="131"/>
        <v>202008_78_4562342690067</v>
      </c>
      <c r="B8000">
        <v>202008</v>
      </c>
      <c r="C8000">
        <v>78</v>
      </c>
      <c r="D8000" t="s">
        <v>45</v>
      </c>
      <c r="E8000" s="9">
        <v>4562342690067</v>
      </c>
      <c r="F8000">
        <v>0</v>
      </c>
      <c r="G8000">
        <v>0</v>
      </c>
      <c r="H8000" t="s">
        <v>23</v>
      </c>
      <c r="I8000" t="s">
        <v>19</v>
      </c>
      <c r="J8000" t="s">
        <v>329</v>
      </c>
      <c r="K8000">
        <v>13</v>
      </c>
      <c r="L8000">
        <v>0</v>
      </c>
      <c r="M8000">
        <v>0</v>
      </c>
      <c r="N8000">
        <v>0</v>
      </c>
    </row>
    <row r="8001" spans="1:14" x14ac:dyDescent="0.15">
      <c r="A8001" t="str">
        <f t="shared" si="131"/>
        <v>202008_78_4562342690074</v>
      </c>
      <c r="B8001">
        <v>202008</v>
      </c>
      <c r="C8001">
        <v>78</v>
      </c>
      <c r="D8001" t="s">
        <v>45</v>
      </c>
      <c r="E8001" s="9">
        <v>4562342690074</v>
      </c>
      <c r="F8001">
        <v>0</v>
      </c>
      <c r="G8001">
        <v>0</v>
      </c>
      <c r="H8001" t="s">
        <v>24</v>
      </c>
      <c r="I8001" t="s">
        <v>19</v>
      </c>
      <c r="J8001" t="s">
        <v>329</v>
      </c>
      <c r="K8001">
        <v>4</v>
      </c>
      <c r="L8001">
        <v>0</v>
      </c>
      <c r="M8001">
        <v>0</v>
      </c>
      <c r="N8001">
        <v>0</v>
      </c>
    </row>
    <row r="8002" spans="1:14" x14ac:dyDescent="0.15">
      <c r="A8002" t="str">
        <f t="shared" si="131"/>
        <v>202008_78_4562342690081</v>
      </c>
      <c r="B8002">
        <v>202008</v>
      </c>
      <c r="C8002">
        <v>78</v>
      </c>
      <c r="D8002" t="s">
        <v>45</v>
      </c>
      <c r="E8002" s="9">
        <v>4562342690081</v>
      </c>
      <c r="F8002">
        <v>0</v>
      </c>
      <c r="G8002">
        <v>0</v>
      </c>
      <c r="H8002" t="s">
        <v>25</v>
      </c>
      <c r="I8002" t="s">
        <v>19</v>
      </c>
      <c r="J8002" t="s">
        <v>329</v>
      </c>
      <c r="K8002">
        <v>0</v>
      </c>
      <c r="L8002">
        <v>0</v>
      </c>
      <c r="M8002">
        <v>0</v>
      </c>
      <c r="N8002">
        <v>0</v>
      </c>
    </row>
    <row r="8003" spans="1:14" x14ac:dyDescent="0.15">
      <c r="A8003" t="str">
        <f t="shared" si="131"/>
        <v>202008_135_4562342690029</v>
      </c>
      <c r="B8003">
        <v>202008</v>
      </c>
      <c r="C8003">
        <v>135</v>
      </c>
      <c r="D8003" t="s">
        <v>55</v>
      </c>
      <c r="E8003" s="9">
        <v>4562342690029</v>
      </c>
      <c r="F8003">
        <v>0</v>
      </c>
      <c r="G8003">
        <v>0</v>
      </c>
      <c r="H8003" t="s">
        <v>18</v>
      </c>
      <c r="I8003" t="s">
        <v>19</v>
      </c>
      <c r="J8003" t="s">
        <v>329</v>
      </c>
      <c r="K8003">
        <v>19</v>
      </c>
      <c r="L8003">
        <v>0</v>
      </c>
      <c r="M8003">
        <v>0</v>
      </c>
      <c r="N8003">
        <v>0</v>
      </c>
    </row>
    <row r="8004" spans="1:14" x14ac:dyDescent="0.15">
      <c r="A8004" t="str">
        <f t="shared" si="131"/>
        <v>202008_135_4562342690036</v>
      </c>
      <c r="B8004">
        <v>202008</v>
      </c>
      <c r="C8004">
        <v>135</v>
      </c>
      <c r="D8004" t="s">
        <v>55</v>
      </c>
      <c r="E8004" s="9">
        <v>4562342690036</v>
      </c>
      <c r="F8004">
        <v>0</v>
      </c>
      <c r="G8004">
        <v>0</v>
      </c>
      <c r="H8004" t="s">
        <v>20</v>
      </c>
      <c r="I8004" t="s">
        <v>19</v>
      </c>
      <c r="J8004" t="s">
        <v>329</v>
      </c>
      <c r="K8004">
        <v>4</v>
      </c>
      <c r="L8004">
        <v>0</v>
      </c>
      <c r="M8004">
        <v>0</v>
      </c>
      <c r="N8004">
        <v>0</v>
      </c>
    </row>
    <row r="8005" spans="1:14" x14ac:dyDescent="0.15">
      <c r="A8005" t="str">
        <f t="shared" si="131"/>
        <v>202008_135_4562342690050</v>
      </c>
      <c r="B8005">
        <v>202008</v>
      </c>
      <c r="C8005">
        <v>135</v>
      </c>
      <c r="D8005" t="s">
        <v>55</v>
      </c>
      <c r="E8005" s="9">
        <v>4562342690050</v>
      </c>
      <c r="F8005">
        <v>0</v>
      </c>
      <c r="G8005">
        <v>0</v>
      </c>
      <c r="H8005" t="s">
        <v>22</v>
      </c>
      <c r="I8005" t="s">
        <v>19</v>
      </c>
      <c r="J8005" t="s">
        <v>329</v>
      </c>
      <c r="K8005">
        <v>5</v>
      </c>
      <c r="L8005">
        <v>0</v>
      </c>
      <c r="M8005">
        <v>0</v>
      </c>
      <c r="N8005">
        <v>0</v>
      </c>
    </row>
    <row r="8006" spans="1:14" x14ac:dyDescent="0.15">
      <c r="A8006" t="str">
        <f t="shared" si="131"/>
        <v>202008_135_4562342690043</v>
      </c>
      <c r="B8006">
        <v>202008</v>
      </c>
      <c r="C8006">
        <v>135</v>
      </c>
      <c r="D8006" t="s">
        <v>55</v>
      </c>
      <c r="E8006" s="9">
        <v>4562342690043</v>
      </c>
      <c r="F8006">
        <v>0</v>
      </c>
      <c r="G8006">
        <v>0</v>
      </c>
      <c r="H8006" t="s">
        <v>21</v>
      </c>
      <c r="I8006" t="s">
        <v>19</v>
      </c>
      <c r="J8006" t="s">
        <v>329</v>
      </c>
      <c r="K8006">
        <v>13</v>
      </c>
      <c r="L8006">
        <v>1</v>
      </c>
      <c r="M8006">
        <v>0</v>
      </c>
      <c r="N8006">
        <v>0</v>
      </c>
    </row>
    <row r="8007" spans="1:14" x14ac:dyDescent="0.15">
      <c r="A8007" t="str">
        <f t="shared" si="131"/>
        <v>202008_135_4562342690067</v>
      </c>
      <c r="B8007">
        <v>202008</v>
      </c>
      <c r="C8007">
        <v>135</v>
      </c>
      <c r="D8007" t="s">
        <v>55</v>
      </c>
      <c r="E8007" s="9">
        <v>4562342690067</v>
      </c>
      <c r="F8007">
        <v>0</v>
      </c>
      <c r="G8007">
        <v>0</v>
      </c>
      <c r="H8007" t="s">
        <v>23</v>
      </c>
      <c r="I8007" t="s">
        <v>19</v>
      </c>
      <c r="J8007" t="s">
        <v>329</v>
      </c>
      <c r="K8007">
        <v>20</v>
      </c>
      <c r="L8007">
        <v>1</v>
      </c>
      <c r="M8007">
        <v>0</v>
      </c>
      <c r="N8007">
        <v>0</v>
      </c>
    </row>
    <row r="8008" spans="1:14" x14ac:dyDescent="0.15">
      <c r="A8008" t="str">
        <f t="shared" si="131"/>
        <v>202008_135_4562342690074</v>
      </c>
      <c r="B8008">
        <v>202008</v>
      </c>
      <c r="C8008">
        <v>135</v>
      </c>
      <c r="D8008" t="s">
        <v>55</v>
      </c>
      <c r="E8008" s="9">
        <v>4562342690074</v>
      </c>
      <c r="F8008">
        <v>0</v>
      </c>
      <c r="G8008">
        <v>0</v>
      </c>
      <c r="H8008" t="s">
        <v>24</v>
      </c>
      <c r="I8008" t="s">
        <v>19</v>
      </c>
      <c r="J8008" t="s">
        <v>329</v>
      </c>
      <c r="K8008">
        <v>13</v>
      </c>
      <c r="L8008">
        <v>0</v>
      </c>
      <c r="M8008">
        <v>0</v>
      </c>
      <c r="N8008">
        <v>0</v>
      </c>
    </row>
    <row r="8009" spans="1:14" x14ac:dyDescent="0.15">
      <c r="A8009" t="str">
        <f t="shared" si="131"/>
        <v>202008_135_4562342690081</v>
      </c>
      <c r="B8009">
        <v>202008</v>
      </c>
      <c r="C8009">
        <v>135</v>
      </c>
      <c r="D8009" t="s">
        <v>55</v>
      </c>
      <c r="E8009" s="9">
        <v>4562342690081</v>
      </c>
      <c r="F8009">
        <v>0</v>
      </c>
      <c r="G8009">
        <v>0</v>
      </c>
      <c r="H8009" t="s">
        <v>25</v>
      </c>
      <c r="I8009" t="s">
        <v>19</v>
      </c>
      <c r="J8009" t="s">
        <v>329</v>
      </c>
      <c r="K8009">
        <v>1</v>
      </c>
      <c r="L8009">
        <v>1</v>
      </c>
      <c r="M8009">
        <v>0</v>
      </c>
      <c r="N8009">
        <v>0</v>
      </c>
    </row>
    <row r="8010" spans="1:14" x14ac:dyDescent="0.15">
      <c r="A8010" t="str">
        <f t="shared" si="131"/>
        <v>202008_154_4562342690029</v>
      </c>
      <c r="B8010">
        <v>202008</v>
      </c>
      <c r="C8010">
        <v>154</v>
      </c>
      <c r="D8010" t="s">
        <v>57</v>
      </c>
      <c r="E8010" s="9">
        <v>4562342690029</v>
      </c>
      <c r="F8010">
        <v>0</v>
      </c>
      <c r="G8010">
        <v>0</v>
      </c>
      <c r="H8010" t="s">
        <v>18</v>
      </c>
      <c r="I8010" t="s">
        <v>19</v>
      </c>
      <c r="J8010" t="s">
        <v>329</v>
      </c>
      <c r="K8010">
        <v>15</v>
      </c>
      <c r="L8010">
        <v>0</v>
      </c>
      <c r="M8010">
        <v>0</v>
      </c>
      <c r="N8010">
        <v>0</v>
      </c>
    </row>
    <row r="8011" spans="1:14" x14ac:dyDescent="0.15">
      <c r="A8011" t="str">
        <f t="shared" si="131"/>
        <v>202008_154_4562342690036</v>
      </c>
      <c r="B8011">
        <v>202008</v>
      </c>
      <c r="C8011">
        <v>154</v>
      </c>
      <c r="D8011" t="s">
        <v>57</v>
      </c>
      <c r="E8011" s="9">
        <v>4562342690036</v>
      </c>
      <c r="F8011">
        <v>0</v>
      </c>
      <c r="G8011">
        <v>0</v>
      </c>
      <c r="H8011" t="s">
        <v>20</v>
      </c>
      <c r="I8011" t="s">
        <v>19</v>
      </c>
      <c r="J8011" t="s">
        <v>329</v>
      </c>
      <c r="K8011">
        <v>3</v>
      </c>
      <c r="L8011">
        <v>0</v>
      </c>
      <c r="M8011">
        <v>0</v>
      </c>
      <c r="N8011">
        <v>0</v>
      </c>
    </row>
    <row r="8012" spans="1:14" x14ac:dyDescent="0.15">
      <c r="A8012" t="str">
        <f t="shared" si="131"/>
        <v>202008_154_4562342690050</v>
      </c>
      <c r="B8012">
        <v>202008</v>
      </c>
      <c r="C8012">
        <v>154</v>
      </c>
      <c r="D8012" t="s">
        <v>57</v>
      </c>
      <c r="E8012" s="9">
        <v>4562342690050</v>
      </c>
      <c r="F8012">
        <v>0</v>
      </c>
      <c r="G8012">
        <v>0</v>
      </c>
      <c r="H8012" t="s">
        <v>22</v>
      </c>
      <c r="I8012" t="s">
        <v>19</v>
      </c>
      <c r="J8012" t="s">
        <v>329</v>
      </c>
      <c r="K8012">
        <v>2</v>
      </c>
      <c r="L8012">
        <v>0</v>
      </c>
      <c r="M8012">
        <v>0</v>
      </c>
      <c r="N8012">
        <v>0</v>
      </c>
    </row>
    <row r="8013" spans="1:14" x14ac:dyDescent="0.15">
      <c r="A8013" t="str">
        <f t="shared" si="131"/>
        <v>202008_154_4562342690043</v>
      </c>
      <c r="B8013">
        <v>202008</v>
      </c>
      <c r="C8013">
        <v>154</v>
      </c>
      <c r="D8013" t="s">
        <v>57</v>
      </c>
      <c r="E8013" s="9">
        <v>4562342690043</v>
      </c>
      <c r="F8013">
        <v>0</v>
      </c>
      <c r="G8013">
        <v>0</v>
      </c>
      <c r="H8013" t="s">
        <v>21</v>
      </c>
      <c r="I8013" t="s">
        <v>19</v>
      </c>
      <c r="J8013" t="s">
        <v>329</v>
      </c>
      <c r="K8013">
        <v>3</v>
      </c>
      <c r="L8013">
        <v>2</v>
      </c>
      <c r="M8013">
        <v>0</v>
      </c>
      <c r="N8013">
        <v>0</v>
      </c>
    </row>
    <row r="8014" spans="1:14" x14ac:dyDescent="0.15">
      <c r="A8014" t="str">
        <f t="shared" si="131"/>
        <v>202008_154_4562342690067</v>
      </c>
      <c r="B8014">
        <v>202008</v>
      </c>
      <c r="C8014">
        <v>154</v>
      </c>
      <c r="D8014" t="s">
        <v>57</v>
      </c>
      <c r="E8014" s="9">
        <v>4562342690067</v>
      </c>
      <c r="F8014">
        <v>0</v>
      </c>
      <c r="G8014">
        <v>0</v>
      </c>
      <c r="H8014" t="s">
        <v>23</v>
      </c>
      <c r="I8014" t="s">
        <v>19</v>
      </c>
      <c r="J8014" t="s">
        <v>329</v>
      </c>
      <c r="K8014">
        <v>14</v>
      </c>
      <c r="L8014">
        <v>1</v>
      </c>
      <c r="M8014">
        <v>0</v>
      </c>
      <c r="N8014">
        <v>0</v>
      </c>
    </row>
    <row r="8015" spans="1:14" x14ac:dyDescent="0.15">
      <c r="A8015" t="str">
        <f t="shared" si="131"/>
        <v>202008_154_4562342690074</v>
      </c>
      <c r="B8015">
        <v>202008</v>
      </c>
      <c r="C8015">
        <v>154</v>
      </c>
      <c r="D8015" t="s">
        <v>57</v>
      </c>
      <c r="E8015" s="9">
        <v>4562342690074</v>
      </c>
      <c r="F8015">
        <v>0</v>
      </c>
      <c r="G8015">
        <v>0</v>
      </c>
      <c r="H8015" t="s">
        <v>24</v>
      </c>
      <c r="I8015" t="s">
        <v>19</v>
      </c>
      <c r="J8015" t="s">
        <v>329</v>
      </c>
      <c r="K8015">
        <v>7</v>
      </c>
      <c r="L8015">
        <v>0</v>
      </c>
      <c r="M8015">
        <v>0</v>
      </c>
      <c r="N8015">
        <v>0</v>
      </c>
    </row>
    <row r="8016" spans="1:14" x14ac:dyDescent="0.15">
      <c r="A8016" t="str">
        <f t="shared" si="131"/>
        <v>202008_154_4562342690081</v>
      </c>
      <c r="B8016">
        <v>202008</v>
      </c>
      <c r="C8016">
        <v>154</v>
      </c>
      <c r="D8016" t="s">
        <v>57</v>
      </c>
      <c r="E8016" s="9">
        <v>4562342690081</v>
      </c>
      <c r="F8016">
        <v>0</v>
      </c>
      <c r="G8016">
        <v>0</v>
      </c>
      <c r="H8016" t="s">
        <v>25</v>
      </c>
      <c r="I8016" t="s">
        <v>19</v>
      </c>
      <c r="J8016" t="s">
        <v>329</v>
      </c>
      <c r="K8016">
        <v>1</v>
      </c>
      <c r="L8016">
        <v>0</v>
      </c>
      <c r="M8016">
        <v>0</v>
      </c>
      <c r="N8016">
        <v>0</v>
      </c>
    </row>
    <row r="8017" spans="1:14" x14ac:dyDescent="0.15">
      <c r="A8017" t="str">
        <f t="shared" si="131"/>
        <v>202008_210_4562342690029</v>
      </c>
      <c r="B8017">
        <v>202008</v>
      </c>
      <c r="C8017">
        <v>210</v>
      </c>
      <c r="D8017" t="s">
        <v>64</v>
      </c>
      <c r="E8017" s="9">
        <v>4562342690029</v>
      </c>
      <c r="F8017">
        <v>0</v>
      </c>
      <c r="G8017">
        <v>0</v>
      </c>
      <c r="H8017" t="s">
        <v>18</v>
      </c>
      <c r="I8017" t="s">
        <v>19</v>
      </c>
      <c r="J8017" t="s">
        <v>329</v>
      </c>
      <c r="K8017">
        <v>5</v>
      </c>
      <c r="L8017">
        <v>1</v>
      </c>
      <c r="M8017">
        <v>0</v>
      </c>
      <c r="N8017">
        <v>0</v>
      </c>
    </row>
    <row r="8018" spans="1:14" x14ac:dyDescent="0.15">
      <c r="A8018" t="str">
        <f t="shared" si="131"/>
        <v>202008_210_4562342690036</v>
      </c>
      <c r="B8018">
        <v>202008</v>
      </c>
      <c r="C8018">
        <v>210</v>
      </c>
      <c r="D8018" t="s">
        <v>64</v>
      </c>
      <c r="E8018" s="9">
        <v>4562342690036</v>
      </c>
      <c r="F8018">
        <v>0</v>
      </c>
      <c r="G8018">
        <v>0</v>
      </c>
      <c r="H8018" t="s">
        <v>20</v>
      </c>
      <c r="I8018" t="s">
        <v>19</v>
      </c>
      <c r="J8018" t="s">
        <v>329</v>
      </c>
      <c r="K8018">
        <v>7</v>
      </c>
      <c r="L8018">
        <v>0</v>
      </c>
      <c r="M8018">
        <v>0</v>
      </c>
      <c r="N8018">
        <v>0</v>
      </c>
    </row>
    <row r="8019" spans="1:14" x14ac:dyDescent="0.15">
      <c r="A8019" t="str">
        <f t="shared" si="131"/>
        <v>202008_210_4562342690050</v>
      </c>
      <c r="B8019">
        <v>202008</v>
      </c>
      <c r="C8019">
        <v>210</v>
      </c>
      <c r="D8019" t="s">
        <v>64</v>
      </c>
      <c r="E8019" s="9">
        <v>4562342690050</v>
      </c>
      <c r="F8019">
        <v>0</v>
      </c>
      <c r="G8019">
        <v>0</v>
      </c>
      <c r="H8019" t="s">
        <v>22</v>
      </c>
      <c r="I8019" t="s">
        <v>19</v>
      </c>
      <c r="J8019" t="s">
        <v>329</v>
      </c>
      <c r="K8019">
        <v>7</v>
      </c>
      <c r="L8019">
        <v>0</v>
      </c>
      <c r="M8019">
        <v>0</v>
      </c>
      <c r="N8019">
        <v>0</v>
      </c>
    </row>
    <row r="8020" spans="1:14" x14ac:dyDescent="0.15">
      <c r="A8020" t="str">
        <f t="shared" si="131"/>
        <v>202008_210_4562342690043</v>
      </c>
      <c r="B8020">
        <v>202008</v>
      </c>
      <c r="C8020">
        <v>210</v>
      </c>
      <c r="D8020" t="s">
        <v>64</v>
      </c>
      <c r="E8020" s="9">
        <v>4562342690043</v>
      </c>
      <c r="F8020">
        <v>0</v>
      </c>
      <c r="G8020">
        <v>0</v>
      </c>
      <c r="H8020" t="s">
        <v>21</v>
      </c>
      <c r="I8020" t="s">
        <v>19</v>
      </c>
      <c r="J8020" t="s">
        <v>329</v>
      </c>
      <c r="K8020">
        <v>14</v>
      </c>
      <c r="L8020">
        <v>3</v>
      </c>
      <c r="M8020">
        <v>0</v>
      </c>
      <c r="N8020">
        <v>0</v>
      </c>
    </row>
    <row r="8021" spans="1:14" x14ac:dyDescent="0.15">
      <c r="A8021" t="str">
        <f t="shared" si="131"/>
        <v>202008_210_4562342690067</v>
      </c>
      <c r="B8021">
        <v>202008</v>
      </c>
      <c r="C8021">
        <v>210</v>
      </c>
      <c r="D8021" t="s">
        <v>64</v>
      </c>
      <c r="E8021" s="9">
        <v>4562342690067</v>
      </c>
      <c r="F8021">
        <v>0</v>
      </c>
      <c r="G8021">
        <v>0</v>
      </c>
      <c r="H8021" t="s">
        <v>23</v>
      </c>
      <c r="I8021" t="s">
        <v>19</v>
      </c>
      <c r="J8021" t="s">
        <v>329</v>
      </c>
      <c r="K8021">
        <v>23</v>
      </c>
      <c r="L8021">
        <v>0</v>
      </c>
      <c r="M8021">
        <v>0</v>
      </c>
      <c r="N8021">
        <v>0</v>
      </c>
    </row>
    <row r="8022" spans="1:14" x14ac:dyDescent="0.15">
      <c r="A8022" t="str">
        <f t="shared" si="131"/>
        <v>202008_210_4562342690074</v>
      </c>
      <c r="B8022">
        <v>202008</v>
      </c>
      <c r="C8022">
        <v>210</v>
      </c>
      <c r="D8022" t="s">
        <v>64</v>
      </c>
      <c r="E8022" s="9">
        <v>4562342690074</v>
      </c>
      <c r="F8022">
        <v>0</v>
      </c>
      <c r="G8022">
        <v>0</v>
      </c>
      <c r="H8022" t="s">
        <v>24</v>
      </c>
      <c r="I8022" t="s">
        <v>19</v>
      </c>
      <c r="J8022" t="s">
        <v>329</v>
      </c>
      <c r="K8022">
        <v>18</v>
      </c>
      <c r="L8022">
        <v>1</v>
      </c>
      <c r="M8022">
        <v>0</v>
      </c>
      <c r="N8022">
        <v>0</v>
      </c>
    </row>
    <row r="8023" spans="1:14" x14ac:dyDescent="0.15">
      <c r="A8023" t="str">
        <f t="shared" si="131"/>
        <v>202008_210_4562342690081</v>
      </c>
      <c r="B8023">
        <v>202008</v>
      </c>
      <c r="C8023">
        <v>210</v>
      </c>
      <c r="D8023" t="s">
        <v>64</v>
      </c>
      <c r="E8023" s="9">
        <v>4562342690081</v>
      </c>
      <c r="F8023">
        <v>0</v>
      </c>
      <c r="G8023">
        <v>0</v>
      </c>
      <c r="H8023" t="s">
        <v>25</v>
      </c>
      <c r="I8023" t="s">
        <v>19</v>
      </c>
      <c r="J8023" t="s">
        <v>329</v>
      </c>
      <c r="K8023">
        <v>4</v>
      </c>
      <c r="L8023">
        <v>0</v>
      </c>
      <c r="M8023">
        <v>0</v>
      </c>
      <c r="N8023">
        <v>0</v>
      </c>
    </row>
    <row r="8024" spans="1:14" x14ac:dyDescent="0.15">
      <c r="A8024" t="str">
        <f t="shared" si="131"/>
        <v>202008_269_4562342690029</v>
      </c>
      <c r="B8024">
        <v>202008</v>
      </c>
      <c r="C8024">
        <v>269</v>
      </c>
      <c r="D8024" t="s">
        <v>67</v>
      </c>
      <c r="E8024" s="9">
        <v>4562342690029</v>
      </c>
      <c r="F8024">
        <v>0</v>
      </c>
      <c r="G8024">
        <v>0</v>
      </c>
      <c r="H8024" t="s">
        <v>18</v>
      </c>
      <c r="I8024" t="s">
        <v>19</v>
      </c>
      <c r="J8024" t="s">
        <v>329</v>
      </c>
      <c r="K8024">
        <v>20</v>
      </c>
      <c r="L8024">
        <v>0</v>
      </c>
      <c r="M8024">
        <v>0</v>
      </c>
      <c r="N8024">
        <v>0</v>
      </c>
    </row>
    <row r="8025" spans="1:14" x14ac:dyDescent="0.15">
      <c r="A8025" t="str">
        <f t="shared" si="131"/>
        <v>202008_269_4562342690036</v>
      </c>
      <c r="B8025">
        <v>202008</v>
      </c>
      <c r="C8025">
        <v>269</v>
      </c>
      <c r="D8025" t="s">
        <v>67</v>
      </c>
      <c r="E8025" s="9">
        <v>4562342690036</v>
      </c>
      <c r="F8025">
        <v>0</v>
      </c>
      <c r="G8025">
        <v>0</v>
      </c>
      <c r="H8025" t="s">
        <v>20</v>
      </c>
      <c r="I8025" t="s">
        <v>19</v>
      </c>
      <c r="J8025" t="s">
        <v>329</v>
      </c>
      <c r="K8025">
        <v>5</v>
      </c>
      <c r="L8025">
        <v>0</v>
      </c>
      <c r="M8025">
        <v>0</v>
      </c>
      <c r="N8025">
        <v>0</v>
      </c>
    </row>
    <row r="8026" spans="1:14" x14ac:dyDescent="0.15">
      <c r="A8026" t="str">
        <f t="shared" si="131"/>
        <v>202008_269_4562342690050</v>
      </c>
      <c r="B8026">
        <v>202008</v>
      </c>
      <c r="C8026">
        <v>269</v>
      </c>
      <c r="D8026" t="s">
        <v>67</v>
      </c>
      <c r="E8026" s="9">
        <v>4562342690050</v>
      </c>
      <c r="F8026">
        <v>0</v>
      </c>
      <c r="G8026">
        <v>0</v>
      </c>
      <c r="H8026" t="s">
        <v>22</v>
      </c>
      <c r="I8026" t="s">
        <v>19</v>
      </c>
      <c r="J8026" t="s">
        <v>329</v>
      </c>
      <c r="K8026">
        <v>5</v>
      </c>
      <c r="L8026">
        <v>0</v>
      </c>
      <c r="M8026">
        <v>0</v>
      </c>
      <c r="N8026">
        <v>0</v>
      </c>
    </row>
    <row r="8027" spans="1:14" x14ac:dyDescent="0.15">
      <c r="A8027" t="str">
        <f t="shared" si="131"/>
        <v>202008_269_4562342690043</v>
      </c>
      <c r="B8027">
        <v>202008</v>
      </c>
      <c r="C8027">
        <v>269</v>
      </c>
      <c r="D8027" t="s">
        <v>67</v>
      </c>
      <c r="E8027" s="9">
        <v>4562342690043</v>
      </c>
      <c r="F8027">
        <v>0</v>
      </c>
      <c r="G8027">
        <v>0</v>
      </c>
      <c r="H8027" t="s">
        <v>21</v>
      </c>
      <c r="I8027" t="s">
        <v>19</v>
      </c>
      <c r="J8027" t="s">
        <v>329</v>
      </c>
      <c r="K8027">
        <v>3</v>
      </c>
      <c r="L8027">
        <v>0</v>
      </c>
      <c r="M8027">
        <v>0</v>
      </c>
      <c r="N8027">
        <v>0</v>
      </c>
    </row>
    <row r="8028" spans="1:14" x14ac:dyDescent="0.15">
      <c r="A8028" t="str">
        <f t="shared" si="131"/>
        <v>202008_269_4562342690067</v>
      </c>
      <c r="B8028">
        <v>202008</v>
      </c>
      <c r="C8028">
        <v>269</v>
      </c>
      <c r="D8028" t="s">
        <v>67</v>
      </c>
      <c r="E8028" s="9">
        <v>4562342690067</v>
      </c>
      <c r="F8028">
        <v>0</v>
      </c>
      <c r="G8028">
        <v>0</v>
      </c>
      <c r="H8028" t="s">
        <v>23</v>
      </c>
      <c r="I8028" t="s">
        <v>19</v>
      </c>
      <c r="J8028" t="s">
        <v>329</v>
      </c>
      <c r="K8028">
        <v>19</v>
      </c>
      <c r="L8028">
        <v>1</v>
      </c>
      <c r="M8028">
        <v>0</v>
      </c>
      <c r="N8028">
        <v>0</v>
      </c>
    </row>
    <row r="8029" spans="1:14" x14ac:dyDescent="0.15">
      <c r="A8029" t="str">
        <f t="shared" si="131"/>
        <v>202008_269_4562342690074</v>
      </c>
      <c r="B8029">
        <v>202008</v>
      </c>
      <c r="C8029">
        <v>269</v>
      </c>
      <c r="D8029" t="s">
        <v>67</v>
      </c>
      <c r="E8029" s="9">
        <v>4562342690074</v>
      </c>
      <c r="F8029">
        <v>0</v>
      </c>
      <c r="G8029">
        <v>0</v>
      </c>
      <c r="H8029" t="s">
        <v>24</v>
      </c>
      <c r="I8029" t="s">
        <v>19</v>
      </c>
      <c r="J8029" t="s">
        <v>329</v>
      </c>
      <c r="K8029">
        <v>6</v>
      </c>
      <c r="L8029">
        <v>0</v>
      </c>
      <c r="M8029">
        <v>0</v>
      </c>
      <c r="N8029">
        <v>0</v>
      </c>
    </row>
    <row r="8030" spans="1:14" x14ac:dyDescent="0.15">
      <c r="A8030" t="str">
        <f t="shared" si="131"/>
        <v>202008_269_4562342690081</v>
      </c>
      <c r="B8030">
        <v>202008</v>
      </c>
      <c r="C8030">
        <v>269</v>
      </c>
      <c r="D8030" t="s">
        <v>67</v>
      </c>
      <c r="E8030" s="9">
        <v>4562342690081</v>
      </c>
      <c r="F8030">
        <v>0</v>
      </c>
      <c r="G8030">
        <v>0</v>
      </c>
      <c r="H8030" t="s">
        <v>25</v>
      </c>
      <c r="I8030" t="s">
        <v>19</v>
      </c>
      <c r="J8030" t="s">
        <v>329</v>
      </c>
      <c r="K8030">
        <v>2</v>
      </c>
      <c r="L8030">
        <v>1</v>
      </c>
      <c r="M8030">
        <v>0</v>
      </c>
      <c r="N8030">
        <v>0</v>
      </c>
    </row>
    <row r="8031" spans="1:14" x14ac:dyDescent="0.15">
      <c r="A8031" t="str">
        <f t="shared" si="131"/>
        <v>202008_282_4562342690029</v>
      </c>
      <c r="B8031">
        <v>202008</v>
      </c>
      <c r="C8031">
        <v>282</v>
      </c>
      <c r="D8031" t="s">
        <v>68</v>
      </c>
      <c r="E8031" s="9">
        <v>4562342690029</v>
      </c>
      <c r="F8031">
        <v>0</v>
      </c>
      <c r="G8031">
        <v>0</v>
      </c>
      <c r="H8031" t="s">
        <v>18</v>
      </c>
      <c r="I8031" t="s">
        <v>19</v>
      </c>
      <c r="J8031" t="s">
        <v>329</v>
      </c>
      <c r="K8031">
        <v>16</v>
      </c>
      <c r="L8031">
        <v>0</v>
      </c>
      <c r="M8031">
        <v>0</v>
      </c>
      <c r="N8031">
        <v>0</v>
      </c>
    </row>
    <row r="8032" spans="1:14" x14ac:dyDescent="0.15">
      <c r="A8032" t="str">
        <f t="shared" si="131"/>
        <v>202008_282_4562342690036</v>
      </c>
      <c r="B8032">
        <v>202008</v>
      </c>
      <c r="C8032">
        <v>282</v>
      </c>
      <c r="D8032" t="s">
        <v>68</v>
      </c>
      <c r="E8032" s="9">
        <v>4562342690036</v>
      </c>
      <c r="F8032">
        <v>0</v>
      </c>
      <c r="G8032">
        <v>0</v>
      </c>
      <c r="H8032" t="s">
        <v>20</v>
      </c>
      <c r="I8032" t="s">
        <v>19</v>
      </c>
      <c r="J8032" t="s">
        <v>329</v>
      </c>
      <c r="K8032">
        <v>6</v>
      </c>
      <c r="L8032">
        <v>0</v>
      </c>
      <c r="M8032">
        <v>0</v>
      </c>
      <c r="N8032">
        <v>0</v>
      </c>
    </row>
    <row r="8033" spans="1:14" x14ac:dyDescent="0.15">
      <c r="A8033" t="str">
        <f t="shared" si="131"/>
        <v>202008_282_4562342690050</v>
      </c>
      <c r="B8033">
        <v>202008</v>
      </c>
      <c r="C8033">
        <v>282</v>
      </c>
      <c r="D8033" t="s">
        <v>68</v>
      </c>
      <c r="E8033" s="9">
        <v>4562342690050</v>
      </c>
      <c r="F8033">
        <v>0</v>
      </c>
      <c r="G8033">
        <v>0</v>
      </c>
      <c r="H8033" t="s">
        <v>22</v>
      </c>
      <c r="I8033" t="s">
        <v>19</v>
      </c>
      <c r="J8033" t="s">
        <v>329</v>
      </c>
      <c r="K8033">
        <v>7</v>
      </c>
      <c r="L8033">
        <v>0</v>
      </c>
      <c r="M8033">
        <v>0</v>
      </c>
      <c r="N8033">
        <v>0</v>
      </c>
    </row>
    <row r="8034" spans="1:14" x14ac:dyDescent="0.15">
      <c r="A8034" t="str">
        <f t="shared" si="131"/>
        <v>202008_282_4562342690043</v>
      </c>
      <c r="B8034">
        <v>202008</v>
      </c>
      <c r="C8034">
        <v>282</v>
      </c>
      <c r="D8034" t="s">
        <v>68</v>
      </c>
      <c r="E8034" s="9">
        <v>4562342690043</v>
      </c>
      <c r="F8034">
        <v>0</v>
      </c>
      <c r="G8034">
        <v>0</v>
      </c>
      <c r="H8034" t="s">
        <v>21</v>
      </c>
      <c r="I8034" t="s">
        <v>19</v>
      </c>
      <c r="J8034" t="s">
        <v>329</v>
      </c>
      <c r="K8034">
        <v>9</v>
      </c>
      <c r="L8034">
        <v>0</v>
      </c>
      <c r="M8034">
        <v>0</v>
      </c>
      <c r="N8034">
        <v>0</v>
      </c>
    </row>
    <row r="8035" spans="1:14" x14ac:dyDescent="0.15">
      <c r="A8035" t="str">
        <f t="shared" si="131"/>
        <v>202008_282_4562342690067</v>
      </c>
      <c r="B8035">
        <v>202008</v>
      </c>
      <c r="C8035">
        <v>282</v>
      </c>
      <c r="D8035" t="s">
        <v>68</v>
      </c>
      <c r="E8035" s="9">
        <v>4562342690067</v>
      </c>
      <c r="F8035">
        <v>0</v>
      </c>
      <c r="G8035">
        <v>0</v>
      </c>
      <c r="H8035" t="s">
        <v>23</v>
      </c>
      <c r="I8035" t="s">
        <v>19</v>
      </c>
      <c r="J8035" t="s">
        <v>329</v>
      </c>
      <c r="K8035">
        <v>17</v>
      </c>
      <c r="L8035">
        <v>0</v>
      </c>
      <c r="M8035">
        <v>0</v>
      </c>
      <c r="N8035">
        <v>0</v>
      </c>
    </row>
    <row r="8036" spans="1:14" x14ac:dyDescent="0.15">
      <c r="A8036" t="str">
        <f t="shared" si="131"/>
        <v>202008_282_4562342690074</v>
      </c>
      <c r="B8036">
        <v>202008</v>
      </c>
      <c r="C8036">
        <v>282</v>
      </c>
      <c r="D8036" t="s">
        <v>68</v>
      </c>
      <c r="E8036" s="9">
        <v>4562342690074</v>
      </c>
      <c r="F8036">
        <v>0</v>
      </c>
      <c r="G8036">
        <v>0</v>
      </c>
      <c r="H8036" t="s">
        <v>24</v>
      </c>
      <c r="I8036" t="s">
        <v>19</v>
      </c>
      <c r="J8036" t="s">
        <v>329</v>
      </c>
      <c r="K8036">
        <v>15</v>
      </c>
      <c r="L8036">
        <v>1</v>
      </c>
      <c r="M8036">
        <v>0</v>
      </c>
      <c r="N8036">
        <v>0</v>
      </c>
    </row>
    <row r="8037" spans="1:14" x14ac:dyDescent="0.15">
      <c r="A8037" t="str">
        <f t="shared" si="131"/>
        <v>202008_282_4562342690081</v>
      </c>
      <c r="B8037">
        <v>202008</v>
      </c>
      <c r="C8037">
        <v>282</v>
      </c>
      <c r="D8037" t="s">
        <v>68</v>
      </c>
      <c r="E8037" s="9">
        <v>4562342690081</v>
      </c>
      <c r="F8037">
        <v>0</v>
      </c>
      <c r="G8037">
        <v>0</v>
      </c>
      <c r="H8037" t="s">
        <v>25</v>
      </c>
      <c r="I8037" t="s">
        <v>19</v>
      </c>
      <c r="J8037" t="s">
        <v>329</v>
      </c>
      <c r="K8037">
        <v>7</v>
      </c>
      <c r="L8037">
        <v>0</v>
      </c>
      <c r="M8037">
        <v>0</v>
      </c>
      <c r="N8037">
        <v>0</v>
      </c>
    </row>
    <row r="8038" spans="1:14" x14ac:dyDescent="0.15">
      <c r="A8038" t="str">
        <f t="shared" si="131"/>
        <v>202008_309_4562342690029</v>
      </c>
      <c r="B8038">
        <v>202008</v>
      </c>
      <c r="C8038">
        <v>309</v>
      </c>
      <c r="D8038" t="s">
        <v>74</v>
      </c>
      <c r="E8038" s="9">
        <v>4562342690029</v>
      </c>
      <c r="F8038">
        <v>0</v>
      </c>
      <c r="G8038">
        <v>0</v>
      </c>
      <c r="H8038" t="s">
        <v>18</v>
      </c>
      <c r="I8038" t="s">
        <v>19</v>
      </c>
      <c r="J8038" t="s">
        <v>329</v>
      </c>
      <c r="K8038">
        <v>1</v>
      </c>
      <c r="L8038">
        <v>0</v>
      </c>
      <c r="M8038">
        <v>0</v>
      </c>
      <c r="N8038">
        <v>0</v>
      </c>
    </row>
    <row r="8039" spans="1:14" x14ac:dyDescent="0.15">
      <c r="A8039" t="str">
        <f t="shared" si="131"/>
        <v>202008_309_4562342690036</v>
      </c>
      <c r="B8039">
        <v>202008</v>
      </c>
      <c r="C8039">
        <v>309</v>
      </c>
      <c r="D8039" t="s">
        <v>74</v>
      </c>
      <c r="E8039" s="9">
        <v>4562342690036</v>
      </c>
      <c r="F8039">
        <v>0</v>
      </c>
      <c r="G8039">
        <v>0</v>
      </c>
      <c r="H8039" t="s">
        <v>20</v>
      </c>
      <c r="I8039" t="s">
        <v>19</v>
      </c>
      <c r="J8039" t="s">
        <v>329</v>
      </c>
      <c r="K8039">
        <v>5</v>
      </c>
      <c r="L8039">
        <v>0</v>
      </c>
      <c r="M8039">
        <v>0</v>
      </c>
      <c r="N8039">
        <v>0</v>
      </c>
    </row>
    <row r="8040" spans="1:14" x14ac:dyDescent="0.15">
      <c r="A8040" t="str">
        <f t="shared" si="131"/>
        <v>202008_309_4562342690050</v>
      </c>
      <c r="B8040">
        <v>202008</v>
      </c>
      <c r="C8040">
        <v>309</v>
      </c>
      <c r="D8040" t="s">
        <v>74</v>
      </c>
      <c r="E8040" s="9">
        <v>4562342690050</v>
      </c>
      <c r="F8040">
        <v>0</v>
      </c>
      <c r="G8040">
        <v>0</v>
      </c>
      <c r="H8040" t="s">
        <v>22</v>
      </c>
      <c r="I8040" t="s">
        <v>19</v>
      </c>
      <c r="J8040" t="s">
        <v>329</v>
      </c>
      <c r="K8040">
        <v>5</v>
      </c>
      <c r="L8040">
        <v>0</v>
      </c>
      <c r="M8040">
        <v>0</v>
      </c>
      <c r="N8040">
        <v>0</v>
      </c>
    </row>
    <row r="8041" spans="1:14" x14ac:dyDescent="0.15">
      <c r="A8041" t="str">
        <f t="shared" si="131"/>
        <v>202008_309_4562342690043</v>
      </c>
      <c r="B8041">
        <v>202008</v>
      </c>
      <c r="C8041">
        <v>309</v>
      </c>
      <c r="D8041" t="s">
        <v>74</v>
      </c>
      <c r="E8041" s="9">
        <v>4562342690043</v>
      </c>
      <c r="F8041">
        <v>0</v>
      </c>
      <c r="G8041">
        <v>0</v>
      </c>
      <c r="H8041" t="s">
        <v>21</v>
      </c>
      <c r="I8041" t="s">
        <v>19</v>
      </c>
      <c r="J8041" t="s">
        <v>329</v>
      </c>
      <c r="K8041">
        <v>11</v>
      </c>
      <c r="L8041">
        <v>0</v>
      </c>
      <c r="M8041">
        <v>0</v>
      </c>
      <c r="N8041">
        <v>0</v>
      </c>
    </row>
    <row r="8042" spans="1:14" x14ac:dyDescent="0.15">
      <c r="A8042" t="str">
        <f t="shared" si="131"/>
        <v>202008_309_4562342690067</v>
      </c>
      <c r="B8042">
        <v>202008</v>
      </c>
      <c r="C8042">
        <v>309</v>
      </c>
      <c r="D8042" t="s">
        <v>74</v>
      </c>
      <c r="E8042" s="9">
        <v>4562342690067</v>
      </c>
      <c r="F8042">
        <v>0</v>
      </c>
      <c r="G8042">
        <v>0</v>
      </c>
      <c r="H8042" t="s">
        <v>23</v>
      </c>
      <c r="I8042" t="s">
        <v>19</v>
      </c>
      <c r="J8042" t="s">
        <v>329</v>
      </c>
      <c r="K8042">
        <v>17</v>
      </c>
      <c r="L8042">
        <v>0</v>
      </c>
      <c r="M8042">
        <v>0</v>
      </c>
      <c r="N8042">
        <v>0</v>
      </c>
    </row>
    <row r="8043" spans="1:14" x14ac:dyDescent="0.15">
      <c r="A8043" t="str">
        <f t="shared" si="131"/>
        <v>202008_309_4562342690074</v>
      </c>
      <c r="B8043">
        <v>202008</v>
      </c>
      <c r="C8043">
        <v>309</v>
      </c>
      <c r="D8043" t="s">
        <v>74</v>
      </c>
      <c r="E8043" s="9">
        <v>4562342690074</v>
      </c>
      <c r="F8043">
        <v>0</v>
      </c>
      <c r="G8043">
        <v>0</v>
      </c>
      <c r="H8043" t="s">
        <v>24</v>
      </c>
      <c r="I8043" t="s">
        <v>19</v>
      </c>
      <c r="J8043" t="s">
        <v>329</v>
      </c>
      <c r="K8043">
        <v>13</v>
      </c>
      <c r="L8043">
        <v>0</v>
      </c>
      <c r="M8043">
        <v>0</v>
      </c>
      <c r="N8043">
        <v>0</v>
      </c>
    </row>
    <row r="8044" spans="1:14" x14ac:dyDescent="0.15">
      <c r="A8044" t="str">
        <f t="shared" si="131"/>
        <v>202008_309_4562342690081</v>
      </c>
      <c r="B8044">
        <v>202008</v>
      </c>
      <c r="C8044">
        <v>309</v>
      </c>
      <c r="D8044" t="s">
        <v>74</v>
      </c>
      <c r="E8044" s="9">
        <v>4562342690081</v>
      </c>
      <c r="F8044">
        <v>0</v>
      </c>
      <c r="G8044">
        <v>0</v>
      </c>
      <c r="H8044" t="s">
        <v>25</v>
      </c>
      <c r="I8044" t="s">
        <v>19</v>
      </c>
      <c r="J8044" t="s">
        <v>329</v>
      </c>
      <c r="K8044">
        <v>3</v>
      </c>
      <c r="L8044">
        <v>0</v>
      </c>
      <c r="M8044">
        <v>0</v>
      </c>
      <c r="N8044">
        <v>0</v>
      </c>
    </row>
    <row r="8045" spans="1:14" x14ac:dyDescent="0.15">
      <c r="A8045" t="str">
        <f t="shared" si="131"/>
        <v>202008_310_4562342690029</v>
      </c>
      <c r="B8045">
        <v>202008</v>
      </c>
      <c r="C8045">
        <v>310</v>
      </c>
      <c r="D8045" t="s">
        <v>75</v>
      </c>
      <c r="E8045" s="9">
        <v>4562342690029</v>
      </c>
      <c r="F8045">
        <v>0</v>
      </c>
      <c r="G8045">
        <v>0</v>
      </c>
      <c r="H8045" t="s">
        <v>18</v>
      </c>
      <c r="I8045" t="s">
        <v>19</v>
      </c>
      <c r="J8045" t="s">
        <v>329</v>
      </c>
      <c r="K8045">
        <v>18</v>
      </c>
      <c r="L8045">
        <v>0</v>
      </c>
      <c r="M8045">
        <v>0</v>
      </c>
      <c r="N8045">
        <v>0</v>
      </c>
    </row>
    <row r="8046" spans="1:14" x14ac:dyDescent="0.15">
      <c r="A8046" t="str">
        <f t="shared" si="131"/>
        <v>202008_310_4562342690036</v>
      </c>
      <c r="B8046">
        <v>202008</v>
      </c>
      <c r="C8046">
        <v>310</v>
      </c>
      <c r="D8046" t="s">
        <v>75</v>
      </c>
      <c r="E8046" s="9">
        <v>4562342690036</v>
      </c>
      <c r="F8046">
        <v>0</v>
      </c>
      <c r="G8046">
        <v>0</v>
      </c>
      <c r="H8046" t="s">
        <v>20</v>
      </c>
      <c r="I8046" t="s">
        <v>19</v>
      </c>
      <c r="J8046" t="s">
        <v>329</v>
      </c>
      <c r="K8046">
        <v>6</v>
      </c>
      <c r="L8046">
        <v>0</v>
      </c>
      <c r="M8046">
        <v>0</v>
      </c>
      <c r="N8046">
        <v>0</v>
      </c>
    </row>
    <row r="8047" spans="1:14" x14ac:dyDescent="0.15">
      <c r="A8047" t="str">
        <f t="shared" si="131"/>
        <v>202008_310_4562342690050</v>
      </c>
      <c r="B8047">
        <v>202008</v>
      </c>
      <c r="C8047">
        <v>310</v>
      </c>
      <c r="D8047" t="s">
        <v>75</v>
      </c>
      <c r="E8047" s="9">
        <v>4562342690050</v>
      </c>
      <c r="F8047">
        <v>0</v>
      </c>
      <c r="G8047">
        <v>0</v>
      </c>
      <c r="H8047" t="s">
        <v>22</v>
      </c>
      <c r="I8047" t="s">
        <v>19</v>
      </c>
      <c r="J8047" t="s">
        <v>329</v>
      </c>
      <c r="K8047">
        <v>4</v>
      </c>
      <c r="L8047">
        <v>0</v>
      </c>
      <c r="M8047">
        <v>0</v>
      </c>
      <c r="N8047">
        <v>0</v>
      </c>
    </row>
    <row r="8048" spans="1:14" x14ac:dyDescent="0.15">
      <c r="A8048" t="str">
        <f t="shared" si="131"/>
        <v>202008_310_4562342690043</v>
      </c>
      <c r="B8048">
        <v>202008</v>
      </c>
      <c r="C8048">
        <v>310</v>
      </c>
      <c r="D8048" t="s">
        <v>75</v>
      </c>
      <c r="E8048" s="9">
        <v>4562342690043</v>
      </c>
      <c r="F8048">
        <v>0</v>
      </c>
      <c r="G8048">
        <v>0</v>
      </c>
      <c r="H8048" t="s">
        <v>21</v>
      </c>
      <c r="I8048" t="s">
        <v>19</v>
      </c>
      <c r="J8048" t="s">
        <v>329</v>
      </c>
      <c r="K8048">
        <v>15</v>
      </c>
      <c r="L8048">
        <v>1</v>
      </c>
      <c r="M8048">
        <v>0</v>
      </c>
      <c r="N8048">
        <v>0</v>
      </c>
    </row>
    <row r="8049" spans="1:14" x14ac:dyDescent="0.15">
      <c r="A8049" t="str">
        <f t="shared" si="131"/>
        <v>202008_310_4562342690067</v>
      </c>
      <c r="B8049">
        <v>202008</v>
      </c>
      <c r="C8049">
        <v>310</v>
      </c>
      <c r="D8049" t="s">
        <v>75</v>
      </c>
      <c r="E8049" s="9">
        <v>4562342690067</v>
      </c>
      <c r="F8049">
        <v>0</v>
      </c>
      <c r="G8049">
        <v>0</v>
      </c>
      <c r="H8049" t="s">
        <v>23</v>
      </c>
      <c r="I8049" t="s">
        <v>19</v>
      </c>
      <c r="J8049" t="s">
        <v>329</v>
      </c>
      <c r="K8049">
        <v>18</v>
      </c>
      <c r="L8049">
        <v>1</v>
      </c>
      <c r="M8049">
        <v>0</v>
      </c>
      <c r="N8049">
        <v>0</v>
      </c>
    </row>
    <row r="8050" spans="1:14" x14ac:dyDescent="0.15">
      <c r="A8050" t="str">
        <f t="shared" si="131"/>
        <v>202008_310_4562342690074</v>
      </c>
      <c r="B8050">
        <v>202008</v>
      </c>
      <c r="C8050">
        <v>310</v>
      </c>
      <c r="D8050" t="s">
        <v>75</v>
      </c>
      <c r="E8050" s="9">
        <v>4562342690074</v>
      </c>
      <c r="F8050">
        <v>0</v>
      </c>
      <c r="G8050">
        <v>0</v>
      </c>
      <c r="H8050" t="s">
        <v>24</v>
      </c>
      <c r="I8050" t="s">
        <v>19</v>
      </c>
      <c r="J8050" t="s">
        <v>329</v>
      </c>
      <c r="K8050">
        <v>19</v>
      </c>
      <c r="L8050">
        <v>0</v>
      </c>
      <c r="M8050">
        <v>0</v>
      </c>
      <c r="N8050">
        <v>0</v>
      </c>
    </row>
    <row r="8051" spans="1:14" x14ac:dyDescent="0.15">
      <c r="A8051" t="str">
        <f t="shared" si="131"/>
        <v>202008_310_4562342690081</v>
      </c>
      <c r="B8051">
        <v>202008</v>
      </c>
      <c r="C8051">
        <v>310</v>
      </c>
      <c r="D8051" t="s">
        <v>75</v>
      </c>
      <c r="E8051" s="9">
        <v>4562342690081</v>
      </c>
      <c r="F8051">
        <v>0</v>
      </c>
      <c r="G8051">
        <v>0</v>
      </c>
      <c r="H8051" t="s">
        <v>25</v>
      </c>
      <c r="I8051" t="s">
        <v>19</v>
      </c>
      <c r="J8051" t="s">
        <v>329</v>
      </c>
      <c r="K8051">
        <v>3</v>
      </c>
      <c r="L8051">
        <v>0</v>
      </c>
      <c r="M8051">
        <v>0</v>
      </c>
      <c r="N8051">
        <v>0</v>
      </c>
    </row>
    <row r="8052" spans="1:14" x14ac:dyDescent="0.15">
      <c r="A8052" t="str">
        <f t="shared" ref="A8052:A8115" si="132">B8052&amp;"_"&amp;C8052&amp;"_"&amp;E8052</f>
        <v>202008_315_4562342690029</v>
      </c>
      <c r="B8052">
        <v>202008</v>
      </c>
      <c r="C8052">
        <v>315</v>
      </c>
      <c r="D8052" t="s">
        <v>78</v>
      </c>
      <c r="E8052" s="9">
        <v>4562342690029</v>
      </c>
      <c r="F8052">
        <v>0</v>
      </c>
      <c r="G8052">
        <v>0</v>
      </c>
      <c r="H8052" t="s">
        <v>18</v>
      </c>
      <c r="I8052" t="s">
        <v>19</v>
      </c>
      <c r="J8052" t="s">
        <v>329</v>
      </c>
      <c r="K8052">
        <v>6</v>
      </c>
      <c r="L8052">
        <v>0</v>
      </c>
      <c r="M8052">
        <v>0</v>
      </c>
      <c r="N8052">
        <v>0</v>
      </c>
    </row>
    <row r="8053" spans="1:14" x14ac:dyDescent="0.15">
      <c r="A8053" t="str">
        <f t="shared" si="132"/>
        <v>202008_315_4562342690036</v>
      </c>
      <c r="B8053">
        <v>202008</v>
      </c>
      <c r="C8053">
        <v>315</v>
      </c>
      <c r="D8053" t="s">
        <v>78</v>
      </c>
      <c r="E8053" s="9">
        <v>4562342690036</v>
      </c>
      <c r="F8053">
        <v>0</v>
      </c>
      <c r="G8053">
        <v>0</v>
      </c>
      <c r="H8053" t="s">
        <v>20</v>
      </c>
      <c r="I8053" t="s">
        <v>19</v>
      </c>
      <c r="J8053" t="s">
        <v>329</v>
      </c>
      <c r="K8053">
        <v>7</v>
      </c>
      <c r="L8053">
        <v>0</v>
      </c>
      <c r="M8053">
        <v>0</v>
      </c>
      <c r="N8053">
        <v>0</v>
      </c>
    </row>
    <row r="8054" spans="1:14" x14ac:dyDescent="0.15">
      <c r="A8054" t="str">
        <f t="shared" si="132"/>
        <v>202008_315_4562342690050</v>
      </c>
      <c r="B8054">
        <v>202008</v>
      </c>
      <c r="C8054">
        <v>315</v>
      </c>
      <c r="D8054" t="s">
        <v>78</v>
      </c>
      <c r="E8054" s="9">
        <v>4562342690050</v>
      </c>
      <c r="F8054">
        <v>0</v>
      </c>
      <c r="G8054">
        <v>0</v>
      </c>
      <c r="H8054" t="s">
        <v>22</v>
      </c>
      <c r="I8054" t="s">
        <v>19</v>
      </c>
      <c r="J8054" t="s">
        <v>329</v>
      </c>
      <c r="K8054">
        <v>3</v>
      </c>
      <c r="L8054">
        <v>0</v>
      </c>
      <c r="M8054">
        <v>0</v>
      </c>
      <c r="N8054">
        <v>0</v>
      </c>
    </row>
    <row r="8055" spans="1:14" x14ac:dyDescent="0.15">
      <c r="A8055" t="str">
        <f t="shared" si="132"/>
        <v>202008_315_4562342690043</v>
      </c>
      <c r="B8055">
        <v>202008</v>
      </c>
      <c r="C8055">
        <v>315</v>
      </c>
      <c r="D8055" t="s">
        <v>78</v>
      </c>
      <c r="E8055" s="9">
        <v>4562342690043</v>
      </c>
      <c r="F8055">
        <v>0</v>
      </c>
      <c r="G8055">
        <v>0</v>
      </c>
      <c r="H8055" t="s">
        <v>21</v>
      </c>
      <c r="I8055" t="s">
        <v>19</v>
      </c>
      <c r="J8055" t="s">
        <v>329</v>
      </c>
      <c r="K8055">
        <v>13</v>
      </c>
      <c r="L8055">
        <v>0</v>
      </c>
      <c r="M8055">
        <v>0</v>
      </c>
      <c r="N8055">
        <v>0</v>
      </c>
    </row>
    <row r="8056" spans="1:14" x14ac:dyDescent="0.15">
      <c r="A8056" t="str">
        <f t="shared" si="132"/>
        <v>202008_315_4562342690067</v>
      </c>
      <c r="B8056">
        <v>202008</v>
      </c>
      <c r="C8056">
        <v>315</v>
      </c>
      <c r="D8056" t="s">
        <v>78</v>
      </c>
      <c r="E8056" s="9">
        <v>4562342690067</v>
      </c>
      <c r="F8056">
        <v>0</v>
      </c>
      <c r="G8056">
        <v>0</v>
      </c>
      <c r="H8056" t="s">
        <v>23</v>
      </c>
      <c r="I8056" t="s">
        <v>19</v>
      </c>
      <c r="J8056" t="s">
        <v>329</v>
      </c>
      <c r="K8056">
        <v>21</v>
      </c>
      <c r="L8056">
        <v>0</v>
      </c>
      <c r="M8056">
        <v>0</v>
      </c>
      <c r="N8056">
        <v>0</v>
      </c>
    </row>
    <row r="8057" spans="1:14" x14ac:dyDescent="0.15">
      <c r="A8057" t="str">
        <f t="shared" si="132"/>
        <v>202008_315_4562342690074</v>
      </c>
      <c r="B8057">
        <v>202008</v>
      </c>
      <c r="C8057">
        <v>315</v>
      </c>
      <c r="D8057" t="s">
        <v>78</v>
      </c>
      <c r="E8057" s="9">
        <v>4562342690074</v>
      </c>
      <c r="F8057">
        <v>0</v>
      </c>
      <c r="G8057">
        <v>0</v>
      </c>
      <c r="H8057" t="s">
        <v>24</v>
      </c>
      <c r="I8057" t="s">
        <v>19</v>
      </c>
      <c r="J8057" t="s">
        <v>329</v>
      </c>
      <c r="K8057">
        <v>18</v>
      </c>
      <c r="L8057">
        <v>0</v>
      </c>
      <c r="M8057">
        <v>0</v>
      </c>
      <c r="N8057">
        <v>0</v>
      </c>
    </row>
    <row r="8058" spans="1:14" x14ac:dyDescent="0.15">
      <c r="A8058" t="str">
        <f t="shared" si="132"/>
        <v>202008_315_4562342690081</v>
      </c>
      <c r="B8058">
        <v>202008</v>
      </c>
      <c r="C8058">
        <v>315</v>
      </c>
      <c r="D8058" t="s">
        <v>78</v>
      </c>
      <c r="E8058" s="9">
        <v>4562342690081</v>
      </c>
      <c r="F8058">
        <v>0</v>
      </c>
      <c r="G8058">
        <v>0</v>
      </c>
      <c r="H8058" t="s">
        <v>25</v>
      </c>
      <c r="I8058" t="s">
        <v>19</v>
      </c>
      <c r="J8058" t="s">
        <v>329</v>
      </c>
      <c r="K8058">
        <v>2</v>
      </c>
      <c r="L8058">
        <v>0</v>
      </c>
      <c r="M8058">
        <v>0</v>
      </c>
      <c r="N8058">
        <v>0</v>
      </c>
    </row>
    <row r="8059" spans="1:14" x14ac:dyDescent="0.15">
      <c r="A8059" t="str">
        <f t="shared" si="132"/>
        <v>202008_383_4562342690029</v>
      </c>
      <c r="B8059">
        <v>202008</v>
      </c>
      <c r="C8059">
        <v>383</v>
      </c>
      <c r="D8059" t="s">
        <v>97</v>
      </c>
      <c r="E8059" s="9">
        <v>4562342690029</v>
      </c>
      <c r="F8059">
        <v>0</v>
      </c>
      <c r="G8059">
        <v>0</v>
      </c>
      <c r="H8059" t="s">
        <v>18</v>
      </c>
      <c r="I8059" t="s">
        <v>19</v>
      </c>
      <c r="J8059" t="s">
        <v>329</v>
      </c>
      <c r="K8059">
        <v>17</v>
      </c>
      <c r="L8059">
        <v>0</v>
      </c>
      <c r="M8059">
        <v>0</v>
      </c>
      <c r="N8059">
        <v>0</v>
      </c>
    </row>
    <row r="8060" spans="1:14" x14ac:dyDescent="0.15">
      <c r="A8060" t="str">
        <f t="shared" si="132"/>
        <v>202008_383_4562342690036</v>
      </c>
      <c r="B8060">
        <v>202008</v>
      </c>
      <c r="C8060">
        <v>383</v>
      </c>
      <c r="D8060" t="s">
        <v>97</v>
      </c>
      <c r="E8060" s="9">
        <v>4562342690036</v>
      </c>
      <c r="F8060">
        <v>0</v>
      </c>
      <c r="G8060">
        <v>0</v>
      </c>
      <c r="H8060" t="s">
        <v>20</v>
      </c>
      <c r="I8060" t="s">
        <v>19</v>
      </c>
      <c r="J8060" t="s">
        <v>329</v>
      </c>
      <c r="K8060">
        <v>6</v>
      </c>
      <c r="L8060">
        <v>0</v>
      </c>
      <c r="M8060">
        <v>0</v>
      </c>
      <c r="N8060">
        <v>0</v>
      </c>
    </row>
    <row r="8061" spans="1:14" x14ac:dyDescent="0.15">
      <c r="A8061" t="str">
        <f t="shared" si="132"/>
        <v>202008_383_4562342690050</v>
      </c>
      <c r="B8061">
        <v>202008</v>
      </c>
      <c r="C8061">
        <v>383</v>
      </c>
      <c r="D8061" t="s">
        <v>97</v>
      </c>
      <c r="E8061" s="9">
        <v>4562342690050</v>
      </c>
      <c r="F8061">
        <v>0</v>
      </c>
      <c r="G8061">
        <v>0</v>
      </c>
      <c r="H8061" t="s">
        <v>22</v>
      </c>
      <c r="I8061" t="s">
        <v>19</v>
      </c>
      <c r="J8061" t="s">
        <v>329</v>
      </c>
      <c r="K8061">
        <v>5</v>
      </c>
      <c r="L8061">
        <v>0</v>
      </c>
      <c r="M8061">
        <v>0</v>
      </c>
      <c r="N8061">
        <v>0</v>
      </c>
    </row>
    <row r="8062" spans="1:14" x14ac:dyDescent="0.15">
      <c r="A8062" t="str">
        <f t="shared" si="132"/>
        <v>202008_383_4562342690043</v>
      </c>
      <c r="B8062">
        <v>202008</v>
      </c>
      <c r="C8062">
        <v>383</v>
      </c>
      <c r="D8062" t="s">
        <v>97</v>
      </c>
      <c r="E8062" s="9">
        <v>4562342690043</v>
      </c>
      <c r="F8062">
        <v>0</v>
      </c>
      <c r="G8062">
        <v>0</v>
      </c>
      <c r="H8062" t="s">
        <v>21</v>
      </c>
      <c r="I8062" t="s">
        <v>19</v>
      </c>
      <c r="J8062" t="s">
        <v>329</v>
      </c>
      <c r="K8062">
        <v>16</v>
      </c>
      <c r="L8062">
        <v>0</v>
      </c>
      <c r="M8062">
        <v>0</v>
      </c>
      <c r="N8062">
        <v>0</v>
      </c>
    </row>
    <row r="8063" spans="1:14" x14ac:dyDescent="0.15">
      <c r="A8063" t="str">
        <f t="shared" si="132"/>
        <v>202008_383_4562342690067</v>
      </c>
      <c r="B8063">
        <v>202008</v>
      </c>
      <c r="C8063">
        <v>383</v>
      </c>
      <c r="D8063" t="s">
        <v>97</v>
      </c>
      <c r="E8063" s="9">
        <v>4562342690067</v>
      </c>
      <c r="F8063">
        <v>0</v>
      </c>
      <c r="G8063">
        <v>0</v>
      </c>
      <c r="H8063" t="s">
        <v>23</v>
      </c>
      <c r="I8063" t="s">
        <v>19</v>
      </c>
      <c r="J8063" t="s">
        <v>329</v>
      </c>
      <c r="K8063">
        <v>35</v>
      </c>
      <c r="L8063">
        <v>1</v>
      </c>
      <c r="M8063">
        <v>0</v>
      </c>
      <c r="N8063">
        <v>0</v>
      </c>
    </row>
    <row r="8064" spans="1:14" x14ac:dyDescent="0.15">
      <c r="A8064" t="str">
        <f t="shared" si="132"/>
        <v>202008_383_4562342690074</v>
      </c>
      <c r="B8064">
        <v>202008</v>
      </c>
      <c r="C8064">
        <v>383</v>
      </c>
      <c r="D8064" t="s">
        <v>97</v>
      </c>
      <c r="E8064" s="9">
        <v>4562342690074</v>
      </c>
      <c r="F8064">
        <v>0</v>
      </c>
      <c r="G8064">
        <v>0</v>
      </c>
      <c r="H8064" t="s">
        <v>24</v>
      </c>
      <c r="I8064" t="s">
        <v>19</v>
      </c>
      <c r="J8064" t="s">
        <v>329</v>
      </c>
      <c r="K8064">
        <v>13</v>
      </c>
      <c r="L8064">
        <v>1</v>
      </c>
      <c r="M8064">
        <v>0</v>
      </c>
      <c r="N8064">
        <v>0</v>
      </c>
    </row>
    <row r="8065" spans="1:14" x14ac:dyDescent="0.15">
      <c r="A8065" t="str">
        <f t="shared" si="132"/>
        <v>202008_383_4562342690081</v>
      </c>
      <c r="B8065">
        <v>202008</v>
      </c>
      <c r="C8065">
        <v>383</v>
      </c>
      <c r="D8065" t="s">
        <v>97</v>
      </c>
      <c r="E8065" s="9">
        <v>4562342690081</v>
      </c>
      <c r="F8065">
        <v>0</v>
      </c>
      <c r="G8065">
        <v>0</v>
      </c>
      <c r="H8065" t="s">
        <v>25</v>
      </c>
      <c r="I8065" t="s">
        <v>19</v>
      </c>
      <c r="J8065" t="s">
        <v>329</v>
      </c>
      <c r="K8065">
        <v>0</v>
      </c>
      <c r="L8065">
        <v>0</v>
      </c>
      <c r="M8065">
        <v>0</v>
      </c>
      <c r="N8065">
        <v>0</v>
      </c>
    </row>
    <row r="8066" spans="1:14" x14ac:dyDescent="0.15">
      <c r="A8066" t="str">
        <f t="shared" si="132"/>
        <v>202008_385_4562342690029</v>
      </c>
      <c r="B8066">
        <v>202008</v>
      </c>
      <c r="C8066">
        <v>385</v>
      </c>
      <c r="D8066" t="s">
        <v>98</v>
      </c>
      <c r="E8066" s="9">
        <v>4562342690029</v>
      </c>
      <c r="F8066">
        <v>0</v>
      </c>
      <c r="G8066">
        <v>0</v>
      </c>
      <c r="H8066" t="s">
        <v>18</v>
      </c>
      <c r="I8066" t="s">
        <v>19</v>
      </c>
      <c r="J8066" t="s">
        <v>329</v>
      </c>
      <c r="K8066">
        <v>16</v>
      </c>
      <c r="L8066">
        <v>1</v>
      </c>
      <c r="M8066">
        <v>0</v>
      </c>
      <c r="N8066">
        <v>0</v>
      </c>
    </row>
    <row r="8067" spans="1:14" x14ac:dyDescent="0.15">
      <c r="A8067" t="str">
        <f t="shared" si="132"/>
        <v>202008_385_4562342690036</v>
      </c>
      <c r="B8067">
        <v>202008</v>
      </c>
      <c r="C8067">
        <v>385</v>
      </c>
      <c r="D8067" t="s">
        <v>98</v>
      </c>
      <c r="E8067" s="9">
        <v>4562342690036</v>
      </c>
      <c r="F8067">
        <v>0</v>
      </c>
      <c r="G8067">
        <v>0</v>
      </c>
      <c r="H8067" t="s">
        <v>20</v>
      </c>
      <c r="I8067" t="s">
        <v>19</v>
      </c>
      <c r="J8067" t="s">
        <v>329</v>
      </c>
      <c r="K8067">
        <v>5</v>
      </c>
      <c r="L8067">
        <v>0</v>
      </c>
      <c r="M8067">
        <v>0</v>
      </c>
      <c r="N8067">
        <v>0</v>
      </c>
    </row>
    <row r="8068" spans="1:14" x14ac:dyDescent="0.15">
      <c r="A8068" t="str">
        <f t="shared" si="132"/>
        <v>202008_385_4562342690050</v>
      </c>
      <c r="B8068">
        <v>202008</v>
      </c>
      <c r="C8068">
        <v>385</v>
      </c>
      <c r="D8068" t="s">
        <v>98</v>
      </c>
      <c r="E8068" s="9">
        <v>4562342690050</v>
      </c>
      <c r="F8068">
        <v>0</v>
      </c>
      <c r="G8068">
        <v>0</v>
      </c>
      <c r="H8068" t="s">
        <v>22</v>
      </c>
      <c r="I8068" t="s">
        <v>19</v>
      </c>
      <c r="J8068" t="s">
        <v>329</v>
      </c>
      <c r="K8068">
        <v>6</v>
      </c>
      <c r="L8068">
        <v>1</v>
      </c>
      <c r="M8068">
        <v>0</v>
      </c>
      <c r="N8068">
        <v>0</v>
      </c>
    </row>
    <row r="8069" spans="1:14" x14ac:dyDescent="0.15">
      <c r="A8069" t="str">
        <f t="shared" si="132"/>
        <v>202008_385_4562342690043</v>
      </c>
      <c r="B8069">
        <v>202008</v>
      </c>
      <c r="C8069">
        <v>385</v>
      </c>
      <c r="D8069" t="s">
        <v>98</v>
      </c>
      <c r="E8069" s="9">
        <v>4562342690043</v>
      </c>
      <c r="F8069">
        <v>0</v>
      </c>
      <c r="G8069">
        <v>0</v>
      </c>
      <c r="H8069" t="s">
        <v>21</v>
      </c>
      <c r="I8069" t="s">
        <v>19</v>
      </c>
      <c r="J8069" t="s">
        <v>329</v>
      </c>
      <c r="K8069">
        <v>13</v>
      </c>
      <c r="L8069">
        <v>2</v>
      </c>
      <c r="M8069">
        <v>0</v>
      </c>
      <c r="N8069">
        <v>0</v>
      </c>
    </row>
    <row r="8070" spans="1:14" x14ac:dyDescent="0.15">
      <c r="A8070" t="str">
        <f t="shared" si="132"/>
        <v>202008_385_4562342690067</v>
      </c>
      <c r="B8070">
        <v>202008</v>
      </c>
      <c r="C8070">
        <v>385</v>
      </c>
      <c r="D8070" t="s">
        <v>98</v>
      </c>
      <c r="E8070" s="9">
        <v>4562342690067</v>
      </c>
      <c r="F8070">
        <v>0</v>
      </c>
      <c r="G8070">
        <v>0</v>
      </c>
      <c r="H8070" t="s">
        <v>23</v>
      </c>
      <c r="I8070" t="s">
        <v>19</v>
      </c>
      <c r="J8070" t="s">
        <v>329</v>
      </c>
      <c r="K8070">
        <v>11</v>
      </c>
      <c r="L8070">
        <v>0</v>
      </c>
      <c r="M8070">
        <v>0</v>
      </c>
      <c r="N8070">
        <v>0</v>
      </c>
    </row>
    <row r="8071" spans="1:14" x14ac:dyDescent="0.15">
      <c r="A8071" t="str">
        <f t="shared" si="132"/>
        <v>202008_385_4562342690074</v>
      </c>
      <c r="B8071">
        <v>202008</v>
      </c>
      <c r="C8071">
        <v>385</v>
      </c>
      <c r="D8071" t="s">
        <v>98</v>
      </c>
      <c r="E8071" s="9">
        <v>4562342690074</v>
      </c>
      <c r="F8071">
        <v>0</v>
      </c>
      <c r="G8071">
        <v>0</v>
      </c>
      <c r="H8071" t="s">
        <v>24</v>
      </c>
      <c r="I8071" t="s">
        <v>19</v>
      </c>
      <c r="J8071" t="s">
        <v>329</v>
      </c>
      <c r="K8071">
        <v>13</v>
      </c>
      <c r="L8071">
        <v>1</v>
      </c>
      <c r="M8071">
        <v>0</v>
      </c>
      <c r="N8071">
        <v>0</v>
      </c>
    </row>
    <row r="8072" spans="1:14" x14ac:dyDescent="0.15">
      <c r="A8072" t="str">
        <f t="shared" si="132"/>
        <v>202008_385_4562342690081</v>
      </c>
      <c r="B8072">
        <v>202008</v>
      </c>
      <c r="C8072">
        <v>385</v>
      </c>
      <c r="D8072" t="s">
        <v>98</v>
      </c>
      <c r="E8072" s="9">
        <v>4562342690081</v>
      </c>
      <c r="F8072">
        <v>0</v>
      </c>
      <c r="G8072">
        <v>0</v>
      </c>
      <c r="H8072" t="s">
        <v>25</v>
      </c>
      <c r="I8072" t="s">
        <v>19</v>
      </c>
      <c r="J8072" t="s">
        <v>329</v>
      </c>
      <c r="K8072">
        <v>3</v>
      </c>
      <c r="L8072">
        <v>0</v>
      </c>
      <c r="M8072">
        <v>0</v>
      </c>
      <c r="N8072">
        <v>0</v>
      </c>
    </row>
    <row r="8073" spans="1:14" x14ac:dyDescent="0.15">
      <c r="A8073" t="str">
        <f t="shared" si="132"/>
        <v>202008_388_4562342690029</v>
      </c>
      <c r="B8073">
        <v>202008</v>
      </c>
      <c r="C8073">
        <v>388</v>
      </c>
      <c r="D8073" t="s">
        <v>100</v>
      </c>
      <c r="E8073" s="9">
        <v>4562342690029</v>
      </c>
      <c r="F8073">
        <v>0</v>
      </c>
      <c r="G8073">
        <v>0</v>
      </c>
      <c r="H8073" t="s">
        <v>18</v>
      </c>
      <c r="I8073" t="s">
        <v>19</v>
      </c>
      <c r="J8073" t="s">
        <v>329</v>
      </c>
      <c r="K8073">
        <v>21</v>
      </c>
      <c r="L8073">
        <v>0</v>
      </c>
      <c r="M8073">
        <v>0</v>
      </c>
      <c r="N8073">
        <v>0</v>
      </c>
    </row>
    <row r="8074" spans="1:14" x14ac:dyDescent="0.15">
      <c r="A8074" t="str">
        <f t="shared" si="132"/>
        <v>202008_388_4562342690036</v>
      </c>
      <c r="B8074">
        <v>202008</v>
      </c>
      <c r="C8074">
        <v>388</v>
      </c>
      <c r="D8074" t="s">
        <v>100</v>
      </c>
      <c r="E8074" s="9">
        <v>4562342690036</v>
      </c>
      <c r="F8074">
        <v>0</v>
      </c>
      <c r="G8074">
        <v>0</v>
      </c>
      <c r="H8074" t="s">
        <v>20</v>
      </c>
      <c r="I8074" t="s">
        <v>19</v>
      </c>
      <c r="J8074" t="s">
        <v>329</v>
      </c>
      <c r="K8074">
        <v>4</v>
      </c>
      <c r="L8074">
        <v>0</v>
      </c>
      <c r="M8074">
        <v>0</v>
      </c>
      <c r="N8074">
        <v>0</v>
      </c>
    </row>
    <row r="8075" spans="1:14" x14ac:dyDescent="0.15">
      <c r="A8075" t="str">
        <f t="shared" si="132"/>
        <v>202008_388_4562342690050</v>
      </c>
      <c r="B8075">
        <v>202008</v>
      </c>
      <c r="C8075">
        <v>388</v>
      </c>
      <c r="D8075" t="s">
        <v>100</v>
      </c>
      <c r="E8075" s="9">
        <v>4562342690050</v>
      </c>
      <c r="F8075">
        <v>0</v>
      </c>
      <c r="G8075">
        <v>0</v>
      </c>
      <c r="H8075" t="s">
        <v>22</v>
      </c>
      <c r="I8075" t="s">
        <v>19</v>
      </c>
      <c r="J8075" t="s">
        <v>329</v>
      </c>
      <c r="K8075">
        <v>2</v>
      </c>
      <c r="L8075">
        <v>1</v>
      </c>
      <c r="M8075">
        <v>0</v>
      </c>
      <c r="N8075">
        <v>0</v>
      </c>
    </row>
    <row r="8076" spans="1:14" x14ac:dyDescent="0.15">
      <c r="A8076" t="str">
        <f t="shared" si="132"/>
        <v>202008_388_4562342690043</v>
      </c>
      <c r="B8076">
        <v>202008</v>
      </c>
      <c r="C8076">
        <v>388</v>
      </c>
      <c r="D8076" t="s">
        <v>100</v>
      </c>
      <c r="E8076" s="9">
        <v>4562342690043</v>
      </c>
      <c r="F8076">
        <v>0</v>
      </c>
      <c r="G8076">
        <v>0</v>
      </c>
      <c r="H8076" t="s">
        <v>21</v>
      </c>
      <c r="I8076" t="s">
        <v>19</v>
      </c>
      <c r="J8076" t="s">
        <v>329</v>
      </c>
      <c r="K8076">
        <v>19</v>
      </c>
      <c r="L8076">
        <v>1</v>
      </c>
      <c r="M8076">
        <v>0</v>
      </c>
      <c r="N8076">
        <v>0</v>
      </c>
    </row>
    <row r="8077" spans="1:14" x14ac:dyDescent="0.15">
      <c r="A8077" t="str">
        <f t="shared" si="132"/>
        <v>202008_388_4562342690067</v>
      </c>
      <c r="B8077">
        <v>202008</v>
      </c>
      <c r="C8077">
        <v>388</v>
      </c>
      <c r="D8077" t="s">
        <v>100</v>
      </c>
      <c r="E8077" s="9">
        <v>4562342690067</v>
      </c>
      <c r="F8077">
        <v>0</v>
      </c>
      <c r="G8077">
        <v>0</v>
      </c>
      <c r="H8077" t="s">
        <v>23</v>
      </c>
      <c r="I8077" t="s">
        <v>19</v>
      </c>
      <c r="J8077" t="s">
        <v>329</v>
      </c>
      <c r="K8077">
        <v>25</v>
      </c>
      <c r="L8077">
        <v>0</v>
      </c>
      <c r="M8077">
        <v>0</v>
      </c>
      <c r="N8077">
        <v>0</v>
      </c>
    </row>
    <row r="8078" spans="1:14" x14ac:dyDescent="0.15">
      <c r="A8078" t="str">
        <f t="shared" si="132"/>
        <v>202008_388_4562342690074</v>
      </c>
      <c r="B8078">
        <v>202008</v>
      </c>
      <c r="C8078">
        <v>388</v>
      </c>
      <c r="D8078" t="s">
        <v>100</v>
      </c>
      <c r="E8078" s="9">
        <v>4562342690074</v>
      </c>
      <c r="F8078">
        <v>0</v>
      </c>
      <c r="G8078">
        <v>0</v>
      </c>
      <c r="H8078" t="s">
        <v>24</v>
      </c>
      <c r="I8078" t="s">
        <v>19</v>
      </c>
      <c r="J8078" t="s">
        <v>329</v>
      </c>
      <c r="K8078">
        <v>13</v>
      </c>
      <c r="L8078">
        <v>0</v>
      </c>
      <c r="M8078">
        <v>0</v>
      </c>
      <c r="N8078">
        <v>0</v>
      </c>
    </row>
    <row r="8079" spans="1:14" x14ac:dyDescent="0.15">
      <c r="A8079" t="str">
        <f t="shared" si="132"/>
        <v>202008_388_4562342690081</v>
      </c>
      <c r="B8079">
        <v>202008</v>
      </c>
      <c r="C8079">
        <v>388</v>
      </c>
      <c r="D8079" t="s">
        <v>100</v>
      </c>
      <c r="E8079" s="9">
        <v>4562342690081</v>
      </c>
      <c r="F8079">
        <v>0</v>
      </c>
      <c r="G8079">
        <v>0</v>
      </c>
      <c r="H8079" t="s">
        <v>25</v>
      </c>
      <c r="I8079" t="s">
        <v>19</v>
      </c>
      <c r="J8079" t="s">
        <v>329</v>
      </c>
      <c r="K8079">
        <v>7</v>
      </c>
      <c r="L8079">
        <v>0</v>
      </c>
      <c r="M8079">
        <v>0</v>
      </c>
      <c r="N8079">
        <v>0</v>
      </c>
    </row>
    <row r="8080" spans="1:14" x14ac:dyDescent="0.15">
      <c r="A8080" t="str">
        <f t="shared" si="132"/>
        <v>202008_393_4562342690029</v>
      </c>
      <c r="B8080">
        <v>202008</v>
      </c>
      <c r="C8080">
        <v>393</v>
      </c>
      <c r="D8080" t="s">
        <v>101</v>
      </c>
      <c r="E8080" s="9">
        <v>4562342690029</v>
      </c>
      <c r="F8080">
        <v>0</v>
      </c>
      <c r="G8080">
        <v>0</v>
      </c>
      <c r="H8080" t="s">
        <v>18</v>
      </c>
      <c r="I8080" t="s">
        <v>19</v>
      </c>
      <c r="J8080" t="s">
        <v>329</v>
      </c>
      <c r="K8080">
        <v>23</v>
      </c>
      <c r="L8080">
        <v>0</v>
      </c>
      <c r="M8080">
        <v>0</v>
      </c>
      <c r="N8080">
        <v>0</v>
      </c>
    </row>
    <row r="8081" spans="1:14" x14ac:dyDescent="0.15">
      <c r="A8081" t="str">
        <f t="shared" si="132"/>
        <v>202008_393_4562342690036</v>
      </c>
      <c r="B8081">
        <v>202008</v>
      </c>
      <c r="C8081">
        <v>393</v>
      </c>
      <c r="D8081" t="s">
        <v>101</v>
      </c>
      <c r="E8081" s="9">
        <v>4562342690036</v>
      </c>
      <c r="F8081">
        <v>0</v>
      </c>
      <c r="G8081">
        <v>0</v>
      </c>
      <c r="H8081" t="s">
        <v>20</v>
      </c>
      <c r="I8081" t="s">
        <v>19</v>
      </c>
      <c r="J8081" t="s">
        <v>329</v>
      </c>
      <c r="K8081">
        <v>9</v>
      </c>
      <c r="L8081">
        <v>0</v>
      </c>
      <c r="M8081">
        <v>0</v>
      </c>
      <c r="N8081">
        <v>0</v>
      </c>
    </row>
    <row r="8082" spans="1:14" x14ac:dyDescent="0.15">
      <c r="A8082" t="str">
        <f t="shared" si="132"/>
        <v>202008_393_4562342690050</v>
      </c>
      <c r="B8082">
        <v>202008</v>
      </c>
      <c r="C8082">
        <v>393</v>
      </c>
      <c r="D8082" t="s">
        <v>101</v>
      </c>
      <c r="E8082" s="9">
        <v>4562342690050</v>
      </c>
      <c r="F8082">
        <v>0</v>
      </c>
      <c r="G8082">
        <v>0</v>
      </c>
      <c r="H8082" t="s">
        <v>22</v>
      </c>
      <c r="I8082" t="s">
        <v>19</v>
      </c>
      <c r="J8082" t="s">
        <v>329</v>
      </c>
      <c r="K8082">
        <v>9</v>
      </c>
      <c r="L8082">
        <v>0</v>
      </c>
      <c r="M8082">
        <v>0</v>
      </c>
      <c r="N8082">
        <v>0</v>
      </c>
    </row>
    <row r="8083" spans="1:14" x14ac:dyDescent="0.15">
      <c r="A8083" t="str">
        <f t="shared" si="132"/>
        <v>202008_393_4562342690043</v>
      </c>
      <c r="B8083">
        <v>202008</v>
      </c>
      <c r="C8083">
        <v>393</v>
      </c>
      <c r="D8083" t="s">
        <v>101</v>
      </c>
      <c r="E8083" s="9">
        <v>4562342690043</v>
      </c>
      <c r="F8083">
        <v>0</v>
      </c>
      <c r="G8083">
        <v>0</v>
      </c>
      <c r="H8083" t="s">
        <v>21</v>
      </c>
      <c r="I8083" t="s">
        <v>19</v>
      </c>
      <c r="J8083" t="s">
        <v>329</v>
      </c>
      <c r="K8083">
        <v>23</v>
      </c>
      <c r="L8083">
        <v>0</v>
      </c>
      <c r="M8083">
        <v>0</v>
      </c>
      <c r="N8083">
        <v>0</v>
      </c>
    </row>
    <row r="8084" spans="1:14" x14ac:dyDescent="0.15">
      <c r="A8084" t="str">
        <f t="shared" si="132"/>
        <v>202008_393_4562342690067</v>
      </c>
      <c r="B8084">
        <v>202008</v>
      </c>
      <c r="C8084">
        <v>393</v>
      </c>
      <c r="D8084" t="s">
        <v>101</v>
      </c>
      <c r="E8084" s="9">
        <v>4562342690067</v>
      </c>
      <c r="F8084">
        <v>0</v>
      </c>
      <c r="G8084">
        <v>0</v>
      </c>
      <c r="H8084" t="s">
        <v>23</v>
      </c>
      <c r="I8084" t="s">
        <v>19</v>
      </c>
      <c r="J8084" t="s">
        <v>329</v>
      </c>
      <c r="K8084">
        <v>25</v>
      </c>
      <c r="L8084">
        <v>0</v>
      </c>
      <c r="M8084">
        <v>0</v>
      </c>
      <c r="N8084">
        <v>0</v>
      </c>
    </row>
    <row r="8085" spans="1:14" x14ac:dyDescent="0.15">
      <c r="A8085" t="str">
        <f t="shared" si="132"/>
        <v>202008_393_4562342690074</v>
      </c>
      <c r="B8085">
        <v>202008</v>
      </c>
      <c r="C8085">
        <v>393</v>
      </c>
      <c r="D8085" t="s">
        <v>101</v>
      </c>
      <c r="E8085" s="9">
        <v>4562342690074</v>
      </c>
      <c r="F8085">
        <v>0</v>
      </c>
      <c r="G8085">
        <v>0</v>
      </c>
      <c r="H8085" t="s">
        <v>24</v>
      </c>
      <c r="I8085" t="s">
        <v>19</v>
      </c>
      <c r="J8085" t="s">
        <v>329</v>
      </c>
      <c r="K8085">
        <v>23</v>
      </c>
      <c r="L8085">
        <v>0</v>
      </c>
      <c r="M8085">
        <v>0</v>
      </c>
      <c r="N8085">
        <v>0</v>
      </c>
    </row>
    <row r="8086" spans="1:14" x14ac:dyDescent="0.15">
      <c r="A8086" t="str">
        <f t="shared" si="132"/>
        <v>202008_393_4562342690081</v>
      </c>
      <c r="B8086">
        <v>202008</v>
      </c>
      <c r="C8086">
        <v>393</v>
      </c>
      <c r="D8086" t="s">
        <v>101</v>
      </c>
      <c r="E8086" s="9">
        <v>4562342690081</v>
      </c>
      <c r="F8086">
        <v>0</v>
      </c>
      <c r="G8086">
        <v>0</v>
      </c>
      <c r="H8086" t="s">
        <v>25</v>
      </c>
      <c r="I8086" t="s">
        <v>19</v>
      </c>
      <c r="J8086" t="s">
        <v>329</v>
      </c>
      <c r="K8086">
        <v>3</v>
      </c>
      <c r="L8086">
        <v>0</v>
      </c>
      <c r="M8086">
        <v>0</v>
      </c>
      <c r="N8086">
        <v>0</v>
      </c>
    </row>
    <row r="8087" spans="1:14" x14ac:dyDescent="0.15">
      <c r="A8087" t="str">
        <f t="shared" si="132"/>
        <v>202008_394_4562342690029</v>
      </c>
      <c r="B8087">
        <v>202008</v>
      </c>
      <c r="C8087">
        <v>394</v>
      </c>
      <c r="D8087" t="s">
        <v>102</v>
      </c>
      <c r="E8087" s="9">
        <v>4562342690029</v>
      </c>
      <c r="F8087">
        <v>0</v>
      </c>
      <c r="G8087">
        <v>0</v>
      </c>
      <c r="H8087" t="s">
        <v>18</v>
      </c>
      <c r="I8087" t="s">
        <v>19</v>
      </c>
      <c r="J8087" t="s">
        <v>329</v>
      </c>
      <c r="K8087">
        <v>7</v>
      </c>
      <c r="L8087">
        <v>0</v>
      </c>
      <c r="M8087">
        <v>0</v>
      </c>
      <c r="N8087">
        <v>0</v>
      </c>
    </row>
    <row r="8088" spans="1:14" x14ac:dyDescent="0.15">
      <c r="A8088" t="str">
        <f t="shared" si="132"/>
        <v>202008_394_4562342690036</v>
      </c>
      <c r="B8088">
        <v>202008</v>
      </c>
      <c r="C8088">
        <v>394</v>
      </c>
      <c r="D8088" t="s">
        <v>102</v>
      </c>
      <c r="E8088" s="9">
        <v>4562342690036</v>
      </c>
      <c r="F8088">
        <v>0</v>
      </c>
      <c r="G8088">
        <v>0</v>
      </c>
      <c r="H8088" t="s">
        <v>20</v>
      </c>
      <c r="I8088" t="s">
        <v>19</v>
      </c>
      <c r="J8088" t="s">
        <v>329</v>
      </c>
      <c r="K8088">
        <v>0</v>
      </c>
      <c r="L8088">
        <v>0</v>
      </c>
      <c r="M8088">
        <v>0</v>
      </c>
      <c r="N8088">
        <v>0</v>
      </c>
    </row>
    <row r="8089" spans="1:14" x14ac:dyDescent="0.15">
      <c r="A8089" t="str">
        <f t="shared" si="132"/>
        <v>202008_394_4562342690050</v>
      </c>
      <c r="B8089">
        <v>202008</v>
      </c>
      <c r="C8089">
        <v>394</v>
      </c>
      <c r="D8089" t="s">
        <v>102</v>
      </c>
      <c r="E8089" s="9">
        <v>4562342690050</v>
      </c>
      <c r="F8089">
        <v>0</v>
      </c>
      <c r="G8089">
        <v>0</v>
      </c>
      <c r="H8089" t="s">
        <v>22</v>
      </c>
      <c r="I8089" t="s">
        <v>19</v>
      </c>
      <c r="J8089" t="s">
        <v>329</v>
      </c>
      <c r="K8089">
        <v>6</v>
      </c>
      <c r="L8089">
        <v>0</v>
      </c>
      <c r="M8089">
        <v>0</v>
      </c>
      <c r="N8089">
        <v>0</v>
      </c>
    </row>
    <row r="8090" spans="1:14" x14ac:dyDescent="0.15">
      <c r="A8090" t="str">
        <f t="shared" si="132"/>
        <v>202008_394_4562342690043</v>
      </c>
      <c r="B8090">
        <v>202008</v>
      </c>
      <c r="C8090">
        <v>394</v>
      </c>
      <c r="D8090" t="s">
        <v>102</v>
      </c>
      <c r="E8090" s="9">
        <v>4562342690043</v>
      </c>
      <c r="F8090">
        <v>0</v>
      </c>
      <c r="G8090">
        <v>0</v>
      </c>
      <c r="H8090" t="s">
        <v>21</v>
      </c>
      <c r="I8090" t="s">
        <v>19</v>
      </c>
      <c r="J8090" t="s">
        <v>329</v>
      </c>
      <c r="K8090">
        <v>3</v>
      </c>
      <c r="L8090">
        <v>0</v>
      </c>
      <c r="M8090">
        <v>0</v>
      </c>
      <c r="N8090">
        <v>0</v>
      </c>
    </row>
    <row r="8091" spans="1:14" x14ac:dyDescent="0.15">
      <c r="A8091" t="str">
        <f t="shared" si="132"/>
        <v>202008_394_4562342690067</v>
      </c>
      <c r="B8091">
        <v>202008</v>
      </c>
      <c r="C8091">
        <v>394</v>
      </c>
      <c r="D8091" t="s">
        <v>102</v>
      </c>
      <c r="E8091" s="9">
        <v>4562342690067</v>
      </c>
      <c r="F8091">
        <v>0</v>
      </c>
      <c r="G8091">
        <v>0</v>
      </c>
      <c r="H8091" t="s">
        <v>23</v>
      </c>
      <c r="I8091" t="s">
        <v>19</v>
      </c>
      <c r="J8091" t="s">
        <v>329</v>
      </c>
      <c r="K8091">
        <v>15</v>
      </c>
      <c r="L8091">
        <v>1</v>
      </c>
      <c r="M8091">
        <v>0</v>
      </c>
      <c r="N8091">
        <v>0</v>
      </c>
    </row>
    <row r="8092" spans="1:14" x14ac:dyDescent="0.15">
      <c r="A8092" t="str">
        <f t="shared" si="132"/>
        <v>202008_394_4562342690074</v>
      </c>
      <c r="B8092">
        <v>202008</v>
      </c>
      <c r="C8092">
        <v>394</v>
      </c>
      <c r="D8092" t="s">
        <v>102</v>
      </c>
      <c r="E8092" s="9">
        <v>4562342690074</v>
      </c>
      <c r="F8092">
        <v>0</v>
      </c>
      <c r="G8092">
        <v>0</v>
      </c>
      <c r="H8092" t="s">
        <v>24</v>
      </c>
      <c r="I8092" t="s">
        <v>19</v>
      </c>
      <c r="J8092" t="s">
        <v>329</v>
      </c>
      <c r="K8092">
        <v>3</v>
      </c>
      <c r="L8092">
        <v>0</v>
      </c>
      <c r="M8092">
        <v>0</v>
      </c>
      <c r="N8092">
        <v>0</v>
      </c>
    </row>
    <row r="8093" spans="1:14" x14ac:dyDescent="0.15">
      <c r="A8093" t="str">
        <f t="shared" si="132"/>
        <v>202008_394_4562342690081</v>
      </c>
      <c r="B8093">
        <v>202008</v>
      </c>
      <c r="C8093">
        <v>394</v>
      </c>
      <c r="D8093" t="s">
        <v>102</v>
      </c>
      <c r="E8093" s="9">
        <v>4562342690081</v>
      </c>
      <c r="F8093">
        <v>0</v>
      </c>
      <c r="G8093">
        <v>0</v>
      </c>
      <c r="H8093" t="s">
        <v>25</v>
      </c>
      <c r="I8093" t="s">
        <v>19</v>
      </c>
      <c r="J8093" t="s">
        <v>329</v>
      </c>
      <c r="K8093">
        <v>1</v>
      </c>
      <c r="L8093">
        <v>0</v>
      </c>
      <c r="M8093">
        <v>0</v>
      </c>
      <c r="N8093">
        <v>0</v>
      </c>
    </row>
    <row r="8094" spans="1:14" x14ac:dyDescent="0.15">
      <c r="A8094" t="str">
        <f t="shared" si="132"/>
        <v>202008_398_4562342690029</v>
      </c>
      <c r="B8094">
        <v>202008</v>
      </c>
      <c r="C8094">
        <v>398</v>
      </c>
      <c r="D8094" t="s">
        <v>105</v>
      </c>
      <c r="E8094" s="9">
        <v>4562342690029</v>
      </c>
      <c r="F8094">
        <v>0</v>
      </c>
      <c r="G8094">
        <v>0</v>
      </c>
      <c r="H8094" t="s">
        <v>18</v>
      </c>
      <c r="I8094" t="s">
        <v>19</v>
      </c>
      <c r="J8094" t="s">
        <v>329</v>
      </c>
      <c r="K8094">
        <v>1</v>
      </c>
      <c r="L8094">
        <v>0</v>
      </c>
      <c r="M8094">
        <v>0</v>
      </c>
      <c r="N8094">
        <v>0</v>
      </c>
    </row>
    <row r="8095" spans="1:14" x14ac:dyDescent="0.15">
      <c r="A8095" t="str">
        <f t="shared" si="132"/>
        <v>202008_398_4562342690036</v>
      </c>
      <c r="B8095">
        <v>202008</v>
      </c>
      <c r="C8095">
        <v>398</v>
      </c>
      <c r="D8095" t="s">
        <v>105</v>
      </c>
      <c r="E8095" s="9">
        <v>4562342690036</v>
      </c>
      <c r="F8095">
        <v>0</v>
      </c>
      <c r="G8095">
        <v>0</v>
      </c>
      <c r="H8095" t="s">
        <v>20</v>
      </c>
      <c r="I8095" t="s">
        <v>19</v>
      </c>
      <c r="J8095" t="s">
        <v>329</v>
      </c>
      <c r="K8095">
        <v>5</v>
      </c>
      <c r="L8095">
        <v>0</v>
      </c>
      <c r="M8095">
        <v>0</v>
      </c>
      <c r="N8095">
        <v>0</v>
      </c>
    </row>
    <row r="8096" spans="1:14" x14ac:dyDescent="0.15">
      <c r="A8096" t="str">
        <f t="shared" si="132"/>
        <v>202008_398_4562342690050</v>
      </c>
      <c r="B8096">
        <v>202008</v>
      </c>
      <c r="C8096">
        <v>398</v>
      </c>
      <c r="D8096" t="s">
        <v>105</v>
      </c>
      <c r="E8096" s="9">
        <v>4562342690050</v>
      </c>
      <c r="F8096">
        <v>0</v>
      </c>
      <c r="G8096">
        <v>0</v>
      </c>
      <c r="H8096" t="s">
        <v>22</v>
      </c>
      <c r="I8096" t="s">
        <v>19</v>
      </c>
      <c r="J8096" t="s">
        <v>329</v>
      </c>
      <c r="K8096">
        <v>3</v>
      </c>
      <c r="L8096">
        <v>0</v>
      </c>
      <c r="M8096">
        <v>0</v>
      </c>
      <c r="N8096">
        <v>0</v>
      </c>
    </row>
    <row r="8097" spans="1:14" x14ac:dyDescent="0.15">
      <c r="A8097" t="str">
        <f t="shared" si="132"/>
        <v>202008_398_4562342690043</v>
      </c>
      <c r="B8097">
        <v>202008</v>
      </c>
      <c r="C8097">
        <v>398</v>
      </c>
      <c r="D8097" t="s">
        <v>105</v>
      </c>
      <c r="E8097" s="9">
        <v>4562342690043</v>
      </c>
      <c r="F8097">
        <v>0</v>
      </c>
      <c r="G8097">
        <v>0</v>
      </c>
      <c r="H8097" t="s">
        <v>21</v>
      </c>
      <c r="I8097" t="s">
        <v>19</v>
      </c>
      <c r="J8097" t="s">
        <v>329</v>
      </c>
      <c r="K8097">
        <v>22</v>
      </c>
      <c r="L8097">
        <v>1</v>
      </c>
      <c r="M8097">
        <v>0</v>
      </c>
      <c r="N8097">
        <v>0</v>
      </c>
    </row>
    <row r="8098" spans="1:14" x14ac:dyDescent="0.15">
      <c r="A8098" t="str">
        <f t="shared" si="132"/>
        <v>202008_398_4562342690067</v>
      </c>
      <c r="B8098">
        <v>202008</v>
      </c>
      <c r="C8098">
        <v>398</v>
      </c>
      <c r="D8098" t="s">
        <v>105</v>
      </c>
      <c r="E8098" s="9">
        <v>4562342690067</v>
      </c>
      <c r="F8098">
        <v>0</v>
      </c>
      <c r="G8098">
        <v>0</v>
      </c>
      <c r="H8098" t="s">
        <v>23</v>
      </c>
      <c r="I8098" t="s">
        <v>19</v>
      </c>
      <c r="J8098" t="s">
        <v>329</v>
      </c>
      <c r="K8098">
        <v>22</v>
      </c>
      <c r="L8098">
        <v>0</v>
      </c>
      <c r="M8098">
        <v>0</v>
      </c>
      <c r="N8098">
        <v>0</v>
      </c>
    </row>
    <row r="8099" spans="1:14" x14ac:dyDescent="0.15">
      <c r="A8099" t="str">
        <f t="shared" si="132"/>
        <v>202008_398_4562342690074</v>
      </c>
      <c r="B8099">
        <v>202008</v>
      </c>
      <c r="C8099">
        <v>398</v>
      </c>
      <c r="D8099" t="s">
        <v>105</v>
      </c>
      <c r="E8099" s="9">
        <v>4562342690074</v>
      </c>
      <c r="F8099">
        <v>0</v>
      </c>
      <c r="G8099">
        <v>0</v>
      </c>
      <c r="H8099" t="s">
        <v>24</v>
      </c>
      <c r="I8099" t="s">
        <v>19</v>
      </c>
      <c r="J8099" t="s">
        <v>329</v>
      </c>
      <c r="K8099">
        <v>22</v>
      </c>
      <c r="L8099">
        <v>0</v>
      </c>
      <c r="M8099">
        <v>0</v>
      </c>
      <c r="N8099">
        <v>0</v>
      </c>
    </row>
    <row r="8100" spans="1:14" x14ac:dyDescent="0.15">
      <c r="A8100" t="str">
        <f t="shared" si="132"/>
        <v>202008_398_4562342690081</v>
      </c>
      <c r="B8100">
        <v>202008</v>
      </c>
      <c r="C8100">
        <v>398</v>
      </c>
      <c r="D8100" t="s">
        <v>105</v>
      </c>
      <c r="E8100" s="9">
        <v>4562342690081</v>
      </c>
      <c r="F8100">
        <v>0</v>
      </c>
      <c r="G8100">
        <v>0</v>
      </c>
      <c r="H8100" t="s">
        <v>25</v>
      </c>
      <c r="I8100" t="s">
        <v>19</v>
      </c>
      <c r="J8100" t="s">
        <v>329</v>
      </c>
      <c r="K8100">
        <v>4</v>
      </c>
      <c r="L8100">
        <v>1</v>
      </c>
      <c r="M8100">
        <v>0</v>
      </c>
      <c r="N8100">
        <v>0</v>
      </c>
    </row>
    <row r="8101" spans="1:14" x14ac:dyDescent="0.15">
      <c r="A8101" t="str">
        <f t="shared" si="132"/>
        <v>202008_399_4562342690029</v>
      </c>
      <c r="B8101">
        <v>202008</v>
      </c>
      <c r="C8101">
        <v>399</v>
      </c>
      <c r="D8101" t="s">
        <v>106</v>
      </c>
      <c r="E8101" s="9">
        <v>4562342690029</v>
      </c>
      <c r="F8101">
        <v>0</v>
      </c>
      <c r="G8101">
        <v>0</v>
      </c>
      <c r="H8101" t="s">
        <v>18</v>
      </c>
      <c r="I8101" t="s">
        <v>19</v>
      </c>
      <c r="J8101" t="s">
        <v>329</v>
      </c>
      <c r="K8101">
        <v>17</v>
      </c>
      <c r="L8101">
        <v>0</v>
      </c>
      <c r="M8101">
        <v>0</v>
      </c>
      <c r="N8101">
        <v>0</v>
      </c>
    </row>
    <row r="8102" spans="1:14" x14ac:dyDescent="0.15">
      <c r="A8102" t="str">
        <f t="shared" si="132"/>
        <v>202008_399_4562342690036</v>
      </c>
      <c r="B8102">
        <v>202008</v>
      </c>
      <c r="C8102">
        <v>399</v>
      </c>
      <c r="D8102" t="s">
        <v>106</v>
      </c>
      <c r="E8102" s="9">
        <v>4562342690036</v>
      </c>
      <c r="F8102">
        <v>0</v>
      </c>
      <c r="G8102">
        <v>0</v>
      </c>
      <c r="H8102" t="s">
        <v>20</v>
      </c>
      <c r="I8102" t="s">
        <v>19</v>
      </c>
      <c r="J8102" t="s">
        <v>329</v>
      </c>
      <c r="K8102">
        <v>5</v>
      </c>
      <c r="L8102">
        <v>0</v>
      </c>
      <c r="M8102">
        <v>0</v>
      </c>
      <c r="N8102">
        <v>0</v>
      </c>
    </row>
    <row r="8103" spans="1:14" x14ac:dyDescent="0.15">
      <c r="A8103" t="str">
        <f t="shared" si="132"/>
        <v>202008_399_4562342690050</v>
      </c>
      <c r="B8103">
        <v>202008</v>
      </c>
      <c r="C8103">
        <v>399</v>
      </c>
      <c r="D8103" t="s">
        <v>106</v>
      </c>
      <c r="E8103" s="9">
        <v>4562342690050</v>
      </c>
      <c r="F8103">
        <v>0</v>
      </c>
      <c r="G8103">
        <v>0</v>
      </c>
      <c r="H8103" t="s">
        <v>22</v>
      </c>
      <c r="I8103" t="s">
        <v>19</v>
      </c>
      <c r="J8103" t="s">
        <v>329</v>
      </c>
      <c r="K8103">
        <v>5</v>
      </c>
      <c r="L8103">
        <v>1</v>
      </c>
      <c r="M8103">
        <v>0</v>
      </c>
      <c r="N8103">
        <v>0</v>
      </c>
    </row>
    <row r="8104" spans="1:14" x14ac:dyDescent="0.15">
      <c r="A8104" t="str">
        <f t="shared" si="132"/>
        <v>202008_399_4562342690043</v>
      </c>
      <c r="B8104">
        <v>202008</v>
      </c>
      <c r="C8104">
        <v>399</v>
      </c>
      <c r="D8104" t="s">
        <v>106</v>
      </c>
      <c r="E8104" s="9">
        <v>4562342690043</v>
      </c>
      <c r="F8104">
        <v>0</v>
      </c>
      <c r="G8104">
        <v>0</v>
      </c>
      <c r="H8104" t="s">
        <v>21</v>
      </c>
      <c r="I8104" t="s">
        <v>19</v>
      </c>
      <c r="J8104" t="s">
        <v>329</v>
      </c>
      <c r="K8104">
        <v>10</v>
      </c>
      <c r="L8104">
        <v>1</v>
      </c>
      <c r="M8104">
        <v>0</v>
      </c>
      <c r="N8104">
        <v>0</v>
      </c>
    </row>
    <row r="8105" spans="1:14" x14ac:dyDescent="0.15">
      <c r="A8105" t="str">
        <f t="shared" si="132"/>
        <v>202008_399_4562342690067</v>
      </c>
      <c r="B8105">
        <v>202008</v>
      </c>
      <c r="C8105">
        <v>399</v>
      </c>
      <c r="D8105" t="s">
        <v>106</v>
      </c>
      <c r="E8105" s="9">
        <v>4562342690067</v>
      </c>
      <c r="F8105">
        <v>0</v>
      </c>
      <c r="G8105">
        <v>0</v>
      </c>
      <c r="H8105" t="s">
        <v>23</v>
      </c>
      <c r="I8105" t="s">
        <v>19</v>
      </c>
      <c r="J8105" t="s">
        <v>329</v>
      </c>
      <c r="K8105">
        <v>18</v>
      </c>
      <c r="L8105">
        <v>0</v>
      </c>
      <c r="M8105">
        <v>0</v>
      </c>
      <c r="N8105">
        <v>0</v>
      </c>
    </row>
    <row r="8106" spans="1:14" x14ac:dyDescent="0.15">
      <c r="A8106" t="str">
        <f t="shared" si="132"/>
        <v>202008_399_4562342690074</v>
      </c>
      <c r="B8106">
        <v>202008</v>
      </c>
      <c r="C8106">
        <v>399</v>
      </c>
      <c r="D8106" t="s">
        <v>106</v>
      </c>
      <c r="E8106" s="9">
        <v>4562342690074</v>
      </c>
      <c r="F8106">
        <v>0</v>
      </c>
      <c r="G8106">
        <v>0</v>
      </c>
      <c r="H8106" t="s">
        <v>24</v>
      </c>
      <c r="I8106" t="s">
        <v>19</v>
      </c>
      <c r="J8106" t="s">
        <v>329</v>
      </c>
      <c r="K8106">
        <v>4</v>
      </c>
      <c r="L8106">
        <v>0</v>
      </c>
      <c r="M8106">
        <v>0</v>
      </c>
      <c r="N8106">
        <v>0</v>
      </c>
    </row>
    <row r="8107" spans="1:14" x14ac:dyDescent="0.15">
      <c r="A8107" t="str">
        <f t="shared" si="132"/>
        <v>202008_399_4562342690081</v>
      </c>
      <c r="B8107">
        <v>202008</v>
      </c>
      <c r="C8107">
        <v>399</v>
      </c>
      <c r="D8107" t="s">
        <v>106</v>
      </c>
      <c r="E8107" s="9">
        <v>4562342690081</v>
      </c>
      <c r="F8107">
        <v>0</v>
      </c>
      <c r="G8107">
        <v>0</v>
      </c>
      <c r="H8107" t="s">
        <v>25</v>
      </c>
      <c r="I8107" t="s">
        <v>19</v>
      </c>
      <c r="J8107" t="s">
        <v>329</v>
      </c>
      <c r="K8107">
        <v>3</v>
      </c>
      <c r="L8107">
        <v>0</v>
      </c>
      <c r="M8107">
        <v>0</v>
      </c>
      <c r="N8107">
        <v>0</v>
      </c>
    </row>
    <row r="8108" spans="1:14" x14ac:dyDescent="0.15">
      <c r="A8108" t="str">
        <f t="shared" si="132"/>
        <v>202008_403_4562342690029</v>
      </c>
      <c r="B8108">
        <v>202008</v>
      </c>
      <c r="C8108">
        <v>403</v>
      </c>
      <c r="D8108" t="s">
        <v>108</v>
      </c>
      <c r="E8108" s="9">
        <v>4562342690029</v>
      </c>
      <c r="F8108">
        <v>0</v>
      </c>
      <c r="G8108">
        <v>0</v>
      </c>
      <c r="H8108" t="s">
        <v>18</v>
      </c>
      <c r="I8108" t="s">
        <v>19</v>
      </c>
      <c r="J8108" t="s">
        <v>329</v>
      </c>
      <c r="K8108">
        <v>16</v>
      </c>
      <c r="L8108">
        <v>0</v>
      </c>
      <c r="M8108">
        <v>0</v>
      </c>
      <c r="N8108">
        <v>0</v>
      </c>
    </row>
    <row r="8109" spans="1:14" x14ac:dyDescent="0.15">
      <c r="A8109" t="str">
        <f t="shared" si="132"/>
        <v>202008_403_4562342690036</v>
      </c>
      <c r="B8109">
        <v>202008</v>
      </c>
      <c r="C8109">
        <v>403</v>
      </c>
      <c r="D8109" t="s">
        <v>108</v>
      </c>
      <c r="E8109" s="9">
        <v>4562342690036</v>
      </c>
      <c r="F8109">
        <v>0</v>
      </c>
      <c r="G8109">
        <v>0</v>
      </c>
      <c r="H8109" t="s">
        <v>20</v>
      </c>
      <c r="I8109" t="s">
        <v>19</v>
      </c>
      <c r="J8109" t="s">
        <v>329</v>
      </c>
      <c r="K8109">
        <v>6</v>
      </c>
      <c r="L8109">
        <v>0</v>
      </c>
      <c r="M8109">
        <v>0</v>
      </c>
      <c r="N8109">
        <v>0</v>
      </c>
    </row>
    <row r="8110" spans="1:14" x14ac:dyDescent="0.15">
      <c r="A8110" t="str">
        <f t="shared" si="132"/>
        <v>202008_403_4562342690050</v>
      </c>
      <c r="B8110">
        <v>202008</v>
      </c>
      <c r="C8110">
        <v>403</v>
      </c>
      <c r="D8110" t="s">
        <v>108</v>
      </c>
      <c r="E8110" s="9">
        <v>4562342690050</v>
      </c>
      <c r="F8110">
        <v>0</v>
      </c>
      <c r="G8110">
        <v>0</v>
      </c>
      <c r="H8110" t="s">
        <v>22</v>
      </c>
      <c r="I8110" t="s">
        <v>19</v>
      </c>
      <c r="J8110" t="s">
        <v>329</v>
      </c>
      <c r="K8110">
        <v>5</v>
      </c>
      <c r="L8110">
        <v>0</v>
      </c>
      <c r="M8110">
        <v>0</v>
      </c>
      <c r="N8110">
        <v>0</v>
      </c>
    </row>
    <row r="8111" spans="1:14" x14ac:dyDescent="0.15">
      <c r="A8111" t="str">
        <f t="shared" si="132"/>
        <v>202008_403_4562342690043</v>
      </c>
      <c r="B8111">
        <v>202008</v>
      </c>
      <c r="C8111">
        <v>403</v>
      </c>
      <c r="D8111" t="s">
        <v>108</v>
      </c>
      <c r="E8111" s="9">
        <v>4562342690043</v>
      </c>
      <c r="F8111">
        <v>0</v>
      </c>
      <c r="G8111">
        <v>0</v>
      </c>
      <c r="H8111" t="s">
        <v>21</v>
      </c>
      <c r="I8111" t="s">
        <v>19</v>
      </c>
      <c r="J8111" t="s">
        <v>329</v>
      </c>
      <c r="K8111">
        <v>10</v>
      </c>
      <c r="L8111">
        <v>2</v>
      </c>
      <c r="M8111">
        <v>0</v>
      </c>
      <c r="N8111">
        <v>0</v>
      </c>
    </row>
    <row r="8112" spans="1:14" x14ac:dyDescent="0.15">
      <c r="A8112" t="str">
        <f t="shared" si="132"/>
        <v>202008_403_4562342690067</v>
      </c>
      <c r="B8112">
        <v>202008</v>
      </c>
      <c r="C8112">
        <v>403</v>
      </c>
      <c r="D8112" t="s">
        <v>108</v>
      </c>
      <c r="E8112" s="9">
        <v>4562342690067</v>
      </c>
      <c r="F8112">
        <v>0</v>
      </c>
      <c r="G8112">
        <v>0</v>
      </c>
      <c r="H8112" t="s">
        <v>23</v>
      </c>
      <c r="I8112" t="s">
        <v>19</v>
      </c>
      <c r="J8112" t="s">
        <v>329</v>
      </c>
      <c r="K8112">
        <v>20</v>
      </c>
      <c r="L8112">
        <v>0</v>
      </c>
      <c r="M8112">
        <v>0</v>
      </c>
      <c r="N8112">
        <v>0</v>
      </c>
    </row>
    <row r="8113" spans="1:14" x14ac:dyDescent="0.15">
      <c r="A8113" t="str">
        <f t="shared" si="132"/>
        <v>202008_403_4562342690074</v>
      </c>
      <c r="B8113">
        <v>202008</v>
      </c>
      <c r="C8113">
        <v>403</v>
      </c>
      <c r="D8113" t="s">
        <v>108</v>
      </c>
      <c r="E8113" s="9">
        <v>4562342690074</v>
      </c>
      <c r="F8113">
        <v>0</v>
      </c>
      <c r="G8113">
        <v>0</v>
      </c>
      <c r="H8113" t="s">
        <v>24</v>
      </c>
      <c r="I8113" t="s">
        <v>19</v>
      </c>
      <c r="J8113" t="s">
        <v>329</v>
      </c>
      <c r="K8113">
        <v>15</v>
      </c>
      <c r="L8113">
        <v>0</v>
      </c>
      <c r="M8113">
        <v>0</v>
      </c>
      <c r="N8113">
        <v>0</v>
      </c>
    </row>
    <row r="8114" spans="1:14" x14ac:dyDescent="0.15">
      <c r="A8114" t="str">
        <f t="shared" si="132"/>
        <v>202008_403_4562342690081</v>
      </c>
      <c r="B8114">
        <v>202008</v>
      </c>
      <c r="C8114">
        <v>403</v>
      </c>
      <c r="D8114" t="s">
        <v>108</v>
      </c>
      <c r="E8114" s="9">
        <v>4562342690081</v>
      </c>
      <c r="F8114">
        <v>0</v>
      </c>
      <c r="G8114">
        <v>0</v>
      </c>
      <c r="H8114" t="s">
        <v>25</v>
      </c>
      <c r="I8114" t="s">
        <v>19</v>
      </c>
      <c r="J8114" t="s">
        <v>329</v>
      </c>
      <c r="K8114">
        <v>7</v>
      </c>
      <c r="L8114">
        <v>0</v>
      </c>
      <c r="M8114">
        <v>0</v>
      </c>
      <c r="N8114">
        <v>0</v>
      </c>
    </row>
    <row r="8115" spans="1:14" x14ac:dyDescent="0.15">
      <c r="A8115" t="str">
        <f t="shared" si="132"/>
        <v>202008_404_4562342690029</v>
      </c>
      <c r="B8115">
        <v>202008</v>
      </c>
      <c r="C8115">
        <v>404</v>
      </c>
      <c r="D8115" t="s">
        <v>109</v>
      </c>
      <c r="E8115" s="9">
        <v>4562342690029</v>
      </c>
      <c r="F8115">
        <v>0</v>
      </c>
      <c r="G8115">
        <v>0</v>
      </c>
      <c r="H8115" t="s">
        <v>18</v>
      </c>
      <c r="I8115" t="s">
        <v>19</v>
      </c>
      <c r="J8115" t="s">
        <v>329</v>
      </c>
      <c r="K8115">
        <v>14</v>
      </c>
      <c r="L8115">
        <v>0</v>
      </c>
      <c r="M8115">
        <v>0</v>
      </c>
      <c r="N8115">
        <v>0</v>
      </c>
    </row>
    <row r="8116" spans="1:14" x14ac:dyDescent="0.15">
      <c r="A8116" t="str">
        <f t="shared" ref="A8116:A8179" si="133">B8116&amp;"_"&amp;C8116&amp;"_"&amp;E8116</f>
        <v>202008_404_4562342690036</v>
      </c>
      <c r="B8116">
        <v>202008</v>
      </c>
      <c r="C8116">
        <v>404</v>
      </c>
      <c r="D8116" t="s">
        <v>109</v>
      </c>
      <c r="E8116" s="9">
        <v>4562342690036</v>
      </c>
      <c r="F8116">
        <v>0</v>
      </c>
      <c r="G8116">
        <v>0</v>
      </c>
      <c r="H8116" t="s">
        <v>20</v>
      </c>
      <c r="I8116" t="s">
        <v>19</v>
      </c>
      <c r="J8116" t="s">
        <v>329</v>
      </c>
      <c r="K8116">
        <v>3</v>
      </c>
      <c r="L8116">
        <v>0</v>
      </c>
      <c r="M8116">
        <v>0</v>
      </c>
      <c r="N8116">
        <v>0</v>
      </c>
    </row>
    <row r="8117" spans="1:14" x14ac:dyDescent="0.15">
      <c r="A8117" t="str">
        <f t="shared" si="133"/>
        <v>202008_404_4562342690050</v>
      </c>
      <c r="B8117">
        <v>202008</v>
      </c>
      <c r="C8117">
        <v>404</v>
      </c>
      <c r="D8117" t="s">
        <v>109</v>
      </c>
      <c r="E8117" s="9">
        <v>4562342690050</v>
      </c>
      <c r="F8117">
        <v>0</v>
      </c>
      <c r="G8117">
        <v>0</v>
      </c>
      <c r="H8117" t="s">
        <v>22</v>
      </c>
      <c r="I8117" t="s">
        <v>19</v>
      </c>
      <c r="J8117" t="s">
        <v>329</v>
      </c>
      <c r="K8117">
        <v>2</v>
      </c>
      <c r="L8117">
        <v>0</v>
      </c>
      <c r="M8117">
        <v>0</v>
      </c>
      <c r="N8117">
        <v>0</v>
      </c>
    </row>
    <row r="8118" spans="1:14" x14ac:dyDescent="0.15">
      <c r="A8118" t="str">
        <f t="shared" si="133"/>
        <v>202008_404_4562342690043</v>
      </c>
      <c r="B8118">
        <v>202008</v>
      </c>
      <c r="C8118">
        <v>404</v>
      </c>
      <c r="D8118" t="s">
        <v>109</v>
      </c>
      <c r="E8118" s="9">
        <v>4562342690043</v>
      </c>
      <c r="F8118">
        <v>0</v>
      </c>
      <c r="G8118">
        <v>0</v>
      </c>
      <c r="H8118" t="s">
        <v>21</v>
      </c>
      <c r="I8118" t="s">
        <v>19</v>
      </c>
      <c r="J8118" t="s">
        <v>329</v>
      </c>
      <c r="K8118">
        <v>15</v>
      </c>
      <c r="L8118">
        <v>0</v>
      </c>
      <c r="M8118">
        <v>0</v>
      </c>
      <c r="N8118">
        <v>0</v>
      </c>
    </row>
    <row r="8119" spans="1:14" x14ac:dyDescent="0.15">
      <c r="A8119" t="str">
        <f t="shared" si="133"/>
        <v>202008_404_4562342690067</v>
      </c>
      <c r="B8119">
        <v>202008</v>
      </c>
      <c r="C8119">
        <v>404</v>
      </c>
      <c r="D8119" t="s">
        <v>109</v>
      </c>
      <c r="E8119" s="9">
        <v>4562342690067</v>
      </c>
      <c r="F8119">
        <v>0</v>
      </c>
      <c r="G8119">
        <v>0</v>
      </c>
      <c r="H8119" t="s">
        <v>23</v>
      </c>
      <c r="I8119" t="s">
        <v>19</v>
      </c>
      <c r="J8119" t="s">
        <v>329</v>
      </c>
      <c r="K8119">
        <v>18</v>
      </c>
      <c r="L8119">
        <v>0</v>
      </c>
      <c r="M8119">
        <v>0</v>
      </c>
      <c r="N8119">
        <v>0</v>
      </c>
    </row>
    <row r="8120" spans="1:14" x14ac:dyDescent="0.15">
      <c r="A8120" t="str">
        <f t="shared" si="133"/>
        <v>202008_404_4562342690074</v>
      </c>
      <c r="B8120">
        <v>202008</v>
      </c>
      <c r="C8120">
        <v>404</v>
      </c>
      <c r="D8120" t="s">
        <v>109</v>
      </c>
      <c r="E8120" s="9">
        <v>4562342690074</v>
      </c>
      <c r="F8120">
        <v>0</v>
      </c>
      <c r="G8120">
        <v>0</v>
      </c>
      <c r="H8120" t="s">
        <v>24</v>
      </c>
      <c r="I8120" t="s">
        <v>19</v>
      </c>
      <c r="J8120" t="s">
        <v>329</v>
      </c>
      <c r="K8120">
        <v>5</v>
      </c>
      <c r="L8120">
        <v>0</v>
      </c>
      <c r="M8120">
        <v>0</v>
      </c>
      <c r="N8120">
        <v>0</v>
      </c>
    </row>
    <row r="8121" spans="1:14" x14ac:dyDescent="0.15">
      <c r="A8121" t="str">
        <f t="shared" si="133"/>
        <v>202008_404_4562342690081</v>
      </c>
      <c r="B8121">
        <v>202008</v>
      </c>
      <c r="C8121">
        <v>404</v>
      </c>
      <c r="D8121" t="s">
        <v>109</v>
      </c>
      <c r="E8121" s="9">
        <v>4562342690081</v>
      </c>
      <c r="F8121">
        <v>0</v>
      </c>
      <c r="G8121">
        <v>0</v>
      </c>
      <c r="H8121" t="s">
        <v>25</v>
      </c>
      <c r="I8121" t="s">
        <v>19</v>
      </c>
      <c r="J8121" t="s">
        <v>329</v>
      </c>
      <c r="K8121">
        <v>2</v>
      </c>
      <c r="L8121">
        <v>0</v>
      </c>
      <c r="M8121">
        <v>0</v>
      </c>
      <c r="N8121">
        <v>0</v>
      </c>
    </row>
    <row r="8122" spans="1:14" x14ac:dyDescent="0.15">
      <c r="A8122" t="str">
        <f t="shared" si="133"/>
        <v>202008_405_4562342690029</v>
      </c>
      <c r="B8122">
        <v>202008</v>
      </c>
      <c r="C8122">
        <v>405</v>
      </c>
      <c r="D8122" t="s">
        <v>110</v>
      </c>
      <c r="E8122" s="9">
        <v>4562342690029</v>
      </c>
      <c r="F8122">
        <v>0</v>
      </c>
      <c r="G8122">
        <v>0</v>
      </c>
      <c r="H8122" t="s">
        <v>18</v>
      </c>
      <c r="I8122" t="s">
        <v>19</v>
      </c>
      <c r="J8122" t="s">
        <v>329</v>
      </c>
      <c r="K8122">
        <v>15</v>
      </c>
      <c r="L8122">
        <v>0</v>
      </c>
      <c r="M8122">
        <v>0</v>
      </c>
      <c r="N8122">
        <v>0</v>
      </c>
    </row>
    <row r="8123" spans="1:14" x14ac:dyDescent="0.15">
      <c r="A8123" t="str">
        <f t="shared" si="133"/>
        <v>202008_405_4562342690036</v>
      </c>
      <c r="B8123">
        <v>202008</v>
      </c>
      <c r="C8123">
        <v>405</v>
      </c>
      <c r="D8123" t="s">
        <v>110</v>
      </c>
      <c r="E8123" s="9">
        <v>4562342690036</v>
      </c>
      <c r="F8123">
        <v>0</v>
      </c>
      <c r="G8123">
        <v>0</v>
      </c>
      <c r="H8123" t="s">
        <v>20</v>
      </c>
      <c r="I8123" t="s">
        <v>19</v>
      </c>
      <c r="J8123" t="s">
        <v>329</v>
      </c>
      <c r="K8123">
        <v>4</v>
      </c>
      <c r="L8123">
        <v>0</v>
      </c>
      <c r="M8123">
        <v>0</v>
      </c>
      <c r="N8123">
        <v>0</v>
      </c>
    </row>
    <row r="8124" spans="1:14" x14ac:dyDescent="0.15">
      <c r="A8124" t="str">
        <f t="shared" si="133"/>
        <v>202008_405_4562342690050</v>
      </c>
      <c r="B8124">
        <v>202008</v>
      </c>
      <c r="C8124">
        <v>405</v>
      </c>
      <c r="D8124" t="s">
        <v>110</v>
      </c>
      <c r="E8124" s="9">
        <v>4562342690050</v>
      </c>
      <c r="F8124">
        <v>0</v>
      </c>
      <c r="G8124">
        <v>0</v>
      </c>
      <c r="H8124" t="s">
        <v>22</v>
      </c>
      <c r="I8124" t="s">
        <v>19</v>
      </c>
      <c r="J8124" t="s">
        <v>329</v>
      </c>
      <c r="K8124">
        <v>5</v>
      </c>
      <c r="L8124">
        <v>0</v>
      </c>
      <c r="M8124">
        <v>0</v>
      </c>
      <c r="N8124">
        <v>0</v>
      </c>
    </row>
    <row r="8125" spans="1:14" x14ac:dyDescent="0.15">
      <c r="A8125" t="str">
        <f t="shared" si="133"/>
        <v>202008_405_4562342690043</v>
      </c>
      <c r="B8125">
        <v>202008</v>
      </c>
      <c r="C8125">
        <v>405</v>
      </c>
      <c r="D8125" t="s">
        <v>110</v>
      </c>
      <c r="E8125" s="9">
        <v>4562342690043</v>
      </c>
      <c r="F8125">
        <v>0</v>
      </c>
      <c r="G8125">
        <v>0</v>
      </c>
      <c r="H8125" t="s">
        <v>21</v>
      </c>
      <c r="I8125" t="s">
        <v>19</v>
      </c>
      <c r="J8125" t="s">
        <v>329</v>
      </c>
      <c r="K8125">
        <v>8</v>
      </c>
      <c r="L8125">
        <v>1</v>
      </c>
      <c r="M8125">
        <v>0</v>
      </c>
      <c r="N8125">
        <v>0</v>
      </c>
    </row>
    <row r="8126" spans="1:14" x14ac:dyDescent="0.15">
      <c r="A8126" t="str">
        <f t="shared" si="133"/>
        <v>202008_405_4562342690067</v>
      </c>
      <c r="B8126">
        <v>202008</v>
      </c>
      <c r="C8126">
        <v>405</v>
      </c>
      <c r="D8126" t="s">
        <v>110</v>
      </c>
      <c r="E8126" s="9">
        <v>4562342690067</v>
      </c>
      <c r="F8126">
        <v>0</v>
      </c>
      <c r="G8126">
        <v>0</v>
      </c>
      <c r="H8126" t="s">
        <v>23</v>
      </c>
      <c r="I8126" t="s">
        <v>19</v>
      </c>
      <c r="J8126" t="s">
        <v>329</v>
      </c>
      <c r="K8126">
        <v>17</v>
      </c>
      <c r="L8126">
        <v>1</v>
      </c>
      <c r="M8126">
        <v>0</v>
      </c>
      <c r="N8126">
        <v>0</v>
      </c>
    </row>
    <row r="8127" spans="1:14" x14ac:dyDescent="0.15">
      <c r="A8127" t="str">
        <f t="shared" si="133"/>
        <v>202008_405_4562342690074</v>
      </c>
      <c r="B8127">
        <v>202008</v>
      </c>
      <c r="C8127">
        <v>405</v>
      </c>
      <c r="D8127" t="s">
        <v>110</v>
      </c>
      <c r="E8127" s="9">
        <v>4562342690074</v>
      </c>
      <c r="F8127">
        <v>0</v>
      </c>
      <c r="G8127">
        <v>0</v>
      </c>
      <c r="H8127" t="s">
        <v>24</v>
      </c>
      <c r="I8127" t="s">
        <v>19</v>
      </c>
      <c r="J8127" t="s">
        <v>329</v>
      </c>
      <c r="K8127">
        <v>6</v>
      </c>
      <c r="L8127">
        <v>0</v>
      </c>
      <c r="M8127">
        <v>0</v>
      </c>
      <c r="N8127">
        <v>0</v>
      </c>
    </row>
    <row r="8128" spans="1:14" x14ac:dyDescent="0.15">
      <c r="A8128" t="str">
        <f t="shared" si="133"/>
        <v>202008_405_4562342690081</v>
      </c>
      <c r="B8128">
        <v>202008</v>
      </c>
      <c r="C8128">
        <v>405</v>
      </c>
      <c r="D8128" t="s">
        <v>110</v>
      </c>
      <c r="E8128" s="9">
        <v>4562342690081</v>
      </c>
      <c r="F8128">
        <v>0</v>
      </c>
      <c r="G8128">
        <v>0</v>
      </c>
      <c r="H8128" t="s">
        <v>25</v>
      </c>
      <c r="I8128" t="s">
        <v>19</v>
      </c>
      <c r="J8128" t="s">
        <v>329</v>
      </c>
      <c r="K8128">
        <v>3</v>
      </c>
      <c r="L8128">
        <v>0</v>
      </c>
      <c r="M8128">
        <v>0</v>
      </c>
      <c r="N8128">
        <v>0</v>
      </c>
    </row>
    <row r="8129" spans="1:14" x14ac:dyDescent="0.15">
      <c r="A8129" t="str">
        <f t="shared" si="133"/>
        <v>202008_407_4562342690029</v>
      </c>
      <c r="B8129">
        <v>202008</v>
      </c>
      <c r="C8129">
        <v>407</v>
      </c>
      <c r="D8129" t="s">
        <v>111</v>
      </c>
      <c r="E8129" s="9">
        <v>4562342690029</v>
      </c>
      <c r="F8129">
        <v>0</v>
      </c>
      <c r="G8129">
        <v>0</v>
      </c>
      <c r="H8129" t="s">
        <v>18</v>
      </c>
      <c r="I8129" t="s">
        <v>19</v>
      </c>
      <c r="J8129" t="s">
        <v>329</v>
      </c>
      <c r="K8129">
        <v>25</v>
      </c>
      <c r="L8129">
        <v>1</v>
      </c>
      <c r="M8129">
        <v>0</v>
      </c>
      <c r="N8129">
        <v>0</v>
      </c>
    </row>
    <row r="8130" spans="1:14" x14ac:dyDescent="0.15">
      <c r="A8130" t="str">
        <f t="shared" si="133"/>
        <v>202008_407_4562342690036</v>
      </c>
      <c r="B8130">
        <v>202008</v>
      </c>
      <c r="C8130">
        <v>407</v>
      </c>
      <c r="D8130" t="s">
        <v>111</v>
      </c>
      <c r="E8130" s="9">
        <v>4562342690036</v>
      </c>
      <c r="F8130">
        <v>0</v>
      </c>
      <c r="G8130">
        <v>0</v>
      </c>
      <c r="H8130" t="s">
        <v>20</v>
      </c>
      <c r="I8130" t="s">
        <v>19</v>
      </c>
      <c r="J8130" t="s">
        <v>329</v>
      </c>
      <c r="K8130">
        <v>6</v>
      </c>
      <c r="L8130">
        <v>0</v>
      </c>
      <c r="M8130">
        <v>0</v>
      </c>
      <c r="N8130">
        <v>0</v>
      </c>
    </row>
    <row r="8131" spans="1:14" x14ac:dyDescent="0.15">
      <c r="A8131" t="str">
        <f t="shared" si="133"/>
        <v>202008_407_4562342690050</v>
      </c>
      <c r="B8131">
        <v>202008</v>
      </c>
      <c r="C8131">
        <v>407</v>
      </c>
      <c r="D8131" t="s">
        <v>111</v>
      </c>
      <c r="E8131" s="9">
        <v>4562342690050</v>
      </c>
      <c r="F8131">
        <v>0</v>
      </c>
      <c r="G8131">
        <v>0</v>
      </c>
      <c r="H8131" t="s">
        <v>22</v>
      </c>
      <c r="I8131" t="s">
        <v>19</v>
      </c>
      <c r="J8131" t="s">
        <v>329</v>
      </c>
      <c r="K8131">
        <v>5</v>
      </c>
      <c r="L8131">
        <v>0</v>
      </c>
      <c r="M8131">
        <v>0</v>
      </c>
      <c r="N8131">
        <v>0</v>
      </c>
    </row>
    <row r="8132" spans="1:14" x14ac:dyDescent="0.15">
      <c r="A8132" t="str">
        <f t="shared" si="133"/>
        <v>202008_407_4562342690043</v>
      </c>
      <c r="B8132">
        <v>202008</v>
      </c>
      <c r="C8132">
        <v>407</v>
      </c>
      <c r="D8132" t="s">
        <v>111</v>
      </c>
      <c r="E8132" s="9">
        <v>4562342690043</v>
      </c>
      <c r="F8132">
        <v>0</v>
      </c>
      <c r="G8132">
        <v>0</v>
      </c>
      <c r="H8132" t="s">
        <v>21</v>
      </c>
      <c r="I8132" t="s">
        <v>19</v>
      </c>
      <c r="J8132" t="s">
        <v>329</v>
      </c>
      <c r="K8132">
        <v>24</v>
      </c>
      <c r="L8132">
        <v>0</v>
      </c>
      <c r="M8132">
        <v>0</v>
      </c>
      <c r="N8132">
        <v>0</v>
      </c>
    </row>
    <row r="8133" spans="1:14" x14ac:dyDescent="0.15">
      <c r="A8133" t="str">
        <f t="shared" si="133"/>
        <v>202008_407_4562342690067</v>
      </c>
      <c r="B8133">
        <v>202008</v>
      </c>
      <c r="C8133">
        <v>407</v>
      </c>
      <c r="D8133" t="s">
        <v>111</v>
      </c>
      <c r="E8133" s="9">
        <v>4562342690067</v>
      </c>
      <c r="F8133">
        <v>0</v>
      </c>
      <c r="G8133">
        <v>0</v>
      </c>
      <c r="H8133" t="s">
        <v>23</v>
      </c>
      <c r="I8133" t="s">
        <v>19</v>
      </c>
      <c r="J8133" t="s">
        <v>329</v>
      </c>
      <c r="K8133">
        <v>27</v>
      </c>
      <c r="L8133">
        <v>0</v>
      </c>
      <c r="M8133">
        <v>0</v>
      </c>
      <c r="N8133">
        <v>0</v>
      </c>
    </row>
    <row r="8134" spans="1:14" x14ac:dyDescent="0.15">
      <c r="A8134" t="str">
        <f t="shared" si="133"/>
        <v>202008_407_4562342690074</v>
      </c>
      <c r="B8134">
        <v>202008</v>
      </c>
      <c r="C8134">
        <v>407</v>
      </c>
      <c r="D8134" t="s">
        <v>111</v>
      </c>
      <c r="E8134" s="9">
        <v>4562342690074</v>
      </c>
      <c r="F8134">
        <v>0</v>
      </c>
      <c r="G8134">
        <v>0</v>
      </c>
      <c r="H8134" t="s">
        <v>24</v>
      </c>
      <c r="I8134" t="s">
        <v>19</v>
      </c>
      <c r="J8134" t="s">
        <v>329</v>
      </c>
      <c r="K8134">
        <v>14</v>
      </c>
      <c r="L8134">
        <v>1</v>
      </c>
      <c r="M8134">
        <v>0</v>
      </c>
      <c r="N8134">
        <v>0</v>
      </c>
    </row>
    <row r="8135" spans="1:14" x14ac:dyDescent="0.15">
      <c r="A8135" t="str">
        <f t="shared" si="133"/>
        <v>202008_407_4562342690081</v>
      </c>
      <c r="B8135">
        <v>202008</v>
      </c>
      <c r="C8135">
        <v>407</v>
      </c>
      <c r="D8135" t="s">
        <v>111</v>
      </c>
      <c r="E8135" s="9">
        <v>4562342690081</v>
      </c>
      <c r="F8135">
        <v>0</v>
      </c>
      <c r="G8135">
        <v>0</v>
      </c>
      <c r="H8135" t="s">
        <v>25</v>
      </c>
      <c r="I8135" t="s">
        <v>19</v>
      </c>
      <c r="J8135" t="s">
        <v>329</v>
      </c>
      <c r="K8135">
        <v>6</v>
      </c>
      <c r="L8135">
        <v>0</v>
      </c>
      <c r="M8135">
        <v>0</v>
      </c>
      <c r="N8135">
        <v>0</v>
      </c>
    </row>
    <row r="8136" spans="1:14" x14ac:dyDescent="0.15">
      <c r="A8136" t="str">
        <f t="shared" si="133"/>
        <v>202008_416_4562342690029</v>
      </c>
      <c r="B8136">
        <v>202008</v>
      </c>
      <c r="C8136">
        <v>416</v>
      </c>
      <c r="D8136" t="s">
        <v>113</v>
      </c>
      <c r="E8136" s="9">
        <v>4562342690029</v>
      </c>
      <c r="F8136">
        <v>0</v>
      </c>
      <c r="G8136">
        <v>0</v>
      </c>
      <c r="H8136" t="s">
        <v>18</v>
      </c>
      <c r="I8136" t="s">
        <v>19</v>
      </c>
      <c r="J8136" t="s">
        <v>329</v>
      </c>
      <c r="K8136">
        <v>16</v>
      </c>
      <c r="L8136">
        <v>0</v>
      </c>
      <c r="M8136">
        <v>0</v>
      </c>
      <c r="N8136">
        <v>0</v>
      </c>
    </row>
    <row r="8137" spans="1:14" x14ac:dyDescent="0.15">
      <c r="A8137" t="str">
        <f t="shared" si="133"/>
        <v>202008_416_4562342690036</v>
      </c>
      <c r="B8137">
        <v>202008</v>
      </c>
      <c r="C8137">
        <v>416</v>
      </c>
      <c r="D8137" t="s">
        <v>113</v>
      </c>
      <c r="E8137" s="9">
        <v>4562342690036</v>
      </c>
      <c r="F8137">
        <v>0</v>
      </c>
      <c r="G8137">
        <v>0</v>
      </c>
      <c r="H8137" t="s">
        <v>20</v>
      </c>
      <c r="I8137" t="s">
        <v>19</v>
      </c>
      <c r="J8137" t="s">
        <v>329</v>
      </c>
      <c r="K8137">
        <v>2</v>
      </c>
      <c r="L8137">
        <v>0</v>
      </c>
      <c r="M8137">
        <v>0</v>
      </c>
      <c r="N8137">
        <v>0</v>
      </c>
    </row>
    <row r="8138" spans="1:14" x14ac:dyDescent="0.15">
      <c r="A8138" t="str">
        <f t="shared" si="133"/>
        <v>202008_416_4562342690050</v>
      </c>
      <c r="B8138">
        <v>202008</v>
      </c>
      <c r="C8138">
        <v>416</v>
      </c>
      <c r="D8138" t="s">
        <v>113</v>
      </c>
      <c r="E8138" s="9">
        <v>4562342690050</v>
      </c>
      <c r="F8138">
        <v>0</v>
      </c>
      <c r="G8138">
        <v>0</v>
      </c>
      <c r="H8138" t="s">
        <v>22</v>
      </c>
      <c r="I8138" t="s">
        <v>19</v>
      </c>
      <c r="J8138" t="s">
        <v>329</v>
      </c>
      <c r="K8138">
        <v>5</v>
      </c>
      <c r="L8138">
        <v>0</v>
      </c>
      <c r="M8138">
        <v>0</v>
      </c>
      <c r="N8138">
        <v>0</v>
      </c>
    </row>
    <row r="8139" spans="1:14" x14ac:dyDescent="0.15">
      <c r="A8139" t="str">
        <f t="shared" si="133"/>
        <v>202008_416_4562342690043</v>
      </c>
      <c r="B8139">
        <v>202008</v>
      </c>
      <c r="C8139">
        <v>416</v>
      </c>
      <c r="D8139" t="s">
        <v>113</v>
      </c>
      <c r="E8139" s="9">
        <v>4562342690043</v>
      </c>
      <c r="F8139">
        <v>0</v>
      </c>
      <c r="G8139">
        <v>0</v>
      </c>
      <c r="H8139" t="s">
        <v>21</v>
      </c>
      <c r="I8139" t="s">
        <v>19</v>
      </c>
      <c r="J8139" t="s">
        <v>329</v>
      </c>
      <c r="K8139">
        <v>11</v>
      </c>
      <c r="L8139">
        <v>0</v>
      </c>
      <c r="M8139">
        <v>0</v>
      </c>
      <c r="N8139">
        <v>0</v>
      </c>
    </row>
    <row r="8140" spans="1:14" x14ac:dyDescent="0.15">
      <c r="A8140" t="str">
        <f t="shared" si="133"/>
        <v>202008_416_4562342690067</v>
      </c>
      <c r="B8140">
        <v>202008</v>
      </c>
      <c r="C8140">
        <v>416</v>
      </c>
      <c r="D8140" t="s">
        <v>113</v>
      </c>
      <c r="E8140" s="9">
        <v>4562342690067</v>
      </c>
      <c r="F8140">
        <v>0</v>
      </c>
      <c r="G8140">
        <v>0</v>
      </c>
      <c r="H8140" t="s">
        <v>23</v>
      </c>
      <c r="I8140" t="s">
        <v>19</v>
      </c>
      <c r="J8140" t="s">
        <v>329</v>
      </c>
      <c r="K8140">
        <v>25</v>
      </c>
      <c r="L8140">
        <v>0</v>
      </c>
      <c r="M8140">
        <v>0</v>
      </c>
      <c r="N8140">
        <v>0</v>
      </c>
    </row>
    <row r="8141" spans="1:14" x14ac:dyDescent="0.15">
      <c r="A8141" t="str">
        <f t="shared" si="133"/>
        <v>202008_416_4562342690074</v>
      </c>
      <c r="B8141">
        <v>202008</v>
      </c>
      <c r="C8141">
        <v>416</v>
      </c>
      <c r="D8141" t="s">
        <v>113</v>
      </c>
      <c r="E8141" s="9">
        <v>4562342690074</v>
      </c>
      <c r="F8141">
        <v>0</v>
      </c>
      <c r="G8141">
        <v>0</v>
      </c>
      <c r="H8141" t="s">
        <v>24</v>
      </c>
      <c r="I8141" t="s">
        <v>19</v>
      </c>
      <c r="J8141" t="s">
        <v>329</v>
      </c>
      <c r="K8141">
        <v>10</v>
      </c>
      <c r="L8141">
        <v>0</v>
      </c>
      <c r="M8141">
        <v>0</v>
      </c>
      <c r="N8141">
        <v>0</v>
      </c>
    </row>
    <row r="8142" spans="1:14" x14ac:dyDescent="0.15">
      <c r="A8142" t="str">
        <f t="shared" si="133"/>
        <v>202008_416_4562342690081</v>
      </c>
      <c r="B8142">
        <v>202008</v>
      </c>
      <c r="C8142">
        <v>416</v>
      </c>
      <c r="D8142" t="s">
        <v>113</v>
      </c>
      <c r="E8142" s="9">
        <v>4562342690081</v>
      </c>
      <c r="F8142">
        <v>0</v>
      </c>
      <c r="G8142">
        <v>0</v>
      </c>
      <c r="H8142" t="s">
        <v>25</v>
      </c>
      <c r="I8142" t="s">
        <v>19</v>
      </c>
      <c r="J8142" t="s">
        <v>329</v>
      </c>
      <c r="K8142">
        <v>1</v>
      </c>
      <c r="L8142">
        <v>0</v>
      </c>
      <c r="M8142">
        <v>0</v>
      </c>
      <c r="N8142">
        <v>0</v>
      </c>
    </row>
    <row r="8143" spans="1:14" x14ac:dyDescent="0.15">
      <c r="A8143" t="str">
        <f t="shared" si="133"/>
        <v>202008_419_4562342690029</v>
      </c>
      <c r="B8143">
        <v>202008</v>
      </c>
      <c r="C8143">
        <v>419</v>
      </c>
      <c r="D8143" t="s">
        <v>114</v>
      </c>
      <c r="E8143" s="9">
        <v>4562342690029</v>
      </c>
      <c r="F8143">
        <v>0</v>
      </c>
      <c r="G8143">
        <v>0</v>
      </c>
      <c r="H8143" t="s">
        <v>18</v>
      </c>
      <c r="I8143" t="s">
        <v>19</v>
      </c>
      <c r="J8143" t="s">
        <v>329</v>
      </c>
      <c r="K8143">
        <v>30</v>
      </c>
      <c r="L8143">
        <v>0</v>
      </c>
      <c r="M8143">
        <v>0</v>
      </c>
      <c r="N8143">
        <v>0</v>
      </c>
    </row>
    <row r="8144" spans="1:14" x14ac:dyDescent="0.15">
      <c r="A8144" t="str">
        <f t="shared" si="133"/>
        <v>202008_419_4562342690036</v>
      </c>
      <c r="B8144">
        <v>202008</v>
      </c>
      <c r="C8144">
        <v>419</v>
      </c>
      <c r="D8144" t="s">
        <v>114</v>
      </c>
      <c r="E8144" s="9">
        <v>4562342690036</v>
      </c>
      <c r="F8144">
        <v>0</v>
      </c>
      <c r="G8144">
        <v>0</v>
      </c>
      <c r="H8144" t="s">
        <v>20</v>
      </c>
      <c r="I8144" t="s">
        <v>19</v>
      </c>
      <c r="J8144" t="s">
        <v>329</v>
      </c>
      <c r="K8144">
        <v>2</v>
      </c>
      <c r="L8144">
        <v>0</v>
      </c>
      <c r="M8144">
        <v>0</v>
      </c>
      <c r="N8144">
        <v>0</v>
      </c>
    </row>
    <row r="8145" spans="1:14" x14ac:dyDescent="0.15">
      <c r="A8145" t="str">
        <f t="shared" si="133"/>
        <v>202008_419_4562342690050</v>
      </c>
      <c r="B8145">
        <v>202008</v>
      </c>
      <c r="C8145">
        <v>419</v>
      </c>
      <c r="D8145" t="s">
        <v>114</v>
      </c>
      <c r="E8145" s="9">
        <v>4562342690050</v>
      </c>
      <c r="F8145">
        <v>0</v>
      </c>
      <c r="G8145">
        <v>0</v>
      </c>
      <c r="H8145" t="s">
        <v>22</v>
      </c>
      <c r="I8145" t="s">
        <v>19</v>
      </c>
      <c r="J8145" t="s">
        <v>329</v>
      </c>
      <c r="K8145">
        <v>7</v>
      </c>
      <c r="L8145">
        <v>0</v>
      </c>
      <c r="M8145">
        <v>0</v>
      </c>
      <c r="N8145">
        <v>0</v>
      </c>
    </row>
    <row r="8146" spans="1:14" x14ac:dyDescent="0.15">
      <c r="A8146" t="str">
        <f t="shared" si="133"/>
        <v>202008_419_4562342690043</v>
      </c>
      <c r="B8146">
        <v>202008</v>
      </c>
      <c r="C8146">
        <v>419</v>
      </c>
      <c r="D8146" t="s">
        <v>114</v>
      </c>
      <c r="E8146" s="9">
        <v>4562342690043</v>
      </c>
      <c r="F8146">
        <v>0</v>
      </c>
      <c r="G8146">
        <v>0</v>
      </c>
      <c r="H8146" t="s">
        <v>21</v>
      </c>
      <c r="I8146" t="s">
        <v>19</v>
      </c>
      <c r="J8146" t="s">
        <v>329</v>
      </c>
      <c r="K8146">
        <v>11</v>
      </c>
      <c r="L8146">
        <v>0</v>
      </c>
      <c r="M8146">
        <v>0</v>
      </c>
      <c r="N8146">
        <v>0</v>
      </c>
    </row>
    <row r="8147" spans="1:14" x14ac:dyDescent="0.15">
      <c r="A8147" t="str">
        <f t="shared" si="133"/>
        <v>202008_419_4562342690067</v>
      </c>
      <c r="B8147">
        <v>202008</v>
      </c>
      <c r="C8147">
        <v>419</v>
      </c>
      <c r="D8147" t="s">
        <v>114</v>
      </c>
      <c r="E8147" s="9">
        <v>4562342690067</v>
      </c>
      <c r="F8147">
        <v>0</v>
      </c>
      <c r="G8147">
        <v>0</v>
      </c>
      <c r="H8147" t="s">
        <v>23</v>
      </c>
      <c r="I8147" t="s">
        <v>19</v>
      </c>
      <c r="J8147" t="s">
        <v>329</v>
      </c>
      <c r="K8147">
        <v>15</v>
      </c>
      <c r="L8147">
        <v>0</v>
      </c>
      <c r="M8147">
        <v>0</v>
      </c>
      <c r="N8147">
        <v>0</v>
      </c>
    </row>
    <row r="8148" spans="1:14" x14ac:dyDescent="0.15">
      <c r="A8148" t="str">
        <f t="shared" si="133"/>
        <v>202008_419_4562342690074</v>
      </c>
      <c r="B8148">
        <v>202008</v>
      </c>
      <c r="C8148">
        <v>419</v>
      </c>
      <c r="D8148" t="s">
        <v>114</v>
      </c>
      <c r="E8148" s="9">
        <v>4562342690074</v>
      </c>
      <c r="F8148">
        <v>0</v>
      </c>
      <c r="G8148">
        <v>0</v>
      </c>
      <c r="H8148" t="s">
        <v>24</v>
      </c>
      <c r="I8148" t="s">
        <v>19</v>
      </c>
      <c r="J8148" t="s">
        <v>329</v>
      </c>
      <c r="K8148">
        <v>6</v>
      </c>
      <c r="L8148">
        <v>0</v>
      </c>
      <c r="M8148">
        <v>0</v>
      </c>
      <c r="N8148">
        <v>0</v>
      </c>
    </row>
    <row r="8149" spans="1:14" x14ac:dyDescent="0.15">
      <c r="A8149" t="str">
        <f t="shared" si="133"/>
        <v>202008_419_4562342690081</v>
      </c>
      <c r="B8149">
        <v>202008</v>
      </c>
      <c r="C8149">
        <v>419</v>
      </c>
      <c r="D8149" t="s">
        <v>114</v>
      </c>
      <c r="E8149" s="9">
        <v>4562342690081</v>
      </c>
      <c r="F8149">
        <v>0</v>
      </c>
      <c r="G8149">
        <v>0</v>
      </c>
      <c r="H8149" t="s">
        <v>25</v>
      </c>
      <c r="I8149" t="s">
        <v>19</v>
      </c>
      <c r="J8149" t="s">
        <v>329</v>
      </c>
      <c r="K8149">
        <v>2</v>
      </c>
      <c r="L8149">
        <v>0</v>
      </c>
      <c r="M8149">
        <v>0</v>
      </c>
      <c r="N8149">
        <v>0</v>
      </c>
    </row>
    <row r="8150" spans="1:14" x14ac:dyDescent="0.15">
      <c r="A8150" t="str">
        <f t="shared" si="133"/>
        <v>202008_428_4562342690029</v>
      </c>
      <c r="B8150">
        <v>202008</v>
      </c>
      <c r="C8150">
        <v>428</v>
      </c>
      <c r="D8150" t="s">
        <v>118</v>
      </c>
      <c r="E8150" s="9">
        <v>4562342690029</v>
      </c>
      <c r="F8150">
        <v>0</v>
      </c>
      <c r="G8150">
        <v>0</v>
      </c>
      <c r="H8150" t="s">
        <v>18</v>
      </c>
      <c r="I8150" t="s">
        <v>19</v>
      </c>
      <c r="J8150" t="s">
        <v>329</v>
      </c>
      <c r="K8150">
        <v>14</v>
      </c>
      <c r="L8150">
        <v>0</v>
      </c>
      <c r="M8150">
        <v>0</v>
      </c>
      <c r="N8150">
        <v>0</v>
      </c>
    </row>
    <row r="8151" spans="1:14" x14ac:dyDescent="0.15">
      <c r="A8151" t="str">
        <f t="shared" si="133"/>
        <v>202008_428_4562342690036</v>
      </c>
      <c r="B8151">
        <v>202008</v>
      </c>
      <c r="C8151">
        <v>428</v>
      </c>
      <c r="D8151" t="s">
        <v>118</v>
      </c>
      <c r="E8151" s="9">
        <v>4562342690036</v>
      </c>
      <c r="F8151">
        <v>0</v>
      </c>
      <c r="G8151">
        <v>0</v>
      </c>
      <c r="H8151" t="s">
        <v>20</v>
      </c>
      <c r="I8151" t="s">
        <v>19</v>
      </c>
      <c r="J8151" t="s">
        <v>329</v>
      </c>
      <c r="K8151">
        <v>5</v>
      </c>
      <c r="L8151">
        <v>1</v>
      </c>
      <c r="M8151">
        <v>0</v>
      </c>
      <c r="N8151">
        <v>0</v>
      </c>
    </row>
    <row r="8152" spans="1:14" x14ac:dyDescent="0.15">
      <c r="A8152" t="str">
        <f t="shared" si="133"/>
        <v>202008_428_4562342690050</v>
      </c>
      <c r="B8152">
        <v>202008</v>
      </c>
      <c r="C8152">
        <v>428</v>
      </c>
      <c r="D8152" t="s">
        <v>118</v>
      </c>
      <c r="E8152" s="9">
        <v>4562342690050</v>
      </c>
      <c r="F8152">
        <v>0</v>
      </c>
      <c r="G8152">
        <v>0</v>
      </c>
      <c r="H8152" t="s">
        <v>22</v>
      </c>
      <c r="I8152" t="s">
        <v>19</v>
      </c>
      <c r="J8152" t="s">
        <v>329</v>
      </c>
      <c r="K8152">
        <v>5</v>
      </c>
      <c r="L8152">
        <v>0</v>
      </c>
      <c r="M8152">
        <v>0</v>
      </c>
      <c r="N8152">
        <v>0</v>
      </c>
    </row>
    <row r="8153" spans="1:14" x14ac:dyDescent="0.15">
      <c r="A8153" t="str">
        <f t="shared" si="133"/>
        <v>202008_428_4562342690043</v>
      </c>
      <c r="B8153">
        <v>202008</v>
      </c>
      <c r="C8153">
        <v>428</v>
      </c>
      <c r="D8153" t="s">
        <v>118</v>
      </c>
      <c r="E8153" s="9">
        <v>4562342690043</v>
      </c>
      <c r="F8153">
        <v>0</v>
      </c>
      <c r="G8153">
        <v>0</v>
      </c>
      <c r="H8153" t="s">
        <v>21</v>
      </c>
      <c r="I8153" t="s">
        <v>19</v>
      </c>
      <c r="J8153" t="s">
        <v>329</v>
      </c>
      <c r="K8153">
        <v>19</v>
      </c>
      <c r="L8153">
        <v>0</v>
      </c>
      <c r="M8153">
        <v>0</v>
      </c>
      <c r="N8153">
        <v>0</v>
      </c>
    </row>
    <row r="8154" spans="1:14" x14ac:dyDescent="0.15">
      <c r="A8154" t="str">
        <f t="shared" si="133"/>
        <v>202008_428_4562342690067</v>
      </c>
      <c r="B8154">
        <v>202008</v>
      </c>
      <c r="C8154">
        <v>428</v>
      </c>
      <c r="D8154" t="s">
        <v>118</v>
      </c>
      <c r="E8154" s="9">
        <v>4562342690067</v>
      </c>
      <c r="F8154">
        <v>0</v>
      </c>
      <c r="G8154">
        <v>0</v>
      </c>
      <c r="H8154" t="s">
        <v>23</v>
      </c>
      <c r="I8154" t="s">
        <v>19</v>
      </c>
      <c r="J8154" t="s">
        <v>329</v>
      </c>
      <c r="K8154">
        <v>24</v>
      </c>
      <c r="L8154">
        <v>0</v>
      </c>
      <c r="M8154">
        <v>0</v>
      </c>
      <c r="N8154">
        <v>0</v>
      </c>
    </row>
    <row r="8155" spans="1:14" x14ac:dyDescent="0.15">
      <c r="A8155" t="str">
        <f t="shared" si="133"/>
        <v>202008_428_4562342690074</v>
      </c>
      <c r="B8155">
        <v>202008</v>
      </c>
      <c r="C8155">
        <v>428</v>
      </c>
      <c r="D8155" t="s">
        <v>118</v>
      </c>
      <c r="E8155" s="9">
        <v>4562342690074</v>
      </c>
      <c r="F8155">
        <v>0</v>
      </c>
      <c r="G8155">
        <v>0</v>
      </c>
      <c r="H8155" t="s">
        <v>24</v>
      </c>
      <c r="I8155" t="s">
        <v>19</v>
      </c>
      <c r="J8155" t="s">
        <v>329</v>
      </c>
      <c r="K8155">
        <v>13</v>
      </c>
      <c r="L8155">
        <v>0</v>
      </c>
      <c r="M8155">
        <v>0</v>
      </c>
      <c r="N8155">
        <v>0</v>
      </c>
    </row>
    <row r="8156" spans="1:14" x14ac:dyDescent="0.15">
      <c r="A8156" t="str">
        <f t="shared" si="133"/>
        <v>202008_428_4562342690081</v>
      </c>
      <c r="B8156">
        <v>202008</v>
      </c>
      <c r="C8156">
        <v>428</v>
      </c>
      <c r="D8156" t="s">
        <v>118</v>
      </c>
      <c r="E8156" s="9">
        <v>4562342690081</v>
      </c>
      <c r="F8156">
        <v>0</v>
      </c>
      <c r="G8156">
        <v>0</v>
      </c>
      <c r="H8156" t="s">
        <v>25</v>
      </c>
      <c r="I8156" t="s">
        <v>19</v>
      </c>
      <c r="J8156" t="s">
        <v>329</v>
      </c>
      <c r="K8156">
        <v>2</v>
      </c>
      <c r="L8156">
        <v>0</v>
      </c>
      <c r="M8156">
        <v>0</v>
      </c>
      <c r="N8156">
        <v>0</v>
      </c>
    </row>
    <row r="8157" spans="1:14" x14ac:dyDescent="0.15">
      <c r="A8157" t="str">
        <f t="shared" si="133"/>
        <v>202008_443_4562342690029</v>
      </c>
      <c r="B8157">
        <v>202008</v>
      </c>
      <c r="C8157">
        <v>443</v>
      </c>
      <c r="D8157" t="s">
        <v>119</v>
      </c>
      <c r="E8157" s="9">
        <v>4562342690029</v>
      </c>
      <c r="F8157">
        <v>0</v>
      </c>
      <c r="G8157">
        <v>0</v>
      </c>
      <c r="H8157" t="s">
        <v>18</v>
      </c>
      <c r="I8157" t="s">
        <v>19</v>
      </c>
      <c r="J8157" t="s">
        <v>329</v>
      </c>
      <c r="K8157">
        <v>16</v>
      </c>
      <c r="L8157">
        <v>0</v>
      </c>
      <c r="M8157">
        <v>0</v>
      </c>
      <c r="N8157">
        <v>0</v>
      </c>
    </row>
    <row r="8158" spans="1:14" x14ac:dyDescent="0.15">
      <c r="A8158" t="str">
        <f t="shared" si="133"/>
        <v>202008_443_4562342690036</v>
      </c>
      <c r="B8158">
        <v>202008</v>
      </c>
      <c r="C8158">
        <v>443</v>
      </c>
      <c r="D8158" t="s">
        <v>119</v>
      </c>
      <c r="E8158" s="9">
        <v>4562342690036</v>
      </c>
      <c r="F8158">
        <v>0</v>
      </c>
      <c r="G8158">
        <v>0</v>
      </c>
      <c r="H8158" t="s">
        <v>20</v>
      </c>
      <c r="I8158" t="s">
        <v>19</v>
      </c>
      <c r="J8158" t="s">
        <v>329</v>
      </c>
      <c r="K8158">
        <v>5</v>
      </c>
      <c r="L8158">
        <v>0</v>
      </c>
      <c r="M8158">
        <v>0</v>
      </c>
      <c r="N8158">
        <v>0</v>
      </c>
    </row>
    <row r="8159" spans="1:14" x14ac:dyDescent="0.15">
      <c r="A8159" t="str">
        <f t="shared" si="133"/>
        <v>202008_443_4562342690050</v>
      </c>
      <c r="B8159">
        <v>202008</v>
      </c>
      <c r="C8159">
        <v>443</v>
      </c>
      <c r="D8159" t="s">
        <v>119</v>
      </c>
      <c r="E8159" s="9">
        <v>4562342690050</v>
      </c>
      <c r="F8159">
        <v>0</v>
      </c>
      <c r="G8159">
        <v>0</v>
      </c>
      <c r="H8159" t="s">
        <v>22</v>
      </c>
      <c r="I8159" t="s">
        <v>19</v>
      </c>
      <c r="J8159" t="s">
        <v>329</v>
      </c>
      <c r="K8159">
        <v>6</v>
      </c>
      <c r="L8159">
        <v>1</v>
      </c>
      <c r="M8159">
        <v>0</v>
      </c>
      <c r="N8159">
        <v>0</v>
      </c>
    </row>
    <row r="8160" spans="1:14" x14ac:dyDescent="0.15">
      <c r="A8160" t="str">
        <f t="shared" si="133"/>
        <v>202008_443_4562342690043</v>
      </c>
      <c r="B8160">
        <v>202008</v>
      </c>
      <c r="C8160">
        <v>443</v>
      </c>
      <c r="D8160" t="s">
        <v>119</v>
      </c>
      <c r="E8160" s="9">
        <v>4562342690043</v>
      </c>
      <c r="F8160">
        <v>0</v>
      </c>
      <c r="G8160">
        <v>0</v>
      </c>
      <c r="H8160" t="s">
        <v>21</v>
      </c>
      <c r="I8160" t="s">
        <v>19</v>
      </c>
      <c r="J8160" t="s">
        <v>329</v>
      </c>
      <c r="K8160">
        <v>14</v>
      </c>
      <c r="L8160">
        <v>1</v>
      </c>
      <c r="M8160">
        <v>0</v>
      </c>
      <c r="N8160">
        <v>0</v>
      </c>
    </row>
    <row r="8161" spans="1:14" x14ac:dyDescent="0.15">
      <c r="A8161" t="str">
        <f t="shared" si="133"/>
        <v>202008_443_4562342690067</v>
      </c>
      <c r="B8161">
        <v>202008</v>
      </c>
      <c r="C8161">
        <v>443</v>
      </c>
      <c r="D8161" t="s">
        <v>119</v>
      </c>
      <c r="E8161" s="9">
        <v>4562342690067</v>
      </c>
      <c r="F8161">
        <v>0</v>
      </c>
      <c r="G8161">
        <v>0</v>
      </c>
      <c r="H8161" t="s">
        <v>23</v>
      </c>
      <c r="I8161" t="s">
        <v>19</v>
      </c>
      <c r="J8161" t="s">
        <v>329</v>
      </c>
      <c r="K8161">
        <v>23</v>
      </c>
      <c r="L8161">
        <v>0</v>
      </c>
      <c r="M8161">
        <v>0</v>
      </c>
      <c r="N8161">
        <v>0</v>
      </c>
    </row>
    <row r="8162" spans="1:14" x14ac:dyDescent="0.15">
      <c r="A8162" t="str">
        <f t="shared" si="133"/>
        <v>202008_443_4562342690074</v>
      </c>
      <c r="B8162">
        <v>202008</v>
      </c>
      <c r="C8162">
        <v>443</v>
      </c>
      <c r="D8162" t="s">
        <v>119</v>
      </c>
      <c r="E8162" s="9">
        <v>4562342690074</v>
      </c>
      <c r="F8162">
        <v>0</v>
      </c>
      <c r="G8162">
        <v>0</v>
      </c>
      <c r="H8162" t="s">
        <v>24</v>
      </c>
      <c r="I8162" t="s">
        <v>19</v>
      </c>
      <c r="J8162" t="s">
        <v>329</v>
      </c>
      <c r="K8162">
        <v>13</v>
      </c>
      <c r="L8162">
        <v>0</v>
      </c>
      <c r="M8162">
        <v>0</v>
      </c>
      <c r="N8162">
        <v>0</v>
      </c>
    </row>
    <row r="8163" spans="1:14" x14ac:dyDescent="0.15">
      <c r="A8163" t="str">
        <f t="shared" si="133"/>
        <v>202008_443_4562342690081</v>
      </c>
      <c r="B8163">
        <v>202008</v>
      </c>
      <c r="C8163">
        <v>443</v>
      </c>
      <c r="D8163" t="s">
        <v>119</v>
      </c>
      <c r="E8163" s="9">
        <v>4562342690081</v>
      </c>
      <c r="F8163">
        <v>0</v>
      </c>
      <c r="G8163">
        <v>0</v>
      </c>
      <c r="H8163" t="s">
        <v>25</v>
      </c>
      <c r="I8163" t="s">
        <v>19</v>
      </c>
      <c r="J8163" t="s">
        <v>329</v>
      </c>
      <c r="K8163">
        <v>2</v>
      </c>
      <c r="L8163">
        <v>0</v>
      </c>
      <c r="M8163">
        <v>0</v>
      </c>
      <c r="N8163">
        <v>0</v>
      </c>
    </row>
    <row r="8164" spans="1:14" x14ac:dyDescent="0.15">
      <c r="A8164" t="str">
        <f t="shared" si="133"/>
        <v>202008_9_4562342690029</v>
      </c>
      <c r="B8164">
        <v>202008</v>
      </c>
      <c r="C8164">
        <v>9</v>
      </c>
      <c r="D8164" t="s">
        <v>37</v>
      </c>
      <c r="E8164" s="9">
        <v>4562342690029</v>
      </c>
      <c r="F8164">
        <v>0</v>
      </c>
      <c r="G8164">
        <v>0</v>
      </c>
      <c r="H8164" t="s">
        <v>18</v>
      </c>
      <c r="I8164" t="s">
        <v>19</v>
      </c>
      <c r="J8164" t="s">
        <v>329</v>
      </c>
      <c r="K8164">
        <v>20</v>
      </c>
      <c r="L8164">
        <v>1</v>
      </c>
      <c r="M8164">
        <v>0</v>
      </c>
      <c r="N8164">
        <v>0</v>
      </c>
    </row>
    <row r="8165" spans="1:14" x14ac:dyDescent="0.15">
      <c r="A8165" t="str">
        <f t="shared" si="133"/>
        <v>202008_9_4562342690036</v>
      </c>
      <c r="B8165">
        <v>202008</v>
      </c>
      <c r="C8165">
        <v>9</v>
      </c>
      <c r="D8165" t="s">
        <v>37</v>
      </c>
      <c r="E8165" s="9">
        <v>4562342690036</v>
      </c>
      <c r="F8165">
        <v>0</v>
      </c>
      <c r="G8165">
        <v>0</v>
      </c>
      <c r="H8165" t="s">
        <v>20</v>
      </c>
      <c r="I8165" t="s">
        <v>19</v>
      </c>
      <c r="J8165" t="s">
        <v>329</v>
      </c>
      <c r="K8165">
        <v>6</v>
      </c>
      <c r="L8165">
        <v>1</v>
      </c>
      <c r="M8165">
        <v>0</v>
      </c>
      <c r="N8165">
        <v>0</v>
      </c>
    </row>
    <row r="8166" spans="1:14" x14ac:dyDescent="0.15">
      <c r="A8166" t="str">
        <f t="shared" si="133"/>
        <v>202008_9_4562342690050</v>
      </c>
      <c r="B8166">
        <v>202008</v>
      </c>
      <c r="C8166">
        <v>9</v>
      </c>
      <c r="D8166" t="s">
        <v>37</v>
      </c>
      <c r="E8166" s="9">
        <v>4562342690050</v>
      </c>
      <c r="F8166">
        <v>0</v>
      </c>
      <c r="G8166">
        <v>0</v>
      </c>
      <c r="H8166" t="s">
        <v>22</v>
      </c>
      <c r="I8166" t="s">
        <v>19</v>
      </c>
      <c r="J8166" t="s">
        <v>329</v>
      </c>
      <c r="K8166">
        <v>6</v>
      </c>
      <c r="L8166">
        <v>0</v>
      </c>
      <c r="M8166">
        <v>0</v>
      </c>
      <c r="N8166">
        <v>0</v>
      </c>
    </row>
    <row r="8167" spans="1:14" x14ac:dyDescent="0.15">
      <c r="A8167" t="str">
        <f t="shared" si="133"/>
        <v>202008_9_4562342690043</v>
      </c>
      <c r="B8167">
        <v>202008</v>
      </c>
      <c r="C8167">
        <v>9</v>
      </c>
      <c r="D8167" t="s">
        <v>37</v>
      </c>
      <c r="E8167" s="9">
        <v>4562342690043</v>
      </c>
      <c r="F8167">
        <v>0</v>
      </c>
      <c r="G8167">
        <v>0</v>
      </c>
      <c r="H8167" t="s">
        <v>21</v>
      </c>
      <c r="I8167" t="s">
        <v>19</v>
      </c>
      <c r="J8167" t="s">
        <v>329</v>
      </c>
      <c r="K8167">
        <v>22</v>
      </c>
      <c r="L8167">
        <v>0</v>
      </c>
      <c r="M8167">
        <v>0</v>
      </c>
      <c r="N8167">
        <v>0</v>
      </c>
    </row>
    <row r="8168" spans="1:14" x14ac:dyDescent="0.15">
      <c r="A8168" t="str">
        <f t="shared" si="133"/>
        <v>202008_9_4562342690067</v>
      </c>
      <c r="B8168">
        <v>202008</v>
      </c>
      <c r="C8168">
        <v>9</v>
      </c>
      <c r="D8168" t="s">
        <v>37</v>
      </c>
      <c r="E8168" s="9">
        <v>4562342690067</v>
      </c>
      <c r="F8168">
        <v>0</v>
      </c>
      <c r="G8168">
        <v>0</v>
      </c>
      <c r="H8168" t="s">
        <v>23</v>
      </c>
      <c r="I8168" t="s">
        <v>19</v>
      </c>
      <c r="J8168" t="s">
        <v>329</v>
      </c>
      <c r="K8168">
        <v>23</v>
      </c>
      <c r="L8168">
        <v>1</v>
      </c>
      <c r="M8168">
        <v>0</v>
      </c>
      <c r="N8168">
        <v>0</v>
      </c>
    </row>
    <row r="8169" spans="1:14" x14ac:dyDescent="0.15">
      <c r="A8169" t="str">
        <f t="shared" si="133"/>
        <v>202008_9_4562342690074</v>
      </c>
      <c r="B8169">
        <v>202008</v>
      </c>
      <c r="C8169">
        <v>9</v>
      </c>
      <c r="D8169" t="s">
        <v>37</v>
      </c>
      <c r="E8169" s="9">
        <v>4562342690074</v>
      </c>
      <c r="F8169">
        <v>0</v>
      </c>
      <c r="G8169">
        <v>0</v>
      </c>
      <c r="H8169" t="s">
        <v>24</v>
      </c>
      <c r="I8169" t="s">
        <v>19</v>
      </c>
      <c r="J8169" t="s">
        <v>329</v>
      </c>
      <c r="K8169">
        <v>18</v>
      </c>
      <c r="L8169">
        <v>0</v>
      </c>
      <c r="M8169">
        <v>0</v>
      </c>
      <c r="N8169">
        <v>0</v>
      </c>
    </row>
    <row r="8170" spans="1:14" x14ac:dyDescent="0.15">
      <c r="A8170" t="str">
        <f t="shared" si="133"/>
        <v>202008_9_4562342690081</v>
      </c>
      <c r="B8170">
        <v>202008</v>
      </c>
      <c r="C8170">
        <v>9</v>
      </c>
      <c r="D8170" t="s">
        <v>37</v>
      </c>
      <c r="E8170" s="9">
        <v>4562342690081</v>
      </c>
      <c r="F8170">
        <v>0</v>
      </c>
      <c r="G8170">
        <v>0</v>
      </c>
      <c r="H8170" t="s">
        <v>25</v>
      </c>
      <c r="I8170" t="s">
        <v>19</v>
      </c>
      <c r="J8170" t="s">
        <v>329</v>
      </c>
      <c r="K8170">
        <v>6</v>
      </c>
      <c r="L8170">
        <v>0</v>
      </c>
      <c r="M8170">
        <v>0</v>
      </c>
      <c r="N8170">
        <v>0</v>
      </c>
    </row>
    <row r="8171" spans="1:14" x14ac:dyDescent="0.15">
      <c r="A8171" t="str">
        <f t="shared" si="133"/>
        <v>202008_50_4562342690029</v>
      </c>
      <c r="B8171">
        <v>202008</v>
      </c>
      <c r="C8171">
        <v>50</v>
      </c>
      <c r="D8171" t="s">
        <v>43</v>
      </c>
      <c r="E8171" s="9">
        <v>4562342690029</v>
      </c>
      <c r="F8171">
        <v>0</v>
      </c>
      <c r="G8171">
        <v>0</v>
      </c>
      <c r="H8171" t="s">
        <v>18</v>
      </c>
      <c r="I8171" t="s">
        <v>19</v>
      </c>
      <c r="J8171" t="s">
        <v>329</v>
      </c>
      <c r="K8171">
        <v>15</v>
      </c>
      <c r="L8171">
        <v>0</v>
      </c>
      <c r="M8171">
        <v>0</v>
      </c>
      <c r="N8171">
        <v>0</v>
      </c>
    </row>
    <row r="8172" spans="1:14" x14ac:dyDescent="0.15">
      <c r="A8172" t="str">
        <f t="shared" si="133"/>
        <v>202008_50_4562342690036</v>
      </c>
      <c r="B8172">
        <v>202008</v>
      </c>
      <c r="C8172">
        <v>50</v>
      </c>
      <c r="D8172" t="s">
        <v>43</v>
      </c>
      <c r="E8172" s="9">
        <v>4562342690036</v>
      </c>
      <c r="F8172">
        <v>0</v>
      </c>
      <c r="G8172">
        <v>0</v>
      </c>
      <c r="H8172" t="s">
        <v>20</v>
      </c>
      <c r="I8172" t="s">
        <v>19</v>
      </c>
      <c r="J8172" t="s">
        <v>329</v>
      </c>
      <c r="K8172">
        <v>5</v>
      </c>
      <c r="L8172">
        <v>0</v>
      </c>
      <c r="M8172">
        <v>0</v>
      </c>
      <c r="N8172">
        <v>0</v>
      </c>
    </row>
    <row r="8173" spans="1:14" x14ac:dyDescent="0.15">
      <c r="A8173" t="str">
        <f t="shared" si="133"/>
        <v>202008_50_4562342690050</v>
      </c>
      <c r="B8173">
        <v>202008</v>
      </c>
      <c r="C8173">
        <v>50</v>
      </c>
      <c r="D8173" t="s">
        <v>43</v>
      </c>
      <c r="E8173" s="9">
        <v>4562342690050</v>
      </c>
      <c r="F8173">
        <v>0</v>
      </c>
      <c r="G8173">
        <v>0</v>
      </c>
      <c r="H8173" t="s">
        <v>22</v>
      </c>
      <c r="I8173" t="s">
        <v>19</v>
      </c>
      <c r="J8173" t="s">
        <v>329</v>
      </c>
      <c r="K8173">
        <v>6</v>
      </c>
      <c r="L8173">
        <v>1</v>
      </c>
      <c r="M8173">
        <v>0</v>
      </c>
      <c r="N8173">
        <v>0</v>
      </c>
    </row>
    <row r="8174" spans="1:14" x14ac:dyDescent="0.15">
      <c r="A8174" t="str">
        <f t="shared" si="133"/>
        <v>202008_50_4562342690043</v>
      </c>
      <c r="B8174">
        <v>202008</v>
      </c>
      <c r="C8174">
        <v>50</v>
      </c>
      <c r="D8174" t="s">
        <v>43</v>
      </c>
      <c r="E8174" s="9">
        <v>4562342690043</v>
      </c>
      <c r="F8174">
        <v>0</v>
      </c>
      <c r="G8174">
        <v>0</v>
      </c>
      <c r="H8174" t="s">
        <v>21</v>
      </c>
      <c r="I8174" t="s">
        <v>19</v>
      </c>
      <c r="J8174" t="s">
        <v>329</v>
      </c>
      <c r="K8174">
        <v>10</v>
      </c>
      <c r="L8174">
        <v>3</v>
      </c>
      <c r="M8174">
        <v>0</v>
      </c>
      <c r="N8174">
        <v>0</v>
      </c>
    </row>
    <row r="8175" spans="1:14" x14ac:dyDescent="0.15">
      <c r="A8175" t="str">
        <f t="shared" si="133"/>
        <v>202008_50_4562342690067</v>
      </c>
      <c r="B8175">
        <v>202008</v>
      </c>
      <c r="C8175">
        <v>50</v>
      </c>
      <c r="D8175" t="s">
        <v>43</v>
      </c>
      <c r="E8175" s="9">
        <v>4562342690067</v>
      </c>
      <c r="F8175">
        <v>0</v>
      </c>
      <c r="G8175">
        <v>0</v>
      </c>
      <c r="H8175" t="s">
        <v>23</v>
      </c>
      <c r="I8175" t="s">
        <v>19</v>
      </c>
      <c r="J8175" t="s">
        <v>329</v>
      </c>
      <c r="K8175">
        <v>19</v>
      </c>
      <c r="L8175">
        <v>0</v>
      </c>
      <c r="M8175">
        <v>0</v>
      </c>
      <c r="N8175">
        <v>0</v>
      </c>
    </row>
    <row r="8176" spans="1:14" x14ac:dyDescent="0.15">
      <c r="A8176" t="str">
        <f t="shared" si="133"/>
        <v>202008_50_4562342690074</v>
      </c>
      <c r="B8176">
        <v>202008</v>
      </c>
      <c r="C8176">
        <v>50</v>
      </c>
      <c r="D8176" t="s">
        <v>43</v>
      </c>
      <c r="E8176" s="9">
        <v>4562342690074</v>
      </c>
      <c r="F8176">
        <v>0</v>
      </c>
      <c r="G8176">
        <v>0</v>
      </c>
      <c r="H8176" t="s">
        <v>24</v>
      </c>
      <c r="I8176" t="s">
        <v>19</v>
      </c>
      <c r="J8176" t="s">
        <v>329</v>
      </c>
      <c r="K8176">
        <v>8</v>
      </c>
      <c r="L8176">
        <v>0</v>
      </c>
      <c r="M8176">
        <v>0</v>
      </c>
      <c r="N8176">
        <v>0</v>
      </c>
    </row>
    <row r="8177" spans="1:14" x14ac:dyDescent="0.15">
      <c r="A8177" t="str">
        <f t="shared" si="133"/>
        <v>202008_50_4562342690081</v>
      </c>
      <c r="B8177">
        <v>202008</v>
      </c>
      <c r="C8177">
        <v>50</v>
      </c>
      <c r="D8177" t="s">
        <v>43</v>
      </c>
      <c r="E8177" s="9">
        <v>4562342690081</v>
      </c>
      <c r="F8177">
        <v>0</v>
      </c>
      <c r="G8177">
        <v>0</v>
      </c>
      <c r="H8177" t="s">
        <v>25</v>
      </c>
      <c r="I8177" t="s">
        <v>19</v>
      </c>
      <c r="J8177" t="s">
        <v>329</v>
      </c>
      <c r="K8177">
        <v>1</v>
      </c>
      <c r="L8177">
        <v>0</v>
      </c>
      <c r="M8177">
        <v>0</v>
      </c>
      <c r="N8177">
        <v>0</v>
      </c>
    </row>
    <row r="8178" spans="1:14" x14ac:dyDescent="0.15">
      <c r="A8178" t="str">
        <f t="shared" si="133"/>
        <v>202008_87_4562342690029</v>
      </c>
      <c r="B8178">
        <v>202008</v>
      </c>
      <c r="C8178">
        <v>87</v>
      </c>
      <c r="D8178" t="s">
        <v>47</v>
      </c>
      <c r="E8178" s="9">
        <v>4562342690029</v>
      </c>
      <c r="F8178">
        <v>0</v>
      </c>
      <c r="G8178">
        <v>0</v>
      </c>
      <c r="H8178" t="s">
        <v>18</v>
      </c>
      <c r="I8178" t="s">
        <v>19</v>
      </c>
      <c r="J8178" t="s">
        <v>329</v>
      </c>
      <c r="K8178">
        <v>16</v>
      </c>
      <c r="L8178">
        <v>1</v>
      </c>
      <c r="M8178">
        <v>0</v>
      </c>
      <c r="N8178">
        <v>0</v>
      </c>
    </row>
    <row r="8179" spans="1:14" x14ac:dyDescent="0.15">
      <c r="A8179" t="str">
        <f t="shared" si="133"/>
        <v>202008_87_4562342690036</v>
      </c>
      <c r="B8179">
        <v>202008</v>
      </c>
      <c r="C8179">
        <v>87</v>
      </c>
      <c r="D8179" t="s">
        <v>47</v>
      </c>
      <c r="E8179" s="9">
        <v>4562342690036</v>
      </c>
      <c r="F8179">
        <v>0</v>
      </c>
      <c r="G8179">
        <v>0</v>
      </c>
      <c r="H8179" t="s">
        <v>20</v>
      </c>
      <c r="I8179" t="s">
        <v>19</v>
      </c>
      <c r="J8179" t="s">
        <v>329</v>
      </c>
      <c r="K8179">
        <v>4</v>
      </c>
      <c r="L8179">
        <v>1</v>
      </c>
      <c r="M8179">
        <v>0</v>
      </c>
      <c r="N8179">
        <v>0</v>
      </c>
    </row>
    <row r="8180" spans="1:14" x14ac:dyDescent="0.15">
      <c r="A8180" t="str">
        <f t="shared" ref="A8180:A8243" si="134">B8180&amp;"_"&amp;C8180&amp;"_"&amp;E8180</f>
        <v>202008_87_4562342690050</v>
      </c>
      <c r="B8180">
        <v>202008</v>
      </c>
      <c r="C8180">
        <v>87</v>
      </c>
      <c r="D8180" t="s">
        <v>47</v>
      </c>
      <c r="E8180" s="9">
        <v>4562342690050</v>
      </c>
      <c r="F8180">
        <v>0</v>
      </c>
      <c r="G8180">
        <v>0</v>
      </c>
      <c r="H8180" t="s">
        <v>22</v>
      </c>
      <c r="I8180" t="s">
        <v>19</v>
      </c>
      <c r="J8180" t="s">
        <v>329</v>
      </c>
      <c r="K8180">
        <v>6</v>
      </c>
      <c r="L8180">
        <v>0</v>
      </c>
      <c r="M8180">
        <v>0</v>
      </c>
      <c r="N8180">
        <v>0</v>
      </c>
    </row>
    <row r="8181" spans="1:14" x14ac:dyDescent="0.15">
      <c r="A8181" t="str">
        <f t="shared" si="134"/>
        <v>202008_87_4562342690043</v>
      </c>
      <c r="B8181">
        <v>202008</v>
      </c>
      <c r="C8181">
        <v>87</v>
      </c>
      <c r="D8181" t="s">
        <v>47</v>
      </c>
      <c r="E8181" s="9">
        <v>4562342690043</v>
      </c>
      <c r="F8181">
        <v>0</v>
      </c>
      <c r="G8181">
        <v>0</v>
      </c>
      <c r="H8181" t="s">
        <v>21</v>
      </c>
      <c r="I8181" t="s">
        <v>19</v>
      </c>
      <c r="J8181" t="s">
        <v>329</v>
      </c>
      <c r="K8181">
        <v>10</v>
      </c>
      <c r="L8181">
        <v>0</v>
      </c>
      <c r="M8181">
        <v>0</v>
      </c>
      <c r="N8181">
        <v>0</v>
      </c>
    </row>
    <row r="8182" spans="1:14" x14ac:dyDescent="0.15">
      <c r="A8182" t="str">
        <f t="shared" si="134"/>
        <v>202008_87_4562342690067</v>
      </c>
      <c r="B8182">
        <v>202008</v>
      </c>
      <c r="C8182">
        <v>87</v>
      </c>
      <c r="D8182" t="s">
        <v>47</v>
      </c>
      <c r="E8182" s="9">
        <v>4562342690067</v>
      </c>
      <c r="F8182">
        <v>0</v>
      </c>
      <c r="G8182">
        <v>0</v>
      </c>
      <c r="H8182" t="s">
        <v>23</v>
      </c>
      <c r="I8182" t="s">
        <v>19</v>
      </c>
      <c r="J8182" t="s">
        <v>329</v>
      </c>
      <c r="K8182">
        <v>18</v>
      </c>
      <c r="L8182">
        <v>0</v>
      </c>
      <c r="M8182">
        <v>0</v>
      </c>
      <c r="N8182">
        <v>0</v>
      </c>
    </row>
    <row r="8183" spans="1:14" x14ac:dyDescent="0.15">
      <c r="A8183" t="str">
        <f t="shared" si="134"/>
        <v>202008_87_4562342690074</v>
      </c>
      <c r="B8183">
        <v>202008</v>
      </c>
      <c r="C8183">
        <v>87</v>
      </c>
      <c r="D8183" t="s">
        <v>47</v>
      </c>
      <c r="E8183" s="9">
        <v>4562342690074</v>
      </c>
      <c r="F8183">
        <v>0</v>
      </c>
      <c r="G8183">
        <v>0</v>
      </c>
      <c r="H8183" t="s">
        <v>24</v>
      </c>
      <c r="I8183" t="s">
        <v>19</v>
      </c>
      <c r="J8183" t="s">
        <v>329</v>
      </c>
      <c r="K8183">
        <v>7</v>
      </c>
      <c r="L8183">
        <v>1</v>
      </c>
      <c r="M8183">
        <v>0</v>
      </c>
      <c r="N8183">
        <v>0</v>
      </c>
    </row>
    <row r="8184" spans="1:14" x14ac:dyDescent="0.15">
      <c r="A8184" t="str">
        <f t="shared" si="134"/>
        <v>202008_87_4562342690081</v>
      </c>
      <c r="B8184">
        <v>202008</v>
      </c>
      <c r="C8184">
        <v>87</v>
      </c>
      <c r="D8184" t="s">
        <v>47</v>
      </c>
      <c r="E8184" s="9">
        <v>4562342690081</v>
      </c>
      <c r="F8184">
        <v>0</v>
      </c>
      <c r="G8184">
        <v>0</v>
      </c>
      <c r="H8184" t="s">
        <v>25</v>
      </c>
      <c r="I8184" t="s">
        <v>19</v>
      </c>
      <c r="J8184" t="s">
        <v>329</v>
      </c>
      <c r="K8184">
        <v>1</v>
      </c>
      <c r="L8184">
        <v>0</v>
      </c>
      <c r="M8184">
        <v>0</v>
      </c>
      <c r="N8184">
        <v>0</v>
      </c>
    </row>
    <row r="8185" spans="1:14" x14ac:dyDescent="0.15">
      <c r="A8185" t="str">
        <f t="shared" si="134"/>
        <v>202008_101_4562342690029</v>
      </c>
      <c r="B8185">
        <v>202008</v>
      </c>
      <c r="C8185">
        <v>101</v>
      </c>
      <c r="D8185" t="s">
        <v>50</v>
      </c>
      <c r="E8185" s="9">
        <v>4562342690029</v>
      </c>
      <c r="F8185">
        <v>0</v>
      </c>
      <c r="G8185">
        <v>0</v>
      </c>
      <c r="H8185" t="s">
        <v>18</v>
      </c>
      <c r="I8185" t="s">
        <v>19</v>
      </c>
      <c r="J8185" t="s">
        <v>329</v>
      </c>
      <c r="K8185">
        <v>18</v>
      </c>
      <c r="L8185">
        <v>0</v>
      </c>
      <c r="M8185">
        <v>0</v>
      </c>
      <c r="N8185">
        <v>0</v>
      </c>
    </row>
    <row r="8186" spans="1:14" x14ac:dyDescent="0.15">
      <c r="A8186" t="str">
        <f t="shared" si="134"/>
        <v>202008_101_4562342690036</v>
      </c>
      <c r="B8186">
        <v>202008</v>
      </c>
      <c r="C8186">
        <v>101</v>
      </c>
      <c r="D8186" t="s">
        <v>50</v>
      </c>
      <c r="E8186" s="9">
        <v>4562342690036</v>
      </c>
      <c r="F8186">
        <v>0</v>
      </c>
      <c r="G8186">
        <v>0</v>
      </c>
      <c r="H8186" t="s">
        <v>20</v>
      </c>
      <c r="I8186" t="s">
        <v>19</v>
      </c>
      <c r="J8186" t="s">
        <v>329</v>
      </c>
      <c r="K8186">
        <v>4</v>
      </c>
      <c r="L8186">
        <v>0</v>
      </c>
      <c r="M8186">
        <v>0</v>
      </c>
      <c r="N8186">
        <v>0</v>
      </c>
    </row>
    <row r="8187" spans="1:14" x14ac:dyDescent="0.15">
      <c r="A8187" t="str">
        <f t="shared" si="134"/>
        <v>202008_101_4562342690050</v>
      </c>
      <c r="B8187">
        <v>202008</v>
      </c>
      <c r="C8187">
        <v>101</v>
      </c>
      <c r="D8187" t="s">
        <v>50</v>
      </c>
      <c r="E8187" s="9">
        <v>4562342690050</v>
      </c>
      <c r="F8187">
        <v>0</v>
      </c>
      <c r="G8187">
        <v>0</v>
      </c>
      <c r="H8187" t="s">
        <v>22</v>
      </c>
      <c r="I8187" t="s">
        <v>19</v>
      </c>
      <c r="J8187" t="s">
        <v>329</v>
      </c>
      <c r="K8187">
        <v>6</v>
      </c>
      <c r="L8187">
        <v>0</v>
      </c>
      <c r="M8187">
        <v>0</v>
      </c>
      <c r="N8187">
        <v>0</v>
      </c>
    </row>
    <row r="8188" spans="1:14" x14ac:dyDescent="0.15">
      <c r="A8188" t="str">
        <f t="shared" si="134"/>
        <v>202008_101_4562342690043</v>
      </c>
      <c r="B8188">
        <v>202008</v>
      </c>
      <c r="C8188">
        <v>101</v>
      </c>
      <c r="D8188" t="s">
        <v>50</v>
      </c>
      <c r="E8188" s="9">
        <v>4562342690043</v>
      </c>
      <c r="F8188">
        <v>0</v>
      </c>
      <c r="G8188">
        <v>0</v>
      </c>
      <c r="H8188" t="s">
        <v>21</v>
      </c>
      <c r="I8188" t="s">
        <v>19</v>
      </c>
      <c r="J8188" t="s">
        <v>329</v>
      </c>
      <c r="K8188">
        <v>11</v>
      </c>
      <c r="L8188">
        <v>1</v>
      </c>
      <c r="M8188">
        <v>0</v>
      </c>
      <c r="N8188">
        <v>0</v>
      </c>
    </row>
    <row r="8189" spans="1:14" x14ac:dyDescent="0.15">
      <c r="A8189" t="str">
        <f t="shared" si="134"/>
        <v>202008_101_4562342690067</v>
      </c>
      <c r="B8189">
        <v>202008</v>
      </c>
      <c r="C8189">
        <v>101</v>
      </c>
      <c r="D8189" t="s">
        <v>50</v>
      </c>
      <c r="E8189" s="9">
        <v>4562342690067</v>
      </c>
      <c r="F8189">
        <v>0</v>
      </c>
      <c r="G8189">
        <v>0</v>
      </c>
      <c r="H8189" t="s">
        <v>23</v>
      </c>
      <c r="I8189" t="s">
        <v>19</v>
      </c>
      <c r="J8189" t="s">
        <v>329</v>
      </c>
      <c r="K8189">
        <v>22</v>
      </c>
      <c r="L8189">
        <v>0</v>
      </c>
      <c r="M8189">
        <v>0</v>
      </c>
      <c r="N8189">
        <v>0</v>
      </c>
    </row>
    <row r="8190" spans="1:14" x14ac:dyDescent="0.15">
      <c r="A8190" t="str">
        <f t="shared" si="134"/>
        <v>202008_101_4562342690074</v>
      </c>
      <c r="B8190">
        <v>202008</v>
      </c>
      <c r="C8190">
        <v>101</v>
      </c>
      <c r="D8190" t="s">
        <v>50</v>
      </c>
      <c r="E8190" s="9">
        <v>4562342690074</v>
      </c>
      <c r="F8190">
        <v>0</v>
      </c>
      <c r="G8190">
        <v>0</v>
      </c>
      <c r="H8190" t="s">
        <v>24</v>
      </c>
      <c r="I8190" t="s">
        <v>19</v>
      </c>
      <c r="J8190" t="s">
        <v>329</v>
      </c>
      <c r="K8190">
        <v>9</v>
      </c>
      <c r="L8190">
        <v>0</v>
      </c>
      <c r="M8190">
        <v>0</v>
      </c>
      <c r="N8190">
        <v>0</v>
      </c>
    </row>
    <row r="8191" spans="1:14" x14ac:dyDescent="0.15">
      <c r="A8191" t="str">
        <f t="shared" si="134"/>
        <v>202008_101_4562342690081</v>
      </c>
      <c r="B8191">
        <v>202008</v>
      </c>
      <c r="C8191">
        <v>101</v>
      </c>
      <c r="D8191" t="s">
        <v>50</v>
      </c>
      <c r="E8191" s="9">
        <v>4562342690081</v>
      </c>
      <c r="F8191">
        <v>0</v>
      </c>
      <c r="G8191">
        <v>0</v>
      </c>
      <c r="H8191" t="s">
        <v>25</v>
      </c>
      <c r="I8191" t="s">
        <v>19</v>
      </c>
      <c r="J8191" t="s">
        <v>329</v>
      </c>
      <c r="K8191">
        <v>3</v>
      </c>
      <c r="L8191">
        <v>0</v>
      </c>
      <c r="M8191">
        <v>0</v>
      </c>
      <c r="N8191">
        <v>0</v>
      </c>
    </row>
    <row r="8192" spans="1:14" x14ac:dyDescent="0.15">
      <c r="A8192" t="str">
        <f t="shared" si="134"/>
        <v>202008_130_4562342690029</v>
      </c>
      <c r="B8192">
        <v>202008</v>
      </c>
      <c r="C8192">
        <v>130</v>
      </c>
      <c r="D8192" t="s">
        <v>54</v>
      </c>
      <c r="E8192" s="9">
        <v>4562342690029</v>
      </c>
      <c r="F8192">
        <v>0</v>
      </c>
      <c r="G8192">
        <v>0</v>
      </c>
      <c r="H8192" t="s">
        <v>18</v>
      </c>
      <c r="I8192" t="s">
        <v>19</v>
      </c>
      <c r="J8192" t="s">
        <v>329</v>
      </c>
      <c r="K8192">
        <v>17</v>
      </c>
      <c r="L8192">
        <v>0</v>
      </c>
      <c r="M8192">
        <v>0</v>
      </c>
      <c r="N8192">
        <v>0</v>
      </c>
    </row>
    <row r="8193" spans="1:14" x14ac:dyDescent="0.15">
      <c r="A8193" t="str">
        <f t="shared" si="134"/>
        <v>202008_130_4562342690036</v>
      </c>
      <c r="B8193">
        <v>202008</v>
      </c>
      <c r="C8193">
        <v>130</v>
      </c>
      <c r="D8193" t="s">
        <v>54</v>
      </c>
      <c r="E8193" s="9">
        <v>4562342690036</v>
      </c>
      <c r="F8193">
        <v>0</v>
      </c>
      <c r="G8193">
        <v>0</v>
      </c>
      <c r="H8193" t="s">
        <v>20</v>
      </c>
      <c r="I8193" t="s">
        <v>19</v>
      </c>
      <c r="J8193" t="s">
        <v>329</v>
      </c>
      <c r="K8193">
        <v>4</v>
      </c>
      <c r="L8193">
        <v>0</v>
      </c>
      <c r="M8193">
        <v>0</v>
      </c>
      <c r="N8193">
        <v>0</v>
      </c>
    </row>
    <row r="8194" spans="1:14" x14ac:dyDescent="0.15">
      <c r="A8194" t="str">
        <f t="shared" si="134"/>
        <v>202008_130_4562342690050</v>
      </c>
      <c r="B8194">
        <v>202008</v>
      </c>
      <c r="C8194">
        <v>130</v>
      </c>
      <c r="D8194" t="s">
        <v>54</v>
      </c>
      <c r="E8194" s="9">
        <v>4562342690050</v>
      </c>
      <c r="F8194">
        <v>0</v>
      </c>
      <c r="G8194">
        <v>0</v>
      </c>
      <c r="H8194" t="s">
        <v>22</v>
      </c>
      <c r="I8194" t="s">
        <v>19</v>
      </c>
      <c r="J8194" t="s">
        <v>329</v>
      </c>
      <c r="K8194">
        <v>3</v>
      </c>
      <c r="L8194">
        <v>0</v>
      </c>
      <c r="M8194">
        <v>0</v>
      </c>
      <c r="N8194">
        <v>0</v>
      </c>
    </row>
    <row r="8195" spans="1:14" x14ac:dyDescent="0.15">
      <c r="A8195" t="str">
        <f t="shared" si="134"/>
        <v>202008_130_4562342690043</v>
      </c>
      <c r="B8195">
        <v>202008</v>
      </c>
      <c r="C8195">
        <v>130</v>
      </c>
      <c r="D8195" t="s">
        <v>54</v>
      </c>
      <c r="E8195" s="9">
        <v>4562342690043</v>
      </c>
      <c r="F8195">
        <v>0</v>
      </c>
      <c r="G8195">
        <v>0</v>
      </c>
      <c r="H8195" t="s">
        <v>21</v>
      </c>
      <c r="I8195" t="s">
        <v>19</v>
      </c>
      <c r="J8195" t="s">
        <v>329</v>
      </c>
      <c r="K8195">
        <v>10</v>
      </c>
      <c r="L8195">
        <v>0</v>
      </c>
      <c r="M8195">
        <v>0</v>
      </c>
      <c r="N8195">
        <v>0</v>
      </c>
    </row>
    <row r="8196" spans="1:14" x14ac:dyDescent="0.15">
      <c r="A8196" t="str">
        <f t="shared" si="134"/>
        <v>202008_130_4562342690067</v>
      </c>
      <c r="B8196">
        <v>202008</v>
      </c>
      <c r="C8196">
        <v>130</v>
      </c>
      <c r="D8196" t="s">
        <v>54</v>
      </c>
      <c r="E8196" s="9">
        <v>4562342690067</v>
      </c>
      <c r="F8196">
        <v>0</v>
      </c>
      <c r="G8196">
        <v>0</v>
      </c>
      <c r="H8196" t="s">
        <v>23</v>
      </c>
      <c r="I8196" t="s">
        <v>19</v>
      </c>
      <c r="J8196" t="s">
        <v>329</v>
      </c>
      <c r="K8196">
        <v>22</v>
      </c>
      <c r="L8196">
        <v>1</v>
      </c>
      <c r="M8196">
        <v>0</v>
      </c>
      <c r="N8196">
        <v>0</v>
      </c>
    </row>
    <row r="8197" spans="1:14" x14ac:dyDescent="0.15">
      <c r="A8197" t="str">
        <f t="shared" si="134"/>
        <v>202008_130_4562342690074</v>
      </c>
      <c r="B8197">
        <v>202008</v>
      </c>
      <c r="C8197">
        <v>130</v>
      </c>
      <c r="D8197" t="s">
        <v>54</v>
      </c>
      <c r="E8197" s="9">
        <v>4562342690074</v>
      </c>
      <c r="F8197">
        <v>0</v>
      </c>
      <c r="G8197">
        <v>0</v>
      </c>
      <c r="H8197" t="s">
        <v>24</v>
      </c>
      <c r="I8197" t="s">
        <v>19</v>
      </c>
      <c r="J8197" t="s">
        <v>329</v>
      </c>
      <c r="K8197">
        <v>8</v>
      </c>
      <c r="L8197">
        <v>0</v>
      </c>
      <c r="M8197">
        <v>0</v>
      </c>
      <c r="N8197">
        <v>0</v>
      </c>
    </row>
    <row r="8198" spans="1:14" x14ac:dyDescent="0.15">
      <c r="A8198" t="str">
        <f t="shared" si="134"/>
        <v>202008_130_4562342690081</v>
      </c>
      <c r="B8198">
        <v>202008</v>
      </c>
      <c r="C8198">
        <v>130</v>
      </c>
      <c r="D8198" t="s">
        <v>54</v>
      </c>
      <c r="E8198" s="9">
        <v>4562342690081</v>
      </c>
      <c r="F8198">
        <v>0</v>
      </c>
      <c r="G8198">
        <v>0</v>
      </c>
      <c r="H8198" t="s">
        <v>25</v>
      </c>
      <c r="I8198" t="s">
        <v>19</v>
      </c>
      <c r="J8198" t="s">
        <v>329</v>
      </c>
      <c r="K8198">
        <v>4</v>
      </c>
      <c r="L8198">
        <v>0</v>
      </c>
      <c r="M8198">
        <v>0</v>
      </c>
      <c r="N8198">
        <v>0</v>
      </c>
    </row>
    <row r="8199" spans="1:14" x14ac:dyDescent="0.15">
      <c r="A8199" t="str">
        <f t="shared" si="134"/>
        <v>202008_158_4562342690029</v>
      </c>
      <c r="B8199">
        <v>202008</v>
      </c>
      <c r="C8199">
        <v>158</v>
      </c>
      <c r="D8199" t="s">
        <v>58</v>
      </c>
      <c r="E8199" s="9">
        <v>4562342690029</v>
      </c>
      <c r="F8199">
        <v>0</v>
      </c>
      <c r="G8199">
        <v>0</v>
      </c>
      <c r="H8199" t="s">
        <v>18</v>
      </c>
      <c r="I8199" t="s">
        <v>19</v>
      </c>
      <c r="J8199" t="s">
        <v>329</v>
      </c>
      <c r="K8199">
        <v>19</v>
      </c>
      <c r="L8199">
        <v>0</v>
      </c>
      <c r="M8199">
        <v>0</v>
      </c>
      <c r="N8199">
        <v>0</v>
      </c>
    </row>
    <row r="8200" spans="1:14" x14ac:dyDescent="0.15">
      <c r="A8200" t="str">
        <f t="shared" si="134"/>
        <v>202008_158_4562342690036</v>
      </c>
      <c r="B8200">
        <v>202008</v>
      </c>
      <c r="C8200">
        <v>158</v>
      </c>
      <c r="D8200" t="s">
        <v>58</v>
      </c>
      <c r="E8200" s="9">
        <v>4562342690036</v>
      </c>
      <c r="F8200">
        <v>0</v>
      </c>
      <c r="G8200">
        <v>0</v>
      </c>
      <c r="H8200" t="s">
        <v>20</v>
      </c>
      <c r="I8200" t="s">
        <v>19</v>
      </c>
      <c r="J8200" t="s">
        <v>329</v>
      </c>
      <c r="K8200">
        <v>1</v>
      </c>
      <c r="L8200">
        <v>0</v>
      </c>
      <c r="M8200">
        <v>0</v>
      </c>
      <c r="N8200">
        <v>0</v>
      </c>
    </row>
    <row r="8201" spans="1:14" x14ac:dyDescent="0.15">
      <c r="A8201" t="str">
        <f t="shared" si="134"/>
        <v>202008_158_4562342690050</v>
      </c>
      <c r="B8201">
        <v>202008</v>
      </c>
      <c r="C8201">
        <v>158</v>
      </c>
      <c r="D8201" t="s">
        <v>58</v>
      </c>
      <c r="E8201" s="9">
        <v>4562342690050</v>
      </c>
      <c r="F8201">
        <v>0</v>
      </c>
      <c r="G8201">
        <v>0</v>
      </c>
      <c r="H8201" t="s">
        <v>22</v>
      </c>
      <c r="I8201" t="s">
        <v>19</v>
      </c>
      <c r="J8201" t="s">
        <v>329</v>
      </c>
      <c r="K8201">
        <v>5</v>
      </c>
      <c r="L8201">
        <v>0</v>
      </c>
      <c r="M8201">
        <v>0</v>
      </c>
      <c r="N8201">
        <v>0</v>
      </c>
    </row>
    <row r="8202" spans="1:14" x14ac:dyDescent="0.15">
      <c r="A8202" t="str">
        <f t="shared" si="134"/>
        <v>202008_158_4562342690043</v>
      </c>
      <c r="B8202">
        <v>202008</v>
      </c>
      <c r="C8202">
        <v>158</v>
      </c>
      <c r="D8202" t="s">
        <v>58</v>
      </c>
      <c r="E8202" s="9">
        <v>4562342690043</v>
      </c>
      <c r="F8202">
        <v>0</v>
      </c>
      <c r="G8202">
        <v>0</v>
      </c>
      <c r="H8202" t="s">
        <v>21</v>
      </c>
      <c r="I8202" t="s">
        <v>19</v>
      </c>
      <c r="J8202" t="s">
        <v>329</v>
      </c>
      <c r="K8202">
        <v>9</v>
      </c>
      <c r="L8202">
        <v>0</v>
      </c>
      <c r="M8202">
        <v>0</v>
      </c>
      <c r="N8202">
        <v>0</v>
      </c>
    </row>
    <row r="8203" spans="1:14" x14ac:dyDescent="0.15">
      <c r="A8203" t="str">
        <f t="shared" si="134"/>
        <v>202008_158_4562342690067</v>
      </c>
      <c r="B8203">
        <v>202008</v>
      </c>
      <c r="C8203">
        <v>158</v>
      </c>
      <c r="D8203" t="s">
        <v>58</v>
      </c>
      <c r="E8203" s="9">
        <v>4562342690067</v>
      </c>
      <c r="F8203">
        <v>0</v>
      </c>
      <c r="G8203">
        <v>0</v>
      </c>
      <c r="H8203" t="s">
        <v>23</v>
      </c>
      <c r="I8203" t="s">
        <v>19</v>
      </c>
      <c r="J8203" t="s">
        <v>329</v>
      </c>
      <c r="K8203">
        <v>15</v>
      </c>
      <c r="L8203">
        <v>1</v>
      </c>
      <c r="M8203">
        <v>0</v>
      </c>
      <c r="N8203">
        <v>0</v>
      </c>
    </row>
    <row r="8204" spans="1:14" x14ac:dyDescent="0.15">
      <c r="A8204" t="str">
        <f t="shared" si="134"/>
        <v>202008_158_4562342690074</v>
      </c>
      <c r="B8204">
        <v>202008</v>
      </c>
      <c r="C8204">
        <v>158</v>
      </c>
      <c r="D8204" t="s">
        <v>58</v>
      </c>
      <c r="E8204" s="9">
        <v>4562342690074</v>
      </c>
      <c r="F8204">
        <v>0</v>
      </c>
      <c r="G8204">
        <v>0</v>
      </c>
      <c r="H8204" t="s">
        <v>24</v>
      </c>
      <c r="I8204" t="s">
        <v>19</v>
      </c>
      <c r="J8204" t="s">
        <v>329</v>
      </c>
      <c r="K8204">
        <v>13</v>
      </c>
      <c r="L8204">
        <v>0</v>
      </c>
      <c r="M8204">
        <v>0</v>
      </c>
      <c r="N8204">
        <v>0</v>
      </c>
    </row>
    <row r="8205" spans="1:14" x14ac:dyDescent="0.15">
      <c r="A8205" t="str">
        <f t="shared" si="134"/>
        <v>202008_158_4562342690081</v>
      </c>
      <c r="B8205">
        <v>202008</v>
      </c>
      <c r="C8205">
        <v>158</v>
      </c>
      <c r="D8205" t="s">
        <v>58</v>
      </c>
      <c r="E8205" s="9">
        <v>4562342690081</v>
      </c>
      <c r="F8205">
        <v>0</v>
      </c>
      <c r="G8205">
        <v>0</v>
      </c>
      <c r="H8205" t="s">
        <v>25</v>
      </c>
      <c r="I8205" t="s">
        <v>19</v>
      </c>
      <c r="J8205" t="s">
        <v>329</v>
      </c>
      <c r="K8205">
        <v>1</v>
      </c>
      <c r="L8205">
        <v>1</v>
      </c>
      <c r="M8205">
        <v>0</v>
      </c>
      <c r="N8205">
        <v>0</v>
      </c>
    </row>
    <row r="8206" spans="1:14" x14ac:dyDescent="0.15">
      <c r="A8206" t="str">
        <f t="shared" si="134"/>
        <v>202008_362_4562342690029</v>
      </c>
      <c r="B8206">
        <v>202008</v>
      </c>
      <c r="C8206">
        <v>362</v>
      </c>
      <c r="D8206" t="s">
        <v>91</v>
      </c>
      <c r="E8206" s="9">
        <v>4562342690029</v>
      </c>
      <c r="F8206">
        <v>0</v>
      </c>
      <c r="G8206">
        <v>0</v>
      </c>
      <c r="H8206" t="s">
        <v>18</v>
      </c>
      <c r="I8206" t="s">
        <v>19</v>
      </c>
      <c r="J8206" t="s">
        <v>329</v>
      </c>
      <c r="K8206">
        <v>12</v>
      </c>
      <c r="L8206">
        <v>1</v>
      </c>
      <c r="M8206">
        <v>0</v>
      </c>
      <c r="N8206">
        <v>0</v>
      </c>
    </row>
    <row r="8207" spans="1:14" x14ac:dyDescent="0.15">
      <c r="A8207" t="str">
        <f t="shared" si="134"/>
        <v>202008_362_4562342690036</v>
      </c>
      <c r="B8207">
        <v>202008</v>
      </c>
      <c r="C8207">
        <v>362</v>
      </c>
      <c r="D8207" t="s">
        <v>91</v>
      </c>
      <c r="E8207" s="9">
        <v>4562342690036</v>
      </c>
      <c r="F8207">
        <v>0</v>
      </c>
      <c r="G8207">
        <v>0</v>
      </c>
      <c r="H8207" t="s">
        <v>20</v>
      </c>
      <c r="I8207" t="s">
        <v>19</v>
      </c>
      <c r="J8207" t="s">
        <v>329</v>
      </c>
      <c r="K8207">
        <v>4</v>
      </c>
      <c r="L8207">
        <v>0</v>
      </c>
      <c r="M8207">
        <v>0</v>
      </c>
      <c r="N8207">
        <v>0</v>
      </c>
    </row>
    <row r="8208" spans="1:14" x14ac:dyDescent="0.15">
      <c r="A8208" t="str">
        <f t="shared" si="134"/>
        <v>202008_362_4562342690050</v>
      </c>
      <c r="B8208">
        <v>202008</v>
      </c>
      <c r="C8208">
        <v>362</v>
      </c>
      <c r="D8208" t="s">
        <v>91</v>
      </c>
      <c r="E8208" s="9">
        <v>4562342690050</v>
      </c>
      <c r="F8208">
        <v>0</v>
      </c>
      <c r="G8208">
        <v>0</v>
      </c>
      <c r="H8208" t="s">
        <v>22</v>
      </c>
      <c r="I8208" t="s">
        <v>19</v>
      </c>
      <c r="J8208" t="s">
        <v>329</v>
      </c>
      <c r="K8208">
        <v>3</v>
      </c>
      <c r="L8208">
        <v>0</v>
      </c>
      <c r="M8208">
        <v>0</v>
      </c>
      <c r="N8208">
        <v>0</v>
      </c>
    </row>
    <row r="8209" spans="1:14" x14ac:dyDescent="0.15">
      <c r="A8209" t="str">
        <f t="shared" si="134"/>
        <v>202008_362_4562342690043</v>
      </c>
      <c r="B8209">
        <v>202008</v>
      </c>
      <c r="C8209">
        <v>362</v>
      </c>
      <c r="D8209" t="s">
        <v>91</v>
      </c>
      <c r="E8209" s="9">
        <v>4562342690043</v>
      </c>
      <c r="F8209">
        <v>0</v>
      </c>
      <c r="G8209">
        <v>0</v>
      </c>
      <c r="H8209" t="s">
        <v>21</v>
      </c>
      <c r="I8209" t="s">
        <v>19</v>
      </c>
      <c r="J8209" t="s">
        <v>329</v>
      </c>
      <c r="K8209">
        <v>23</v>
      </c>
      <c r="L8209">
        <v>1</v>
      </c>
      <c r="M8209">
        <v>0</v>
      </c>
      <c r="N8209">
        <v>0</v>
      </c>
    </row>
    <row r="8210" spans="1:14" x14ac:dyDescent="0.15">
      <c r="A8210" t="str">
        <f t="shared" si="134"/>
        <v>202008_362_4562342690067</v>
      </c>
      <c r="B8210">
        <v>202008</v>
      </c>
      <c r="C8210">
        <v>362</v>
      </c>
      <c r="D8210" t="s">
        <v>91</v>
      </c>
      <c r="E8210" s="9">
        <v>4562342690067</v>
      </c>
      <c r="F8210">
        <v>0</v>
      </c>
      <c r="G8210">
        <v>0</v>
      </c>
      <c r="H8210" t="s">
        <v>23</v>
      </c>
      <c r="I8210" t="s">
        <v>19</v>
      </c>
      <c r="J8210" t="s">
        <v>329</v>
      </c>
      <c r="K8210">
        <v>17</v>
      </c>
      <c r="L8210">
        <v>2</v>
      </c>
      <c r="M8210">
        <v>0</v>
      </c>
      <c r="N8210">
        <v>0</v>
      </c>
    </row>
    <row r="8211" spans="1:14" x14ac:dyDescent="0.15">
      <c r="A8211" t="str">
        <f t="shared" si="134"/>
        <v>202008_362_4562342690074</v>
      </c>
      <c r="B8211">
        <v>202008</v>
      </c>
      <c r="C8211">
        <v>362</v>
      </c>
      <c r="D8211" t="s">
        <v>91</v>
      </c>
      <c r="E8211" s="9">
        <v>4562342690074</v>
      </c>
      <c r="F8211">
        <v>0</v>
      </c>
      <c r="G8211">
        <v>0</v>
      </c>
      <c r="H8211" t="s">
        <v>24</v>
      </c>
      <c r="I8211" t="s">
        <v>19</v>
      </c>
      <c r="J8211" t="s">
        <v>329</v>
      </c>
      <c r="K8211">
        <v>12</v>
      </c>
      <c r="L8211">
        <v>0</v>
      </c>
      <c r="M8211">
        <v>0</v>
      </c>
      <c r="N8211">
        <v>0</v>
      </c>
    </row>
    <row r="8212" spans="1:14" x14ac:dyDescent="0.15">
      <c r="A8212" t="str">
        <f t="shared" si="134"/>
        <v>202008_362_4562342690081</v>
      </c>
      <c r="B8212">
        <v>202008</v>
      </c>
      <c r="C8212">
        <v>362</v>
      </c>
      <c r="D8212" t="s">
        <v>91</v>
      </c>
      <c r="E8212" s="9">
        <v>4562342690081</v>
      </c>
      <c r="F8212">
        <v>0</v>
      </c>
      <c r="G8212">
        <v>0</v>
      </c>
      <c r="H8212" t="s">
        <v>25</v>
      </c>
      <c r="I8212" t="s">
        <v>19</v>
      </c>
      <c r="J8212" t="s">
        <v>329</v>
      </c>
      <c r="K8212">
        <v>0</v>
      </c>
      <c r="L8212">
        <v>0</v>
      </c>
      <c r="M8212">
        <v>0</v>
      </c>
      <c r="N8212">
        <v>0</v>
      </c>
    </row>
    <row r="8213" spans="1:14" x14ac:dyDescent="0.15">
      <c r="A8213" t="str">
        <f t="shared" si="134"/>
        <v>202008_37_4562342690029</v>
      </c>
      <c r="B8213">
        <v>202008</v>
      </c>
      <c r="C8213">
        <v>37</v>
      </c>
      <c r="D8213" t="s">
        <v>39</v>
      </c>
      <c r="E8213" s="9">
        <v>4562342690029</v>
      </c>
      <c r="F8213">
        <v>0</v>
      </c>
      <c r="G8213">
        <v>0</v>
      </c>
      <c r="H8213" t="s">
        <v>18</v>
      </c>
      <c r="I8213" t="s">
        <v>19</v>
      </c>
      <c r="J8213" t="s">
        <v>329</v>
      </c>
      <c r="K8213">
        <v>12</v>
      </c>
      <c r="L8213">
        <v>0</v>
      </c>
      <c r="M8213">
        <v>0</v>
      </c>
      <c r="N8213">
        <v>0</v>
      </c>
    </row>
    <row r="8214" spans="1:14" x14ac:dyDescent="0.15">
      <c r="A8214" t="str">
        <f t="shared" si="134"/>
        <v>202008_37_4562342690036</v>
      </c>
      <c r="B8214">
        <v>202008</v>
      </c>
      <c r="C8214">
        <v>37</v>
      </c>
      <c r="D8214" t="s">
        <v>39</v>
      </c>
      <c r="E8214" s="9">
        <v>4562342690036</v>
      </c>
      <c r="F8214">
        <v>0</v>
      </c>
      <c r="G8214">
        <v>0</v>
      </c>
      <c r="H8214" t="s">
        <v>20</v>
      </c>
      <c r="I8214" t="s">
        <v>19</v>
      </c>
      <c r="J8214" t="s">
        <v>329</v>
      </c>
      <c r="K8214">
        <v>4</v>
      </c>
      <c r="L8214">
        <v>0</v>
      </c>
      <c r="M8214">
        <v>0</v>
      </c>
      <c r="N8214">
        <v>0</v>
      </c>
    </row>
    <row r="8215" spans="1:14" x14ac:dyDescent="0.15">
      <c r="A8215" t="str">
        <f t="shared" si="134"/>
        <v>202008_37_4562342690050</v>
      </c>
      <c r="B8215">
        <v>202008</v>
      </c>
      <c r="C8215">
        <v>37</v>
      </c>
      <c r="D8215" t="s">
        <v>39</v>
      </c>
      <c r="E8215" s="9">
        <v>4562342690050</v>
      </c>
      <c r="F8215">
        <v>0</v>
      </c>
      <c r="G8215">
        <v>0</v>
      </c>
      <c r="H8215" t="s">
        <v>22</v>
      </c>
      <c r="I8215" t="s">
        <v>19</v>
      </c>
      <c r="J8215" t="s">
        <v>329</v>
      </c>
      <c r="K8215">
        <v>2</v>
      </c>
      <c r="L8215">
        <v>0</v>
      </c>
      <c r="M8215">
        <v>0</v>
      </c>
      <c r="N8215">
        <v>0</v>
      </c>
    </row>
    <row r="8216" spans="1:14" x14ac:dyDescent="0.15">
      <c r="A8216" t="str">
        <f t="shared" si="134"/>
        <v>202008_37_4562342690043</v>
      </c>
      <c r="B8216">
        <v>202008</v>
      </c>
      <c r="C8216">
        <v>37</v>
      </c>
      <c r="D8216" t="s">
        <v>39</v>
      </c>
      <c r="E8216" s="9">
        <v>4562342690043</v>
      </c>
      <c r="F8216">
        <v>0</v>
      </c>
      <c r="G8216">
        <v>0</v>
      </c>
      <c r="H8216" t="s">
        <v>21</v>
      </c>
      <c r="I8216" t="s">
        <v>19</v>
      </c>
      <c r="J8216" t="s">
        <v>329</v>
      </c>
      <c r="K8216">
        <v>12</v>
      </c>
      <c r="L8216">
        <v>0</v>
      </c>
      <c r="M8216">
        <v>0</v>
      </c>
      <c r="N8216">
        <v>0</v>
      </c>
    </row>
    <row r="8217" spans="1:14" x14ac:dyDescent="0.15">
      <c r="A8217" t="str">
        <f t="shared" si="134"/>
        <v>202008_37_4562342690067</v>
      </c>
      <c r="B8217">
        <v>202008</v>
      </c>
      <c r="C8217">
        <v>37</v>
      </c>
      <c r="D8217" t="s">
        <v>39</v>
      </c>
      <c r="E8217" s="9">
        <v>4562342690067</v>
      </c>
      <c r="F8217">
        <v>0</v>
      </c>
      <c r="G8217">
        <v>0</v>
      </c>
      <c r="H8217" t="s">
        <v>23</v>
      </c>
      <c r="I8217" t="s">
        <v>19</v>
      </c>
      <c r="J8217" t="s">
        <v>329</v>
      </c>
      <c r="K8217">
        <v>19</v>
      </c>
      <c r="L8217">
        <v>0</v>
      </c>
      <c r="M8217">
        <v>0</v>
      </c>
      <c r="N8217">
        <v>0</v>
      </c>
    </row>
    <row r="8218" spans="1:14" x14ac:dyDescent="0.15">
      <c r="A8218" t="str">
        <f t="shared" si="134"/>
        <v>202008_37_4562342690074</v>
      </c>
      <c r="B8218">
        <v>202008</v>
      </c>
      <c r="C8218">
        <v>37</v>
      </c>
      <c r="D8218" t="s">
        <v>39</v>
      </c>
      <c r="E8218" s="9">
        <v>4562342690074</v>
      </c>
      <c r="F8218">
        <v>0</v>
      </c>
      <c r="G8218">
        <v>0</v>
      </c>
      <c r="H8218" t="s">
        <v>24</v>
      </c>
      <c r="I8218" t="s">
        <v>19</v>
      </c>
      <c r="J8218" t="s">
        <v>329</v>
      </c>
      <c r="K8218">
        <v>11</v>
      </c>
      <c r="L8218">
        <v>1</v>
      </c>
      <c r="M8218">
        <v>0</v>
      </c>
      <c r="N8218">
        <v>0</v>
      </c>
    </row>
    <row r="8219" spans="1:14" x14ac:dyDescent="0.15">
      <c r="A8219" t="str">
        <f t="shared" si="134"/>
        <v>202008_37_4562342690081</v>
      </c>
      <c r="B8219">
        <v>202008</v>
      </c>
      <c r="C8219">
        <v>37</v>
      </c>
      <c r="D8219" t="s">
        <v>39</v>
      </c>
      <c r="E8219" s="9">
        <v>4562342690081</v>
      </c>
      <c r="F8219">
        <v>0</v>
      </c>
      <c r="G8219">
        <v>0</v>
      </c>
      <c r="H8219" t="s">
        <v>25</v>
      </c>
      <c r="I8219" t="s">
        <v>19</v>
      </c>
      <c r="J8219" t="s">
        <v>329</v>
      </c>
      <c r="K8219">
        <v>2</v>
      </c>
      <c r="L8219">
        <v>0</v>
      </c>
      <c r="M8219">
        <v>0</v>
      </c>
      <c r="N8219">
        <v>0</v>
      </c>
    </row>
    <row r="8220" spans="1:14" x14ac:dyDescent="0.15">
      <c r="A8220" t="str">
        <f t="shared" si="134"/>
        <v>202008_41_4562342690029</v>
      </c>
      <c r="B8220">
        <v>202008</v>
      </c>
      <c r="C8220">
        <v>41</v>
      </c>
      <c r="D8220" t="s">
        <v>41</v>
      </c>
      <c r="E8220" s="9">
        <v>4562342690029</v>
      </c>
      <c r="F8220">
        <v>0</v>
      </c>
      <c r="G8220">
        <v>0</v>
      </c>
      <c r="H8220" t="s">
        <v>18</v>
      </c>
      <c r="I8220" t="s">
        <v>19</v>
      </c>
      <c r="J8220" t="s">
        <v>329</v>
      </c>
      <c r="K8220">
        <v>11</v>
      </c>
      <c r="L8220">
        <v>1</v>
      </c>
      <c r="M8220">
        <v>0</v>
      </c>
      <c r="N8220">
        <v>0</v>
      </c>
    </row>
    <row r="8221" spans="1:14" x14ac:dyDescent="0.15">
      <c r="A8221" t="str">
        <f t="shared" si="134"/>
        <v>202008_41_4562342690036</v>
      </c>
      <c r="B8221">
        <v>202008</v>
      </c>
      <c r="C8221">
        <v>41</v>
      </c>
      <c r="D8221" t="s">
        <v>41</v>
      </c>
      <c r="E8221" s="9">
        <v>4562342690036</v>
      </c>
      <c r="F8221">
        <v>0</v>
      </c>
      <c r="G8221">
        <v>0</v>
      </c>
      <c r="H8221" t="s">
        <v>20</v>
      </c>
      <c r="I8221" t="s">
        <v>19</v>
      </c>
      <c r="J8221" t="s">
        <v>329</v>
      </c>
      <c r="K8221">
        <v>5</v>
      </c>
      <c r="L8221">
        <v>1</v>
      </c>
      <c r="M8221">
        <v>0</v>
      </c>
      <c r="N8221">
        <v>0</v>
      </c>
    </row>
    <row r="8222" spans="1:14" x14ac:dyDescent="0.15">
      <c r="A8222" t="str">
        <f t="shared" si="134"/>
        <v>202008_41_4562342690050</v>
      </c>
      <c r="B8222">
        <v>202008</v>
      </c>
      <c r="C8222">
        <v>41</v>
      </c>
      <c r="D8222" t="s">
        <v>41</v>
      </c>
      <c r="E8222" s="9">
        <v>4562342690050</v>
      </c>
      <c r="F8222">
        <v>0</v>
      </c>
      <c r="G8222">
        <v>0</v>
      </c>
      <c r="H8222" t="s">
        <v>22</v>
      </c>
      <c r="I8222" t="s">
        <v>19</v>
      </c>
      <c r="J8222" t="s">
        <v>329</v>
      </c>
      <c r="K8222">
        <v>5</v>
      </c>
      <c r="L8222">
        <v>0</v>
      </c>
      <c r="M8222">
        <v>0</v>
      </c>
      <c r="N8222">
        <v>0</v>
      </c>
    </row>
    <row r="8223" spans="1:14" x14ac:dyDescent="0.15">
      <c r="A8223" t="str">
        <f t="shared" si="134"/>
        <v>202008_41_4562342690043</v>
      </c>
      <c r="B8223">
        <v>202008</v>
      </c>
      <c r="C8223">
        <v>41</v>
      </c>
      <c r="D8223" t="s">
        <v>41</v>
      </c>
      <c r="E8223" s="9">
        <v>4562342690043</v>
      </c>
      <c r="F8223">
        <v>0</v>
      </c>
      <c r="G8223">
        <v>0</v>
      </c>
      <c r="H8223" t="s">
        <v>21</v>
      </c>
      <c r="I8223" t="s">
        <v>19</v>
      </c>
      <c r="J8223" t="s">
        <v>329</v>
      </c>
      <c r="K8223">
        <v>5</v>
      </c>
      <c r="L8223">
        <v>0</v>
      </c>
      <c r="M8223">
        <v>0</v>
      </c>
      <c r="N8223">
        <v>0</v>
      </c>
    </row>
    <row r="8224" spans="1:14" x14ac:dyDescent="0.15">
      <c r="A8224" t="str">
        <f t="shared" si="134"/>
        <v>202008_41_4562342690067</v>
      </c>
      <c r="B8224">
        <v>202008</v>
      </c>
      <c r="C8224">
        <v>41</v>
      </c>
      <c r="D8224" t="s">
        <v>41</v>
      </c>
      <c r="E8224" s="9">
        <v>4562342690067</v>
      </c>
      <c r="F8224">
        <v>0</v>
      </c>
      <c r="G8224">
        <v>0</v>
      </c>
      <c r="H8224" t="s">
        <v>23</v>
      </c>
      <c r="I8224" t="s">
        <v>19</v>
      </c>
      <c r="J8224" t="s">
        <v>329</v>
      </c>
      <c r="K8224">
        <v>17</v>
      </c>
      <c r="L8224">
        <v>0</v>
      </c>
      <c r="M8224">
        <v>0</v>
      </c>
      <c r="N8224">
        <v>0</v>
      </c>
    </row>
    <row r="8225" spans="1:14" x14ac:dyDescent="0.15">
      <c r="A8225" t="str">
        <f t="shared" si="134"/>
        <v>202008_41_4562342690074</v>
      </c>
      <c r="B8225">
        <v>202008</v>
      </c>
      <c r="C8225">
        <v>41</v>
      </c>
      <c r="D8225" t="s">
        <v>41</v>
      </c>
      <c r="E8225" s="9">
        <v>4562342690074</v>
      </c>
      <c r="F8225">
        <v>0</v>
      </c>
      <c r="G8225">
        <v>0</v>
      </c>
      <c r="H8225" t="s">
        <v>24</v>
      </c>
      <c r="I8225" t="s">
        <v>19</v>
      </c>
      <c r="J8225" t="s">
        <v>329</v>
      </c>
      <c r="K8225">
        <v>5</v>
      </c>
      <c r="L8225">
        <v>0</v>
      </c>
      <c r="M8225">
        <v>0</v>
      </c>
      <c r="N8225">
        <v>0</v>
      </c>
    </row>
    <row r="8226" spans="1:14" x14ac:dyDescent="0.15">
      <c r="A8226" t="str">
        <f t="shared" si="134"/>
        <v>202008_41_4562342690081</v>
      </c>
      <c r="B8226">
        <v>202008</v>
      </c>
      <c r="C8226">
        <v>41</v>
      </c>
      <c r="D8226" t="s">
        <v>41</v>
      </c>
      <c r="E8226" s="9">
        <v>4562342690081</v>
      </c>
      <c r="F8226">
        <v>0</v>
      </c>
      <c r="G8226">
        <v>0</v>
      </c>
      <c r="H8226" t="s">
        <v>25</v>
      </c>
      <c r="I8226" t="s">
        <v>19</v>
      </c>
      <c r="J8226" t="s">
        <v>329</v>
      </c>
      <c r="K8226">
        <v>3</v>
      </c>
      <c r="L8226">
        <v>0</v>
      </c>
      <c r="M8226">
        <v>0</v>
      </c>
      <c r="N8226">
        <v>0</v>
      </c>
    </row>
    <row r="8227" spans="1:14" x14ac:dyDescent="0.15">
      <c r="A8227" t="str">
        <f t="shared" si="134"/>
        <v>202008_227_4562342690029</v>
      </c>
      <c r="B8227">
        <v>202008</v>
      </c>
      <c r="C8227">
        <v>227</v>
      </c>
      <c r="D8227" t="s">
        <v>66</v>
      </c>
      <c r="E8227" s="9">
        <v>4562342690029</v>
      </c>
      <c r="F8227">
        <v>0</v>
      </c>
      <c r="G8227">
        <v>0</v>
      </c>
      <c r="H8227" t="s">
        <v>18</v>
      </c>
      <c r="I8227" t="s">
        <v>19</v>
      </c>
      <c r="J8227" t="s">
        <v>329</v>
      </c>
      <c r="K8227">
        <v>13</v>
      </c>
      <c r="L8227">
        <v>2</v>
      </c>
      <c r="M8227">
        <v>0</v>
      </c>
      <c r="N8227">
        <v>0</v>
      </c>
    </row>
    <row r="8228" spans="1:14" x14ac:dyDescent="0.15">
      <c r="A8228" t="str">
        <f t="shared" si="134"/>
        <v>202008_227_4562342690036</v>
      </c>
      <c r="B8228">
        <v>202008</v>
      </c>
      <c r="C8228">
        <v>227</v>
      </c>
      <c r="D8228" t="s">
        <v>66</v>
      </c>
      <c r="E8228" s="9">
        <v>4562342690036</v>
      </c>
      <c r="F8228">
        <v>0</v>
      </c>
      <c r="G8228">
        <v>0</v>
      </c>
      <c r="H8228" t="s">
        <v>20</v>
      </c>
      <c r="I8228" t="s">
        <v>19</v>
      </c>
      <c r="J8228" t="s">
        <v>329</v>
      </c>
      <c r="K8228">
        <v>5</v>
      </c>
      <c r="L8228">
        <v>0</v>
      </c>
      <c r="M8228">
        <v>0</v>
      </c>
      <c r="N8228">
        <v>0</v>
      </c>
    </row>
    <row r="8229" spans="1:14" x14ac:dyDescent="0.15">
      <c r="A8229" t="str">
        <f t="shared" si="134"/>
        <v>202008_227_4562342690050</v>
      </c>
      <c r="B8229">
        <v>202008</v>
      </c>
      <c r="C8229">
        <v>227</v>
      </c>
      <c r="D8229" t="s">
        <v>66</v>
      </c>
      <c r="E8229" s="9">
        <v>4562342690050</v>
      </c>
      <c r="F8229">
        <v>0</v>
      </c>
      <c r="G8229">
        <v>0</v>
      </c>
      <c r="H8229" t="s">
        <v>22</v>
      </c>
      <c r="I8229" t="s">
        <v>19</v>
      </c>
      <c r="J8229" t="s">
        <v>329</v>
      </c>
      <c r="K8229">
        <v>5</v>
      </c>
      <c r="L8229">
        <v>0</v>
      </c>
      <c r="M8229">
        <v>0</v>
      </c>
      <c r="N8229">
        <v>0</v>
      </c>
    </row>
    <row r="8230" spans="1:14" x14ac:dyDescent="0.15">
      <c r="A8230" t="str">
        <f t="shared" si="134"/>
        <v>202008_227_4562342690043</v>
      </c>
      <c r="B8230">
        <v>202008</v>
      </c>
      <c r="C8230">
        <v>227</v>
      </c>
      <c r="D8230" t="s">
        <v>66</v>
      </c>
      <c r="E8230" s="9">
        <v>4562342690043</v>
      </c>
      <c r="F8230">
        <v>0</v>
      </c>
      <c r="G8230">
        <v>0</v>
      </c>
      <c r="H8230" t="s">
        <v>21</v>
      </c>
      <c r="I8230" t="s">
        <v>19</v>
      </c>
      <c r="J8230" t="s">
        <v>329</v>
      </c>
      <c r="K8230">
        <v>22</v>
      </c>
      <c r="L8230">
        <v>0</v>
      </c>
      <c r="M8230">
        <v>0</v>
      </c>
      <c r="N8230">
        <v>0</v>
      </c>
    </row>
    <row r="8231" spans="1:14" x14ac:dyDescent="0.15">
      <c r="A8231" t="str">
        <f t="shared" si="134"/>
        <v>202008_227_4562342690067</v>
      </c>
      <c r="B8231">
        <v>202008</v>
      </c>
      <c r="C8231">
        <v>227</v>
      </c>
      <c r="D8231" t="s">
        <v>66</v>
      </c>
      <c r="E8231" s="9">
        <v>4562342690067</v>
      </c>
      <c r="F8231">
        <v>0</v>
      </c>
      <c r="G8231">
        <v>0</v>
      </c>
      <c r="H8231" t="s">
        <v>23</v>
      </c>
      <c r="I8231" t="s">
        <v>19</v>
      </c>
      <c r="J8231" t="s">
        <v>329</v>
      </c>
      <c r="K8231">
        <v>25</v>
      </c>
      <c r="L8231">
        <v>2</v>
      </c>
      <c r="M8231">
        <v>0</v>
      </c>
      <c r="N8231">
        <v>0</v>
      </c>
    </row>
    <row r="8232" spans="1:14" x14ac:dyDescent="0.15">
      <c r="A8232" t="str">
        <f t="shared" si="134"/>
        <v>202008_227_4562342690074</v>
      </c>
      <c r="B8232">
        <v>202008</v>
      </c>
      <c r="C8232">
        <v>227</v>
      </c>
      <c r="D8232" t="s">
        <v>66</v>
      </c>
      <c r="E8232" s="9">
        <v>4562342690074</v>
      </c>
      <c r="F8232">
        <v>0</v>
      </c>
      <c r="G8232">
        <v>0</v>
      </c>
      <c r="H8232" t="s">
        <v>24</v>
      </c>
      <c r="I8232" t="s">
        <v>19</v>
      </c>
      <c r="J8232" t="s">
        <v>329</v>
      </c>
      <c r="K8232">
        <v>6</v>
      </c>
      <c r="L8232">
        <v>1</v>
      </c>
      <c r="M8232">
        <v>0</v>
      </c>
      <c r="N8232">
        <v>0</v>
      </c>
    </row>
    <row r="8233" spans="1:14" x14ac:dyDescent="0.15">
      <c r="A8233" t="str">
        <f t="shared" si="134"/>
        <v>202008_227_4562342690081</v>
      </c>
      <c r="B8233">
        <v>202008</v>
      </c>
      <c r="C8233">
        <v>227</v>
      </c>
      <c r="D8233" t="s">
        <v>66</v>
      </c>
      <c r="E8233" s="9">
        <v>4562342690081</v>
      </c>
      <c r="F8233">
        <v>0</v>
      </c>
      <c r="G8233">
        <v>0</v>
      </c>
      <c r="H8233" t="s">
        <v>25</v>
      </c>
      <c r="I8233" t="s">
        <v>19</v>
      </c>
      <c r="J8233" t="s">
        <v>329</v>
      </c>
      <c r="K8233">
        <v>1</v>
      </c>
      <c r="L8233">
        <v>0</v>
      </c>
      <c r="M8233">
        <v>0</v>
      </c>
      <c r="N8233">
        <v>0</v>
      </c>
    </row>
    <row r="8234" spans="1:14" x14ac:dyDescent="0.15">
      <c r="A8234" t="str">
        <f t="shared" si="134"/>
        <v>202008_123_4562342690029</v>
      </c>
      <c r="B8234">
        <v>202008</v>
      </c>
      <c r="C8234">
        <v>123</v>
      </c>
      <c r="D8234" t="s">
        <v>53</v>
      </c>
      <c r="E8234" s="9">
        <v>4562342690029</v>
      </c>
      <c r="F8234">
        <v>0</v>
      </c>
      <c r="G8234">
        <v>0</v>
      </c>
      <c r="H8234" t="s">
        <v>18</v>
      </c>
      <c r="I8234" t="s">
        <v>19</v>
      </c>
      <c r="J8234" t="s">
        <v>329</v>
      </c>
      <c r="K8234">
        <v>16</v>
      </c>
      <c r="L8234">
        <v>1</v>
      </c>
      <c r="M8234">
        <v>0</v>
      </c>
      <c r="N8234">
        <v>0</v>
      </c>
    </row>
    <row r="8235" spans="1:14" x14ac:dyDescent="0.15">
      <c r="A8235" t="str">
        <f t="shared" si="134"/>
        <v>202008_123_4562342690036</v>
      </c>
      <c r="B8235">
        <v>202008</v>
      </c>
      <c r="C8235">
        <v>123</v>
      </c>
      <c r="D8235" t="s">
        <v>53</v>
      </c>
      <c r="E8235" s="9">
        <v>4562342690036</v>
      </c>
      <c r="F8235">
        <v>0</v>
      </c>
      <c r="G8235">
        <v>0</v>
      </c>
      <c r="H8235" t="s">
        <v>20</v>
      </c>
      <c r="I8235" t="s">
        <v>19</v>
      </c>
      <c r="J8235" t="s">
        <v>329</v>
      </c>
      <c r="K8235">
        <v>4</v>
      </c>
      <c r="L8235">
        <v>0</v>
      </c>
      <c r="M8235">
        <v>0</v>
      </c>
      <c r="N8235">
        <v>0</v>
      </c>
    </row>
    <row r="8236" spans="1:14" x14ac:dyDescent="0.15">
      <c r="A8236" t="str">
        <f t="shared" si="134"/>
        <v>202008_123_4562342690050</v>
      </c>
      <c r="B8236">
        <v>202008</v>
      </c>
      <c r="C8236">
        <v>123</v>
      </c>
      <c r="D8236" t="s">
        <v>53</v>
      </c>
      <c r="E8236" s="9">
        <v>4562342690050</v>
      </c>
      <c r="F8236">
        <v>0</v>
      </c>
      <c r="G8236">
        <v>0</v>
      </c>
      <c r="H8236" t="s">
        <v>22</v>
      </c>
      <c r="I8236" t="s">
        <v>19</v>
      </c>
      <c r="J8236" t="s">
        <v>329</v>
      </c>
      <c r="K8236">
        <v>2</v>
      </c>
      <c r="L8236">
        <v>1</v>
      </c>
      <c r="M8236">
        <v>0</v>
      </c>
      <c r="N8236">
        <v>0</v>
      </c>
    </row>
    <row r="8237" spans="1:14" x14ac:dyDescent="0.15">
      <c r="A8237" t="str">
        <f t="shared" si="134"/>
        <v>202008_123_4562342690043</v>
      </c>
      <c r="B8237">
        <v>202008</v>
      </c>
      <c r="C8237">
        <v>123</v>
      </c>
      <c r="D8237" t="s">
        <v>53</v>
      </c>
      <c r="E8237" s="9">
        <v>4562342690043</v>
      </c>
      <c r="F8237">
        <v>0</v>
      </c>
      <c r="G8237">
        <v>0</v>
      </c>
      <c r="H8237" t="s">
        <v>21</v>
      </c>
      <c r="I8237" t="s">
        <v>19</v>
      </c>
      <c r="J8237" t="s">
        <v>329</v>
      </c>
      <c r="K8237">
        <v>11</v>
      </c>
      <c r="L8237">
        <v>0</v>
      </c>
      <c r="M8237">
        <v>0</v>
      </c>
      <c r="N8237">
        <v>0</v>
      </c>
    </row>
    <row r="8238" spans="1:14" x14ac:dyDescent="0.15">
      <c r="A8238" t="str">
        <f t="shared" si="134"/>
        <v>202008_123_4562342690067</v>
      </c>
      <c r="B8238">
        <v>202008</v>
      </c>
      <c r="C8238">
        <v>123</v>
      </c>
      <c r="D8238" t="s">
        <v>53</v>
      </c>
      <c r="E8238" s="9">
        <v>4562342690067</v>
      </c>
      <c r="F8238">
        <v>0</v>
      </c>
      <c r="G8238">
        <v>0</v>
      </c>
      <c r="H8238" t="s">
        <v>23</v>
      </c>
      <c r="I8238" t="s">
        <v>19</v>
      </c>
      <c r="J8238" t="s">
        <v>329</v>
      </c>
      <c r="K8238">
        <v>7</v>
      </c>
      <c r="L8238">
        <v>1</v>
      </c>
      <c r="M8238">
        <v>0</v>
      </c>
      <c r="N8238">
        <v>0</v>
      </c>
    </row>
    <row r="8239" spans="1:14" x14ac:dyDescent="0.15">
      <c r="A8239" t="str">
        <f t="shared" si="134"/>
        <v>202008_123_4562342690074</v>
      </c>
      <c r="B8239">
        <v>202008</v>
      </c>
      <c r="C8239">
        <v>123</v>
      </c>
      <c r="D8239" t="s">
        <v>53</v>
      </c>
      <c r="E8239" s="9">
        <v>4562342690074</v>
      </c>
      <c r="F8239">
        <v>0</v>
      </c>
      <c r="G8239">
        <v>0</v>
      </c>
      <c r="H8239" t="s">
        <v>24</v>
      </c>
      <c r="I8239" t="s">
        <v>19</v>
      </c>
      <c r="J8239" t="s">
        <v>329</v>
      </c>
      <c r="K8239">
        <v>5</v>
      </c>
      <c r="L8239">
        <v>0</v>
      </c>
      <c r="M8239">
        <v>0</v>
      </c>
      <c r="N8239">
        <v>0</v>
      </c>
    </row>
    <row r="8240" spans="1:14" x14ac:dyDescent="0.15">
      <c r="A8240" t="str">
        <f t="shared" si="134"/>
        <v>202008_123_4562342690081</v>
      </c>
      <c r="B8240">
        <v>202008</v>
      </c>
      <c r="C8240">
        <v>123</v>
      </c>
      <c r="D8240" t="s">
        <v>53</v>
      </c>
      <c r="E8240" s="9">
        <v>4562342690081</v>
      </c>
      <c r="F8240">
        <v>0</v>
      </c>
      <c r="G8240">
        <v>0</v>
      </c>
      <c r="H8240" t="s">
        <v>25</v>
      </c>
      <c r="I8240" t="s">
        <v>19</v>
      </c>
      <c r="J8240" t="s">
        <v>329</v>
      </c>
      <c r="K8240">
        <v>1</v>
      </c>
      <c r="L8240">
        <v>0</v>
      </c>
      <c r="M8240">
        <v>0</v>
      </c>
      <c r="N8240">
        <v>0</v>
      </c>
    </row>
    <row r="8241" spans="1:14" x14ac:dyDescent="0.15">
      <c r="A8241" t="str">
        <f t="shared" si="134"/>
        <v>202008_306_4562342690029</v>
      </c>
      <c r="B8241">
        <v>202008</v>
      </c>
      <c r="C8241">
        <v>306</v>
      </c>
      <c r="D8241" t="s">
        <v>73</v>
      </c>
      <c r="E8241" s="9">
        <v>4562342690029</v>
      </c>
      <c r="F8241">
        <v>0</v>
      </c>
      <c r="G8241">
        <v>0</v>
      </c>
      <c r="H8241" t="s">
        <v>18</v>
      </c>
      <c r="I8241" t="s">
        <v>19</v>
      </c>
      <c r="J8241" t="s">
        <v>329</v>
      </c>
      <c r="K8241">
        <v>13</v>
      </c>
      <c r="L8241">
        <v>2</v>
      </c>
      <c r="M8241">
        <v>0</v>
      </c>
      <c r="N8241">
        <v>0</v>
      </c>
    </row>
    <row r="8242" spans="1:14" x14ac:dyDescent="0.15">
      <c r="A8242" t="str">
        <f t="shared" si="134"/>
        <v>202008_306_4562342690036</v>
      </c>
      <c r="B8242">
        <v>202008</v>
      </c>
      <c r="C8242">
        <v>306</v>
      </c>
      <c r="D8242" t="s">
        <v>73</v>
      </c>
      <c r="E8242" s="9">
        <v>4562342690036</v>
      </c>
      <c r="F8242">
        <v>0</v>
      </c>
      <c r="G8242">
        <v>0</v>
      </c>
      <c r="H8242" t="s">
        <v>20</v>
      </c>
      <c r="I8242" t="s">
        <v>19</v>
      </c>
      <c r="J8242" t="s">
        <v>329</v>
      </c>
      <c r="K8242">
        <v>3</v>
      </c>
      <c r="L8242">
        <v>1</v>
      </c>
      <c r="M8242">
        <v>0</v>
      </c>
      <c r="N8242">
        <v>0</v>
      </c>
    </row>
    <row r="8243" spans="1:14" x14ac:dyDescent="0.15">
      <c r="A8243" t="str">
        <f t="shared" si="134"/>
        <v>202008_306_4562342690050</v>
      </c>
      <c r="B8243">
        <v>202008</v>
      </c>
      <c r="C8243">
        <v>306</v>
      </c>
      <c r="D8243" t="s">
        <v>73</v>
      </c>
      <c r="E8243" s="9">
        <v>4562342690050</v>
      </c>
      <c r="F8243">
        <v>0</v>
      </c>
      <c r="G8243">
        <v>0</v>
      </c>
      <c r="H8243" t="s">
        <v>22</v>
      </c>
      <c r="I8243" t="s">
        <v>19</v>
      </c>
      <c r="J8243" t="s">
        <v>329</v>
      </c>
      <c r="K8243">
        <v>3</v>
      </c>
      <c r="L8243">
        <v>0</v>
      </c>
      <c r="M8243">
        <v>0</v>
      </c>
      <c r="N8243">
        <v>0</v>
      </c>
    </row>
    <row r="8244" spans="1:14" x14ac:dyDescent="0.15">
      <c r="A8244" t="str">
        <f t="shared" ref="A8244:A8307" si="135">B8244&amp;"_"&amp;C8244&amp;"_"&amp;E8244</f>
        <v>202008_306_4562342690043</v>
      </c>
      <c r="B8244">
        <v>202008</v>
      </c>
      <c r="C8244">
        <v>306</v>
      </c>
      <c r="D8244" t="s">
        <v>73</v>
      </c>
      <c r="E8244" s="9">
        <v>4562342690043</v>
      </c>
      <c r="F8244">
        <v>0</v>
      </c>
      <c r="G8244">
        <v>0</v>
      </c>
      <c r="H8244" t="s">
        <v>21</v>
      </c>
      <c r="I8244" t="s">
        <v>19</v>
      </c>
      <c r="J8244" t="s">
        <v>329</v>
      </c>
      <c r="K8244">
        <v>12</v>
      </c>
      <c r="L8244">
        <v>0</v>
      </c>
      <c r="M8244">
        <v>0</v>
      </c>
      <c r="N8244">
        <v>0</v>
      </c>
    </row>
    <row r="8245" spans="1:14" x14ac:dyDescent="0.15">
      <c r="A8245" t="str">
        <f t="shared" si="135"/>
        <v>202008_306_4562342690067</v>
      </c>
      <c r="B8245">
        <v>202008</v>
      </c>
      <c r="C8245">
        <v>306</v>
      </c>
      <c r="D8245" t="s">
        <v>73</v>
      </c>
      <c r="E8245" s="9">
        <v>4562342690067</v>
      </c>
      <c r="F8245">
        <v>0</v>
      </c>
      <c r="G8245">
        <v>0</v>
      </c>
      <c r="H8245" t="s">
        <v>23</v>
      </c>
      <c r="I8245" t="s">
        <v>19</v>
      </c>
      <c r="J8245" t="s">
        <v>329</v>
      </c>
      <c r="K8245">
        <v>17</v>
      </c>
      <c r="L8245">
        <v>1</v>
      </c>
      <c r="M8245">
        <v>0</v>
      </c>
      <c r="N8245">
        <v>0</v>
      </c>
    </row>
    <row r="8246" spans="1:14" x14ac:dyDescent="0.15">
      <c r="A8246" t="str">
        <f t="shared" si="135"/>
        <v>202008_306_4562342690074</v>
      </c>
      <c r="B8246">
        <v>202008</v>
      </c>
      <c r="C8246">
        <v>306</v>
      </c>
      <c r="D8246" t="s">
        <v>73</v>
      </c>
      <c r="E8246" s="9">
        <v>4562342690074</v>
      </c>
      <c r="F8246">
        <v>0</v>
      </c>
      <c r="G8246">
        <v>0</v>
      </c>
      <c r="H8246" t="s">
        <v>24</v>
      </c>
      <c r="I8246" t="s">
        <v>19</v>
      </c>
      <c r="J8246" t="s">
        <v>329</v>
      </c>
      <c r="K8246">
        <v>12</v>
      </c>
      <c r="L8246">
        <v>0</v>
      </c>
      <c r="M8246">
        <v>0</v>
      </c>
      <c r="N8246">
        <v>0</v>
      </c>
    </row>
    <row r="8247" spans="1:14" x14ac:dyDescent="0.15">
      <c r="A8247" t="str">
        <f t="shared" si="135"/>
        <v>202008_306_4562342690081</v>
      </c>
      <c r="B8247">
        <v>202008</v>
      </c>
      <c r="C8247">
        <v>306</v>
      </c>
      <c r="D8247" t="s">
        <v>73</v>
      </c>
      <c r="E8247" s="9">
        <v>4562342690081</v>
      </c>
      <c r="F8247">
        <v>0</v>
      </c>
      <c r="G8247">
        <v>0</v>
      </c>
      <c r="H8247" t="s">
        <v>25</v>
      </c>
      <c r="I8247" t="s">
        <v>19</v>
      </c>
      <c r="J8247" t="s">
        <v>329</v>
      </c>
      <c r="K8247">
        <v>1</v>
      </c>
      <c r="L8247">
        <v>0</v>
      </c>
      <c r="M8247">
        <v>0</v>
      </c>
      <c r="N8247">
        <v>0</v>
      </c>
    </row>
    <row r="8248" spans="1:14" x14ac:dyDescent="0.15">
      <c r="A8248" t="str">
        <f t="shared" si="135"/>
        <v>202008_334_4562342690029</v>
      </c>
      <c r="B8248">
        <v>202008</v>
      </c>
      <c r="C8248">
        <v>334</v>
      </c>
      <c r="D8248" t="s">
        <v>87</v>
      </c>
      <c r="E8248" s="9">
        <v>4562342690029</v>
      </c>
      <c r="F8248">
        <v>0</v>
      </c>
      <c r="G8248">
        <v>0</v>
      </c>
      <c r="H8248" t="s">
        <v>18</v>
      </c>
      <c r="I8248" t="s">
        <v>19</v>
      </c>
      <c r="J8248" t="s">
        <v>329</v>
      </c>
      <c r="K8248">
        <v>20</v>
      </c>
      <c r="L8248">
        <v>0</v>
      </c>
      <c r="M8248">
        <v>0</v>
      </c>
      <c r="N8248">
        <v>0</v>
      </c>
    </row>
    <row r="8249" spans="1:14" x14ac:dyDescent="0.15">
      <c r="A8249" t="str">
        <f t="shared" si="135"/>
        <v>202008_334_4562342690036</v>
      </c>
      <c r="B8249">
        <v>202008</v>
      </c>
      <c r="C8249">
        <v>334</v>
      </c>
      <c r="D8249" t="s">
        <v>87</v>
      </c>
      <c r="E8249" s="9">
        <v>4562342690036</v>
      </c>
      <c r="F8249">
        <v>0</v>
      </c>
      <c r="G8249">
        <v>0</v>
      </c>
      <c r="H8249" t="s">
        <v>20</v>
      </c>
      <c r="I8249" t="s">
        <v>19</v>
      </c>
      <c r="J8249" t="s">
        <v>329</v>
      </c>
      <c r="K8249">
        <v>5</v>
      </c>
      <c r="L8249">
        <v>1</v>
      </c>
      <c r="M8249">
        <v>0</v>
      </c>
      <c r="N8249">
        <v>0</v>
      </c>
    </row>
    <row r="8250" spans="1:14" x14ac:dyDescent="0.15">
      <c r="A8250" t="str">
        <f t="shared" si="135"/>
        <v>202008_334_4562342690050</v>
      </c>
      <c r="B8250">
        <v>202008</v>
      </c>
      <c r="C8250">
        <v>334</v>
      </c>
      <c r="D8250" t="s">
        <v>87</v>
      </c>
      <c r="E8250" s="9">
        <v>4562342690050</v>
      </c>
      <c r="F8250">
        <v>0</v>
      </c>
      <c r="G8250">
        <v>0</v>
      </c>
      <c r="H8250" t="s">
        <v>22</v>
      </c>
      <c r="I8250" t="s">
        <v>19</v>
      </c>
      <c r="J8250" t="s">
        <v>329</v>
      </c>
      <c r="K8250">
        <v>4</v>
      </c>
      <c r="L8250">
        <v>2</v>
      </c>
      <c r="M8250">
        <v>0</v>
      </c>
      <c r="N8250">
        <v>0</v>
      </c>
    </row>
    <row r="8251" spans="1:14" x14ac:dyDescent="0.15">
      <c r="A8251" t="str">
        <f t="shared" si="135"/>
        <v>202008_334_4562342690043</v>
      </c>
      <c r="B8251">
        <v>202008</v>
      </c>
      <c r="C8251">
        <v>334</v>
      </c>
      <c r="D8251" t="s">
        <v>87</v>
      </c>
      <c r="E8251" s="9">
        <v>4562342690043</v>
      </c>
      <c r="F8251">
        <v>0</v>
      </c>
      <c r="G8251">
        <v>0</v>
      </c>
      <c r="H8251" t="s">
        <v>21</v>
      </c>
      <c r="I8251" t="s">
        <v>19</v>
      </c>
      <c r="J8251" t="s">
        <v>329</v>
      </c>
      <c r="K8251">
        <v>15</v>
      </c>
      <c r="L8251">
        <v>0</v>
      </c>
      <c r="M8251">
        <v>0</v>
      </c>
      <c r="N8251">
        <v>0</v>
      </c>
    </row>
    <row r="8252" spans="1:14" x14ac:dyDescent="0.15">
      <c r="A8252" t="str">
        <f t="shared" si="135"/>
        <v>202008_334_4562342690067</v>
      </c>
      <c r="B8252">
        <v>202008</v>
      </c>
      <c r="C8252">
        <v>334</v>
      </c>
      <c r="D8252" t="s">
        <v>87</v>
      </c>
      <c r="E8252" s="9">
        <v>4562342690067</v>
      </c>
      <c r="F8252">
        <v>0</v>
      </c>
      <c r="G8252">
        <v>0</v>
      </c>
      <c r="H8252" t="s">
        <v>23</v>
      </c>
      <c r="I8252" t="s">
        <v>19</v>
      </c>
      <c r="J8252" t="s">
        <v>329</v>
      </c>
      <c r="K8252">
        <v>24</v>
      </c>
      <c r="L8252">
        <v>0</v>
      </c>
      <c r="M8252">
        <v>0</v>
      </c>
      <c r="N8252">
        <v>0</v>
      </c>
    </row>
    <row r="8253" spans="1:14" x14ac:dyDescent="0.15">
      <c r="A8253" t="str">
        <f t="shared" si="135"/>
        <v>202008_334_4562342690074</v>
      </c>
      <c r="B8253">
        <v>202008</v>
      </c>
      <c r="C8253">
        <v>334</v>
      </c>
      <c r="D8253" t="s">
        <v>87</v>
      </c>
      <c r="E8253" s="9">
        <v>4562342690074</v>
      </c>
      <c r="F8253">
        <v>0</v>
      </c>
      <c r="G8253">
        <v>0</v>
      </c>
      <c r="H8253" t="s">
        <v>24</v>
      </c>
      <c r="I8253" t="s">
        <v>19</v>
      </c>
      <c r="J8253" t="s">
        <v>329</v>
      </c>
      <c r="K8253">
        <v>17</v>
      </c>
      <c r="L8253">
        <v>0</v>
      </c>
      <c r="M8253">
        <v>0</v>
      </c>
      <c r="N8253">
        <v>0</v>
      </c>
    </row>
    <row r="8254" spans="1:14" x14ac:dyDescent="0.15">
      <c r="A8254" t="str">
        <f t="shared" si="135"/>
        <v>202008_334_4562342690081</v>
      </c>
      <c r="B8254">
        <v>202008</v>
      </c>
      <c r="C8254">
        <v>334</v>
      </c>
      <c r="D8254" t="s">
        <v>87</v>
      </c>
      <c r="E8254" s="9">
        <v>4562342690081</v>
      </c>
      <c r="F8254">
        <v>0</v>
      </c>
      <c r="G8254">
        <v>0</v>
      </c>
      <c r="H8254" t="s">
        <v>25</v>
      </c>
      <c r="I8254" t="s">
        <v>19</v>
      </c>
      <c r="J8254" t="s">
        <v>329</v>
      </c>
      <c r="K8254">
        <v>7</v>
      </c>
      <c r="L8254">
        <v>0</v>
      </c>
      <c r="M8254">
        <v>0</v>
      </c>
      <c r="N8254">
        <v>0</v>
      </c>
    </row>
    <row r="8255" spans="1:14" x14ac:dyDescent="0.15">
      <c r="A8255" t="str">
        <f t="shared" si="135"/>
        <v>202008_349_4562342690029</v>
      </c>
      <c r="B8255">
        <v>202008</v>
      </c>
      <c r="C8255">
        <v>349</v>
      </c>
      <c r="D8255" t="s">
        <v>90</v>
      </c>
      <c r="E8255" s="9">
        <v>4562342690029</v>
      </c>
      <c r="F8255">
        <v>0</v>
      </c>
      <c r="G8255">
        <v>0</v>
      </c>
      <c r="H8255" t="s">
        <v>18</v>
      </c>
      <c r="I8255" t="s">
        <v>19</v>
      </c>
      <c r="J8255" t="s">
        <v>329</v>
      </c>
      <c r="K8255">
        <v>4</v>
      </c>
      <c r="L8255">
        <v>0</v>
      </c>
      <c r="M8255">
        <v>0</v>
      </c>
      <c r="N8255">
        <v>0</v>
      </c>
    </row>
    <row r="8256" spans="1:14" x14ac:dyDescent="0.15">
      <c r="A8256" t="str">
        <f t="shared" si="135"/>
        <v>202008_349_4562342690036</v>
      </c>
      <c r="B8256">
        <v>202008</v>
      </c>
      <c r="C8256">
        <v>349</v>
      </c>
      <c r="D8256" t="s">
        <v>90</v>
      </c>
      <c r="E8256" s="9">
        <v>4562342690036</v>
      </c>
      <c r="F8256">
        <v>0</v>
      </c>
      <c r="G8256">
        <v>0</v>
      </c>
      <c r="H8256" t="s">
        <v>20</v>
      </c>
      <c r="I8256" t="s">
        <v>19</v>
      </c>
      <c r="J8256" t="s">
        <v>329</v>
      </c>
      <c r="K8256">
        <v>2</v>
      </c>
      <c r="L8256">
        <v>0</v>
      </c>
      <c r="M8256">
        <v>0</v>
      </c>
      <c r="N8256">
        <v>0</v>
      </c>
    </row>
    <row r="8257" spans="1:14" x14ac:dyDescent="0.15">
      <c r="A8257" t="str">
        <f t="shared" si="135"/>
        <v>202008_349_4562342690050</v>
      </c>
      <c r="B8257">
        <v>202008</v>
      </c>
      <c r="C8257">
        <v>349</v>
      </c>
      <c r="D8257" t="s">
        <v>90</v>
      </c>
      <c r="E8257" s="9">
        <v>4562342690050</v>
      </c>
      <c r="F8257">
        <v>0</v>
      </c>
      <c r="G8257">
        <v>0</v>
      </c>
      <c r="H8257" t="s">
        <v>22</v>
      </c>
      <c r="I8257" t="s">
        <v>19</v>
      </c>
      <c r="J8257" t="s">
        <v>329</v>
      </c>
      <c r="K8257">
        <v>-1</v>
      </c>
      <c r="L8257">
        <v>0</v>
      </c>
      <c r="M8257">
        <v>0</v>
      </c>
      <c r="N8257">
        <v>0</v>
      </c>
    </row>
    <row r="8258" spans="1:14" x14ac:dyDescent="0.15">
      <c r="A8258" t="str">
        <f t="shared" si="135"/>
        <v>202008_349_4562342690043</v>
      </c>
      <c r="B8258">
        <v>202008</v>
      </c>
      <c r="C8258">
        <v>349</v>
      </c>
      <c r="D8258" t="s">
        <v>90</v>
      </c>
      <c r="E8258" s="9">
        <v>4562342690043</v>
      </c>
      <c r="F8258">
        <v>0</v>
      </c>
      <c r="G8258">
        <v>0</v>
      </c>
      <c r="H8258" t="s">
        <v>21</v>
      </c>
      <c r="I8258" t="s">
        <v>19</v>
      </c>
      <c r="J8258" t="s">
        <v>329</v>
      </c>
      <c r="K8258">
        <v>4</v>
      </c>
      <c r="L8258">
        <v>0</v>
      </c>
      <c r="M8258">
        <v>0</v>
      </c>
      <c r="N8258">
        <v>0</v>
      </c>
    </row>
    <row r="8259" spans="1:14" x14ac:dyDescent="0.15">
      <c r="A8259" t="str">
        <f t="shared" si="135"/>
        <v>202008_349_4562342690067</v>
      </c>
      <c r="B8259">
        <v>202008</v>
      </c>
      <c r="C8259">
        <v>349</v>
      </c>
      <c r="D8259" t="s">
        <v>90</v>
      </c>
      <c r="E8259" s="9">
        <v>4562342690067</v>
      </c>
      <c r="F8259">
        <v>0</v>
      </c>
      <c r="G8259">
        <v>0</v>
      </c>
      <c r="H8259" t="s">
        <v>23</v>
      </c>
      <c r="I8259" t="s">
        <v>19</v>
      </c>
      <c r="J8259" t="s">
        <v>329</v>
      </c>
      <c r="K8259">
        <v>13</v>
      </c>
      <c r="L8259">
        <v>1</v>
      </c>
      <c r="M8259">
        <v>0</v>
      </c>
      <c r="N8259">
        <v>0</v>
      </c>
    </row>
    <row r="8260" spans="1:14" x14ac:dyDescent="0.15">
      <c r="A8260" t="str">
        <f t="shared" si="135"/>
        <v>202008_349_4562342690074</v>
      </c>
      <c r="B8260">
        <v>202008</v>
      </c>
      <c r="C8260">
        <v>349</v>
      </c>
      <c r="D8260" t="s">
        <v>90</v>
      </c>
      <c r="E8260" s="9">
        <v>4562342690074</v>
      </c>
      <c r="F8260">
        <v>0</v>
      </c>
      <c r="G8260">
        <v>0</v>
      </c>
      <c r="H8260" t="s">
        <v>24</v>
      </c>
      <c r="I8260" t="s">
        <v>19</v>
      </c>
      <c r="J8260" t="s">
        <v>329</v>
      </c>
      <c r="K8260">
        <v>4</v>
      </c>
      <c r="L8260">
        <v>0</v>
      </c>
      <c r="M8260">
        <v>0</v>
      </c>
      <c r="N8260">
        <v>0</v>
      </c>
    </row>
    <row r="8261" spans="1:14" x14ac:dyDescent="0.15">
      <c r="A8261" t="str">
        <f t="shared" si="135"/>
        <v>202008_349_4562342690081</v>
      </c>
      <c r="B8261">
        <v>202008</v>
      </c>
      <c r="C8261">
        <v>349</v>
      </c>
      <c r="D8261" t="s">
        <v>90</v>
      </c>
      <c r="E8261" s="9">
        <v>4562342690081</v>
      </c>
      <c r="F8261">
        <v>0</v>
      </c>
      <c r="G8261">
        <v>0</v>
      </c>
      <c r="H8261" t="s">
        <v>25</v>
      </c>
      <c r="I8261" t="s">
        <v>19</v>
      </c>
      <c r="J8261" t="s">
        <v>329</v>
      </c>
      <c r="K8261">
        <v>0</v>
      </c>
      <c r="L8261">
        <v>0</v>
      </c>
      <c r="M8261">
        <v>0</v>
      </c>
      <c r="N8261">
        <v>0</v>
      </c>
    </row>
    <row r="8262" spans="1:14" x14ac:dyDescent="0.15">
      <c r="A8262" t="str">
        <f t="shared" si="135"/>
        <v>202008_401_4562342690029</v>
      </c>
      <c r="B8262">
        <v>202008</v>
      </c>
      <c r="C8262">
        <v>401</v>
      </c>
      <c r="D8262" t="s">
        <v>107</v>
      </c>
      <c r="E8262" s="9">
        <v>4562342690029</v>
      </c>
      <c r="F8262">
        <v>0</v>
      </c>
      <c r="G8262">
        <v>0</v>
      </c>
      <c r="H8262" t="s">
        <v>18</v>
      </c>
      <c r="I8262" t="s">
        <v>19</v>
      </c>
      <c r="J8262" t="s">
        <v>329</v>
      </c>
      <c r="K8262">
        <v>13</v>
      </c>
      <c r="L8262">
        <v>0</v>
      </c>
      <c r="M8262">
        <v>0</v>
      </c>
      <c r="N8262">
        <v>0</v>
      </c>
    </row>
    <row r="8263" spans="1:14" x14ac:dyDescent="0.15">
      <c r="A8263" t="str">
        <f t="shared" si="135"/>
        <v>202008_401_4562342690036</v>
      </c>
      <c r="B8263">
        <v>202008</v>
      </c>
      <c r="C8263">
        <v>401</v>
      </c>
      <c r="D8263" t="s">
        <v>107</v>
      </c>
      <c r="E8263" s="9">
        <v>4562342690036</v>
      </c>
      <c r="F8263">
        <v>0</v>
      </c>
      <c r="G8263">
        <v>0</v>
      </c>
      <c r="H8263" t="s">
        <v>20</v>
      </c>
      <c r="I8263" t="s">
        <v>19</v>
      </c>
      <c r="J8263" t="s">
        <v>329</v>
      </c>
      <c r="K8263">
        <v>1</v>
      </c>
      <c r="L8263">
        <v>0</v>
      </c>
      <c r="M8263">
        <v>0</v>
      </c>
      <c r="N8263">
        <v>0</v>
      </c>
    </row>
    <row r="8264" spans="1:14" x14ac:dyDescent="0.15">
      <c r="A8264" t="str">
        <f t="shared" si="135"/>
        <v>202008_401_4562342690050</v>
      </c>
      <c r="B8264">
        <v>202008</v>
      </c>
      <c r="C8264">
        <v>401</v>
      </c>
      <c r="D8264" t="s">
        <v>107</v>
      </c>
      <c r="E8264" s="9">
        <v>4562342690050</v>
      </c>
      <c r="F8264">
        <v>0</v>
      </c>
      <c r="G8264">
        <v>0</v>
      </c>
      <c r="H8264" t="s">
        <v>22</v>
      </c>
      <c r="I8264" t="s">
        <v>19</v>
      </c>
      <c r="J8264" t="s">
        <v>329</v>
      </c>
      <c r="K8264">
        <v>2</v>
      </c>
      <c r="L8264">
        <v>0</v>
      </c>
      <c r="M8264">
        <v>0</v>
      </c>
      <c r="N8264">
        <v>0</v>
      </c>
    </row>
    <row r="8265" spans="1:14" x14ac:dyDescent="0.15">
      <c r="A8265" t="str">
        <f t="shared" si="135"/>
        <v>202008_401_4562342690043</v>
      </c>
      <c r="B8265">
        <v>202008</v>
      </c>
      <c r="C8265">
        <v>401</v>
      </c>
      <c r="D8265" t="s">
        <v>107</v>
      </c>
      <c r="E8265" s="9">
        <v>4562342690043</v>
      </c>
      <c r="F8265">
        <v>0</v>
      </c>
      <c r="G8265">
        <v>0</v>
      </c>
      <c r="H8265" t="s">
        <v>21</v>
      </c>
      <c r="I8265" t="s">
        <v>19</v>
      </c>
      <c r="J8265" t="s">
        <v>329</v>
      </c>
      <c r="K8265">
        <v>10</v>
      </c>
      <c r="L8265">
        <v>0</v>
      </c>
      <c r="M8265">
        <v>0</v>
      </c>
      <c r="N8265">
        <v>0</v>
      </c>
    </row>
    <row r="8266" spans="1:14" x14ac:dyDescent="0.15">
      <c r="A8266" t="str">
        <f t="shared" si="135"/>
        <v>202008_401_4562342690067</v>
      </c>
      <c r="B8266">
        <v>202008</v>
      </c>
      <c r="C8266">
        <v>401</v>
      </c>
      <c r="D8266" t="s">
        <v>107</v>
      </c>
      <c r="E8266" s="9">
        <v>4562342690067</v>
      </c>
      <c r="F8266">
        <v>0</v>
      </c>
      <c r="G8266">
        <v>0</v>
      </c>
      <c r="H8266" t="s">
        <v>23</v>
      </c>
      <c r="I8266" t="s">
        <v>19</v>
      </c>
      <c r="J8266" t="s">
        <v>329</v>
      </c>
      <c r="K8266">
        <v>15</v>
      </c>
      <c r="L8266">
        <v>0</v>
      </c>
      <c r="M8266">
        <v>0</v>
      </c>
      <c r="N8266">
        <v>0</v>
      </c>
    </row>
    <row r="8267" spans="1:14" x14ac:dyDescent="0.15">
      <c r="A8267" t="str">
        <f t="shared" si="135"/>
        <v>202008_401_4562342690074</v>
      </c>
      <c r="B8267">
        <v>202008</v>
      </c>
      <c r="C8267">
        <v>401</v>
      </c>
      <c r="D8267" t="s">
        <v>107</v>
      </c>
      <c r="E8267" s="9">
        <v>4562342690074</v>
      </c>
      <c r="F8267">
        <v>0</v>
      </c>
      <c r="G8267">
        <v>0</v>
      </c>
      <c r="H8267" t="s">
        <v>24</v>
      </c>
      <c r="I8267" t="s">
        <v>19</v>
      </c>
      <c r="J8267" t="s">
        <v>329</v>
      </c>
      <c r="K8267">
        <v>9</v>
      </c>
      <c r="L8267">
        <v>0</v>
      </c>
      <c r="M8267">
        <v>0</v>
      </c>
      <c r="N8267">
        <v>0</v>
      </c>
    </row>
    <row r="8268" spans="1:14" x14ac:dyDescent="0.15">
      <c r="A8268" t="str">
        <f t="shared" si="135"/>
        <v>202008_401_4562342690081</v>
      </c>
      <c r="B8268">
        <v>202008</v>
      </c>
      <c r="C8268">
        <v>401</v>
      </c>
      <c r="D8268" t="s">
        <v>107</v>
      </c>
      <c r="E8268" s="9">
        <v>4562342690081</v>
      </c>
      <c r="F8268">
        <v>0</v>
      </c>
      <c r="G8268">
        <v>0</v>
      </c>
      <c r="H8268" t="s">
        <v>25</v>
      </c>
      <c r="I8268" t="s">
        <v>19</v>
      </c>
      <c r="J8268" t="s">
        <v>329</v>
      </c>
      <c r="K8268">
        <v>2</v>
      </c>
      <c r="L8268">
        <v>0</v>
      </c>
      <c r="M8268">
        <v>0</v>
      </c>
      <c r="N8268">
        <v>0</v>
      </c>
    </row>
    <row r="8269" spans="1:14" x14ac:dyDescent="0.15">
      <c r="A8269" t="str">
        <f t="shared" si="135"/>
        <v>202008_91_4562342690029</v>
      </c>
      <c r="B8269">
        <v>202008</v>
      </c>
      <c r="C8269">
        <v>91</v>
      </c>
      <c r="D8269" t="s">
        <v>49</v>
      </c>
      <c r="E8269" s="9">
        <v>4562342690029</v>
      </c>
      <c r="F8269">
        <v>0</v>
      </c>
      <c r="G8269">
        <v>0</v>
      </c>
      <c r="H8269" t="s">
        <v>18</v>
      </c>
      <c r="I8269" t="s">
        <v>19</v>
      </c>
      <c r="J8269" t="s">
        <v>329</v>
      </c>
      <c r="K8269">
        <v>17</v>
      </c>
      <c r="L8269">
        <v>1</v>
      </c>
      <c r="M8269">
        <v>0</v>
      </c>
      <c r="N8269">
        <v>0</v>
      </c>
    </row>
    <row r="8270" spans="1:14" x14ac:dyDescent="0.15">
      <c r="A8270" t="str">
        <f t="shared" si="135"/>
        <v>202008_91_4562342690036</v>
      </c>
      <c r="B8270">
        <v>202008</v>
      </c>
      <c r="C8270">
        <v>91</v>
      </c>
      <c r="D8270" t="s">
        <v>49</v>
      </c>
      <c r="E8270" s="9">
        <v>4562342690036</v>
      </c>
      <c r="F8270">
        <v>0</v>
      </c>
      <c r="G8270">
        <v>0</v>
      </c>
      <c r="H8270" t="s">
        <v>20</v>
      </c>
      <c r="I8270" t="s">
        <v>19</v>
      </c>
      <c r="J8270" t="s">
        <v>329</v>
      </c>
      <c r="K8270">
        <v>10</v>
      </c>
      <c r="L8270">
        <v>0</v>
      </c>
      <c r="M8270">
        <v>0</v>
      </c>
      <c r="N8270">
        <v>0</v>
      </c>
    </row>
    <row r="8271" spans="1:14" x14ac:dyDescent="0.15">
      <c r="A8271" t="str">
        <f t="shared" si="135"/>
        <v>202008_91_4562342690050</v>
      </c>
      <c r="B8271">
        <v>202008</v>
      </c>
      <c r="C8271">
        <v>91</v>
      </c>
      <c r="D8271" t="s">
        <v>49</v>
      </c>
      <c r="E8271" s="9">
        <v>4562342690050</v>
      </c>
      <c r="F8271">
        <v>0</v>
      </c>
      <c r="G8271">
        <v>0</v>
      </c>
      <c r="H8271" t="s">
        <v>22</v>
      </c>
      <c r="I8271" t="s">
        <v>19</v>
      </c>
      <c r="J8271" t="s">
        <v>329</v>
      </c>
      <c r="K8271">
        <v>4</v>
      </c>
      <c r="L8271">
        <v>0</v>
      </c>
      <c r="M8271">
        <v>0</v>
      </c>
      <c r="N8271">
        <v>0</v>
      </c>
    </row>
    <row r="8272" spans="1:14" x14ac:dyDescent="0.15">
      <c r="A8272" t="str">
        <f t="shared" si="135"/>
        <v>202008_91_4562342690043</v>
      </c>
      <c r="B8272">
        <v>202008</v>
      </c>
      <c r="C8272">
        <v>91</v>
      </c>
      <c r="D8272" t="s">
        <v>49</v>
      </c>
      <c r="E8272" s="9">
        <v>4562342690043</v>
      </c>
      <c r="F8272">
        <v>0</v>
      </c>
      <c r="G8272">
        <v>0</v>
      </c>
      <c r="H8272" t="s">
        <v>21</v>
      </c>
      <c r="I8272" t="s">
        <v>19</v>
      </c>
      <c r="J8272" t="s">
        <v>329</v>
      </c>
      <c r="K8272">
        <v>14</v>
      </c>
      <c r="L8272">
        <v>1</v>
      </c>
      <c r="M8272">
        <v>0</v>
      </c>
      <c r="N8272">
        <v>0</v>
      </c>
    </row>
    <row r="8273" spans="1:14" x14ac:dyDescent="0.15">
      <c r="A8273" t="str">
        <f t="shared" si="135"/>
        <v>202008_91_4562342690067</v>
      </c>
      <c r="B8273">
        <v>202008</v>
      </c>
      <c r="C8273">
        <v>91</v>
      </c>
      <c r="D8273" t="s">
        <v>49</v>
      </c>
      <c r="E8273" s="9">
        <v>4562342690067</v>
      </c>
      <c r="F8273">
        <v>0</v>
      </c>
      <c r="G8273">
        <v>0</v>
      </c>
      <c r="H8273" t="s">
        <v>23</v>
      </c>
      <c r="I8273" t="s">
        <v>19</v>
      </c>
      <c r="J8273" t="s">
        <v>329</v>
      </c>
      <c r="K8273">
        <v>21</v>
      </c>
      <c r="L8273">
        <v>1</v>
      </c>
      <c r="M8273">
        <v>0</v>
      </c>
      <c r="N8273">
        <v>0</v>
      </c>
    </row>
    <row r="8274" spans="1:14" x14ac:dyDescent="0.15">
      <c r="A8274" t="str">
        <f t="shared" si="135"/>
        <v>202008_91_4562342690074</v>
      </c>
      <c r="B8274">
        <v>202008</v>
      </c>
      <c r="C8274">
        <v>91</v>
      </c>
      <c r="D8274" t="s">
        <v>49</v>
      </c>
      <c r="E8274" s="9">
        <v>4562342690074</v>
      </c>
      <c r="F8274">
        <v>0</v>
      </c>
      <c r="G8274">
        <v>0</v>
      </c>
      <c r="H8274" t="s">
        <v>24</v>
      </c>
      <c r="I8274" t="s">
        <v>19</v>
      </c>
      <c r="J8274" t="s">
        <v>329</v>
      </c>
      <c r="K8274">
        <v>13</v>
      </c>
      <c r="L8274">
        <v>1</v>
      </c>
      <c r="M8274">
        <v>0</v>
      </c>
      <c r="N8274">
        <v>0</v>
      </c>
    </row>
    <row r="8275" spans="1:14" x14ac:dyDescent="0.15">
      <c r="A8275" t="str">
        <f t="shared" si="135"/>
        <v>202008_91_4562342690081</v>
      </c>
      <c r="B8275">
        <v>202008</v>
      </c>
      <c r="C8275">
        <v>91</v>
      </c>
      <c r="D8275" t="s">
        <v>49</v>
      </c>
      <c r="E8275" s="9">
        <v>4562342690081</v>
      </c>
      <c r="F8275">
        <v>0</v>
      </c>
      <c r="G8275">
        <v>0</v>
      </c>
      <c r="H8275" t="s">
        <v>25</v>
      </c>
      <c r="I8275" t="s">
        <v>19</v>
      </c>
      <c r="J8275" t="s">
        <v>329</v>
      </c>
      <c r="K8275">
        <v>3</v>
      </c>
      <c r="L8275">
        <v>1</v>
      </c>
      <c r="M8275">
        <v>0</v>
      </c>
      <c r="N8275">
        <v>0</v>
      </c>
    </row>
    <row r="8276" spans="1:14" x14ac:dyDescent="0.15">
      <c r="A8276" t="str">
        <f t="shared" si="135"/>
        <v>202008_164_4562342690029</v>
      </c>
      <c r="B8276">
        <v>202008</v>
      </c>
      <c r="C8276">
        <v>164</v>
      </c>
      <c r="D8276" t="s">
        <v>61</v>
      </c>
      <c r="E8276" s="9">
        <v>4562342690029</v>
      </c>
      <c r="F8276">
        <v>0</v>
      </c>
      <c r="G8276">
        <v>0</v>
      </c>
      <c r="H8276" t="s">
        <v>18</v>
      </c>
      <c r="I8276" t="s">
        <v>19</v>
      </c>
      <c r="J8276" t="s">
        <v>329</v>
      </c>
      <c r="K8276">
        <v>19</v>
      </c>
      <c r="L8276">
        <v>0</v>
      </c>
      <c r="M8276">
        <v>0</v>
      </c>
      <c r="N8276">
        <v>0</v>
      </c>
    </row>
    <row r="8277" spans="1:14" x14ac:dyDescent="0.15">
      <c r="A8277" t="str">
        <f t="shared" si="135"/>
        <v>202008_164_4562342690036</v>
      </c>
      <c r="B8277">
        <v>202008</v>
      </c>
      <c r="C8277">
        <v>164</v>
      </c>
      <c r="D8277" t="s">
        <v>61</v>
      </c>
      <c r="E8277" s="9">
        <v>4562342690036</v>
      </c>
      <c r="F8277">
        <v>0</v>
      </c>
      <c r="G8277">
        <v>0</v>
      </c>
      <c r="H8277" t="s">
        <v>20</v>
      </c>
      <c r="I8277" t="s">
        <v>19</v>
      </c>
      <c r="J8277" t="s">
        <v>329</v>
      </c>
      <c r="K8277">
        <v>2</v>
      </c>
      <c r="L8277">
        <v>0</v>
      </c>
      <c r="M8277">
        <v>0</v>
      </c>
      <c r="N8277">
        <v>0</v>
      </c>
    </row>
    <row r="8278" spans="1:14" x14ac:dyDescent="0.15">
      <c r="A8278" t="str">
        <f t="shared" si="135"/>
        <v>202008_164_4562342690050</v>
      </c>
      <c r="B8278">
        <v>202008</v>
      </c>
      <c r="C8278">
        <v>164</v>
      </c>
      <c r="D8278" t="s">
        <v>61</v>
      </c>
      <c r="E8278" s="9">
        <v>4562342690050</v>
      </c>
      <c r="F8278">
        <v>0</v>
      </c>
      <c r="G8278">
        <v>0</v>
      </c>
      <c r="H8278" t="s">
        <v>22</v>
      </c>
      <c r="I8278" t="s">
        <v>19</v>
      </c>
      <c r="J8278" t="s">
        <v>329</v>
      </c>
      <c r="K8278">
        <v>2</v>
      </c>
      <c r="L8278">
        <v>0</v>
      </c>
      <c r="M8278">
        <v>0</v>
      </c>
      <c r="N8278">
        <v>0</v>
      </c>
    </row>
    <row r="8279" spans="1:14" x14ac:dyDescent="0.15">
      <c r="A8279" t="str">
        <f t="shared" si="135"/>
        <v>202008_164_4562342690043</v>
      </c>
      <c r="B8279">
        <v>202008</v>
      </c>
      <c r="C8279">
        <v>164</v>
      </c>
      <c r="D8279" t="s">
        <v>61</v>
      </c>
      <c r="E8279" s="9">
        <v>4562342690043</v>
      </c>
      <c r="F8279">
        <v>0</v>
      </c>
      <c r="G8279">
        <v>0</v>
      </c>
      <c r="H8279" t="s">
        <v>21</v>
      </c>
      <c r="I8279" t="s">
        <v>19</v>
      </c>
      <c r="J8279" t="s">
        <v>329</v>
      </c>
      <c r="K8279">
        <v>15</v>
      </c>
      <c r="L8279">
        <v>0</v>
      </c>
      <c r="M8279">
        <v>0</v>
      </c>
      <c r="N8279">
        <v>0</v>
      </c>
    </row>
    <row r="8280" spans="1:14" x14ac:dyDescent="0.15">
      <c r="A8280" t="str">
        <f t="shared" si="135"/>
        <v>202008_164_4562342690067</v>
      </c>
      <c r="B8280">
        <v>202008</v>
      </c>
      <c r="C8280">
        <v>164</v>
      </c>
      <c r="D8280" t="s">
        <v>61</v>
      </c>
      <c r="E8280" s="9">
        <v>4562342690067</v>
      </c>
      <c r="F8280">
        <v>0</v>
      </c>
      <c r="G8280">
        <v>0</v>
      </c>
      <c r="H8280" t="s">
        <v>23</v>
      </c>
      <c r="I8280" t="s">
        <v>19</v>
      </c>
      <c r="J8280" t="s">
        <v>329</v>
      </c>
      <c r="K8280">
        <v>19</v>
      </c>
      <c r="L8280">
        <v>0</v>
      </c>
      <c r="M8280">
        <v>0</v>
      </c>
      <c r="N8280">
        <v>0</v>
      </c>
    </row>
    <row r="8281" spans="1:14" x14ac:dyDescent="0.15">
      <c r="A8281" t="str">
        <f t="shared" si="135"/>
        <v>202008_164_4562342690074</v>
      </c>
      <c r="B8281">
        <v>202008</v>
      </c>
      <c r="C8281">
        <v>164</v>
      </c>
      <c r="D8281" t="s">
        <v>61</v>
      </c>
      <c r="E8281" s="9">
        <v>4562342690074</v>
      </c>
      <c r="F8281">
        <v>0</v>
      </c>
      <c r="G8281">
        <v>0</v>
      </c>
      <c r="H8281" t="s">
        <v>24</v>
      </c>
      <c r="I8281" t="s">
        <v>19</v>
      </c>
      <c r="J8281" t="s">
        <v>329</v>
      </c>
      <c r="K8281">
        <v>18</v>
      </c>
      <c r="L8281">
        <v>0</v>
      </c>
      <c r="M8281">
        <v>0</v>
      </c>
      <c r="N8281">
        <v>0</v>
      </c>
    </row>
    <row r="8282" spans="1:14" x14ac:dyDescent="0.15">
      <c r="A8282" t="str">
        <f t="shared" si="135"/>
        <v>202008_164_4562342690081</v>
      </c>
      <c r="B8282">
        <v>202008</v>
      </c>
      <c r="C8282">
        <v>164</v>
      </c>
      <c r="D8282" t="s">
        <v>61</v>
      </c>
      <c r="E8282" s="9">
        <v>4562342690081</v>
      </c>
      <c r="F8282">
        <v>0</v>
      </c>
      <c r="G8282">
        <v>0</v>
      </c>
      <c r="H8282" t="s">
        <v>25</v>
      </c>
      <c r="I8282" t="s">
        <v>19</v>
      </c>
      <c r="J8282" t="s">
        <v>329</v>
      </c>
      <c r="K8282">
        <v>2</v>
      </c>
      <c r="L8282">
        <v>0</v>
      </c>
      <c r="M8282">
        <v>0</v>
      </c>
      <c r="N8282">
        <v>0</v>
      </c>
    </row>
    <row r="8283" spans="1:14" x14ac:dyDescent="0.15">
      <c r="A8283" t="str">
        <f t="shared" si="135"/>
        <v>202008_90_4562342690029</v>
      </c>
      <c r="B8283">
        <v>202008</v>
      </c>
      <c r="C8283">
        <v>90</v>
      </c>
      <c r="D8283" t="s">
        <v>48</v>
      </c>
      <c r="E8283" s="9">
        <v>4562342690029</v>
      </c>
      <c r="F8283">
        <v>0</v>
      </c>
      <c r="G8283">
        <v>0</v>
      </c>
      <c r="H8283" t="s">
        <v>18</v>
      </c>
      <c r="I8283" t="s">
        <v>19</v>
      </c>
      <c r="J8283" t="s">
        <v>329</v>
      </c>
      <c r="K8283">
        <v>15</v>
      </c>
      <c r="L8283">
        <v>0</v>
      </c>
      <c r="M8283">
        <v>0</v>
      </c>
      <c r="N8283">
        <v>0</v>
      </c>
    </row>
    <row r="8284" spans="1:14" x14ac:dyDescent="0.15">
      <c r="A8284" t="str">
        <f t="shared" si="135"/>
        <v>202008_90_4562342690036</v>
      </c>
      <c r="B8284">
        <v>202008</v>
      </c>
      <c r="C8284">
        <v>90</v>
      </c>
      <c r="D8284" t="s">
        <v>48</v>
      </c>
      <c r="E8284" s="9">
        <v>4562342690036</v>
      </c>
      <c r="F8284">
        <v>0</v>
      </c>
      <c r="G8284">
        <v>0</v>
      </c>
      <c r="H8284" t="s">
        <v>20</v>
      </c>
      <c r="I8284" t="s">
        <v>19</v>
      </c>
      <c r="J8284" t="s">
        <v>329</v>
      </c>
      <c r="K8284">
        <v>3</v>
      </c>
      <c r="L8284">
        <v>0</v>
      </c>
      <c r="M8284">
        <v>0</v>
      </c>
      <c r="N8284">
        <v>0</v>
      </c>
    </row>
    <row r="8285" spans="1:14" x14ac:dyDescent="0.15">
      <c r="A8285" t="str">
        <f t="shared" si="135"/>
        <v>202008_90_4562342690050</v>
      </c>
      <c r="B8285">
        <v>202008</v>
      </c>
      <c r="C8285">
        <v>90</v>
      </c>
      <c r="D8285" t="s">
        <v>48</v>
      </c>
      <c r="E8285" s="9">
        <v>4562342690050</v>
      </c>
      <c r="F8285">
        <v>0</v>
      </c>
      <c r="G8285">
        <v>0</v>
      </c>
      <c r="H8285" t="s">
        <v>22</v>
      </c>
      <c r="I8285" t="s">
        <v>19</v>
      </c>
      <c r="J8285" t="s">
        <v>329</v>
      </c>
      <c r="K8285">
        <v>2</v>
      </c>
      <c r="L8285">
        <v>2</v>
      </c>
      <c r="M8285">
        <v>0</v>
      </c>
      <c r="N8285">
        <v>0</v>
      </c>
    </row>
    <row r="8286" spans="1:14" x14ac:dyDescent="0.15">
      <c r="A8286" t="str">
        <f t="shared" si="135"/>
        <v>202008_90_4562342690043</v>
      </c>
      <c r="B8286">
        <v>202008</v>
      </c>
      <c r="C8286">
        <v>90</v>
      </c>
      <c r="D8286" t="s">
        <v>48</v>
      </c>
      <c r="E8286" s="9">
        <v>4562342690043</v>
      </c>
      <c r="F8286">
        <v>0</v>
      </c>
      <c r="G8286">
        <v>0</v>
      </c>
      <c r="H8286" t="s">
        <v>21</v>
      </c>
      <c r="I8286" t="s">
        <v>19</v>
      </c>
      <c r="J8286" t="s">
        <v>329</v>
      </c>
      <c r="K8286">
        <v>7</v>
      </c>
      <c r="L8286">
        <v>2</v>
      </c>
      <c r="M8286">
        <v>0</v>
      </c>
      <c r="N8286">
        <v>0</v>
      </c>
    </row>
    <row r="8287" spans="1:14" x14ac:dyDescent="0.15">
      <c r="A8287" t="str">
        <f t="shared" si="135"/>
        <v>202008_90_4562342690067</v>
      </c>
      <c r="B8287">
        <v>202008</v>
      </c>
      <c r="C8287">
        <v>90</v>
      </c>
      <c r="D8287" t="s">
        <v>48</v>
      </c>
      <c r="E8287" s="9">
        <v>4562342690067</v>
      </c>
      <c r="F8287">
        <v>0</v>
      </c>
      <c r="G8287">
        <v>0</v>
      </c>
      <c r="H8287" t="s">
        <v>23</v>
      </c>
      <c r="I8287" t="s">
        <v>19</v>
      </c>
      <c r="J8287" t="s">
        <v>329</v>
      </c>
      <c r="K8287">
        <v>18</v>
      </c>
      <c r="L8287">
        <v>1</v>
      </c>
      <c r="M8287">
        <v>0</v>
      </c>
      <c r="N8287">
        <v>0</v>
      </c>
    </row>
    <row r="8288" spans="1:14" x14ac:dyDescent="0.15">
      <c r="A8288" t="str">
        <f t="shared" si="135"/>
        <v>202008_90_4562342690074</v>
      </c>
      <c r="B8288">
        <v>202008</v>
      </c>
      <c r="C8288">
        <v>90</v>
      </c>
      <c r="D8288" t="s">
        <v>48</v>
      </c>
      <c r="E8288" s="9">
        <v>4562342690074</v>
      </c>
      <c r="F8288">
        <v>0</v>
      </c>
      <c r="G8288">
        <v>0</v>
      </c>
      <c r="H8288" t="s">
        <v>24</v>
      </c>
      <c r="I8288" t="s">
        <v>19</v>
      </c>
      <c r="J8288" t="s">
        <v>329</v>
      </c>
      <c r="K8288">
        <v>20</v>
      </c>
      <c r="L8288">
        <v>0</v>
      </c>
      <c r="M8288">
        <v>0</v>
      </c>
      <c r="N8288">
        <v>0</v>
      </c>
    </row>
    <row r="8289" spans="1:14" x14ac:dyDescent="0.15">
      <c r="A8289" t="str">
        <f t="shared" si="135"/>
        <v>202008_90_4562342690081</v>
      </c>
      <c r="B8289">
        <v>202008</v>
      </c>
      <c r="C8289">
        <v>90</v>
      </c>
      <c r="D8289" t="s">
        <v>48</v>
      </c>
      <c r="E8289" s="9">
        <v>4562342690081</v>
      </c>
      <c r="F8289">
        <v>0</v>
      </c>
      <c r="G8289">
        <v>0</v>
      </c>
      <c r="H8289" t="s">
        <v>25</v>
      </c>
      <c r="I8289" t="s">
        <v>19</v>
      </c>
      <c r="J8289" t="s">
        <v>329</v>
      </c>
      <c r="K8289">
        <v>5</v>
      </c>
      <c r="L8289">
        <v>0</v>
      </c>
      <c r="M8289">
        <v>0</v>
      </c>
      <c r="N8289">
        <v>0</v>
      </c>
    </row>
    <row r="8290" spans="1:14" x14ac:dyDescent="0.15">
      <c r="A8290" t="str">
        <f t="shared" si="135"/>
        <v>202008_302_4562342690029</v>
      </c>
      <c r="B8290">
        <v>202008</v>
      </c>
      <c r="C8290">
        <v>302</v>
      </c>
      <c r="D8290" t="s">
        <v>72</v>
      </c>
      <c r="E8290" s="9">
        <v>4562342690029</v>
      </c>
      <c r="F8290">
        <v>0</v>
      </c>
      <c r="G8290">
        <v>0</v>
      </c>
      <c r="H8290" t="s">
        <v>18</v>
      </c>
      <c r="I8290" t="s">
        <v>19</v>
      </c>
      <c r="J8290" t="s">
        <v>329</v>
      </c>
      <c r="K8290">
        <v>17</v>
      </c>
      <c r="L8290">
        <v>1</v>
      </c>
      <c r="M8290">
        <v>0</v>
      </c>
      <c r="N8290">
        <v>0</v>
      </c>
    </row>
    <row r="8291" spans="1:14" x14ac:dyDescent="0.15">
      <c r="A8291" t="str">
        <f t="shared" si="135"/>
        <v>202008_302_4562342690036</v>
      </c>
      <c r="B8291">
        <v>202008</v>
      </c>
      <c r="C8291">
        <v>302</v>
      </c>
      <c r="D8291" t="s">
        <v>72</v>
      </c>
      <c r="E8291" s="9">
        <v>4562342690036</v>
      </c>
      <c r="F8291">
        <v>0</v>
      </c>
      <c r="G8291">
        <v>0</v>
      </c>
      <c r="H8291" t="s">
        <v>20</v>
      </c>
      <c r="I8291" t="s">
        <v>19</v>
      </c>
      <c r="J8291" t="s">
        <v>329</v>
      </c>
      <c r="K8291">
        <v>6</v>
      </c>
      <c r="L8291">
        <v>0</v>
      </c>
      <c r="M8291">
        <v>0</v>
      </c>
      <c r="N8291">
        <v>0</v>
      </c>
    </row>
    <row r="8292" spans="1:14" x14ac:dyDescent="0.15">
      <c r="A8292" t="str">
        <f t="shared" si="135"/>
        <v>202008_302_4562342690050</v>
      </c>
      <c r="B8292">
        <v>202008</v>
      </c>
      <c r="C8292">
        <v>302</v>
      </c>
      <c r="D8292" t="s">
        <v>72</v>
      </c>
      <c r="E8292" s="9">
        <v>4562342690050</v>
      </c>
      <c r="F8292">
        <v>0</v>
      </c>
      <c r="G8292">
        <v>0</v>
      </c>
      <c r="H8292" t="s">
        <v>22</v>
      </c>
      <c r="I8292" t="s">
        <v>19</v>
      </c>
      <c r="J8292" t="s">
        <v>329</v>
      </c>
      <c r="K8292">
        <v>7</v>
      </c>
      <c r="L8292">
        <v>0</v>
      </c>
      <c r="M8292">
        <v>0</v>
      </c>
      <c r="N8292">
        <v>0</v>
      </c>
    </row>
    <row r="8293" spans="1:14" x14ac:dyDescent="0.15">
      <c r="A8293" t="str">
        <f t="shared" si="135"/>
        <v>202008_302_4562342690043</v>
      </c>
      <c r="B8293">
        <v>202008</v>
      </c>
      <c r="C8293">
        <v>302</v>
      </c>
      <c r="D8293" t="s">
        <v>72</v>
      </c>
      <c r="E8293" s="9">
        <v>4562342690043</v>
      </c>
      <c r="F8293">
        <v>0</v>
      </c>
      <c r="G8293">
        <v>0</v>
      </c>
      <c r="H8293" t="s">
        <v>21</v>
      </c>
      <c r="I8293" t="s">
        <v>19</v>
      </c>
      <c r="J8293" t="s">
        <v>329</v>
      </c>
      <c r="K8293">
        <v>8</v>
      </c>
      <c r="L8293">
        <v>1</v>
      </c>
      <c r="M8293">
        <v>0</v>
      </c>
      <c r="N8293">
        <v>0</v>
      </c>
    </row>
    <row r="8294" spans="1:14" x14ac:dyDescent="0.15">
      <c r="A8294" t="str">
        <f t="shared" si="135"/>
        <v>202008_302_4562342690067</v>
      </c>
      <c r="B8294">
        <v>202008</v>
      </c>
      <c r="C8294">
        <v>302</v>
      </c>
      <c r="D8294" t="s">
        <v>72</v>
      </c>
      <c r="E8294" s="9">
        <v>4562342690067</v>
      </c>
      <c r="F8294">
        <v>0</v>
      </c>
      <c r="G8294">
        <v>0</v>
      </c>
      <c r="H8294" t="s">
        <v>23</v>
      </c>
      <c r="I8294" t="s">
        <v>19</v>
      </c>
      <c r="J8294" t="s">
        <v>329</v>
      </c>
      <c r="K8294">
        <v>21</v>
      </c>
      <c r="L8294">
        <v>0</v>
      </c>
      <c r="M8294">
        <v>0</v>
      </c>
      <c r="N8294">
        <v>0</v>
      </c>
    </row>
    <row r="8295" spans="1:14" x14ac:dyDescent="0.15">
      <c r="A8295" t="str">
        <f t="shared" si="135"/>
        <v>202008_302_4562342690074</v>
      </c>
      <c r="B8295">
        <v>202008</v>
      </c>
      <c r="C8295">
        <v>302</v>
      </c>
      <c r="D8295" t="s">
        <v>72</v>
      </c>
      <c r="E8295" s="9">
        <v>4562342690074</v>
      </c>
      <c r="F8295">
        <v>0</v>
      </c>
      <c r="G8295">
        <v>0</v>
      </c>
      <c r="H8295" t="s">
        <v>24</v>
      </c>
      <c r="I8295" t="s">
        <v>19</v>
      </c>
      <c r="J8295" t="s">
        <v>329</v>
      </c>
      <c r="K8295">
        <v>17</v>
      </c>
      <c r="L8295">
        <v>0</v>
      </c>
      <c r="M8295">
        <v>0</v>
      </c>
      <c r="N8295">
        <v>0</v>
      </c>
    </row>
    <row r="8296" spans="1:14" x14ac:dyDescent="0.15">
      <c r="A8296" t="str">
        <f t="shared" si="135"/>
        <v>202008_302_4562342690081</v>
      </c>
      <c r="B8296">
        <v>202008</v>
      </c>
      <c r="C8296">
        <v>302</v>
      </c>
      <c r="D8296" t="s">
        <v>72</v>
      </c>
      <c r="E8296" s="9">
        <v>4562342690081</v>
      </c>
      <c r="F8296">
        <v>0</v>
      </c>
      <c r="G8296">
        <v>0</v>
      </c>
      <c r="H8296" t="s">
        <v>25</v>
      </c>
      <c r="I8296" t="s">
        <v>19</v>
      </c>
      <c r="J8296" t="s">
        <v>329</v>
      </c>
      <c r="K8296">
        <v>2</v>
      </c>
      <c r="L8296">
        <v>0</v>
      </c>
      <c r="M8296">
        <v>0</v>
      </c>
      <c r="N8296">
        <v>0</v>
      </c>
    </row>
    <row r="8297" spans="1:14" x14ac:dyDescent="0.15">
      <c r="A8297" t="str">
        <f t="shared" si="135"/>
        <v>202008_328_4562342690029</v>
      </c>
      <c r="B8297">
        <v>202008</v>
      </c>
      <c r="C8297">
        <v>328</v>
      </c>
      <c r="D8297" t="s">
        <v>86</v>
      </c>
      <c r="E8297" s="9">
        <v>4562342690029</v>
      </c>
      <c r="F8297">
        <v>0</v>
      </c>
      <c r="G8297">
        <v>0</v>
      </c>
      <c r="H8297" t="s">
        <v>18</v>
      </c>
      <c r="I8297" t="s">
        <v>19</v>
      </c>
      <c r="J8297" t="s">
        <v>329</v>
      </c>
      <c r="K8297">
        <v>16</v>
      </c>
      <c r="L8297">
        <v>1</v>
      </c>
      <c r="M8297">
        <v>0</v>
      </c>
      <c r="N8297">
        <v>0</v>
      </c>
    </row>
    <row r="8298" spans="1:14" x14ac:dyDescent="0.15">
      <c r="A8298" t="str">
        <f t="shared" si="135"/>
        <v>202008_328_4562342690036</v>
      </c>
      <c r="B8298">
        <v>202008</v>
      </c>
      <c r="C8298">
        <v>328</v>
      </c>
      <c r="D8298" t="s">
        <v>86</v>
      </c>
      <c r="E8298" s="9">
        <v>4562342690036</v>
      </c>
      <c r="F8298">
        <v>0</v>
      </c>
      <c r="G8298">
        <v>0</v>
      </c>
      <c r="H8298" t="s">
        <v>20</v>
      </c>
      <c r="I8298" t="s">
        <v>19</v>
      </c>
      <c r="J8298" t="s">
        <v>329</v>
      </c>
      <c r="K8298">
        <v>6</v>
      </c>
      <c r="L8298">
        <v>0</v>
      </c>
      <c r="M8298">
        <v>0</v>
      </c>
      <c r="N8298">
        <v>0</v>
      </c>
    </row>
    <row r="8299" spans="1:14" x14ac:dyDescent="0.15">
      <c r="A8299" t="str">
        <f t="shared" si="135"/>
        <v>202008_328_4562342690050</v>
      </c>
      <c r="B8299">
        <v>202008</v>
      </c>
      <c r="C8299">
        <v>328</v>
      </c>
      <c r="D8299" t="s">
        <v>86</v>
      </c>
      <c r="E8299" s="9">
        <v>4562342690050</v>
      </c>
      <c r="F8299">
        <v>0</v>
      </c>
      <c r="G8299">
        <v>0</v>
      </c>
      <c r="H8299" t="s">
        <v>22</v>
      </c>
      <c r="I8299" t="s">
        <v>19</v>
      </c>
      <c r="J8299" t="s">
        <v>329</v>
      </c>
      <c r="K8299">
        <v>3</v>
      </c>
      <c r="L8299">
        <v>0</v>
      </c>
      <c r="M8299">
        <v>0</v>
      </c>
      <c r="N8299">
        <v>0</v>
      </c>
    </row>
    <row r="8300" spans="1:14" x14ac:dyDescent="0.15">
      <c r="A8300" t="str">
        <f t="shared" si="135"/>
        <v>202008_328_4562342690043</v>
      </c>
      <c r="B8300">
        <v>202008</v>
      </c>
      <c r="C8300">
        <v>328</v>
      </c>
      <c r="D8300" t="s">
        <v>86</v>
      </c>
      <c r="E8300" s="9">
        <v>4562342690043</v>
      </c>
      <c r="F8300">
        <v>0</v>
      </c>
      <c r="G8300">
        <v>0</v>
      </c>
      <c r="H8300" t="s">
        <v>21</v>
      </c>
      <c r="I8300" t="s">
        <v>19</v>
      </c>
      <c r="J8300" t="s">
        <v>329</v>
      </c>
      <c r="K8300">
        <v>13</v>
      </c>
      <c r="L8300">
        <v>0</v>
      </c>
      <c r="M8300">
        <v>0</v>
      </c>
      <c r="N8300">
        <v>0</v>
      </c>
    </row>
    <row r="8301" spans="1:14" x14ac:dyDescent="0.15">
      <c r="A8301" t="str">
        <f t="shared" si="135"/>
        <v>202008_328_4562342690067</v>
      </c>
      <c r="B8301">
        <v>202008</v>
      </c>
      <c r="C8301">
        <v>328</v>
      </c>
      <c r="D8301" t="s">
        <v>86</v>
      </c>
      <c r="E8301" s="9">
        <v>4562342690067</v>
      </c>
      <c r="F8301">
        <v>0</v>
      </c>
      <c r="G8301">
        <v>0</v>
      </c>
      <c r="H8301" t="s">
        <v>23</v>
      </c>
      <c r="I8301" t="s">
        <v>19</v>
      </c>
      <c r="J8301" t="s">
        <v>329</v>
      </c>
      <c r="K8301">
        <v>19</v>
      </c>
      <c r="L8301">
        <v>1</v>
      </c>
      <c r="M8301">
        <v>0</v>
      </c>
      <c r="N8301">
        <v>0</v>
      </c>
    </row>
    <row r="8302" spans="1:14" x14ac:dyDescent="0.15">
      <c r="A8302" t="str">
        <f t="shared" si="135"/>
        <v>202008_328_4562342690074</v>
      </c>
      <c r="B8302">
        <v>202008</v>
      </c>
      <c r="C8302">
        <v>328</v>
      </c>
      <c r="D8302" t="s">
        <v>86</v>
      </c>
      <c r="E8302" s="9">
        <v>4562342690074</v>
      </c>
      <c r="F8302">
        <v>0</v>
      </c>
      <c r="G8302">
        <v>0</v>
      </c>
      <c r="H8302" t="s">
        <v>24</v>
      </c>
      <c r="I8302" t="s">
        <v>19</v>
      </c>
      <c r="J8302" t="s">
        <v>329</v>
      </c>
      <c r="K8302">
        <v>13</v>
      </c>
      <c r="L8302">
        <v>0</v>
      </c>
      <c r="M8302">
        <v>0</v>
      </c>
      <c r="N8302">
        <v>0</v>
      </c>
    </row>
    <row r="8303" spans="1:14" x14ac:dyDescent="0.15">
      <c r="A8303" t="str">
        <f t="shared" si="135"/>
        <v>202008_328_4562342690081</v>
      </c>
      <c r="B8303">
        <v>202008</v>
      </c>
      <c r="C8303">
        <v>328</v>
      </c>
      <c r="D8303" t="s">
        <v>86</v>
      </c>
      <c r="E8303" s="9">
        <v>4562342690081</v>
      </c>
      <c r="F8303">
        <v>0</v>
      </c>
      <c r="G8303">
        <v>0</v>
      </c>
      <c r="H8303" t="s">
        <v>25</v>
      </c>
      <c r="I8303" t="s">
        <v>19</v>
      </c>
      <c r="J8303" t="s">
        <v>329</v>
      </c>
      <c r="K8303">
        <v>2</v>
      </c>
      <c r="L8303">
        <v>0</v>
      </c>
      <c r="M8303">
        <v>0</v>
      </c>
      <c r="N8303">
        <v>0</v>
      </c>
    </row>
    <row r="8304" spans="1:14" x14ac:dyDescent="0.15">
      <c r="A8304" t="str">
        <f t="shared" si="135"/>
        <v>202008_387_4562342690029</v>
      </c>
      <c r="B8304">
        <v>202008</v>
      </c>
      <c r="C8304">
        <v>387</v>
      </c>
      <c r="D8304" t="s">
        <v>99</v>
      </c>
      <c r="E8304" s="9">
        <v>4562342690029</v>
      </c>
      <c r="F8304">
        <v>0</v>
      </c>
      <c r="G8304">
        <v>0</v>
      </c>
      <c r="H8304" t="s">
        <v>18</v>
      </c>
      <c r="I8304" t="s">
        <v>19</v>
      </c>
      <c r="J8304" t="s">
        <v>329</v>
      </c>
      <c r="K8304">
        <v>0</v>
      </c>
      <c r="L8304">
        <v>0</v>
      </c>
      <c r="M8304">
        <v>0</v>
      </c>
      <c r="N8304">
        <v>0</v>
      </c>
    </row>
    <row r="8305" spans="1:14" x14ac:dyDescent="0.15">
      <c r="A8305" t="str">
        <f t="shared" si="135"/>
        <v>202008_387_4562342690036</v>
      </c>
      <c r="B8305">
        <v>202008</v>
      </c>
      <c r="C8305">
        <v>387</v>
      </c>
      <c r="D8305" t="s">
        <v>99</v>
      </c>
      <c r="E8305" s="9">
        <v>4562342690036</v>
      </c>
      <c r="F8305">
        <v>0</v>
      </c>
      <c r="G8305">
        <v>0</v>
      </c>
      <c r="H8305" t="s">
        <v>20</v>
      </c>
      <c r="I8305" t="s">
        <v>19</v>
      </c>
      <c r="J8305" t="s">
        <v>329</v>
      </c>
      <c r="K8305">
        <v>0</v>
      </c>
      <c r="L8305">
        <v>0</v>
      </c>
      <c r="M8305">
        <v>0</v>
      </c>
      <c r="N8305">
        <v>0</v>
      </c>
    </row>
    <row r="8306" spans="1:14" x14ac:dyDescent="0.15">
      <c r="A8306" t="str">
        <f t="shared" si="135"/>
        <v>202008_387_4562342690050</v>
      </c>
      <c r="B8306">
        <v>202008</v>
      </c>
      <c r="C8306">
        <v>387</v>
      </c>
      <c r="D8306" t="s">
        <v>99</v>
      </c>
      <c r="E8306" s="9">
        <v>4562342690050</v>
      </c>
      <c r="F8306">
        <v>0</v>
      </c>
      <c r="G8306">
        <v>0</v>
      </c>
      <c r="H8306" t="s">
        <v>22</v>
      </c>
      <c r="I8306" t="s">
        <v>19</v>
      </c>
      <c r="J8306" t="s">
        <v>329</v>
      </c>
      <c r="K8306">
        <v>0</v>
      </c>
      <c r="L8306">
        <v>0</v>
      </c>
      <c r="M8306">
        <v>0</v>
      </c>
      <c r="N8306">
        <v>0</v>
      </c>
    </row>
    <row r="8307" spans="1:14" x14ac:dyDescent="0.15">
      <c r="A8307" t="str">
        <f t="shared" si="135"/>
        <v>202008_387_4562342690043</v>
      </c>
      <c r="B8307">
        <v>202008</v>
      </c>
      <c r="C8307">
        <v>387</v>
      </c>
      <c r="D8307" t="s">
        <v>99</v>
      </c>
      <c r="E8307" s="9">
        <v>4562342690043</v>
      </c>
      <c r="F8307">
        <v>0</v>
      </c>
      <c r="G8307">
        <v>0</v>
      </c>
      <c r="H8307" t="s">
        <v>21</v>
      </c>
      <c r="I8307" t="s">
        <v>19</v>
      </c>
      <c r="J8307" t="s">
        <v>329</v>
      </c>
      <c r="K8307">
        <v>0</v>
      </c>
      <c r="L8307">
        <v>0</v>
      </c>
      <c r="M8307">
        <v>0</v>
      </c>
      <c r="N8307">
        <v>0</v>
      </c>
    </row>
    <row r="8308" spans="1:14" x14ac:dyDescent="0.15">
      <c r="A8308" t="str">
        <f t="shared" ref="A8308:A8371" si="136">B8308&amp;"_"&amp;C8308&amp;"_"&amp;E8308</f>
        <v>202008_387_4562342690067</v>
      </c>
      <c r="B8308">
        <v>202008</v>
      </c>
      <c r="C8308">
        <v>387</v>
      </c>
      <c r="D8308" t="s">
        <v>99</v>
      </c>
      <c r="E8308" s="9">
        <v>4562342690067</v>
      </c>
      <c r="F8308">
        <v>0</v>
      </c>
      <c r="G8308">
        <v>0</v>
      </c>
      <c r="H8308" t="s">
        <v>23</v>
      </c>
      <c r="I8308" t="s">
        <v>19</v>
      </c>
      <c r="J8308" t="s">
        <v>329</v>
      </c>
      <c r="K8308">
        <v>0</v>
      </c>
      <c r="L8308">
        <v>0</v>
      </c>
      <c r="M8308">
        <v>0</v>
      </c>
      <c r="N8308">
        <v>0</v>
      </c>
    </row>
    <row r="8309" spans="1:14" x14ac:dyDescent="0.15">
      <c r="A8309" t="str">
        <f t="shared" si="136"/>
        <v>202008_387_4562342690074</v>
      </c>
      <c r="B8309">
        <v>202008</v>
      </c>
      <c r="C8309">
        <v>387</v>
      </c>
      <c r="D8309" t="s">
        <v>99</v>
      </c>
      <c r="E8309" s="9">
        <v>4562342690074</v>
      </c>
      <c r="F8309">
        <v>0</v>
      </c>
      <c r="G8309">
        <v>0</v>
      </c>
      <c r="H8309" t="s">
        <v>24</v>
      </c>
      <c r="I8309" t="s">
        <v>19</v>
      </c>
      <c r="J8309" t="s">
        <v>329</v>
      </c>
      <c r="K8309">
        <v>0</v>
      </c>
      <c r="L8309">
        <v>0</v>
      </c>
      <c r="M8309">
        <v>0</v>
      </c>
      <c r="N8309">
        <v>0</v>
      </c>
    </row>
    <row r="8310" spans="1:14" x14ac:dyDescent="0.15">
      <c r="A8310" t="str">
        <f t="shared" si="136"/>
        <v>202008_387_4562342690081</v>
      </c>
      <c r="B8310">
        <v>202008</v>
      </c>
      <c r="C8310">
        <v>387</v>
      </c>
      <c r="D8310" t="s">
        <v>99</v>
      </c>
      <c r="E8310" s="9">
        <v>4562342690081</v>
      </c>
      <c r="F8310">
        <v>0</v>
      </c>
      <c r="G8310">
        <v>0</v>
      </c>
      <c r="H8310" t="s">
        <v>25</v>
      </c>
      <c r="I8310" t="s">
        <v>19</v>
      </c>
      <c r="J8310" t="s">
        <v>329</v>
      </c>
      <c r="K8310">
        <v>0</v>
      </c>
      <c r="L8310">
        <v>0</v>
      </c>
      <c r="M8310">
        <v>0</v>
      </c>
      <c r="N8310">
        <v>0</v>
      </c>
    </row>
    <row r="8311" spans="1:14" x14ac:dyDescent="0.15">
      <c r="A8311" t="str">
        <f t="shared" si="136"/>
        <v>202008_395_4562342690029</v>
      </c>
      <c r="B8311">
        <v>202008</v>
      </c>
      <c r="C8311">
        <v>395</v>
      </c>
      <c r="D8311" t="s">
        <v>103</v>
      </c>
      <c r="E8311" s="9">
        <v>4562342690029</v>
      </c>
      <c r="F8311">
        <v>0</v>
      </c>
      <c r="G8311">
        <v>0</v>
      </c>
      <c r="H8311" t="s">
        <v>18</v>
      </c>
      <c r="I8311" t="s">
        <v>19</v>
      </c>
      <c r="J8311" t="s">
        <v>329</v>
      </c>
      <c r="K8311">
        <v>14</v>
      </c>
      <c r="L8311">
        <v>1</v>
      </c>
      <c r="M8311">
        <v>0</v>
      </c>
      <c r="N8311">
        <v>0</v>
      </c>
    </row>
    <row r="8312" spans="1:14" x14ac:dyDescent="0.15">
      <c r="A8312" t="str">
        <f t="shared" si="136"/>
        <v>202008_395_4562342690036</v>
      </c>
      <c r="B8312">
        <v>202008</v>
      </c>
      <c r="C8312">
        <v>395</v>
      </c>
      <c r="D8312" t="s">
        <v>103</v>
      </c>
      <c r="E8312" s="9">
        <v>4562342690036</v>
      </c>
      <c r="F8312">
        <v>0</v>
      </c>
      <c r="G8312">
        <v>0</v>
      </c>
      <c r="H8312" t="s">
        <v>20</v>
      </c>
      <c r="I8312" t="s">
        <v>19</v>
      </c>
      <c r="J8312" t="s">
        <v>329</v>
      </c>
      <c r="K8312">
        <v>7</v>
      </c>
      <c r="L8312">
        <v>0</v>
      </c>
      <c r="M8312">
        <v>0</v>
      </c>
      <c r="N8312">
        <v>0</v>
      </c>
    </row>
    <row r="8313" spans="1:14" x14ac:dyDescent="0.15">
      <c r="A8313" t="str">
        <f t="shared" si="136"/>
        <v>202008_395_4562342690050</v>
      </c>
      <c r="B8313">
        <v>202008</v>
      </c>
      <c r="C8313">
        <v>395</v>
      </c>
      <c r="D8313" t="s">
        <v>103</v>
      </c>
      <c r="E8313" s="9">
        <v>4562342690050</v>
      </c>
      <c r="F8313">
        <v>0</v>
      </c>
      <c r="G8313">
        <v>0</v>
      </c>
      <c r="H8313" t="s">
        <v>22</v>
      </c>
      <c r="I8313" t="s">
        <v>19</v>
      </c>
      <c r="J8313" t="s">
        <v>329</v>
      </c>
      <c r="K8313">
        <v>3</v>
      </c>
      <c r="L8313">
        <v>0</v>
      </c>
      <c r="M8313">
        <v>0</v>
      </c>
      <c r="N8313">
        <v>0</v>
      </c>
    </row>
    <row r="8314" spans="1:14" x14ac:dyDescent="0.15">
      <c r="A8314" t="str">
        <f t="shared" si="136"/>
        <v>202008_395_4562342690043</v>
      </c>
      <c r="B8314">
        <v>202008</v>
      </c>
      <c r="C8314">
        <v>395</v>
      </c>
      <c r="D8314" t="s">
        <v>103</v>
      </c>
      <c r="E8314" s="9">
        <v>4562342690043</v>
      </c>
      <c r="F8314">
        <v>0</v>
      </c>
      <c r="G8314">
        <v>0</v>
      </c>
      <c r="H8314" t="s">
        <v>21</v>
      </c>
      <c r="I8314" t="s">
        <v>19</v>
      </c>
      <c r="J8314" t="s">
        <v>329</v>
      </c>
      <c r="K8314">
        <v>12</v>
      </c>
      <c r="L8314">
        <v>0</v>
      </c>
      <c r="M8314">
        <v>0</v>
      </c>
      <c r="N8314">
        <v>0</v>
      </c>
    </row>
    <row r="8315" spans="1:14" x14ac:dyDescent="0.15">
      <c r="A8315" t="str">
        <f t="shared" si="136"/>
        <v>202008_395_4562342690067</v>
      </c>
      <c r="B8315">
        <v>202008</v>
      </c>
      <c r="C8315">
        <v>395</v>
      </c>
      <c r="D8315" t="s">
        <v>103</v>
      </c>
      <c r="E8315" s="9">
        <v>4562342690067</v>
      </c>
      <c r="F8315">
        <v>0</v>
      </c>
      <c r="G8315">
        <v>0</v>
      </c>
      <c r="H8315" t="s">
        <v>23</v>
      </c>
      <c r="I8315" t="s">
        <v>19</v>
      </c>
      <c r="J8315" t="s">
        <v>329</v>
      </c>
      <c r="K8315">
        <v>19</v>
      </c>
      <c r="L8315">
        <v>1</v>
      </c>
      <c r="M8315">
        <v>0</v>
      </c>
      <c r="N8315">
        <v>0</v>
      </c>
    </row>
    <row r="8316" spans="1:14" x14ac:dyDescent="0.15">
      <c r="A8316" t="str">
        <f t="shared" si="136"/>
        <v>202008_395_4562342690074</v>
      </c>
      <c r="B8316">
        <v>202008</v>
      </c>
      <c r="C8316">
        <v>395</v>
      </c>
      <c r="D8316" t="s">
        <v>103</v>
      </c>
      <c r="E8316" s="9">
        <v>4562342690074</v>
      </c>
      <c r="F8316">
        <v>0</v>
      </c>
      <c r="G8316">
        <v>0</v>
      </c>
      <c r="H8316" t="s">
        <v>24</v>
      </c>
      <c r="I8316" t="s">
        <v>19</v>
      </c>
      <c r="J8316" t="s">
        <v>329</v>
      </c>
      <c r="K8316">
        <v>12</v>
      </c>
      <c r="L8316">
        <v>1</v>
      </c>
      <c r="M8316">
        <v>0</v>
      </c>
      <c r="N8316">
        <v>0</v>
      </c>
    </row>
    <row r="8317" spans="1:14" x14ac:dyDescent="0.15">
      <c r="A8317" t="str">
        <f t="shared" si="136"/>
        <v>202008_395_4562342690081</v>
      </c>
      <c r="B8317">
        <v>202008</v>
      </c>
      <c r="C8317">
        <v>395</v>
      </c>
      <c r="D8317" t="s">
        <v>103</v>
      </c>
      <c r="E8317" s="9">
        <v>4562342690081</v>
      </c>
      <c r="F8317">
        <v>0</v>
      </c>
      <c r="G8317">
        <v>0</v>
      </c>
      <c r="H8317" t="s">
        <v>25</v>
      </c>
      <c r="I8317" t="s">
        <v>19</v>
      </c>
      <c r="J8317" t="s">
        <v>329</v>
      </c>
      <c r="K8317">
        <v>1</v>
      </c>
      <c r="L8317">
        <v>0</v>
      </c>
      <c r="M8317">
        <v>0</v>
      </c>
      <c r="N8317">
        <v>0</v>
      </c>
    </row>
    <row r="8318" spans="1:14" x14ac:dyDescent="0.15">
      <c r="A8318" t="str">
        <f t="shared" si="136"/>
        <v>202008_422_4562342690029</v>
      </c>
      <c r="B8318">
        <v>202008</v>
      </c>
      <c r="C8318">
        <v>422</v>
      </c>
      <c r="D8318" t="s">
        <v>116</v>
      </c>
      <c r="E8318" s="9">
        <v>4562342690029</v>
      </c>
      <c r="F8318">
        <v>0</v>
      </c>
      <c r="G8318">
        <v>0</v>
      </c>
      <c r="H8318" t="s">
        <v>18</v>
      </c>
      <c r="I8318" t="s">
        <v>19</v>
      </c>
      <c r="J8318" t="s">
        <v>329</v>
      </c>
      <c r="K8318">
        <v>12</v>
      </c>
      <c r="L8318">
        <v>0</v>
      </c>
      <c r="M8318">
        <v>0</v>
      </c>
      <c r="N8318">
        <v>0</v>
      </c>
    </row>
    <row r="8319" spans="1:14" x14ac:dyDescent="0.15">
      <c r="A8319" t="str">
        <f t="shared" si="136"/>
        <v>202008_422_4562342690036</v>
      </c>
      <c r="B8319">
        <v>202008</v>
      </c>
      <c r="C8319">
        <v>422</v>
      </c>
      <c r="D8319" t="s">
        <v>116</v>
      </c>
      <c r="E8319" s="9">
        <v>4562342690036</v>
      </c>
      <c r="F8319">
        <v>0</v>
      </c>
      <c r="G8319">
        <v>0</v>
      </c>
      <c r="H8319" t="s">
        <v>20</v>
      </c>
      <c r="I8319" t="s">
        <v>19</v>
      </c>
      <c r="J8319" t="s">
        <v>329</v>
      </c>
      <c r="K8319">
        <v>4</v>
      </c>
      <c r="L8319">
        <v>0</v>
      </c>
      <c r="M8319">
        <v>0</v>
      </c>
      <c r="N8319">
        <v>0</v>
      </c>
    </row>
    <row r="8320" spans="1:14" x14ac:dyDescent="0.15">
      <c r="A8320" t="str">
        <f t="shared" si="136"/>
        <v>202008_422_4562342690050</v>
      </c>
      <c r="B8320">
        <v>202008</v>
      </c>
      <c r="C8320">
        <v>422</v>
      </c>
      <c r="D8320" t="s">
        <v>116</v>
      </c>
      <c r="E8320" s="9">
        <v>4562342690050</v>
      </c>
      <c r="F8320">
        <v>0</v>
      </c>
      <c r="G8320">
        <v>0</v>
      </c>
      <c r="H8320" t="s">
        <v>22</v>
      </c>
      <c r="I8320" t="s">
        <v>19</v>
      </c>
      <c r="J8320" t="s">
        <v>329</v>
      </c>
      <c r="K8320">
        <v>5</v>
      </c>
      <c r="L8320">
        <v>0</v>
      </c>
      <c r="M8320">
        <v>0</v>
      </c>
      <c r="N8320">
        <v>0</v>
      </c>
    </row>
    <row r="8321" spans="1:14" x14ac:dyDescent="0.15">
      <c r="A8321" t="str">
        <f t="shared" si="136"/>
        <v>202008_422_4562342690043</v>
      </c>
      <c r="B8321">
        <v>202008</v>
      </c>
      <c r="C8321">
        <v>422</v>
      </c>
      <c r="D8321" t="s">
        <v>116</v>
      </c>
      <c r="E8321" s="9">
        <v>4562342690043</v>
      </c>
      <c r="F8321">
        <v>0</v>
      </c>
      <c r="G8321">
        <v>0</v>
      </c>
      <c r="H8321" t="s">
        <v>21</v>
      </c>
      <c r="I8321" t="s">
        <v>19</v>
      </c>
      <c r="J8321" t="s">
        <v>329</v>
      </c>
      <c r="K8321">
        <v>7</v>
      </c>
      <c r="L8321">
        <v>0</v>
      </c>
      <c r="M8321">
        <v>0</v>
      </c>
      <c r="N8321">
        <v>0</v>
      </c>
    </row>
    <row r="8322" spans="1:14" x14ac:dyDescent="0.15">
      <c r="A8322" t="str">
        <f t="shared" si="136"/>
        <v>202008_422_4562342690067</v>
      </c>
      <c r="B8322">
        <v>202008</v>
      </c>
      <c r="C8322">
        <v>422</v>
      </c>
      <c r="D8322" t="s">
        <v>116</v>
      </c>
      <c r="E8322" s="9">
        <v>4562342690067</v>
      </c>
      <c r="F8322">
        <v>0</v>
      </c>
      <c r="G8322">
        <v>0</v>
      </c>
      <c r="H8322" t="s">
        <v>23</v>
      </c>
      <c r="I8322" t="s">
        <v>19</v>
      </c>
      <c r="J8322" t="s">
        <v>329</v>
      </c>
      <c r="K8322">
        <v>11</v>
      </c>
      <c r="L8322">
        <v>1</v>
      </c>
      <c r="M8322">
        <v>0</v>
      </c>
      <c r="N8322">
        <v>0</v>
      </c>
    </row>
    <row r="8323" spans="1:14" x14ac:dyDescent="0.15">
      <c r="A8323" t="str">
        <f t="shared" si="136"/>
        <v>202008_422_4562342690074</v>
      </c>
      <c r="B8323">
        <v>202008</v>
      </c>
      <c r="C8323">
        <v>422</v>
      </c>
      <c r="D8323" t="s">
        <v>116</v>
      </c>
      <c r="E8323" s="9">
        <v>4562342690074</v>
      </c>
      <c r="F8323">
        <v>0</v>
      </c>
      <c r="G8323">
        <v>0</v>
      </c>
      <c r="H8323" t="s">
        <v>24</v>
      </c>
      <c r="I8323" t="s">
        <v>19</v>
      </c>
      <c r="J8323" t="s">
        <v>329</v>
      </c>
      <c r="K8323">
        <v>9</v>
      </c>
      <c r="L8323">
        <v>0</v>
      </c>
      <c r="M8323">
        <v>0</v>
      </c>
      <c r="N8323">
        <v>0</v>
      </c>
    </row>
    <row r="8324" spans="1:14" x14ac:dyDescent="0.15">
      <c r="A8324" t="str">
        <f t="shared" si="136"/>
        <v>202008_422_4562342690081</v>
      </c>
      <c r="B8324">
        <v>202008</v>
      </c>
      <c r="C8324">
        <v>422</v>
      </c>
      <c r="D8324" t="s">
        <v>116</v>
      </c>
      <c r="E8324" s="9">
        <v>4562342690081</v>
      </c>
      <c r="F8324">
        <v>0</v>
      </c>
      <c r="G8324">
        <v>0</v>
      </c>
      <c r="H8324" t="s">
        <v>25</v>
      </c>
      <c r="I8324" t="s">
        <v>19</v>
      </c>
      <c r="J8324" t="s">
        <v>329</v>
      </c>
      <c r="K8324">
        <v>1</v>
      </c>
      <c r="L8324">
        <v>1</v>
      </c>
      <c r="M8324">
        <v>0</v>
      </c>
      <c r="N8324">
        <v>0</v>
      </c>
    </row>
    <row r="8325" spans="1:14" x14ac:dyDescent="0.15">
      <c r="A8325" t="str">
        <f t="shared" si="136"/>
        <v>202008_423_4562342690029</v>
      </c>
      <c r="B8325">
        <v>202008</v>
      </c>
      <c r="C8325">
        <v>423</v>
      </c>
      <c r="D8325" t="s">
        <v>117</v>
      </c>
      <c r="E8325" s="9">
        <v>4562342690029</v>
      </c>
      <c r="F8325">
        <v>0</v>
      </c>
      <c r="G8325">
        <v>0</v>
      </c>
      <c r="H8325" t="s">
        <v>18</v>
      </c>
      <c r="I8325" t="s">
        <v>19</v>
      </c>
      <c r="J8325" t="s">
        <v>329</v>
      </c>
      <c r="K8325">
        <v>16</v>
      </c>
      <c r="L8325">
        <v>0</v>
      </c>
      <c r="M8325">
        <v>0</v>
      </c>
      <c r="N8325">
        <v>0</v>
      </c>
    </row>
    <row r="8326" spans="1:14" x14ac:dyDescent="0.15">
      <c r="A8326" t="str">
        <f t="shared" si="136"/>
        <v>202008_423_4562342690036</v>
      </c>
      <c r="B8326">
        <v>202008</v>
      </c>
      <c r="C8326">
        <v>423</v>
      </c>
      <c r="D8326" t="s">
        <v>117</v>
      </c>
      <c r="E8326" s="9">
        <v>4562342690036</v>
      </c>
      <c r="F8326">
        <v>0</v>
      </c>
      <c r="G8326">
        <v>0</v>
      </c>
      <c r="H8326" t="s">
        <v>20</v>
      </c>
      <c r="I8326" t="s">
        <v>19</v>
      </c>
      <c r="J8326" t="s">
        <v>329</v>
      </c>
      <c r="K8326">
        <v>4</v>
      </c>
      <c r="L8326">
        <v>1</v>
      </c>
      <c r="M8326">
        <v>0</v>
      </c>
      <c r="N8326">
        <v>0</v>
      </c>
    </row>
    <row r="8327" spans="1:14" x14ac:dyDescent="0.15">
      <c r="A8327" t="str">
        <f t="shared" si="136"/>
        <v>202008_423_4562342690050</v>
      </c>
      <c r="B8327">
        <v>202008</v>
      </c>
      <c r="C8327">
        <v>423</v>
      </c>
      <c r="D8327" t="s">
        <v>117</v>
      </c>
      <c r="E8327" s="9">
        <v>4562342690050</v>
      </c>
      <c r="F8327">
        <v>0</v>
      </c>
      <c r="G8327">
        <v>0</v>
      </c>
      <c r="H8327" t="s">
        <v>22</v>
      </c>
      <c r="I8327" t="s">
        <v>19</v>
      </c>
      <c r="J8327" t="s">
        <v>329</v>
      </c>
      <c r="K8327">
        <v>3</v>
      </c>
      <c r="L8327">
        <v>0</v>
      </c>
      <c r="M8327">
        <v>0</v>
      </c>
      <c r="N8327">
        <v>0</v>
      </c>
    </row>
    <row r="8328" spans="1:14" x14ac:dyDescent="0.15">
      <c r="A8328" t="str">
        <f t="shared" si="136"/>
        <v>202008_423_4562342690043</v>
      </c>
      <c r="B8328">
        <v>202008</v>
      </c>
      <c r="C8328">
        <v>423</v>
      </c>
      <c r="D8328" t="s">
        <v>117</v>
      </c>
      <c r="E8328" s="9">
        <v>4562342690043</v>
      </c>
      <c r="F8328">
        <v>0</v>
      </c>
      <c r="G8328">
        <v>0</v>
      </c>
      <c r="H8328" t="s">
        <v>21</v>
      </c>
      <c r="I8328" t="s">
        <v>19</v>
      </c>
      <c r="J8328" t="s">
        <v>329</v>
      </c>
      <c r="K8328">
        <v>15</v>
      </c>
      <c r="L8328">
        <v>0</v>
      </c>
      <c r="M8328">
        <v>0</v>
      </c>
      <c r="N8328">
        <v>0</v>
      </c>
    </row>
    <row r="8329" spans="1:14" x14ac:dyDescent="0.15">
      <c r="A8329" t="str">
        <f t="shared" si="136"/>
        <v>202008_423_4562342690067</v>
      </c>
      <c r="B8329">
        <v>202008</v>
      </c>
      <c r="C8329">
        <v>423</v>
      </c>
      <c r="D8329" t="s">
        <v>117</v>
      </c>
      <c r="E8329" s="9">
        <v>4562342690067</v>
      </c>
      <c r="F8329">
        <v>0</v>
      </c>
      <c r="G8329">
        <v>0</v>
      </c>
      <c r="H8329" t="s">
        <v>23</v>
      </c>
      <c r="I8329" t="s">
        <v>19</v>
      </c>
      <c r="J8329" t="s">
        <v>329</v>
      </c>
      <c r="K8329">
        <v>25</v>
      </c>
      <c r="L8329">
        <v>0</v>
      </c>
      <c r="M8329">
        <v>0</v>
      </c>
      <c r="N8329">
        <v>0</v>
      </c>
    </row>
    <row r="8330" spans="1:14" x14ac:dyDescent="0.15">
      <c r="A8330" t="str">
        <f t="shared" si="136"/>
        <v>202008_423_4562342690074</v>
      </c>
      <c r="B8330">
        <v>202008</v>
      </c>
      <c r="C8330">
        <v>423</v>
      </c>
      <c r="D8330" t="s">
        <v>117</v>
      </c>
      <c r="E8330" s="9">
        <v>4562342690074</v>
      </c>
      <c r="F8330">
        <v>0</v>
      </c>
      <c r="G8330">
        <v>0</v>
      </c>
      <c r="H8330" t="s">
        <v>24</v>
      </c>
      <c r="I8330" t="s">
        <v>19</v>
      </c>
      <c r="J8330" t="s">
        <v>329</v>
      </c>
      <c r="K8330">
        <v>16</v>
      </c>
      <c r="L8330">
        <v>0</v>
      </c>
      <c r="M8330">
        <v>0</v>
      </c>
      <c r="N8330">
        <v>0</v>
      </c>
    </row>
    <row r="8331" spans="1:14" x14ac:dyDescent="0.15">
      <c r="A8331" t="str">
        <f t="shared" si="136"/>
        <v>202008_423_4562342690081</v>
      </c>
      <c r="B8331">
        <v>202008</v>
      </c>
      <c r="C8331">
        <v>423</v>
      </c>
      <c r="D8331" t="s">
        <v>117</v>
      </c>
      <c r="E8331" s="9">
        <v>4562342690081</v>
      </c>
      <c r="F8331">
        <v>0</v>
      </c>
      <c r="G8331">
        <v>0</v>
      </c>
      <c r="H8331" t="s">
        <v>25</v>
      </c>
      <c r="I8331" t="s">
        <v>19</v>
      </c>
      <c r="J8331" t="s">
        <v>329</v>
      </c>
      <c r="K8331">
        <v>2</v>
      </c>
      <c r="L8331">
        <v>0</v>
      </c>
      <c r="M8331">
        <v>0</v>
      </c>
      <c r="N8331">
        <v>0</v>
      </c>
    </row>
    <row r="8332" spans="1:14" x14ac:dyDescent="0.15">
      <c r="A8332" t="str">
        <f t="shared" si="136"/>
        <v>202008_311_4562342690029</v>
      </c>
      <c r="B8332">
        <v>202008</v>
      </c>
      <c r="C8332">
        <v>311</v>
      </c>
      <c r="D8332" t="s">
        <v>76</v>
      </c>
      <c r="E8332" s="9">
        <v>4562342690029</v>
      </c>
      <c r="F8332">
        <v>0</v>
      </c>
      <c r="G8332">
        <v>0</v>
      </c>
      <c r="H8332" t="s">
        <v>18</v>
      </c>
      <c r="I8332" t="s">
        <v>19</v>
      </c>
      <c r="J8332" t="s">
        <v>329</v>
      </c>
      <c r="K8332">
        <v>32</v>
      </c>
      <c r="L8332">
        <v>0</v>
      </c>
      <c r="M8332">
        <v>0</v>
      </c>
      <c r="N8332">
        <v>0</v>
      </c>
    </row>
    <row r="8333" spans="1:14" x14ac:dyDescent="0.15">
      <c r="A8333" t="str">
        <f t="shared" si="136"/>
        <v>202008_311_4562342690036</v>
      </c>
      <c r="B8333">
        <v>202008</v>
      </c>
      <c r="C8333">
        <v>311</v>
      </c>
      <c r="D8333" t="s">
        <v>76</v>
      </c>
      <c r="E8333" s="9">
        <v>4562342690036</v>
      </c>
      <c r="F8333">
        <v>0</v>
      </c>
      <c r="G8333">
        <v>0</v>
      </c>
      <c r="H8333" t="s">
        <v>20</v>
      </c>
      <c r="I8333" t="s">
        <v>19</v>
      </c>
      <c r="J8333" t="s">
        <v>329</v>
      </c>
      <c r="K8333">
        <v>5</v>
      </c>
      <c r="L8333">
        <v>1</v>
      </c>
      <c r="M8333">
        <v>0</v>
      </c>
      <c r="N8333">
        <v>0</v>
      </c>
    </row>
    <row r="8334" spans="1:14" x14ac:dyDescent="0.15">
      <c r="A8334" t="str">
        <f t="shared" si="136"/>
        <v>202008_311_4562342690050</v>
      </c>
      <c r="B8334">
        <v>202008</v>
      </c>
      <c r="C8334">
        <v>311</v>
      </c>
      <c r="D8334" t="s">
        <v>76</v>
      </c>
      <c r="E8334" s="9">
        <v>4562342690050</v>
      </c>
      <c r="F8334">
        <v>0</v>
      </c>
      <c r="G8334">
        <v>0</v>
      </c>
      <c r="H8334" t="s">
        <v>22</v>
      </c>
      <c r="I8334" t="s">
        <v>19</v>
      </c>
      <c r="J8334" t="s">
        <v>329</v>
      </c>
      <c r="K8334">
        <v>8</v>
      </c>
      <c r="L8334">
        <v>0</v>
      </c>
      <c r="M8334">
        <v>0</v>
      </c>
      <c r="N8334">
        <v>0</v>
      </c>
    </row>
    <row r="8335" spans="1:14" x14ac:dyDescent="0.15">
      <c r="A8335" t="str">
        <f t="shared" si="136"/>
        <v>202008_311_4562342690043</v>
      </c>
      <c r="B8335">
        <v>202008</v>
      </c>
      <c r="C8335">
        <v>311</v>
      </c>
      <c r="D8335" t="s">
        <v>76</v>
      </c>
      <c r="E8335" s="9">
        <v>4562342690043</v>
      </c>
      <c r="F8335">
        <v>0</v>
      </c>
      <c r="G8335">
        <v>0</v>
      </c>
      <c r="H8335" t="s">
        <v>21</v>
      </c>
      <c r="I8335" t="s">
        <v>19</v>
      </c>
      <c r="J8335" t="s">
        <v>329</v>
      </c>
      <c r="K8335">
        <v>10</v>
      </c>
      <c r="L8335">
        <v>1</v>
      </c>
      <c r="M8335">
        <v>0</v>
      </c>
      <c r="N8335">
        <v>0</v>
      </c>
    </row>
    <row r="8336" spans="1:14" x14ac:dyDescent="0.15">
      <c r="A8336" t="str">
        <f t="shared" si="136"/>
        <v>202008_311_4562342690067</v>
      </c>
      <c r="B8336">
        <v>202008</v>
      </c>
      <c r="C8336">
        <v>311</v>
      </c>
      <c r="D8336" t="s">
        <v>76</v>
      </c>
      <c r="E8336" s="9">
        <v>4562342690067</v>
      </c>
      <c r="F8336">
        <v>0</v>
      </c>
      <c r="G8336">
        <v>0</v>
      </c>
      <c r="H8336" t="s">
        <v>23</v>
      </c>
      <c r="I8336" t="s">
        <v>19</v>
      </c>
      <c r="J8336" t="s">
        <v>329</v>
      </c>
      <c r="K8336">
        <v>35</v>
      </c>
      <c r="L8336">
        <v>0</v>
      </c>
      <c r="M8336">
        <v>0</v>
      </c>
      <c r="N8336">
        <v>0</v>
      </c>
    </row>
    <row r="8337" spans="1:14" x14ac:dyDescent="0.15">
      <c r="A8337" t="str">
        <f t="shared" si="136"/>
        <v>202008_311_4562342690074</v>
      </c>
      <c r="B8337">
        <v>202008</v>
      </c>
      <c r="C8337">
        <v>311</v>
      </c>
      <c r="D8337" t="s">
        <v>76</v>
      </c>
      <c r="E8337" s="9">
        <v>4562342690074</v>
      </c>
      <c r="F8337">
        <v>0</v>
      </c>
      <c r="G8337">
        <v>0</v>
      </c>
      <c r="H8337" t="s">
        <v>24</v>
      </c>
      <c r="I8337" t="s">
        <v>19</v>
      </c>
      <c r="J8337" t="s">
        <v>329</v>
      </c>
      <c r="K8337">
        <v>23</v>
      </c>
      <c r="L8337">
        <v>0</v>
      </c>
      <c r="M8337">
        <v>0</v>
      </c>
      <c r="N8337">
        <v>0</v>
      </c>
    </row>
    <row r="8338" spans="1:14" x14ac:dyDescent="0.15">
      <c r="A8338" t="str">
        <f t="shared" si="136"/>
        <v>202008_311_4562342690081</v>
      </c>
      <c r="B8338">
        <v>202008</v>
      </c>
      <c r="C8338">
        <v>311</v>
      </c>
      <c r="D8338" t="s">
        <v>76</v>
      </c>
      <c r="E8338" s="9">
        <v>4562342690081</v>
      </c>
      <c r="F8338">
        <v>0</v>
      </c>
      <c r="G8338">
        <v>0</v>
      </c>
      <c r="H8338" t="s">
        <v>25</v>
      </c>
      <c r="I8338" t="s">
        <v>19</v>
      </c>
      <c r="J8338" t="s">
        <v>329</v>
      </c>
      <c r="K8338">
        <v>3</v>
      </c>
      <c r="L8338">
        <v>0</v>
      </c>
      <c r="M8338">
        <v>0</v>
      </c>
      <c r="N8338">
        <v>0</v>
      </c>
    </row>
    <row r="8339" spans="1:14" x14ac:dyDescent="0.15">
      <c r="A8339" t="str">
        <f t="shared" si="136"/>
        <v>202008_376_4562342690029</v>
      </c>
      <c r="B8339">
        <v>202008</v>
      </c>
      <c r="C8339">
        <v>376</v>
      </c>
      <c r="D8339" t="s">
        <v>96</v>
      </c>
      <c r="E8339" s="9">
        <v>4562342690029</v>
      </c>
      <c r="F8339">
        <v>0</v>
      </c>
      <c r="G8339">
        <v>0</v>
      </c>
      <c r="H8339" t="s">
        <v>18</v>
      </c>
      <c r="I8339" t="s">
        <v>19</v>
      </c>
      <c r="J8339" t="s">
        <v>329</v>
      </c>
      <c r="K8339">
        <v>23</v>
      </c>
      <c r="L8339">
        <v>0</v>
      </c>
      <c r="M8339">
        <v>0</v>
      </c>
      <c r="N8339">
        <v>0</v>
      </c>
    </row>
    <row r="8340" spans="1:14" x14ac:dyDescent="0.15">
      <c r="A8340" t="str">
        <f t="shared" si="136"/>
        <v>202008_376_4562342690036</v>
      </c>
      <c r="B8340">
        <v>202008</v>
      </c>
      <c r="C8340">
        <v>376</v>
      </c>
      <c r="D8340" t="s">
        <v>96</v>
      </c>
      <c r="E8340" s="9">
        <v>4562342690036</v>
      </c>
      <c r="F8340">
        <v>0</v>
      </c>
      <c r="G8340">
        <v>0</v>
      </c>
      <c r="H8340" t="s">
        <v>20</v>
      </c>
      <c r="I8340" t="s">
        <v>19</v>
      </c>
      <c r="J8340" t="s">
        <v>329</v>
      </c>
      <c r="K8340">
        <v>9</v>
      </c>
      <c r="L8340">
        <v>0</v>
      </c>
      <c r="M8340">
        <v>0</v>
      </c>
      <c r="N8340">
        <v>0</v>
      </c>
    </row>
    <row r="8341" spans="1:14" x14ac:dyDescent="0.15">
      <c r="A8341" t="str">
        <f t="shared" si="136"/>
        <v>202008_376_4562342690050</v>
      </c>
      <c r="B8341">
        <v>202008</v>
      </c>
      <c r="C8341">
        <v>376</v>
      </c>
      <c r="D8341" t="s">
        <v>96</v>
      </c>
      <c r="E8341" s="9">
        <v>4562342690050</v>
      </c>
      <c r="F8341">
        <v>0</v>
      </c>
      <c r="G8341">
        <v>0</v>
      </c>
      <c r="H8341" t="s">
        <v>22</v>
      </c>
      <c r="I8341" t="s">
        <v>19</v>
      </c>
      <c r="J8341" t="s">
        <v>329</v>
      </c>
      <c r="K8341">
        <v>7</v>
      </c>
      <c r="L8341">
        <v>0</v>
      </c>
      <c r="M8341">
        <v>0</v>
      </c>
      <c r="N8341">
        <v>0</v>
      </c>
    </row>
    <row r="8342" spans="1:14" x14ac:dyDescent="0.15">
      <c r="A8342" t="str">
        <f t="shared" si="136"/>
        <v>202008_376_4562342690043</v>
      </c>
      <c r="B8342">
        <v>202008</v>
      </c>
      <c r="C8342">
        <v>376</v>
      </c>
      <c r="D8342" t="s">
        <v>96</v>
      </c>
      <c r="E8342" s="9">
        <v>4562342690043</v>
      </c>
      <c r="F8342">
        <v>0</v>
      </c>
      <c r="G8342">
        <v>0</v>
      </c>
      <c r="H8342" t="s">
        <v>21</v>
      </c>
      <c r="I8342" t="s">
        <v>19</v>
      </c>
      <c r="J8342" t="s">
        <v>329</v>
      </c>
      <c r="K8342">
        <v>21</v>
      </c>
      <c r="L8342">
        <v>1</v>
      </c>
      <c r="M8342">
        <v>0</v>
      </c>
      <c r="N8342">
        <v>0</v>
      </c>
    </row>
    <row r="8343" spans="1:14" x14ac:dyDescent="0.15">
      <c r="A8343" t="str">
        <f t="shared" si="136"/>
        <v>202008_376_4562342690067</v>
      </c>
      <c r="B8343">
        <v>202008</v>
      </c>
      <c r="C8343">
        <v>376</v>
      </c>
      <c r="D8343" t="s">
        <v>96</v>
      </c>
      <c r="E8343" s="9">
        <v>4562342690067</v>
      </c>
      <c r="F8343">
        <v>0</v>
      </c>
      <c r="G8343">
        <v>0</v>
      </c>
      <c r="H8343" t="s">
        <v>23</v>
      </c>
      <c r="I8343" t="s">
        <v>19</v>
      </c>
      <c r="J8343" t="s">
        <v>329</v>
      </c>
      <c r="K8343">
        <v>23</v>
      </c>
      <c r="L8343">
        <v>1</v>
      </c>
      <c r="M8343">
        <v>0</v>
      </c>
      <c r="N8343">
        <v>0</v>
      </c>
    </row>
    <row r="8344" spans="1:14" x14ac:dyDescent="0.15">
      <c r="A8344" t="str">
        <f t="shared" si="136"/>
        <v>202008_376_4562342690074</v>
      </c>
      <c r="B8344">
        <v>202008</v>
      </c>
      <c r="C8344">
        <v>376</v>
      </c>
      <c r="D8344" t="s">
        <v>96</v>
      </c>
      <c r="E8344" s="9">
        <v>4562342690074</v>
      </c>
      <c r="F8344">
        <v>0</v>
      </c>
      <c r="G8344">
        <v>0</v>
      </c>
      <c r="H8344" t="s">
        <v>24</v>
      </c>
      <c r="I8344" t="s">
        <v>19</v>
      </c>
      <c r="J8344" t="s">
        <v>329</v>
      </c>
      <c r="K8344">
        <v>23</v>
      </c>
      <c r="L8344">
        <v>1</v>
      </c>
      <c r="M8344">
        <v>0</v>
      </c>
      <c r="N8344">
        <v>0</v>
      </c>
    </row>
    <row r="8345" spans="1:14" x14ac:dyDescent="0.15">
      <c r="A8345" t="str">
        <f t="shared" si="136"/>
        <v>202008_376_4562342690081</v>
      </c>
      <c r="B8345">
        <v>202008</v>
      </c>
      <c r="C8345">
        <v>376</v>
      </c>
      <c r="D8345" t="s">
        <v>96</v>
      </c>
      <c r="E8345" s="9">
        <v>4562342690081</v>
      </c>
      <c r="F8345">
        <v>0</v>
      </c>
      <c r="G8345">
        <v>0</v>
      </c>
      <c r="H8345" t="s">
        <v>25</v>
      </c>
      <c r="I8345" t="s">
        <v>19</v>
      </c>
      <c r="J8345" t="s">
        <v>329</v>
      </c>
      <c r="K8345">
        <v>8</v>
      </c>
      <c r="L8345">
        <v>0</v>
      </c>
      <c r="M8345">
        <v>0</v>
      </c>
      <c r="N8345">
        <v>0</v>
      </c>
    </row>
    <row r="8346" spans="1:14" x14ac:dyDescent="0.15">
      <c r="A8346" t="str">
        <f t="shared" si="136"/>
        <v>202008_367_4562342690029</v>
      </c>
      <c r="B8346">
        <v>202008</v>
      </c>
      <c r="C8346">
        <v>367</v>
      </c>
      <c r="D8346" t="s">
        <v>93</v>
      </c>
      <c r="E8346" s="9">
        <v>4562342690029</v>
      </c>
      <c r="F8346">
        <v>0</v>
      </c>
      <c r="G8346">
        <v>0</v>
      </c>
      <c r="H8346" t="s">
        <v>18</v>
      </c>
      <c r="I8346" t="s">
        <v>19</v>
      </c>
      <c r="J8346" t="s">
        <v>329</v>
      </c>
      <c r="K8346">
        <v>24</v>
      </c>
      <c r="L8346">
        <v>0</v>
      </c>
      <c r="M8346">
        <v>0</v>
      </c>
      <c r="N8346">
        <v>0</v>
      </c>
    </row>
    <row r="8347" spans="1:14" x14ac:dyDescent="0.15">
      <c r="A8347" t="str">
        <f t="shared" si="136"/>
        <v>202008_367_4562342690036</v>
      </c>
      <c r="B8347">
        <v>202008</v>
      </c>
      <c r="C8347">
        <v>367</v>
      </c>
      <c r="D8347" t="s">
        <v>93</v>
      </c>
      <c r="E8347" s="9">
        <v>4562342690036</v>
      </c>
      <c r="F8347">
        <v>0</v>
      </c>
      <c r="G8347">
        <v>0</v>
      </c>
      <c r="H8347" t="s">
        <v>20</v>
      </c>
      <c r="I8347" t="s">
        <v>19</v>
      </c>
      <c r="J8347" t="s">
        <v>329</v>
      </c>
      <c r="K8347">
        <v>10</v>
      </c>
      <c r="L8347">
        <v>0</v>
      </c>
      <c r="M8347">
        <v>0</v>
      </c>
      <c r="N8347">
        <v>0</v>
      </c>
    </row>
    <row r="8348" spans="1:14" x14ac:dyDescent="0.15">
      <c r="A8348" t="str">
        <f t="shared" si="136"/>
        <v>202008_367_4562342690050</v>
      </c>
      <c r="B8348">
        <v>202008</v>
      </c>
      <c r="C8348">
        <v>367</v>
      </c>
      <c r="D8348" t="s">
        <v>93</v>
      </c>
      <c r="E8348" s="9">
        <v>4562342690050</v>
      </c>
      <c r="F8348">
        <v>0</v>
      </c>
      <c r="G8348">
        <v>0</v>
      </c>
      <c r="H8348" t="s">
        <v>22</v>
      </c>
      <c r="I8348" t="s">
        <v>19</v>
      </c>
      <c r="J8348" t="s">
        <v>329</v>
      </c>
      <c r="K8348">
        <v>6</v>
      </c>
      <c r="L8348">
        <v>0</v>
      </c>
      <c r="M8348">
        <v>0</v>
      </c>
      <c r="N8348">
        <v>0</v>
      </c>
    </row>
    <row r="8349" spans="1:14" x14ac:dyDescent="0.15">
      <c r="A8349" t="str">
        <f t="shared" si="136"/>
        <v>202008_367_4562342690043</v>
      </c>
      <c r="B8349">
        <v>202008</v>
      </c>
      <c r="C8349">
        <v>367</v>
      </c>
      <c r="D8349" t="s">
        <v>93</v>
      </c>
      <c r="E8349" s="9">
        <v>4562342690043</v>
      </c>
      <c r="F8349">
        <v>0</v>
      </c>
      <c r="G8349">
        <v>0</v>
      </c>
      <c r="H8349" t="s">
        <v>21</v>
      </c>
      <c r="I8349" t="s">
        <v>19</v>
      </c>
      <c r="J8349" t="s">
        <v>329</v>
      </c>
      <c r="K8349">
        <v>21</v>
      </c>
      <c r="L8349">
        <v>0</v>
      </c>
      <c r="M8349">
        <v>0</v>
      </c>
      <c r="N8349">
        <v>0</v>
      </c>
    </row>
    <row r="8350" spans="1:14" x14ac:dyDescent="0.15">
      <c r="A8350" t="str">
        <f t="shared" si="136"/>
        <v>202008_367_4562342690067</v>
      </c>
      <c r="B8350">
        <v>202008</v>
      </c>
      <c r="C8350">
        <v>367</v>
      </c>
      <c r="D8350" t="s">
        <v>93</v>
      </c>
      <c r="E8350" s="9">
        <v>4562342690067</v>
      </c>
      <c r="F8350">
        <v>0</v>
      </c>
      <c r="G8350">
        <v>0</v>
      </c>
      <c r="H8350" t="s">
        <v>23</v>
      </c>
      <c r="I8350" t="s">
        <v>19</v>
      </c>
      <c r="J8350" t="s">
        <v>329</v>
      </c>
      <c r="K8350">
        <v>24</v>
      </c>
      <c r="L8350">
        <v>0</v>
      </c>
      <c r="M8350">
        <v>0</v>
      </c>
      <c r="N8350">
        <v>0</v>
      </c>
    </row>
    <row r="8351" spans="1:14" x14ac:dyDescent="0.15">
      <c r="A8351" t="str">
        <f t="shared" si="136"/>
        <v>202008_367_4562342690074</v>
      </c>
      <c r="B8351">
        <v>202008</v>
      </c>
      <c r="C8351">
        <v>367</v>
      </c>
      <c r="D8351" t="s">
        <v>93</v>
      </c>
      <c r="E8351" s="9">
        <v>4562342690074</v>
      </c>
      <c r="F8351">
        <v>0</v>
      </c>
      <c r="G8351">
        <v>0</v>
      </c>
      <c r="H8351" t="s">
        <v>24</v>
      </c>
      <c r="I8351" t="s">
        <v>19</v>
      </c>
      <c r="J8351" t="s">
        <v>329</v>
      </c>
      <c r="K8351">
        <v>0</v>
      </c>
      <c r="L8351">
        <v>0</v>
      </c>
      <c r="M8351">
        <v>0</v>
      </c>
      <c r="N8351">
        <v>0</v>
      </c>
    </row>
    <row r="8352" spans="1:14" x14ac:dyDescent="0.15">
      <c r="A8352" t="str">
        <f t="shared" si="136"/>
        <v>202008_367_4562342690081</v>
      </c>
      <c r="B8352">
        <v>202008</v>
      </c>
      <c r="C8352">
        <v>367</v>
      </c>
      <c r="D8352" t="s">
        <v>93</v>
      </c>
      <c r="E8352" s="9">
        <v>4562342690081</v>
      </c>
      <c r="F8352">
        <v>0</v>
      </c>
      <c r="G8352">
        <v>0</v>
      </c>
      <c r="H8352" t="s">
        <v>25</v>
      </c>
      <c r="I8352" t="s">
        <v>19</v>
      </c>
      <c r="J8352" t="s">
        <v>329</v>
      </c>
      <c r="K8352">
        <v>0</v>
      </c>
      <c r="L8352">
        <v>0</v>
      </c>
      <c r="M8352">
        <v>0</v>
      </c>
      <c r="N8352">
        <v>0</v>
      </c>
    </row>
    <row r="8353" spans="1:14" x14ac:dyDescent="0.15">
      <c r="A8353" t="str">
        <f t="shared" si="136"/>
        <v>202008_60_4562342690029</v>
      </c>
      <c r="B8353">
        <v>202008</v>
      </c>
      <c r="C8353">
        <v>60</v>
      </c>
      <c r="D8353" t="s">
        <v>44</v>
      </c>
      <c r="E8353" s="9">
        <v>4562342690029</v>
      </c>
      <c r="F8353">
        <v>0</v>
      </c>
      <c r="G8353">
        <v>0</v>
      </c>
      <c r="H8353" t="s">
        <v>18</v>
      </c>
      <c r="I8353" t="s">
        <v>19</v>
      </c>
      <c r="J8353" t="s">
        <v>329</v>
      </c>
      <c r="K8353">
        <v>8</v>
      </c>
      <c r="L8353">
        <v>1</v>
      </c>
      <c r="M8353">
        <v>0</v>
      </c>
      <c r="N8353">
        <v>0</v>
      </c>
    </row>
    <row r="8354" spans="1:14" x14ac:dyDescent="0.15">
      <c r="A8354" t="str">
        <f t="shared" si="136"/>
        <v>202008_60_4562342690036</v>
      </c>
      <c r="B8354">
        <v>202008</v>
      </c>
      <c r="C8354">
        <v>60</v>
      </c>
      <c r="D8354" t="s">
        <v>44</v>
      </c>
      <c r="E8354" s="9">
        <v>4562342690036</v>
      </c>
      <c r="F8354">
        <v>0</v>
      </c>
      <c r="G8354">
        <v>0</v>
      </c>
      <c r="H8354" t="s">
        <v>20</v>
      </c>
      <c r="I8354" t="s">
        <v>19</v>
      </c>
      <c r="J8354" t="s">
        <v>329</v>
      </c>
      <c r="K8354">
        <v>4</v>
      </c>
      <c r="L8354">
        <v>0</v>
      </c>
      <c r="M8354">
        <v>0</v>
      </c>
      <c r="N8354">
        <v>0</v>
      </c>
    </row>
    <row r="8355" spans="1:14" x14ac:dyDescent="0.15">
      <c r="A8355" t="str">
        <f t="shared" si="136"/>
        <v>202008_60_4562342690050</v>
      </c>
      <c r="B8355">
        <v>202008</v>
      </c>
      <c r="C8355">
        <v>60</v>
      </c>
      <c r="D8355" t="s">
        <v>44</v>
      </c>
      <c r="E8355" s="9">
        <v>4562342690050</v>
      </c>
      <c r="F8355">
        <v>0</v>
      </c>
      <c r="G8355">
        <v>0</v>
      </c>
      <c r="H8355" t="s">
        <v>22</v>
      </c>
      <c r="I8355" t="s">
        <v>19</v>
      </c>
      <c r="J8355" t="s">
        <v>329</v>
      </c>
      <c r="K8355">
        <v>3</v>
      </c>
      <c r="L8355">
        <v>1</v>
      </c>
      <c r="M8355">
        <v>0</v>
      </c>
      <c r="N8355">
        <v>0</v>
      </c>
    </row>
    <row r="8356" spans="1:14" x14ac:dyDescent="0.15">
      <c r="A8356" t="str">
        <f t="shared" si="136"/>
        <v>202008_60_4562342690043</v>
      </c>
      <c r="B8356">
        <v>202008</v>
      </c>
      <c r="C8356">
        <v>60</v>
      </c>
      <c r="D8356" t="s">
        <v>44</v>
      </c>
      <c r="E8356" s="9">
        <v>4562342690043</v>
      </c>
      <c r="F8356">
        <v>0</v>
      </c>
      <c r="G8356">
        <v>0</v>
      </c>
      <c r="H8356" t="s">
        <v>21</v>
      </c>
      <c r="I8356" t="s">
        <v>19</v>
      </c>
      <c r="J8356" t="s">
        <v>329</v>
      </c>
      <c r="K8356">
        <v>7</v>
      </c>
      <c r="L8356">
        <v>0</v>
      </c>
      <c r="M8356">
        <v>0</v>
      </c>
      <c r="N8356">
        <v>0</v>
      </c>
    </row>
    <row r="8357" spans="1:14" x14ac:dyDescent="0.15">
      <c r="A8357" t="str">
        <f t="shared" si="136"/>
        <v>202008_60_4562342690067</v>
      </c>
      <c r="B8357">
        <v>202008</v>
      </c>
      <c r="C8357">
        <v>60</v>
      </c>
      <c r="D8357" t="s">
        <v>44</v>
      </c>
      <c r="E8357" s="9">
        <v>4562342690067</v>
      </c>
      <c r="F8357">
        <v>0</v>
      </c>
      <c r="G8357">
        <v>0</v>
      </c>
      <c r="H8357" t="s">
        <v>23</v>
      </c>
      <c r="I8357" t="s">
        <v>19</v>
      </c>
      <c r="J8357" t="s">
        <v>329</v>
      </c>
      <c r="K8357">
        <v>19</v>
      </c>
      <c r="L8357">
        <v>0</v>
      </c>
      <c r="M8357">
        <v>0</v>
      </c>
      <c r="N8357">
        <v>0</v>
      </c>
    </row>
    <row r="8358" spans="1:14" x14ac:dyDescent="0.15">
      <c r="A8358" t="str">
        <f t="shared" si="136"/>
        <v>202008_60_4562342690074</v>
      </c>
      <c r="B8358">
        <v>202008</v>
      </c>
      <c r="C8358">
        <v>60</v>
      </c>
      <c r="D8358" t="s">
        <v>44</v>
      </c>
      <c r="E8358" s="9">
        <v>4562342690074</v>
      </c>
      <c r="F8358">
        <v>0</v>
      </c>
      <c r="G8358">
        <v>0</v>
      </c>
      <c r="H8358" t="s">
        <v>24</v>
      </c>
      <c r="I8358" t="s">
        <v>19</v>
      </c>
      <c r="J8358" t="s">
        <v>329</v>
      </c>
      <c r="K8358">
        <v>10</v>
      </c>
      <c r="L8358">
        <v>0</v>
      </c>
      <c r="M8358">
        <v>0</v>
      </c>
      <c r="N8358">
        <v>0</v>
      </c>
    </row>
    <row r="8359" spans="1:14" x14ac:dyDescent="0.15">
      <c r="A8359" t="str">
        <f t="shared" si="136"/>
        <v>202008_60_4562342690081</v>
      </c>
      <c r="B8359">
        <v>202008</v>
      </c>
      <c r="C8359">
        <v>60</v>
      </c>
      <c r="D8359" t="s">
        <v>44</v>
      </c>
      <c r="E8359" s="9">
        <v>4562342690081</v>
      </c>
      <c r="F8359">
        <v>0</v>
      </c>
      <c r="G8359">
        <v>0</v>
      </c>
      <c r="H8359" t="s">
        <v>25</v>
      </c>
      <c r="I8359" t="s">
        <v>19</v>
      </c>
      <c r="J8359" t="s">
        <v>329</v>
      </c>
      <c r="K8359">
        <v>1</v>
      </c>
      <c r="L8359">
        <v>0</v>
      </c>
      <c r="M8359">
        <v>0</v>
      </c>
      <c r="N8359">
        <v>0</v>
      </c>
    </row>
    <row r="8360" spans="1:14" x14ac:dyDescent="0.15">
      <c r="A8360" t="str">
        <f t="shared" si="136"/>
        <v>202008_162_4562342690029</v>
      </c>
      <c r="B8360">
        <v>202008</v>
      </c>
      <c r="C8360">
        <v>162</v>
      </c>
      <c r="D8360" t="s">
        <v>60</v>
      </c>
      <c r="E8360" s="9">
        <v>4562342690029</v>
      </c>
      <c r="F8360">
        <v>0</v>
      </c>
      <c r="G8360">
        <v>0</v>
      </c>
      <c r="H8360" t="s">
        <v>18</v>
      </c>
      <c r="I8360" t="s">
        <v>19</v>
      </c>
      <c r="J8360" t="s">
        <v>329</v>
      </c>
      <c r="K8360">
        <v>16</v>
      </c>
      <c r="L8360">
        <v>0</v>
      </c>
      <c r="M8360">
        <v>0</v>
      </c>
      <c r="N8360">
        <v>0</v>
      </c>
    </row>
    <row r="8361" spans="1:14" x14ac:dyDescent="0.15">
      <c r="A8361" t="str">
        <f t="shared" si="136"/>
        <v>202008_162_4562342690036</v>
      </c>
      <c r="B8361">
        <v>202008</v>
      </c>
      <c r="C8361">
        <v>162</v>
      </c>
      <c r="D8361" t="s">
        <v>60</v>
      </c>
      <c r="E8361" s="9">
        <v>4562342690036</v>
      </c>
      <c r="F8361">
        <v>0</v>
      </c>
      <c r="G8361">
        <v>0</v>
      </c>
      <c r="H8361" t="s">
        <v>20</v>
      </c>
      <c r="I8361" t="s">
        <v>19</v>
      </c>
      <c r="J8361" t="s">
        <v>329</v>
      </c>
      <c r="K8361">
        <v>6</v>
      </c>
      <c r="L8361">
        <v>0</v>
      </c>
      <c r="M8361">
        <v>0</v>
      </c>
      <c r="N8361">
        <v>0</v>
      </c>
    </row>
    <row r="8362" spans="1:14" x14ac:dyDescent="0.15">
      <c r="A8362" t="str">
        <f t="shared" si="136"/>
        <v>202008_162_4562342690050</v>
      </c>
      <c r="B8362">
        <v>202008</v>
      </c>
      <c r="C8362">
        <v>162</v>
      </c>
      <c r="D8362" t="s">
        <v>60</v>
      </c>
      <c r="E8362" s="9">
        <v>4562342690050</v>
      </c>
      <c r="F8362">
        <v>0</v>
      </c>
      <c r="G8362">
        <v>0</v>
      </c>
      <c r="H8362" t="s">
        <v>22</v>
      </c>
      <c r="I8362" t="s">
        <v>19</v>
      </c>
      <c r="J8362" t="s">
        <v>329</v>
      </c>
      <c r="K8362">
        <v>4</v>
      </c>
      <c r="L8362">
        <v>0</v>
      </c>
      <c r="M8362">
        <v>0</v>
      </c>
      <c r="N8362">
        <v>0</v>
      </c>
    </row>
    <row r="8363" spans="1:14" x14ac:dyDescent="0.15">
      <c r="A8363" t="str">
        <f t="shared" si="136"/>
        <v>202008_162_4562342690043</v>
      </c>
      <c r="B8363">
        <v>202008</v>
      </c>
      <c r="C8363">
        <v>162</v>
      </c>
      <c r="D8363" t="s">
        <v>60</v>
      </c>
      <c r="E8363" s="9">
        <v>4562342690043</v>
      </c>
      <c r="F8363">
        <v>0</v>
      </c>
      <c r="G8363">
        <v>0</v>
      </c>
      <c r="H8363" t="s">
        <v>21</v>
      </c>
      <c r="I8363" t="s">
        <v>19</v>
      </c>
      <c r="J8363" t="s">
        <v>329</v>
      </c>
      <c r="K8363">
        <v>14</v>
      </c>
      <c r="L8363">
        <v>0</v>
      </c>
      <c r="M8363">
        <v>0</v>
      </c>
      <c r="N8363">
        <v>0</v>
      </c>
    </row>
    <row r="8364" spans="1:14" x14ac:dyDescent="0.15">
      <c r="A8364" t="str">
        <f t="shared" si="136"/>
        <v>202008_162_4562342690067</v>
      </c>
      <c r="B8364">
        <v>202008</v>
      </c>
      <c r="C8364">
        <v>162</v>
      </c>
      <c r="D8364" t="s">
        <v>60</v>
      </c>
      <c r="E8364" s="9">
        <v>4562342690067</v>
      </c>
      <c r="F8364">
        <v>0</v>
      </c>
      <c r="G8364">
        <v>0</v>
      </c>
      <c r="H8364" t="s">
        <v>23</v>
      </c>
      <c r="I8364" t="s">
        <v>19</v>
      </c>
      <c r="J8364" t="s">
        <v>329</v>
      </c>
      <c r="K8364">
        <v>17</v>
      </c>
      <c r="L8364">
        <v>1</v>
      </c>
      <c r="M8364">
        <v>0</v>
      </c>
      <c r="N8364">
        <v>0</v>
      </c>
    </row>
    <row r="8365" spans="1:14" x14ac:dyDescent="0.15">
      <c r="A8365" t="str">
        <f t="shared" si="136"/>
        <v>202008_162_4562342690074</v>
      </c>
      <c r="B8365">
        <v>202008</v>
      </c>
      <c r="C8365">
        <v>162</v>
      </c>
      <c r="D8365" t="s">
        <v>60</v>
      </c>
      <c r="E8365" s="9">
        <v>4562342690074</v>
      </c>
      <c r="F8365">
        <v>0</v>
      </c>
      <c r="G8365">
        <v>0</v>
      </c>
      <c r="H8365" t="s">
        <v>24</v>
      </c>
      <c r="I8365" t="s">
        <v>19</v>
      </c>
      <c r="J8365" t="s">
        <v>329</v>
      </c>
      <c r="K8365">
        <v>14</v>
      </c>
      <c r="L8365">
        <v>1</v>
      </c>
      <c r="M8365">
        <v>0</v>
      </c>
      <c r="N8365">
        <v>0</v>
      </c>
    </row>
    <row r="8366" spans="1:14" x14ac:dyDescent="0.15">
      <c r="A8366" t="str">
        <f t="shared" si="136"/>
        <v>202008_162_4562342690081</v>
      </c>
      <c r="B8366">
        <v>202008</v>
      </c>
      <c r="C8366">
        <v>162</v>
      </c>
      <c r="D8366" t="s">
        <v>60</v>
      </c>
      <c r="E8366" s="9">
        <v>4562342690081</v>
      </c>
      <c r="F8366">
        <v>0</v>
      </c>
      <c r="G8366">
        <v>0</v>
      </c>
      <c r="H8366" t="s">
        <v>25</v>
      </c>
      <c r="I8366" t="s">
        <v>19</v>
      </c>
      <c r="J8366" t="s">
        <v>329</v>
      </c>
      <c r="K8366">
        <v>2</v>
      </c>
      <c r="L8366">
        <v>1</v>
      </c>
      <c r="M8366">
        <v>0</v>
      </c>
      <c r="N8366">
        <v>0</v>
      </c>
    </row>
    <row r="8367" spans="1:14" x14ac:dyDescent="0.15">
      <c r="A8367" t="str">
        <f t="shared" si="136"/>
        <v>202008_160_4562342690029</v>
      </c>
      <c r="B8367">
        <v>202008</v>
      </c>
      <c r="C8367">
        <v>160</v>
      </c>
      <c r="D8367" t="s">
        <v>59</v>
      </c>
      <c r="E8367" s="9">
        <v>4562342690029</v>
      </c>
      <c r="F8367">
        <v>0</v>
      </c>
      <c r="G8367">
        <v>0</v>
      </c>
      <c r="H8367" t="s">
        <v>18</v>
      </c>
      <c r="I8367" t="s">
        <v>19</v>
      </c>
      <c r="J8367" t="s">
        <v>329</v>
      </c>
      <c r="K8367">
        <v>14</v>
      </c>
      <c r="L8367">
        <v>0</v>
      </c>
      <c r="M8367">
        <v>0</v>
      </c>
      <c r="N8367">
        <v>0</v>
      </c>
    </row>
    <row r="8368" spans="1:14" x14ac:dyDescent="0.15">
      <c r="A8368" t="str">
        <f t="shared" si="136"/>
        <v>202008_160_4562342690036</v>
      </c>
      <c r="B8368">
        <v>202008</v>
      </c>
      <c r="C8368">
        <v>160</v>
      </c>
      <c r="D8368" t="s">
        <v>59</v>
      </c>
      <c r="E8368" s="9">
        <v>4562342690036</v>
      </c>
      <c r="F8368">
        <v>0</v>
      </c>
      <c r="G8368">
        <v>0</v>
      </c>
      <c r="H8368" t="s">
        <v>20</v>
      </c>
      <c r="I8368" t="s">
        <v>19</v>
      </c>
      <c r="J8368" t="s">
        <v>329</v>
      </c>
      <c r="K8368">
        <v>8</v>
      </c>
      <c r="L8368">
        <v>0</v>
      </c>
      <c r="M8368">
        <v>0</v>
      </c>
      <c r="N8368">
        <v>0</v>
      </c>
    </row>
    <row r="8369" spans="1:14" x14ac:dyDescent="0.15">
      <c r="A8369" t="str">
        <f t="shared" si="136"/>
        <v>202008_160_4562342690050</v>
      </c>
      <c r="B8369">
        <v>202008</v>
      </c>
      <c r="C8369">
        <v>160</v>
      </c>
      <c r="D8369" t="s">
        <v>59</v>
      </c>
      <c r="E8369" s="9">
        <v>4562342690050</v>
      </c>
      <c r="F8369">
        <v>0</v>
      </c>
      <c r="G8369">
        <v>0</v>
      </c>
      <c r="H8369" t="s">
        <v>22</v>
      </c>
      <c r="I8369" t="s">
        <v>19</v>
      </c>
      <c r="J8369" t="s">
        <v>329</v>
      </c>
      <c r="K8369">
        <v>3</v>
      </c>
      <c r="L8369">
        <v>0</v>
      </c>
      <c r="M8369">
        <v>0</v>
      </c>
      <c r="N8369">
        <v>0</v>
      </c>
    </row>
    <row r="8370" spans="1:14" x14ac:dyDescent="0.15">
      <c r="A8370" t="str">
        <f t="shared" si="136"/>
        <v>202008_160_4562342690043</v>
      </c>
      <c r="B8370">
        <v>202008</v>
      </c>
      <c r="C8370">
        <v>160</v>
      </c>
      <c r="D8370" t="s">
        <v>59</v>
      </c>
      <c r="E8370" s="9">
        <v>4562342690043</v>
      </c>
      <c r="F8370">
        <v>0</v>
      </c>
      <c r="G8370">
        <v>0</v>
      </c>
      <c r="H8370" t="s">
        <v>21</v>
      </c>
      <c r="I8370" t="s">
        <v>19</v>
      </c>
      <c r="J8370" t="s">
        <v>329</v>
      </c>
      <c r="K8370">
        <v>10</v>
      </c>
      <c r="L8370">
        <v>1</v>
      </c>
      <c r="M8370">
        <v>0</v>
      </c>
      <c r="N8370">
        <v>0</v>
      </c>
    </row>
    <row r="8371" spans="1:14" x14ac:dyDescent="0.15">
      <c r="A8371" t="str">
        <f t="shared" si="136"/>
        <v>202008_160_4562342690067</v>
      </c>
      <c r="B8371">
        <v>202008</v>
      </c>
      <c r="C8371">
        <v>160</v>
      </c>
      <c r="D8371" t="s">
        <v>59</v>
      </c>
      <c r="E8371" s="9">
        <v>4562342690067</v>
      </c>
      <c r="F8371">
        <v>0</v>
      </c>
      <c r="G8371">
        <v>0</v>
      </c>
      <c r="H8371" t="s">
        <v>23</v>
      </c>
      <c r="I8371" t="s">
        <v>19</v>
      </c>
      <c r="J8371" t="s">
        <v>329</v>
      </c>
      <c r="K8371">
        <v>21</v>
      </c>
      <c r="L8371">
        <v>0</v>
      </c>
      <c r="M8371">
        <v>0</v>
      </c>
      <c r="N8371">
        <v>0</v>
      </c>
    </row>
    <row r="8372" spans="1:14" x14ac:dyDescent="0.15">
      <c r="A8372" t="str">
        <f t="shared" ref="A8372:A8435" si="137">B8372&amp;"_"&amp;C8372&amp;"_"&amp;E8372</f>
        <v>202008_160_4562342690074</v>
      </c>
      <c r="B8372">
        <v>202008</v>
      </c>
      <c r="C8372">
        <v>160</v>
      </c>
      <c r="D8372" t="s">
        <v>59</v>
      </c>
      <c r="E8372" s="9">
        <v>4562342690074</v>
      </c>
      <c r="F8372">
        <v>0</v>
      </c>
      <c r="G8372">
        <v>0</v>
      </c>
      <c r="H8372" t="s">
        <v>24</v>
      </c>
      <c r="I8372" t="s">
        <v>19</v>
      </c>
      <c r="J8372" t="s">
        <v>329</v>
      </c>
      <c r="K8372">
        <v>16</v>
      </c>
      <c r="L8372">
        <v>0</v>
      </c>
      <c r="M8372">
        <v>0</v>
      </c>
      <c r="N8372">
        <v>0</v>
      </c>
    </row>
    <row r="8373" spans="1:14" x14ac:dyDescent="0.15">
      <c r="A8373" t="str">
        <f t="shared" si="137"/>
        <v>202008_160_4562342690081</v>
      </c>
      <c r="B8373">
        <v>202008</v>
      </c>
      <c r="C8373">
        <v>160</v>
      </c>
      <c r="D8373" t="s">
        <v>59</v>
      </c>
      <c r="E8373" s="9">
        <v>4562342690081</v>
      </c>
      <c r="F8373">
        <v>0</v>
      </c>
      <c r="G8373">
        <v>0</v>
      </c>
      <c r="H8373" t="s">
        <v>25</v>
      </c>
      <c r="I8373" t="s">
        <v>19</v>
      </c>
      <c r="J8373" t="s">
        <v>329</v>
      </c>
      <c r="K8373">
        <v>3</v>
      </c>
      <c r="L8373">
        <v>0</v>
      </c>
      <c r="M8373">
        <v>0</v>
      </c>
      <c r="N8373">
        <v>0</v>
      </c>
    </row>
    <row r="8374" spans="1:14" x14ac:dyDescent="0.15">
      <c r="A8374" t="str">
        <f t="shared" si="137"/>
        <v>202008_326_4562342690029</v>
      </c>
      <c r="B8374">
        <v>202008</v>
      </c>
      <c r="C8374">
        <v>326</v>
      </c>
      <c r="D8374" t="s">
        <v>84</v>
      </c>
      <c r="E8374" s="9">
        <v>4562342690029</v>
      </c>
      <c r="F8374">
        <v>0</v>
      </c>
      <c r="G8374">
        <v>0</v>
      </c>
      <c r="H8374" t="s">
        <v>18</v>
      </c>
      <c r="I8374" t="s">
        <v>19</v>
      </c>
      <c r="J8374" t="s">
        <v>329</v>
      </c>
      <c r="K8374">
        <v>19</v>
      </c>
      <c r="L8374">
        <v>1</v>
      </c>
      <c r="M8374">
        <v>0</v>
      </c>
      <c r="N8374">
        <v>0</v>
      </c>
    </row>
    <row r="8375" spans="1:14" x14ac:dyDescent="0.15">
      <c r="A8375" t="str">
        <f t="shared" si="137"/>
        <v>202008_326_4562342690036</v>
      </c>
      <c r="B8375">
        <v>202008</v>
      </c>
      <c r="C8375">
        <v>326</v>
      </c>
      <c r="D8375" t="s">
        <v>84</v>
      </c>
      <c r="E8375" s="9">
        <v>4562342690036</v>
      </c>
      <c r="F8375">
        <v>0</v>
      </c>
      <c r="G8375">
        <v>0</v>
      </c>
      <c r="H8375" t="s">
        <v>20</v>
      </c>
      <c r="I8375" t="s">
        <v>19</v>
      </c>
      <c r="J8375" t="s">
        <v>329</v>
      </c>
      <c r="K8375">
        <v>7</v>
      </c>
      <c r="L8375">
        <v>0</v>
      </c>
      <c r="M8375">
        <v>0</v>
      </c>
      <c r="N8375">
        <v>0</v>
      </c>
    </row>
    <row r="8376" spans="1:14" x14ac:dyDescent="0.15">
      <c r="A8376" t="str">
        <f t="shared" si="137"/>
        <v>202008_326_4562342690050</v>
      </c>
      <c r="B8376">
        <v>202008</v>
      </c>
      <c r="C8376">
        <v>326</v>
      </c>
      <c r="D8376" t="s">
        <v>84</v>
      </c>
      <c r="E8376" s="9">
        <v>4562342690050</v>
      </c>
      <c r="F8376">
        <v>0</v>
      </c>
      <c r="G8376">
        <v>0</v>
      </c>
      <c r="H8376" t="s">
        <v>22</v>
      </c>
      <c r="I8376" t="s">
        <v>19</v>
      </c>
      <c r="J8376" t="s">
        <v>329</v>
      </c>
      <c r="K8376">
        <v>6</v>
      </c>
      <c r="L8376">
        <v>0</v>
      </c>
      <c r="M8376">
        <v>0</v>
      </c>
      <c r="N8376">
        <v>0</v>
      </c>
    </row>
    <row r="8377" spans="1:14" x14ac:dyDescent="0.15">
      <c r="A8377" t="str">
        <f t="shared" si="137"/>
        <v>202008_326_4562342690043</v>
      </c>
      <c r="B8377">
        <v>202008</v>
      </c>
      <c r="C8377">
        <v>326</v>
      </c>
      <c r="D8377" t="s">
        <v>84</v>
      </c>
      <c r="E8377" s="9">
        <v>4562342690043</v>
      </c>
      <c r="F8377">
        <v>0</v>
      </c>
      <c r="G8377">
        <v>0</v>
      </c>
      <c r="H8377" t="s">
        <v>21</v>
      </c>
      <c r="I8377" t="s">
        <v>19</v>
      </c>
      <c r="J8377" t="s">
        <v>329</v>
      </c>
      <c r="K8377">
        <v>20</v>
      </c>
      <c r="L8377">
        <v>0</v>
      </c>
      <c r="M8377">
        <v>0</v>
      </c>
      <c r="N8377">
        <v>0</v>
      </c>
    </row>
    <row r="8378" spans="1:14" x14ac:dyDescent="0.15">
      <c r="A8378" t="str">
        <f t="shared" si="137"/>
        <v>202008_326_4562342690067</v>
      </c>
      <c r="B8378">
        <v>202008</v>
      </c>
      <c r="C8378">
        <v>326</v>
      </c>
      <c r="D8378" t="s">
        <v>84</v>
      </c>
      <c r="E8378" s="9">
        <v>4562342690067</v>
      </c>
      <c r="F8378">
        <v>0</v>
      </c>
      <c r="G8378">
        <v>0</v>
      </c>
      <c r="H8378" t="s">
        <v>23</v>
      </c>
      <c r="I8378" t="s">
        <v>19</v>
      </c>
      <c r="J8378" t="s">
        <v>329</v>
      </c>
      <c r="K8378">
        <v>24</v>
      </c>
      <c r="L8378">
        <v>0</v>
      </c>
      <c r="M8378">
        <v>0</v>
      </c>
      <c r="N8378">
        <v>0</v>
      </c>
    </row>
    <row r="8379" spans="1:14" x14ac:dyDescent="0.15">
      <c r="A8379" t="str">
        <f t="shared" si="137"/>
        <v>202008_326_4562342690074</v>
      </c>
      <c r="B8379">
        <v>202008</v>
      </c>
      <c r="C8379">
        <v>326</v>
      </c>
      <c r="D8379" t="s">
        <v>84</v>
      </c>
      <c r="E8379" s="9">
        <v>4562342690074</v>
      </c>
      <c r="F8379">
        <v>0</v>
      </c>
      <c r="G8379">
        <v>0</v>
      </c>
      <c r="H8379" t="s">
        <v>24</v>
      </c>
      <c r="I8379" t="s">
        <v>19</v>
      </c>
      <c r="J8379" t="s">
        <v>329</v>
      </c>
      <c r="K8379">
        <v>16</v>
      </c>
      <c r="L8379">
        <v>0</v>
      </c>
      <c r="M8379">
        <v>0</v>
      </c>
      <c r="N8379">
        <v>0</v>
      </c>
    </row>
    <row r="8380" spans="1:14" x14ac:dyDescent="0.15">
      <c r="A8380" t="str">
        <f t="shared" si="137"/>
        <v>202008_326_4562342690081</v>
      </c>
      <c r="B8380">
        <v>202008</v>
      </c>
      <c r="C8380">
        <v>326</v>
      </c>
      <c r="D8380" t="s">
        <v>84</v>
      </c>
      <c r="E8380" s="9">
        <v>4562342690081</v>
      </c>
      <c r="F8380">
        <v>0</v>
      </c>
      <c r="G8380">
        <v>0</v>
      </c>
      <c r="H8380" t="s">
        <v>25</v>
      </c>
      <c r="I8380" t="s">
        <v>19</v>
      </c>
      <c r="J8380" t="s">
        <v>329</v>
      </c>
      <c r="K8380">
        <v>4</v>
      </c>
      <c r="L8380">
        <v>0</v>
      </c>
      <c r="M8380">
        <v>0</v>
      </c>
      <c r="N8380">
        <v>0</v>
      </c>
    </row>
    <row r="8381" spans="1:14" x14ac:dyDescent="0.15">
      <c r="A8381" t="str">
        <f t="shared" si="137"/>
        <v>202008_343_4562342690029</v>
      </c>
      <c r="B8381">
        <v>202008</v>
      </c>
      <c r="C8381">
        <v>343</v>
      </c>
      <c r="D8381" t="s">
        <v>88</v>
      </c>
      <c r="E8381" s="9">
        <v>4562342690029</v>
      </c>
      <c r="F8381">
        <v>0</v>
      </c>
      <c r="G8381">
        <v>0</v>
      </c>
      <c r="H8381" t="s">
        <v>18</v>
      </c>
      <c r="I8381" t="s">
        <v>19</v>
      </c>
      <c r="J8381" t="s">
        <v>329</v>
      </c>
      <c r="K8381">
        <v>16</v>
      </c>
      <c r="L8381">
        <v>0</v>
      </c>
      <c r="M8381">
        <v>0</v>
      </c>
      <c r="N8381">
        <v>0</v>
      </c>
    </row>
    <row r="8382" spans="1:14" x14ac:dyDescent="0.15">
      <c r="A8382" t="str">
        <f t="shared" si="137"/>
        <v>202008_343_4562342690036</v>
      </c>
      <c r="B8382">
        <v>202008</v>
      </c>
      <c r="C8382">
        <v>343</v>
      </c>
      <c r="D8382" t="s">
        <v>88</v>
      </c>
      <c r="E8382" s="9">
        <v>4562342690036</v>
      </c>
      <c r="F8382">
        <v>0</v>
      </c>
      <c r="G8382">
        <v>0</v>
      </c>
      <c r="H8382" t="s">
        <v>20</v>
      </c>
      <c r="I8382" t="s">
        <v>19</v>
      </c>
      <c r="J8382" t="s">
        <v>329</v>
      </c>
      <c r="K8382">
        <v>2</v>
      </c>
      <c r="L8382">
        <v>0</v>
      </c>
      <c r="M8382">
        <v>0</v>
      </c>
      <c r="N8382">
        <v>0</v>
      </c>
    </row>
    <row r="8383" spans="1:14" x14ac:dyDescent="0.15">
      <c r="A8383" t="str">
        <f t="shared" si="137"/>
        <v>202008_343_4562342690050</v>
      </c>
      <c r="B8383">
        <v>202008</v>
      </c>
      <c r="C8383">
        <v>343</v>
      </c>
      <c r="D8383" t="s">
        <v>88</v>
      </c>
      <c r="E8383" s="9">
        <v>4562342690050</v>
      </c>
      <c r="F8383">
        <v>0</v>
      </c>
      <c r="G8383">
        <v>0</v>
      </c>
      <c r="H8383" t="s">
        <v>22</v>
      </c>
      <c r="I8383" t="s">
        <v>19</v>
      </c>
      <c r="J8383" t="s">
        <v>329</v>
      </c>
      <c r="K8383">
        <v>3</v>
      </c>
      <c r="L8383">
        <v>0</v>
      </c>
      <c r="M8383">
        <v>0</v>
      </c>
      <c r="N8383">
        <v>0</v>
      </c>
    </row>
    <row r="8384" spans="1:14" x14ac:dyDescent="0.15">
      <c r="A8384" t="str">
        <f t="shared" si="137"/>
        <v>202008_343_4562342690043</v>
      </c>
      <c r="B8384">
        <v>202008</v>
      </c>
      <c r="C8384">
        <v>343</v>
      </c>
      <c r="D8384" t="s">
        <v>88</v>
      </c>
      <c r="E8384" s="9">
        <v>4562342690043</v>
      </c>
      <c r="F8384">
        <v>0</v>
      </c>
      <c r="G8384">
        <v>0</v>
      </c>
      <c r="H8384" t="s">
        <v>21</v>
      </c>
      <c r="I8384" t="s">
        <v>19</v>
      </c>
      <c r="J8384" t="s">
        <v>329</v>
      </c>
      <c r="K8384">
        <v>10</v>
      </c>
      <c r="L8384">
        <v>0</v>
      </c>
      <c r="M8384">
        <v>0</v>
      </c>
      <c r="N8384">
        <v>0</v>
      </c>
    </row>
    <row r="8385" spans="1:14" x14ac:dyDescent="0.15">
      <c r="A8385" t="str">
        <f t="shared" si="137"/>
        <v>202008_343_4562342690067</v>
      </c>
      <c r="B8385">
        <v>202008</v>
      </c>
      <c r="C8385">
        <v>343</v>
      </c>
      <c r="D8385" t="s">
        <v>88</v>
      </c>
      <c r="E8385" s="9">
        <v>4562342690067</v>
      </c>
      <c r="F8385">
        <v>0</v>
      </c>
      <c r="G8385">
        <v>0</v>
      </c>
      <c r="H8385" t="s">
        <v>23</v>
      </c>
      <c r="I8385" t="s">
        <v>19</v>
      </c>
      <c r="J8385" t="s">
        <v>329</v>
      </c>
      <c r="K8385">
        <v>18</v>
      </c>
      <c r="L8385">
        <v>0</v>
      </c>
      <c r="M8385">
        <v>0</v>
      </c>
      <c r="N8385">
        <v>0</v>
      </c>
    </row>
    <row r="8386" spans="1:14" x14ac:dyDescent="0.15">
      <c r="A8386" t="str">
        <f t="shared" si="137"/>
        <v>202008_343_4562342690074</v>
      </c>
      <c r="B8386">
        <v>202008</v>
      </c>
      <c r="C8386">
        <v>343</v>
      </c>
      <c r="D8386" t="s">
        <v>88</v>
      </c>
      <c r="E8386" s="9">
        <v>4562342690074</v>
      </c>
      <c r="F8386">
        <v>0</v>
      </c>
      <c r="G8386">
        <v>0</v>
      </c>
      <c r="H8386" t="s">
        <v>24</v>
      </c>
      <c r="I8386" t="s">
        <v>19</v>
      </c>
      <c r="J8386" t="s">
        <v>329</v>
      </c>
      <c r="K8386">
        <v>12</v>
      </c>
      <c r="L8386">
        <v>0</v>
      </c>
      <c r="M8386">
        <v>0</v>
      </c>
      <c r="N8386">
        <v>0</v>
      </c>
    </row>
    <row r="8387" spans="1:14" x14ac:dyDescent="0.15">
      <c r="A8387" t="str">
        <f t="shared" si="137"/>
        <v>202008_343_4562342690081</v>
      </c>
      <c r="B8387">
        <v>202008</v>
      </c>
      <c r="C8387">
        <v>343</v>
      </c>
      <c r="D8387" t="s">
        <v>88</v>
      </c>
      <c r="E8387" s="9">
        <v>4562342690081</v>
      </c>
      <c r="F8387">
        <v>0</v>
      </c>
      <c r="G8387">
        <v>0</v>
      </c>
      <c r="H8387" t="s">
        <v>25</v>
      </c>
      <c r="I8387" t="s">
        <v>19</v>
      </c>
      <c r="J8387" t="s">
        <v>329</v>
      </c>
      <c r="K8387">
        <v>3</v>
      </c>
      <c r="L8387">
        <v>0</v>
      </c>
      <c r="M8387">
        <v>0</v>
      </c>
      <c r="N8387">
        <v>0</v>
      </c>
    </row>
    <row r="8388" spans="1:14" x14ac:dyDescent="0.15">
      <c r="A8388" t="str">
        <f t="shared" si="137"/>
        <v>202008_348_4562342690029</v>
      </c>
      <c r="B8388">
        <v>202008</v>
      </c>
      <c r="C8388">
        <v>348</v>
      </c>
      <c r="D8388" t="s">
        <v>89</v>
      </c>
      <c r="E8388" s="9">
        <v>4562342690029</v>
      </c>
      <c r="F8388">
        <v>0</v>
      </c>
      <c r="G8388">
        <v>0</v>
      </c>
      <c r="H8388" t="s">
        <v>18</v>
      </c>
      <c r="I8388" t="s">
        <v>19</v>
      </c>
      <c r="J8388" t="s">
        <v>329</v>
      </c>
      <c r="K8388">
        <v>17</v>
      </c>
      <c r="L8388">
        <v>0</v>
      </c>
      <c r="M8388">
        <v>0</v>
      </c>
      <c r="N8388">
        <v>0</v>
      </c>
    </row>
    <row r="8389" spans="1:14" x14ac:dyDescent="0.15">
      <c r="A8389" t="str">
        <f t="shared" si="137"/>
        <v>202008_348_4562342690036</v>
      </c>
      <c r="B8389">
        <v>202008</v>
      </c>
      <c r="C8389">
        <v>348</v>
      </c>
      <c r="D8389" t="s">
        <v>89</v>
      </c>
      <c r="E8389" s="9">
        <v>4562342690036</v>
      </c>
      <c r="F8389">
        <v>0</v>
      </c>
      <c r="G8389">
        <v>0</v>
      </c>
      <c r="H8389" t="s">
        <v>20</v>
      </c>
      <c r="I8389" t="s">
        <v>19</v>
      </c>
      <c r="J8389" t="s">
        <v>329</v>
      </c>
      <c r="K8389">
        <v>5</v>
      </c>
      <c r="L8389">
        <v>0</v>
      </c>
      <c r="M8389">
        <v>0</v>
      </c>
      <c r="N8389">
        <v>0</v>
      </c>
    </row>
    <row r="8390" spans="1:14" x14ac:dyDescent="0.15">
      <c r="A8390" t="str">
        <f t="shared" si="137"/>
        <v>202008_348_4562342690050</v>
      </c>
      <c r="B8390">
        <v>202008</v>
      </c>
      <c r="C8390">
        <v>348</v>
      </c>
      <c r="D8390" t="s">
        <v>89</v>
      </c>
      <c r="E8390" s="9">
        <v>4562342690050</v>
      </c>
      <c r="F8390">
        <v>0</v>
      </c>
      <c r="G8390">
        <v>0</v>
      </c>
      <c r="H8390" t="s">
        <v>22</v>
      </c>
      <c r="I8390" t="s">
        <v>19</v>
      </c>
      <c r="J8390" t="s">
        <v>329</v>
      </c>
      <c r="K8390">
        <v>3</v>
      </c>
      <c r="L8390">
        <v>0</v>
      </c>
      <c r="M8390">
        <v>0</v>
      </c>
      <c r="N8390">
        <v>0</v>
      </c>
    </row>
    <row r="8391" spans="1:14" x14ac:dyDescent="0.15">
      <c r="A8391" t="str">
        <f t="shared" si="137"/>
        <v>202008_348_4562342690043</v>
      </c>
      <c r="B8391">
        <v>202008</v>
      </c>
      <c r="C8391">
        <v>348</v>
      </c>
      <c r="D8391" t="s">
        <v>89</v>
      </c>
      <c r="E8391" s="9">
        <v>4562342690043</v>
      </c>
      <c r="F8391">
        <v>0</v>
      </c>
      <c r="G8391">
        <v>0</v>
      </c>
      <c r="H8391" t="s">
        <v>21</v>
      </c>
      <c r="I8391" t="s">
        <v>19</v>
      </c>
      <c r="J8391" t="s">
        <v>329</v>
      </c>
      <c r="K8391">
        <v>8</v>
      </c>
      <c r="L8391">
        <v>0</v>
      </c>
      <c r="M8391">
        <v>0</v>
      </c>
      <c r="N8391">
        <v>0</v>
      </c>
    </row>
    <row r="8392" spans="1:14" x14ac:dyDescent="0.15">
      <c r="A8392" t="str">
        <f t="shared" si="137"/>
        <v>202008_348_4562342690067</v>
      </c>
      <c r="B8392">
        <v>202008</v>
      </c>
      <c r="C8392">
        <v>348</v>
      </c>
      <c r="D8392" t="s">
        <v>89</v>
      </c>
      <c r="E8392" s="9">
        <v>4562342690067</v>
      </c>
      <c r="F8392">
        <v>0</v>
      </c>
      <c r="G8392">
        <v>0</v>
      </c>
      <c r="H8392" t="s">
        <v>23</v>
      </c>
      <c r="I8392" t="s">
        <v>19</v>
      </c>
      <c r="J8392" t="s">
        <v>329</v>
      </c>
      <c r="K8392">
        <v>21</v>
      </c>
      <c r="L8392">
        <v>0</v>
      </c>
      <c r="M8392">
        <v>0</v>
      </c>
      <c r="N8392">
        <v>0</v>
      </c>
    </row>
    <row r="8393" spans="1:14" x14ac:dyDescent="0.15">
      <c r="A8393" t="str">
        <f t="shared" si="137"/>
        <v>202008_348_4562342690074</v>
      </c>
      <c r="B8393">
        <v>202008</v>
      </c>
      <c r="C8393">
        <v>348</v>
      </c>
      <c r="D8393" t="s">
        <v>89</v>
      </c>
      <c r="E8393" s="9">
        <v>4562342690074</v>
      </c>
      <c r="F8393">
        <v>0</v>
      </c>
      <c r="G8393">
        <v>0</v>
      </c>
      <c r="H8393" t="s">
        <v>24</v>
      </c>
      <c r="I8393" t="s">
        <v>19</v>
      </c>
      <c r="J8393" t="s">
        <v>329</v>
      </c>
      <c r="K8393">
        <v>16</v>
      </c>
      <c r="L8393">
        <v>0</v>
      </c>
      <c r="M8393">
        <v>0</v>
      </c>
      <c r="N8393">
        <v>0</v>
      </c>
    </row>
    <row r="8394" spans="1:14" x14ac:dyDescent="0.15">
      <c r="A8394" t="str">
        <f t="shared" si="137"/>
        <v>202008_348_4562342690081</v>
      </c>
      <c r="B8394">
        <v>202008</v>
      </c>
      <c r="C8394">
        <v>348</v>
      </c>
      <c r="D8394" t="s">
        <v>89</v>
      </c>
      <c r="E8394" s="9">
        <v>4562342690081</v>
      </c>
      <c r="F8394">
        <v>0</v>
      </c>
      <c r="G8394">
        <v>0</v>
      </c>
      <c r="H8394" t="s">
        <v>25</v>
      </c>
      <c r="I8394" t="s">
        <v>19</v>
      </c>
      <c r="J8394" t="s">
        <v>329</v>
      </c>
      <c r="K8394">
        <v>3</v>
      </c>
      <c r="L8394">
        <v>0</v>
      </c>
      <c r="M8394">
        <v>0</v>
      </c>
      <c r="N8394">
        <v>0</v>
      </c>
    </row>
    <row r="8395" spans="1:14" x14ac:dyDescent="0.15">
      <c r="A8395" t="str">
        <f t="shared" si="137"/>
        <v>202008_364_4562342690029</v>
      </c>
      <c r="B8395">
        <v>202008</v>
      </c>
      <c r="C8395">
        <v>364</v>
      </c>
      <c r="D8395" t="s">
        <v>92</v>
      </c>
      <c r="E8395" s="9">
        <v>4562342690029</v>
      </c>
      <c r="F8395">
        <v>0</v>
      </c>
      <c r="G8395">
        <v>0</v>
      </c>
      <c r="H8395" t="s">
        <v>18</v>
      </c>
      <c r="I8395" t="s">
        <v>19</v>
      </c>
      <c r="J8395" t="s">
        <v>329</v>
      </c>
      <c r="K8395">
        <v>15</v>
      </c>
      <c r="L8395">
        <v>0</v>
      </c>
      <c r="M8395">
        <v>0</v>
      </c>
      <c r="N8395">
        <v>0</v>
      </c>
    </row>
    <row r="8396" spans="1:14" x14ac:dyDescent="0.15">
      <c r="A8396" t="str">
        <f t="shared" si="137"/>
        <v>202008_364_4562342690036</v>
      </c>
      <c r="B8396">
        <v>202008</v>
      </c>
      <c r="C8396">
        <v>364</v>
      </c>
      <c r="D8396" t="s">
        <v>92</v>
      </c>
      <c r="E8396" s="9">
        <v>4562342690036</v>
      </c>
      <c r="F8396">
        <v>0</v>
      </c>
      <c r="G8396">
        <v>0</v>
      </c>
      <c r="H8396" t="s">
        <v>20</v>
      </c>
      <c r="I8396" t="s">
        <v>19</v>
      </c>
      <c r="J8396" t="s">
        <v>329</v>
      </c>
      <c r="K8396">
        <v>3</v>
      </c>
      <c r="L8396">
        <v>0</v>
      </c>
      <c r="M8396">
        <v>0</v>
      </c>
      <c r="N8396">
        <v>0</v>
      </c>
    </row>
    <row r="8397" spans="1:14" x14ac:dyDescent="0.15">
      <c r="A8397" t="str">
        <f t="shared" si="137"/>
        <v>202008_364_4562342690050</v>
      </c>
      <c r="B8397">
        <v>202008</v>
      </c>
      <c r="C8397">
        <v>364</v>
      </c>
      <c r="D8397" t="s">
        <v>92</v>
      </c>
      <c r="E8397" s="9">
        <v>4562342690050</v>
      </c>
      <c r="F8397">
        <v>0</v>
      </c>
      <c r="G8397">
        <v>0</v>
      </c>
      <c r="H8397" t="s">
        <v>22</v>
      </c>
      <c r="I8397" t="s">
        <v>19</v>
      </c>
      <c r="J8397" t="s">
        <v>329</v>
      </c>
      <c r="K8397">
        <v>2</v>
      </c>
      <c r="L8397">
        <v>0</v>
      </c>
      <c r="M8397">
        <v>0</v>
      </c>
      <c r="N8397">
        <v>0</v>
      </c>
    </row>
    <row r="8398" spans="1:14" x14ac:dyDescent="0.15">
      <c r="A8398" t="str">
        <f t="shared" si="137"/>
        <v>202008_364_4562342690043</v>
      </c>
      <c r="B8398">
        <v>202008</v>
      </c>
      <c r="C8398">
        <v>364</v>
      </c>
      <c r="D8398" t="s">
        <v>92</v>
      </c>
      <c r="E8398" s="9">
        <v>4562342690043</v>
      </c>
      <c r="F8398">
        <v>0</v>
      </c>
      <c r="G8398">
        <v>0</v>
      </c>
      <c r="H8398" t="s">
        <v>21</v>
      </c>
      <c r="I8398" t="s">
        <v>19</v>
      </c>
      <c r="J8398" t="s">
        <v>329</v>
      </c>
      <c r="K8398">
        <v>9</v>
      </c>
      <c r="L8398">
        <v>1</v>
      </c>
      <c r="M8398">
        <v>0</v>
      </c>
      <c r="N8398">
        <v>0</v>
      </c>
    </row>
    <row r="8399" spans="1:14" x14ac:dyDescent="0.15">
      <c r="A8399" t="str">
        <f t="shared" si="137"/>
        <v>202008_364_4562342690067</v>
      </c>
      <c r="B8399">
        <v>202008</v>
      </c>
      <c r="C8399">
        <v>364</v>
      </c>
      <c r="D8399" t="s">
        <v>92</v>
      </c>
      <c r="E8399" s="9">
        <v>4562342690067</v>
      </c>
      <c r="F8399">
        <v>0</v>
      </c>
      <c r="G8399">
        <v>0</v>
      </c>
      <c r="H8399" t="s">
        <v>23</v>
      </c>
      <c r="I8399" t="s">
        <v>19</v>
      </c>
      <c r="J8399" t="s">
        <v>329</v>
      </c>
      <c r="K8399">
        <v>14</v>
      </c>
      <c r="L8399">
        <v>0</v>
      </c>
      <c r="M8399">
        <v>0</v>
      </c>
      <c r="N8399">
        <v>0</v>
      </c>
    </row>
    <row r="8400" spans="1:14" x14ac:dyDescent="0.15">
      <c r="A8400" t="str">
        <f t="shared" si="137"/>
        <v>202008_364_4562342690074</v>
      </c>
      <c r="B8400">
        <v>202008</v>
      </c>
      <c r="C8400">
        <v>364</v>
      </c>
      <c r="D8400" t="s">
        <v>92</v>
      </c>
      <c r="E8400" s="9">
        <v>4562342690074</v>
      </c>
      <c r="F8400">
        <v>0</v>
      </c>
      <c r="G8400">
        <v>0</v>
      </c>
      <c r="H8400" t="s">
        <v>24</v>
      </c>
      <c r="I8400" t="s">
        <v>19</v>
      </c>
      <c r="J8400" t="s">
        <v>329</v>
      </c>
      <c r="K8400">
        <v>10</v>
      </c>
      <c r="L8400">
        <v>1</v>
      </c>
      <c r="M8400">
        <v>0</v>
      </c>
      <c r="N8400">
        <v>0</v>
      </c>
    </row>
    <row r="8401" spans="1:14" x14ac:dyDescent="0.15">
      <c r="A8401" t="str">
        <f t="shared" si="137"/>
        <v>202008_364_4562342690081</v>
      </c>
      <c r="B8401">
        <v>202008</v>
      </c>
      <c r="C8401">
        <v>364</v>
      </c>
      <c r="D8401" t="s">
        <v>92</v>
      </c>
      <c r="E8401" s="9">
        <v>4562342690081</v>
      </c>
      <c r="F8401">
        <v>0</v>
      </c>
      <c r="G8401">
        <v>0</v>
      </c>
      <c r="H8401" t="s">
        <v>25</v>
      </c>
      <c r="I8401" t="s">
        <v>19</v>
      </c>
      <c r="J8401" t="s">
        <v>329</v>
      </c>
      <c r="K8401">
        <v>3</v>
      </c>
      <c r="L8401">
        <v>1</v>
      </c>
      <c r="M8401">
        <v>0</v>
      </c>
      <c r="N8401">
        <v>0</v>
      </c>
    </row>
    <row r="8402" spans="1:14" x14ac:dyDescent="0.15">
      <c r="A8402" t="str">
        <f t="shared" si="137"/>
        <v>202008_397_4562342690029</v>
      </c>
      <c r="B8402">
        <v>202008</v>
      </c>
      <c r="C8402">
        <v>397</v>
      </c>
      <c r="D8402" t="s">
        <v>104</v>
      </c>
      <c r="E8402" s="9">
        <v>4562342690029</v>
      </c>
      <c r="F8402">
        <v>0</v>
      </c>
      <c r="G8402">
        <v>0</v>
      </c>
      <c r="H8402" t="s">
        <v>18</v>
      </c>
      <c r="I8402" t="s">
        <v>19</v>
      </c>
      <c r="J8402" t="s">
        <v>329</v>
      </c>
      <c r="K8402">
        <v>12</v>
      </c>
      <c r="L8402">
        <v>0</v>
      </c>
      <c r="M8402">
        <v>0</v>
      </c>
      <c r="N8402">
        <v>0</v>
      </c>
    </row>
    <row r="8403" spans="1:14" x14ac:dyDescent="0.15">
      <c r="A8403" t="str">
        <f t="shared" si="137"/>
        <v>202008_397_4562342690036</v>
      </c>
      <c r="B8403">
        <v>202008</v>
      </c>
      <c r="C8403">
        <v>397</v>
      </c>
      <c r="D8403" t="s">
        <v>104</v>
      </c>
      <c r="E8403" s="9">
        <v>4562342690036</v>
      </c>
      <c r="F8403">
        <v>0</v>
      </c>
      <c r="G8403">
        <v>0</v>
      </c>
      <c r="H8403" t="s">
        <v>20</v>
      </c>
      <c r="I8403" t="s">
        <v>19</v>
      </c>
      <c r="J8403" t="s">
        <v>329</v>
      </c>
      <c r="K8403">
        <v>5</v>
      </c>
      <c r="L8403">
        <v>0</v>
      </c>
      <c r="M8403">
        <v>0</v>
      </c>
      <c r="N8403">
        <v>0</v>
      </c>
    </row>
    <row r="8404" spans="1:14" x14ac:dyDescent="0.15">
      <c r="A8404" t="str">
        <f t="shared" si="137"/>
        <v>202008_397_4562342690050</v>
      </c>
      <c r="B8404">
        <v>202008</v>
      </c>
      <c r="C8404">
        <v>397</v>
      </c>
      <c r="D8404" t="s">
        <v>104</v>
      </c>
      <c r="E8404" s="9">
        <v>4562342690050</v>
      </c>
      <c r="F8404">
        <v>0</v>
      </c>
      <c r="G8404">
        <v>0</v>
      </c>
      <c r="H8404" t="s">
        <v>22</v>
      </c>
      <c r="I8404" t="s">
        <v>19</v>
      </c>
      <c r="J8404" t="s">
        <v>329</v>
      </c>
      <c r="K8404">
        <v>2</v>
      </c>
      <c r="L8404">
        <v>0</v>
      </c>
      <c r="M8404">
        <v>0</v>
      </c>
      <c r="N8404">
        <v>0</v>
      </c>
    </row>
    <row r="8405" spans="1:14" x14ac:dyDescent="0.15">
      <c r="A8405" t="str">
        <f t="shared" si="137"/>
        <v>202008_397_4562342690043</v>
      </c>
      <c r="B8405">
        <v>202008</v>
      </c>
      <c r="C8405">
        <v>397</v>
      </c>
      <c r="D8405" t="s">
        <v>104</v>
      </c>
      <c r="E8405" s="9">
        <v>4562342690043</v>
      </c>
      <c r="F8405">
        <v>0</v>
      </c>
      <c r="G8405">
        <v>0</v>
      </c>
      <c r="H8405" t="s">
        <v>21</v>
      </c>
      <c r="I8405" t="s">
        <v>19</v>
      </c>
      <c r="J8405" t="s">
        <v>329</v>
      </c>
      <c r="K8405">
        <v>5</v>
      </c>
      <c r="L8405">
        <v>0</v>
      </c>
      <c r="M8405">
        <v>0</v>
      </c>
      <c r="N8405">
        <v>0</v>
      </c>
    </row>
    <row r="8406" spans="1:14" x14ac:dyDescent="0.15">
      <c r="A8406" t="str">
        <f t="shared" si="137"/>
        <v>202008_397_4562342690067</v>
      </c>
      <c r="B8406">
        <v>202008</v>
      </c>
      <c r="C8406">
        <v>397</v>
      </c>
      <c r="D8406" t="s">
        <v>104</v>
      </c>
      <c r="E8406" s="9">
        <v>4562342690067</v>
      </c>
      <c r="F8406">
        <v>0</v>
      </c>
      <c r="G8406">
        <v>0</v>
      </c>
      <c r="H8406" t="s">
        <v>23</v>
      </c>
      <c r="I8406" t="s">
        <v>19</v>
      </c>
      <c r="J8406" t="s">
        <v>329</v>
      </c>
      <c r="K8406">
        <v>14</v>
      </c>
      <c r="L8406">
        <v>1</v>
      </c>
      <c r="M8406">
        <v>0</v>
      </c>
      <c r="N8406">
        <v>0</v>
      </c>
    </row>
    <row r="8407" spans="1:14" x14ac:dyDescent="0.15">
      <c r="A8407" t="str">
        <f t="shared" si="137"/>
        <v>202008_397_4562342690074</v>
      </c>
      <c r="B8407">
        <v>202008</v>
      </c>
      <c r="C8407">
        <v>397</v>
      </c>
      <c r="D8407" t="s">
        <v>104</v>
      </c>
      <c r="E8407" s="9">
        <v>4562342690074</v>
      </c>
      <c r="F8407">
        <v>0</v>
      </c>
      <c r="G8407">
        <v>0</v>
      </c>
      <c r="H8407" t="s">
        <v>24</v>
      </c>
      <c r="I8407" t="s">
        <v>19</v>
      </c>
      <c r="J8407" t="s">
        <v>329</v>
      </c>
      <c r="K8407">
        <v>11</v>
      </c>
      <c r="L8407">
        <v>0</v>
      </c>
      <c r="M8407">
        <v>0</v>
      </c>
      <c r="N8407">
        <v>0</v>
      </c>
    </row>
    <row r="8408" spans="1:14" x14ac:dyDescent="0.15">
      <c r="A8408" t="str">
        <f t="shared" si="137"/>
        <v>202008_397_4562342690081</v>
      </c>
      <c r="B8408">
        <v>202008</v>
      </c>
      <c r="C8408">
        <v>397</v>
      </c>
      <c r="D8408" t="s">
        <v>104</v>
      </c>
      <c r="E8408" s="9">
        <v>4562342690081</v>
      </c>
      <c r="F8408">
        <v>0</v>
      </c>
      <c r="G8408">
        <v>0</v>
      </c>
      <c r="H8408" t="s">
        <v>25</v>
      </c>
      <c r="I8408" t="s">
        <v>19</v>
      </c>
      <c r="J8408" t="s">
        <v>329</v>
      </c>
      <c r="K8408">
        <v>2</v>
      </c>
      <c r="L8408">
        <v>0</v>
      </c>
      <c r="M8408">
        <v>0</v>
      </c>
      <c r="N8408">
        <v>0</v>
      </c>
    </row>
    <row r="8409" spans="1:14" x14ac:dyDescent="0.15">
      <c r="A8409" t="str">
        <f t="shared" si="137"/>
        <v>202008_415_4562342690029</v>
      </c>
      <c r="B8409">
        <v>202008</v>
      </c>
      <c r="C8409">
        <v>415</v>
      </c>
      <c r="D8409" t="s">
        <v>112</v>
      </c>
      <c r="E8409" s="9">
        <v>4562342690029</v>
      </c>
      <c r="F8409">
        <v>0</v>
      </c>
      <c r="G8409">
        <v>0</v>
      </c>
      <c r="H8409" t="s">
        <v>18</v>
      </c>
      <c r="I8409" t="s">
        <v>19</v>
      </c>
      <c r="J8409" t="s">
        <v>329</v>
      </c>
      <c r="K8409">
        <v>16</v>
      </c>
      <c r="L8409">
        <v>0</v>
      </c>
      <c r="M8409">
        <v>0</v>
      </c>
      <c r="N8409">
        <v>0</v>
      </c>
    </row>
    <row r="8410" spans="1:14" x14ac:dyDescent="0.15">
      <c r="A8410" t="str">
        <f t="shared" si="137"/>
        <v>202008_415_4562342690036</v>
      </c>
      <c r="B8410">
        <v>202008</v>
      </c>
      <c r="C8410">
        <v>415</v>
      </c>
      <c r="D8410" t="s">
        <v>112</v>
      </c>
      <c r="E8410" s="9">
        <v>4562342690036</v>
      </c>
      <c r="F8410">
        <v>0</v>
      </c>
      <c r="G8410">
        <v>0</v>
      </c>
      <c r="H8410" t="s">
        <v>20</v>
      </c>
      <c r="I8410" t="s">
        <v>19</v>
      </c>
      <c r="J8410" t="s">
        <v>329</v>
      </c>
      <c r="K8410">
        <v>8</v>
      </c>
      <c r="L8410">
        <v>0</v>
      </c>
      <c r="M8410">
        <v>0</v>
      </c>
      <c r="N8410">
        <v>0</v>
      </c>
    </row>
    <row r="8411" spans="1:14" x14ac:dyDescent="0.15">
      <c r="A8411" t="str">
        <f t="shared" si="137"/>
        <v>202008_415_4562342690050</v>
      </c>
      <c r="B8411">
        <v>202008</v>
      </c>
      <c r="C8411">
        <v>415</v>
      </c>
      <c r="D8411" t="s">
        <v>112</v>
      </c>
      <c r="E8411" s="9">
        <v>4562342690050</v>
      </c>
      <c r="F8411">
        <v>0</v>
      </c>
      <c r="G8411">
        <v>0</v>
      </c>
      <c r="H8411" t="s">
        <v>22</v>
      </c>
      <c r="I8411" t="s">
        <v>19</v>
      </c>
      <c r="J8411" t="s">
        <v>329</v>
      </c>
      <c r="K8411">
        <v>3</v>
      </c>
      <c r="L8411">
        <v>0</v>
      </c>
      <c r="M8411">
        <v>0</v>
      </c>
      <c r="N8411">
        <v>0</v>
      </c>
    </row>
    <row r="8412" spans="1:14" x14ac:dyDescent="0.15">
      <c r="A8412" t="str">
        <f t="shared" si="137"/>
        <v>202008_415_4562342690043</v>
      </c>
      <c r="B8412">
        <v>202008</v>
      </c>
      <c r="C8412">
        <v>415</v>
      </c>
      <c r="D8412" t="s">
        <v>112</v>
      </c>
      <c r="E8412" s="9">
        <v>4562342690043</v>
      </c>
      <c r="F8412">
        <v>0</v>
      </c>
      <c r="G8412">
        <v>0</v>
      </c>
      <c r="H8412" t="s">
        <v>21</v>
      </c>
      <c r="I8412" t="s">
        <v>19</v>
      </c>
      <c r="J8412" t="s">
        <v>329</v>
      </c>
      <c r="K8412">
        <v>8</v>
      </c>
      <c r="L8412">
        <v>0</v>
      </c>
      <c r="M8412">
        <v>0</v>
      </c>
      <c r="N8412">
        <v>0</v>
      </c>
    </row>
    <row r="8413" spans="1:14" x14ac:dyDescent="0.15">
      <c r="A8413" t="str">
        <f t="shared" si="137"/>
        <v>202008_415_4562342690067</v>
      </c>
      <c r="B8413">
        <v>202008</v>
      </c>
      <c r="C8413">
        <v>415</v>
      </c>
      <c r="D8413" t="s">
        <v>112</v>
      </c>
      <c r="E8413" s="9">
        <v>4562342690067</v>
      </c>
      <c r="F8413">
        <v>0</v>
      </c>
      <c r="G8413">
        <v>0</v>
      </c>
      <c r="H8413" t="s">
        <v>23</v>
      </c>
      <c r="I8413" t="s">
        <v>19</v>
      </c>
      <c r="J8413" t="s">
        <v>329</v>
      </c>
      <c r="K8413">
        <v>13</v>
      </c>
      <c r="L8413">
        <v>0</v>
      </c>
      <c r="M8413">
        <v>0</v>
      </c>
      <c r="N8413">
        <v>0</v>
      </c>
    </row>
    <row r="8414" spans="1:14" x14ac:dyDescent="0.15">
      <c r="A8414" t="str">
        <f t="shared" si="137"/>
        <v>202008_415_4562342690074</v>
      </c>
      <c r="B8414">
        <v>202008</v>
      </c>
      <c r="C8414">
        <v>415</v>
      </c>
      <c r="D8414" t="s">
        <v>112</v>
      </c>
      <c r="E8414" s="9">
        <v>4562342690074</v>
      </c>
      <c r="F8414">
        <v>0</v>
      </c>
      <c r="G8414">
        <v>0</v>
      </c>
      <c r="H8414" t="s">
        <v>24</v>
      </c>
      <c r="I8414" t="s">
        <v>19</v>
      </c>
      <c r="J8414" t="s">
        <v>329</v>
      </c>
      <c r="K8414">
        <v>15</v>
      </c>
      <c r="L8414">
        <v>0</v>
      </c>
      <c r="M8414">
        <v>0</v>
      </c>
      <c r="N8414">
        <v>0</v>
      </c>
    </row>
    <row r="8415" spans="1:14" x14ac:dyDescent="0.15">
      <c r="A8415" t="str">
        <f t="shared" si="137"/>
        <v>202008_415_4562342690081</v>
      </c>
      <c r="B8415">
        <v>202008</v>
      </c>
      <c r="C8415">
        <v>415</v>
      </c>
      <c r="D8415" t="s">
        <v>112</v>
      </c>
      <c r="E8415" s="9">
        <v>4562342690081</v>
      </c>
      <c r="F8415">
        <v>0</v>
      </c>
      <c r="G8415">
        <v>0</v>
      </c>
      <c r="H8415" t="s">
        <v>25</v>
      </c>
      <c r="I8415" t="s">
        <v>19</v>
      </c>
      <c r="J8415" t="s">
        <v>329</v>
      </c>
      <c r="K8415">
        <v>1</v>
      </c>
      <c r="L8415">
        <v>0</v>
      </c>
      <c r="M8415">
        <v>0</v>
      </c>
      <c r="N8415">
        <v>0</v>
      </c>
    </row>
    <row r="8416" spans="1:14" x14ac:dyDescent="0.15">
      <c r="A8416" t="str">
        <f t="shared" si="137"/>
        <v>202008_446_4562342690029</v>
      </c>
      <c r="B8416">
        <v>202008</v>
      </c>
      <c r="C8416">
        <v>446</v>
      </c>
      <c r="D8416" t="s">
        <v>121</v>
      </c>
      <c r="E8416" s="9">
        <v>4562342690029</v>
      </c>
      <c r="F8416">
        <v>0</v>
      </c>
      <c r="G8416">
        <v>0</v>
      </c>
      <c r="H8416" t="s">
        <v>18</v>
      </c>
      <c r="I8416" t="s">
        <v>19</v>
      </c>
      <c r="J8416" t="s">
        <v>329</v>
      </c>
      <c r="K8416">
        <v>12</v>
      </c>
      <c r="L8416">
        <v>1</v>
      </c>
      <c r="M8416">
        <v>0</v>
      </c>
      <c r="N8416">
        <v>0</v>
      </c>
    </row>
    <row r="8417" spans="1:14" x14ac:dyDescent="0.15">
      <c r="A8417" t="str">
        <f t="shared" si="137"/>
        <v>202008_446_4562342690036</v>
      </c>
      <c r="B8417">
        <v>202008</v>
      </c>
      <c r="C8417">
        <v>446</v>
      </c>
      <c r="D8417" t="s">
        <v>121</v>
      </c>
      <c r="E8417" s="9">
        <v>4562342690036</v>
      </c>
      <c r="F8417">
        <v>0</v>
      </c>
      <c r="G8417">
        <v>0</v>
      </c>
      <c r="H8417" t="s">
        <v>20</v>
      </c>
      <c r="I8417" t="s">
        <v>19</v>
      </c>
      <c r="J8417" t="s">
        <v>329</v>
      </c>
      <c r="K8417">
        <v>3</v>
      </c>
      <c r="L8417">
        <v>1</v>
      </c>
      <c r="M8417">
        <v>0</v>
      </c>
      <c r="N8417">
        <v>0</v>
      </c>
    </row>
    <row r="8418" spans="1:14" x14ac:dyDescent="0.15">
      <c r="A8418" t="str">
        <f t="shared" si="137"/>
        <v>202008_446_4562342690050</v>
      </c>
      <c r="B8418">
        <v>202008</v>
      </c>
      <c r="C8418">
        <v>446</v>
      </c>
      <c r="D8418" t="s">
        <v>121</v>
      </c>
      <c r="E8418" s="9">
        <v>4562342690050</v>
      </c>
      <c r="F8418">
        <v>0</v>
      </c>
      <c r="G8418">
        <v>0</v>
      </c>
      <c r="H8418" t="s">
        <v>22</v>
      </c>
      <c r="I8418" t="s">
        <v>19</v>
      </c>
      <c r="J8418" t="s">
        <v>329</v>
      </c>
      <c r="K8418">
        <v>4</v>
      </c>
      <c r="L8418">
        <v>0</v>
      </c>
      <c r="M8418">
        <v>0</v>
      </c>
      <c r="N8418">
        <v>0</v>
      </c>
    </row>
    <row r="8419" spans="1:14" x14ac:dyDescent="0.15">
      <c r="A8419" t="str">
        <f t="shared" si="137"/>
        <v>202008_446_4562342690043</v>
      </c>
      <c r="B8419">
        <v>202008</v>
      </c>
      <c r="C8419">
        <v>446</v>
      </c>
      <c r="D8419" t="s">
        <v>121</v>
      </c>
      <c r="E8419" s="9">
        <v>4562342690043</v>
      </c>
      <c r="F8419">
        <v>0</v>
      </c>
      <c r="G8419">
        <v>0</v>
      </c>
      <c r="H8419" t="s">
        <v>21</v>
      </c>
      <c r="I8419" t="s">
        <v>19</v>
      </c>
      <c r="J8419" t="s">
        <v>329</v>
      </c>
      <c r="K8419">
        <v>6</v>
      </c>
      <c r="L8419">
        <v>1</v>
      </c>
      <c r="M8419">
        <v>0</v>
      </c>
      <c r="N8419">
        <v>0</v>
      </c>
    </row>
    <row r="8420" spans="1:14" x14ac:dyDescent="0.15">
      <c r="A8420" t="str">
        <f t="shared" si="137"/>
        <v>202008_446_4562342690067</v>
      </c>
      <c r="B8420">
        <v>202008</v>
      </c>
      <c r="C8420">
        <v>446</v>
      </c>
      <c r="D8420" t="s">
        <v>121</v>
      </c>
      <c r="E8420" s="9">
        <v>4562342690067</v>
      </c>
      <c r="F8420">
        <v>0</v>
      </c>
      <c r="G8420">
        <v>0</v>
      </c>
      <c r="H8420" t="s">
        <v>23</v>
      </c>
      <c r="I8420" t="s">
        <v>19</v>
      </c>
      <c r="J8420" t="s">
        <v>329</v>
      </c>
      <c r="K8420">
        <v>21</v>
      </c>
      <c r="L8420">
        <v>1</v>
      </c>
      <c r="M8420">
        <v>0</v>
      </c>
      <c r="N8420">
        <v>0</v>
      </c>
    </row>
    <row r="8421" spans="1:14" x14ac:dyDescent="0.15">
      <c r="A8421" t="str">
        <f t="shared" si="137"/>
        <v>202008_446_4562342690074</v>
      </c>
      <c r="B8421">
        <v>202008</v>
      </c>
      <c r="C8421">
        <v>446</v>
      </c>
      <c r="D8421" t="s">
        <v>121</v>
      </c>
      <c r="E8421" s="9">
        <v>4562342690074</v>
      </c>
      <c r="F8421">
        <v>0</v>
      </c>
      <c r="G8421">
        <v>0</v>
      </c>
      <c r="H8421" t="s">
        <v>24</v>
      </c>
      <c r="I8421" t="s">
        <v>19</v>
      </c>
      <c r="J8421" t="s">
        <v>329</v>
      </c>
      <c r="K8421">
        <v>15</v>
      </c>
      <c r="L8421">
        <v>1</v>
      </c>
      <c r="M8421">
        <v>0</v>
      </c>
      <c r="N8421">
        <v>0</v>
      </c>
    </row>
    <row r="8422" spans="1:14" x14ac:dyDescent="0.15">
      <c r="A8422" t="str">
        <f t="shared" si="137"/>
        <v>202008_446_4562342690081</v>
      </c>
      <c r="B8422">
        <v>202008</v>
      </c>
      <c r="C8422">
        <v>446</v>
      </c>
      <c r="D8422" t="s">
        <v>121</v>
      </c>
      <c r="E8422" s="9">
        <v>4562342690081</v>
      </c>
      <c r="F8422">
        <v>0</v>
      </c>
      <c r="G8422">
        <v>0</v>
      </c>
      <c r="H8422" t="s">
        <v>25</v>
      </c>
      <c r="I8422" t="s">
        <v>19</v>
      </c>
      <c r="J8422" t="s">
        <v>329</v>
      </c>
      <c r="K8422">
        <v>2</v>
      </c>
      <c r="L8422">
        <v>0</v>
      </c>
      <c r="M8422">
        <v>0</v>
      </c>
      <c r="N8422">
        <v>0</v>
      </c>
    </row>
    <row r="8423" spans="1:14" x14ac:dyDescent="0.15">
      <c r="A8423" t="str">
        <f t="shared" si="137"/>
        <v>202008_296_4562342690029</v>
      </c>
      <c r="B8423">
        <v>202008</v>
      </c>
      <c r="C8423">
        <v>296</v>
      </c>
      <c r="D8423" t="s">
        <v>69</v>
      </c>
      <c r="E8423" s="9">
        <v>4562342690029</v>
      </c>
      <c r="F8423">
        <v>0</v>
      </c>
      <c r="G8423">
        <v>0</v>
      </c>
      <c r="H8423" t="s">
        <v>18</v>
      </c>
      <c r="I8423" t="s">
        <v>19</v>
      </c>
      <c r="J8423" t="s">
        <v>329</v>
      </c>
      <c r="K8423">
        <v>13</v>
      </c>
      <c r="L8423">
        <v>1</v>
      </c>
      <c r="M8423">
        <v>0</v>
      </c>
      <c r="N8423">
        <v>0</v>
      </c>
    </row>
    <row r="8424" spans="1:14" x14ac:dyDescent="0.15">
      <c r="A8424" t="str">
        <f t="shared" si="137"/>
        <v>202008_296_4562342690036</v>
      </c>
      <c r="B8424">
        <v>202008</v>
      </c>
      <c r="C8424">
        <v>296</v>
      </c>
      <c r="D8424" t="s">
        <v>69</v>
      </c>
      <c r="E8424" s="9">
        <v>4562342690036</v>
      </c>
      <c r="F8424">
        <v>0</v>
      </c>
      <c r="G8424">
        <v>0</v>
      </c>
      <c r="H8424" t="s">
        <v>20</v>
      </c>
      <c r="I8424" t="s">
        <v>19</v>
      </c>
      <c r="J8424" t="s">
        <v>329</v>
      </c>
      <c r="K8424">
        <v>1</v>
      </c>
      <c r="L8424">
        <v>0</v>
      </c>
      <c r="M8424">
        <v>0</v>
      </c>
      <c r="N8424">
        <v>0</v>
      </c>
    </row>
    <row r="8425" spans="1:14" x14ac:dyDescent="0.15">
      <c r="A8425" t="str">
        <f t="shared" si="137"/>
        <v>202008_296_4562342690050</v>
      </c>
      <c r="B8425">
        <v>202008</v>
      </c>
      <c r="C8425">
        <v>296</v>
      </c>
      <c r="D8425" t="s">
        <v>69</v>
      </c>
      <c r="E8425" s="9">
        <v>4562342690050</v>
      </c>
      <c r="F8425">
        <v>0</v>
      </c>
      <c r="G8425">
        <v>0</v>
      </c>
      <c r="H8425" t="s">
        <v>22</v>
      </c>
      <c r="I8425" t="s">
        <v>19</v>
      </c>
      <c r="J8425" t="s">
        <v>329</v>
      </c>
      <c r="K8425">
        <v>4</v>
      </c>
      <c r="L8425">
        <v>0</v>
      </c>
      <c r="M8425">
        <v>0</v>
      </c>
      <c r="N8425">
        <v>0</v>
      </c>
    </row>
    <row r="8426" spans="1:14" x14ac:dyDescent="0.15">
      <c r="A8426" t="str">
        <f t="shared" si="137"/>
        <v>202008_296_4562342690043</v>
      </c>
      <c r="B8426">
        <v>202008</v>
      </c>
      <c r="C8426">
        <v>296</v>
      </c>
      <c r="D8426" t="s">
        <v>69</v>
      </c>
      <c r="E8426" s="9">
        <v>4562342690043</v>
      </c>
      <c r="F8426">
        <v>0</v>
      </c>
      <c r="G8426">
        <v>0</v>
      </c>
      <c r="H8426" t="s">
        <v>21</v>
      </c>
      <c r="I8426" t="s">
        <v>19</v>
      </c>
      <c r="J8426" t="s">
        <v>329</v>
      </c>
      <c r="K8426">
        <v>16</v>
      </c>
      <c r="L8426">
        <v>0</v>
      </c>
      <c r="M8426">
        <v>0</v>
      </c>
      <c r="N8426">
        <v>0</v>
      </c>
    </row>
    <row r="8427" spans="1:14" x14ac:dyDescent="0.15">
      <c r="A8427" t="str">
        <f t="shared" si="137"/>
        <v>202008_296_4562342690067</v>
      </c>
      <c r="B8427">
        <v>202008</v>
      </c>
      <c r="C8427">
        <v>296</v>
      </c>
      <c r="D8427" t="s">
        <v>69</v>
      </c>
      <c r="E8427" s="9">
        <v>4562342690067</v>
      </c>
      <c r="F8427">
        <v>0</v>
      </c>
      <c r="G8427">
        <v>0</v>
      </c>
      <c r="H8427" t="s">
        <v>23</v>
      </c>
      <c r="I8427" t="s">
        <v>19</v>
      </c>
      <c r="J8427" t="s">
        <v>329</v>
      </c>
      <c r="K8427">
        <v>21</v>
      </c>
      <c r="L8427">
        <v>0</v>
      </c>
      <c r="M8427">
        <v>0</v>
      </c>
      <c r="N8427">
        <v>0</v>
      </c>
    </row>
    <row r="8428" spans="1:14" x14ac:dyDescent="0.15">
      <c r="A8428" t="str">
        <f t="shared" si="137"/>
        <v>202008_296_4562342690074</v>
      </c>
      <c r="B8428">
        <v>202008</v>
      </c>
      <c r="C8428">
        <v>296</v>
      </c>
      <c r="D8428" t="s">
        <v>69</v>
      </c>
      <c r="E8428" s="9">
        <v>4562342690074</v>
      </c>
      <c r="F8428">
        <v>0</v>
      </c>
      <c r="G8428">
        <v>0</v>
      </c>
      <c r="H8428" t="s">
        <v>24</v>
      </c>
      <c r="I8428" t="s">
        <v>19</v>
      </c>
      <c r="J8428" t="s">
        <v>329</v>
      </c>
      <c r="K8428">
        <v>9</v>
      </c>
      <c r="L8428">
        <v>0</v>
      </c>
      <c r="M8428">
        <v>0</v>
      </c>
      <c r="N8428">
        <v>0</v>
      </c>
    </row>
    <row r="8429" spans="1:14" x14ac:dyDescent="0.15">
      <c r="A8429" t="str">
        <f t="shared" si="137"/>
        <v>202008_296_4562342690081</v>
      </c>
      <c r="B8429">
        <v>202008</v>
      </c>
      <c r="C8429">
        <v>296</v>
      </c>
      <c r="D8429" t="s">
        <v>69</v>
      </c>
      <c r="E8429" s="9">
        <v>4562342690081</v>
      </c>
      <c r="F8429">
        <v>0</v>
      </c>
      <c r="G8429">
        <v>0</v>
      </c>
      <c r="H8429" t="s">
        <v>25</v>
      </c>
      <c r="I8429" t="s">
        <v>19</v>
      </c>
      <c r="J8429" t="s">
        <v>329</v>
      </c>
      <c r="K8429">
        <v>4</v>
      </c>
      <c r="L8429">
        <v>0</v>
      </c>
      <c r="M8429">
        <v>0</v>
      </c>
      <c r="N8429">
        <v>0</v>
      </c>
    </row>
    <row r="8430" spans="1:14" x14ac:dyDescent="0.15">
      <c r="A8430" t="str">
        <f t="shared" si="137"/>
        <v>202008_312_4562342690029</v>
      </c>
      <c r="B8430">
        <v>202008</v>
      </c>
      <c r="C8430">
        <v>312</v>
      </c>
      <c r="D8430" t="s">
        <v>77</v>
      </c>
      <c r="E8430" s="9">
        <v>4562342690029</v>
      </c>
      <c r="F8430">
        <v>0</v>
      </c>
      <c r="G8430">
        <v>0</v>
      </c>
      <c r="H8430" t="s">
        <v>18</v>
      </c>
      <c r="I8430" t="s">
        <v>19</v>
      </c>
      <c r="J8430" t="s">
        <v>329</v>
      </c>
      <c r="K8430">
        <v>18</v>
      </c>
      <c r="L8430">
        <v>0</v>
      </c>
      <c r="M8430">
        <v>0</v>
      </c>
      <c r="N8430">
        <v>0</v>
      </c>
    </row>
    <row r="8431" spans="1:14" x14ac:dyDescent="0.15">
      <c r="A8431" t="str">
        <f t="shared" si="137"/>
        <v>202008_312_4562342690036</v>
      </c>
      <c r="B8431">
        <v>202008</v>
      </c>
      <c r="C8431">
        <v>312</v>
      </c>
      <c r="D8431" t="s">
        <v>77</v>
      </c>
      <c r="E8431" s="9">
        <v>4562342690036</v>
      </c>
      <c r="F8431">
        <v>0</v>
      </c>
      <c r="G8431">
        <v>0</v>
      </c>
      <c r="H8431" t="s">
        <v>20</v>
      </c>
      <c r="I8431" t="s">
        <v>19</v>
      </c>
      <c r="J8431" t="s">
        <v>329</v>
      </c>
      <c r="K8431">
        <v>5</v>
      </c>
      <c r="L8431">
        <v>0</v>
      </c>
      <c r="M8431">
        <v>0</v>
      </c>
      <c r="N8431">
        <v>0</v>
      </c>
    </row>
    <row r="8432" spans="1:14" x14ac:dyDescent="0.15">
      <c r="A8432" t="str">
        <f t="shared" si="137"/>
        <v>202008_312_4562342690050</v>
      </c>
      <c r="B8432">
        <v>202008</v>
      </c>
      <c r="C8432">
        <v>312</v>
      </c>
      <c r="D8432" t="s">
        <v>77</v>
      </c>
      <c r="E8432" s="9">
        <v>4562342690050</v>
      </c>
      <c r="F8432">
        <v>0</v>
      </c>
      <c r="G8432">
        <v>0</v>
      </c>
      <c r="H8432" t="s">
        <v>22</v>
      </c>
      <c r="I8432" t="s">
        <v>19</v>
      </c>
      <c r="J8432" t="s">
        <v>329</v>
      </c>
      <c r="K8432">
        <v>5</v>
      </c>
      <c r="L8432">
        <v>0</v>
      </c>
      <c r="M8432">
        <v>0</v>
      </c>
      <c r="N8432">
        <v>0</v>
      </c>
    </row>
    <row r="8433" spans="1:14" x14ac:dyDescent="0.15">
      <c r="A8433" t="str">
        <f t="shared" si="137"/>
        <v>202008_312_4562342690043</v>
      </c>
      <c r="B8433">
        <v>202008</v>
      </c>
      <c r="C8433">
        <v>312</v>
      </c>
      <c r="D8433" t="s">
        <v>77</v>
      </c>
      <c r="E8433" s="9">
        <v>4562342690043</v>
      </c>
      <c r="F8433">
        <v>0</v>
      </c>
      <c r="G8433">
        <v>0</v>
      </c>
      <c r="H8433" t="s">
        <v>21</v>
      </c>
      <c r="I8433" t="s">
        <v>19</v>
      </c>
      <c r="J8433" t="s">
        <v>329</v>
      </c>
      <c r="K8433">
        <v>12</v>
      </c>
      <c r="L8433">
        <v>2</v>
      </c>
      <c r="M8433">
        <v>0</v>
      </c>
      <c r="N8433">
        <v>0</v>
      </c>
    </row>
    <row r="8434" spans="1:14" x14ac:dyDescent="0.15">
      <c r="A8434" t="str">
        <f t="shared" si="137"/>
        <v>202008_312_4562342690067</v>
      </c>
      <c r="B8434">
        <v>202008</v>
      </c>
      <c r="C8434">
        <v>312</v>
      </c>
      <c r="D8434" t="s">
        <v>77</v>
      </c>
      <c r="E8434" s="9">
        <v>4562342690067</v>
      </c>
      <c r="F8434">
        <v>0</v>
      </c>
      <c r="G8434">
        <v>0</v>
      </c>
      <c r="H8434" t="s">
        <v>23</v>
      </c>
      <c r="I8434" t="s">
        <v>19</v>
      </c>
      <c r="J8434" t="s">
        <v>329</v>
      </c>
      <c r="K8434">
        <v>17</v>
      </c>
      <c r="L8434">
        <v>1</v>
      </c>
      <c r="M8434">
        <v>0</v>
      </c>
      <c r="N8434">
        <v>0</v>
      </c>
    </row>
    <row r="8435" spans="1:14" x14ac:dyDescent="0.15">
      <c r="A8435" t="str">
        <f t="shared" si="137"/>
        <v>202008_312_4562342690074</v>
      </c>
      <c r="B8435">
        <v>202008</v>
      </c>
      <c r="C8435">
        <v>312</v>
      </c>
      <c r="D8435" t="s">
        <v>77</v>
      </c>
      <c r="E8435" s="9">
        <v>4562342690074</v>
      </c>
      <c r="F8435">
        <v>0</v>
      </c>
      <c r="G8435">
        <v>0</v>
      </c>
      <c r="H8435" t="s">
        <v>24</v>
      </c>
      <c r="I8435" t="s">
        <v>19</v>
      </c>
      <c r="J8435" t="s">
        <v>329</v>
      </c>
      <c r="K8435">
        <v>11</v>
      </c>
      <c r="L8435">
        <v>0</v>
      </c>
      <c r="M8435">
        <v>0</v>
      </c>
      <c r="N8435">
        <v>0</v>
      </c>
    </row>
    <row r="8436" spans="1:14" x14ac:dyDescent="0.15">
      <c r="A8436" t="str">
        <f t="shared" ref="A8436:A8499" si="138">B8436&amp;"_"&amp;C8436&amp;"_"&amp;E8436</f>
        <v>202008_312_4562342690081</v>
      </c>
      <c r="B8436">
        <v>202008</v>
      </c>
      <c r="C8436">
        <v>312</v>
      </c>
      <c r="D8436" t="s">
        <v>77</v>
      </c>
      <c r="E8436" s="9">
        <v>4562342690081</v>
      </c>
      <c r="F8436">
        <v>0</v>
      </c>
      <c r="G8436">
        <v>0</v>
      </c>
      <c r="H8436" t="s">
        <v>25</v>
      </c>
      <c r="I8436" t="s">
        <v>19</v>
      </c>
      <c r="J8436" t="s">
        <v>329</v>
      </c>
      <c r="K8436">
        <v>0</v>
      </c>
      <c r="L8436">
        <v>0</v>
      </c>
      <c r="M8436">
        <v>0</v>
      </c>
      <c r="N8436">
        <v>0</v>
      </c>
    </row>
    <row r="8437" spans="1:14" x14ac:dyDescent="0.15">
      <c r="A8437" t="str">
        <f t="shared" si="138"/>
        <v>202008_297_4562342690029</v>
      </c>
      <c r="B8437">
        <v>202008</v>
      </c>
      <c r="C8437">
        <v>297</v>
      </c>
      <c r="D8437" t="s">
        <v>70</v>
      </c>
      <c r="E8437" s="9">
        <v>4562342690029</v>
      </c>
      <c r="F8437">
        <v>0</v>
      </c>
      <c r="G8437">
        <v>0</v>
      </c>
      <c r="H8437" t="s">
        <v>18</v>
      </c>
      <c r="I8437" t="s">
        <v>19</v>
      </c>
      <c r="J8437" t="s">
        <v>329</v>
      </c>
      <c r="K8437">
        <v>21</v>
      </c>
      <c r="L8437">
        <v>0</v>
      </c>
      <c r="M8437">
        <v>0</v>
      </c>
      <c r="N8437">
        <v>0</v>
      </c>
    </row>
    <row r="8438" spans="1:14" x14ac:dyDescent="0.15">
      <c r="A8438" t="str">
        <f t="shared" si="138"/>
        <v>202008_297_4562342690036</v>
      </c>
      <c r="B8438">
        <v>202008</v>
      </c>
      <c r="C8438">
        <v>297</v>
      </c>
      <c r="D8438" t="s">
        <v>70</v>
      </c>
      <c r="E8438" s="9">
        <v>4562342690036</v>
      </c>
      <c r="F8438">
        <v>0</v>
      </c>
      <c r="G8438">
        <v>0</v>
      </c>
      <c r="H8438" t="s">
        <v>20</v>
      </c>
      <c r="I8438" t="s">
        <v>19</v>
      </c>
      <c r="J8438" t="s">
        <v>329</v>
      </c>
      <c r="K8438">
        <v>5</v>
      </c>
      <c r="L8438">
        <v>0</v>
      </c>
      <c r="M8438">
        <v>0</v>
      </c>
      <c r="N8438">
        <v>0</v>
      </c>
    </row>
    <row r="8439" spans="1:14" x14ac:dyDescent="0.15">
      <c r="A8439" t="str">
        <f t="shared" si="138"/>
        <v>202008_297_4562342690050</v>
      </c>
      <c r="B8439">
        <v>202008</v>
      </c>
      <c r="C8439">
        <v>297</v>
      </c>
      <c r="D8439" t="s">
        <v>70</v>
      </c>
      <c r="E8439" s="9">
        <v>4562342690050</v>
      </c>
      <c r="F8439">
        <v>0</v>
      </c>
      <c r="G8439">
        <v>0</v>
      </c>
      <c r="H8439" t="s">
        <v>22</v>
      </c>
      <c r="I8439" t="s">
        <v>19</v>
      </c>
      <c r="J8439" t="s">
        <v>329</v>
      </c>
      <c r="K8439">
        <v>5</v>
      </c>
      <c r="L8439">
        <v>0</v>
      </c>
      <c r="M8439">
        <v>0</v>
      </c>
      <c r="N8439">
        <v>0</v>
      </c>
    </row>
    <row r="8440" spans="1:14" x14ac:dyDescent="0.15">
      <c r="A8440" t="str">
        <f t="shared" si="138"/>
        <v>202008_297_4562342690043</v>
      </c>
      <c r="B8440">
        <v>202008</v>
      </c>
      <c r="C8440">
        <v>297</v>
      </c>
      <c r="D8440" t="s">
        <v>70</v>
      </c>
      <c r="E8440" s="9">
        <v>4562342690043</v>
      </c>
      <c r="F8440">
        <v>0</v>
      </c>
      <c r="G8440">
        <v>0</v>
      </c>
      <c r="H8440" t="s">
        <v>21</v>
      </c>
      <c r="I8440" t="s">
        <v>19</v>
      </c>
      <c r="J8440" t="s">
        <v>329</v>
      </c>
      <c r="K8440">
        <v>15</v>
      </c>
      <c r="L8440">
        <v>2</v>
      </c>
      <c r="M8440">
        <v>0</v>
      </c>
      <c r="N8440">
        <v>0</v>
      </c>
    </row>
    <row r="8441" spans="1:14" x14ac:dyDescent="0.15">
      <c r="A8441" t="str">
        <f t="shared" si="138"/>
        <v>202008_297_4562342690067</v>
      </c>
      <c r="B8441">
        <v>202008</v>
      </c>
      <c r="C8441">
        <v>297</v>
      </c>
      <c r="D8441" t="s">
        <v>70</v>
      </c>
      <c r="E8441" s="9">
        <v>4562342690067</v>
      </c>
      <c r="F8441">
        <v>0</v>
      </c>
      <c r="G8441">
        <v>0</v>
      </c>
      <c r="H8441" t="s">
        <v>23</v>
      </c>
      <c r="I8441" t="s">
        <v>19</v>
      </c>
      <c r="J8441" t="s">
        <v>329</v>
      </c>
      <c r="K8441">
        <v>20</v>
      </c>
      <c r="L8441">
        <v>2</v>
      </c>
      <c r="M8441">
        <v>0</v>
      </c>
      <c r="N8441">
        <v>0</v>
      </c>
    </row>
    <row r="8442" spans="1:14" x14ac:dyDescent="0.15">
      <c r="A8442" t="str">
        <f t="shared" si="138"/>
        <v>202008_297_4562342690074</v>
      </c>
      <c r="B8442">
        <v>202008</v>
      </c>
      <c r="C8442">
        <v>297</v>
      </c>
      <c r="D8442" t="s">
        <v>70</v>
      </c>
      <c r="E8442" s="9">
        <v>4562342690074</v>
      </c>
      <c r="F8442">
        <v>0</v>
      </c>
      <c r="G8442">
        <v>0</v>
      </c>
      <c r="H8442" t="s">
        <v>24</v>
      </c>
      <c r="I8442" t="s">
        <v>19</v>
      </c>
      <c r="J8442" t="s">
        <v>329</v>
      </c>
      <c r="K8442">
        <v>15</v>
      </c>
      <c r="L8442">
        <v>1</v>
      </c>
      <c r="M8442">
        <v>0</v>
      </c>
      <c r="N8442">
        <v>0</v>
      </c>
    </row>
    <row r="8443" spans="1:14" x14ac:dyDescent="0.15">
      <c r="A8443" t="str">
        <f t="shared" si="138"/>
        <v>202008_297_4562342690081</v>
      </c>
      <c r="B8443">
        <v>202008</v>
      </c>
      <c r="C8443">
        <v>297</v>
      </c>
      <c r="D8443" t="s">
        <v>70</v>
      </c>
      <c r="E8443" s="9">
        <v>4562342690081</v>
      </c>
      <c r="F8443">
        <v>0</v>
      </c>
      <c r="G8443">
        <v>0</v>
      </c>
      <c r="H8443" t="s">
        <v>25</v>
      </c>
      <c r="I8443" t="s">
        <v>19</v>
      </c>
      <c r="J8443" t="s">
        <v>329</v>
      </c>
      <c r="K8443">
        <v>2</v>
      </c>
      <c r="L8443">
        <v>1</v>
      </c>
      <c r="M8443">
        <v>0</v>
      </c>
      <c r="N8443">
        <v>0</v>
      </c>
    </row>
    <row r="8444" spans="1:14" x14ac:dyDescent="0.15">
      <c r="A8444" t="str">
        <f t="shared" si="138"/>
        <v>202008_368_4562342690029</v>
      </c>
      <c r="B8444">
        <v>202008</v>
      </c>
      <c r="C8444">
        <v>368</v>
      </c>
      <c r="D8444" t="s">
        <v>94</v>
      </c>
      <c r="E8444" s="9">
        <v>4562342690029</v>
      </c>
      <c r="F8444">
        <v>0</v>
      </c>
      <c r="G8444">
        <v>0</v>
      </c>
      <c r="H8444" t="s">
        <v>18</v>
      </c>
      <c r="I8444" t="s">
        <v>19</v>
      </c>
      <c r="J8444" t="s">
        <v>329</v>
      </c>
      <c r="K8444">
        <v>11</v>
      </c>
      <c r="L8444">
        <v>0</v>
      </c>
      <c r="M8444">
        <v>0</v>
      </c>
      <c r="N8444">
        <v>0</v>
      </c>
    </row>
    <row r="8445" spans="1:14" x14ac:dyDescent="0.15">
      <c r="A8445" t="str">
        <f t="shared" si="138"/>
        <v>202008_368_4562342690036</v>
      </c>
      <c r="B8445">
        <v>202008</v>
      </c>
      <c r="C8445">
        <v>368</v>
      </c>
      <c r="D8445" t="s">
        <v>94</v>
      </c>
      <c r="E8445" s="9">
        <v>4562342690036</v>
      </c>
      <c r="F8445">
        <v>0</v>
      </c>
      <c r="G8445">
        <v>0</v>
      </c>
      <c r="H8445" t="s">
        <v>20</v>
      </c>
      <c r="I8445" t="s">
        <v>19</v>
      </c>
      <c r="J8445" t="s">
        <v>329</v>
      </c>
      <c r="K8445">
        <v>0</v>
      </c>
      <c r="L8445">
        <v>0</v>
      </c>
      <c r="M8445">
        <v>0</v>
      </c>
      <c r="N8445">
        <v>0</v>
      </c>
    </row>
    <row r="8446" spans="1:14" x14ac:dyDescent="0.15">
      <c r="A8446" t="str">
        <f t="shared" si="138"/>
        <v>202008_368_4562342690050</v>
      </c>
      <c r="B8446">
        <v>202008</v>
      </c>
      <c r="C8446">
        <v>368</v>
      </c>
      <c r="D8446" t="s">
        <v>94</v>
      </c>
      <c r="E8446" s="9">
        <v>4562342690050</v>
      </c>
      <c r="F8446">
        <v>0</v>
      </c>
      <c r="G8446">
        <v>0</v>
      </c>
      <c r="H8446" t="s">
        <v>22</v>
      </c>
      <c r="I8446" t="s">
        <v>19</v>
      </c>
      <c r="J8446" t="s">
        <v>329</v>
      </c>
      <c r="K8446">
        <v>0</v>
      </c>
      <c r="L8446">
        <v>0</v>
      </c>
      <c r="M8446">
        <v>0</v>
      </c>
      <c r="N8446">
        <v>0</v>
      </c>
    </row>
    <row r="8447" spans="1:14" x14ac:dyDescent="0.15">
      <c r="A8447" t="str">
        <f t="shared" si="138"/>
        <v>202008_368_4562342690043</v>
      </c>
      <c r="B8447">
        <v>202008</v>
      </c>
      <c r="C8447">
        <v>368</v>
      </c>
      <c r="D8447" t="s">
        <v>94</v>
      </c>
      <c r="E8447" s="9">
        <v>4562342690043</v>
      </c>
      <c r="F8447">
        <v>0</v>
      </c>
      <c r="G8447">
        <v>0</v>
      </c>
      <c r="H8447" t="s">
        <v>21</v>
      </c>
      <c r="I8447" t="s">
        <v>19</v>
      </c>
      <c r="J8447" t="s">
        <v>329</v>
      </c>
      <c r="K8447">
        <v>3</v>
      </c>
      <c r="L8447">
        <v>0</v>
      </c>
      <c r="M8447">
        <v>0</v>
      </c>
      <c r="N8447">
        <v>0</v>
      </c>
    </row>
    <row r="8448" spans="1:14" x14ac:dyDescent="0.15">
      <c r="A8448" t="str">
        <f t="shared" si="138"/>
        <v>202008_368_4562342690067</v>
      </c>
      <c r="B8448">
        <v>202008</v>
      </c>
      <c r="C8448">
        <v>368</v>
      </c>
      <c r="D8448" t="s">
        <v>94</v>
      </c>
      <c r="E8448" s="9">
        <v>4562342690067</v>
      </c>
      <c r="F8448">
        <v>0</v>
      </c>
      <c r="G8448">
        <v>0</v>
      </c>
      <c r="H8448" t="s">
        <v>23</v>
      </c>
      <c r="I8448" t="s">
        <v>19</v>
      </c>
      <c r="J8448" t="s">
        <v>329</v>
      </c>
      <c r="K8448">
        <v>12</v>
      </c>
      <c r="L8448">
        <v>0</v>
      </c>
      <c r="M8448">
        <v>0</v>
      </c>
      <c r="N8448">
        <v>0</v>
      </c>
    </row>
    <row r="8449" spans="1:14" x14ac:dyDescent="0.15">
      <c r="A8449" t="str">
        <f t="shared" si="138"/>
        <v>202008_368_4562342690074</v>
      </c>
      <c r="B8449">
        <v>202008</v>
      </c>
      <c r="C8449">
        <v>368</v>
      </c>
      <c r="D8449" t="s">
        <v>94</v>
      </c>
      <c r="E8449" s="9">
        <v>4562342690074</v>
      </c>
      <c r="F8449">
        <v>0</v>
      </c>
      <c r="G8449">
        <v>0</v>
      </c>
      <c r="H8449" t="s">
        <v>24</v>
      </c>
      <c r="I8449" t="s">
        <v>19</v>
      </c>
      <c r="J8449" t="s">
        <v>329</v>
      </c>
      <c r="K8449">
        <v>4</v>
      </c>
      <c r="L8449">
        <v>0</v>
      </c>
      <c r="M8449">
        <v>0</v>
      </c>
      <c r="N8449">
        <v>0</v>
      </c>
    </row>
    <row r="8450" spans="1:14" x14ac:dyDescent="0.15">
      <c r="A8450" t="str">
        <f t="shared" si="138"/>
        <v>202008_368_4562342690081</v>
      </c>
      <c r="B8450">
        <v>202008</v>
      </c>
      <c r="C8450">
        <v>368</v>
      </c>
      <c r="D8450" t="s">
        <v>94</v>
      </c>
      <c r="E8450" s="9">
        <v>4562342690081</v>
      </c>
      <c r="F8450">
        <v>0</v>
      </c>
      <c r="G8450">
        <v>0</v>
      </c>
      <c r="H8450" t="s">
        <v>25</v>
      </c>
      <c r="I8450" t="s">
        <v>19</v>
      </c>
      <c r="J8450" t="s">
        <v>329</v>
      </c>
      <c r="K8450">
        <v>1</v>
      </c>
      <c r="L8450">
        <v>0</v>
      </c>
      <c r="M8450">
        <v>0</v>
      </c>
      <c r="N8450">
        <v>0</v>
      </c>
    </row>
    <row r="8451" spans="1:14" x14ac:dyDescent="0.15">
      <c r="A8451" t="str">
        <f t="shared" si="138"/>
        <v>202008_145_4562342690029</v>
      </c>
      <c r="B8451">
        <v>202008</v>
      </c>
      <c r="C8451">
        <v>145</v>
      </c>
      <c r="D8451" t="s">
        <v>56</v>
      </c>
      <c r="E8451" s="9">
        <v>4562342690029</v>
      </c>
      <c r="F8451">
        <v>0</v>
      </c>
      <c r="G8451">
        <v>0</v>
      </c>
      <c r="H8451" t="s">
        <v>18</v>
      </c>
      <c r="I8451" t="s">
        <v>19</v>
      </c>
      <c r="J8451" t="s">
        <v>329</v>
      </c>
      <c r="K8451">
        <v>13</v>
      </c>
      <c r="L8451">
        <v>0</v>
      </c>
      <c r="M8451">
        <v>0</v>
      </c>
      <c r="N8451">
        <v>0</v>
      </c>
    </row>
    <row r="8452" spans="1:14" x14ac:dyDescent="0.15">
      <c r="A8452" t="str">
        <f t="shared" si="138"/>
        <v>202008_145_4562342690036</v>
      </c>
      <c r="B8452">
        <v>202008</v>
      </c>
      <c r="C8452">
        <v>145</v>
      </c>
      <c r="D8452" t="s">
        <v>56</v>
      </c>
      <c r="E8452" s="9">
        <v>4562342690036</v>
      </c>
      <c r="F8452">
        <v>0</v>
      </c>
      <c r="G8452">
        <v>0</v>
      </c>
      <c r="H8452" t="s">
        <v>20</v>
      </c>
      <c r="I8452" t="s">
        <v>19</v>
      </c>
      <c r="J8452" t="s">
        <v>329</v>
      </c>
      <c r="K8452">
        <v>-7</v>
      </c>
      <c r="L8452">
        <v>0</v>
      </c>
      <c r="M8452">
        <v>0</v>
      </c>
      <c r="N8452">
        <v>0</v>
      </c>
    </row>
    <row r="8453" spans="1:14" x14ac:dyDescent="0.15">
      <c r="A8453" t="str">
        <f t="shared" si="138"/>
        <v>202008_145_4562342690050</v>
      </c>
      <c r="B8453">
        <v>202008</v>
      </c>
      <c r="C8453">
        <v>145</v>
      </c>
      <c r="D8453" t="s">
        <v>56</v>
      </c>
      <c r="E8453" s="9">
        <v>4562342690050</v>
      </c>
      <c r="F8453">
        <v>0</v>
      </c>
      <c r="G8453">
        <v>0</v>
      </c>
      <c r="H8453" t="s">
        <v>22</v>
      </c>
      <c r="I8453" t="s">
        <v>19</v>
      </c>
      <c r="J8453" t="s">
        <v>329</v>
      </c>
      <c r="K8453">
        <v>18</v>
      </c>
      <c r="L8453">
        <v>0</v>
      </c>
      <c r="M8453">
        <v>0</v>
      </c>
      <c r="N8453">
        <v>0</v>
      </c>
    </row>
    <row r="8454" spans="1:14" x14ac:dyDescent="0.15">
      <c r="A8454" t="str">
        <f t="shared" si="138"/>
        <v>202008_145_4562342690043</v>
      </c>
      <c r="B8454">
        <v>202008</v>
      </c>
      <c r="C8454">
        <v>145</v>
      </c>
      <c r="D8454" t="s">
        <v>56</v>
      </c>
      <c r="E8454" s="9">
        <v>4562342690043</v>
      </c>
      <c r="F8454">
        <v>0</v>
      </c>
      <c r="G8454">
        <v>0</v>
      </c>
      <c r="H8454" t="s">
        <v>21</v>
      </c>
      <c r="I8454" t="s">
        <v>19</v>
      </c>
      <c r="J8454" t="s">
        <v>329</v>
      </c>
      <c r="K8454">
        <v>17</v>
      </c>
      <c r="L8454">
        <v>0</v>
      </c>
      <c r="M8454">
        <v>0</v>
      </c>
      <c r="N8454">
        <v>0</v>
      </c>
    </row>
    <row r="8455" spans="1:14" x14ac:dyDescent="0.15">
      <c r="A8455" t="str">
        <f t="shared" si="138"/>
        <v>202008_145_4562342690067</v>
      </c>
      <c r="B8455">
        <v>202008</v>
      </c>
      <c r="C8455">
        <v>145</v>
      </c>
      <c r="D8455" t="s">
        <v>56</v>
      </c>
      <c r="E8455" s="9">
        <v>4562342690067</v>
      </c>
      <c r="F8455">
        <v>0</v>
      </c>
      <c r="G8455">
        <v>0</v>
      </c>
      <c r="H8455" t="s">
        <v>23</v>
      </c>
      <c r="I8455" t="s">
        <v>19</v>
      </c>
      <c r="J8455" t="s">
        <v>329</v>
      </c>
      <c r="K8455">
        <v>22</v>
      </c>
      <c r="L8455">
        <v>0</v>
      </c>
      <c r="M8455">
        <v>0</v>
      </c>
      <c r="N8455">
        <v>0</v>
      </c>
    </row>
    <row r="8456" spans="1:14" x14ac:dyDescent="0.15">
      <c r="A8456" t="str">
        <f t="shared" si="138"/>
        <v>202008_145_4562342690074</v>
      </c>
      <c r="B8456">
        <v>202008</v>
      </c>
      <c r="C8456">
        <v>145</v>
      </c>
      <c r="D8456" t="s">
        <v>56</v>
      </c>
      <c r="E8456" s="9">
        <v>4562342690074</v>
      </c>
      <c r="F8456">
        <v>0</v>
      </c>
      <c r="G8456">
        <v>0</v>
      </c>
      <c r="H8456" t="s">
        <v>24</v>
      </c>
      <c r="I8456" t="s">
        <v>19</v>
      </c>
      <c r="J8456" t="s">
        <v>329</v>
      </c>
      <c r="K8456">
        <v>18</v>
      </c>
      <c r="L8456">
        <v>0</v>
      </c>
      <c r="M8456">
        <v>0</v>
      </c>
      <c r="N8456">
        <v>0</v>
      </c>
    </row>
    <row r="8457" spans="1:14" x14ac:dyDescent="0.15">
      <c r="A8457" t="str">
        <f t="shared" si="138"/>
        <v>202008_145_4562342690081</v>
      </c>
      <c r="B8457">
        <v>202008</v>
      </c>
      <c r="C8457">
        <v>145</v>
      </c>
      <c r="D8457" t="s">
        <v>56</v>
      </c>
      <c r="E8457" s="9">
        <v>4562342690081</v>
      </c>
      <c r="F8457">
        <v>0</v>
      </c>
      <c r="G8457">
        <v>0</v>
      </c>
      <c r="H8457" t="s">
        <v>25</v>
      </c>
      <c r="I8457" t="s">
        <v>19</v>
      </c>
      <c r="J8457" t="s">
        <v>329</v>
      </c>
      <c r="K8457">
        <v>-5</v>
      </c>
      <c r="L8457">
        <v>0</v>
      </c>
      <c r="M8457">
        <v>0</v>
      </c>
      <c r="N8457">
        <v>0</v>
      </c>
    </row>
    <row r="8458" spans="1:14" x14ac:dyDescent="0.15">
      <c r="A8458" t="str">
        <f t="shared" si="138"/>
        <v>202008_318_4562342690029</v>
      </c>
      <c r="B8458">
        <v>202008</v>
      </c>
      <c r="C8458">
        <v>318</v>
      </c>
      <c r="D8458" t="s">
        <v>81</v>
      </c>
      <c r="E8458" s="9">
        <v>4562342690029</v>
      </c>
      <c r="F8458">
        <v>0</v>
      </c>
      <c r="G8458">
        <v>0</v>
      </c>
      <c r="H8458" t="s">
        <v>18</v>
      </c>
      <c r="I8458" t="s">
        <v>19</v>
      </c>
      <c r="J8458" t="s">
        <v>329</v>
      </c>
      <c r="K8458">
        <v>13</v>
      </c>
      <c r="L8458">
        <v>0</v>
      </c>
      <c r="M8458">
        <v>0</v>
      </c>
      <c r="N8458">
        <v>0</v>
      </c>
    </row>
    <row r="8459" spans="1:14" x14ac:dyDescent="0.15">
      <c r="A8459" t="str">
        <f t="shared" si="138"/>
        <v>202008_318_4562342690036</v>
      </c>
      <c r="B8459">
        <v>202008</v>
      </c>
      <c r="C8459">
        <v>318</v>
      </c>
      <c r="D8459" t="s">
        <v>81</v>
      </c>
      <c r="E8459" s="9">
        <v>4562342690036</v>
      </c>
      <c r="F8459">
        <v>0</v>
      </c>
      <c r="G8459">
        <v>0</v>
      </c>
      <c r="H8459" t="s">
        <v>20</v>
      </c>
      <c r="I8459" t="s">
        <v>19</v>
      </c>
      <c r="J8459" t="s">
        <v>329</v>
      </c>
      <c r="K8459">
        <v>6</v>
      </c>
      <c r="L8459">
        <v>0</v>
      </c>
      <c r="M8459">
        <v>0</v>
      </c>
      <c r="N8459">
        <v>0</v>
      </c>
    </row>
    <row r="8460" spans="1:14" x14ac:dyDescent="0.15">
      <c r="A8460" t="str">
        <f t="shared" si="138"/>
        <v>202008_318_4562342690050</v>
      </c>
      <c r="B8460">
        <v>202008</v>
      </c>
      <c r="C8460">
        <v>318</v>
      </c>
      <c r="D8460" t="s">
        <v>81</v>
      </c>
      <c r="E8460" s="9">
        <v>4562342690050</v>
      </c>
      <c r="F8460">
        <v>0</v>
      </c>
      <c r="G8460">
        <v>0</v>
      </c>
      <c r="H8460" t="s">
        <v>22</v>
      </c>
      <c r="I8460" t="s">
        <v>19</v>
      </c>
      <c r="J8460" t="s">
        <v>329</v>
      </c>
      <c r="K8460">
        <v>7</v>
      </c>
      <c r="L8460">
        <v>0</v>
      </c>
      <c r="M8460">
        <v>0</v>
      </c>
      <c r="N8460">
        <v>0</v>
      </c>
    </row>
    <row r="8461" spans="1:14" x14ac:dyDescent="0.15">
      <c r="A8461" t="str">
        <f t="shared" si="138"/>
        <v>202008_318_4562342690043</v>
      </c>
      <c r="B8461">
        <v>202008</v>
      </c>
      <c r="C8461">
        <v>318</v>
      </c>
      <c r="D8461" t="s">
        <v>81</v>
      </c>
      <c r="E8461" s="9">
        <v>4562342690043</v>
      </c>
      <c r="F8461">
        <v>0</v>
      </c>
      <c r="G8461">
        <v>0</v>
      </c>
      <c r="H8461" t="s">
        <v>21</v>
      </c>
      <c r="I8461" t="s">
        <v>19</v>
      </c>
      <c r="J8461" t="s">
        <v>329</v>
      </c>
      <c r="K8461">
        <v>14</v>
      </c>
      <c r="L8461">
        <v>0</v>
      </c>
      <c r="M8461">
        <v>0</v>
      </c>
      <c r="N8461">
        <v>0</v>
      </c>
    </row>
    <row r="8462" spans="1:14" x14ac:dyDescent="0.15">
      <c r="A8462" t="str">
        <f t="shared" si="138"/>
        <v>202008_318_4562342690067</v>
      </c>
      <c r="B8462">
        <v>202008</v>
      </c>
      <c r="C8462">
        <v>318</v>
      </c>
      <c r="D8462" t="s">
        <v>81</v>
      </c>
      <c r="E8462" s="9">
        <v>4562342690067</v>
      </c>
      <c r="F8462">
        <v>0</v>
      </c>
      <c r="G8462">
        <v>0</v>
      </c>
      <c r="H8462" t="s">
        <v>23</v>
      </c>
      <c r="I8462" t="s">
        <v>19</v>
      </c>
      <c r="J8462" t="s">
        <v>329</v>
      </c>
      <c r="K8462">
        <v>19</v>
      </c>
      <c r="L8462">
        <v>2</v>
      </c>
      <c r="M8462">
        <v>0</v>
      </c>
      <c r="N8462">
        <v>0</v>
      </c>
    </row>
    <row r="8463" spans="1:14" x14ac:dyDescent="0.15">
      <c r="A8463" t="str">
        <f t="shared" si="138"/>
        <v>202008_318_4562342690074</v>
      </c>
      <c r="B8463">
        <v>202008</v>
      </c>
      <c r="C8463">
        <v>318</v>
      </c>
      <c r="D8463" t="s">
        <v>81</v>
      </c>
      <c r="E8463" s="9">
        <v>4562342690074</v>
      </c>
      <c r="F8463">
        <v>0</v>
      </c>
      <c r="G8463">
        <v>0</v>
      </c>
      <c r="H8463" t="s">
        <v>24</v>
      </c>
      <c r="I8463" t="s">
        <v>19</v>
      </c>
      <c r="J8463" t="s">
        <v>329</v>
      </c>
      <c r="K8463">
        <v>15</v>
      </c>
      <c r="L8463">
        <v>0</v>
      </c>
      <c r="M8463">
        <v>0</v>
      </c>
      <c r="N8463">
        <v>0</v>
      </c>
    </row>
    <row r="8464" spans="1:14" x14ac:dyDescent="0.15">
      <c r="A8464" t="str">
        <f t="shared" si="138"/>
        <v>202008_318_4562342690081</v>
      </c>
      <c r="B8464">
        <v>202008</v>
      </c>
      <c r="C8464">
        <v>318</v>
      </c>
      <c r="D8464" t="s">
        <v>81</v>
      </c>
      <c r="E8464" s="9">
        <v>4562342690081</v>
      </c>
      <c r="F8464">
        <v>0</v>
      </c>
      <c r="G8464">
        <v>0</v>
      </c>
      <c r="H8464" t="s">
        <v>25</v>
      </c>
      <c r="I8464" t="s">
        <v>19</v>
      </c>
      <c r="J8464" t="s">
        <v>329</v>
      </c>
      <c r="K8464">
        <v>5</v>
      </c>
      <c r="L8464">
        <v>0</v>
      </c>
      <c r="M8464">
        <v>0</v>
      </c>
      <c r="N8464">
        <v>0</v>
      </c>
    </row>
    <row r="8465" spans="1:14" x14ac:dyDescent="0.15">
      <c r="A8465" t="str">
        <f t="shared" si="138"/>
        <v>202008_327_4562342690029</v>
      </c>
      <c r="B8465">
        <v>202008</v>
      </c>
      <c r="C8465">
        <v>327</v>
      </c>
      <c r="D8465" t="s">
        <v>85</v>
      </c>
      <c r="E8465" s="9">
        <v>4562342690029</v>
      </c>
      <c r="F8465">
        <v>0</v>
      </c>
      <c r="G8465">
        <v>0</v>
      </c>
      <c r="H8465" t="s">
        <v>18</v>
      </c>
      <c r="I8465" t="s">
        <v>19</v>
      </c>
      <c r="J8465" t="s">
        <v>329</v>
      </c>
      <c r="K8465">
        <v>10</v>
      </c>
      <c r="L8465">
        <v>0</v>
      </c>
      <c r="M8465">
        <v>0</v>
      </c>
      <c r="N8465">
        <v>0</v>
      </c>
    </row>
    <row r="8466" spans="1:14" x14ac:dyDescent="0.15">
      <c r="A8466" t="str">
        <f t="shared" si="138"/>
        <v>202008_327_4562342690036</v>
      </c>
      <c r="B8466">
        <v>202008</v>
      </c>
      <c r="C8466">
        <v>327</v>
      </c>
      <c r="D8466" t="s">
        <v>85</v>
      </c>
      <c r="E8466" s="9">
        <v>4562342690036</v>
      </c>
      <c r="F8466">
        <v>0</v>
      </c>
      <c r="G8466">
        <v>0</v>
      </c>
      <c r="H8466" t="s">
        <v>20</v>
      </c>
      <c r="I8466" t="s">
        <v>19</v>
      </c>
      <c r="J8466" t="s">
        <v>329</v>
      </c>
      <c r="K8466">
        <v>2</v>
      </c>
      <c r="L8466">
        <v>0</v>
      </c>
      <c r="M8466">
        <v>0</v>
      </c>
      <c r="N8466">
        <v>0</v>
      </c>
    </row>
    <row r="8467" spans="1:14" x14ac:dyDescent="0.15">
      <c r="A8467" t="str">
        <f t="shared" si="138"/>
        <v>202008_327_4562342690050</v>
      </c>
      <c r="B8467">
        <v>202008</v>
      </c>
      <c r="C8467">
        <v>327</v>
      </c>
      <c r="D8467" t="s">
        <v>85</v>
      </c>
      <c r="E8467" s="9">
        <v>4562342690050</v>
      </c>
      <c r="F8467">
        <v>0</v>
      </c>
      <c r="G8467">
        <v>0</v>
      </c>
      <c r="H8467" t="s">
        <v>22</v>
      </c>
      <c r="I8467" t="s">
        <v>19</v>
      </c>
      <c r="J8467" t="s">
        <v>329</v>
      </c>
      <c r="K8467">
        <v>2</v>
      </c>
      <c r="L8467">
        <v>0</v>
      </c>
      <c r="M8467">
        <v>0</v>
      </c>
      <c r="N8467">
        <v>0</v>
      </c>
    </row>
    <row r="8468" spans="1:14" x14ac:dyDescent="0.15">
      <c r="A8468" t="str">
        <f t="shared" si="138"/>
        <v>202008_327_4562342690043</v>
      </c>
      <c r="B8468">
        <v>202008</v>
      </c>
      <c r="C8468">
        <v>327</v>
      </c>
      <c r="D8468" t="s">
        <v>85</v>
      </c>
      <c r="E8468" s="9">
        <v>4562342690043</v>
      </c>
      <c r="F8468">
        <v>0</v>
      </c>
      <c r="G8468">
        <v>0</v>
      </c>
      <c r="H8468" t="s">
        <v>21</v>
      </c>
      <c r="I8468" t="s">
        <v>19</v>
      </c>
      <c r="J8468" t="s">
        <v>329</v>
      </c>
      <c r="K8468">
        <v>8</v>
      </c>
      <c r="L8468">
        <v>0</v>
      </c>
      <c r="M8468">
        <v>0</v>
      </c>
      <c r="N8468">
        <v>0</v>
      </c>
    </row>
    <row r="8469" spans="1:14" x14ac:dyDescent="0.15">
      <c r="A8469" t="str">
        <f t="shared" si="138"/>
        <v>202008_327_4562342690067</v>
      </c>
      <c r="B8469">
        <v>202008</v>
      </c>
      <c r="C8469">
        <v>327</v>
      </c>
      <c r="D8469" t="s">
        <v>85</v>
      </c>
      <c r="E8469" s="9">
        <v>4562342690067</v>
      </c>
      <c r="F8469">
        <v>0</v>
      </c>
      <c r="G8469">
        <v>0</v>
      </c>
      <c r="H8469" t="s">
        <v>23</v>
      </c>
      <c r="I8469" t="s">
        <v>19</v>
      </c>
      <c r="J8469" t="s">
        <v>329</v>
      </c>
      <c r="K8469">
        <v>17</v>
      </c>
      <c r="L8469">
        <v>0</v>
      </c>
      <c r="M8469">
        <v>0</v>
      </c>
      <c r="N8469">
        <v>0</v>
      </c>
    </row>
    <row r="8470" spans="1:14" x14ac:dyDescent="0.15">
      <c r="A8470" t="str">
        <f t="shared" si="138"/>
        <v>202008_327_4562342690074</v>
      </c>
      <c r="B8470">
        <v>202008</v>
      </c>
      <c r="C8470">
        <v>327</v>
      </c>
      <c r="D8470" t="s">
        <v>85</v>
      </c>
      <c r="E8470" s="9">
        <v>4562342690074</v>
      </c>
      <c r="F8470">
        <v>0</v>
      </c>
      <c r="G8470">
        <v>0</v>
      </c>
      <c r="H8470" t="s">
        <v>24</v>
      </c>
      <c r="I8470" t="s">
        <v>19</v>
      </c>
      <c r="J8470" t="s">
        <v>329</v>
      </c>
      <c r="K8470">
        <v>5</v>
      </c>
      <c r="L8470">
        <v>0</v>
      </c>
      <c r="M8470">
        <v>0</v>
      </c>
      <c r="N8470">
        <v>0</v>
      </c>
    </row>
    <row r="8471" spans="1:14" x14ac:dyDescent="0.15">
      <c r="A8471" t="str">
        <f t="shared" si="138"/>
        <v>202008_327_4562342690081</v>
      </c>
      <c r="B8471">
        <v>202008</v>
      </c>
      <c r="C8471">
        <v>327</v>
      </c>
      <c r="D8471" t="s">
        <v>85</v>
      </c>
      <c r="E8471" s="9">
        <v>4562342690081</v>
      </c>
      <c r="F8471">
        <v>0</v>
      </c>
      <c r="G8471">
        <v>0</v>
      </c>
      <c r="H8471" t="s">
        <v>25</v>
      </c>
      <c r="I8471" t="s">
        <v>19</v>
      </c>
      <c r="J8471" t="s">
        <v>329</v>
      </c>
      <c r="K8471">
        <v>13</v>
      </c>
      <c r="L8471">
        <v>0</v>
      </c>
      <c r="M8471">
        <v>0</v>
      </c>
      <c r="N8471">
        <v>0</v>
      </c>
    </row>
    <row r="8472" spans="1:14" x14ac:dyDescent="0.15">
      <c r="A8472" t="str">
        <f t="shared" si="138"/>
        <v>202008_199_4562342690029</v>
      </c>
      <c r="B8472">
        <v>202008</v>
      </c>
      <c r="C8472">
        <v>199</v>
      </c>
      <c r="D8472" t="s">
        <v>63</v>
      </c>
      <c r="E8472" s="9">
        <v>4562342690029</v>
      </c>
      <c r="F8472">
        <v>0</v>
      </c>
      <c r="G8472">
        <v>0</v>
      </c>
      <c r="H8472" t="s">
        <v>18</v>
      </c>
      <c r="I8472" t="s">
        <v>19</v>
      </c>
      <c r="J8472" t="s">
        <v>329</v>
      </c>
      <c r="K8472">
        <v>18</v>
      </c>
      <c r="L8472">
        <v>0</v>
      </c>
      <c r="M8472">
        <v>0</v>
      </c>
      <c r="N8472">
        <v>0</v>
      </c>
    </row>
    <row r="8473" spans="1:14" x14ac:dyDescent="0.15">
      <c r="A8473" t="str">
        <f t="shared" si="138"/>
        <v>202008_199_4562342690036</v>
      </c>
      <c r="B8473">
        <v>202008</v>
      </c>
      <c r="C8473">
        <v>199</v>
      </c>
      <c r="D8473" t="s">
        <v>63</v>
      </c>
      <c r="E8473" s="9">
        <v>4562342690036</v>
      </c>
      <c r="F8473">
        <v>0</v>
      </c>
      <c r="G8473">
        <v>0</v>
      </c>
      <c r="H8473" t="s">
        <v>20</v>
      </c>
      <c r="I8473" t="s">
        <v>19</v>
      </c>
      <c r="J8473" t="s">
        <v>329</v>
      </c>
      <c r="K8473">
        <v>1</v>
      </c>
      <c r="L8473">
        <v>0</v>
      </c>
      <c r="M8473">
        <v>0</v>
      </c>
      <c r="N8473">
        <v>0</v>
      </c>
    </row>
    <row r="8474" spans="1:14" x14ac:dyDescent="0.15">
      <c r="A8474" t="str">
        <f t="shared" si="138"/>
        <v>202008_199_4562342690050</v>
      </c>
      <c r="B8474">
        <v>202008</v>
      </c>
      <c r="C8474">
        <v>199</v>
      </c>
      <c r="D8474" t="s">
        <v>63</v>
      </c>
      <c r="E8474" s="9">
        <v>4562342690050</v>
      </c>
      <c r="F8474">
        <v>0</v>
      </c>
      <c r="G8474">
        <v>0</v>
      </c>
      <c r="H8474" t="s">
        <v>22</v>
      </c>
      <c r="I8474" t="s">
        <v>19</v>
      </c>
      <c r="J8474" t="s">
        <v>329</v>
      </c>
      <c r="K8474">
        <v>5</v>
      </c>
      <c r="L8474">
        <v>0</v>
      </c>
      <c r="M8474">
        <v>0</v>
      </c>
      <c r="N8474">
        <v>0</v>
      </c>
    </row>
    <row r="8475" spans="1:14" x14ac:dyDescent="0.15">
      <c r="A8475" t="str">
        <f t="shared" si="138"/>
        <v>202008_199_4562342690043</v>
      </c>
      <c r="B8475">
        <v>202008</v>
      </c>
      <c r="C8475">
        <v>199</v>
      </c>
      <c r="D8475" t="s">
        <v>63</v>
      </c>
      <c r="E8475" s="9">
        <v>4562342690043</v>
      </c>
      <c r="F8475">
        <v>0</v>
      </c>
      <c r="G8475">
        <v>0</v>
      </c>
      <c r="H8475" t="s">
        <v>21</v>
      </c>
      <c r="I8475" t="s">
        <v>19</v>
      </c>
      <c r="J8475" t="s">
        <v>329</v>
      </c>
      <c r="K8475">
        <v>8</v>
      </c>
      <c r="L8475">
        <v>1</v>
      </c>
      <c r="M8475">
        <v>0</v>
      </c>
      <c r="N8475">
        <v>0</v>
      </c>
    </row>
    <row r="8476" spans="1:14" x14ac:dyDescent="0.15">
      <c r="A8476" t="str">
        <f t="shared" si="138"/>
        <v>202008_199_4562342690067</v>
      </c>
      <c r="B8476">
        <v>202008</v>
      </c>
      <c r="C8476">
        <v>199</v>
      </c>
      <c r="D8476" t="s">
        <v>63</v>
      </c>
      <c r="E8476" s="9">
        <v>4562342690067</v>
      </c>
      <c r="F8476">
        <v>0</v>
      </c>
      <c r="G8476">
        <v>0</v>
      </c>
      <c r="H8476" t="s">
        <v>23</v>
      </c>
      <c r="I8476" t="s">
        <v>19</v>
      </c>
      <c r="J8476" t="s">
        <v>329</v>
      </c>
      <c r="K8476">
        <v>22</v>
      </c>
      <c r="L8476">
        <v>0</v>
      </c>
      <c r="M8476">
        <v>0</v>
      </c>
      <c r="N8476">
        <v>0</v>
      </c>
    </row>
    <row r="8477" spans="1:14" x14ac:dyDescent="0.15">
      <c r="A8477" t="str">
        <f t="shared" si="138"/>
        <v>202008_199_4562342690074</v>
      </c>
      <c r="B8477">
        <v>202008</v>
      </c>
      <c r="C8477">
        <v>199</v>
      </c>
      <c r="D8477" t="s">
        <v>63</v>
      </c>
      <c r="E8477" s="9">
        <v>4562342690074</v>
      </c>
      <c r="F8477">
        <v>0</v>
      </c>
      <c r="G8477">
        <v>0</v>
      </c>
      <c r="H8477" t="s">
        <v>24</v>
      </c>
      <c r="I8477" t="s">
        <v>19</v>
      </c>
      <c r="J8477" t="s">
        <v>329</v>
      </c>
      <c r="K8477">
        <v>13</v>
      </c>
      <c r="L8477">
        <v>0</v>
      </c>
      <c r="M8477">
        <v>0</v>
      </c>
      <c r="N8477">
        <v>0</v>
      </c>
    </row>
    <row r="8478" spans="1:14" x14ac:dyDescent="0.15">
      <c r="A8478" t="str">
        <f t="shared" si="138"/>
        <v>202008_199_4562342690081</v>
      </c>
      <c r="B8478">
        <v>202008</v>
      </c>
      <c r="C8478">
        <v>199</v>
      </c>
      <c r="D8478" t="s">
        <v>63</v>
      </c>
      <c r="E8478" s="9">
        <v>4562342690081</v>
      </c>
      <c r="F8478">
        <v>0</v>
      </c>
      <c r="G8478">
        <v>0</v>
      </c>
      <c r="H8478" t="s">
        <v>25</v>
      </c>
      <c r="I8478" t="s">
        <v>19</v>
      </c>
      <c r="J8478" t="s">
        <v>329</v>
      </c>
      <c r="K8478">
        <v>3</v>
      </c>
      <c r="L8478">
        <v>0</v>
      </c>
      <c r="M8478">
        <v>0</v>
      </c>
      <c r="N8478">
        <v>0</v>
      </c>
    </row>
    <row r="8479" spans="1:14" x14ac:dyDescent="0.15">
      <c r="A8479" t="str">
        <f t="shared" si="138"/>
        <v>202008_316_4562342690029</v>
      </c>
      <c r="B8479">
        <v>202008</v>
      </c>
      <c r="C8479">
        <v>316</v>
      </c>
      <c r="D8479" t="s">
        <v>79</v>
      </c>
      <c r="E8479" s="9">
        <v>4562342690029</v>
      </c>
      <c r="F8479">
        <v>0</v>
      </c>
      <c r="G8479">
        <v>0</v>
      </c>
      <c r="H8479" t="s">
        <v>18</v>
      </c>
      <c r="I8479" t="s">
        <v>19</v>
      </c>
      <c r="J8479" t="s">
        <v>329</v>
      </c>
      <c r="K8479">
        <v>15</v>
      </c>
      <c r="L8479">
        <v>0</v>
      </c>
      <c r="M8479">
        <v>0</v>
      </c>
      <c r="N8479">
        <v>0</v>
      </c>
    </row>
    <row r="8480" spans="1:14" x14ac:dyDescent="0.15">
      <c r="A8480" t="str">
        <f t="shared" si="138"/>
        <v>202008_316_4562342690036</v>
      </c>
      <c r="B8480">
        <v>202008</v>
      </c>
      <c r="C8480">
        <v>316</v>
      </c>
      <c r="D8480" t="s">
        <v>79</v>
      </c>
      <c r="E8480" s="9">
        <v>4562342690036</v>
      </c>
      <c r="F8480">
        <v>0</v>
      </c>
      <c r="G8480">
        <v>0</v>
      </c>
      <c r="H8480" t="s">
        <v>20</v>
      </c>
      <c r="I8480" t="s">
        <v>19</v>
      </c>
      <c r="J8480" t="s">
        <v>329</v>
      </c>
      <c r="K8480">
        <v>5</v>
      </c>
      <c r="L8480">
        <v>0</v>
      </c>
      <c r="M8480">
        <v>0</v>
      </c>
      <c r="N8480">
        <v>0</v>
      </c>
    </row>
    <row r="8481" spans="1:14" x14ac:dyDescent="0.15">
      <c r="A8481" t="str">
        <f t="shared" si="138"/>
        <v>202008_316_4562342690050</v>
      </c>
      <c r="B8481">
        <v>202008</v>
      </c>
      <c r="C8481">
        <v>316</v>
      </c>
      <c r="D8481" t="s">
        <v>79</v>
      </c>
      <c r="E8481" s="9">
        <v>4562342690050</v>
      </c>
      <c r="F8481">
        <v>0</v>
      </c>
      <c r="G8481">
        <v>0</v>
      </c>
      <c r="H8481" t="s">
        <v>22</v>
      </c>
      <c r="I8481" t="s">
        <v>19</v>
      </c>
      <c r="J8481" t="s">
        <v>329</v>
      </c>
      <c r="K8481">
        <v>6</v>
      </c>
      <c r="L8481">
        <v>0</v>
      </c>
      <c r="M8481">
        <v>0</v>
      </c>
      <c r="N8481">
        <v>0</v>
      </c>
    </row>
    <row r="8482" spans="1:14" x14ac:dyDescent="0.15">
      <c r="A8482" t="str">
        <f t="shared" si="138"/>
        <v>202008_316_4562342690043</v>
      </c>
      <c r="B8482">
        <v>202008</v>
      </c>
      <c r="C8482">
        <v>316</v>
      </c>
      <c r="D8482" t="s">
        <v>79</v>
      </c>
      <c r="E8482" s="9">
        <v>4562342690043</v>
      </c>
      <c r="F8482">
        <v>0</v>
      </c>
      <c r="G8482">
        <v>0</v>
      </c>
      <c r="H8482" t="s">
        <v>21</v>
      </c>
      <c r="I8482" t="s">
        <v>19</v>
      </c>
      <c r="J8482" t="s">
        <v>329</v>
      </c>
      <c r="K8482">
        <v>15</v>
      </c>
      <c r="L8482">
        <v>0</v>
      </c>
      <c r="M8482">
        <v>0</v>
      </c>
      <c r="N8482">
        <v>0</v>
      </c>
    </row>
    <row r="8483" spans="1:14" x14ac:dyDescent="0.15">
      <c r="A8483" t="str">
        <f t="shared" si="138"/>
        <v>202008_316_4562342690067</v>
      </c>
      <c r="B8483">
        <v>202008</v>
      </c>
      <c r="C8483">
        <v>316</v>
      </c>
      <c r="D8483" t="s">
        <v>79</v>
      </c>
      <c r="E8483" s="9">
        <v>4562342690067</v>
      </c>
      <c r="F8483">
        <v>0</v>
      </c>
      <c r="G8483">
        <v>0</v>
      </c>
      <c r="H8483" t="s">
        <v>23</v>
      </c>
      <c r="I8483" t="s">
        <v>19</v>
      </c>
      <c r="J8483" t="s">
        <v>329</v>
      </c>
      <c r="K8483">
        <v>22</v>
      </c>
      <c r="L8483">
        <v>0</v>
      </c>
      <c r="M8483">
        <v>0</v>
      </c>
      <c r="N8483">
        <v>0</v>
      </c>
    </row>
    <row r="8484" spans="1:14" x14ac:dyDescent="0.15">
      <c r="A8484" t="str">
        <f t="shared" si="138"/>
        <v>202008_316_4562342690074</v>
      </c>
      <c r="B8484">
        <v>202008</v>
      </c>
      <c r="C8484">
        <v>316</v>
      </c>
      <c r="D8484" t="s">
        <v>79</v>
      </c>
      <c r="E8484" s="9">
        <v>4562342690074</v>
      </c>
      <c r="F8484">
        <v>0</v>
      </c>
      <c r="G8484">
        <v>0</v>
      </c>
      <c r="H8484" t="s">
        <v>24</v>
      </c>
      <c r="I8484" t="s">
        <v>19</v>
      </c>
      <c r="J8484" t="s">
        <v>329</v>
      </c>
      <c r="K8484">
        <v>16</v>
      </c>
      <c r="L8484">
        <v>0</v>
      </c>
      <c r="M8484">
        <v>0</v>
      </c>
      <c r="N8484">
        <v>0</v>
      </c>
    </row>
    <row r="8485" spans="1:14" x14ac:dyDescent="0.15">
      <c r="A8485" t="str">
        <f t="shared" si="138"/>
        <v>202008_316_4562342690081</v>
      </c>
      <c r="B8485">
        <v>202008</v>
      </c>
      <c r="C8485">
        <v>316</v>
      </c>
      <c r="D8485" t="s">
        <v>79</v>
      </c>
      <c r="E8485" s="9">
        <v>4562342690081</v>
      </c>
      <c r="F8485">
        <v>0</v>
      </c>
      <c r="G8485">
        <v>0</v>
      </c>
      <c r="H8485" t="s">
        <v>25</v>
      </c>
      <c r="I8485" t="s">
        <v>19</v>
      </c>
      <c r="J8485" t="s">
        <v>329</v>
      </c>
      <c r="K8485">
        <v>6</v>
      </c>
      <c r="L8485">
        <v>0</v>
      </c>
      <c r="M8485">
        <v>0</v>
      </c>
      <c r="N8485">
        <v>0</v>
      </c>
    </row>
    <row r="8486" spans="1:14" x14ac:dyDescent="0.15">
      <c r="A8486" t="str">
        <f t="shared" si="138"/>
        <v>202008_317_4562342690029</v>
      </c>
      <c r="B8486">
        <v>202008</v>
      </c>
      <c r="C8486">
        <v>317</v>
      </c>
      <c r="D8486" t="s">
        <v>80</v>
      </c>
      <c r="E8486" s="9">
        <v>4562342690029</v>
      </c>
      <c r="F8486">
        <v>0</v>
      </c>
      <c r="G8486">
        <v>0</v>
      </c>
      <c r="H8486" t="s">
        <v>18</v>
      </c>
      <c r="I8486" t="s">
        <v>19</v>
      </c>
      <c r="J8486" t="s">
        <v>329</v>
      </c>
      <c r="K8486">
        <v>19</v>
      </c>
      <c r="L8486">
        <v>0</v>
      </c>
      <c r="M8486">
        <v>0</v>
      </c>
      <c r="N8486">
        <v>0</v>
      </c>
    </row>
    <row r="8487" spans="1:14" x14ac:dyDescent="0.15">
      <c r="A8487" t="str">
        <f t="shared" si="138"/>
        <v>202008_317_4562342690036</v>
      </c>
      <c r="B8487">
        <v>202008</v>
      </c>
      <c r="C8487">
        <v>317</v>
      </c>
      <c r="D8487" t="s">
        <v>80</v>
      </c>
      <c r="E8487" s="9">
        <v>4562342690036</v>
      </c>
      <c r="F8487">
        <v>0</v>
      </c>
      <c r="G8487">
        <v>0</v>
      </c>
      <c r="H8487" t="s">
        <v>20</v>
      </c>
      <c r="I8487" t="s">
        <v>19</v>
      </c>
      <c r="J8487" t="s">
        <v>329</v>
      </c>
      <c r="K8487">
        <v>3</v>
      </c>
      <c r="L8487">
        <v>0</v>
      </c>
      <c r="M8487">
        <v>0</v>
      </c>
      <c r="N8487">
        <v>0</v>
      </c>
    </row>
    <row r="8488" spans="1:14" x14ac:dyDescent="0.15">
      <c r="A8488" t="str">
        <f t="shared" si="138"/>
        <v>202008_317_4562342690050</v>
      </c>
      <c r="B8488">
        <v>202008</v>
      </c>
      <c r="C8488">
        <v>317</v>
      </c>
      <c r="D8488" t="s">
        <v>80</v>
      </c>
      <c r="E8488" s="9">
        <v>4562342690050</v>
      </c>
      <c r="F8488">
        <v>0</v>
      </c>
      <c r="G8488">
        <v>0</v>
      </c>
      <c r="H8488" t="s">
        <v>22</v>
      </c>
      <c r="I8488" t="s">
        <v>19</v>
      </c>
      <c r="J8488" t="s">
        <v>329</v>
      </c>
      <c r="K8488">
        <v>3</v>
      </c>
      <c r="L8488">
        <v>0</v>
      </c>
      <c r="M8488">
        <v>0</v>
      </c>
      <c r="N8488">
        <v>0</v>
      </c>
    </row>
    <row r="8489" spans="1:14" x14ac:dyDescent="0.15">
      <c r="A8489" t="str">
        <f t="shared" si="138"/>
        <v>202008_317_4562342690043</v>
      </c>
      <c r="B8489">
        <v>202008</v>
      </c>
      <c r="C8489">
        <v>317</v>
      </c>
      <c r="D8489" t="s">
        <v>80</v>
      </c>
      <c r="E8489" s="9">
        <v>4562342690043</v>
      </c>
      <c r="F8489">
        <v>0</v>
      </c>
      <c r="G8489">
        <v>0</v>
      </c>
      <c r="H8489" t="s">
        <v>21</v>
      </c>
      <c r="I8489" t="s">
        <v>19</v>
      </c>
      <c r="J8489" t="s">
        <v>329</v>
      </c>
      <c r="K8489">
        <v>16</v>
      </c>
      <c r="L8489">
        <v>1</v>
      </c>
      <c r="M8489">
        <v>0</v>
      </c>
      <c r="N8489">
        <v>0</v>
      </c>
    </row>
    <row r="8490" spans="1:14" x14ac:dyDescent="0.15">
      <c r="A8490" t="str">
        <f t="shared" si="138"/>
        <v>202008_317_4562342690067</v>
      </c>
      <c r="B8490">
        <v>202008</v>
      </c>
      <c r="C8490">
        <v>317</v>
      </c>
      <c r="D8490" t="s">
        <v>80</v>
      </c>
      <c r="E8490" s="9">
        <v>4562342690067</v>
      </c>
      <c r="F8490">
        <v>0</v>
      </c>
      <c r="G8490">
        <v>0</v>
      </c>
      <c r="H8490" t="s">
        <v>23</v>
      </c>
      <c r="I8490" t="s">
        <v>19</v>
      </c>
      <c r="J8490" t="s">
        <v>329</v>
      </c>
      <c r="K8490">
        <v>14</v>
      </c>
      <c r="L8490">
        <v>0</v>
      </c>
      <c r="M8490">
        <v>0</v>
      </c>
      <c r="N8490">
        <v>0</v>
      </c>
    </row>
    <row r="8491" spans="1:14" x14ac:dyDescent="0.15">
      <c r="A8491" t="str">
        <f t="shared" si="138"/>
        <v>202008_317_4562342690074</v>
      </c>
      <c r="B8491">
        <v>202008</v>
      </c>
      <c r="C8491">
        <v>317</v>
      </c>
      <c r="D8491" t="s">
        <v>80</v>
      </c>
      <c r="E8491" s="9">
        <v>4562342690074</v>
      </c>
      <c r="F8491">
        <v>0</v>
      </c>
      <c r="G8491">
        <v>0</v>
      </c>
      <c r="H8491" t="s">
        <v>24</v>
      </c>
      <c r="I8491" t="s">
        <v>19</v>
      </c>
      <c r="J8491" t="s">
        <v>329</v>
      </c>
      <c r="K8491">
        <v>10</v>
      </c>
      <c r="L8491">
        <v>0</v>
      </c>
      <c r="M8491">
        <v>0</v>
      </c>
      <c r="N8491">
        <v>0</v>
      </c>
    </row>
    <row r="8492" spans="1:14" x14ac:dyDescent="0.15">
      <c r="A8492" t="str">
        <f t="shared" si="138"/>
        <v>202008_317_4562342690081</v>
      </c>
      <c r="B8492">
        <v>202008</v>
      </c>
      <c r="C8492">
        <v>317</v>
      </c>
      <c r="D8492" t="s">
        <v>80</v>
      </c>
      <c r="E8492" s="9">
        <v>4562342690081</v>
      </c>
      <c r="F8492">
        <v>0</v>
      </c>
      <c r="G8492">
        <v>0</v>
      </c>
      <c r="H8492" t="s">
        <v>25</v>
      </c>
      <c r="I8492" t="s">
        <v>19</v>
      </c>
      <c r="J8492" t="s">
        <v>329</v>
      </c>
      <c r="K8492">
        <v>2</v>
      </c>
      <c r="L8492">
        <v>0</v>
      </c>
      <c r="M8492">
        <v>0</v>
      </c>
      <c r="N8492">
        <v>0</v>
      </c>
    </row>
    <row r="8493" spans="1:14" x14ac:dyDescent="0.15">
      <c r="A8493" t="str">
        <f t="shared" si="138"/>
        <v>202008_322_4562342690029</v>
      </c>
      <c r="B8493">
        <v>202008</v>
      </c>
      <c r="C8493">
        <v>322</v>
      </c>
      <c r="D8493" t="s">
        <v>83</v>
      </c>
      <c r="E8493" s="9">
        <v>4562342690029</v>
      </c>
      <c r="F8493">
        <v>0</v>
      </c>
      <c r="G8493">
        <v>0</v>
      </c>
      <c r="H8493" t="s">
        <v>18</v>
      </c>
      <c r="I8493" t="s">
        <v>19</v>
      </c>
      <c r="J8493" t="s">
        <v>329</v>
      </c>
      <c r="K8493">
        <v>13</v>
      </c>
      <c r="L8493">
        <v>0</v>
      </c>
      <c r="M8493">
        <v>0</v>
      </c>
      <c r="N8493">
        <v>0</v>
      </c>
    </row>
    <row r="8494" spans="1:14" x14ac:dyDescent="0.15">
      <c r="A8494" t="str">
        <f t="shared" si="138"/>
        <v>202008_322_4562342690036</v>
      </c>
      <c r="B8494">
        <v>202008</v>
      </c>
      <c r="C8494">
        <v>322</v>
      </c>
      <c r="D8494" t="s">
        <v>83</v>
      </c>
      <c r="E8494" s="9">
        <v>4562342690036</v>
      </c>
      <c r="F8494">
        <v>0</v>
      </c>
      <c r="G8494">
        <v>0</v>
      </c>
      <c r="H8494" t="s">
        <v>20</v>
      </c>
      <c r="I8494" t="s">
        <v>19</v>
      </c>
      <c r="J8494" t="s">
        <v>329</v>
      </c>
      <c r="K8494">
        <v>3</v>
      </c>
      <c r="L8494">
        <v>0</v>
      </c>
      <c r="M8494">
        <v>0</v>
      </c>
      <c r="N8494">
        <v>0</v>
      </c>
    </row>
    <row r="8495" spans="1:14" x14ac:dyDescent="0.15">
      <c r="A8495" t="str">
        <f t="shared" si="138"/>
        <v>202008_322_4562342690050</v>
      </c>
      <c r="B8495">
        <v>202008</v>
      </c>
      <c r="C8495">
        <v>322</v>
      </c>
      <c r="D8495" t="s">
        <v>83</v>
      </c>
      <c r="E8495" s="9">
        <v>4562342690050</v>
      </c>
      <c r="F8495">
        <v>0</v>
      </c>
      <c r="G8495">
        <v>0</v>
      </c>
      <c r="H8495" t="s">
        <v>22</v>
      </c>
      <c r="I8495" t="s">
        <v>19</v>
      </c>
      <c r="J8495" t="s">
        <v>329</v>
      </c>
      <c r="K8495">
        <v>8</v>
      </c>
      <c r="L8495">
        <v>0</v>
      </c>
      <c r="M8495">
        <v>0</v>
      </c>
      <c r="N8495">
        <v>0</v>
      </c>
    </row>
    <row r="8496" spans="1:14" x14ac:dyDescent="0.15">
      <c r="A8496" t="str">
        <f t="shared" si="138"/>
        <v>202008_322_4562342690043</v>
      </c>
      <c r="B8496">
        <v>202008</v>
      </c>
      <c r="C8496">
        <v>322</v>
      </c>
      <c r="D8496" t="s">
        <v>83</v>
      </c>
      <c r="E8496" s="9">
        <v>4562342690043</v>
      </c>
      <c r="F8496">
        <v>0</v>
      </c>
      <c r="G8496">
        <v>0</v>
      </c>
      <c r="H8496" t="s">
        <v>21</v>
      </c>
      <c r="I8496" t="s">
        <v>19</v>
      </c>
      <c r="J8496" t="s">
        <v>329</v>
      </c>
      <c r="K8496">
        <v>20</v>
      </c>
      <c r="L8496">
        <v>0</v>
      </c>
      <c r="M8496">
        <v>0</v>
      </c>
      <c r="N8496">
        <v>0</v>
      </c>
    </row>
    <row r="8497" spans="1:14" x14ac:dyDescent="0.15">
      <c r="A8497" t="str">
        <f t="shared" si="138"/>
        <v>202008_322_4562342690067</v>
      </c>
      <c r="B8497">
        <v>202008</v>
      </c>
      <c r="C8497">
        <v>322</v>
      </c>
      <c r="D8497" t="s">
        <v>83</v>
      </c>
      <c r="E8497" s="9">
        <v>4562342690067</v>
      </c>
      <c r="F8497">
        <v>0</v>
      </c>
      <c r="G8497">
        <v>0</v>
      </c>
      <c r="H8497" t="s">
        <v>23</v>
      </c>
      <c r="I8497" t="s">
        <v>19</v>
      </c>
      <c r="J8497" t="s">
        <v>329</v>
      </c>
      <c r="K8497">
        <v>25</v>
      </c>
      <c r="L8497">
        <v>0</v>
      </c>
      <c r="M8497">
        <v>0</v>
      </c>
      <c r="N8497">
        <v>0</v>
      </c>
    </row>
    <row r="8498" spans="1:14" x14ac:dyDescent="0.15">
      <c r="A8498" t="str">
        <f t="shared" si="138"/>
        <v>202008_322_4562342690074</v>
      </c>
      <c r="B8498">
        <v>202008</v>
      </c>
      <c r="C8498">
        <v>322</v>
      </c>
      <c r="D8498" t="s">
        <v>83</v>
      </c>
      <c r="E8498" s="9">
        <v>4562342690074</v>
      </c>
      <c r="F8498">
        <v>0</v>
      </c>
      <c r="G8498">
        <v>0</v>
      </c>
      <c r="H8498" t="s">
        <v>24</v>
      </c>
      <c r="I8498" t="s">
        <v>19</v>
      </c>
      <c r="J8498" t="s">
        <v>329</v>
      </c>
      <c r="K8498">
        <v>16</v>
      </c>
      <c r="L8498">
        <v>0</v>
      </c>
      <c r="M8498">
        <v>0</v>
      </c>
      <c r="N8498">
        <v>0</v>
      </c>
    </row>
    <row r="8499" spans="1:14" x14ac:dyDescent="0.15">
      <c r="A8499" t="str">
        <f t="shared" si="138"/>
        <v>202008_322_4562342690081</v>
      </c>
      <c r="B8499">
        <v>202008</v>
      </c>
      <c r="C8499">
        <v>322</v>
      </c>
      <c r="D8499" t="s">
        <v>83</v>
      </c>
      <c r="E8499" s="9">
        <v>4562342690081</v>
      </c>
      <c r="F8499">
        <v>0</v>
      </c>
      <c r="G8499">
        <v>0</v>
      </c>
      <c r="H8499" t="s">
        <v>25</v>
      </c>
      <c r="I8499" t="s">
        <v>19</v>
      </c>
      <c r="J8499" t="s">
        <v>329</v>
      </c>
      <c r="K8499">
        <v>4</v>
      </c>
      <c r="L8499">
        <v>0</v>
      </c>
      <c r="M8499">
        <v>0</v>
      </c>
      <c r="N8499">
        <v>0</v>
      </c>
    </row>
    <row r="8500" spans="1:14" x14ac:dyDescent="0.15">
      <c r="A8500" t="str">
        <f t="shared" ref="A8500:A8527" si="139">B8500&amp;"_"&amp;C8500&amp;"_"&amp;E8500</f>
        <v>202008_421_4562342690029</v>
      </c>
      <c r="B8500">
        <v>202008</v>
      </c>
      <c r="C8500">
        <v>421</v>
      </c>
      <c r="D8500" t="s">
        <v>115</v>
      </c>
      <c r="E8500" s="9">
        <v>4562342690029</v>
      </c>
      <c r="F8500">
        <v>0</v>
      </c>
      <c r="G8500">
        <v>0</v>
      </c>
      <c r="H8500" t="s">
        <v>18</v>
      </c>
      <c r="I8500" t="s">
        <v>19</v>
      </c>
      <c r="J8500" t="s">
        <v>329</v>
      </c>
      <c r="K8500">
        <v>20</v>
      </c>
      <c r="L8500">
        <v>0</v>
      </c>
      <c r="M8500">
        <v>0</v>
      </c>
      <c r="N8500">
        <v>0</v>
      </c>
    </row>
    <row r="8501" spans="1:14" x14ac:dyDescent="0.15">
      <c r="A8501" t="str">
        <f t="shared" si="139"/>
        <v>202008_421_4562342690036</v>
      </c>
      <c r="B8501">
        <v>202008</v>
      </c>
      <c r="C8501">
        <v>421</v>
      </c>
      <c r="D8501" t="s">
        <v>115</v>
      </c>
      <c r="E8501" s="9">
        <v>4562342690036</v>
      </c>
      <c r="F8501">
        <v>0</v>
      </c>
      <c r="G8501">
        <v>0</v>
      </c>
      <c r="H8501" t="s">
        <v>20</v>
      </c>
      <c r="I8501" t="s">
        <v>19</v>
      </c>
      <c r="J8501" t="s">
        <v>329</v>
      </c>
      <c r="K8501">
        <v>2</v>
      </c>
      <c r="L8501">
        <v>0</v>
      </c>
      <c r="M8501">
        <v>0</v>
      </c>
      <c r="N8501">
        <v>0</v>
      </c>
    </row>
    <row r="8502" spans="1:14" x14ac:dyDescent="0.15">
      <c r="A8502" t="str">
        <f t="shared" si="139"/>
        <v>202008_421_4562342690050</v>
      </c>
      <c r="B8502">
        <v>202008</v>
      </c>
      <c r="C8502">
        <v>421</v>
      </c>
      <c r="D8502" t="s">
        <v>115</v>
      </c>
      <c r="E8502" s="9">
        <v>4562342690050</v>
      </c>
      <c r="F8502">
        <v>0</v>
      </c>
      <c r="G8502">
        <v>0</v>
      </c>
      <c r="H8502" t="s">
        <v>22</v>
      </c>
      <c r="I8502" t="s">
        <v>19</v>
      </c>
      <c r="J8502" t="s">
        <v>329</v>
      </c>
      <c r="K8502">
        <v>5</v>
      </c>
      <c r="L8502">
        <v>0</v>
      </c>
      <c r="M8502">
        <v>0</v>
      </c>
      <c r="N8502">
        <v>0</v>
      </c>
    </row>
    <row r="8503" spans="1:14" x14ac:dyDescent="0.15">
      <c r="A8503" t="str">
        <f t="shared" si="139"/>
        <v>202008_421_4562342690043</v>
      </c>
      <c r="B8503">
        <v>202008</v>
      </c>
      <c r="C8503">
        <v>421</v>
      </c>
      <c r="D8503" t="s">
        <v>115</v>
      </c>
      <c r="E8503" s="9">
        <v>4562342690043</v>
      </c>
      <c r="F8503">
        <v>0</v>
      </c>
      <c r="G8503">
        <v>0</v>
      </c>
      <c r="H8503" t="s">
        <v>21</v>
      </c>
      <c r="I8503" t="s">
        <v>19</v>
      </c>
      <c r="J8503" t="s">
        <v>329</v>
      </c>
      <c r="K8503">
        <v>16</v>
      </c>
      <c r="L8503">
        <v>1</v>
      </c>
      <c r="M8503">
        <v>0</v>
      </c>
      <c r="N8503">
        <v>0</v>
      </c>
    </row>
    <row r="8504" spans="1:14" x14ac:dyDescent="0.15">
      <c r="A8504" t="str">
        <f t="shared" si="139"/>
        <v>202008_421_4562342690067</v>
      </c>
      <c r="B8504">
        <v>202008</v>
      </c>
      <c r="C8504">
        <v>421</v>
      </c>
      <c r="D8504" t="s">
        <v>115</v>
      </c>
      <c r="E8504" s="9">
        <v>4562342690067</v>
      </c>
      <c r="F8504">
        <v>0</v>
      </c>
      <c r="G8504">
        <v>0</v>
      </c>
      <c r="H8504" t="s">
        <v>23</v>
      </c>
      <c r="I8504" t="s">
        <v>19</v>
      </c>
      <c r="J8504" t="s">
        <v>329</v>
      </c>
      <c r="K8504">
        <v>17</v>
      </c>
      <c r="L8504">
        <v>0</v>
      </c>
      <c r="M8504">
        <v>0</v>
      </c>
      <c r="N8504">
        <v>0</v>
      </c>
    </row>
    <row r="8505" spans="1:14" x14ac:dyDescent="0.15">
      <c r="A8505" t="str">
        <f t="shared" si="139"/>
        <v>202008_421_4562342690074</v>
      </c>
      <c r="B8505">
        <v>202008</v>
      </c>
      <c r="C8505">
        <v>421</v>
      </c>
      <c r="D8505" t="s">
        <v>115</v>
      </c>
      <c r="E8505" s="9">
        <v>4562342690074</v>
      </c>
      <c r="F8505">
        <v>0</v>
      </c>
      <c r="G8505">
        <v>0</v>
      </c>
      <c r="H8505" t="s">
        <v>24</v>
      </c>
      <c r="I8505" t="s">
        <v>19</v>
      </c>
      <c r="J8505" t="s">
        <v>329</v>
      </c>
      <c r="K8505">
        <v>4</v>
      </c>
      <c r="L8505">
        <v>0</v>
      </c>
      <c r="M8505">
        <v>0</v>
      </c>
      <c r="N8505">
        <v>0</v>
      </c>
    </row>
    <row r="8506" spans="1:14" x14ac:dyDescent="0.15">
      <c r="A8506" t="str">
        <f t="shared" si="139"/>
        <v>202008_421_4562342690081</v>
      </c>
      <c r="B8506">
        <v>202008</v>
      </c>
      <c r="C8506">
        <v>421</v>
      </c>
      <c r="D8506" t="s">
        <v>115</v>
      </c>
      <c r="E8506" s="9">
        <v>4562342690081</v>
      </c>
      <c r="F8506">
        <v>0</v>
      </c>
      <c r="G8506">
        <v>0</v>
      </c>
      <c r="H8506" t="s">
        <v>25</v>
      </c>
      <c r="I8506" t="s">
        <v>19</v>
      </c>
      <c r="J8506" t="s">
        <v>329</v>
      </c>
      <c r="K8506">
        <v>6</v>
      </c>
      <c r="L8506">
        <v>0</v>
      </c>
      <c r="M8506">
        <v>0</v>
      </c>
      <c r="N8506">
        <v>0</v>
      </c>
    </row>
    <row r="8507" spans="1:14" x14ac:dyDescent="0.15">
      <c r="A8507" t="str">
        <f t="shared" si="139"/>
        <v>202008_121_4562342690029</v>
      </c>
      <c r="B8507">
        <v>202008</v>
      </c>
      <c r="C8507">
        <v>121</v>
      </c>
      <c r="D8507" t="s">
        <v>52</v>
      </c>
      <c r="E8507" s="9">
        <v>4562342690029</v>
      </c>
      <c r="F8507">
        <v>0</v>
      </c>
      <c r="G8507">
        <v>0</v>
      </c>
      <c r="H8507" t="s">
        <v>18</v>
      </c>
      <c r="I8507" t="s">
        <v>19</v>
      </c>
      <c r="J8507" t="s">
        <v>329</v>
      </c>
      <c r="K8507">
        <v>8</v>
      </c>
      <c r="L8507">
        <v>1</v>
      </c>
      <c r="M8507">
        <v>0</v>
      </c>
      <c r="N8507">
        <v>0</v>
      </c>
    </row>
    <row r="8508" spans="1:14" x14ac:dyDescent="0.15">
      <c r="A8508" t="str">
        <f t="shared" si="139"/>
        <v>202008_121_4562342690036</v>
      </c>
      <c r="B8508">
        <v>202008</v>
      </c>
      <c r="C8508">
        <v>121</v>
      </c>
      <c r="D8508" t="s">
        <v>52</v>
      </c>
      <c r="E8508" s="9">
        <v>4562342690036</v>
      </c>
      <c r="F8508">
        <v>0</v>
      </c>
      <c r="G8508">
        <v>0</v>
      </c>
      <c r="H8508" t="s">
        <v>20</v>
      </c>
      <c r="I8508" t="s">
        <v>19</v>
      </c>
      <c r="J8508" t="s">
        <v>329</v>
      </c>
      <c r="K8508">
        <v>2</v>
      </c>
      <c r="L8508">
        <v>0</v>
      </c>
      <c r="M8508">
        <v>0</v>
      </c>
      <c r="N8508">
        <v>0</v>
      </c>
    </row>
    <row r="8509" spans="1:14" x14ac:dyDescent="0.15">
      <c r="A8509" t="str">
        <f t="shared" si="139"/>
        <v>202008_121_4562342690050</v>
      </c>
      <c r="B8509">
        <v>202008</v>
      </c>
      <c r="C8509">
        <v>121</v>
      </c>
      <c r="D8509" t="s">
        <v>52</v>
      </c>
      <c r="E8509" s="9">
        <v>4562342690050</v>
      </c>
      <c r="F8509">
        <v>0</v>
      </c>
      <c r="G8509">
        <v>0</v>
      </c>
      <c r="H8509" t="s">
        <v>22</v>
      </c>
      <c r="I8509" t="s">
        <v>19</v>
      </c>
      <c r="J8509" t="s">
        <v>329</v>
      </c>
      <c r="K8509">
        <v>9</v>
      </c>
      <c r="L8509">
        <v>0</v>
      </c>
      <c r="M8509">
        <v>0</v>
      </c>
      <c r="N8509">
        <v>0</v>
      </c>
    </row>
    <row r="8510" spans="1:14" x14ac:dyDescent="0.15">
      <c r="A8510" t="str">
        <f t="shared" si="139"/>
        <v>202008_121_4562342690043</v>
      </c>
      <c r="B8510">
        <v>202008</v>
      </c>
      <c r="C8510">
        <v>121</v>
      </c>
      <c r="D8510" t="s">
        <v>52</v>
      </c>
      <c r="E8510" s="9">
        <v>4562342690043</v>
      </c>
      <c r="F8510">
        <v>0</v>
      </c>
      <c r="G8510">
        <v>0</v>
      </c>
      <c r="H8510" t="s">
        <v>21</v>
      </c>
      <c r="I8510" t="s">
        <v>19</v>
      </c>
      <c r="J8510" t="s">
        <v>329</v>
      </c>
      <c r="K8510">
        <v>14</v>
      </c>
      <c r="L8510">
        <v>2</v>
      </c>
      <c r="M8510">
        <v>0</v>
      </c>
      <c r="N8510">
        <v>0</v>
      </c>
    </row>
    <row r="8511" spans="1:14" x14ac:dyDescent="0.15">
      <c r="A8511" t="str">
        <f t="shared" si="139"/>
        <v>202008_121_4562342690067</v>
      </c>
      <c r="B8511">
        <v>202008</v>
      </c>
      <c r="C8511">
        <v>121</v>
      </c>
      <c r="D8511" t="s">
        <v>52</v>
      </c>
      <c r="E8511" s="9">
        <v>4562342690067</v>
      </c>
      <c r="F8511">
        <v>0</v>
      </c>
      <c r="G8511">
        <v>0</v>
      </c>
      <c r="H8511" t="s">
        <v>23</v>
      </c>
      <c r="I8511" t="s">
        <v>19</v>
      </c>
      <c r="J8511" t="s">
        <v>329</v>
      </c>
      <c r="K8511">
        <v>23</v>
      </c>
      <c r="L8511">
        <v>1</v>
      </c>
      <c r="M8511">
        <v>0</v>
      </c>
      <c r="N8511">
        <v>0</v>
      </c>
    </row>
    <row r="8512" spans="1:14" x14ac:dyDescent="0.15">
      <c r="A8512" t="str">
        <f t="shared" si="139"/>
        <v>202008_121_4562342690074</v>
      </c>
      <c r="B8512">
        <v>202008</v>
      </c>
      <c r="C8512">
        <v>121</v>
      </c>
      <c r="D8512" t="s">
        <v>52</v>
      </c>
      <c r="E8512" s="9">
        <v>4562342690074</v>
      </c>
      <c r="F8512">
        <v>0</v>
      </c>
      <c r="G8512">
        <v>0</v>
      </c>
      <c r="H8512" t="s">
        <v>24</v>
      </c>
      <c r="I8512" t="s">
        <v>19</v>
      </c>
      <c r="J8512" t="s">
        <v>329</v>
      </c>
      <c r="K8512">
        <v>12</v>
      </c>
      <c r="L8512">
        <v>1</v>
      </c>
      <c r="M8512">
        <v>0</v>
      </c>
      <c r="N8512">
        <v>0</v>
      </c>
    </row>
    <row r="8513" spans="1:14" x14ac:dyDescent="0.15">
      <c r="A8513" t="str">
        <f t="shared" si="139"/>
        <v>202008_121_4562342690081</v>
      </c>
      <c r="B8513">
        <v>202008</v>
      </c>
      <c r="C8513">
        <v>121</v>
      </c>
      <c r="D8513" t="s">
        <v>52</v>
      </c>
      <c r="E8513" s="9">
        <v>4562342690081</v>
      </c>
      <c r="F8513">
        <v>0</v>
      </c>
      <c r="G8513">
        <v>0</v>
      </c>
      <c r="H8513" t="s">
        <v>25</v>
      </c>
      <c r="I8513" t="s">
        <v>19</v>
      </c>
      <c r="J8513" t="s">
        <v>329</v>
      </c>
      <c r="K8513">
        <v>4</v>
      </c>
      <c r="L8513">
        <v>0</v>
      </c>
      <c r="M8513">
        <v>0</v>
      </c>
      <c r="N8513">
        <v>0</v>
      </c>
    </row>
    <row r="8514" spans="1:14" x14ac:dyDescent="0.15">
      <c r="A8514" t="str">
        <f t="shared" si="139"/>
        <v>202008_211_4562342690029</v>
      </c>
      <c r="B8514">
        <v>202008</v>
      </c>
      <c r="C8514">
        <v>211</v>
      </c>
      <c r="D8514" t="s">
        <v>65</v>
      </c>
      <c r="E8514" s="9">
        <v>4562342690029</v>
      </c>
      <c r="F8514">
        <v>0</v>
      </c>
      <c r="G8514">
        <v>0</v>
      </c>
      <c r="H8514" t="s">
        <v>18</v>
      </c>
      <c r="I8514" t="s">
        <v>19</v>
      </c>
      <c r="J8514" t="s">
        <v>329</v>
      </c>
      <c r="K8514">
        <v>27</v>
      </c>
      <c r="L8514">
        <v>0</v>
      </c>
      <c r="M8514">
        <v>0</v>
      </c>
      <c r="N8514">
        <v>0</v>
      </c>
    </row>
    <row r="8515" spans="1:14" x14ac:dyDescent="0.15">
      <c r="A8515" t="str">
        <f t="shared" si="139"/>
        <v>202008_211_4562342690036</v>
      </c>
      <c r="B8515">
        <v>202008</v>
      </c>
      <c r="C8515">
        <v>211</v>
      </c>
      <c r="D8515" t="s">
        <v>65</v>
      </c>
      <c r="E8515" s="9">
        <v>4562342690036</v>
      </c>
      <c r="F8515">
        <v>0</v>
      </c>
      <c r="G8515">
        <v>0</v>
      </c>
      <c r="H8515" t="s">
        <v>20</v>
      </c>
      <c r="I8515" t="s">
        <v>19</v>
      </c>
      <c r="J8515" t="s">
        <v>329</v>
      </c>
      <c r="K8515">
        <v>7</v>
      </c>
      <c r="L8515">
        <v>1</v>
      </c>
      <c r="M8515">
        <v>0</v>
      </c>
      <c r="N8515">
        <v>0</v>
      </c>
    </row>
    <row r="8516" spans="1:14" x14ac:dyDescent="0.15">
      <c r="A8516" t="str">
        <f t="shared" si="139"/>
        <v>202008_211_4562342690050</v>
      </c>
      <c r="B8516">
        <v>202008</v>
      </c>
      <c r="C8516">
        <v>211</v>
      </c>
      <c r="D8516" t="s">
        <v>65</v>
      </c>
      <c r="E8516" s="9">
        <v>4562342690050</v>
      </c>
      <c r="F8516">
        <v>0</v>
      </c>
      <c r="G8516">
        <v>0</v>
      </c>
      <c r="H8516" t="s">
        <v>22</v>
      </c>
      <c r="I8516" t="s">
        <v>19</v>
      </c>
      <c r="J8516" t="s">
        <v>329</v>
      </c>
      <c r="K8516">
        <v>2</v>
      </c>
      <c r="L8516">
        <v>1</v>
      </c>
      <c r="M8516">
        <v>0</v>
      </c>
      <c r="N8516">
        <v>0</v>
      </c>
    </row>
    <row r="8517" spans="1:14" x14ac:dyDescent="0.15">
      <c r="A8517" t="str">
        <f t="shared" si="139"/>
        <v>202008_211_4562342690043</v>
      </c>
      <c r="B8517">
        <v>202008</v>
      </c>
      <c r="C8517">
        <v>211</v>
      </c>
      <c r="D8517" t="s">
        <v>65</v>
      </c>
      <c r="E8517" s="9">
        <v>4562342690043</v>
      </c>
      <c r="F8517">
        <v>0</v>
      </c>
      <c r="G8517">
        <v>0</v>
      </c>
      <c r="H8517" t="s">
        <v>21</v>
      </c>
      <c r="I8517" t="s">
        <v>19</v>
      </c>
      <c r="J8517" t="s">
        <v>329</v>
      </c>
      <c r="K8517">
        <v>24</v>
      </c>
      <c r="L8517">
        <v>0</v>
      </c>
      <c r="M8517">
        <v>0</v>
      </c>
      <c r="N8517">
        <v>0</v>
      </c>
    </row>
    <row r="8518" spans="1:14" x14ac:dyDescent="0.15">
      <c r="A8518" t="str">
        <f t="shared" si="139"/>
        <v>202008_211_4562342690067</v>
      </c>
      <c r="B8518">
        <v>202008</v>
      </c>
      <c r="C8518">
        <v>211</v>
      </c>
      <c r="D8518" t="s">
        <v>65</v>
      </c>
      <c r="E8518" s="9">
        <v>4562342690067</v>
      </c>
      <c r="F8518">
        <v>0</v>
      </c>
      <c r="G8518">
        <v>0</v>
      </c>
      <c r="H8518" t="s">
        <v>23</v>
      </c>
      <c r="I8518" t="s">
        <v>19</v>
      </c>
      <c r="J8518" t="s">
        <v>329</v>
      </c>
      <c r="K8518">
        <v>23</v>
      </c>
      <c r="L8518">
        <v>1</v>
      </c>
      <c r="M8518">
        <v>0</v>
      </c>
      <c r="N8518">
        <v>0</v>
      </c>
    </row>
    <row r="8519" spans="1:14" x14ac:dyDescent="0.15">
      <c r="A8519" t="str">
        <f t="shared" si="139"/>
        <v>202008_211_4562342690074</v>
      </c>
      <c r="B8519">
        <v>202008</v>
      </c>
      <c r="C8519">
        <v>211</v>
      </c>
      <c r="D8519" t="s">
        <v>65</v>
      </c>
      <c r="E8519" s="9">
        <v>4562342690074</v>
      </c>
      <c r="F8519">
        <v>0</v>
      </c>
      <c r="G8519">
        <v>0</v>
      </c>
      <c r="H8519" t="s">
        <v>24</v>
      </c>
      <c r="I8519" t="s">
        <v>19</v>
      </c>
      <c r="J8519" t="s">
        <v>329</v>
      </c>
      <c r="K8519">
        <v>15</v>
      </c>
      <c r="L8519">
        <v>2</v>
      </c>
      <c r="M8519">
        <v>0</v>
      </c>
      <c r="N8519">
        <v>0</v>
      </c>
    </row>
    <row r="8520" spans="1:14" x14ac:dyDescent="0.15">
      <c r="A8520" t="str">
        <f t="shared" si="139"/>
        <v>202008_211_4562342690081</v>
      </c>
      <c r="B8520">
        <v>202008</v>
      </c>
      <c r="C8520">
        <v>211</v>
      </c>
      <c r="D8520" t="s">
        <v>65</v>
      </c>
      <c r="E8520" s="9">
        <v>4562342690081</v>
      </c>
      <c r="F8520">
        <v>0</v>
      </c>
      <c r="G8520">
        <v>0</v>
      </c>
      <c r="H8520" t="s">
        <v>25</v>
      </c>
      <c r="I8520" t="s">
        <v>19</v>
      </c>
      <c r="J8520" t="s">
        <v>329</v>
      </c>
      <c r="K8520">
        <v>8</v>
      </c>
      <c r="L8520">
        <v>0</v>
      </c>
      <c r="M8520">
        <v>0</v>
      </c>
      <c r="N8520">
        <v>0</v>
      </c>
    </row>
    <row r="8521" spans="1:14" x14ac:dyDescent="0.15">
      <c r="A8521" t="str">
        <f t="shared" si="139"/>
        <v>202008_13_4562342690029</v>
      </c>
      <c r="B8521">
        <v>202008</v>
      </c>
      <c r="C8521">
        <v>13</v>
      </c>
      <c r="D8521" t="s">
        <v>38</v>
      </c>
      <c r="E8521" s="9">
        <v>4562342690029</v>
      </c>
      <c r="F8521">
        <v>0</v>
      </c>
      <c r="G8521">
        <v>0</v>
      </c>
      <c r="H8521" t="s">
        <v>18</v>
      </c>
      <c r="I8521" t="s">
        <v>19</v>
      </c>
      <c r="J8521" t="s">
        <v>329</v>
      </c>
      <c r="K8521">
        <v>14</v>
      </c>
      <c r="L8521">
        <v>0</v>
      </c>
      <c r="M8521">
        <v>0</v>
      </c>
      <c r="N8521">
        <v>0</v>
      </c>
    </row>
    <row r="8522" spans="1:14" x14ac:dyDescent="0.15">
      <c r="A8522" t="str">
        <f t="shared" si="139"/>
        <v>202008_13_4562342690036</v>
      </c>
      <c r="B8522">
        <v>202008</v>
      </c>
      <c r="C8522">
        <v>13</v>
      </c>
      <c r="D8522" t="s">
        <v>38</v>
      </c>
      <c r="E8522" s="9">
        <v>4562342690036</v>
      </c>
      <c r="F8522">
        <v>0</v>
      </c>
      <c r="G8522">
        <v>0</v>
      </c>
      <c r="H8522" t="s">
        <v>20</v>
      </c>
      <c r="I8522" t="s">
        <v>19</v>
      </c>
      <c r="J8522" t="s">
        <v>329</v>
      </c>
      <c r="K8522">
        <v>5</v>
      </c>
      <c r="L8522">
        <v>1</v>
      </c>
      <c r="M8522">
        <v>0</v>
      </c>
      <c r="N8522">
        <v>0</v>
      </c>
    </row>
    <row r="8523" spans="1:14" x14ac:dyDescent="0.15">
      <c r="A8523" t="str">
        <f t="shared" si="139"/>
        <v>202008_13_4562342690050</v>
      </c>
      <c r="B8523">
        <v>202008</v>
      </c>
      <c r="C8523">
        <v>13</v>
      </c>
      <c r="D8523" t="s">
        <v>38</v>
      </c>
      <c r="E8523" s="9">
        <v>4562342690050</v>
      </c>
      <c r="F8523">
        <v>0</v>
      </c>
      <c r="G8523">
        <v>0</v>
      </c>
      <c r="H8523" t="s">
        <v>22</v>
      </c>
      <c r="I8523" t="s">
        <v>19</v>
      </c>
      <c r="J8523" t="s">
        <v>329</v>
      </c>
      <c r="K8523">
        <v>1</v>
      </c>
      <c r="L8523">
        <v>0</v>
      </c>
      <c r="M8523">
        <v>0</v>
      </c>
      <c r="N8523">
        <v>0</v>
      </c>
    </row>
    <row r="8524" spans="1:14" x14ac:dyDescent="0.15">
      <c r="A8524" t="str">
        <f t="shared" si="139"/>
        <v>202008_13_4562342690043</v>
      </c>
      <c r="B8524">
        <v>202008</v>
      </c>
      <c r="C8524">
        <v>13</v>
      </c>
      <c r="D8524" t="s">
        <v>38</v>
      </c>
      <c r="E8524" s="9">
        <v>4562342690043</v>
      </c>
      <c r="F8524">
        <v>0</v>
      </c>
      <c r="G8524">
        <v>0</v>
      </c>
      <c r="H8524" t="s">
        <v>21</v>
      </c>
      <c r="I8524" t="s">
        <v>19</v>
      </c>
      <c r="J8524" t="s">
        <v>329</v>
      </c>
      <c r="K8524">
        <v>4</v>
      </c>
      <c r="L8524">
        <v>0</v>
      </c>
      <c r="M8524">
        <v>0</v>
      </c>
      <c r="N8524">
        <v>0</v>
      </c>
    </row>
    <row r="8525" spans="1:14" x14ac:dyDescent="0.15">
      <c r="A8525" t="str">
        <f t="shared" si="139"/>
        <v>202008_13_4562342690067</v>
      </c>
      <c r="B8525">
        <v>202008</v>
      </c>
      <c r="C8525">
        <v>13</v>
      </c>
      <c r="D8525" t="s">
        <v>38</v>
      </c>
      <c r="E8525" s="9">
        <v>4562342690067</v>
      </c>
      <c r="F8525">
        <v>0</v>
      </c>
      <c r="G8525">
        <v>0</v>
      </c>
      <c r="H8525" t="s">
        <v>23</v>
      </c>
      <c r="I8525" t="s">
        <v>19</v>
      </c>
      <c r="J8525" t="s">
        <v>329</v>
      </c>
      <c r="K8525">
        <v>16</v>
      </c>
      <c r="L8525">
        <v>0</v>
      </c>
      <c r="M8525">
        <v>0</v>
      </c>
      <c r="N8525">
        <v>0</v>
      </c>
    </row>
    <row r="8526" spans="1:14" x14ac:dyDescent="0.15">
      <c r="A8526" t="str">
        <f t="shared" si="139"/>
        <v>202008_13_4562342690074</v>
      </c>
      <c r="B8526">
        <v>202008</v>
      </c>
      <c r="C8526">
        <v>13</v>
      </c>
      <c r="D8526" t="s">
        <v>38</v>
      </c>
      <c r="E8526" s="9">
        <v>4562342690074</v>
      </c>
      <c r="F8526">
        <v>0</v>
      </c>
      <c r="G8526">
        <v>0</v>
      </c>
      <c r="H8526" t="s">
        <v>24</v>
      </c>
      <c r="I8526" t="s">
        <v>19</v>
      </c>
      <c r="J8526" t="s">
        <v>329</v>
      </c>
      <c r="K8526">
        <v>10</v>
      </c>
      <c r="L8526">
        <v>0</v>
      </c>
      <c r="M8526">
        <v>0</v>
      </c>
      <c r="N8526">
        <v>0</v>
      </c>
    </row>
    <row r="8527" spans="1:14" x14ac:dyDescent="0.15">
      <c r="A8527" t="str">
        <f t="shared" si="139"/>
        <v>202008_13_4562342690081</v>
      </c>
      <c r="B8527">
        <v>202008</v>
      </c>
      <c r="C8527">
        <v>13</v>
      </c>
      <c r="D8527" t="s">
        <v>38</v>
      </c>
      <c r="E8527" s="9">
        <v>4562342690081</v>
      </c>
      <c r="F8527">
        <v>0</v>
      </c>
      <c r="G8527">
        <v>0</v>
      </c>
      <c r="H8527" t="s">
        <v>25</v>
      </c>
      <c r="I8527" t="s">
        <v>19</v>
      </c>
      <c r="J8527" t="s">
        <v>329</v>
      </c>
      <c r="K8527">
        <v>2</v>
      </c>
      <c r="L8527">
        <v>0</v>
      </c>
      <c r="M8527">
        <v>0</v>
      </c>
      <c r="N8527">
        <v>0</v>
      </c>
    </row>
  </sheetData>
  <autoFilter ref="A1:N7918"/>
  <phoneticPr fontId="2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85"/>
  <sheetViews>
    <sheetView topLeftCell="A4" workbookViewId="0">
      <selection activeCell="J28" sqref="J28"/>
    </sheetView>
  </sheetViews>
  <sheetFormatPr defaultColWidth="9" defaultRowHeight="13.5" x14ac:dyDescent="0.15"/>
  <cols>
    <col min="3" max="3" width="15.5" style="7" customWidth="1"/>
  </cols>
  <sheetData>
    <row r="1" spans="2:7" x14ac:dyDescent="0.15">
      <c r="B1" s="19" t="s">
        <v>330</v>
      </c>
      <c r="C1" s="20" t="s">
        <v>5</v>
      </c>
      <c r="D1" s="19" t="s">
        <v>331</v>
      </c>
    </row>
    <row r="2" spans="2:7" x14ac:dyDescent="0.15">
      <c r="B2">
        <v>201949</v>
      </c>
      <c r="C2" s="9">
        <v>4562342690029</v>
      </c>
      <c r="D2">
        <v>97.12</v>
      </c>
      <c r="G2" s="9"/>
    </row>
    <row r="3" spans="2:7" x14ac:dyDescent="0.15">
      <c r="B3">
        <v>201949</v>
      </c>
      <c r="C3" s="9">
        <v>4562342690036</v>
      </c>
      <c r="D3">
        <v>24.59</v>
      </c>
      <c r="G3" s="9"/>
    </row>
    <row r="4" spans="2:7" x14ac:dyDescent="0.15">
      <c r="B4">
        <v>201949</v>
      </c>
      <c r="C4" s="9">
        <v>4562342690043</v>
      </c>
      <c r="D4">
        <v>89.86</v>
      </c>
      <c r="G4" s="9"/>
    </row>
    <row r="5" spans="2:7" x14ac:dyDescent="0.15">
      <c r="B5">
        <v>201949</v>
      </c>
      <c r="C5" s="9">
        <v>4562342690050</v>
      </c>
      <c r="D5">
        <v>22.504000000000001</v>
      </c>
      <c r="G5" s="9"/>
    </row>
    <row r="6" spans="2:7" x14ac:dyDescent="0.15">
      <c r="B6">
        <v>201949</v>
      </c>
      <c r="C6" s="9">
        <v>4562342690067</v>
      </c>
      <c r="D6">
        <v>24.652727272727201</v>
      </c>
      <c r="G6" s="9"/>
    </row>
    <row r="7" spans="2:7" x14ac:dyDescent="0.15">
      <c r="B7">
        <v>201949</v>
      </c>
      <c r="C7" s="9">
        <v>4562342690074</v>
      </c>
      <c r="D7">
        <v>94.34</v>
      </c>
      <c r="G7" s="9"/>
    </row>
    <row r="8" spans="2:7" x14ac:dyDescent="0.15">
      <c r="B8">
        <v>201949</v>
      </c>
      <c r="C8" s="9">
        <v>4562342690081</v>
      </c>
      <c r="D8">
        <v>47.59</v>
      </c>
      <c r="G8" s="9"/>
    </row>
    <row r="9" spans="2:7" x14ac:dyDescent="0.15">
      <c r="B9">
        <v>201950</v>
      </c>
      <c r="C9" s="9">
        <v>4562342690029</v>
      </c>
      <c r="D9">
        <v>162.94</v>
      </c>
      <c r="G9" s="9"/>
    </row>
    <row r="10" spans="2:7" x14ac:dyDescent="0.15">
      <c r="B10">
        <v>201950</v>
      </c>
      <c r="C10" s="9">
        <v>4562342690036</v>
      </c>
      <c r="D10">
        <v>58.51</v>
      </c>
      <c r="G10" s="9"/>
    </row>
    <row r="11" spans="2:7" x14ac:dyDescent="0.15">
      <c r="B11">
        <v>201950</v>
      </c>
      <c r="C11" s="9">
        <v>4562342690043</v>
      </c>
      <c r="D11">
        <v>109.48</v>
      </c>
      <c r="G11" s="9"/>
    </row>
    <row r="12" spans="2:7" x14ac:dyDescent="0.15">
      <c r="B12">
        <v>201950</v>
      </c>
      <c r="C12" s="9">
        <v>4562342690050</v>
      </c>
      <c r="D12">
        <v>58.21</v>
      </c>
      <c r="G12" s="9"/>
    </row>
    <row r="13" spans="2:7" x14ac:dyDescent="0.15">
      <c r="B13">
        <v>201950</v>
      </c>
      <c r="C13" s="9">
        <v>4562342690067</v>
      </c>
      <c r="D13">
        <v>72.709999999999994</v>
      </c>
      <c r="G13" s="9"/>
    </row>
    <row r="14" spans="2:7" x14ac:dyDescent="0.15">
      <c r="B14">
        <v>201950</v>
      </c>
      <c r="C14" s="9">
        <v>4562342690074</v>
      </c>
      <c r="D14">
        <v>171.75</v>
      </c>
      <c r="G14" s="9"/>
    </row>
    <row r="15" spans="2:7" x14ac:dyDescent="0.15">
      <c r="B15">
        <v>201950</v>
      </c>
      <c r="C15" s="9">
        <v>4562342690081</v>
      </c>
      <c r="D15">
        <v>69.2</v>
      </c>
      <c r="G15" s="9"/>
    </row>
    <row r="16" spans="2:7" x14ac:dyDescent="0.15">
      <c r="B16">
        <v>201951</v>
      </c>
      <c r="C16" s="9">
        <v>4562342690029</v>
      </c>
      <c r="D16">
        <v>161.44</v>
      </c>
      <c r="G16" s="9"/>
    </row>
    <row r="17" spans="2:7" x14ac:dyDescent="0.15">
      <c r="B17">
        <v>201951</v>
      </c>
      <c r="C17" s="9">
        <v>4562342690036</v>
      </c>
      <c r="D17">
        <v>66.38</v>
      </c>
      <c r="G17" s="9"/>
    </row>
    <row r="18" spans="2:7" x14ac:dyDescent="0.15">
      <c r="B18">
        <v>201951</v>
      </c>
      <c r="C18" s="9">
        <v>4562342690043</v>
      </c>
      <c r="D18">
        <v>151.85</v>
      </c>
      <c r="G18" s="9"/>
    </row>
    <row r="19" spans="2:7" x14ac:dyDescent="0.15">
      <c r="B19">
        <v>201951</v>
      </c>
      <c r="C19" s="9">
        <v>4562342690050</v>
      </c>
      <c r="D19">
        <v>56.97</v>
      </c>
      <c r="G19" s="9"/>
    </row>
    <row r="20" spans="2:7" x14ac:dyDescent="0.15">
      <c r="B20">
        <v>201951</v>
      </c>
      <c r="C20" s="9">
        <v>4562342690067</v>
      </c>
      <c r="D20">
        <v>71.44</v>
      </c>
      <c r="G20" s="9"/>
    </row>
    <row r="21" spans="2:7" x14ac:dyDescent="0.15">
      <c r="B21">
        <v>201951</v>
      </c>
      <c r="C21" s="9">
        <v>4562342690074</v>
      </c>
      <c r="D21">
        <v>193.95</v>
      </c>
      <c r="G21" s="9"/>
    </row>
    <row r="22" spans="2:7" x14ac:dyDescent="0.15">
      <c r="B22">
        <v>201951</v>
      </c>
      <c r="C22" s="9">
        <v>4562342690081</v>
      </c>
      <c r="D22">
        <v>89.373333333332994</v>
      </c>
      <c r="G22" s="9"/>
    </row>
    <row r="23" spans="2:7" x14ac:dyDescent="0.15">
      <c r="B23">
        <v>201952</v>
      </c>
      <c r="C23" s="9">
        <v>4562342690029</v>
      </c>
      <c r="D23">
        <v>231.77</v>
      </c>
      <c r="G23" s="9"/>
    </row>
    <row r="24" spans="2:7" x14ac:dyDescent="0.15">
      <c r="B24">
        <v>201952</v>
      </c>
      <c r="C24" s="9">
        <v>4562342690036</v>
      </c>
      <c r="D24">
        <v>64.19</v>
      </c>
      <c r="G24" s="9"/>
    </row>
    <row r="25" spans="2:7" x14ac:dyDescent="0.15">
      <c r="B25">
        <v>201952</v>
      </c>
      <c r="C25" s="9">
        <v>4562342690043</v>
      </c>
      <c r="D25">
        <v>231.97499999999999</v>
      </c>
      <c r="G25" s="9"/>
    </row>
    <row r="26" spans="2:7" x14ac:dyDescent="0.15">
      <c r="B26">
        <v>201952</v>
      </c>
      <c r="C26" s="9">
        <v>4562342690050</v>
      </c>
      <c r="D26">
        <v>86.947500000000005</v>
      </c>
      <c r="G26" s="9"/>
    </row>
    <row r="27" spans="2:7" x14ac:dyDescent="0.15">
      <c r="B27">
        <v>201952</v>
      </c>
      <c r="C27" s="9">
        <v>4562342690067</v>
      </c>
      <c r="D27">
        <v>127.47</v>
      </c>
      <c r="G27" s="9"/>
    </row>
    <row r="28" spans="2:7" x14ac:dyDescent="0.15">
      <c r="B28">
        <v>201952</v>
      </c>
      <c r="C28" s="9">
        <v>4562342690074</v>
      </c>
      <c r="D28">
        <v>252.31</v>
      </c>
      <c r="G28" s="9"/>
    </row>
    <row r="29" spans="2:7" x14ac:dyDescent="0.15">
      <c r="B29">
        <v>201952</v>
      </c>
      <c r="C29" s="9">
        <v>4562342690081</v>
      </c>
      <c r="D29">
        <v>111.38</v>
      </c>
      <c r="G29" s="9"/>
    </row>
    <row r="30" spans="2:7" x14ac:dyDescent="0.15">
      <c r="B30">
        <v>202001</v>
      </c>
      <c r="C30" s="9">
        <v>4562342690029</v>
      </c>
      <c r="D30">
        <v>294.10000000000002</v>
      </c>
      <c r="G30" s="9"/>
    </row>
    <row r="31" spans="2:7" x14ac:dyDescent="0.15">
      <c r="B31">
        <v>202001</v>
      </c>
      <c r="C31" s="9">
        <v>4562342690036</v>
      </c>
      <c r="D31">
        <v>120.55</v>
      </c>
      <c r="G31" s="9"/>
    </row>
    <row r="32" spans="2:7" x14ac:dyDescent="0.15">
      <c r="B32">
        <v>202001</v>
      </c>
      <c r="C32" s="9">
        <v>4562342690043</v>
      </c>
      <c r="D32">
        <v>398.33</v>
      </c>
      <c r="G32" s="9"/>
    </row>
    <row r="33" spans="2:7" x14ac:dyDescent="0.15">
      <c r="B33">
        <v>202001</v>
      </c>
      <c r="C33" s="9">
        <v>4562342690050</v>
      </c>
      <c r="D33">
        <v>101.03</v>
      </c>
      <c r="G33" s="9"/>
    </row>
    <row r="34" spans="2:7" x14ac:dyDescent="0.15">
      <c r="B34">
        <v>202001</v>
      </c>
      <c r="C34" s="9">
        <v>4562342690067</v>
      </c>
      <c r="D34">
        <v>216.73</v>
      </c>
      <c r="G34" s="9"/>
    </row>
    <row r="35" spans="2:7" x14ac:dyDescent="0.15">
      <c r="B35">
        <v>202001</v>
      </c>
      <c r="C35" s="9">
        <v>4562342690074</v>
      </c>
      <c r="D35">
        <v>399.68</v>
      </c>
      <c r="G35" s="9"/>
    </row>
    <row r="36" spans="2:7" x14ac:dyDescent="0.15">
      <c r="B36">
        <v>202001</v>
      </c>
      <c r="C36" s="9">
        <v>4562342690081</v>
      </c>
      <c r="D36">
        <v>115.47</v>
      </c>
      <c r="G36" s="9"/>
    </row>
    <row r="37" spans="2:7" x14ac:dyDescent="0.15">
      <c r="B37">
        <v>202002</v>
      </c>
      <c r="C37" s="9">
        <v>4562342690029</v>
      </c>
      <c r="D37">
        <v>183.55</v>
      </c>
      <c r="G37" s="9"/>
    </row>
    <row r="38" spans="2:7" x14ac:dyDescent="0.15">
      <c r="B38">
        <v>202002</v>
      </c>
      <c r="C38" s="9">
        <v>4562342690036</v>
      </c>
      <c r="D38">
        <v>68.504000000000005</v>
      </c>
      <c r="G38" s="9"/>
    </row>
    <row r="39" spans="2:7" x14ac:dyDescent="0.15">
      <c r="B39">
        <v>202002</v>
      </c>
      <c r="C39" s="9">
        <v>4562342690043</v>
      </c>
      <c r="D39">
        <v>225.29</v>
      </c>
      <c r="G39" s="9"/>
    </row>
    <row r="40" spans="2:7" x14ac:dyDescent="0.15">
      <c r="B40">
        <v>202002</v>
      </c>
      <c r="C40" s="9">
        <v>4562342690050</v>
      </c>
      <c r="D40">
        <v>72.881249999999994</v>
      </c>
      <c r="G40" s="9"/>
    </row>
    <row r="41" spans="2:7" x14ac:dyDescent="0.15">
      <c r="B41">
        <v>202002</v>
      </c>
      <c r="C41" s="9">
        <v>4562342690067</v>
      </c>
      <c r="D41">
        <v>132.69</v>
      </c>
      <c r="G41" s="9"/>
    </row>
    <row r="42" spans="2:7" x14ac:dyDescent="0.15">
      <c r="B42">
        <v>202002</v>
      </c>
      <c r="C42" s="9">
        <v>4562342690074</v>
      </c>
      <c r="D42">
        <v>246.2</v>
      </c>
      <c r="G42" s="9"/>
    </row>
    <row r="43" spans="2:7" x14ac:dyDescent="0.15">
      <c r="B43">
        <v>202002</v>
      </c>
      <c r="C43" s="9">
        <v>4562342690081</v>
      </c>
      <c r="D43">
        <v>72.8</v>
      </c>
      <c r="G43" s="9"/>
    </row>
    <row r="44" spans="2:7" x14ac:dyDescent="0.15">
      <c r="B44">
        <v>202003</v>
      </c>
      <c r="C44" s="9">
        <v>4562342690029</v>
      </c>
      <c r="D44">
        <v>148.78749999999999</v>
      </c>
      <c r="G44" s="9"/>
    </row>
    <row r="45" spans="2:7" x14ac:dyDescent="0.15">
      <c r="B45">
        <v>202003</v>
      </c>
      <c r="C45" s="9">
        <v>4562342690036</v>
      </c>
      <c r="D45">
        <v>51.385041666666602</v>
      </c>
      <c r="G45" s="9"/>
    </row>
    <row r="46" spans="2:7" x14ac:dyDescent="0.15">
      <c r="B46">
        <v>202003</v>
      </c>
      <c r="C46" s="9">
        <v>4562342690043</v>
      </c>
      <c r="D46">
        <v>152.82900000000001</v>
      </c>
      <c r="G46" s="9"/>
    </row>
    <row r="47" spans="2:7" x14ac:dyDescent="0.15">
      <c r="B47">
        <v>202003</v>
      </c>
      <c r="C47" s="9">
        <v>4562342690050</v>
      </c>
      <c r="D47">
        <v>56.434166666666599</v>
      </c>
      <c r="G47" s="9"/>
    </row>
    <row r="48" spans="2:7" x14ac:dyDescent="0.15">
      <c r="B48">
        <v>202003</v>
      </c>
      <c r="C48" s="9">
        <v>4562342690067</v>
      </c>
      <c r="D48">
        <v>87.900333333333293</v>
      </c>
      <c r="G48" s="9"/>
    </row>
    <row r="49" spans="2:7" x14ac:dyDescent="0.15">
      <c r="B49">
        <v>202003</v>
      </c>
      <c r="C49" s="9">
        <v>4562342690074</v>
      </c>
      <c r="D49">
        <v>162.03899999999999</v>
      </c>
      <c r="G49" s="9"/>
    </row>
    <row r="50" spans="2:7" x14ac:dyDescent="0.15">
      <c r="B50">
        <v>202003</v>
      </c>
      <c r="C50" s="9">
        <v>4562342690081</v>
      </c>
      <c r="D50">
        <v>55.07</v>
      </c>
      <c r="G50" s="9"/>
    </row>
    <row r="51" spans="2:7" x14ac:dyDescent="0.15">
      <c r="B51" s="10">
        <v>202004</v>
      </c>
      <c r="C51" s="11">
        <v>4562342690029</v>
      </c>
      <c r="D51" s="10">
        <v>89.516000000000005</v>
      </c>
      <c r="G51" s="9"/>
    </row>
    <row r="52" spans="2:7" x14ac:dyDescent="0.15">
      <c r="B52" s="10">
        <v>202004</v>
      </c>
      <c r="C52" s="11">
        <v>4562342690036</v>
      </c>
      <c r="D52" s="10">
        <v>30.6185714285714</v>
      </c>
      <c r="G52" s="9"/>
    </row>
    <row r="53" spans="2:7" x14ac:dyDescent="0.15">
      <c r="B53" s="10">
        <v>202004</v>
      </c>
      <c r="C53" s="11">
        <v>4562342690043</v>
      </c>
      <c r="D53" s="10">
        <v>81.346000000000004</v>
      </c>
      <c r="G53" s="9"/>
    </row>
    <row r="54" spans="2:7" x14ac:dyDescent="0.15">
      <c r="B54" s="10">
        <v>202004</v>
      </c>
      <c r="C54" s="11">
        <v>4562342690050</v>
      </c>
      <c r="D54" s="10">
        <v>37.61</v>
      </c>
      <c r="G54" s="9"/>
    </row>
    <row r="55" spans="2:7" x14ac:dyDescent="0.15">
      <c r="B55" s="10">
        <v>202004</v>
      </c>
      <c r="C55" s="11">
        <v>4562342690067</v>
      </c>
      <c r="D55" s="10">
        <v>48.818571428571403</v>
      </c>
      <c r="G55" s="9"/>
    </row>
    <row r="56" spans="2:7" x14ac:dyDescent="0.15">
      <c r="B56" s="10">
        <v>202004</v>
      </c>
      <c r="C56" s="11">
        <v>4562342690074</v>
      </c>
      <c r="D56" s="10">
        <v>91.975999999999999</v>
      </c>
      <c r="G56" s="9"/>
    </row>
    <row r="57" spans="2:7" x14ac:dyDescent="0.15">
      <c r="B57" s="10">
        <v>202004</v>
      </c>
      <c r="C57" s="11">
        <v>4562342690081</v>
      </c>
      <c r="D57" s="10">
        <v>30.6918333333333</v>
      </c>
      <c r="G57" s="9"/>
    </row>
    <row r="58" spans="2:7" x14ac:dyDescent="0.15">
      <c r="B58" s="10">
        <v>202005</v>
      </c>
      <c r="C58" s="11">
        <v>4562342690029</v>
      </c>
      <c r="D58" s="10">
        <v>67.28</v>
      </c>
      <c r="G58" s="9"/>
    </row>
    <row r="59" spans="2:7" x14ac:dyDescent="0.15">
      <c r="B59" s="10">
        <v>202005</v>
      </c>
      <c r="C59" s="11">
        <v>4562342690036</v>
      </c>
      <c r="D59" s="10">
        <v>23.765999999999998</v>
      </c>
      <c r="G59" s="9"/>
    </row>
    <row r="60" spans="2:7" x14ac:dyDescent="0.15">
      <c r="B60" s="10">
        <v>202005</v>
      </c>
      <c r="C60" s="11">
        <v>4562342690043</v>
      </c>
      <c r="D60" s="10">
        <v>63.37</v>
      </c>
      <c r="G60" s="9"/>
    </row>
    <row r="61" spans="2:7" x14ac:dyDescent="0.15">
      <c r="B61" s="10">
        <v>202005</v>
      </c>
      <c r="C61" s="11">
        <v>4562342690050</v>
      </c>
      <c r="D61" s="10">
        <v>25.335999999999999</v>
      </c>
      <c r="G61" s="9"/>
    </row>
    <row r="62" spans="2:7" x14ac:dyDescent="0.15">
      <c r="B62" s="10">
        <v>202005</v>
      </c>
      <c r="C62" s="11">
        <v>4562342690067</v>
      </c>
      <c r="D62" s="10">
        <v>45.846944444444397</v>
      </c>
      <c r="G62" s="9"/>
    </row>
    <row r="63" spans="2:7" x14ac:dyDescent="0.15">
      <c r="B63" s="10">
        <v>202005</v>
      </c>
      <c r="C63" s="11">
        <v>4562342690074</v>
      </c>
      <c r="D63" s="10">
        <v>73.677499999999995</v>
      </c>
      <c r="G63" s="9"/>
    </row>
    <row r="64" spans="2:7" x14ac:dyDescent="0.15">
      <c r="B64" s="10">
        <v>202005</v>
      </c>
      <c r="C64" s="11">
        <v>4562342690081</v>
      </c>
      <c r="D64" s="10">
        <v>22.77</v>
      </c>
      <c r="G64" s="9"/>
    </row>
    <row r="65" spans="2:7" x14ac:dyDescent="0.15">
      <c r="B65" s="10">
        <v>202006</v>
      </c>
      <c r="C65" s="11">
        <v>4562342690029</v>
      </c>
      <c r="D65" s="10">
        <v>49.28</v>
      </c>
      <c r="G65" s="9"/>
    </row>
    <row r="66" spans="2:7" x14ac:dyDescent="0.15">
      <c r="B66" s="10">
        <v>202006</v>
      </c>
      <c r="C66" s="11">
        <v>4562342690036</v>
      </c>
      <c r="D66" s="10">
        <v>18.72</v>
      </c>
      <c r="G66" s="9"/>
    </row>
    <row r="67" spans="2:7" x14ac:dyDescent="0.15">
      <c r="B67" s="10">
        <v>202006</v>
      </c>
      <c r="C67" s="11">
        <v>4562342690043</v>
      </c>
      <c r="D67" s="10">
        <v>38.928166666666598</v>
      </c>
      <c r="G67" s="9"/>
    </row>
    <row r="68" spans="2:7" x14ac:dyDescent="0.15">
      <c r="B68" s="10">
        <v>202006</v>
      </c>
      <c r="C68" s="11">
        <v>4562342690050</v>
      </c>
      <c r="D68" s="10">
        <v>21.48</v>
      </c>
      <c r="G68" s="9"/>
    </row>
    <row r="69" spans="2:7" x14ac:dyDescent="0.15">
      <c r="B69" s="10">
        <v>202006</v>
      </c>
      <c r="C69" s="11">
        <v>4562342690067</v>
      </c>
      <c r="D69" s="10">
        <v>32.8269047619047</v>
      </c>
      <c r="G69" s="9"/>
    </row>
    <row r="70" spans="2:7" x14ac:dyDescent="0.15">
      <c r="B70" s="10">
        <v>202006</v>
      </c>
      <c r="C70" s="11">
        <v>4562342690074</v>
      </c>
      <c r="D70" s="10">
        <v>44.259333333333302</v>
      </c>
      <c r="G70" s="9"/>
    </row>
    <row r="71" spans="2:7" x14ac:dyDescent="0.15">
      <c r="B71" s="10">
        <v>202006</v>
      </c>
      <c r="C71" s="11">
        <v>4562342690081</v>
      </c>
      <c r="D71" s="10">
        <v>21.355</v>
      </c>
      <c r="G71" s="9"/>
    </row>
    <row r="72" spans="2:7" x14ac:dyDescent="0.15">
      <c r="B72" s="10">
        <v>202007</v>
      </c>
      <c r="C72" s="11">
        <v>4562342690029</v>
      </c>
      <c r="D72" s="10">
        <v>45.018000000000001</v>
      </c>
      <c r="G72" s="9"/>
    </row>
    <row r="73" spans="2:7" x14ac:dyDescent="0.15">
      <c r="B73" s="10">
        <v>202007</v>
      </c>
      <c r="C73" s="11">
        <v>4562342690036</v>
      </c>
      <c r="D73" s="10">
        <v>17.2618181818181</v>
      </c>
      <c r="G73" s="9"/>
    </row>
    <row r="74" spans="2:7" x14ac:dyDescent="0.15">
      <c r="B74" s="10">
        <v>202007</v>
      </c>
      <c r="C74" s="11">
        <v>4562342690043</v>
      </c>
      <c r="D74" s="10">
        <v>43.686888888888802</v>
      </c>
      <c r="G74" s="9"/>
    </row>
    <row r="75" spans="2:7" x14ac:dyDescent="0.15">
      <c r="B75" s="10">
        <v>202007</v>
      </c>
      <c r="C75" s="11">
        <v>4562342690050</v>
      </c>
      <c r="D75" s="10">
        <v>17.541818181818101</v>
      </c>
      <c r="G75" s="9"/>
    </row>
    <row r="76" spans="2:7" x14ac:dyDescent="0.15">
      <c r="B76" s="10">
        <v>202007</v>
      </c>
      <c r="C76" s="11">
        <v>4562342690067</v>
      </c>
      <c r="D76" s="10">
        <v>27.826944444444401</v>
      </c>
      <c r="G76" s="9"/>
    </row>
    <row r="77" spans="2:7" x14ac:dyDescent="0.15">
      <c r="B77" s="10">
        <v>202007</v>
      </c>
      <c r="C77" s="11">
        <v>4562342690074</v>
      </c>
      <c r="D77" s="10">
        <v>33.418888888888802</v>
      </c>
      <c r="G77" s="9"/>
    </row>
    <row r="78" spans="2:7" x14ac:dyDescent="0.15">
      <c r="B78" s="10">
        <v>202007</v>
      </c>
      <c r="C78" s="11">
        <v>4562342690081</v>
      </c>
      <c r="D78" s="10">
        <v>20.236818181818101</v>
      </c>
      <c r="G78" s="9"/>
    </row>
    <row r="79" spans="2:7" x14ac:dyDescent="0.15">
      <c r="B79" s="10">
        <v>202008</v>
      </c>
      <c r="C79" s="11">
        <v>4562342690029</v>
      </c>
      <c r="D79" s="10">
        <v>35.358499999999999</v>
      </c>
      <c r="G79" s="9"/>
    </row>
    <row r="80" spans="2:7" x14ac:dyDescent="0.15">
      <c r="B80" s="10">
        <v>202008</v>
      </c>
      <c r="C80" s="11">
        <v>4562342690036</v>
      </c>
      <c r="D80" s="10">
        <v>23.7355555555555</v>
      </c>
      <c r="G80" s="9"/>
    </row>
    <row r="81" spans="2:7" x14ac:dyDescent="0.15">
      <c r="B81" s="10">
        <v>202008</v>
      </c>
      <c r="C81" s="11">
        <v>4562342690043</v>
      </c>
      <c r="D81" s="10">
        <v>47.7783333333333</v>
      </c>
      <c r="G81" s="9"/>
    </row>
    <row r="82" spans="2:7" x14ac:dyDescent="0.15">
      <c r="B82" s="10">
        <v>202008</v>
      </c>
      <c r="C82" s="11">
        <v>4562342690050</v>
      </c>
      <c r="D82" s="10">
        <v>18.73</v>
      </c>
      <c r="G82" s="9"/>
    </row>
    <row r="83" spans="2:7" x14ac:dyDescent="0.15">
      <c r="B83" s="10">
        <v>202008</v>
      </c>
      <c r="C83" s="11">
        <v>4562342690067</v>
      </c>
      <c r="D83" s="10">
        <v>29.487166666666599</v>
      </c>
      <c r="G83" s="9"/>
    </row>
    <row r="84" spans="2:7" x14ac:dyDescent="0.15">
      <c r="B84" s="10">
        <v>202008</v>
      </c>
      <c r="C84" s="11">
        <v>4562342690074</v>
      </c>
      <c r="D84" s="10">
        <v>29.102499999999999</v>
      </c>
      <c r="G84" s="9"/>
    </row>
    <row r="85" spans="2:7" x14ac:dyDescent="0.15">
      <c r="B85" s="10">
        <v>202008</v>
      </c>
      <c r="C85" s="11">
        <v>4562342690081</v>
      </c>
      <c r="D85" s="10">
        <v>12.08</v>
      </c>
      <c r="G85" s="9"/>
    </row>
  </sheetData>
  <phoneticPr fontId="2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901"/>
  <sheetViews>
    <sheetView topLeftCell="A4872" workbookViewId="0">
      <selection activeCell="H4908" sqref="H4908"/>
    </sheetView>
  </sheetViews>
  <sheetFormatPr defaultColWidth="9" defaultRowHeight="13.5" x14ac:dyDescent="0.15"/>
  <cols>
    <col min="1" max="1" width="25.25" customWidth="1"/>
    <col min="5" max="5" width="17.125" customWidth="1"/>
  </cols>
  <sheetData>
    <row r="1" spans="1:14" x14ac:dyDescent="0.15">
      <c r="B1" t="s">
        <v>318</v>
      </c>
      <c r="C1" t="s">
        <v>319</v>
      </c>
      <c r="D1" t="s">
        <v>320</v>
      </c>
      <c r="E1" s="9" t="s">
        <v>5</v>
      </c>
      <c r="F1" t="s">
        <v>321</v>
      </c>
      <c r="G1" t="s">
        <v>322</v>
      </c>
      <c r="H1" t="s">
        <v>6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</row>
    <row r="2" spans="1:14" x14ac:dyDescent="0.15">
      <c r="A2" t="str">
        <f t="shared" ref="A2:A33" si="0">B2&amp;"_"&amp;C2&amp;"_"&amp;E2</f>
        <v>201947_5_4562342690029</v>
      </c>
      <c r="B2">
        <v>201947</v>
      </c>
      <c r="C2">
        <v>5</v>
      </c>
      <c r="D2" t="s">
        <v>130</v>
      </c>
      <c r="E2" s="9">
        <v>4562342690029</v>
      </c>
      <c r="F2">
        <v>0</v>
      </c>
      <c r="G2">
        <v>0</v>
      </c>
      <c r="H2" t="s">
        <v>18</v>
      </c>
      <c r="I2" t="s">
        <v>19</v>
      </c>
      <c r="J2" t="s">
        <v>329</v>
      </c>
      <c r="K2">
        <v>40</v>
      </c>
      <c r="L2">
        <v>0</v>
      </c>
      <c r="M2">
        <v>0</v>
      </c>
      <c r="N2">
        <v>0</v>
      </c>
    </row>
    <row r="3" spans="1:14" x14ac:dyDescent="0.15">
      <c r="A3" t="str">
        <f t="shared" si="0"/>
        <v>201947_5_4562342690036</v>
      </c>
      <c r="B3">
        <v>201947</v>
      </c>
      <c r="C3">
        <v>5</v>
      </c>
      <c r="D3" t="s">
        <v>130</v>
      </c>
      <c r="E3" s="9">
        <v>4562342690036</v>
      </c>
      <c r="F3">
        <v>0</v>
      </c>
      <c r="G3">
        <v>0</v>
      </c>
      <c r="H3" t="s">
        <v>20</v>
      </c>
      <c r="I3" t="s">
        <v>19</v>
      </c>
      <c r="J3" t="s">
        <v>329</v>
      </c>
      <c r="K3">
        <v>20</v>
      </c>
      <c r="L3">
        <v>0</v>
      </c>
      <c r="M3">
        <v>0</v>
      </c>
      <c r="N3">
        <v>0</v>
      </c>
    </row>
    <row r="4" spans="1:14" x14ac:dyDescent="0.15">
      <c r="A4" t="str">
        <f t="shared" si="0"/>
        <v>201947_5_4562342690043</v>
      </c>
      <c r="B4">
        <v>201947</v>
      </c>
      <c r="C4">
        <v>5</v>
      </c>
      <c r="D4" t="s">
        <v>130</v>
      </c>
      <c r="E4" s="9">
        <v>4562342690043</v>
      </c>
      <c r="F4">
        <v>0</v>
      </c>
      <c r="G4">
        <v>0</v>
      </c>
      <c r="H4" t="s">
        <v>21</v>
      </c>
      <c r="I4" t="s">
        <v>19</v>
      </c>
      <c r="J4" t="s">
        <v>329</v>
      </c>
      <c r="K4">
        <v>50</v>
      </c>
      <c r="L4">
        <v>0</v>
      </c>
      <c r="M4">
        <v>0</v>
      </c>
      <c r="N4">
        <v>0</v>
      </c>
    </row>
    <row r="5" spans="1:14" x14ac:dyDescent="0.15">
      <c r="A5" t="str">
        <f t="shared" si="0"/>
        <v>201947_5_4562342690050</v>
      </c>
      <c r="B5">
        <v>201947</v>
      </c>
      <c r="C5">
        <v>5</v>
      </c>
      <c r="D5" t="s">
        <v>130</v>
      </c>
      <c r="E5" s="9">
        <v>4562342690050</v>
      </c>
      <c r="F5">
        <v>0</v>
      </c>
      <c r="G5">
        <v>0</v>
      </c>
      <c r="H5" t="s">
        <v>22</v>
      </c>
      <c r="I5" t="s">
        <v>19</v>
      </c>
      <c r="J5" t="s">
        <v>329</v>
      </c>
      <c r="K5">
        <v>20</v>
      </c>
      <c r="L5">
        <v>0</v>
      </c>
      <c r="M5">
        <v>0</v>
      </c>
      <c r="N5">
        <v>0</v>
      </c>
    </row>
    <row r="6" spans="1:14" x14ac:dyDescent="0.15">
      <c r="A6" t="str">
        <f t="shared" si="0"/>
        <v>201947_5_4562342690067</v>
      </c>
      <c r="B6">
        <v>201947</v>
      </c>
      <c r="C6">
        <v>5</v>
      </c>
      <c r="D6" t="s">
        <v>130</v>
      </c>
      <c r="E6" s="9">
        <v>4562342690067</v>
      </c>
      <c r="F6">
        <v>0</v>
      </c>
      <c r="G6">
        <v>0</v>
      </c>
      <c r="H6" t="s">
        <v>23</v>
      </c>
      <c r="I6" t="s">
        <v>19</v>
      </c>
      <c r="J6" t="s">
        <v>329</v>
      </c>
      <c r="K6">
        <v>50</v>
      </c>
      <c r="L6">
        <v>0</v>
      </c>
      <c r="M6">
        <v>0</v>
      </c>
      <c r="N6">
        <v>0</v>
      </c>
    </row>
    <row r="7" spans="1:14" x14ac:dyDescent="0.15">
      <c r="A7" t="str">
        <f t="shared" si="0"/>
        <v>201947_5_4562342690074</v>
      </c>
      <c r="B7">
        <v>201947</v>
      </c>
      <c r="C7">
        <v>5</v>
      </c>
      <c r="D7" t="s">
        <v>130</v>
      </c>
      <c r="E7" s="9">
        <v>4562342690074</v>
      </c>
      <c r="F7">
        <v>0</v>
      </c>
      <c r="G7">
        <v>0</v>
      </c>
      <c r="H7" t="s">
        <v>24</v>
      </c>
      <c r="I7" t="s">
        <v>19</v>
      </c>
      <c r="J7" t="s">
        <v>329</v>
      </c>
      <c r="K7">
        <v>50</v>
      </c>
      <c r="L7">
        <v>0</v>
      </c>
      <c r="M7">
        <v>0</v>
      </c>
      <c r="N7">
        <v>0</v>
      </c>
    </row>
    <row r="8" spans="1:14" x14ac:dyDescent="0.15">
      <c r="A8" t="str">
        <f t="shared" si="0"/>
        <v>201947_5_4562342690081</v>
      </c>
      <c r="B8">
        <v>201947</v>
      </c>
      <c r="C8">
        <v>5</v>
      </c>
      <c r="D8" t="s">
        <v>130</v>
      </c>
      <c r="E8" s="9">
        <v>4562342690081</v>
      </c>
      <c r="F8">
        <v>0</v>
      </c>
      <c r="G8">
        <v>0</v>
      </c>
      <c r="H8" t="s">
        <v>25</v>
      </c>
      <c r="I8" t="s">
        <v>19</v>
      </c>
      <c r="J8" t="s">
        <v>329</v>
      </c>
      <c r="K8">
        <v>20</v>
      </c>
      <c r="L8">
        <v>0</v>
      </c>
      <c r="M8">
        <v>0</v>
      </c>
      <c r="N8">
        <v>0</v>
      </c>
    </row>
    <row r="9" spans="1:14" x14ac:dyDescent="0.15">
      <c r="A9" t="str">
        <f t="shared" si="0"/>
        <v>201947_11_4562342690029</v>
      </c>
      <c r="B9">
        <v>201947</v>
      </c>
      <c r="C9">
        <v>11</v>
      </c>
      <c r="D9" t="s">
        <v>131</v>
      </c>
      <c r="E9" s="9">
        <v>4562342690029</v>
      </c>
      <c r="F9">
        <v>0</v>
      </c>
      <c r="G9">
        <v>0</v>
      </c>
      <c r="H9" t="s">
        <v>18</v>
      </c>
      <c r="I9" t="s">
        <v>19</v>
      </c>
      <c r="J9" t="s">
        <v>329</v>
      </c>
      <c r="K9">
        <v>40</v>
      </c>
      <c r="L9">
        <v>0</v>
      </c>
      <c r="M9">
        <v>0</v>
      </c>
      <c r="N9">
        <v>0</v>
      </c>
    </row>
    <row r="10" spans="1:14" x14ac:dyDescent="0.15">
      <c r="A10" t="str">
        <f t="shared" si="0"/>
        <v>201947_11_4562342690036</v>
      </c>
      <c r="B10">
        <v>201947</v>
      </c>
      <c r="C10">
        <v>11</v>
      </c>
      <c r="D10" t="s">
        <v>131</v>
      </c>
      <c r="E10" s="9">
        <v>4562342690036</v>
      </c>
      <c r="F10">
        <v>0</v>
      </c>
      <c r="G10">
        <v>0</v>
      </c>
      <c r="H10" t="s">
        <v>20</v>
      </c>
      <c r="I10" t="s">
        <v>19</v>
      </c>
      <c r="J10" t="s">
        <v>329</v>
      </c>
      <c r="K10">
        <v>20</v>
      </c>
      <c r="L10">
        <v>0</v>
      </c>
      <c r="M10">
        <v>0</v>
      </c>
      <c r="N10">
        <v>0</v>
      </c>
    </row>
    <row r="11" spans="1:14" x14ac:dyDescent="0.15">
      <c r="A11" t="str">
        <f t="shared" si="0"/>
        <v>201947_11_4562342690043</v>
      </c>
      <c r="B11">
        <v>201947</v>
      </c>
      <c r="C11">
        <v>11</v>
      </c>
      <c r="D11" t="s">
        <v>131</v>
      </c>
      <c r="E11" s="9">
        <v>4562342690043</v>
      </c>
      <c r="F11">
        <v>0</v>
      </c>
      <c r="G11">
        <v>0</v>
      </c>
      <c r="H11" t="s">
        <v>21</v>
      </c>
      <c r="I11" t="s">
        <v>19</v>
      </c>
      <c r="J11" t="s">
        <v>329</v>
      </c>
      <c r="K11">
        <v>50</v>
      </c>
      <c r="L11">
        <v>0</v>
      </c>
      <c r="M11">
        <v>0</v>
      </c>
      <c r="N11">
        <v>0</v>
      </c>
    </row>
    <row r="12" spans="1:14" x14ac:dyDescent="0.15">
      <c r="A12" t="str">
        <f t="shared" si="0"/>
        <v>201947_11_4562342690050</v>
      </c>
      <c r="B12">
        <v>201947</v>
      </c>
      <c r="C12">
        <v>11</v>
      </c>
      <c r="D12" t="s">
        <v>131</v>
      </c>
      <c r="E12" s="9">
        <v>4562342690050</v>
      </c>
      <c r="F12">
        <v>0</v>
      </c>
      <c r="G12">
        <v>0</v>
      </c>
      <c r="H12" t="s">
        <v>22</v>
      </c>
      <c r="I12" t="s">
        <v>19</v>
      </c>
      <c r="J12" t="s">
        <v>329</v>
      </c>
      <c r="K12">
        <v>20</v>
      </c>
      <c r="L12">
        <v>0</v>
      </c>
      <c r="M12">
        <v>0</v>
      </c>
      <c r="N12">
        <v>0</v>
      </c>
    </row>
    <row r="13" spans="1:14" x14ac:dyDescent="0.15">
      <c r="A13" t="str">
        <f t="shared" si="0"/>
        <v>201947_11_4562342690067</v>
      </c>
      <c r="B13">
        <v>201947</v>
      </c>
      <c r="C13">
        <v>11</v>
      </c>
      <c r="D13" t="s">
        <v>131</v>
      </c>
      <c r="E13" s="9">
        <v>4562342690067</v>
      </c>
      <c r="F13">
        <v>0</v>
      </c>
      <c r="G13">
        <v>0</v>
      </c>
      <c r="H13" t="s">
        <v>23</v>
      </c>
      <c r="I13" t="s">
        <v>19</v>
      </c>
      <c r="J13" t="s">
        <v>329</v>
      </c>
      <c r="K13">
        <v>50</v>
      </c>
      <c r="L13">
        <v>0</v>
      </c>
      <c r="M13">
        <v>0</v>
      </c>
      <c r="N13">
        <v>0</v>
      </c>
    </row>
    <row r="14" spans="1:14" x14ac:dyDescent="0.15">
      <c r="A14" t="str">
        <f t="shared" si="0"/>
        <v>201947_11_4562342690074</v>
      </c>
      <c r="B14">
        <v>201947</v>
      </c>
      <c r="C14">
        <v>11</v>
      </c>
      <c r="D14" t="s">
        <v>131</v>
      </c>
      <c r="E14" s="9">
        <v>4562342690074</v>
      </c>
      <c r="F14">
        <v>0</v>
      </c>
      <c r="G14">
        <v>0</v>
      </c>
      <c r="H14" t="s">
        <v>24</v>
      </c>
      <c r="I14" t="s">
        <v>19</v>
      </c>
      <c r="J14" t="s">
        <v>329</v>
      </c>
      <c r="K14">
        <v>50</v>
      </c>
      <c r="L14">
        <v>0</v>
      </c>
      <c r="M14">
        <v>0</v>
      </c>
      <c r="N14">
        <v>0</v>
      </c>
    </row>
    <row r="15" spans="1:14" x14ac:dyDescent="0.15">
      <c r="A15" t="str">
        <f t="shared" si="0"/>
        <v>201947_11_4562342690081</v>
      </c>
      <c r="B15">
        <v>201947</v>
      </c>
      <c r="C15">
        <v>11</v>
      </c>
      <c r="D15" t="s">
        <v>131</v>
      </c>
      <c r="E15" s="9">
        <v>4562342690081</v>
      </c>
      <c r="F15">
        <v>0</v>
      </c>
      <c r="G15">
        <v>0</v>
      </c>
      <c r="H15" t="s">
        <v>25</v>
      </c>
      <c r="I15" t="s">
        <v>19</v>
      </c>
      <c r="J15" t="s">
        <v>329</v>
      </c>
      <c r="K15">
        <v>20</v>
      </c>
      <c r="L15">
        <v>0</v>
      </c>
      <c r="M15">
        <v>0</v>
      </c>
      <c r="N15">
        <v>0</v>
      </c>
    </row>
    <row r="16" spans="1:14" x14ac:dyDescent="0.15">
      <c r="A16" t="str">
        <f t="shared" si="0"/>
        <v>201947_12_4562342690029</v>
      </c>
      <c r="B16">
        <v>201947</v>
      </c>
      <c r="C16">
        <v>12</v>
      </c>
      <c r="D16" t="s">
        <v>132</v>
      </c>
      <c r="E16" s="9">
        <v>4562342690029</v>
      </c>
      <c r="F16">
        <v>0</v>
      </c>
      <c r="G16">
        <v>0</v>
      </c>
      <c r="H16" t="s">
        <v>18</v>
      </c>
      <c r="I16" t="s">
        <v>19</v>
      </c>
      <c r="J16" t="s">
        <v>329</v>
      </c>
      <c r="K16">
        <v>40</v>
      </c>
      <c r="L16">
        <v>0</v>
      </c>
      <c r="M16">
        <v>0</v>
      </c>
      <c r="N16">
        <v>0</v>
      </c>
    </row>
    <row r="17" spans="1:14" x14ac:dyDescent="0.15">
      <c r="A17" t="str">
        <f t="shared" si="0"/>
        <v>201947_12_4562342690036</v>
      </c>
      <c r="B17">
        <v>201947</v>
      </c>
      <c r="C17">
        <v>12</v>
      </c>
      <c r="D17" t="s">
        <v>132</v>
      </c>
      <c r="E17" s="9">
        <v>4562342690036</v>
      </c>
      <c r="F17">
        <v>0</v>
      </c>
      <c r="G17">
        <v>0</v>
      </c>
      <c r="H17" t="s">
        <v>20</v>
      </c>
      <c r="I17" t="s">
        <v>19</v>
      </c>
      <c r="J17" t="s">
        <v>329</v>
      </c>
      <c r="K17">
        <v>20</v>
      </c>
      <c r="L17">
        <v>0</v>
      </c>
      <c r="M17">
        <v>0</v>
      </c>
      <c r="N17">
        <v>0</v>
      </c>
    </row>
    <row r="18" spans="1:14" x14ac:dyDescent="0.15">
      <c r="A18" t="str">
        <f t="shared" si="0"/>
        <v>201947_12_4562342690043</v>
      </c>
      <c r="B18">
        <v>201947</v>
      </c>
      <c r="C18">
        <v>12</v>
      </c>
      <c r="D18" t="s">
        <v>132</v>
      </c>
      <c r="E18" s="9">
        <v>4562342690043</v>
      </c>
      <c r="F18">
        <v>0</v>
      </c>
      <c r="G18">
        <v>0</v>
      </c>
      <c r="H18" t="s">
        <v>21</v>
      </c>
      <c r="I18" t="s">
        <v>19</v>
      </c>
      <c r="J18" t="s">
        <v>329</v>
      </c>
      <c r="K18">
        <v>50</v>
      </c>
      <c r="L18">
        <v>0</v>
      </c>
      <c r="M18">
        <v>0</v>
      </c>
      <c r="N18">
        <v>0</v>
      </c>
    </row>
    <row r="19" spans="1:14" x14ac:dyDescent="0.15">
      <c r="A19" t="str">
        <f t="shared" si="0"/>
        <v>201947_12_4562342690050</v>
      </c>
      <c r="B19">
        <v>201947</v>
      </c>
      <c r="C19">
        <v>12</v>
      </c>
      <c r="D19" t="s">
        <v>132</v>
      </c>
      <c r="E19" s="9">
        <v>4562342690050</v>
      </c>
      <c r="F19">
        <v>0</v>
      </c>
      <c r="G19">
        <v>0</v>
      </c>
      <c r="H19" t="s">
        <v>22</v>
      </c>
      <c r="I19" t="s">
        <v>19</v>
      </c>
      <c r="J19" t="s">
        <v>329</v>
      </c>
      <c r="K19">
        <v>20</v>
      </c>
      <c r="L19">
        <v>0</v>
      </c>
      <c r="M19">
        <v>0</v>
      </c>
      <c r="N19">
        <v>0</v>
      </c>
    </row>
    <row r="20" spans="1:14" x14ac:dyDescent="0.15">
      <c r="A20" t="str">
        <f t="shared" si="0"/>
        <v>201947_12_4562342690067</v>
      </c>
      <c r="B20">
        <v>201947</v>
      </c>
      <c r="C20">
        <v>12</v>
      </c>
      <c r="D20" t="s">
        <v>132</v>
      </c>
      <c r="E20" s="9">
        <v>4562342690067</v>
      </c>
      <c r="F20">
        <v>0</v>
      </c>
      <c r="G20">
        <v>0</v>
      </c>
      <c r="H20" t="s">
        <v>23</v>
      </c>
      <c r="I20" t="s">
        <v>19</v>
      </c>
      <c r="J20" t="s">
        <v>329</v>
      </c>
      <c r="K20">
        <v>50</v>
      </c>
      <c r="L20">
        <v>0</v>
      </c>
      <c r="M20">
        <v>0</v>
      </c>
      <c r="N20">
        <v>0</v>
      </c>
    </row>
    <row r="21" spans="1:14" x14ac:dyDescent="0.15">
      <c r="A21" t="str">
        <f t="shared" si="0"/>
        <v>201947_12_4562342690074</v>
      </c>
      <c r="B21">
        <v>201947</v>
      </c>
      <c r="C21">
        <v>12</v>
      </c>
      <c r="D21" t="s">
        <v>132</v>
      </c>
      <c r="E21" s="9">
        <v>4562342690074</v>
      </c>
      <c r="F21">
        <v>0</v>
      </c>
      <c r="G21">
        <v>0</v>
      </c>
      <c r="H21" t="s">
        <v>24</v>
      </c>
      <c r="I21" t="s">
        <v>19</v>
      </c>
      <c r="J21" t="s">
        <v>329</v>
      </c>
      <c r="K21">
        <v>50</v>
      </c>
      <c r="L21">
        <v>0</v>
      </c>
      <c r="M21">
        <v>0</v>
      </c>
      <c r="N21">
        <v>0</v>
      </c>
    </row>
    <row r="22" spans="1:14" x14ac:dyDescent="0.15">
      <c r="A22" t="str">
        <f t="shared" si="0"/>
        <v>201947_12_4562342690081</v>
      </c>
      <c r="B22">
        <v>201947</v>
      </c>
      <c r="C22">
        <v>12</v>
      </c>
      <c r="D22" t="s">
        <v>132</v>
      </c>
      <c r="E22" s="9">
        <v>4562342690081</v>
      </c>
      <c r="F22">
        <v>0</v>
      </c>
      <c r="G22">
        <v>0</v>
      </c>
      <c r="H22" t="s">
        <v>25</v>
      </c>
      <c r="I22" t="s">
        <v>19</v>
      </c>
      <c r="J22" t="s">
        <v>329</v>
      </c>
      <c r="K22">
        <v>20</v>
      </c>
      <c r="L22">
        <v>0</v>
      </c>
      <c r="M22">
        <v>0</v>
      </c>
      <c r="N22">
        <v>0</v>
      </c>
    </row>
    <row r="23" spans="1:14" x14ac:dyDescent="0.15">
      <c r="A23" t="str">
        <f t="shared" si="0"/>
        <v>201947_16_4562342690029</v>
      </c>
      <c r="B23">
        <v>201947</v>
      </c>
      <c r="C23">
        <v>16</v>
      </c>
      <c r="D23" t="s">
        <v>133</v>
      </c>
      <c r="E23" s="9">
        <v>4562342690029</v>
      </c>
      <c r="F23">
        <v>0</v>
      </c>
      <c r="G23">
        <v>0</v>
      </c>
      <c r="H23" t="s">
        <v>18</v>
      </c>
      <c r="I23" t="s">
        <v>19</v>
      </c>
      <c r="J23" t="s">
        <v>329</v>
      </c>
      <c r="K23">
        <v>40</v>
      </c>
      <c r="L23">
        <v>0</v>
      </c>
      <c r="M23">
        <v>0</v>
      </c>
      <c r="N23">
        <v>0</v>
      </c>
    </row>
    <row r="24" spans="1:14" x14ac:dyDescent="0.15">
      <c r="A24" t="str">
        <f t="shared" si="0"/>
        <v>201947_16_4562342690036</v>
      </c>
      <c r="B24">
        <v>201947</v>
      </c>
      <c r="C24">
        <v>16</v>
      </c>
      <c r="D24" t="s">
        <v>133</v>
      </c>
      <c r="E24" s="9">
        <v>4562342690036</v>
      </c>
      <c r="F24">
        <v>0</v>
      </c>
      <c r="G24">
        <v>0</v>
      </c>
      <c r="H24" t="s">
        <v>20</v>
      </c>
      <c r="I24" t="s">
        <v>19</v>
      </c>
      <c r="J24" t="s">
        <v>329</v>
      </c>
      <c r="K24">
        <v>20</v>
      </c>
      <c r="L24">
        <v>0</v>
      </c>
      <c r="M24">
        <v>0</v>
      </c>
      <c r="N24">
        <v>0</v>
      </c>
    </row>
    <row r="25" spans="1:14" x14ac:dyDescent="0.15">
      <c r="A25" t="str">
        <f t="shared" si="0"/>
        <v>201947_16_4562342690043</v>
      </c>
      <c r="B25">
        <v>201947</v>
      </c>
      <c r="C25">
        <v>16</v>
      </c>
      <c r="D25" t="s">
        <v>133</v>
      </c>
      <c r="E25" s="9">
        <v>4562342690043</v>
      </c>
      <c r="F25">
        <v>0</v>
      </c>
      <c r="G25">
        <v>0</v>
      </c>
      <c r="H25" t="s">
        <v>21</v>
      </c>
      <c r="I25" t="s">
        <v>19</v>
      </c>
      <c r="J25" t="s">
        <v>329</v>
      </c>
      <c r="K25">
        <v>50</v>
      </c>
      <c r="L25">
        <v>0</v>
      </c>
      <c r="M25">
        <v>0</v>
      </c>
      <c r="N25">
        <v>0</v>
      </c>
    </row>
    <row r="26" spans="1:14" x14ac:dyDescent="0.15">
      <c r="A26" t="str">
        <f t="shared" si="0"/>
        <v>201947_16_4562342690050</v>
      </c>
      <c r="B26">
        <v>201947</v>
      </c>
      <c r="C26">
        <v>16</v>
      </c>
      <c r="D26" t="s">
        <v>133</v>
      </c>
      <c r="E26" s="9">
        <v>4562342690050</v>
      </c>
      <c r="F26">
        <v>0</v>
      </c>
      <c r="G26">
        <v>0</v>
      </c>
      <c r="H26" t="s">
        <v>22</v>
      </c>
      <c r="I26" t="s">
        <v>19</v>
      </c>
      <c r="J26" t="s">
        <v>329</v>
      </c>
      <c r="K26">
        <v>20</v>
      </c>
      <c r="L26">
        <v>0</v>
      </c>
      <c r="M26">
        <v>0</v>
      </c>
      <c r="N26">
        <v>0</v>
      </c>
    </row>
    <row r="27" spans="1:14" x14ac:dyDescent="0.15">
      <c r="A27" t="str">
        <f t="shared" si="0"/>
        <v>201947_16_4562342690067</v>
      </c>
      <c r="B27">
        <v>201947</v>
      </c>
      <c r="C27">
        <v>16</v>
      </c>
      <c r="D27" t="s">
        <v>133</v>
      </c>
      <c r="E27" s="9">
        <v>4562342690067</v>
      </c>
      <c r="F27">
        <v>0</v>
      </c>
      <c r="G27">
        <v>0</v>
      </c>
      <c r="H27" t="s">
        <v>23</v>
      </c>
      <c r="I27" t="s">
        <v>19</v>
      </c>
      <c r="J27" t="s">
        <v>329</v>
      </c>
      <c r="K27">
        <v>50</v>
      </c>
      <c r="L27">
        <v>0</v>
      </c>
      <c r="M27">
        <v>0</v>
      </c>
      <c r="N27">
        <v>0</v>
      </c>
    </row>
    <row r="28" spans="1:14" x14ac:dyDescent="0.15">
      <c r="A28" t="str">
        <f t="shared" si="0"/>
        <v>201947_16_4562342690074</v>
      </c>
      <c r="B28">
        <v>201947</v>
      </c>
      <c r="C28">
        <v>16</v>
      </c>
      <c r="D28" t="s">
        <v>133</v>
      </c>
      <c r="E28" s="9">
        <v>4562342690074</v>
      </c>
      <c r="F28">
        <v>0</v>
      </c>
      <c r="G28">
        <v>0</v>
      </c>
      <c r="H28" t="s">
        <v>24</v>
      </c>
      <c r="I28" t="s">
        <v>19</v>
      </c>
      <c r="J28" t="s">
        <v>329</v>
      </c>
      <c r="K28">
        <v>50</v>
      </c>
      <c r="L28">
        <v>0</v>
      </c>
      <c r="M28">
        <v>0</v>
      </c>
      <c r="N28">
        <v>0</v>
      </c>
    </row>
    <row r="29" spans="1:14" x14ac:dyDescent="0.15">
      <c r="A29" t="str">
        <f t="shared" si="0"/>
        <v>201947_16_4562342690081</v>
      </c>
      <c r="B29">
        <v>201947</v>
      </c>
      <c r="C29">
        <v>16</v>
      </c>
      <c r="D29" t="s">
        <v>133</v>
      </c>
      <c r="E29" s="9">
        <v>4562342690081</v>
      </c>
      <c r="F29">
        <v>0</v>
      </c>
      <c r="G29">
        <v>0</v>
      </c>
      <c r="H29" t="s">
        <v>25</v>
      </c>
      <c r="I29" t="s">
        <v>19</v>
      </c>
      <c r="J29" t="s">
        <v>329</v>
      </c>
      <c r="K29">
        <v>20</v>
      </c>
      <c r="L29">
        <v>0</v>
      </c>
      <c r="M29">
        <v>0</v>
      </c>
      <c r="N29">
        <v>0</v>
      </c>
    </row>
    <row r="30" spans="1:14" x14ac:dyDescent="0.15">
      <c r="A30" t="str">
        <f t="shared" si="0"/>
        <v>201947_17_4562342690029</v>
      </c>
      <c r="B30">
        <v>201947</v>
      </c>
      <c r="C30">
        <v>17</v>
      </c>
      <c r="D30" t="s">
        <v>134</v>
      </c>
      <c r="E30" s="9">
        <v>4562342690029</v>
      </c>
      <c r="F30">
        <v>0</v>
      </c>
      <c r="G30">
        <v>0</v>
      </c>
      <c r="H30" t="s">
        <v>18</v>
      </c>
      <c r="I30" t="s">
        <v>19</v>
      </c>
      <c r="J30" t="s">
        <v>329</v>
      </c>
      <c r="K30">
        <v>39</v>
      </c>
      <c r="L30">
        <v>1</v>
      </c>
      <c r="M30">
        <v>0</v>
      </c>
      <c r="N30">
        <v>0</v>
      </c>
    </row>
    <row r="31" spans="1:14" x14ac:dyDescent="0.15">
      <c r="A31" t="str">
        <f t="shared" si="0"/>
        <v>201947_17_4562342690036</v>
      </c>
      <c r="B31">
        <v>201947</v>
      </c>
      <c r="C31">
        <v>17</v>
      </c>
      <c r="D31" t="s">
        <v>134</v>
      </c>
      <c r="E31" s="9">
        <v>4562342690036</v>
      </c>
      <c r="F31">
        <v>0</v>
      </c>
      <c r="G31">
        <v>0</v>
      </c>
      <c r="H31" t="s">
        <v>20</v>
      </c>
      <c r="I31" t="s">
        <v>19</v>
      </c>
      <c r="J31" t="s">
        <v>329</v>
      </c>
      <c r="K31">
        <v>20</v>
      </c>
      <c r="L31">
        <v>0</v>
      </c>
      <c r="M31">
        <v>0</v>
      </c>
      <c r="N31">
        <v>0</v>
      </c>
    </row>
    <row r="32" spans="1:14" x14ac:dyDescent="0.15">
      <c r="A32" t="str">
        <f t="shared" si="0"/>
        <v>201947_17_4562342690043</v>
      </c>
      <c r="B32">
        <v>201947</v>
      </c>
      <c r="C32">
        <v>17</v>
      </c>
      <c r="D32" t="s">
        <v>134</v>
      </c>
      <c r="E32" s="9">
        <v>4562342690043</v>
      </c>
      <c r="F32">
        <v>0</v>
      </c>
      <c r="G32">
        <v>0</v>
      </c>
      <c r="H32" t="s">
        <v>21</v>
      </c>
      <c r="I32" t="s">
        <v>19</v>
      </c>
      <c r="J32" t="s">
        <v>329</v>
      </c>
      <c r="K32">
        <v>50</v>
      </c>
      <c r="L32">
        <v>0</v>
      </c>
      <c r="M32">
        <v>0</v>
      </c>
      <c r="N32">
        <v>0</v>
      </c>
    </row>
    <row r="33" spans="1:14" x14ac:dyDescent="0.15">
      <c r="A33" t="str">
        <f t="shared" si="0"/>
        <v>201947_17_4562342690050</v>
      </c>
      <c r="B33">
        <v>201947</v>
      </c>
      <c r="C33">
        <v>17</v>
      </c>
      <c r="D33" t="s">
        <v>134</v>
      </c>
      <c r="E33" s="9">
        <v>4562342690050</v>
      </c>
      <c r="F33">
        <v>0</v>
      </c>
      <c r="G33">
        <v>0</v>
      </c>
      <c r="H33" t="s">
        <v>22</v>
      </c>
      <c r="I33" t="s">
        <v>19</v>
      </c>
      <c r="J33" t="s">
        <v>329</v>
      </c>
      <c r="K33">
        <v>20</v>
      </c>
      <c r="L33">
        <v>0</v>
      </c>
      <c r="M33">
        <v>0</v>
      </c>
      <c r="N33">
        <v>0</v>
      </c>
    </row>
    <row r="34" spans="1:14" x14ac:dyDescent="0.15">
      <c r="A34" t="str">
        <f t="shared" ref="A34:A65" si="1">B34&amp;"_"&amp;C34&amp;"_"&amp;E34</f>
        <v>201947_17_4562342690067</v>
      </c>
      <c r="B34">
        <v>201947</v>
      </c>
      <c r="C34">
        <v>17</v>
      </c>
      <c r="D34" t="s">
        <v>134</v>
      </c>
      <c r="E34" s="9">
        <v>4562342690067</v>
      </c>
      <c r="F34">
        <v>0</v>
      </c>
      <c r="G34">
        <v>0</v>
      </c>
      <c r="H34" t="s">
        <v>23</v>
      </c>
      <c r="I34" t="s">
        <v>19</v>
      </c>
      <c r="J34" t="s">
        <v>329</v>
      </c>
      <c r="K34">
        <v>50</v>
      </c>
      <c r="L34">
        <v>0</v>
      </c>
      <c r="M34">
        <v>0</v>
      </c>
      <c r="N34">
        <v>0</v>
      </c>
    </row>
    <row r="35" spans="1:14" x14ac:dyDescent="0.15">
      <c r="A35" t="str">
        <f t="shared" si="1"/>
        <v>201947_17_4562342690074</v>
      </c>
      <c r="B35">
        <v>201947</v>
      </c>
      <c r="C35">
        <v>17</v>
      </c>
      <c r="D35" t="s">
        <v>134</v>
      </c>
      <c r="E35" s="9">
        <v>4562342690074</v>
      </c>
      <c r="F35">
        <v>0</v>
      </c>
      <c r="G35">
        <v>0</v>
      </c>
      <c r="H35" t="s">
        <v>24</v>
      </c>
      <c r="I35" t="s">
        <v>19</v>
      </c>
      <c r="J35" t="s">
        <v>329</v>
      </c>
      <c r="K35">
        <v>48</v>
      </c>
      <c r="L35">
        <v>2</v>
      </c>
      <c r="M35">
        <v>0</v>
      </c>
      <c r="N35">
        <v>0</v>
      </c>
    </row>
    <row r="36" spans="1:14" x14ac:dyDescent="0.15">
      <c r="A36" t="str">
        <f t="shared" si="1"/>
        <v>201947_17_4562342690081</v>
      </c>
      <c r="B36">
        <v>201947</v>
      </c>
      <c r="C36">
        <v>17</v>
      </c>
      <c r="D36" t="s">
        <v>134</v>
      </c>
      <c r="E36" s="9">
        <v>4562342690081</v>
      </c>
      <c r="F36">
        <v>0</v>
      </c>
      <c r="G36">
        <v>0</v>
      </c>
      <c r="H36" t="s">
        <v>25</v>
      </c>
      <c r="I36" t="s">
        <v>19</v>
      </c>
      <c r="J36" t="s">
        <v>329</v>
      </c>
      <c r="K36">
        <v>20</v>
      </c>
      <c r="L36">
        <v>0</v>
      </c>
      <c r="M36">
        <v>0</v>
      </c>
      <c r="N36">
        <v>0</v>
      </c>
    </row>
    <row r="37" spans="1:14" x14ac:dyDescent="0.15">
      <c r="A37" t="str">
        <f t="shared" si="1"/>
        <v>201947_21_4562342690029</v>
      </c>
      <c r="B37">
        <v>201947</v>
      </c>
      <c r="C37">
        <v>21</v>
      </c>
      <c r="D37" t="s">
        <v>135</v>
      </c>
      <c r="E37" s="9">
        <v>4562342690029</v>
      </c>
      <c r="F37">
        <v>0</v>
      </c>
      <c r="G37">
        <v>0</v>
      </c>
      <c r="H37" t="s">
        <v>18</v>
      </c>
      <c r="I37" t="s">
        <v>19</v>
      </c>
      <c r="J37" t="s">
        <v>329</v>
      </c>
      <c r="K37">
        <v>40</v>
      </c>
      <c r="L37">
        <v>0</v>
      </c>
      <c r="M37">
        <v>0</v>
      </c>
      <c r="N37">
        <v>0</v>
      </c>
    </row>
    <row r="38" spans="1:14" x14ac:dyDescent="0.15">
      <c r="A38" t="str">
        <f t="shared" si="1"/>
        <v>201947_21_4562342690036</v>
      </c>
      <c r="B38">
        <v>201947</v>
      </c>
      <c r="C38">
        <v>21</v>
      </c>
      <c r="D38" t="s">
        <v>135</v>
      </c>
      <c r="E38" s="9">
        <v>4562342690036</v>
      </c>
      <c r="F38">
        <v>0</v>
      </c>
      <c r="G38">
        <v>0</v>
      </c>
      <c r="H38" t="s">
        <v>20</v>
      </c>
      <c r="I38" t="s">
        <v>19</v>
      </c>
      <c r="J38" t="s">
        <v>329</v>
      </c>
      <c r="K38">
        <v>20</v>
      </c>
      <c r="L38">
        <v>0</v>
      </c>
      <c r="M38">
        <v>0</v>
      </c>
      <c r="N38">
        <v>0</v>
      </c>
    </row>
    <row r="39" spans="1:14" x14ac:dyDescent="0.15">
      <c r="A39" t="str">
        <f t="shared" si="1"/>
        <v>201947_21_4562342690043</v>
      </c>
      <c r="B39">
        <v>201947</v>
      </c>
      <c r="C39">
        <v>21</v>
      </c>
      <c r="D39" t="s">
        <v>135</v>
      </c>
      <c r="E39" s="9">
        <v>4562342690043</v>
      </c>
      <c r="F39">
        <v>0</v>
      </c>
      <c r="G39">
        <v>0</v>
      </c>
      <c r="H39" t="s">
        <v>21</v>
      </c>
      <c r="I39" t="s">
        <v>19</v>
      </c>
      <c r="J39" t="s">
        <v>329</v>
      </c>
      <c r="K39">
        <v>50</v>
      </c>
      <c r="L39">
        <v>0</v>
      </c>
      <c r="M39">
        <v>0</v>
      </c>
      <c r="N39">
        <v>0</v>
      </c>
    </row>
    <row r="40" spans="1:14" x14ac:dyDescent="0.15">
      <c r="A40" t="str">
        <f t="shared" si="1"/>
        <v>201947_21_4562342690050</v>
      </c>
      <c r="B40">
        <v>201947</v>
      </c>
      <c r="C40">
        <v>21</v>
      </c>
      <c r="D40" t="s">
        <v>135</v>
      </c>
      <c r="E40" s="9">
        <v>4562342690050</v>
      </c>
      <c r="F40">
        <v>0</v>
      </c>
      <c r="G40">
        <v>0</v>
      </c>
      <c r="H40" t="s">
        <v>22</v>
      </c>
      <c r="I40" t="s">
        <v>19</v>
      </c>
      <c r="J40" t="s">
        <v>329</v>
      </c>
      <c r="K40">
        <v>20</v>
      </c>
      <c r="L40">
        <v>0</v>
      </c>
      <c r="M40">
        <v>0</v>
      </c>
      <c r="N40">
        <v>0</v>
      </c>
    </row>
    <row r="41" spans="1:14" x14ac:dyDescent="0.15">
      <c r="A41" t="str">
        <f t="shared" si="1"/>
        <v>201947_21_4562342690067</v>
      </c>
      <c r="B41">
        <v>201947</v>
      </c>
      <c r="C41">
        <v>21</v>
      </c>
      <c r="D41" t="s">
        <v>135</v>
      </c>
      <c r="E41" s="9">
        <v>4562342690067</v>
      </c>
      <c r="F41">
        <v>0</v>
      </c>
      <c r="G41">
        <v>0</v>
      </c>
      <c r="H41" t="s">
        <v>23</v>
      </c>
      <c r="I41" t="s">
        <v>19</v>
      </c>
      <c r="J41" t="s">
        <v>329</v>
      </c>
      <c r="K41">
        <v>50</v>
      </c>
      <c r="L41">
        <v>0</v>
      </c>
      <c r="M41">
        <v>0</v>
      </c>
      <c r="N41">
        <v>0</v>
      </c>
    </row>
    <row r="42" spans="1:14" x14ac:dyDescent="0.15">
      <c r="A42" t="str">
        <f t="shared" si="1"/>
        <v>201947_21_4562342690074</v>
      </c>
      <c r="B42">
        <v>201947</v>
      </c>
      <c r="C42">
        <v>21</v>
      </c>
      <c r="D42" t="s">
        <v>135</v>
      </c>
      <c r="E42" s="9">
        <v>4562342690074</v>
      </c>
      <c r="F42">
        <v>0</v>
      </c>
      <c r="G42">
        <v>0</v>
      </c>
      <c r="H42" t="s">
        <v>24</v>
      </c>
      <c r="I42" t="s">
        <v>19</v>
      </c>
      <c r="J42" t="s">
        <v>329</v>
      </c>
      <c r="K42">
        <v>50</v>
      </c>
      <c r="L42">
        <v>0</v>
      </c>
      <c r="M42">
        <v>0</v>
      </c>
      <c r="N42">
        <v>0</v>
      </c>
    </row>
    <row r="43" spans="1:14" x14ac:dyDescent="0.15">
      <c r="A43" t="str">
        <f t="shared" si="1"/>
        <v>201947_21_4562342690081</v>
      </c>
      <c r="B43">
        <v>201947</v>
      </c>
      <c r="C43">
        <v>21</v>
      </c>
      <c r="D43" t="s">
        <v>135</v>
      </c>
      <c r="E43" s="9">
        <v>4562342690081</v>
      </c>
      <c r="F43">
        <v>0</v>
      </c>
      <c r="G43">
        <v>0</v>
      </c>
      <c r="H43" t="s">
        <v>25</v>
      </c>
      <c r="I43" t="s">
        <v>19</v>
      </c>
      <c r="J43" t="s">
        <v>329</v>
      </c>
      <c r="K43">
        <v>20</v>
      </c>
      <c r="L43">
        <v>0</v>
      </c>
      <c r="M43">
        <v>0</v>
      </c>
      <c r="N43">
        <v>0</v>
      </c>
    </row>
    <row r="44" spans="1:14" x14ac:dyDescent="0.15">
      <c r="A44" t="str">
        <f t="shared" si="1"/>
        <v>201947_26_4562342690029</v>
      </c>
      <c r="B44">
        <v>201947</v>
      </c>
      <c r="C44">
        <v>26</v>
      </c>
      <c r="D44" t="s">
        <v>136</v>
      </c>
      <c r="E44" s="9">
        <v>4562342690029</v>
      </c>
      <c r="F44">
        <v>0</v>
      </c>
      <c r="G44">
        <v>0</v>
      </c>
      <c r="H44" t="s">
        <v>18</v>
      </c>
      <c r="I44" t="s">
        <v>19</v>
      </c>
      <c r="J44" t="s">
        <v>329</v>
      </c>
      <c r="K44">
        <v>40</v>
      </c>
      <c r="L44">
        <v>0</v>
      </c>
      <c r="M44">
        <v>0</v>
      </c>
      <c r="N44">
        <v>0</v>
      </c>
    </row>
    <row r="45" spans="1:14" x14ac:dyDescent="0.15">
      <c r="A45" t="str">
        <f t="shared" si="1"/>
        <v>201947_26_4562342690036</v>
      </c>
      <c r="B45">
        <v>201947</v>
      </c>
      <c r="C45">
        <v>26</v>
      </c>
      <c r="D45" t="s">
        <v>136</v>
      </c>
      <c r="E45" s="9">
        <v>4562342690036</v>
      </c>
      <c r="F45">
        <v>0</v>
      </c>
      <c r="G45">
        <v>0</v>
      </c>
      <c r="H45" t="s">
        <v>20</v>
      </c>
      <c r="I45" t="s">
        <v>19</v>
      </c>
      <c r="J45" t="s">
        <v>329</v>
      </c>
      <c r="K45">
        <v>20</v>
      </c>
      <c r="L45">
        <v>0</v>
      </c>
      <c r="M45">
        <v>0</v>
      </c>
      <c r="N45">
        <v>0</v>
      </c>
    </row>
    <row r="46" spans="1:14" x14ac:dyDescent="0.15">
      <c r="A46" t="str">
        <f t="shared" si="1"/>
        <v>201947_26_4562342690043</v>
      </c>
      <c r="B46">
        <v>201947</v>
      </c>
      <c r="C46">
        <v>26</v>
      </c>
      <c r="D46" t="s">
        <v>136</v>
      </c>
      <c r="E46" s="9">
        <v>4562342690043</v>
      </c>
      <c r="F46">
        <v>0</v>
      </c>
      <c r="G46">
        <v>0</v>
      </c>
      <c r="H46" t="s">
        <v>21</v>
      </c>
      <c r="I46" t="s">
        <v>19</v>
      </c>
      <c r="J46" t="s">
        <v>329</v>
      </c>
      <c r="K46">
        <v>50</v>
      </c>
      <c r="L46">
        <v>0</v>
      </c>
      <c r="M46">
        <v>0</v>
      </c>
      <c r="N46">
        <v>0</v>
      </c>
    </row>
    <row r="47" spans="1:14" x14ac:dyDescent="0.15">
      <c r="A47" t="str">
        <f t="shared" si="1"/>
        <v>201947_26_4562342690050</v>
      </c>
      <c r="B47">
        <v>201947</v>
      </c>
      <c r="C47">
        <v>26</v>
      </c>
      <c r="D47" t="s">
        <v>136</v>
      </c>
      <c r="E47" s="9">
        <v>4562342690050</v>
      </c>
      <c r="F47">
        <v>0</v>
      </c>
      <c r="G47">
        <v>0</v>
      </c>
      <c r="H47" t="s">
        <v>22</v>
      </c>
      <c r="I47" t="s">
        <v>19</v>
      </c>
      <c r="J47" t="s">
        <v>329</v>
      </c>
      <c r="K47">
        <v>20</v>
      </c>
      <c r="L47">
        <v>0</v>
      </c>
      <c r="M47">
        <v>0</v>
      </c>
      <c r="N47">
        <v>0</v>
      </c>
    </row>
    <row r="48" spans="1:14" x14ac:dyDescent="0.15">
      <c r="A48" t="str">
        <f t="shared" si="1"/>
        <v>201947_26_4562342690067</v>
      </c>
      <c r="B48">
        <v>201947</v>
      </c>
      <c r="C48">
        <v>26</v>
      </c>
      <c r="D48" t="s">
        <v>136</v>
      </c>
      <c r="E48" s="9">
        <v>4562342690067</v>
      </c>
      <c r="F48">
        <v>0</v>
      </c>
      <c r="G48">
        <v>0</v>
      </c>
      <c r="H48" t="s">
        <v>23</v>
      </c>
      <c r="I48" t="s">
        <v>19</v>
      </c>
      <c r="J48" t="s">
        <v>329</v>
      </c>
      <c r="K48">
        <v>50</v>
      </c>
      <c r="L48">
        <v>0</v>
      </c>
      <c r="M48">
        <v>0</v>
      </c>
      <c r="N48">
        <v>0</v>
      </c>
    </row>
    <row r="49" spans="1:14" x14ac:dyDescent="0.15">
      <c r="A49" t="str">
        <f t="shared" si="1"/>
        <v>201947_26_4562342690074</v>
      </c>
      <c r="B49">
        <v>201947</v>
      </c>
      <c r="C49">
        <v>26</v>
      </c>
      <c r="D49" t="s">
        <v>136</v>
      </c>
      <c r="E49" s="9">
        <v>4562342690074</v>
      </c>
      <c r="F49">
        <v>0</v>
      </c>
      <c r="G49">
        <v>0</v>
      </c>
      <c r="H49" t="s">
        <v>24</v>
      </c>
      <c r="I49" t="s">
        <v>19</v>
      </c>
      <c r="J49" t="s">
        <v>329</v>
      </c>
      <c r="K49">
        <v>50</v>
      </c>
      <c r="L49">
        <v>0</v>
      </c>
      <c r="M49">
        <v>0</v>
      </c>
      <c r="N49">
        <v>0</v>
      </c>
    </row>
    <row r="50" spans="1:14" x14ac:dyDescent="0.15">
      <c r="A50" t="str">
        <f t="shared" si="1"/>
        <v>201947_26_4562342690081</v>
      </c>
      <c r="B50">
        <v>201947</v>
      </c>
      <c r="C50">
        <v>26</v>
      </c>
      <c r="D50" t="s">
        <v>136</v>
      </c>
      <c r="E50" s="9">
        <v>4562342690081</v>
      </c>
      <c r="F50">
        <v>0</v>
      </c>
      <c r="G50">
        <v>0</v>
      </c>
      <c r="H50" t="s">
        <v>25</v>
      </c>
      <c r="I50" t="s">
        <v>19</v>
      </c>
      <c r="J50" t="s">
        <v>329</v>
      </c>
      <c r="K50">
        <v>20</v>
      </c>
      <c r="L50">
        <v>0</v>
      </c>
      <c r="M50">
        <v>0</v>
      </c>
      <c r="N50">
        <v>0</v>
      </c>
    </row>
    <row r="51" spans="1:14" x14ac:dyDescent="0.15">
      <c r="A51" t="str">
        <f t="shared" si="1"/>
        <v>201947_30_4562342690029</v>
      </c>
      <c r="B51">
        <v>201947</v>
      </c>
      <c r="C51">
        <v>30</v>
      </c>
      <c r="D51" t="s">
        <v>137</v>
      </c>
      <c r="E51" s="9">
        <v>4562342690029</v>
      </c>
      <c r="F51">
        <v>0</v>
      </c>
      <c r="G51">
        <v>0</v>
      </c>
      <c r="H51" t="s">
        <v>18</v>
      </c>
      <c r="I51" t="s">
        <v>19</v>
      </c>
      <c r="J51" t="s">
        <v>329</v>
      </c>
      <c r="K51">
        <v>40</v>
      </c>
      <c r="L51">
        <v>0</v>
      </c>
      <c r="M51">
        <v>0</v>
      </c>
      <c r="N51">
        <v>0</v>
      </c>
    </row>
    <row r="52" spans="1:14" x14ac:dyDescent="0.15">
      <c r="A52" t="str">
        <f t="shared" si="1"/>
        <v>201947_30_4562342690036</v>
      </c>
      <c r="B52">
        <v>201947</v>
      </c>
      <c r="C52">
        <v>30</v>
      </c>
      <c r="D52" t="s">
        <v>137</v>
      </c>
      <c r="E52" s="9">
        <v>4562342690036</v>
      </c>
      <c r="F52">
        <v>0</v>
      </c>
      <c r="G52">
        <v>0</v>
      </c>
      <c r="H52" t="s">
        <v>20</v>
      </c>
      <c r="I52" t="s">
        <v>19</v>
      </c>
      <c r="J52" t="s">
        <v>329</v>
      </c>
      <c r="K52">
        <v>20</v>
      </c>
      <c r="L52">
        <v>0</v>
      </c>
      <c r="M52">
        <v>0</v>
      </c>
      <c r="N52">
        <v>0</v>
      </c>
    </row>
    <row r="53" spans="1:14" x14ac:dyDescent="0.15">
      <c r="A53" t="str">
        <f t="shared" si="1"/>
        <v>201947_30_4562342690043</v>
      </c>
      <c r="B53">
        <v>201947</v>
      </c>
      <c r="C53">
        <v>30</v>
      </c>
      <c r="D53" t="s">
        <v>137</v>
      </c>
      <c r="E53" s="9">
        <v>4562342690043</v>
      </c>
      <c r="F53">
        <v>0</v>
      </c>
      <c r="G53">
        <v>0</v>
      </c>
      <c r="H53" t="s">
        <v>21</v>
      </c>
      <c r="I53" t="s">
        <v>19</v>
      </c>
      <c r="J53" t="s">
        <v>329</v>
      </c>
      <c r="K53">
        <v>50</v>
      </c>
      <c r="L53">
        <v>0</v>
      </c>
      <c r="M53">
        <v>0</v>
      </c>
      <c r="N53">
        <v>0</v>
      </c>
    </row>
    <row r="54" spans="1:14" x14ac:dyDescent="0.15">
      <c r="A54" t="str">
        <f t="shared" si="1"/>
        <v>201947_30_4562342690050</v>
      </c>
      <c r="B54">
        <v>201947</v>
      </c>
      <c r="C54">
        <v>30</v>
      </c>
      <c r="D54" t="s">
        <v>137</v>
      </c>
      <c r="E54" s="9">
        <v>4562342690050</v>
      </c>
      <c r="F54">
        <v>0</v>
      </c>
      <c r="G54">
        <v>0</v>
      </c>
      <c r="H54" t="s">
        <v>22</v>
      </c>
      <c r="I54" t="s">
        <v>19</v>
      </c>
      <c r="J54" t="s">
        <v>329</v>
      </c>
      <c r="K54">
        <v>20</v>
      </c>
      <c r="L54">
        <v>0</v>
      </c>
      <c r="M54">
        <v>0</v>
      </c>
      <c r="N54">
        <v>0</v>
      </c>
    </row>
    <row r="55" spans="1:14" x14ac:dyDescent="0.15">
      <c r="A55" t="str">
        <f t="shared" si="1"/>
        <v>201947_30_4562342690067</v>
      </c>
      <c r="B55">
        <v>201947</v>
      </c>
      <c r="C55">
        <v>30</v>
      </c>
      <c r="D55" t="s">
        <v>137</v>
      </c>
      <c r="E55" s="9">
        <v>4562342690067</v>
      </c>
      <c r="F55">
        <v>0</v>
      </c>
      <c r="G55">
        <v>0</v>
      </c>
      <c r="H55" t="s">
        <v>23</v>
      </c>
      <c r="I55" t="s">
        <v>19</v>
      </c>
      <c r="J55" t="s">
        <v>329</v>
      </c>
      <c r="K55">
        <v>50</v>
      </c>
      <c r="L55">
        <v>0</v>
      </c>
      <c r="M55">
        <v>0</v>
      </c>
      <c r="N55">
        <v>0</v>
      </c>
    </row>
    <row r="56" spans="1:14" x14ac:dyDescent="0.15">
      <c r="A56" t="str">
        <f t="shared" si="1"/>
        <v>201947_30_4562342690074</v>
      </c>
      <c r="B56">
        <v>201947</v>
      </c>
      <c r="C56">
        <v>30</v>
      </c>
      <c r="D56" t="s">
        <v>137</v>
      </c>
      <c r="E56" s="9">
        <v>4562342690074</v>
      </c>
      <c r="F56">
        <v>0</v>
      </c>
      <c r="G56">
        <v>0</v>
      </c>
      <c r="H56" t="s">
        <v>24</v>
      </c>
      <c r="I56" t="s">
        <v>19</v>
      </c>
      <c r="J56" t="s">
        <v>329</v>
      </c>
      <c r="K56">
        <v>50</v>
      </c>
      <c r="L56">
        <v>0</v>
      </c>
      <c r="M56">
        <v>0</v>
      </c>
      <c r="N56">
        <v>0</v>
      </c>
    </row>
    <row r="57" spans="1:14" x14ac:dyDescent="0.15">
      <c r="A57" t="str">
        <f t="shared" si="1"/>
        <v>201947_30_4562342690081</v>
      </c>
      <c r="B57">
        <v>201947</v>
      </c>
      <c r="C57">
        <v>30</v>
      </c>
      <c r="D57" t="s">
        <v>137</v>
      </c>
      <c r="E57" s="9">
        <v>4562342690081</v>
      </c>
      <c r="F57">
        <v>0</v>
      </c>
      <c r="G57">
        <v>0</v>
      </c>
      <c r="H57" t="s">
        <v>25</v>
      </c>
      <c r="I57" t="s">
        <v>19</v>
      </c>
      <c r="J57" t="s">
        <v>329</v>
      </c>
      <c r="K57">
        <v>20</v>
      </c>
      <c r="L57">
        <v>0</v>
      </c>
      <c r="M57">
        <v>0</v>
      </c>
      <c r="N57">
        <v>0</v>
      </c>
    </row>
    <row r="58" spans="1:14" x14ac:dyDescent="0.15">
      <c r="A58" t="str">
        <f t="shared" si="1"/>
        <v>201947_38_4562342690029</v>
      </c>
      <c r="B58">
        <v>201947</v>
      </c>
      <c r="C58">
        <v>38</v>
      </c>
      <c r="D58" t="s">
        <v>138</v>
      </c>
      <c r="E58" s="9">
        <v>4562342690029</v>
      </c>
      <c r="F58">
        <v>0</v>
      </c>
      <c r="G58">
        <v>0</v>
      </c>
      <c r="H58" t="s">
        <v>18</v>
      </c>
      <c r="I58" t="s">
        <v>19</v>
      </c>
      <c r="J58" t="s">
        <v>329</v>
      </c>
      <c r="K58">
        <v>40</v>
      </c>
      <c r="L58">
        <v>0</v>
      </c>
      <c r="M58">
        <v>0</v>
      </c>
      <c r="N58">
        <v>0</v>
      </c>
    </row>
    <row r="59" spans="1:14" x14ac:dyDescent="0.15">
      <c r="A59" t="str">
        <f t="shared" si="1"/>
        <v>201947_38_4562342690036</v>
      </c>
      <c r="B59">
        <v>201947</v>
      </c>
      <c r="C59">
        <v>38</v>
      </c>
      <c r="D59" t="s">
        <v>138</v>
      </c>
      <c r="E59" s="9">
        <v>4562342690036</v>
      </c>
      <c r="F59">
        <v>0</v>
      </c>
      <c r="G59">
        <v>0</v>
      </c>
      <c r="H59" t="s">
        <v>20</v>
      </c>
      <c r="I59" t="s">
        <v>19</v>
      </c>
      <c r="J59" t="s">
        <v>329</v>
      </c>
      <c r="K59">
        <v>20</v>
      </c>
      <c r="L59">
        <v>0</v>
      </c>
      <c r="M59">
        <v>0</v>
      </c>
      <c r="N59">
        <v>0</v>
      </c>
    </row>
    <row r="60" spans="1:14" x14ac:dyDescent="0.15">
      <c r="A60" t="str">
        <f t="shared" si="1"/>
        <v>201947_38_4562342690043</v>
      </c>
      <c r="B60">
        <v>201947</v>
      </c>
      <c r="C60">
        <v>38</v>
      </c>
      <c r="D60" t="s">
        <v>138</v>
      </c>
      <c r="E60" s="9">
        <v>4562342690043</v>
      </c>
      <c r="F60">
        <v>0</v>
      </c>
      <c r="G60">
        <v>0</v>
      </c>
      <c r="H60" t="s">
        <v>21</v>
      </c>
      <c r="I60" t="s">
        <v>19</v>
      </c>
      <c r="J60" t="s">
        <v>329</v>
      </c>
      <c r="K60">
        <v>50</v>
      </c>
      <c r="L60">
        <v>0</v>
      </c>
      <c r="M60">
        <v>0</v>
      </c>
      <c r="N60">
        <v>0</v>
      </c>
    </row>
    <row r="61" spans="1:14" x14ac:dyDescent="0.15">
      <c r="A61" t="str">
        <f t="shared" si="1"/>
        <v>201947_38_4562342690050</v>
      </c>
      <c r="B61">
        <v>201947</v>
      </c>
      <c r="C61">
        <v>38</v>
      </c>
      <c r="D61" t="s">
        <v>138</v>
      </c>
      <c r="E61" s="9">
        <v>4562342690050</v>
      </c>
      <c r="F61">
        <v>0</v>
      </c>
      <c r="G61">
        <v>0</v>
      </c>
      <c r="H61" t="s">
        <v>22</v>
      </c>
      <c r="I61" t="s">
        <v>19</v>
      </c>
      <c r="J61" t="s">
        <v>329</v>
      </c>
      <c r="K61">
        <v>20</v>
      </c>
      <c r="L61">
        <v>0</v>
      </c>
      <c r="M61">
        <v>0</v>
      </c>
      <c r="N61">
        <v>0</v>
      </c>
    </row>
    <row r="62" spans="1:14" x14ac:dyDescent="0.15">
      <c r="A62" t="str">
        <f t="shared" si="1"/>
        <v>201947_38_4562342690067</v>
      </c>
      <c r="B62">
        <v>201947</v>
      </c>
      <c r="C62">
        <v>38</v>
      </c>
      <c r="D62" t="s">
        <v>138</v>
      </c>
      <c r="E62" s="9">
        <v>4562342690067</v>
      </c>
      <c r="F62">
        <v>0</v>
      </c>
      <c r="G62">
        <v>0</v>
      </c>
      <c r="H62" t="s">
        <v>23</v>
      </c>
      <c r="I62" t="s">
        <v>19</v>
      </c>
      <c r="J62" t="s">
        <v>329</v>
      </c>
      <c r="K62">
        <v>50</v>
      </c>
      <c r="L62">
        <v>0</v>
      </c>
      <c r="M62">
        <v>0</v>
      </c>
      <c r="N62">
        <v>0</v>
      </c>
    </row>
    <row r="63" spans="1:14" x14ac:dyDescent="0.15">
      <c r="A63" t="str">
        <f t="shared" si="1"/>
        <v>201947_38_4562342690074</v>
      </c>
      <c r="B63">
        <v>201947</v>
      </c>
      <c r="C63">
        <v>38</v>
      </c>
      <c r="D63" t="s">
        <v>138</v>
      </c>
      <c r="E63" s="9">
        <v>4562342690074</v>
      </c>
      <c r="F63">
        <v>0</v>
      </c>
      <c r="G63">
        <v>0</v>
      </c>
      <c r="H63" t="s">
        <v>24</v>
      </c>
      <c r="I63" t="s">
        <v>19</v>
      </c>
      <c r="J63" t="s">
        <v>329</v>
      </c>
      <c r="K63">
        <v>50</v>
      </c>
      <c r="L63">
        <v>0</v>
      </c>
      <c r="M63">
        <v>0</v>
      </c>
      <c r="N63">
        <v>0</v>
      </c>
    </row>
    <row r="64" spans="1:14" x14ac:dyDescent="0.15">
      <c r="A64" t="str">
        <f t="shared" si="1"/>
        <v>201947_38_4562342690081</v>
      </c>
      <c r="B64">
        <v>201947</v>
      </c>
      <c r="C64">
        <v>38</v>
      </c>
      <c r="D64" t="s">
        <v>138</v>
      </c>
      <c r="E64" s="9">
        <v>4562342690081</v>
      </c>
      <c r="F64">
        <v>0</v>
      </c>
      <c r="G64">
        <v>0</v>
      </c>
      <c r="H64" t="s">
        <v>25</v>
      </c>
      <c r="I64" t="s">
        <v>19</v>
      </c>
      <c r="J64" t="s">
        <v>329</v>
      </c>
      <c r="K64">
        <v>20</v>
      </c>
      <c r="L64">
        <v>0</v>
      </c>
      <c r="M64">
        <v>0</v>
      </c>
      <c r="N64">
        <v>0</v>
      </c>
    </row>
    <row r="65" spans="1:14" x14ac:dyDescent="0.15">
      <c r="A65" t="str">
        <f t="shared" si="1"/>
        <v>201947_40_4562342690029</v>
      </c>
      <c r="B65">
        <v>201947</v>
      </c>
      <c r="C65">
        <v>40</v>
      </c>
      <c r="D65" t="s">
        <v>139</v>
      </c>
      <c r="E65" s="9">
        <v>4562342690029</v>
      </c>
      <c r="F65">
        <v>0</v>
      </c>
      <c r="G65">
        <v>0</v>
      </c>
      <c r="H65" t="s">
        <v>18</v>
      </c>
      <c r="I65" t="s">
        <v>19</v>
      </c>
      <c r="J65" t="s">
        <v>329</v>
      </c>
      <c r="K65">
        <v>39</v>
      </c>
      <c r="L65">
        <v>1</v>
      </c>
      <c r="M65">
        <v>0</v>
      </c>
      <c r="N65">
        <v>0</v>
      </c>
    </row>
    <row r="66" spans="1:14" x14ac:dyDescent="0.15">
      <c r="A66" t="str">
        <f t="shared" ref="A66:A97" si="2">B66&amp;"_"&amp;C66&amp;"_"&amp;E66</f>
        <v>201947_40_4562342690036</v>
      </c>
      <c r="B66">
        <v>201947</v>
      </c>
      <c r="C66">
        <v>40</v>
      </c>
      <c r="D66" t="s">
        <v>139</v>
      </c>
      <c r="E66" s="9">
        <v>4562342690036</v>
      </c>
      <c r="F66">
        <v>0</v>
      </c>
      <c r="G66">
        <v>0</v>
      </c>
      <c r="H66" t="s">
        <v>20</v>
      </c>
      <c r="I66" t="s">
        <v>19</v>
      </c>
      <c r="J66" t="s">
        <v>329</v>
      </c>
      <c r="K66">
        <v>20</v>
      </c>
      <c r="L66">
        <v>0</v>
      </c>
      <c r="M66">
        <v>0</v>
      </c>
      <c r="N66">
        <v>0</v>
      </c>
    </row>
    <row r="67" spans="1:14" x14ac:dyDescent="0.15">
      <c r="A67" t="str">
        <f t="shared" si="2"/>
        <v>201947_40_4562342690043</v>
      </c>
      <c r="B67">
        <v>201947</v>
      </c>
      <c r="C67">
        <v>40</v>
      </c>
      <c r="D67" t="s">
        <v>139</v>
      </c>
      <c r="E67" s="9">
        <v>4562342690043</v>
      </c>
      <c r="F67">
        <v>0</v>
      </c>
      <c r="G67">
        <v>0</v>
      </c>
      <c r="H67" t="s">
        <v>21</v>
      </c>
      <c r="I67" t="s">
        <v>19</v>
      </c>
      <c r="J67" t="s">
        <v>329</v>
      </c>
      <c r="K67">
        <v>50</v>
      </c>
      <c r="L67">
        <v>0</v>
      </c>
      <c r="M67">
        <v>0</v>
      </c>
      <c r="N67">
        <v>0</v>
      </c>
    </row>
    <row r="68" spans="1:14" x14ac:dyDescent="0.15">
      <c r="A68" t="str">
        <f t="shared" si="2"/>
        <v>201947_40_4562342690050</v>
      </c>
      <c r="B68">
        <v>201947</v>
      </c>
      <c r="C68">
        <v>40</v>
      </c>
      <c r="D68" t="s">
        <v>139</v>
      </c>
      <c r="E68" s="9">
        <v>4562342690050</v>
      </c>
      <c r="F68">
        <v>0</v>
      </c>
      <c r="G68">
        <v>0</v>
      </c>
      <c r="H68" t="s">
        <v>22</v>
      </c>
      <c r="I68" t="s">
        <v>19</v>
      </c>
      <c r="J68" t="s">
        <v>329</v>
      </c>
      <c r="K68">
        <v>20</v>
      </c>
      <c r="L68">
        <v>0</v>
      </c>
      <c r="M68">
        <v>0</v>
      </c>
      <c r="N68">
        <v>0</v>
      </c>
    </row>
    <row r="69" spans="1:14" x14ac:dyDescent="0.15">
      <c r="A69" t="str">
        <f t="shared" si="2"/>
        <v>201947_40_4562342690067</v>
      </c>
      <c r="B69">
        <v>201947</v>
      </c>
      <c r="C69">
        <v>40</v>
      </c>
      <c r="D69" t="s">
        <v>139</v>
      </c>
      <c r="E69" s="9">
        <v>4562342690067</v>
      </c>
      <c r="F69">
        <v>0</v>
      </c>
      <c r="G69">
        <v>0</v>
      </c>
      <c r="H69" t="s">
        <v>23</v>
      </c>
      <c r="I69" t="s">
        <v>19</v>
      </c>
      <c r="J69" t="s">
        <v>329</v>
      </c>
      <c r="K69">
        <v>50</v>
      </c>
      <c r="L69">
        <v>0</v>
      </c>
      <c r="M69">
        <v>0</v>
      </c>
      <c r="N69">
        <v>0</v>
      </c>
    </row>
    <row r="70" spans="1:14" x14ac:dyDescent="0.15">
      <c r="A70" t="str">
        <f t="shared" si="2"/>
        <v>201947_40_4562342690074</v>
      </c>
      <c r="B70">
        <v>201947</v>
      </c>
      <c r="C70">
        <v>40</v>
      </c>
      <c r="D70" t="s">
        <v>139</v>
      </c>
      <c r="E70" s="9">
        <v>4562342690074</v>
      </c>
      <c r="F70">
        <v>0</v>
      </c>
      <c r="G70">
        <v>0</v>
      </c>
      <c r="H70" t="s">
        <v>24</v>
      </c>
      <c r="I70" t="s">
        <v>19</v>
      </c>
      <c r="J70" t="s">
        <v>329</v>
      </c>
      <c r="K70">
        <v>49</v>
      </c>
      <c r="L70">
        <v>1</v>
      </c>
      <c r="M70">
        <v>0</v>
      </c>
      <c r="N70">
        <v>0</v>
      </c>
    </row>
    <row r="71" spans="1:14" x14ac:dyDescent="0.15">
      <c r="A71" t="str">
        <f t="shared" si="2"/>
        <v>201947_40_4562342690081</v>
      </c>
      <c r="B71">
        <v>201947</v>
      </c>
      <c r="C71">
        <v>40</v>
      </c>
      <c r="D71" t="s">
        <v>139</v>
      </c>
      <c r="E71" s="9">
        <v>4562342690081</v>
      </c>
      <c r="F71">
        <v>0</v>
      </c>
      <c r="G71">
        <v>0</v>
      </c>
      <c r="H71" t="s">
        <v>25</v>
      </c>
      <c r="I71" t="s">
        <v>19</v>
      </c>
      <c r="J71" t="s">
        <v>329</v>
      </c>
      <c r="K71">
        <v>20</v>
      </c>
      <c r="L71">
        <v>0</v>
      </c>
      <c r="M71">
        <v>0</v>
      </c>
      <c r="N71">
        <v>0</v>
      </c>
    </row>
    <row r="72" spans="1:14" x14ac:dyDescent="0.15">
      <c r="A72" t="str">
        <f t="shared" si="2"/>
        <v>201947_62_4562342690029</v>
      </c>
      <c r="B72">
        <v>201947</v>
      </c>
      <c r="C72">
        <v>62</v>
      </c>
      <c r="D72" t="s">
        <v>140</v>
      </c>
      <c r="E72" s="9">
        <v>4562342690029</v>
      </c>
      <c r="F72">
        <v>0</v>
      </c>
      <c r="G72">
        <v>0</v>
      </c>
      <c r="H72" t="s">
        <v>18</v>
      </c>
      <c r="I72" t="s">
        <v>19</v>
      </c>
      <c r="J72" t="s">
        <v>329</v>
      </c>
      <c r="K72">
        <v>40</v>
      </c>
      <c r="L72">
        <v>0</v>
      </c>
      <c r="M72">
        <v>0</v>
      </c>
      <c r="N72">
        <v>0</v>
      </c>
    </row>
    <row r="73" spans="1:14" x14ac:dyDescent="0.15">
      <c r="A73" t="str">
        <f t="shared" si="2"/>
        <v>201947_62_4562342690036</v>
      </c>
      <c r="B73">
        <v>201947</v>
      </c>
      <c r="C73">
        <v>62</v>
      </c>
      <c r="D73" t="s">
        <v>140</v>
      </c>
      <c r="E73" s="9">
        <v>4562342690036</v>
      </c>
      <c r="F73">
        <v>0</v>
      </c>
      <c r="G73">
        <v>0</v>
      </c>
      <c r="H73" t="s">
        <v>20</v>
      </c>
      <c r="I73" t="s">
        <v>19</v>
      </c>
      <c r="J73" t="s">
        <v>329</v>
      </c>
      <c r="K73">
        <v>20</v>
      </c>
      <c r="L73">
        <v>0</v>
      </c>
      <c r="M73">
        <v>0</v>
      </c>
      <c r="N73">
        <v>0</v>
      </c>
    </row>
    <row r="74" spans="1:14" x14ac:dyDescent="0.15">
      <c r="A74" t="str">
        <f t="shared" si="2"/>
        <v>201947_62_4562342690043</v>
      </c>
      <c r="B74">
        <v>201947</v>
      </c>
      <c r="C74">
        <v>62</v>
      </c>
      <c r="D74" t="s">
        <v>140</v>
      </c>
      <c r="E74" s="9">
        <v>4562342690043</v>
      </c>
      <c r="F74">
        <v>0</v>
      </c>
      <c r="G74">
        <v>0</v>
      </c>
      <c r="H74" t="s">
        <v>21</v>
      </c>
      <c r="I74" t="s">
        <v>19</v>
      </c>
      <c r="J74" t="s">
        <v>329</v>
      </c>
      <c r="K74">
        <v>50</v>
      </c>
      <c r="L74">
        <v>0</v>
      </c>
      <c r="M74">
        <v>0</v>
      </c>
      <c r="N74">
        <v>0</v>
      </c>
    </row>
    <row r="75" spans="1:14" x14ac:dyDescent="0.15">
      <c r="A75" t="str">
        <f t="shared" si="2"/>
        <v>201947_62_4562342690050</v>
      </c>
      <c r="B75">
        <v>201947</v>
      </c>
      <c r="C75">
        <v>62</v>
      </c>
      <c r="D75" t="s">
        <v>140</v>
      </c>
      <c r="E75" s="9">
        <v>4562342690050</v>
      </c>
      <c r="F75">
        <v>0</v>
      </c>
      <c r="G75">
        <v>0</v>
      </c>
      <c r="H75" t="s">
        <v>22</v>
      </c>
      <c r="I75" t="s">
        <v>19</v>
      </c>
      <c r="J75" t="s">
        <v>329</v>
      </c>
      <c r="K75">
        <v>20</v>
      </c>
      <c r="L75">
        <v>0</v>
      </c>
      <c r="M75">
        <v>0</v>
      </c>
      <c r="N75">
        <v>0</v>
      </c>
    </row>
    <row r="76" spans="1:14" x14ac:dyDescent="0.15">
      <c r="A76" t="str">
        <f t="shared" si="2"/>
        <v>201947_62_4562342690067</v>
      </c>
      <c r="B76">
        <v>201947</v>
      </c>
      <c r="C76">
        <v>62</v>
      </c>
      <c r="D76" t="s">
        <v>140</v>
      </c>
      <c r="E76" s="9">
        <v>4562342690067</v>
      </c>
      <c r="F76">
        <v>0</v>
      </c>
      <c r="G76">
        <v>0</v>
      </c>
      <c r="H76" t="s">
        <v>23</v>
      </c>
      <c r="I76" t="s">
        <v>19</v>
      </c>
      <c r="J76" t="s">
        <v>329</v>
      </c>
      <c r="K76">
        <v>50</v>
      </c>
      <c r="L76">
        <v>0</v>
      </c>
      <c r="M76">
        <v>0</v>
      </c>
      <c r="N76">
        <v>0</v>
      </c>
    </row>
    <row r="77" spans="1:14" x14ac:dyDescent="0.15">
      <c r="A77" t="str">
        <f t="shared" si="2"/>
        <v>201947_62_4562342690074</v>
      </c>
      <c r="B77">
        <v>201947</v>
      </c>
      <c r="C77">
        <v>62</v>
      </c>
      <c r="D77" t="s">
        <v>140</v>
      </c>
      <c r="E77" s="9">
        <v>4562342690074</v>
      </c>
      <c r="F77">
        <v>0</v>
      </c>
      <c r="G77">
        <v>0</v>
      </c>
      <c r="H77" t="s">
        <v>24</v>
      </c>
      <c r="I77" t="s">
        <v>19</v>
      </c>
      <c r="J77" t="s">
        <v>329</v>
      </c>
      <c r="K77">
        <v>50</v>
      </c>
      <c r="L77">
        <v>0</v>
      </c>
      <c r="M77">
        <v>0</v>
      </c>
      <c r="N77">
        <v>0</v>
      </c>
    </row>
    <row r="78" spans="1:14" x14ac:dyDescent="0.15">
      <c r="A78" t="str">
        <f t="shared" si="2"/>
        <v>201947_62_4562342690081</v>
      </c>
      <c r="B78">
        <v>201947</v>
      </c>
      <c r="C78">
        <v>62</v>
      </c>
      <c r="D78" t="s">
        <v>140</v>
      </c>
      <c r="E78" s="9">
        <v>4562342690081</v>
      </c>
      <c r="F78">
        <v>0</v>
      </c>
      <c r="G78">
        <v>0</v>
      </c>
      <c r="H78" t="s">
        <v>25</v>
      </c>
      <c r="I78" t="s">
        <v>19</v>
      </c>
      <c r="J78" t="s">
        <v>329</v>
      </c>
      <c r="K78">
        <v>20</v>
      </c>
      <c r="L78">
        <v>0</v>
      </c>
      <c r="M78">
        <v>0</v>
      </c>
      <c r="N78">
        <v>0</v>
      </c>
    </row>
    <row r="79" spans="1:14" x14ac:dyDescent="0.15">
      <c r="A79" t="str">
        <f t="shared" si="2"/>
        <v>201947_68_4562342690029</v>
      </c>
      <c r="B79">
        <v>201947</v>
      </c>
      <c r="C79">
        <v>68</v>
      </c>
      <c r="D79" t="s">
        <v>141</v>
      </c>
      <c r="E79" s="9">
        <v>4562342690029</v>
      </c>
      <c r="F79">
        <v>0</v>
      </c>
      <c r="G79">
        <v>0</v>
      </c>
      <c r="H79" t="s">
        <v>18</v>
      </c>
      <c r="I79" t="s">
        <v>19</v>
      </c>
      <c r="J79" t="s">
        <v>329</v>
      </c>
      <c r="K79">
        <v>40</v>
      </c>
      <c r="L79">
        <v>0</v>
      </c>
      <c r="M79">
        <v>0</v>
      </c>
      <c r="N79">
        <v>0</v>
      </c>
    </row>
    <row r="80" spans="1:14" x14ac:dyDescent="0.15">
      <c r="A80" t="str">
        <f t="shared" si="2"/>
        <v>201947_68_4562342690036</v>
      </c>
      <c r="B80">
        <v>201947</v>
      </c>
      <c r="C80">
        <v>68</v>
      </c>
      <c r="D80" t="s">
        <v>141</v>
      </c>
      <c r="E80" s="9">
        <v>4562342690036</v>
      </c>
      <c r="F80">
        <v>0</v>
      </c>
      <c r="G80">
        <v>0</v>
      </c>
      <c r="H80" t="s">
        <v>20</v>
      </c>
      <c r="I80" t="s">
        <v>19</v>
      </c>
      <c r="J80" t="s">
        <v>329</v>
      </c>
      <c r="K80">
        <v>20</v>
      </c>
      <c r="L80">
        <v>0</v>
      </c>
      <c r="M80">
        <v>0</v>
      </c>
      <c r="N80">
        <v>0</v>
      </c>
    </row>
    <row r="81" spans="1:14" x14ac:dyDescent="0.15">
      <c r="A81" t="str">
        <f t="shared" si="2"/>
        <v>201947_68_4562342690043</v>
      </c>
      <c r="B81">
        <v>201947</v>
      </c>
      <c r="C81">
        <v>68</v>
      </c>
      <c r="D81" t="s">
        <v>141</v>
      </c>
      <c r="E81" s="9">
        <v>4562342690043</v>
      </c>
      <c r="F81">
        <v>0</v>
      </c>
      <c r="G81">
        <v>0</v>
      </c>
      <c r="H81" t="s">
        <v>21</v>
      </c>
      <c r="I81" t="s">
        <v>19</v>
      </c>
      <c r="J81" t="s">
        <v>329</v>
      </c>
      <c r="K81">
        <v>50</v>
      </c>
      <c r="L81">
        <v>0</v>
      </c>
      <c r="M81">
        <v>0</v>
      </c>
      <c r="N81">
        <v>0</v>
      </c>
    </row>
    <row r="82" spans="1:14" x14ac:dyDescent="0.15">
      <c r="A82" t="str">
        <f t="shared" si="2"/>
        <v>201947_68_4562342690050</v>
      </c>
      <c r="B82">
        <v>201947</v>
      </c>
      <c r="C82">
        <v>68</v>
      </c>
      <c r="D82" t="s">
        <v>141</v>
      </c>
      <c r="E82" s="9">
        <v>4562342690050</v>
      </c>
      <c r="F82">
        <v>0</v>
      </c>
      <c r="G82">
        <v>0</v>
      </c>
      <c r="H82" t="s">
        <v>22</v>
      </c>
      <c r="I82" t="s">
        <v>19</v>
      </c>
      <c r="J82" t="s">
        <v>329</v>
      </c>
      <c r="K82">
        <v>20</v>
      </c>
      <c r="L82">
        <v>0</v>
      </c>
      <c r="M82">
        <v>0</v>
      </c>
      <c r="N82">
        <v>0</v>
      </c>
    </row>
    <row r="83" spans="1:14" x14ac:dyDescent="0.15">
      <c r="A83" t="str">
        <f t="shared" si="2"/>
        <v>201947_68_4562342690067</v>
      </c>
      <c r="B83">
        <v>201947</v>
      </c>
      <c r="C83">
        <v>68</v>
      </c>
      <c r="D83" t="s">
        <v>141</v>
      </c>
      <c r="E83" s="9">
        <v>4562342690067</v>
      </c>
      <c r="F83">
        <v>0</v>
      </c>
      <c r="G83">
        <v>0</v>
      </c>
      <c r="H83" t="s">
        <v>23</v>
      </c>
      <c r="I83" t="s">
        <v>19</v>
      </c>
      <c r="J83" t="s">
        <v>329</v>
      </c>
      <c r="K83">
        <v>50</v>
      </c>
      <c r="L83">
        <v>0</v>
      </c>
      <c r="M83">
        <v>0</v>
      </c>
      <c r="N83">
        <v>0</v>
      </c>
    </row>
    <row r="84" spans="1:14" x14ac:dyDescent="0.15">
      <c r="A84" t="str">
        <f t="shared" si="2"/>
        <v>201947_68_4562342690074</v>
      </c>
      <c r="B84">
        <v>201947</v>
      </c>
      <c r="C84">
        <v>68</v>
      </c>
      <c r="D84" t="s">
        <v>141</v>
      </c>
      <c r="E84" s="9">
        <v>4562342690074</v>
      </c>
      <c r="F84">
        <v>0</v>
      </c>
      <c r="G84">
        <v>0</v>
      </c>
      <c r="H84" t="s">
        <v>24</v>
      </c>
      <c r="I84" t="s">
        <v>19</v>
      </c>
      <c r="J84" t="s">
        <v>329</v>
      </c>
      <c r="K84">
        <v>50</v>
      </c>
      <c r="L84">
        <v>0</v>
      </c>
      <c r="M84">
        <v>0</v>
      </c>
      <c r="N84">
        <v>0</v>
      </c>
    </row>
    <row r="85" spans="1:14" x14ac:dyDescent="0.15">
      <c r="A85" t="str">
        <f t="shared" si="2"/>
        <v>201947_68_4562342690081</v>
      </c>
      <c r="B85">
        <v>201947</v>
      </c>
      <c r="C85">
        <v>68</v>
      </c>
      <c r="D85" t="s">
        <v>141</v>
      </c>
      <c r="E85" s="9">
        <v>4562342690081</v>
      </c>
      <c r="F85">
        <v>0</v>
      </c>
      <c r="G85">
        <v>0</v>
      </c>
      <c r="H85" t="s">
        <v>25</v>
      </c>
      <c r="I85" t="s">
        <v>19</v>
      </c>
      <c r="J85" t="s">
        <v>329</v>
      </c>
      <c r="K85">
        <v>20</v>
      </c>
      <c r="L85">
        <v>0</v>
      </c>
      <c r="M85">
        <v>0</v>
      </c>
      <c r="N85">
        <v>0</v>
      </c>
    </row>
    <row r="86" spans="1:14" x14ac:dyDescent="0.15">
      <c r="A86" t="str">
        <f t="shared" si="2"/>
        <v>201947_72_4562342690029</v>
      </c>
      <c r="B86">
        <v>201947</v>
      </c>
      <c r="C86">
        <v>72</v>
      </c>
      <c r="D86" t="s">
        <v>142</v>
      </c>
      <c r="E86" s="9">
        <v>4562342690029</v>
      </c>
      <c r="F86">
        <v>0</v>
      </c>
      <c r="G86">
        <v>0</v>
      </c>
      <c r="H86" t="s">
        <v>18</v>
      </c>
      <c r="I86" t="s">
        <v>19</v>
      </c>
      <c r="J86" t="s">
        <v>329</v>
      </c>
      <c r="K86">
        <v>39</v>
      </c>
      <c r="L86">
        <v>1</v>
      </c>
      <c r="M86">
        <v>0</v>
      </c>
      <c r="N86">
        <v>0</v>
      </c>
    </row>
    <row r="87" spans="1:14" x14ac:dyDescent="0.15">
      <c r="A87" t="str">
        <f t="shared" si="2"/>
        <v>201947_72_4562342690036</v>
      </c>
      <c r="B87">
        <v>201947</v>
      </c>
      <c r="C87">
        <v>72</v>
      </c>
      <c r="D87" t="s">
        <v>142</v>
      </c>
      <c r="E87" s="9">
        <v>4562342690036</v>
      </c>
      <c r="F87">
        <v>0</v>
      </c>
      <c r="G87">
        <v>0</v>
      </c>
      <c r="H87" t="s">
        <v>20</v>
      </c>
      <c r="I87" t="s">
        <v>19</v>
      </c>
      <c r="J87" t="s">
        <v>329</v>
      </c>
      <c r="K87">
        <v>20</v>
      </c>
      <c r="L87">
        <v>0</v>
      </c>
      <c r="M87">
        <v>0</v>
      </c>
      <c r="N87">
        <v>0</v>
      </c>
    </row>
    <row r="88" spans="1:14" x14ac:dyDescent="0.15">
      <c r="A88" t="str">
        <f t="shared" si="2"/>
        <v>201947_72_4562342690043</v>
      </c>
      <c r="B88">
        <v>201947</v>
      </c>
      <c r="C88">
        <v>72</v>
      </c>
      <c r="D88" t="s">
        <v>142</v>
      </c>
      <c r="E88" s="9">
        <v>4562342690043</v>
      </c>
      <c r="F88">
        <v>0</v>
      </c>
      <c r="G88">
        <v>0</v>
      </c>
      <c r="H88" t="s">
        <v>21</v>
      </c>
      <c r="I88" t="s">
        <v>19</v>
      </c>
      <c r="J88" t="s">
        <v>329</v>
      </c>
      <c r="K88">
        <v>50</v>
      </c>
      <c r="L88">
        <v>0</v>
      </c>
      <c r="M88">
        <v>0</v>
      </c>
      <c r="N88">
        <v>0</v>
      </c>
    </row>
    <row r="89" spans="1:14" x14ac:dyDescent="0.15">
      <c r="A89" t="str">
        <f t="shared" si="2"/>
        <v>201947_72_4562342690050</v>
      </c>
      <c r="B89">
        <v>201947</v>
      </c>
      <c r="C89">
        <v>72</v>
      </c>
      <c r="D89" t="s">
        <v>142</v>
      </c>
      <c r="E89" s="9">
        <v>4562342690050</v>
      </c>
      <c r="F89">
        <v>0</v>
      </c>
      <c r="G89">
        <v>0</v>
      </c>
      <c r="H89" t="s">
        <v>22</v>
      </c>
      <c r="I89" t="s">
        <v>19</v>
      </c>
      <c r="J89" t="s">
        <v>329</v>
      </c>
      <c r="K89">
        <v>19</v>
      </c>
      <c r="L89">
        <v>1</v>
      </c>
      <c r="M89">
        <v>0</v>
      </c>
      <c r="N89">
        <v>0</v>
      </c>
    </row>
    <row r="90" spans="1:14" x14ac:dyDescent="0.15">
      <c r="A90" t="str">
        <f t="shared" si="2"/>
        <v>201947_72_4562342690067</v>
      </c>
      <c r="B90">
        <v>201947</v>
      </c>
      <c r="C90">
        <v>72</v>
      </c>
      <c r="D90" t="s">
        <v>142</v>
      </c>
      <c r="E90" s="9">
        <v>4562342690067</v>
      </c>
      <c r="F90">
        <v>0</v>
      </c>
      <c r="G90">
        <v>0</v>
      </c>
      <c r="H90" t="s">
        <v>23</v>
      </c>
      <c r="I90" t="s">
        <v>19</v>
      </c>
      <c r="J90" t="s">
        <v>329</v>
      </c>
      <c r="K90">
        <v>49</v>
      </c>
      <c r="L90">
        <v>1</v>
      </c>
      <c r="M90">
        <v>0</v>
      </c>
      <c r="N90">
        <v>0</v>
      </c>
    </row>
    <row r="91" spans="1:14" x14ac:dyDescent="0.15">
      <c r="A91" t="str">
        <f t="shared" si="2"/>
        <v>201947_72_4562342690074</v>
      </c>
      <c r="B91">
        <v>201947</v>
      </c>
      <c r="C91">
        <v>72</v>
      </c>
      <c r="D91" t="s">
        <v>142</v>
      </c>
      <c r="E91" s="9">
        <v>4562342690074</v>
      </c>
      <c r="F91">
        <v>0</v>
      </c>
      <c r="G91">
        <v>0</v>
      </c>
      <c r="H91" t="s">
        <v>24</v>
      </c>
      <c r="I91" t="s">
        <v>19</v>
      </c>
      <c r="J91" t="s">
        <v>329</v>
      </c>
      <c r="K91">
        <v>50</v>
      </c>
      <c r="L91">
        <v>0</v>
      </c>
      <c r="M91">
        <v>0</v>
      </c>
      <c r="N91">
        <v>0</v>
      </c>
    </row>
    <row r="92" spans="1:14" x14ac:dyDescent="0.15">
      <c r="A92" t="str">
        <f t="shared" si="2"/>
        <v>201947_72_4562342690081</v>
      </c>
      <c r="B92">
        <v>201947</v>
      </c>
      <c r="C92">
        <v>72</v>
      </c>
      <c r="D92" t="s">
        <v>142</v>
      </c>
      <c r="E92" s="9">
        <v>4562342690081</v>
      </c>
      <c r="F92">
        <v>0</v>
      </c>
      <c r="G92">
        <v>0</v>
      </c>
      <c r="H92" t="s">
        <v>25</v>
      </c>
      <c r="I92" t="s">
        <v>19</v>
      </c>
      <c r="J92" t="s">
        <v>329</v>
      </c>
      <c r="K92">
        <v>20</v>
      </c>
      <c r="L92">
        <v>0</v>
      </c>
      <c r="M92">
        <v>0</v>
      </c>
      <c r="N92">
        <v>0</v>
      </c>
    </row>
    <row r="93" spans="1:14" x14ac:dyDescent="0.15">
      <c r="A93" t="str">
        <f t="shared" si="2"/>
        <v>201947_74_4562342690029</v>
      </c>
      <c r="B93">
        <v>201947</v>
      </c>
      <c r="C93">
        <v>74</v>
      </c>
      <c r="D93" t="s">
        <v>143</v>
      </c>
      <c r="E93" s="9">
        <v>4562342690029</v>
      </c>
      <c r="F93">
        <v>0</v>
      </c>
      <c r="G93">
        <v>0</v>
      </c>
      <c r="H93" t="s">
        <v>18</v>
      </c>
      <c r="I93" t="s">
        <v>19</v>
      </c>
      <c r="J93" t="s">
        <v>329</v>
      </c>
      <c r="K93">
        <v>40</v>
      </c>
      <c r="L93">
        <v>0</v>
      </c>
      <c r="M93">
        <v>0</v>
      </c>
      <c r="N93">
        <v>0</v>
      </c>
    </row>
    <row r="94" spans="1:14" x14ac:dyDescent="0.15">
      <c r="A94" t="str">
        <f t="shared" si="2"/>
        <v>201947_74_4562342690036</v>
      </c>
      <c r="B94">
        <v>201947</v>
      </c>
      <c r="C94">
        <v>74</v>
      </c>
      <c r="D94" t="s">
        <v>143</v>
      </c>
      <c r="E94" s="9">
        <v>4562342690036</v>
      </c>
      <c r="F94">
        <v>0</v>
      </c>
      <c r="G94">
        <v>0</v>
      </c>
      <c r="H94" t="s">
        <v>20</v>
      </c>
      <c r="I94" t="s">
        <v>19</v>
      </c>
      <c r="J94" t="s">
        <v>329</v>
      </c>
      <c r="K94">
        <v>20</v>
      </c>
      <c r="L94">
        <v>0</v>
      </c>
      <c r="M94">
        <v>0</v>
      </c>
      <c r="N94">
        <v>0</v>
      </c>
    </row>
    <row r="95" spans="1:14" x14ac:dyDescent="0.15">
      <c r="A95" t="str">
        <f t="shared" si="2"/>
        <v>201947_74_4562342690043</v>
      </c>
      <c r="B95">
        <v>201947</v>
      </c>
      <c r="C95">
        <v>74</v>
      </c>
      <c r="D95" t="s">
        <v>143</v>
      </c>
      <c r="E95" s="9">
        <v>4562342690043</v>
      </c>
      <c r="F95">
        <v>0</v>
      </c>
      <c r="G95">
        <v>0</v>
      </c>
      <c r="H95" t="s">
        <v>21</v>
      </c>
      <c r="I95" t="s">
        <v>19</v>
      </c>
      <c r="J95" t="s">
        <v>329</v>
      </c>
      <c r="K95">
        <v>50</v>
      </c>
      <c r="L95">
        <v>0</v>
      </c>
      <c r="M95">
        <v>0</v>
      </c>
      <c r="N95">
        <v>0</v>
      </c>
    </row>
    <row r="96" spans="1:14" x14ac:dyDescent="0.15">
      <c r="A96" t="str">
        <f t="shared" si="2"/>
        <v>201947_74_4562342690050</v>
      </c>
      <c r="B96">
        <v>201947</v>
      </c>
      <c r="C96">
        <v>74</v>
      </c>
      <c r="D96" t="s">
        <v>143</v>
      </c>
      <c r="E96" s="9">
        <v>4562342690050</v>
      </c>
      <c r="F96">
        <v>0</v>
      </c>
      <c r="G96">
        <v>0</v>
      </c>
      <c r="H96" t="s">
        <v>22</v>
      </c>
      <c r="I96" t="s">
        <v>19</v>
      </c>
      <c r="J96" t="s">
        <v>329</v>
      </c>
      <c r="K96">
        <v>20</v>
      </c>
      <c r="L96">
        <v>0</v>
      </c>
      <c r="M96">
        <v>0</v>
      </c>
      <c r="N96">
        <v>0</v>
      </c>
    </row>
    <row r="97" spans="1:14" x14ac:dyDescent="0.15">
      <c r="A97" t="str">
        <f t="shared" si="2"/>
        <v>201947_74_4562342690067</v>
      </c>
      <c r="B97">
        <v>201947</v>
      </c>
      <c r="C97">
        <v>74</v>
      </c>
      <c r="D97" t="s">
        <v>143</v>
      </c>
      <c r="E97" s="9">
        <v>4562342690067</v>
      </c>
      <c r="F97">
        <v>0</v>
      </c>
      <c r="G97">
        <v>0</v>
      </c>
      <c r="H97" t="s">
        <v>23</v>
      </c>
      <c r="I97" t="s">
        <v>19</v>
      </c>
      <c r="J97" t="s">
        <v>329</v>
      </c>
      <c r="K97">
        <v>50</v>
      </c>
      <c r="L97">
        <v>0</v>
      </c>
      <c r="M97">
        <v>0</v>
      </c>
      <c r="N97">
        <v>0</v>
      </c>
    </row>
    <row r="98" spans="1:14" x14ac:dyDescent="0.15">
      <c r="A98" t="str">
        <f t="shared" ref="A98:A129" si="3">B98&amp;"_"&amp;C98&amp;"_"&amp;E98</f>
        <v>201947_74_4562342690074</v>
      </c>
      <c r="B98">
        <v>201947</v>
      </c>
      <c r="C98">
        <v>74</v>
      </c>
      <c r="D98" t="s">
        <v>143</v>
      </c>
      <c r="E98" s="9">
        <v>4562342690074</v>
      </c>
      <c r="F98">
        <v>0</v>
      </c>
      <c r="G98">
        <v>0</v>
      </c>
      <c r="H98" t="s">
        <v>24</v>
      </c>
      <c r="I98" t="s">
        <v>19</v>
      </c>
      <c r="J98" t="s">
        <v>329</v>
      </c>
      <c r="K98">
        <v>50</v>
      </c>
      <c r="L98">
        <v>0</v>
      </c>
      <c r="M98">
        <v>0</v>
      </c>
      <c r="N98">
        <v>0</v>
      </c>
    </row>
    <row r="99" spans="1:14" x14ac:dyDescent="0.15">
      <c r="A99" t="str">
        <f t="shared" si="3"/>
        <v>201947_74_4562342690081</v>
      </c>
      <c r="B99">
        <v>201947</v>
      </c>
      <c r="C99">
        <v>74</v>
      </c>
      <c r="D99" t="s">
        <v>143</v>
      </c>
      <c r="E99" s="9">
        <v>4562342690081</v>
      </c>
      <c r="F99">
        <v>0</v>
      </c>
      <c r="G99">
        <v>0</v>
      </c>
      <c r="H99" t="s">
        <v>25</v>
      </c>
      <c r="I99" t="s">
        <v>19</v>
      </c>
      <c r="J99" t="s">
        <v>329</v>
      </c>
      <c r="K99">
        <v>20</v>
      </c>
      <c r="L99">
        <v>0</v>
      </c>
      <c r="M99">
        <v>0</v>
      </c>
      <c r="N99">
        <v>0</v>
      </c>
    </row>
    <row r="100" spans="1:14" x14ac:dyDescent="0.15">
      <c r="A100" t="str">
        <f t="shared" si="3"/>
        <v>201947_85_4562342690029</v>
      </c>
      <c r="B100">
        <v>201947</v>
      </c>
      <c r="C100">
        <v>85</v>
      </c>
      <c r="D100" t="s">
        <v>144</v>
      </c>
      <c r="E100" s="9">
        <v>4562342690029</v>
      </c>
      <c r="F100">
        <v>0</v>
      </c>
      <c r="G100">
        <v>0</v>
      </c>
      <c r="H100" t="s">
        <v>18</v>
      </c>
      <c r="I100" t="s">
        <v>19</v>
      </c>
      <c r="J100" t="s">
        <v>329</v>
      </c>
      <c r="K100">
        <v>40</v>
      </c>
      <c r="L100">
        <v>0</v>
      </c>
      <c r="M100">
        <v>0</v>
      </c>
      <c r="N100">
        <v>0</v>
      </c>
    </row>
    <row r="101" spans="1:14" x14ac:dyDescent="0.15">
      <c r="A101" t="str">
        <f t="shared" si="3"/>
        <v>201947_85_4562342690036</v>
      </c>
      <c r="B101">
        <v>201947</v>
      </c>
      <c r="C101">
        <v>85</v>
      </c>
      <c r="D101" t="s">
        <v>144</v>
      </c>
      <c r="E101" s="9">
        <v>4562342690036</v>
      </c>
      <c r="F101">
        <v>0</v>
      </c>
      <c r="G101">
        <v>0</v>
      </c>
      <c r="H101" t="s">
        <v>20</v>
      </c>
      <c r="I101" t="s">
        <v>19</v>
      </c>
      <c r="J101" t="s">
        <v>329</v>
      </c>
      <c r="K101">
        <v>20</v>
      </c>
      <c r="L101">
        <v>0</v>
      </c>
      <c r="M101">
        <v>0</v>
      </c>
      <c r="N101">
        <v>0</v>
      </c>
    </row>
    <row r="102" spans="1:14" x14ac:dyDescent="0.15">
      <c r="A102" t="str">
        <f t="shared" si="3"/>
        <v>201947_85_4562342690043</v>
      </c>
      <c r="B102">
        <v>201947</v>
      </c>
      <c r="C102">
        <v>85</v>
      </c>
      <c r="D102" t="s">
        <v>144</v>
      </c>
      <c r="E102" s="9">
        <v>4562342690043</v>
      </c>
      <c r="F102">
        <v>0</v>
      </c>
      <c r="G102">
        <v>0</v>
      </c>
      <c r="H102" t="s">
        <v>21</v>
      </c>
      <c r="I102" t="s">
        <v>19</v>
      </c>
      <c r="J102" t="s">
        <v>329</v>
      </c>
      <c r="K102">
        <v>50</v>
      </c>
      <c r="L102">
        <v>0</v>
      </c>
      <c r="M102">
        <v>0</v>
      </c>
      <c r="N102">
        <v>0</v>
      </c>
    </row>
    <row r="103" spans="1:14" x14ac:dyDescent="0.15">
      <c r="A103" t="str">
        <f t="shared" si="3"/>
        <v>201947_85_4562342690050</v>
      </c>
      <c r="B103">
        <v>201947</v>
      </c>
      <c r="C103">
        <v>85</v>
      </c>
      <c r="D103" t="s">
        <v>144</v>
      </c>
      <c r="E103" s="9">
        <v>4562342690050</v>
      </c>
      <c r="F103">
        <v>0</v>
      </c>
      <c r="G103">
        <v>0</v>
      </c>
      <c r="H103" t="s">
        <v>22</v>
      </c>
      <c r="I103" t="s">
        <v>19</v>
      </c>
      <c r="J103" t="s">
        <v>329</v>
      </c>
      <c r="K103">
        <v>20</v>
      </c>
      <c r="L103">
        <v>0</v>
      </c>
      <c r="M103">
        <v>0</v>
      </c>
      <c r="N103">
        <v>0</v>
      </c>
    </row>
    <row r="104" spans="1:14" x14ac:dyDescent="0.15">
      <c r="A104" t="str">
        <f t="shared" si="3"/>
        <v>201947_85_4562342690067</v>
      </c>
      <c r="B104">
        <v>201947</v>
      </c>
      <c r="C104">
        <v>85</v>
      </c>
      <c r="D104" t="s">
        <v>144</v>
      </c>
      <c r="E104" s="9">
        <v>4562342690067</v>
      </c>
      <c r="F104">
        <v>0</v>
      </c>
      <c r="G104">
        <v>0</v>
      </c>
      <c r="H104" t="s">
        <v>23</v>
      </c>
      <c r="I104" t="s">
        <v>19</v>
      </c>
      <c r="J104" t="s">
        <v>329</v>
      </c>
      <c r="K104">
        <v>50</v>
      </c>
      <c r="L104">
        <v>0</v>
      </c>
      <c r="M104">
        <v>0</v>
      </c>
      <c r="N104">
        <v>0</v>
      </c>
    </row>
    <row r="105" spans="1:14" x14ac:dyDescent="0.15">
      <c r="A105" t="str">
        <f t="shared" si="3"/>
        <v>201947_85_4562342690074</v>
      </c>
      <c r="B105">
        <v>201947</v>
      </c>
      <c r="C105">
        <v>85</v>
      </c>
      <c r="D105" t="s">
        <v>144</v>
      </c>
      <c r="E105" s="9">
        <v>4562342690074</v>
      </c>
      <c r="F105">
        <v>0</v>
      </c>
      <c r="G105">
        <v>0</v>
      </c>
      <c r="H105" t="s">
        <v>24</v>
      </c>
      <c r="I105" t="s">
        <v>19</v>
      </c>
      <c r="J105" t="s">
        <v>329</v>
      </c>
      <c r="K105">
        <v>50</v>
      </c>
      <c r="L105">
        <v>0</v>
      </c>
      <c r="M105">
        <v>0</v>
      </c>
      <c r="N105">
        <v>0</v>
      </c>
    </row>
    <row r="106" spans="1:14" x14ac:dyDescent="0.15">
      <c r="A106" t="str">
        <f t="shared" si="3"/>
        <v>201947_85_4562342690081</v>
      </c>
      <c r="B106">
        <v>201947</v>
      </c>
      <c r="C106">
        <v>85</v>
      </c>
      <c r="D106" t="s">
        <v>144</v>
      </c>
      <c r="E106" s="9">
        <v>4562342690081</v>
      </c>
      <c r="F106">
        <v>0</v>
      </c>
      <c r="G106">
        <v>0</v>
      </c>
      <c r="H106" t="s">
        <v>25</v>
      </c>
      <c r="I106" t="s">
        <v>19</v>
      </c>
      <c r="J106" t="s">
        <v>329</v>
      </c>
      <c r="K106">
        <v>20</v>
      </c>
      <c r="L106">
        <v>0</v>
      </c>
      <c r="M106">
        <v>0</v>
      </c>
      <c r="N106">
        <v>0</v>
      </c>
    </row>
    <row r="107" spans="1:14" x14ac:dyDescent="0.15">
      <c r="A107" t="str">
        <f t="shared" si="3"/>
        <v>201947_94_4562342690029</v>
      </c>
      <c r="B107">
        <v>201947</v>
      </c>
      <c r="C107">
        <v>94</v>
      </c>
      <c r="D107" t="s">
        <v>145</v>
      </c>
      <c r="E107" s="9">
        <v>4562342690029</v>
      </c>
      <c r="F107">
        <v>0</v>
      </c>
      <c r="G107">
        <v>0</v>
      </c>
      <c r="H107" t="s">
        <v>18</v>
      </c>
      <c r="I107" t="s">
        <v>19</v>
      </c>
      <c r="J107" t="s">
        <v>329</v>
      </c>
      <c r="K107">
        <v>40</v>
      </c>
      <c r="L107">
        <v>0</v>
      </c>
      <c r="M107">
        <v>0</v>
      </c>
      <c r="N107">
        <v>0</v>
      </c>
    </row>
    <row r="108" spans="1:14" x14ac:dyDescent="0.15">
      <c r="A108" t="str">
        <f t="shared" si="3"/>
        <v>201947_94_4562342690036</v>
      </c>
      <c r="B108">
        <v>201947</v>
      </c>
      <c r="C108">
        <v>94</v>
      </c>
      <c r="D108" t="s">
        <v>145</v>
      </c>
      <c r="E108" s="9">
        <v>4562342690036</v>
      </c>
      <c r="F108">
        <v>0</v>
      </c>
      <c r="G108">
        <v>0</v>
      </c>
      <c r="H108" t="s">
        <v>20</v>
      </c>
      <c r="I108" t="s">
        <v>19</v>
      </c>
      <c r="J108" t="s">
        <v>329</v>
      </c>
      <c r="K108">
        <v>20</v>
      </c>
      <c r="L108">
        <v>0</v>
      </c>
      <c r="M108">
        <v>0</v>
      </c>
      <c r="N108">
        <v>0</v>
      </c>
    </row>
    <row r="109" spans="1:14" x14ac:dyDescent="0.15">
      <c r="A109" t="str">
        <f t="shared" si="3"/>
        <v>201947_94_4562342690043</v>
      </c>
      <c r="B109">
        <v>201947</v>
      </c>
      <c r="C109">
        <v>94</v>
      </c>
      <c r="D109" t="s">
        <v>145</v>
      </c>
      <c r="E109" s="9">
        <v>4562342690043</v>
      </c>
      <c r="F109">
        <v>0</v>
      </c>
      <c r="G109">
        <v>0</v>
      </c>
      <c r="H109" t="s">
        <v>21</v>
      </c>
      <c r="I109" t="s">
        <v>19</v>
      </c>
      <c r="J109" t="s">
        <v>329</v>
      </c>
      <c r="K109">
        <v>50</v>
      </c>
      <c r="L109">
        <v>0</v>
      </c>
      <c r="M109">
        <v>0</v>
      </c>
      <c r="N109">
        <v>0</v>
      </c>
    </row>
    <row r="110" spans="1:14" x14ac:dyDescent="0.15">
      <c r="A110" t="str">
        <f t="shared" si="3"/>
        <v>201947_94_4562342690050</v>
      </c>
      <c r="B110">
        <v>201947</v>
      </c>
      <c r="C110">
        <v>94</v>
      </c>
      <c r="D110" t="s">
        <v>145</v>
      </c>
      <c r="E110" s="9">
        <v>4562342690050</v>
      </c>
      <c r="F110">
        <v>0</v>
      </c>
      <c r="G110">
        <v>0</v>
      </c>
      <c r="H110" t="s">
        <v>22</v>
      </c>
      <c r="I110" t="s">
        <v>19</v>
      </c>
      <c r="J110" t="s">
        <v>329</v>
      </c>
      <c r="K110">
        <v>20</v>
      </c>
      <c r="L110">
        <v>0</v>
      </c>
      <c r="M110">
        <v>0</v>
      </c>
      <c r="N110">
        <v>0</v>
      </c>
    </row>
    <row r="111" spans="1:14" x14ac:dyDescent="0.15">
      <c r="A111" t="str">
        <f t="shared" si="3"/>
        <v>201947_94_4562342690067</v>
      </c>
      <c r="B111">
        <v>201947</v>
      </c>
      <c r="C111">
        <v>94</v>
      </c>
      <c r="D111" t="s">
        <v>145</v>
      </c>
      <c r="E111" s="9">
        <v>4562342690067</v>
      </c>
      <c r="F111">
        <v>0</v>
      </c>
      <c r="G111">
        <v>0</v>
      </c>
      <c r="H111" t="s">
        <v>23</v>
      </c>
      <c r="I111" t="s">
        <v>19</v>
      </c>
      <c r="J111" t="s">
        <v>329</v>
      </c>
      <c r="K111">
        <v>50</v>
      </c>
      <c r="L111">
        <v>0</v>
      </c>
      <c r="M111">
        <v>0</v>
      </c>
      <c r="N111">
        <v>0</v>
      </c>
    </row>
    <row r="112" spans="1:14" x14ac:dyDescent="0.15">
      <c r="A112" t="str">
        <f t="shared" si="3"/>
        <v>201947_94_4562342690074</v>
      </c>
      <c r="B112">
        <v>201947</v>
      </c>
      <c r="C112">
        <v>94</v>
      </c>
      <c r="D112" t="s">
        <v>145</v>
      </c>
      <c r="E112" s="9">
        <v>4562342690074</v>
      </c>
      <c r="F112">
        <v>0</v>
      </c>
      <c r="G112">
        <v>0</v>
      </c>
      <c r="H112" t="s">
        <v>24</v>
      </c>
      <c r="I112" t="s">
        <v>19</v>
      </c>
      <c r="J112" t="s">
        <v>329</v>
      </c>
      <c r="K112">
        <v>50</v>
      </c>
      <c r="L112">
        <v>0</v>
      </c>
      <c r="M112">
        <v>0</v>
      </c>
      <c r="N112">
        <v>0</v>
      </c>
    </row>
    <row r="113" spans="1:14" x14ac:dyDescent="0.15">
      <c r="A113" t="str">
        <f t="shared" si="3"/>
        <v>201947_94_4562342690081</v>
      </c>
      <c r="B113">
        <v>201947</v>
      </c>
      <c r="C113">
        <v>94</v>
      </c>
      <c r="D113" t="s">
        <v>145</v>
      </c>
      <c r="E113" s="9">
        <v>4562342690081</v>
      </c>
      <c r="F113">
        <v>0</v>
      </c>
      <c r="G113">
        <v>0</v>
      </c>
      <c r="H113" t="s">
        <v>25</v>
      </c>
      <c r="I113" t="s">
        <v>19</v>
      </c>
      <c r="J113" t="s">
        <v>329</v>
      </c>
      <c r="K113">
        <v>20</v>
      </c>
      <c r="L113">
        <v>0</v>
      </c>
      <c r="M113">
        <v>0</v>
      </c>
      <c r="N113">
        <v>0</v>
      </c>
    </row>
    <row r="114" spans="1:14" x14ac:dyDescent="0.15">
      <c r="A114" t="str">
        <f t="shared" si="3"/>
        <v>201947_100_4562342690029</v>
      </c>
      <c r="B114">
        <v>201947</v>
      </c>
      <c r="C114">
        <v>100</v>
      </c>
      <c r="D114" t="s">
        <v>146</v>
      </c>
      <c r="E114" s="9">
        <v>4562342690029</v>
      </c>
      <c r="F114">
        <v>0</v>
      </c>
      <c r="G114">
        <v>0</v>
      </c>
      <c r="H114" t="s">
        <v>18</v>
      </c>
      <c r="I114" t="s">
        <v>19</v>
      </c>
      <c r="J114" t="s">
        <v>329</v>
      </c>
      <c r="K114">
        <v>40</v>
      </c>
      <c r="L114">
        <v>0</v>
      </c>
      <c r="M114">
        <v>0</v>
      </c>
      <c r="N114">
        <v>0</v>
      </c>
    </row>
    <row r="115" spans="1:14" x14ac:dyDescent="0.15">
      <c r="A115" t="str">
        <f t="shared" si="3"/>
        <v>201947_100_4562342690036</v>
      </c>
      <c r="B115">
        <v>201947</v>
      </c>
      <c r="C115">
        <v>100</v>
      </c>
      <c r="D115" t="s">
        <v>146</v>
      </c>
      <c r="E115" s="9">
        <v>4562342690036</v>
      </c>
      <c r="F115">
        <v>0</v>
      </c>
      <c r="G115">
        <v>0</v>
      </c>
      <c r="H115" t="s">
        <v>20</v>
      </c>
      <c r="I115" t="s">
        <v>19</v>
      </c>
      <c r="J115" t="s">
        <v>329</v>
      </c>
      <c r="K115">
        <v>20</v>
      </c>
      <c r="L115">
        <v>0</v>
      </c>
      <c r="M115">
        <v>0</v>
      </c>
      <c r="N115">
        <v>0</v>
      </c>
    </row>
    <row r="116" spans="1:14" x14ac:dyDescent="0.15">
      <c r="A116" t="str">
        <f t="shared" si="3"/>
        <v>201947_100_4562342690043</v>
      </c>
      <c r="B116">
        <v>201947</v>
      </c>
      <c r="C116">
        <v>100</v>
      </c>
      <c r="D116" t="s">
        <v>146</v>
      </c>
      <c r="E116" s="9">
        <v>4562342690043</v>
      </c>
      <c r="F116">
        <v>0</v>
      </c>
      <c r="G116">
        <v>0</v>
      </c>
      <c r="H116" t="s">
        <v>21</v>
      </c>
      <c r="I116" t="s">
        <v>19</v>
      </c>
      <c r="J116" t="s">
        <v>329</v>
      </c>
      <c r="K116">
        <v>50</v>
      </c>
      <c r="L116">
        <v>0</v>
      </c>
      <c r="M116">
        <v>0</v>
      </c>
      <c r="N116">
        <v>0</v>
      </c>
    </row>
    <row r="117" spans="1:14" x14ac:dyDescent="0.15">
      <c r="A117" t="str">
        <f t="shared" si="3"/>
        <v>201947_100_4562342690050</v>
      </c>
      <c r="B117">
        <v>201947</v>
      </c>
      <c r="C117">
        <v>100</v>
      </c>
      <c r="D117" t="s">
        <v>146</v>
      </c>
      <c r="E117" s="9">
        <v>4562342690050</v>
      </c>
      <c r="F117">
        <v>0</v>
      </c>
      <c r="G117">
        <v>0</v>
      </c>
      <c r="H117" t="s">
        <v>22</v>
      </c>
      <c r="I117" t="s">
        <v>19</v>
      </c>
      <c r="J117" t="s">
        <v>329</v>
      </c>
      <c r="K117">
        <v>20</v>
      </c>
      <c r="L117">
        <v>0</v>
      </c>
      <c r="M117">
        <v>0</v>
      </c>
      <c r="N117">
        <v>0</v>
      </c>
    </row>
    <row r="118" spans="1:14" x14ac:dyDescent="0.15">
      <c r="A118" t="str">
        <f t="shared" si="3"/>
        <v>201947_100_4562342690067</v>
      </c>
      <c r="B118">
        <v>201947</v>
      </c>
      <c r="C118">
        <v>100</v>
      </c>
      <c r="D118" t="s">
        <v>146</v>
      </c>
      <c r="E118" s="9">
        <v>4562342690067</v>
      </c>
      <c r="F118">
        <v>0</v>
      </c>
      <c r="G118">
        <v>0</v>
      </c>
      <c r="H118" t="s">
        <v>23</v>
      </c>
      <c r="I118" t="s">
        <v>19</v>
      </c>
      <c r="J118" t="s">
        <v>329</v>
      </c>
      <c r="K118">
        <v>50</v>
      </c>
      <c r="L118">
        <v>0</v>
      </c>
      <c r="M118">
        <v>0</v>
      </c>
      <c r="N118">
        <v>0</v>
      </c>
    </row>
    <row r="119" spans="1:14" x14ac:dyDescent="0.15">
      <c r="A119" t="str">
        <f t="shared" si="3"/>
        <v>201947_100_4562342690074</v>
      </c>
      <c r="B119">
        <v>201947</v>
      </c>
      <c r="C119">
        <v>100</v>
      </c>
      <c r="D119" t="s">
        <v>146</v>
      </c>
      <c r="E119" s="9">
        <v>4562342690074</v>
      </c>
      <c r="F119">
        <v>0</v>
      </c>
      <c r="G119">
        <v>0</v>
      </c>
      <c r="H119" t="s">
        <v>24</v>
      </c>
      <c r="I119" t="s">
        <v>19</v>
      </c>
      <c r="J119" t="s">
        <v>329</v>
      </c>
      <c r="K119">
        <v>50</v>
      </c>
      <c r="L119">
        <v>0</v>
      </c>
      <c r="M119">
        <v>0</v>
      </c>
      <c r="N119">
        <v>0</v>
      </c>
    </row>
    <row r="120" spans="1:14" x14ac:dyDescent="0.15">
      <c r="A120" t="str">
        <f t="shared" si="3"/>
        <v>201947_100_4562342690081</v>
      </c>
      <c r="B120">
        <v>201947</v>
      </c>
      <c r="C120">
        <v>100</v>
      </c>
      <c r="D120" t="s">
        <v>146</v>
      </c>
      <c r="E120" s="9">
        <v>4562342690081</v>
      </c>
      <c r="F120">
        <v>0</v>
      </c>
      <c r="G120">
        <v>0</v>
      </c>
      <c r="H120" t="s">
        <v>25</v>
      </c>
      <c r="I120" t="s">
        <v>19</v>
      </c>
      <c r="J120" t="s">
        <v>329</v>
      </c>
      <c r="K120">
        <v>20</v>
      </c>
      <c r="L120">
        <v>0</v>
      </c>
      <c r="M120">
        <v>0</v>
      </c>
      <c r="N120">
        <v>0</v>
      </c>
    </row>
    <row r="121" spans="1:14" x14ac:dyDescent="0.15">
      <c r="A121" t="str">
        <f t="shared" si="3"/>
        <v>201947_102_4562342690029</v>
      </c>
      <c r="B121">
        <v>201947</v>
      </c>
      <c r="C121">
        <v>102</v>
      </c>
      <c r="D121" t="s">
        <v>147</v>
      </c>
      <c r="E121" s="9">
        <v>4562342690029</v>
      </c>
      <c r="F121">
        <v>0</v>
      </c>
      <c r="G121">
        <v>0</v>
      </c>
      <c r="H121" t="s">
        <v>18</v>
      </c>
      <c r="I121" t="s">
        <v>19</v>
      </c>
      <c r="J121" t="s">
        <v>329</v>
      </c>
      <c r="K121">
        <v>40</v>
      </c>
      <c r="L121">
        <v>0</v>
      </c>
      <c r="M121">
        <v>0</v>
      </c>
      <c r="N121">
        <v>0</v>
      </c>
    </row>
    <row r="122" spans="1:14" x14ac:dyDescent="0.15">
      <c r="A122" t="str">
        <f t="shared" si="3"/>
        <v>201947_102_4562342690036</v>
      </c>
      <c r="B122">
        <v>201947</v>
      </c>
      <c r="C122">
        <v>102</v>
      </c>
      <c r="D122" t="s">
        <v>147</v>
      </c>
      <c r="E122" s="9">
        <v>4562342690036</v>
      </c>
      <c r="F122">
        <v>0</v>
      </c>
      <c r="G122">
        <v>0</v>
      </c>
      <c r="H122" t="s">
        <v>20</v>
      </c>
      <c r="I122" t="s">
        <v>19</v>
      </c>
      <c r="J122" t="s">
        <v>329</v>
      </c>
      <c r="K122">
        <v>20</v>
      </c>
      <c r="L122">
        <v>0</v>
      </c>
      <c r="M122">
        <v>0</v>
      </c>
      <c r="N122">
        <v>0</v>
      </c>
    </row>
    <row r="123" spans="1:14" x14ac:dyDescent="0.15">
      <c r="A123" t="str">
        <f t="shared" si="3"/>
        <v>201947_102_4562342690043</v>
      </c>
      <c r="B123">
        <v>201947</v>
      </c>
      <c r="C123">
        <v>102</v>
      </c>
      <c r="D123" t="s">
        <v>147</v>
      </c>
      <c r="E123" s="9">
        <v>4562342690043</v>
      </c>
      <c r="F123">
        <v>0</v>
      </c>
      <c r="G123">
        <v>0</v>
      </c>
      <c r="H123" t="s">
        <v>21</v>
      </c>
      <c r="I123" t="s">
        <v>19</v>
      </c>
      <c r="J123" t="s">
        <v>329</v>
      </c>
      <c r="K123">
        <v>50</v>
      </c>
      <c r="L123">
        <v>0</v>
      </c>
      <c r="M123">
        <v>0</v>
      </c>
      <c r="N123">
        <v>0</v>
      </c>
    </row>
    <row r="124" spans="1:14" x14ac:dyDescent="0.15">
      <c r="A124" t="str">
        <f t="shared" si="3"/>
        <v>201947_102_4562342690050</v>
      </c>
      <c r="B124">
        <v>201947</v>
      </c>
      <c r="C124">
        <v>102</v>
      </c>
      <c r="D124" t="s">
        <v>147</v>
      </c>
      <c r="E124" s="9">
        <v>4562342690050</v>
      </c>
      <c r="F124">
        <v>0</v>
      </c>
      <c r="G124">
        <v>0</v>
      </c>
      <c r="H124" t="s">
        <v>22</v>
      </c>
      <c r="I124" t="s">
        <v>19</v>
      </c>
      <c r="J124" t="s">
        <v>329</v>
      </c>
      <c r="K124">
        <v>20</v>
      </c>
      <c r="L124">
        <v>0</v>
      </c>
      <c r="M124">
        <v>0</v>
      </c>
      <c r="N124">
        <v>0</v>
      </c>
    </row>
    <row r="125" spans="1:14" x14ac:dyDescent="0.15">
      <c r="A125" t="str">
        <f t="shared" si="3"/>
        <v>201947_102_4562342690067</v>
      </c>
      <c r="B125">
        <v>201947</v>
      </c>
      <c r="C125">
        <v>102</v>
      </c>
      <c r="D125" t="s">
        <v>147</v>
      </c>
      <c r="E125" s="9">
        <v>4562342690067</v>
      </c>
      <c r="F125">
        <v>0</v>
      </c>
      <c r="G125">
        <v>0</v>
      </c>
      <c r="H125" t="s">
        <v>23</v>
      </c>
      <c r="I125" t="s">
        <v>19</v>
      </c>
      <c r="J125" t="s">
        <v>329</v>
      </c>
      <c r="K125">
        <v>50</v>
      </c>
      <c r="L125">
        <v>0</v>
      </c>
      <c r="M125">
        <v>0</v>
      </c>
      <c r="N125">
        <v>0</v>
      </c>
    </row>
    <row r="126" spans="1:14" x14ac:dyDescent="0.15">
      <c r="A126" t="str">
        <f t="shared" si="3"/>
        <v>201947_102_4562342690074</v>
      </c>
      <c r="B126">
        <v>201947</v>
      </c>
      <c r="C126">
        <v>102</v>
      </c>
      <c r="D126" t="s">
        <v>147</v>
      </c>
      <c r="E126" s="9">
        <v>4562342690074</v>
      </c>
      <c r="F126">
        <v>0</v>
      </c>
      <c r="G126">
        <v>0</v>
      </c>
      <c r="H126" t="s">
        <v>24</v>
      </c>
      <c r="I126" t="s">
        <v>19</v>
      </c>
      <c r="J126" t="s">
        <v>329</v>
      </c>
      <c r="K126">
        <v>50</v>
      </c>
      <c r="L126">
        <v>0</v>
      </c>
      <c r="M126">
        <v>0</v>
      </c>
      <c r="N126">
        <v>0</v>
      </c>
    </row>
    <row r="127" spans="1:14" x14ac:dyDescent="0.15">
      <c r="A127" t="str">
        <f t="shared" si="3"/>
        <v>201947_102_4562342690081</v>
      </c>
      <c r="B127">
        <v>201947</v>
      </c>
      <c r="C127">
        <v>102</v>
      </c>
      <c r="D127" t="s">
        <v>147</v>
      </c>
      <c r="E127" s="9">
        <v>4562342690081</v>
      </c>
      <c r="F127">
        <v>0</v>
      </c>
      <c r="G127">
        <v>0</v>
      </c>
      <c r="H127" t="s">
        <v>25</v>
      </c>
      <c r="I127" t="s">
        <v>19</v>
      </c>
      <c r="J127" t="s">
        <v>329</v>
      </c>
      <c r="K127">
        <v>20</v>
      </c>
      <c r="L127">
        <v>0</v>
      </c>
      <c r="M127">
        <v>0</v>
      </c>
      <c r="N127">
        <v>0</v>
      </c>
    </row>
    <row r="128" spans="1:14" x14ac:dyDescent="0.15">
      <c r="A128" t="str">
        <f t="shared" si="3"/>
        <v>201947_120_4562342690029</v>
      </c>
      <c r="B128">
        <v>201947</v>
      </c>
      <c r="C128">
        <v>120</v>
      </c>
      <c r="D128" t="s">
        <v>148</v>
      </c>
      <c r="E128" s="9">
        <v>4562342690029</v>
      </c>
      <c r="F128">
        <v>0</v>
      </c>
      <c r="G128">
        <v>0</v>
      </c>
      <c r="H128" t="s">
        <v>18</v>
      </c>
      <c r="I128" t="s">
        <v>19</v>
      </c>
      <c r="J128" t="s">
        <v>329</v>
      </c>
      <c r="K128">
        <v>40</v>
      </c>
      <c r="L128">
        <v>0</v>
      </c>
      <c r="M128">
        <v>0</v>
      </c>
      <c r="N128">
        <v>0</v>
      </c>
    </row>
    <row r="129" spans="1:14" x14ac:dyDescent="0.15">
      <c r="A129" t="str">
        <f t="shared" si="3"/>
        <v>201947_120_4562342690036</v>
      </c>
      <c r="B129">
        <v>201947</v>
      </c>
      <c r="C129">
        <v>120</v>
      </c>
      <c r="D129" t="s">
        <v>148</v>
      </c>
      <c r="E129" s="9">
        <v>4562342690036</v>
      </c>
      <c r="F129">
        <v>0</v>
      </c>
      <c r="G129">
        <v>0</v>
      </c>
      <c r="H129" t="s">
        <v>20</v>
      </c>
      <c r="I129" t="s">
        <v>19</v>
      </c>
      <c r="J129" t="s">
        <v>329</v>
      </c>
      <c r="K129">
        <v>20</v>
      </c>
      <c r="L129">
        <v>0</v>
      </c>
      <c r="M129">
        <v>0</v>
      </c>
      <c r="N129">
        <v>0</v>
      </c>
    </row>
    <row r="130" spans="1:14" x14ac:dyDescent="0.15">
      <c r="A130" t="str">
        <f t="shared" ref="A130:A152" si="4">B130&amp;"_"&amp;C130&amp;"_"&amp;E130</f>
        <v>201947_120_4562342690043</v>
      </c>
      <c r="B130">
        <v>201947</v>
      </c>
      <c r="C130">
        <v>120</v>
      </c>
      <c r="D130" t="s">
        <v>148</v>
      </c>
      <c r="E130" s="9">
        <v>4562342690043</v>
      </c>
      <c r="F130">
        <v>0</v>
      </c>
      <c r="G130">
        <v>0</v>
      </c>
      <c r="H130" t="s">
        <v>21</v>
      </c>
      <c r="I130" t="s">
        <v>19</v>
      </c>
      <c r="J130" t="s">
        <v>329</v>
      </c>
      <c r="K130">
        <v>50</v>
      </c>
      <c r="L130">
        <v>0</v>
      </c>
      <c r="M130">
        <v>0</v>
      </c>
      <c r="N130">
        <v>0</v>
      </c>
    </row>
    <row r="131" spans="1:14" x14ac:dyDescent="0.15">
      <c r="A131" t="str">
        <f t="shared" si="4"/>
        <v>201947_120_4562342690050</v>
      </c>
      <c r="B131">
        <v>201947</v>
      </c>
      <c r="C131">
        <v>120</v>
      </c>
      <c r="D131" t="s">
        <v>148</v>
      </c>
      <c r="E131" s="9">
        <v>4562342690050</v>
      </c>
      <c r="F131">
        <v>0</v>
      </c>
      <c r="G131">
        <v>0</v>
      </c>
      <c r="H131" t="s">
        <v>22</v>
      </c>
      <c r="I131" t="s">
        <v>19</v>
      </c>
      <c r="J131" t="s">
        <v>329</v>
      </c>
      <c r="K131">
        <v>20</v>
      </c>
      <c r="L131">
        <v>0</v>
      </c>
      <c r="M131">
        <v>0</v>
      </c>
      <c r="N131">
        <v>0</v>
      </c>
    </row>
    <row r="132" spans="1:14" x14ac:dyDescent="0.15">
      <c r="A132" t="str">
        <f t="shared" si="4"/>
        <v>201947_120_4562342690067</v>
      </c>
      <c r="B132">
        <v>201947</v>
      </c>
      <c r="C132">
        <v>120</v>
      </c>
      <c r="D132" t="s">
        <v>148</v>
      </c>
      <c r="E132" s="9">
        <v>4562342690067</v>
      </c>
      <c r="F132">
        <v>0</v>
      </c>
      <c r="G132">
        <v>0</v>
      </c>
      <c r="H132" t="s">
        <v>23</v>
      </c>
      <c r="I132" t="s">
        <v>19</v>
      </c>
      <c r="J132" t="s">
        <v>329</v>
      </c>
      <c r="K132">
        <v>50</v>
      </c>
      <c r="L132">
        <v>0</v>
      </c>
      <c r="M132">
        <v>0</v>
      </c>
      <c r="N132">
        <v>0</v>
      </c>
    </row>
    <row r="133" spans="1:14" x14ac:dyDescent="0.15">
      <c r="A133" t="str">
        <f t="shared" si="4"/>
        <v>201947_120_4562342690074</v>
      </c>
      <c r="B133">
        <v>201947</v>
      </c>
      <c r="C133">
        <v>120</v>
      </c>
      <c r="D133" t="s">
        <v>148</v>
      </c>
      <c r="E133" s="9">
        <v>4562342690074</v>
      </c>
      <c r="F133">
        <v>0</v>
      </c>
      <c r="G133">
        <v>0</v>
      </c>
      <c r="H133" t="s">
        <v>24</v>
      </c>
      <c r="I133" t="s">
        <v>19</v>
      </c>
      <c r="J133" t="s">
        <v>329</v>
      </c>
      <c r="K133">
        <v>50</v>
      </c>
      <c r="L133">
        <v>0</v>
      </c>
      <c r="M133">
        <v>0</v>
      </c>
      <c r="N133">
        <v>0</v>
      </c>
    </row>
    <row r="134" spans="1:14" x14ac:dyDescent="0.15">
      <c r="A134" t="str">
        <f t="shared" si="4"/>
        <v>201947_120_4562342690081</v>
      </c>
      <c r="B134">
        <v>201947</v>
      </c>
      <c r="C134">
        <v>120</v>
      </c>
      <c r="D134" t="s">
        <v>148</v>
      </c>
      <c r="E134" s="9">
        <v>4562342690081</v>
      </c>
      <c r="F134">
        <v>0</v>
      </c>
      <c r="G134">
        <v>0</v>
      </c>
      <c r="H134" t="s">
        <v>25</v>
      </c>
      <c r="I134" t="s">
        <v>19</v>
      </c>
      <c r="J134" t="s">
        <v>329</v>
      </c>
      <c r="K134">
        <v>20</v>
      </c>
      <c r="L134">
        <v>0</v>
      </c>
      <c r="M134">
        <v>0</v>
      </c>
      <c r="N134">
        <v>0</v>
      </c>
    </row>
    <row r="135" spans="1:14" x14ac:dyDescent="0.15">
      <c r="A135" t="str">
        <f t="shared" si="4"/>
        <v>201947_122_4562342690029</v>
      </c>
      <c r="B135">
        <v>201947</v>
      </c>
      <c r="C135">
        <v>122</v>
      </c>
      <c r="D135" t="s">
        <v>149</v>
      </c>
      <c r="E135" s="9">
        <v>4562342690029</v>
      </c>
      <c r="F135">
        <v>0</v>
      </c>
      <c r="G135">
        <v>0</v>
      </c>
      <c r="H135" t="s">
        <v>18</v>
      </c>
      <c r="I135" t="s">
        <v>19</v>
      </c>
      <c r="J135" t="s">
        <v>329</v>
      </c>
      <c r="K135">
        <v>40</v>
      </c>
      <c r="L135">
        <v>0</v>
      </c>
      <c r="M135">
        <v>0</v>
      </c>
      <c r="N135">
        <v>0</v>
      </c>
    </row>
    <row r="136" spans="1:14" x14ac:dyDescent="0.15">
      <c r="A136" t="str">
        <f t="shared" si="4"/>
        <v>201947_122_4562342690036</v>
      </c>
      <c r="B136">
        <v>201947</v>
      </c>
      <c r="C136">
        <v>122</v>
      </c>
      <c r="D136" t="s">
        <v>149</v>
      </c>
      <c r="E136" s="9">
        <v>4562342690036</v>
      </c>
      <c r="F136">
        <v>0</v>
      </c>
      <c r="G136">
        <v>0</v>
      </c>
      <c r="H136" t="s">
        <v>20</v>
      </c>
      <c r="I136" t="s">
        <v>19</v>
      </c>
      <c r="J136" t="s">
        <v>329</v>
      </c>
      <c r="K136">
        <v>20</v>
      </c>
      <c r="L136">
        <v>0</v>
      </c>
      <c r="M136">
        <v>0</v>
      </c>
      <c r="N136">
        <v>0</v>
      </c>
    </row>
    <row r="137" spans="1:14" x14ac:dyDescent="0.15">
      <c r="A137" t="str">
        <f t="shared" si="4"/>
        <v>201947_122_4562342690043</v>
      </c>
      <c r="B137">
        <v>201947</v>
      </c>
      <c r="C137">
        <v>122</v>
      </c>
      <c r="D137" t="s">
        <v>149</v>
      </c>
      <c r="E137" s="9">
        <v>4562342690043</v>
      </c>
      <c r="F137">
        <v>0</v>
      </c>
      <c r="G137">
        <v>0</v>
      </c>
      <c r="H137" t="s">
        <v>21</v>
      </c>
      <c r="I137" t="s">
        <v>19</v>
      </c>
      <c r="J137" t="s">
        <v>329</v>
      </c>
      <c r="K137">
        <v>50</v>
      </c>
      <c r="L137">
        <v>0</v>
      </c>
      <c r="M137">
        <v>0</v>
      </c>
      <c r="N137">
        <v>0</v>
      </c>
    </row>
    <row r="138" spans="1:14" x14ac:dyDescent="0.15">
      <c r="A138" t="str">
        <f t="shared" si="4"/>
        <v>201947_122_4562342690050</v>
      </c>
      <c r="B138">
        <v>201947</v>
      </c>
      <c r="C138">
        <v>122</v>
      </c>
      <c r="D138" t="s">
        <v>149</v>
      </c>
      <c r="E138" s="9">
        <v>4562342690050</v>
      </c>
      <c r="F138">
        <v>0</v>
      </c>
      <c r="G138">
        <v>0</v>
      </c>
      <c r="H138" t="s">
        <v>22</v>
      </c>
      <c r="I138" t="s">
        <v>19</v>
      </c>
      <c r="J138" t="s">
        <v>329</v>
      </c>
      <c r="K138">
        <v>20</v>
      </c>
      <c r="L138">
        <v>0</v>
      </c>
      <c r="M138">
        <v>0</v>
      </c>
      <c r="N138">
        <v>0</v>
      </c>
    </row>
    <row r="139" spans="1:14" x14ac:dyDescent="0.15">
      <c r="A139" t="str">
        <f t="shared" si="4"/>
        <v>201947_122_4562342690067</v>
      </c>
      <c r="B139">
        <v>201947</v>
      </c>
      <c r="C139">
        <v>122</v>
      </c>
      <c r="D139" t="s">
        <v>149</v>
      </c>
      <c r="E139" s="9">
        <v>4562342690067</v>
      </c>
      <c r="F139">
        <v>0</v>
      </c>
      <c r="G139">
        <v>0</v>
      </c>
      <c r="H139" t="s">
        <v>23</v>
      </c>
      <c r="I139" t="s">
        <v>19</v>
      </c>
      <c r="J139" t="s">
        <v>329</v>
      </c>
      <c r="K139">
        <v>50</v>
      </c>
      <c r="L139">
        <v>0</v>
      </c>
      <c r="M139">
        <v>0</v>
      </c>
      <c r="N139">
        <v>0</v>
      </c>
    </row>
    <row r="140" spans="1:14" x14ac:dyDescent="0.15">
      <c r="A140" t="str">
        <f t="shared" si="4"/>
        <v>201947_122_4562342690074</v>
      </c>
      <c r="B140">
        <v>201947</v>
      </c>
      <c r="C140">
        <v>122</v>
      </c>
      <c r="D140" t="s">
        <v>149</v>
      </c>
      <c r="E140" s="9">
        <v>4562342690074</v>
      </c>
      <c r="F140">
        <v>0</v>
      </c>
      <c r="G140">
        <v>0</v>
      </c>
      <c r="H140" t="s">
        <v>24</v>
      </c>
      <c r="I140" t="s">
        <v>19</v>
      </c>
      <c r="J140" t="s">
        <v>329</v>
      </c>
      <c r="K140">
        <v>50</v>
      </c>
      <c r="L140">
        <v>0</v>
      </c>
      <c r="M140">
        <v>0</v>
      </c>
      <c r="N140">
        <v>0</v>
      </c>
    </row>
    <row r="141" spans="1:14" x14ac:dyDescent="0.15">
      <c r="A141" t="str">
        <f t="shared" si="4"/>
        <v>201947_122_4562342690081</v>
      </c>
      <c r="B141">
        <v>201947</v>
      </c>
      <c r="C141">
        <v>122</v>
      </c>
      <c r="D141" t="s">
        <v>149</v>
      </c>
      <c r="E141" s="9">
        <v>4562342690081</v>
      </c>
      <c r="F141">
        <v>0</v>
      </c>
      <c r="G141">
        <v>0</v>
      </c>
      <c r="H141" t="s">
        <v>25</v>
      </c>
      <c r="I141" t="s">
        <v>19</v>
      </c>
      <c r="J141" t="s">
        <v>329</v>
      </c>
      <c r="K141">
        <v>20</v>
      </c>
      <c r="L141">
        <v>0</v>
      </c>
      <c r="M141">
        <v>0</v>
      </c>
      <c r="N141">
        <v>0</v>
      </c>
    </row>
    <row r="142" spans="1:14" x14ac:dyDescent="0.15">
      <c r="A142" t="str">
        <f t="shared" si="4"/>
        <v>201947_126_4562342690029</v>
      </c>
      <c r="B142">
        <v>201947</v>
      </c>
      <c r="C142">
        <v>126</v>
      </c>
      <c r="D142" t="s">
        <v>150</v>
      </c>
      <c r="E142" s="9">
        <v>4562342690029</v>
      </c>
      <c r="F142">
        <v>0</v>
      </c>
      <c r="G142">
        <v>0</v>
      </c>
      <c r="H142" t="s">
        <v>18</v>
      </c>
      <c r="I142" t="s">
        <v>19</v>
      </c>
      <c r="J142" t="s">
        <v>329</v>
      </c>
      <c r="K142">
        <v>40</v>
      </c>
      <c r="L142">
        <v>0</v>
      </c>
      <c r="M142">
        <v>0</v>
      </c>
      <c r="N142">
        <v>0</v>
      </c>
    </row>
    <row r="143" spans="1:14" x14ac:dyDescent="0.15">
      <c r="A143" t="str">
        <f t="shared" si="4"/>
        <v>201947_126_4562342690036</v>
      </c>
      <c r="B143">
        <v>201947</v>
      </c>
      <c r="C143">
        <v>126</v>
      </c>
      <c r="D143" t="s">
        <v>150</v>
      </c>
      <c r="E143" s="9">
        <v>4562342690036</v>
      </c>
      <c r="F143">
        <v>0</v>
      </c>
      <c r="G143">
        <v>0</v>
      </c>
      <c r="H143" t="s">
        <v>20</v>
      </c>
      <c r="I143" t="s">
        <v>19</v>
      </c>
      <c r="J143" t="s">
        <v>329</v>
      </c>
      <c r="K143">
        <v>20</v>
      </c>
      <c r="L143">
        <v>0</v>
      </c>
      <c r="M143">
        <v>0</v>
      </c>
      <c r="N143">
        <v>0</v>
      </c>
    </row>
    <row r="144" spans="1:14" x14ac:dyDescent="0.15">
      <c r="A144" t="str">
        <f t="shared" si="4"/>
        <v>201947_126_4562342690043</v>
      </c>
      <c r="B144">
        <v>201947</v>
      </c>
      <c r="C144">
        <v>126</v>
      </c>
      <c r="D144" t="s">
        <v>150</v>
      </c>
      <c r="E144" s="9">
        <v>4562342690043</v>
      </c>
      <c r="F144">
        <v>0</v>
      </c>
      <c r="G144">
        <v>0</v>
      </c>
      <c r="H144" t="s">
        <v>21</v>
      </c>
      <c r="I144" t="s">
        <v>19</v>
      </c>
      <c r="J144" t="s">
        <v>329</v>
      </c>
      <c r="K144">
        <v>50</v>
      </c>
      <c r="L144">
        <v>0</v>
      </c>
      <c r="M144">
        <v>0</v>
      </c>
      <c r="N144">
        <v>0</v>
      </c>
    </row>
    <row r="145" spans="1:14" x14ac:dyDescent="0.15">
      <c r="A145" t="str">
        <f t="shared" si="4"/>
        <v>201947_126_4562342690050</v>
      </c>
      <c r="B145">
        <v>201947</v>
      </c>
      <c r="C145">
        <v>126</v>
      </c>
      <c r="D145" t="s">
        <v>150</v>
      </c>
      <c r="E145" s="9">
        <v>4562342690050</v>
      </c>
      <c r="F145">
        <v>0</v>
      </c>
      <c r="G145">
        <v>0</v>
      </c>
      <c r="H145" t="s">
        <v>22</v>
      </c>
      <c r="I145" t="s">
        <v>19</v>
      </c>
      <c r="J145" t="s">
        <v>329</v>
      </c>
      <c r="K145">
        <v>20</v>
      </c>
      <c r="L145">
        <v>0</v>
      </c>
      <c r="M145">
        <v>0</v>
      </c>
      <c r="N145">
        <v>0</v>
      </c>
    </row>
    <row r="146" spans="1:14" x14ac:dyDescent="0.15">
      <c r="A146" t="str">
        <f t="shared" si="4"/>
        <v>201947_126_4562342690067</v>
      </c>
      <c r="B146">
        <v>201947</v>
      </c>
      <c r="C146">
        <v>126</v>
      </c>
      <c r="D146" t="s">
        <v>150</v>
      </c>
      <c r="E146" s="9">
        <v>4562342690067</v>
      </c>
      <c r="F146">
        <v>0</v>
      </c>
      <c r="G146">
        <v>0</v>
      </c>
      <c r="H146" t="s">
        <v>23</v>
      </c>
      <c r="I146" t="s">
        <v>19</v>
      </c>
      <c r="J146" t="s">
        <v>329</v>
      </c>
      <c r="K146">
        <v>50</v>
      </c>
      <c r="L146">
        <v>0</v>
      </c>
      <c r="M146">
        <v>0</v>
      </c>
      <c r="N146">
        <v>0</v>
      </c>
    </row>
    <row r="147" spans="1:14" x14ac:dyDescent="0.15">
      <c r="A147" t="str">
        <f t="shared" si="4"/>
        <v>201947_126_4562342690074</v>
      </c>
      <c r="B147">
        <v>201947</v>
      </c>
      <c r="C147">
        <v>126</v>
      </c>
      <c r="D147" t="s">
        <v>150</v>
      </c>
      <c r="E147" s="9">
        <v>4562342690074</v>
      </c>
      <c r="F147">
        <v>0</v>
      </c>
      <c r="G147">
        <v>0</v>
      </c>
      <c r="H147" t="s">
        <v>24</v>
      </c>
      <c r="I147" t="s">
        <v>19</v>
      </c>
      <c r="J147" t="s">
        <v>329</v>
      </c>
      <c r="K147">
        <v>50</v>
      </c>
      <c r="L147">
        <v>0</v>
      </c>
      <c r="M147">
        <v>0</v>
      </c>
      <c r="N147">
        <v>0</v>
      </c>
    </row>
    <row r="148" spans="1:14" x14ac:dyDescent="0.15">
      <c r="A148" t="str">
        <f t="shared" si="4"/>
        <v>201947_126_4562342690081</v>
      </c>
      <c r="B148">
        <v>201947</v>
      </c>
      <c r="C148">
        <v>126</v>
      </c>
      <c r="D148" t="s">
        <v>150</v>
      </c>
      <c r="E148" s="9">
        <v>4562342690081</v>
      </c>
      <c r="F148">
        <v>0</v>
      </c>
      <c r="G148">
        <v>0</v>
      </c>
      <c r="H148" t="s">
        <v>25</v>
      </c>
      <c r="I148" t="s">
        <v>19</v>
      </c>
      <c r="J148" t="s">
        <v>329</v>
      </c>
      <c r="K148">
        <v>20</v>
      </c>
      <c r="L148">
        <v>0</v>
      </c>
      <c r="M148">
        <v>0</v>
      </c>
      <c r="N148">
        <v>0</v>
      </c>
    </row>
    <row r="149" spans="1:14" x14ac:dyDescent="0.15">
      <c r="A149" t="str">
        <f t="shared" si="4"/>
        <v>201947_128_4562342690029</v>
      </c>
      <c r="B149">
        <v>201947</v>
      </c>
      <c r="C149">
        <v>128</v>
      </c>
      <c r="D149" t="s">
        <v>151</v>
      </c>
      <c r="E149" s="9">
        <v>4562342690029</v>
      </c>
      <c r="F149">
        <v>0</v>
      </c>
      <c r="G149">
        <v>0</v>
      </c>
      <c r="H149" t="s">
        <v>18</v>
      </c>
      <c r="I149" t="s">
        <v>19</v>
      </c>
      <c r="J149" t="s">
        <v>329</v>
      </c>
      <c r="K149">
        <v>40</v>
      </c>
      <c r="L149">
        <v>0</v>
      </c>
      <c r="M149">
        <v>0</v>
      </c>
      <c r="N149">
        <v>0</v>
      </c>
    </row>
    <row r="150" spans="1:14" x14ac:dyDescent="0.15">
      <c r="A150" t="str">
        <f t="shared" si="4"/>
        <v>201947_128_4562342690036</v>
      </c>
      <c r="B150">
        <v>201947</v>
      </c>
      <c r="C150">
        <v>128</v>
      </c>
      <c r="D150" t="s">
        <v>151</v>
      </c>
      <c r="E150" s="9">
        <v>4562342690036</v>
      </c>
      <c r="F150">
        <v>0</v>
      </c>
      <c r="G150">
        <v>0</v>
      </c>
      <c r="H150" t="s">
        <v>20</v>
      </c>
      <c r="I150" t="s">
        <v>19</v>
      </c>
      <c r="J150" t="s">
        <v>329</v>
      </c>
      <c r="K150">
        <v>20</v>
      </c>
      <c r="L150">
        <v>0</v>
      </c>
      <c r="M150">
        <v>0</v>
      </c>
      <c r="N150">
        <v>0</v>
      </c>
    </row>
    <row r="151" spans="1:14" x14ac:dyDescent="0.15">
      <c r="A151" t="str">
        <f t="shared" si="4"/>
        <v>201947_128_4562342690043</v>
      </c>
      <c r="B151">
        <v>201947</v>
      </c>
      <c r="C151">
        <v>128</v>
      </c>
      <c r="D151" t="s">
        <v>151</v>
      </c>
      <c r="E151" s="9">
        <v>4562342690043</v>
      </c>
      <c r="F151">
        <v>0</v>
      </c>
      <c r="G151">
        <v>0</v>
      </c>
      <c r="H151" t="s">
        <v>21</v>
      </c>
      <c r="I151" t="s">
        <v>19</v>
      </c>
      <c r="J151" t="s">
        <v>329</v>
      </c>
      <c r="K151">
        <v>50</v>
      </c>
      <c r="L151">
        <v>0</v>
      </c>
      <c r="M151">
        <v>0</v>
      </c>
      <c r="N151">
        <v>0</v>
      </c>
    </row>
    <row r="152" spans="1:14" x14ac:dyDescent="0.15">
      <c r="A152" t="str">
        <f t="shared" si="4"/>
        <v>201947_128_4562342690050</v>
      </c>
      <c r="B152">
        <v>201947</v>
      </c>
      <c r="C152">
        <v>128</v>
      </c>
      <c r="D152" t="s">
        <v>151</v>
      </c>
      <c r="E152" s="9">
        <v>4562342690050</v>
      </c>
      <c r="F152">
        <v>0</v>
      </c>
      <c r="G152">
        <v>0</v>
      </c>
      <c r="H152" t="s">
        <v>22</v>
      </c>
      <c r="I152" t="s">
        <v>19</v>
      </c>
      <c r="J152" t="s">
        <v>329</v>
      </c>
      <c r="K152">
        <v>20</v>
      </c>
      <c r="L152">
        <v>0</v>
      </c>
      <c r="M152">
        <v>0</v>
      </c>
      <c r="N152">
        <v>0</v>
      </c>
    </row>
    <row r="153" spans="1:14" x14ac:dyDescent="0.15">
      <c r="A153" t="str">
        <f t="shared" ref="A153:A216" si="5">B153&amp;"_"&amp;C153&amp;"_"&amp;E153</f>
        <v>201947_128_4562342690067</v>
      </c>
      <c r="B153">
        <v>201947</v>
      </c>
      <c r="C153">
        <v>128</v>
      </c>
      <c r="D153" t="s">
        <v>151</v>
      </c>
      <c r="E153" s="9">
        <v>4562342690067</v>
      </c>
      <c r="F153">
        <v>0</v>
      </c>
      <c r="G153">
        <v>0</v>
      </c>
      <c r="H153" t="s">
        <v>23</v>
      </c>
      <c r="I153" t="s">
        <v>19</v>
      </c>
      <c r="J153" t="s">
        <v>329</v>
      </c>
      <c r="K153">
        <v>50</v>
      </c>
      <c r="L153">
        <v>0</v>
      </c>
      <c r="M153">
        <v>0</v>
      </c>
      <c r="N153">
        <v>0</v>
      </c>
    </row>
    <row r="154" spans="1:14" x14ac:dyDescent="0.15">
      <c r="A154" t="str">
        <f t="shared" si="5"/>
        <v>201947_128_4562342690074</v>
      </c>
      <c r="B154">
        <v>201947</v>
      </c>
      <c r="C154">
        <v>128</v>
      </c>
      <c r="D154" t="s">
        <v>151</v>
      </c>
      <c r="E154" s="9">
        <v>4562342690074</v>
      </c>
      <c r="F154">
        <v>0</v>
      </c>
      <c r="G154">
        <v>0</v>
      </c>
      <c r="H154" t="s">
        <v>24</v>
      </c>
      <c r="I154" t="s">
        <v>19</v>
      </c>
      <c r="J154" t="s">
        <v>329</v>
      </c>
      <c r="K154">
        <v>50</v>
      </c>
      <c r="L154">
        <v>0</v>
      </c>
      <c r="M154">
        <v>0</v>
      </c>
      <c r="N154">
        <v>0</v>
      </c>
    </row>
    <row r="155" spans="1:14" x14ac:dyDescent="0.15">
      <c r="A155" t="str">
        <f t="shared" si="5"/>
        <v>201947_128_4562342690081</v>
      </c>
      <c r="B155">
        <v>201947</v>
      </c>
      <c r="C155">
        <v>128</v>
      </c>
      <c r="D155" t="s">
        <v>151</v>
      </c>
      <c r="E155" s="9">
        <v>4562342690081</v>
      </c>
      <c r="F155">
        <v>0</v>
      </c>
      <c r="G155">
        <v>0</v>
      </c>
      <c r="H155" t="s">
        <v>25</v>
      </c>
      <c r="I155" t="s">
        <v>19</v>
      </c>
      <c r="J155" t="s">
        <v>329</v>
      </c>
      <c r="K155">
        <v>20</v>
      </c>
      <c r="L155">
        <v>0</v>
      </c>
      <c r="M155">
        <v>0</v>
      </c>
      <c r="N155">
        <v>0</v>
      </c>
    </row>
    <row r="156" spans="1:14" x14ac:dyDescent="0.15">
      <c r="A156" t="str">
        <f t="shared" si="5"/>
        <v>201947_157_4562342690029</v>
      </c>
      <c r="B156">
        <v>201947</v>
      </c>
      <c r="C156">
        <v>157</v>
      </c>
      <c r="D156" t="s">
        <v>152</v>
      </c>
      <c r="E156" s="9">
        <v>4562342690029</v>
      </c>
      <c r="F156">
        <v>0</v>
      </c>
      <c r="G156">
        <v>0</v>
      </c>
      <c r="H156" t="s">
        <v>18</v>
      </c>
      <c r="I156" t="s">
        <v>19</v>
      </c>
      <c r="J156" t="s">
        <v>329</v>
      </c>
      <c r="K156">
        <v>40</v>
      </c>
      <c r="L156">
        <v>0</v>
      </c>
      <c r="M156">
        <v>0</v>
      </c>
      <c r="N156">
        <v>0</v>
      </c>
    </row>
    <row r="157" spans="1:14" x14ac:dyDescent="0.15">
      <c r="A157" t="str">
        <f t="shared" si="5"/>
        <v>201947_157_4562342690036</v>
      </c>
      <c r="B157">
        <v>201947</v>
      </c>
      <c r="C157">
        <v>157</v>
      </c>
      <c r="D157" t="s">
        <v>152</v>
      </c>
      <c r="E157" s="9">
        <v>4562342690036</v>
      </c>
      <c r="F157">
        <v>0</v>
      </c>
      <c r="G157">
        <v>0</v>
      </c>
      <c r="H157" t="s">
        <v>20</v>
      </c>
      <c r="I157" t="s">
        <v>19</v>
      </c>
      <c r="J157" t="s">
        <v>329</v>
      </c>
      <c r="K157">
        <v>20</v>
      </c>
      <c r="L157">
        <v>0</v>
      </c>
      <c r="M157">
        <v>0</v>
      </c>
      <c r="N157">
        <v>0</v>
      </c>
    </row>
    <row r="158" spans="1:14" x14ac:dyDescent="0.15">
      <c r="A158" t="str">
        <f t="shared" si="5"/>
        <v>201947_157_4562342690043</v>
      </c>
      <c r="B158">
        <v>201947</v>
      </c>
      <c r="C158">
        <v>157</v>
      </c>
      <c r="D158" t="s">
        <v>152</v>
      </c>
      <c r="E158" s="9">
        <v>4562342690043</v>
      </c>
      <c r="F158">
        <v>0</v>
      </c>
      <c r="G158">
        <v>0</v>
      </c>
      <c r="H158" t="s">
        <v>21</v>
      </c>
      <c r="I158" t="s">
        <v>19</v>
      </c>
      <c r="J158" t="s">
        <v>329</v>
      </c>
      <c r="K158">
        <v>50</v>
      </c>
      <c r="L158">
        <v>0</v>
      </c>
      <c r="M158">
        <v>0</v>
      </c>
      <c r="N158">
        <v>0</v>
      </c>
    </row>
    <row r="159" spans="1:14" x14ac:dyDescent="0.15">
      <c r="A159" t="str">
        <f t="shared" si="5"/>
        <v>201947_157_4562342690050</v>
      </c>
      <c r="B159">
        <v>201947</v>
      </c>
      <c r="C159">
        <v>157</v>
      </c>
      <c r="D159" t="s">
        <v>152</v>
      </c>
      <c r="E159" s="9">
        <v>4562342690050</v>
      </c>
      <c r="F159">
        <v>0</v>
      </c>
      <c r="G159">
        <v>0</v>
      </c>
      <c r="H159" t="s">
        <v>22</v>
      </c>
      <c r="I159" t="s">
        <v>19</v>
      </c>
      <c r="J159" t="s">
        <v>329</v>
      </c>
      <c r="K159">
        <v>20</v>
      </c>
      <c r="L159">
        <v>0</v>
      </c>
      <c r="M159">
        <v>0</v>
      </c>
      <c r="N159">
        <v>0</v>
      </c>
    </row>
    <row r="160" spans="1:14" x14ac:dyDescent="0.15">
      <c r="A160" t="str">
        <f t="shared" si="5"/>
        <v>201947_157_4562342690067</v>
      </c>
      <c r="B160">
        <v>201947</v>
      </c>
      <c r="C160">
        <v>157</v>
      </c>
      <c r="D160" t="s">
        <v>152</v>
      </c>
      <c r="E160" s="9">
        <v>4562342690067</v>
      </c>
      <c r="F160">
        <v>0</v>
      </c>
      <c r="G160">
        <v>0</v>
      </c>
      <c r="H160" t="s">
        <v>23</v>
      </c>
      <c r="I160" t="s">
        <v>19</v>
      </c>
      <c r="J160" t="s">
        <v>329</v>
      </c>
      <c r="K160">
        <v>50</v>
      </c>
      <c r="L160">
        <v>0</v>
      </c>
      <c r="M160">
        <v>0</v>
      </c>
      <c r="N160">
        <v>0</v>
      </c>
    </row>
    <row r="161" spans="1:14" x14ac:dyDescent="0.15">
      <c r="A161" t="str">
        <f t="shared" si="5"/>
        <v>201947_157_4562342690074</v>
      </c>
      <c r="B161">
        <v>201947</v>
      </c>
      <c r="C161">
        <v>157</v>
      </c>
      <c r="D161" t="s">
        <v>152</v>
      </c>
      <c r="E161" s="9">
        <v>4562342690074</v>
      </c>
      <c r="F161">
        <v>0</v>
      </c>
      <c r="G161">
        <v>0</v>
      </c>
      <c r="H161" t="s">
        <v>24</v>
      </c>
      <c r="I161" t="s">
        <v>19</v>
      </c>
      <c r="J161" t="s">
        <v>329</v>
      </c>
      <c r="K161">
        <v>50</v>
      </c>
      <c r="L161">
        <v>0</v>
      </c>
      <c r="M161">
        <v>0</v>
      </c>
      <c r="N161">
        <v>0</v>
      </c>
    </row>
    <row r="162" spans="1:14" x14ac:dyDescent="0.15">
      <c r="A162" t="str">
        <f t="shared" si="5"/>
        <v>201947_157_4562342690081</v>
      </c>
      <c r="B162">
        <v>201947</v>
      </c>
      <c r="C162">
        <v>157</v>
      </c>
      <c r="D162" t="s">
        <v>152</v>
      </c>
      <c r="E162" s="9">
        <v>4562342690081</v>
      </c>
      <c r="F162">
        <v>0</v>
      </c>
      <c r="G162">
        <v>0</v>
      </c>
      <c r="H162" t="s">
        <v>25</v>
      </c>
      <c r="I162" t="s">
        <v>19</v>
      </c>
      <c r="J162" t="s">
        <v>329</v>
      </c>
      <c r="K162">
        <v>20</v>
      </c>
      <c r="L162">
        <v>0</v>
      </c>
      <c r="M162">
        <v>0</v>
      </c>
      <c r="N162">
        <v>0</v>
      </c>
    </row>
    <row r="163" spans="1:14" x14ac:dyDescent="0.15">
      <c r="A163" t="str">
        <f t="shared" si="5"/>
        <v>201947_170_4562342690029</v>
      </c>
      <c r="B163">
        <v>201947</v>
      </c>
      <c r="C163">
        <v>170</v>
      </c>
      <c r="D163" t="s">
        <v>153</v>
      </c>
      <c r="E163" s="9">
        <v>4562342690029</v>
      </c>
      <c r="F163">
        <v>0</v>
      </c>
      <c r="G163">
        <v>0</v>
      </c>
      <c r="H163" t="s">
        <v>18</v>
      </c>
      <c r="I163" t="s">
        <v>19</v>
      </c>
      <c r="J163" t="s">
        <v>329</v>
      </c>
      <c r="K163">
        <v>40</v>
      </c>
      <c r="L163">
        <v>0</v>
      </c>
      <c r="M163">
        <v>0</v>
      </c>
      <c r="N163">
        <v>0</v>
      </c>
    </row>
    <row r="164" spans="1:14" x14ac:dyDescent="0.15">
      <c r="A164" t="str">
        <f t="shared" si="5"/>
        <v>201947_170_4562342690036</v>
      </c>
      <c r="B164">
        <v>201947</v>
      </c>
      <c r="C164">
        <v>170</v>
      </c>
      <c r="D164" t="s">
        <v>153</v>
      </c>
      <c r="E164" s="9">
        <v>4562342690036</v>
      </c>
      <c r="F164">
        <v>0</v>
      </c>
      <c r="G164">
        <v>0</v>
      </c>
      <c r="H164" t="s">
        <v>20</v>
      </c>
      <c r="I164" t="s">
        <v>19</v>
      </c>
      <c r="J164" t="s">
        <v>329</v>
      </c>
      <c r="K164">
        <v>20</v>
      </c>
      <c r="L164">
        <v>0</v>
      </c>
      <c r="M164">
        <v>0</v>
      </c>
      <c r="N164">
        <v>0</v>
      </c>
    </row>
    <row r="165" spans="1:14" x14ac:dyDescent="0.15">
      <c r="A165" t="str">
        <f t="shared" si="5"/>
        <v>201947_170_4562342690043</v>
      </c>
      <c r="B165">
        <v>201947</v>
      </c>
      <c r="C165">
        <v>170</v>
      </c>
      <c r="D165" t="s">
        <v>153</v>
      </c>
      <c r="E165" s="9">
        <v>4562342690043</v>
      </c>
      <c r="F165">
        <v>0</v>
      </c>
      <c r="G165">
        <v>0</v>
      </c>
      <c r="H165" t="s">
        <v>21</v>
      </c>
      <c r="I165" t="s">
        <v>19</v>
      </c>
      <c r="J165" t="s">
        <v>329</v>
      </c>
      <c r="K165">
        <v>50</v>
      </c>
      <c r="L165">
        <v>0</v>
      </c>
      <c r="M165">
        <v>0</v>
      </c>
      <c r="N165">
        <v>0</v>
      </c>
    </row>
    <row r="166" spans="1:14" x14ac:dyDescent="0.15">
      <c r="A166" t="str">
        <f t="shared" si="5"/>
        <v>201947_170_4562342690050</v>
      </c>
      <c r="B166">
        <v>201947</v>
      </c>
      <c r="C166">
        <v>170</v>
      </c>
      <c r="D166" t="s">
        <v>153</v>
      </c>
      <c r="E166" s="9">
        <v>4562342690050</v>
      </c>
      <c r="F166">
        <v>0</v>
      </c>
      <c r="G166">
        <v>0</v>
      </c>
      <c r="H166" t="s">
        <v>22</v>
      </c>
      <c r="I166" t="s">
        <v>19</v>
      </c>
      <c r="J166" t="s">
        <v>329</v>
      </c>
      <c r="K166">
        <v>20</v>
      </c>
      <c r="L166">
        <v>0</v>
      </c>
      <c r="M166">
        <v>0</v>
      </c>
      <c r="N166">
        <v>0</v>
      </c>
    </row>
    <row r="167" spans="1:14" x14ac:dyDescent="0.15">
      <c r="A167" t="str">
        <f t="shared" si="5"/>
        <v>201947_170_4562342690067</v>
      </c>
      <c r="B167">
        <v>201947</v>
      </c>
      <c r="C167">
        <v>170</v>
      </c>
      <c r="D167" t="s">
        <v>153</v>
      </c>
      <c r="E167" s="9">
        <v>4562342690067</v>
      </c>
      <c r="F167">
        <v>0</v>
      </c>
      <c r="G167">
        <v>0</v>
      </c>
      <c r="H167" t="s">
        <v>23</v>
      </c>
      <c r="I167" t="s">
        <v>19</v>
      </c>
      <c r="J167" t="s">
        <v>329</v>
      </c>
      <c r="K167">
        <v>50</v>
      </c>
      <c r="L167">
        <v>0</v>
      </c>
      <c r="M167">
        <v>0</v>
      </c>
      <c r="N167">
        <v>0</v>
      </c>
    </row>
    <row r="168" spans="1:14" x14ac:dyDescent="0.15">
      <c r="A168" t="str">
        <f t="shared" si="5"/>
        <v>201947_170_4562342690074</v>
      </c>
      <c r="B168">
        <v>201947</v>
      </c>
      <c r="C168">
        <v>170</v>
      </c>
      <c r="D168" t="s">
        <v>153</v>
      </c>
      <c r="E168" s="9">
        <v>4562342690074</v>
      </c>
      <c r="F168">
        <v>0</v>
      </c>
      <c r="G168">
        <v>0</v>
      </c>
      <c r="H168" t="s">
        <v>24</v>
      </c>
      <c r="I168" t="s">
        <v>19</v>
      </c>
      <c r="J168" t="s">
        <v>329</v>
      </c>
      <c r="K168">
        <v>50</v>
      </c>
      <c r="L168">
        <v>0</v>
      </c>
      <c r="M168">
        <v>0</v>
      </c>
      <c r="N168">
        <v>0</v>
      </c>
    </row>
    <row r="169" spans="1:14" x14ac:dyDescent="0.15">
      <c r="A169" t="str">
        <f t="shared" si="5"/>
        <v>201947_170_4562342690081</v>
      </c>
      <c r="B169">
        <v>201947</v>
      </c>
      <c r="C169">
        <v>170</v>
      </c>
      <c r="D169" t="s">
        <v>153</v>
      </c>
      <c r="E169" s="9">
        <v>4562342690081</v>
      </c>
      <c r="F169">
        <v>0</v>
      </c>
      <c r="G169">
        <v>0</v>
      </c>
      <c r="H169" t="s">
        <v>25</v>
      </c>
      <c r="I169" t="s">
        <v>19</v>
      </c>
      <c r="J169" t="s">
        <v>329</v>
      </c>
      <c r="K169">
        <v>20</v>
      </c>
      <c r="L169">
        <v>0</v>
      </c>
      <c r="M169">
        <v>0</v>
      </c>
      <c r="N169">
        <v>0</v>
      </c>
    </row>
    <row r="170" spans="1:14" x14ac:dyDescent="0.15">
      <c r="A170" t="str">
        <f t="shared" si="5"/>
        <v>201947_184_4562342690029</v>
      </c>
      <c r="B170">
        <v>201947</v>
      </c>
      <c r="C170">
        <v>184</v>
      </c>
      <c r="D170" t="s">
        <v>154</v>
      </c>
      <c r="E170" s="9">
        <v>4562342690029</v>
      </c>
      <c r="F170">
        <v>0</v>
      </c>
      <c r="G170">
        <v>0</v>
      </c>
      <c r="H170" t="s">
        <v>18</v>
      </c>
      <c r="I170" t="s">
        <v>19</v>
      </c>
      <c r="J170" t="s">
        <v>329</v>
      </c>
      <c r="K170">
        <v>40</v>
      </c>
      <c r="L170">
        <v>0</v>
      </c>
      <c r="M170">
        <v>0</v>
      </c>
      <c r="N170">
        <v>0</v>
      </c>
    </row>
    <row r="171" spans="1:14" x14ac:dyDescent="0.15">
      <c r="A171" t="str">
        <f t="shared" si="5"/>
        <v>201947_184_4562342690036</v>
      </c>
      <c r="B171">
        <v>201947</v>
      </c>
      <c r="C171">
        <v>184</v>
      </c>
      <c r="D171" t="s">
        <v>154</v>
      </c>
      <c r="E171" s="9">
        <v>4562342690036</v>
      </c>
      <c r="F171">
        <v>0</v>
      </c>
      <c r="G171">
        <v>0</v>
      </c>
      <c r="H171" t="s">
        <v>20</v>
      </c>
      <c r="I171" t="s">
        <v>19</v>
      </c>
      <c r="J171" t="s">
        <v>329</v>
      </c>
      <c r="K171">
        <v>20</v>
      </c>
      <c r="L171">
        <v>0</v>
      </c>
      <c r="M171">
        <v>0</v>
      </c>
      <c r="N171">
        <v>0</v>
      </c>
    </row>
    <row r="172" spans="1:14" x14ac:dyDescent="0.15">
      <c r="A172" t="str">
        <f t="shared" si="5"/>
        <v>201947_184_4562342690043</v>
      </c>
      <c r="B172">
        <v>201947</v>
      </c>
      <c r="C172">
        <v>184</v>
      </c>
      <c r="D172" t="s">
        <v>154</v>
      </c>
      <c r="E172" s="9">
        <v>4562342690043</v>
      </c>
      <c r="F172">
        <v>0</v>
      </c>
      <c r="G172">
        <v>0</v>
      </c>
      <c r="H172" t="s">
        <v>21</v>
      </c>
      <c r="I172" t="s">
        <v>19</v>
      </c>
      <c r="J172" t="s">
        <v>329</v>
      </c>
      <c r="K172">
        <v>50</v>
      </c>
      <c r="L172">
        <v>0</v>
      </c>
      <c r="M172">
        <v>0</v>
      </c>
      <c r="N172">
        <v>0</v>
      </c>
    </row>
    <row r="173" spans="1:14" x14ac:dyDescent="0.15">
      <c r="A173" t="str">
        <f t="shared" si="5"/>
        <v>201947_184_4562342690050</v>
      </c>
      <c r="B173">
        <v>201947</v>
      </c>
      <c r="C173">
        <v>184</v>
      </c>
      <c r="D173" t="s">
        <v>154</v>
      </c>
      <c r="E173" s="9">
        <v>4562342690050</v>
      </c>
      <c r="F173">
        <v>0</v>
      </c>
      <c r="G173">
        <v>0</v>
      </c>
      <c r="H173" t="s">
        <v>22</v>
      </c>
      <c r="I173" t="s">
        <v>19</v>
      </c>
      <c r="J173" t="s">
        <v>329</v>
      </c>
      <c r="K173">
        <v>20</v>
      </c>
      <c r="L173">
        <v>0</v>
      </c>
      <c r="M173">
        <v>0</v>
      </c>
      <c r="N173">
        <v>0</v>
      </c>
    </row>
    <row r="174" spans="1:14" x14ac:dyDescent="0.15">
      <c r="A174" t="str">
        <f t="shared" si="5"/>
        <v>201947_184_4562342690067</v>
      </c>
      <c r="B174">
        <v>201947</v>
      </c>
      <c r="C174">
        <v>184</v>
      </c>
      <c r="D174" t="s">
        <v>154</v>
      </c>
      <c r="E174" s="9">
        <v>4562342690067</v>
      </c>
      <c r="F174">
        <v>0</v>
      </c>
      <c r="G174">
        <v>0</v>
      </c>
      <c r="H174" t="s">
        <v>23</v>
      </c>
      <c r="I174" t="s">
        <v>19</v>
      </c>
      <c r="J174" t="s">
        <v>329</v>
      </c>
      <c r="K174">
        <v>50</v>
      </c>
      <c r="L174">
        <v>0</v>
      </c>
      <c r="M174">
        <v>0</v>
      </c>
      <c r="N174">
        <v>0</v>
      </c>
    </row>
    <row r="175" spans="1:14" x14ac:dyDescent="0.15">
      <c r="A175" t="str">
        <f t="shared" si="5"/>
        <v>201947_184_4562342690074</v>
      </c>
      <c r="B175">
        <v>201947</v>
      </c>
      <c r="C175">
        <v>184</v>
      </c>
      <c r="D175" t="s">
        <v>154</v>
      </c>
      <c r="E175" s="9">
        <v>4562342690074</v>
      </c>
      <c r="F175">
        <v>0</v>
      </c>
      <c r="G175">
        <v>0</v>
      </c>
      <c r="H175" t="s">
        <v>24</v>
      </c>
      <c r="I175" t="s">
        <v>19</v>
      </c>
      <c r="J175" t="s">
        <v>329</v>
      </c>
      <c r="K175">
        <v>50</v>
      </c>
      <c r="L175">
        <v>0</v>
      </c>
      <c r="M175">
        <v>0</v>
      </c>
      <c r="N175">
        <v>0</v>
      </c>
    </row>
    <row r="176" spans="1:14" x14ac:dyDescent="0.15">
      <c r="A176" t="str">
        <f t="shared" si="5"/>
        <v>201947_184_4562342690081</v>
      </c>
      <c r="B176">
        <v>201947</v>
      </c>
      <c r="C176">
        <v>184</v>
      </c>
      <c r="D176" t="s">
        <v>154</v>
      </c>
      <c r="E176" s="9">
        <v>4562342690081</v>
      </c>
      <c r="F176">
        <v>0</v>
      </c>
      <c r="G176">
        <v>0</v>
      </c>
      <c r="H176" t="s">
        <v>25</v>
      </c>
      <c r="I176" t="s">
        <v>19</v>
      </c>
      <c r="J176" t="s">
        <v>329</v>
      </c>
      <c r="K176">
        <v>20</v>
      </c>
      <c r="L176">
        <v>0</v>
      </c>
      <c r="M176">
        <v>0</v>
      </c>
      <c r="N176">
        <v>0</v>
      </c>
    </row>
    <row r="177" spans="1:14" x14ac:dyDescent="0.15">
      <c r="A177" t="str">
        <f t="shared" si="5"/>
        <v>201947_231_4562342690029</v>
      </c>
      <c r="B177">
        <v>201947</v>
      </c>
      <c r="C177">
        <v>231</v>
      </c>
      <c r="D177" t="s">
        <v>155</v>
      </c>
      <c r="E177" s="9">
        <v>4562342690029</v>
      </c>
      <c r="F177">
        <v>0</v>
      </c>
      <c r="G177">
        <v>0</v>
      </c>
      <c r="H177" t="s">
        <v>18</v>
      </c>
      <c r="I177" t="s">
        <v>19</v>
      </c>
      <c r="J177" t="s">
        <v>329</v>
      </c>
      <c r="K177">
        <v>40</v>
      </c>
      <c r="L177">
        <v>0</v>
      </c>
      <c r="M177">
        <v>0</v>
      </c>
      <c r="N177">
        <v>0</v>
      </c>
    </row>
    <row r="178" spans="1:14" x14ac:dyDescent="0.15">
      <c r="A178" t="str">
        <f t="shared" si="5"/>
        <v>201947_231_4562342690036</v>
      </c>
      <c r="B178">
        <v>201947</v>
      </c>
      <c r="C178">
        <v>231</v>
      </c>
      <c r="D178" t="s">
        <v>155</v>
      </c>
      <c r="E178" s="9">
        <v>4562342690036</v>
      </c>
      <c r="F178">
        <v>0</v>
      </c>
      <c r="G178">
        <v>0</v>
      </c>
      <c r="H178" t="s">
        <v>20</v>
      </c>
      <c r="I178" t="s">
        <v>19</v>
      </c>
      <c r="J178" t="s">
        <v>329</v>
      </c>
      <c r="K178">
        <v>20</v>
      </c>
      <c r="L178">
        <v>0</v>
      </c>
      <c r="M178">
        <v>0</v>
      </c>
      <c r="N178">
        <v>0</v>
      </c>
    </row>
    <row r="179" spans="1:14" x14ac:dyDescent="0.15">
      <c r="A179" t="str">
        <f t="shared" si="5"/>
        <v>201947_231_4562342690043</v>
      </c>
      <c r="B179">
        <v>201947</v>
      </c>
      <c r="C179">
        <v>231</v>
      </c>
      <c r="D179" t="s">
        <v>155</v>
      </c>
      <c r="E179" s="9">
        <v>4562342690043</v>
      </c>
      <c r="F179">
        <v>0</v>
      </c>
      <c r="G179">
        <v>0</v>
      </c>
      <c r="H179" t="s">
        <v>21</v>
      </c>
      <c r="I179" t="s">
        <v>19</v>
      </c>
      <c r="J179" t="s">
        <v>329</v>
      </c>
      <c r="K179">
        <v>50</v>
      </c>
      <c r="L179">
        <v>0</v>
      </c>
      <c r="M179">
        <v>0</v>
      </c>
      <c r="N179">
        <v>0</v>
      </c>
    </row>
    <row r="180" spans="1:14" x14ac:dyDescent="0.15">
      <c r="A180" t="str">
        <f t="shared" si="5"/>
        <v>201947_231_4562342690050</v>
      </c>
      <c r="B180">
        <v>201947</v>
      </c>
      <c r="C180">
        <v>231</v>
      </c>
      <c r="D180" t="s">
        <v>155</v>
      </c>
      <c r="E180" s="9">
        <v>4562342690050</v>
      </c>
      <c r="F180">
        <v>0</v>
      </c>
      <c r="G180">
        <v>0</v>
      </c>
      <c r="H180" t="s">
        <v>22</v>
      </c>
      <c r="I180" t="s">
        <v>19</v>
      </c>
      <c r="J180" t="s">
        <v>329</v>
      </c>
      <c r="K180">
        <v>20</v>
      </c>
      <c r="L180">
        <v>0</v>
      </c>
      <c r="M180">
        <v>0</v>
      </c>
      <c r="N180">
        <v>0</v>
      </c>
    </row>
    <row r="181" spans="1:14" x14ac:dyDescent="0.15">
      <c r="A181" t="str">
        <f t="shared" si="5"/>
        <v>201947_231_4562342690067</v>
      </c>
      <c r="B181">
        <v>201947</v>
      </c>
      <c r="C181">
        <v>231</v>
      </c>
      <c r="D181" t="s">
        <v>155</v>
      </c>
      <c r="E181" s="9">
        <v>4562342690067</v>
      </c>
      <c r="F181">
        <v>0</v>
      </c>
      <c r="G181">
        <v>0</v>
      </c>
      <c r="H181" t="s">
        <v>23</v>
      </c>
      <c r="I181" t="s">
        <v>19</v>
      </c>
      <c r="J181" t="s">
        <v>329</v>
      </c>
      <c r="K181">
        <v>50</v>
      </c>
      <c r="L181">
        <v>0</v>
      </c>
      <c r="M181">
        <v>0</v>
      </c>
      <c r="N181">
        <v>0</v>
      </c>
    </row>
    <row r="182" spans="1:14" x14ac:dyDescent="0.15">
      <c r="A182" t="str">
        <f t="shared" si="5"/>
        <v>201947_231_4562342690074</v>
      </c>
      <c r="B182">
        <v>201947</v>
      </c>
      <c r="C182">
        <v>231</v>
      </c>
      <c r="D182" t="s">
        <v>155</v>
      </c>
      <c r="E182" s="9">
        <v>4562342690074</v>
      </c>
      <c r="F182">
        <v>0</v>
      </c>
      <c r="G182">
        <v>0</v>
      </c>
      <c r="H182" t="s">
        <v>24</v>
      </c>
      <c r="I182" t="s">
        <v>19</v>
      </c>
      <c r="J182" t="s">
        <v>329</v>
      </c>
      <c r="K182">
        <v>50</v>
      </c>
      <c r="L182">
        <v>0</v>
      </c>
      <c r="M182">
        <v>0</v>
      </c>
      <c r="N182">
        <v>0</v>
      </c>
    </row>
    <row r="183" spans="1:14" x14ac:dyDescent="0.15">
      <c r="A183" t="str">
        <f t="shared" si="5"/>
        <v>201947_231_4562342690081</v>
      </c>
      <c r="B183">
        <v>201947</v>
      </c>
      <c r="C183">
        <v>231</v>
      </c>
      <c r="D183" t="s">
        <v>155</v>
      </c>
      <c r="E183" s="9">
        <v>4562342690081</v>
      </c>
      <c r="F183">
        <v>0</v>
      </c>
      <c r="G183">
        <v>0</v>
      </c>
      <c r="H183" t="s">
        <v>25</v>
      </c>
      <c r="I183" t="s">
        <v>19</v>
      </c>
      <c r="J183" t="s">
        <v>329</v>
      </c>
      <c r="K183">
        <v>20</v>
      </c>
      <c r="L183">
        <v>0</v>
      </c>
      <c r="M183">
        <v>0</v>
      </c>
      <c r="N183">
        <v>0</v>
      </c>
    </row>
    <row r="184" spans="1:14" x14ac:dyDescent="0.15">
      <c r="A184" t="str">
        <f t="shared" si="5"/>
        <v>201947_238_4562342690029</v>
      </c>
      <c r="B184">
        <v>201947</v>
      </c>
      <c r="C184">
        <v>238</v>
      </c>
      <c r="D184" t="s">
        <v>156</v>
      </c>
      <c r="E184" s="9">
        <v>4562342690029</v>
      </c>
      <c r="F184">
        <v>0</v>
      </c>
      <c r="G184">
        <v>0</v>
      </c>
      <c r="H184" t="s">
        <v>18</v>
      </c>
      <c r="I184" t="s">
        <v>19</v>
      </c>
      <c r="J184" t="s">
        <v>329</v>
      </c>
      <c r="K184">
        <v>40</v>
      </c>
      <c r="L184">
        <v>0</v>
      </c>
      <c r="M184">
        <v>0</v>
      </c>
      <c r="N184">
        <v>0</v>
      </c>
    </row>
    <row r="185" spans="1:14" x14ac:dyDescent="0.15">
      <c r="A185" t="str">
        <f t="shared" si="5"/>
        <v>201947_238_4562342690036</v>
      </c>
      <c r="B185">
        <v>201947</v>
      </c>
      <c r="C185">
        <v>238</v>
      </c>
      <c r="D185" t="s">
        <v>156</v>
      </c>
      <c r="E185" s="9">
        <v>4562342690036</v>
      </c>
      <c r="F185">
        <v>0</v>
      </c>
      <c r="G185">
        <v>0</v>
      </c>
      <c r="H185" t="s">
        <v>20</v>
      </c>
      <c r="I185" t="s">
        <v>19</v>
      </c>
      <c r="J185" t="s">
        <v>329</v>
      </c>
      <c r="K185">
        <v>20</v>
      </c>
      <c r="L185">
        <v>0</v>
      </c>
      <c r="M185">
        <v>0</v>
      </c>
      <c r="N185">
        <v>0</v>
      </c>
    </row>
    <row r="186" spans="1:14" x14ac:dyDescent="0.15">
      <c r="A186" t="str">
        <f t="shared" si="5"/>
        <v>201947_238_4562342690043</v>
      </c>
      <c r="B186">
        <v>201947</v>
      </c>
      <c r="C186">
        <v>238</v>
      </c>
      <c r="D186" t="s">
        <v>156</v>
      </c>
      <c r="E186" s="9">
        <v>4562342690043</v>
      </c>
      <c r="F186">
        <v>0</v>
      </c>
      <c r="G186">
        <v>0</v>
      </c>
      <c r="H186" t="s">
        <v>21</v>
      </c>
      <c r="I186" t="s">
        <v>19</v>
      </c>
      <c r="J186" t="s">
        <v>329</v>
      </c>
      <c r="K186">
        <v>50</v>
      </c>
      <c r="L186">
        <v>0</v>
      </c>
      <c r="M186">
        <v>0</v>
      </c>
      <c r="N186">
        <v>0</v>
      </c>
    </row>
    <row r="187" spans="1:14" x14ac:dyDescent="0.15">
      <c r="A187" t="str">
        <f t="shared" si="5"/>
        <v>201947_238_4562342690050</v>
      </c>
      <c r="B187">
        <v>201947</v>
      </c>
      <c r="C187">
        <v>238</v>
      </c>
      <c r="D187" t="s">
        <v>156</v>
      </c>
      <c r="E187" s="9">
        <v>4562342690050</v>
      </c>
      <c r="F187">
        <v>0</v>
      </c>
      <c r="G187">
        <v>0</v>
      </c>
      <c r="H187" t="s">
        <v>22</v>
      </c>
      <c r="I187" t="s">
        <v>19</v>
      </c>
      <c r="J187" t="s">
        <v>329</v>
      </c>
      <c r="K187">
        <v>20</v>
      </c>
      <c r="L187">
        <v>0</v>
      </c>
      <c r="M187">
        <v>0</v>
      </c>
      <c r="N187">
        <v>0</v>
      </c>
    </row>
    <row r="188" spans="1:14" x14ac:dyDescent="0.15">
      <c r="A188" t="str">
        <f t="shared" si="5"/>
        <v>201947_238_4562342690067</v>
      </c>
      <c r="B188">
        <v>201947</v>
      </c>
      <c r="C188">
        <v>238</v>
      </c>
      <c r="D188" t="s">
        <v>156</v>
      </c>
      <c r="E188" s="9">
        <v>4562342690067</v>
      </c>
      <c r="F188">
        <v>0</v>
      </c>
      <c r="G188">
        <v>0</v>
      </c>
      <c r="H188" t="s">
        <v>23</v>
      </c>
      <c r="I188" t="s">
        <v>19</v>
      </c>
      <c r="J188" t="s">
        <v>329</v>
      </c>
      <c r="K188">
        <v>50</v>
      </c>
      <c r="L188">
        <v>0</v>
      </c>
      <c r="M188">
        <v>0</v>
      </c>
      <c r="N188">
        <v>0</v>
      </c>
    </row>
    <row r="189" spans="1:14" x14ac:dyDescent="0.15">
      <c r="A189" t="str">
        <f t="shared" si="5"/>
        <v>201947_238_4562342690074</v>
      </c>
      <c r="B189">
        <v>201947</v>
      </c>
      <c r="C189">
        <v>238</v>
      </c>
      <c r="D189" t="s">
        <v>156</v>
      </c>
      <c r="E189" s="9">
        <v>4562342690074</v>
      </c>
      <c r="F189">
        <v>0</v>
      </c>
      <c r="G189">
        <v>0</v>
      </c>
      <c r="H189" t="s">
        <v>24</v>
      </c>
      <c r="I189" t="s">
        <v>19</v>
      </c>
      <c r="J189" t="s">
        <v>329</v>
      </c>
      <c r="K189">
        <v>50</v>
      </c>
      <c r="L189">
        <v>0</v>
      </c>
      <c r="M189">
        <v>0</v>
      </c>
      <c r="N189">
        <v>0</v>
      </c>
    </row>
    <row r="190" spans="1:14" x14ac:dyDescent="0.15">
      <c r="A190" t="str">
        <f t="shared" si="5"/>
        <v>201947_238_4562342690081</v>
      </c>
      <c r="B190">
        <v>201947</v>
      </c>
      <c r="C190">
        <v>238</v>
      </c>
      <c r="D190" t="s">
        <v>156</v>
      </c>
      <c r="E190" s="9">
        <v>4562342690081</v>
      </c>
      <c r="F190">
        <v>0</v>
      </c>
      <c r="G190">
        <v>0</v>
      </c>
      <c r="H190" t="s">
        <v>25</v>
      </c>
      <c r="I190" t="s">
        <v>19</v>
      </c>
      <c r="J190" t="s">
        <v>329</v>
      </c>
      <c r="K190">
        <v>20</v>
      </c>
      <c r="L190">
        <v>0</v>
      </c>
      <c r="M190">
        <v>0</v>
      </c>
      <c r="N190">
        <v>0</v>
      </c>
    </row>
    <row r="191" spans="1:14" x14ac:dyDescent="0.15">
      <c r="A191" t="str">
        <f t="shared" si="5"/>
        <v>201947_250_4562342690029</v>
      </c>
      <c r="B191">
        <v>201947</v>
      </c>
      <c r="C191">
        <v>250</v>
      </c>
      <c r="D191" t="s">
        <v>157</v>
      </c>
      <c r="E191" s="9">
        <v>4562342690029</v>
      </c>
      <c r="F191">
        <v>0</v>
      </c>
      <c r="G191">
        <v>0</v>
      </c>
      <c r="H191" t="s">
        <v>18</v>
      </c>
      <c r="I191" t="s">
        <v>19</v>
      </c>
      <c r="J191" t="s">
        <v>329</v>
      </c>
      <c r="K191">
        <v>40</v>
      </c>
      <c r="L191">
        <v>0</v>
      </c>
      <c r="M191">
        <v>0</v>
      </c>
      <c r="N191">
        <v>0</v>
      </c>
    </row>
    <row r="192" spans="1:14" x14ac:dyDescent="0.15">
      <c r="A192" t="str">
        <f t="shared" si="5"/>
        <v>201947_250_4562342690036</v>
      </c>
      <c r="B192">
        <v>201947</v>
      </c>
      <c r="C192">
        <v>250</v>
      </c>
      <c r="D192" t="s">
        <v>157</v>
      </c>
      <c r="E192" s="9">
        <v>4562342690036</v>
      </c>
      <c r="F192">
        <v>0</v>
      </c>
      <c r="G192">
        <v>0</v>
      </c>
      <c r="H192" t="s">
        <v>20</v>
      </c>
      <c r="I192" t="s">
        <v>19</v>
      </c>
      <c r="J192" t="s">
        <v>329</v>
      </c>
      <c r="K192">
        <v>20</v>
      </c>
      <c r="L192">
        <v>0</v>
      </c>
      <c r="M192">
        <v>0</v>
      </c>
      <c r="N192">
        <v>0</v>
      </c>
    </row>
    <row r="193" spans="1:14" x14ac:dyDescent="0.15">
      <c r="A193" t="str">
        <f t="shared" si="5"/>
        <v>201947_250_4562342690043</v>
      </c>
      <c r="B193">
        <v>201947</v>
      </c>
      <c r="C193">
        <v>250</v>
      </c>
      <c r="D193" t="s">
        <v>157</v>
      </c>
      <c r="E193" s="9">
        <v>4562342690043</v>
      </c>
      <c r="F193">
        <v>0</v>
      </c>
      <c r="G193">
        <v>0</v>
      </c>
      <c r="H193" t="s">
        <v>21</v>
      </c>
      <c r="I193" t="s">
        <v>19</v>
      </c>
      <c r="J193" t="s">
        <v>329</v>
      </c>
      <c r="K193">
        <v>50</v>
      </c>
      <c r="L193">
        <v>0</v>
      </c>
      <c r="M193">
        <v>0</v>
      </c>
      <c r="N193">
        <v>0</v>
      </c>
    </row>
    <row r="194" spans="1:14" x14ac:dyDescent="0.15">
      <c r="A194" t="str">
        <f t="shared" si="5"/>
        <v>201947_250_4562342690050</v>
      </c>
      <c r="B194">
        <v>201947</v>
      </c>
      <c r="C194">
        <v>250</v>
      </c>
      <c r="D194" t="s">
        <v>157</v>
      </c>
      <c r="E194" s="9">
        <v>4562342690050</v>
      </c>
      <c r="F194">
        <v>0</v>
      </c>
      <c r="G194">
        <v>0</v>
      </c>
      <c r="H194" t="s">
        <v>22</v>
      </c>
      <c r="I194" t="s">
        <v>19</v>
      </c>
      <c r="J194" t="s">
        <v>329</v>
      </c>
      <c r="K194">
        <v>20</v>
      </c>
      <c r="L194">
        <v>0</v>
      </c>
      <c r="M194">
        <v>0</v>
      </c>
      <c r="N194">
        <v>0</v>
      </c>
    </row>
    <row r="195" spans="1:14" x14ac:dyDescent="0.15">
      <c r="A195" t="str">
        <f t="shared" si="5"/>
        <v>201947_250_4562342690067</v>
      </c>
      <c r="B195">
        <v>201947</v>
      </c>
      <c r="C195">
        <v>250</v>
      </c>
      <c r="D195" t="s">
        <v>157</v>
      </c>
      <c r="E195" s="9">
        <v>4562342690067</v>
      </c>
      <c r="F195">
        <v>0</v>
      </c>
      <c r="G195">
        <v>0</v>
      </c>
      <c r="H195" t="s">
        <v>23</v>
      </c>
      <c r="I195" t="s">
        <v>19</v>
      </c>
      <c r="J195" t="s">
        <v>329</v>
      </c>
      <c r="K195">
        <v>50</v>
      </c>
      <c r="L195">
        <v>0</v>
      </c>
      <c r="M195">
        <v>0</v>
      </c>
      <c r="N195">
        <v>0</v>
      </c>
    </row>
    <row r="196" spans="1:14" x14ac:dyDescent="0.15">
      <c r="A196" t="str">
        <f t="shared" si="5"/>
        <v>201947_250_4562342690074</v>
      </c>
      <c r="B196">
        <v>201947</v>
      </c>
      <c r="C196">
        <v>250</v>
      </c>
      <c r="D196" t="s">
        <v>157</v>
      </c>
      <c r="E196" s="9">
        <v>4562342690074</v>
      </c>
      <c r="F196">
        <v>0</v>
      </c>
      <c r="G196">
        <v>0</v>
      </c>
      <c r="H196" t="s">
        <v>24</v>
      </c>
      <c r="I196" t="s">
        <v>19</v>
      </c>
      <c r="J196" t="s">
        <v>329</v>
      </c>
      <c r="K196">
        <v>50</v>
      </c>
      <c r="L196">
        <v>0</v>
      </c>
      <c r="M196">
        <v>0</v>
      </c>
      <c r="N196">
        <v>0</v>
      </c>
    </row>
    <row r="197" spans="1:14" x14ac:dyDescent="0.15">
      <c r="A197" t="str">
        <f t="shared" si="5"/>
        <v>201947_250_4562342690081</v>
      </c>
      <c r="B197">
        <v>201947</v>
      </c>
      <c r="C197">
        <v>250</v>
      </c>
      <c r="D197" t="s">
        <v>157</v>
      </c>
      <c r="E197" s="9">
        <v>4562342690081</v>
      </c>
      <c r="F197">
        <v>0</v>
      </c>
      <c r="G197">
        <v>0</v>
      </c>
      <c r="H197" t="s">
        <v>25</v>
      </c>
      <c r="I197" t="s">
        <v>19</v>
      </c>
      <c r="J197" t="s">
        <v>329</v>
      </c>
      <c r="K197">
        <v>20</v>
      </c>
      <c r="L197">
        <v>0</v>
      </c>
      <c r="M197">
        <v>0</v>
      </c>
      <c r="N197">
        <v>0</v>
      </c>
    </row>
    <row r="198" spans="1:14" x14ac:dyDescent="0.15">
      <c r="A198" t="str">
        <f t="shared" si="5"/>
        <v>201947_253_4562342690029</v>
      </c>
      <c r="B198">
        <v>201947</v>
      </c>
      <c r="C198">
        <v>253</v>
      </c>
      <c r="D198" t="s">
        <v>158</v>
      </c>
      <c r="E198" s="9">
        <v>4562342690029</v>
      </c>
      <c r="F198">
        <v>0</v>
      </c>
      <c r="G198">
        <v>0</v>
      </c>
      <c r="H198" t="s">
        <v>18</v>
      </c>
      <c r="I198" t="s">
        <v>19</v>
      </c>
      <c r="J198" t="s">
        <v>329</v>
      </c>
      <c r="K198">
        <v>40</v>
      </c>
      <c r="L198">
        <v>0</v>
      </c>
      <c r="M198">
        <v>0</v>
      </c>
      <c r="N198">
        <v>0</v>
      </c>
    </row>
    <row r="199" spans="1:14" x14ac:dyDescent="0.15">
      <c r="A199" t="str">
        <f t="shared" si="5"/>
        <v>201947_253_4562342690036</v>
      </c>
      <c r="B199">
        <v>201947</v>
      </c>
      <c r="C199">
        <v>253</v>
      </c>
      <c r="D199" t="s">
        <v>158</v>
      </c>
      <c r="E199" s="9">
        <v>4562342690036</v>
      </c>
      <c r="F199">
        <v>0</v>
      </c>
      <c r="G199">
        <v>0</v>
      </c>
      <c r="H199" t="s">
        <v>20</v>
      </c>
      <c r="I199" t="s">
        <v>19</v>
      </c>
      <c r="J199" t="s">
        <v>329</v>
      </c>
      <c r="K199">
        <v>20</v>
      </c>
      <c r="L199">
        <v>0</v>
      </c>
      <c r="M199">
        <v>0</v>
      </c>
      <c r="N199">
        <v>0</v>
      </c>
    </row>
    <row r="200" spans="1:14" x14ac:dyDescent="0.15">
      <c r="A200" t="str">
        <f t="shared" si="5"/>
        <v>201947_253_4562342690043</v>
      </c>
      <c r="B200">
        <v>201947</v>
      </c>
      <c r="C200">
        <v>253</v>
      </c>
      <c r="D200" t="s">
        <v>158</v>
      </c>
      <c r="E200" s="9">
        <v>4562342690043</v>
      </c>
      <c r="F200">
        <v>0</v>
      </c>
      <c r="G200">
        <v>0</v>
      </c>
      <c r="H200" t="s">
        <v>21</v>
      </c>
      <c r="I200" t="s">
        <v>19</v>
      </c>
      <c r="J200" t="s">
        <v>329</v>
      </c>
      <c r="K200">
        <v>50</v>
      </c>
      <c r="L200">
        <v>0</v>
      </c>
      <c r="M200">
        <v>0</v>
      </c>
      <c r="N200">
        <v>0</v>
      </c>
    </row>
    <row r="201" spans="1:14" x14ac:dyDescent="0.15">
      <c r="A201" t="str">
        <f t="shared" si="5"/>
        <v>201947_253_4562342690050</v>
      </c>
      <c r="B201">
        <v>201947</v>
      </c>
      <c r="C201">
        <v>253</v>
      </c>
      <c r="D201" t="s">
        <v>158</v>
      </c>
      <c r="E201" s="9">
        <v>4562342690050</v>
      </c>
      <c r="F201">
        <v>0</v>
      </c>
      <c r="G201">
        <v>0</v>
      </c>
      <c r="H201" t="s">
        <v>22</v>
      </c>
      <c r="I201" t="s">
        <v>19</v>
      </c>
      <c r="J201" t="s">
        <v>329</v>
      </c>
      <c r="K201">
        <v>20</v>
      </c>
      <c r="L201">
        <v>0</v>
      </c>
      <c r="M201">
        <v>0</v>
      </c>
      <c r="N201">
        <v>0</v>
      </c>
    </row>
    <row r="202" spans="1:14" x14ac:dyDescent="0.15">
      <c r="A202" t="str">
        <f t="shared" si="5"/>
        <v>201947_253_4562342690067</v>
      </c>
      <c r="B202">
        <v>201947</v>
      </c>
      <c r="C202">
        <v>253</v>
      </c>
      <c r="D202" t="s">
        <v>158</v>
      </c>
      <c r="E202" s="9">
        <v>4562342690067</v>
      </c>
      <c r="F202">
        <v>0</v>
      </c>
      <c r="G202">
        <v>0</v>
      </c>
      <c r="H202" t="s">
        <v>23</v>
      </c>
      <c r="I202" t="s">
        <v>19</v>
      </c>
      <c r="J202" t="s">
        <v>329</v>
      </c>
      <c r="K202">
        <v>50</v>
      </c>
      <c r="L202">
        <v>0</v>
      </c>
      <c r="M202">
        <v>0</v>
      </c>
      <c r="N202">
        <v>0</v>
      </c>
    </row>
    <row r="203" spans="1:14" x14ac:dyDescent="0.15">
      <c r="A203" t="str">
        <f t="shared" si="5"/>
        <v>201947_253_4562342690074</v>
      </c>
      <c r="B203">
        <v>201947</v>
      </c>
      <c r="C203">
        <v>253</v>
      </c>
      <c r="D203" t="s">
        <v>158</v>
      </c>
      <c r="E203" s="9">
        <v>4562342690074</v>
      </c>
      <c r="F203">
        <v>0</v>
      </c>
      <c r="G203">
        <v>0</v>
      </c>
      <c r="H203" t="s">
        <v>24</v>
      </c>
      <c r="I203" t="s">
        <v>19</v>
      </c>
      <c r="J203" t="s">
        <v>329</v>
      </c>
      <c r="K203">
        <v>50</v>
      </c>
      <c r="L203">
        <v>0</v>
      </c>
      <c r="M203">
        <v>0</v>
      </c>
      <c r="N203">
        <v>0</v>
      </c>
    </row>
    <row r="204" spans="1:14" x14ac:dyDescent="0.15">
      <c r="A204" t="str">
        <f t="shared" si="5"/>
        <v>201947_253_4562342690081</v>
      </c>
      <c r="B204">
        <v>201947</v>
      </c>
      <c r="C204">
        <v>253</v>
      </c>
      <c r="D204" t="s">
        <v>158</v>
      </c>
      <c r="E204" s="9">
        <v>4562342690081</v>
      </c>
      <c r="F204">
        <v>0</v>
      </c>
      <c r="G204">
        <v>0</v>
      </c>
      <c r="H204" t="s">
        <v>25</v>
      </c>
      <c r="I204" t="s">
        <v>19</v>
      </c>
      <c r="J204" t="s">
        <v>329</v>
      </c>
      <c r="K204">
        <v>20</v>
      </c>
      <c r="L204">
        <v>0</v>
      </c>
      <c r="M204">
        <v>0</v>
      </c>
      <c r="N204">
        <v>0</v>
      </c>
    </row>
    <row r="205" spans="1:14" x14ac:dyDescent="0.15">
      <c r="A205" t="str">
        <f t="shared" si="5"/>
        <v>201947_284_4562342690029</v>
      </c>
      <c r="B205">
        <v>201947</v>
      </c>
      <c r="C205">
        <v>284</v>
      </c>
      <c r="D205" t="s">
        <v>159</v>
      </c>
      <c r="E205" s="9">
        <v>4562342690029</v>
      </c>
      <c r="F205">
        <v>0</v>
      </c>
      <c r="G205">
        <v>0</v>
      </c>
      <c r="H205" t="s">
        <v>18</v>
      </c>
      <c r="I205" t="s">
        <v>19</v>
      </c>
      <c r="J205" t="s">
        <v>329</v>
      </c>
      <c r="K205">
        <v>40</v>
      </c>
      <c r="L205">
        <v>0</v>
      </c>
      <c r="M205">
        <v>0</v>
      </c>
      <c r="N205">
        <v>0</v>
      </c>
    </row>
    <row r="206" spans="1:14" x14ac:dyDescent="0.15">
      <c r="A206" t="str">
        <f t="shared" si="5"/>
        <v>201947_284_4562342690036</v>
      </c>
      <c r="B206">
        <v>201947</v>
      </c>
      <c r="C206">
        <v>284</v>
      </c>
      <c r="D206" t="s">
        <v>159</v>
      </c>
      <c r="E206" s="9">
        <v>4562342690036</v>
      </c>
      <c r="F206">
        <v>0</v>
      </c>
      <c r="G206">
        <v>0</v>
      </c>
      <c r="H206" t="s">
        <v>20</v>
      </c>
      <c r="I206" t="s">
        <v>19</v>
      </c>
      <c r="J206" t="s">
        <v>329</v>
      </c>
      <c r="K206">
        <v>20</v>
      </c>
      <c r="L206">
        <v>0</v>
      </c>
      <c r="M206">
        <v>0</v>
      </c>
      <c r="N206">
        <v>0</v>
      </c>
    </row>
    <row r="207" spans="1:14" x14ac:dyDescent="0.15">
      <c r="A207" t="str">
        <f t="shared" si="5"/>
        <v>201947_284_4562342690043</v>
      </c>
      <c r="B207">
        <v>201947</v>
      </c>
      <c r="C207">
        <v>284</v>
      </c>
      <c r="D207" t="s">
        <v>159</v>
      </c>
      <c r="E207" s="9">
        <v>4562342690043</v>
      </c>
      <c r="F207">
        <v>0</v>
      </c>
      <c r="G207">
        <v>0</v>
      </c>
      <c r="H207" t="s">
        <v>21</v>
      </c>
      <c r="I207" t="s">
        <v>19</v>
      </c>
      <c r="J207" t="s">
        <v>329</v>
      </c>
      <c r="K207">
        <v>50</v>
      </c>
      <c r="L207">
        <v>0</v>
      </c>
      <c r="M207">
        <v>0</v>
      </c>
      <c r="N207">
        <v>0</v>
      </c>
    </row>
    <row r="208" spans="1:14" x14ac:dyDescent="0.15">
      <c r="A208" t="str">
        <f t="shared" si="5"/>
        <v>201947_284_4562342690050</v>
      </c>
      <c r="B208">
        <v>201947</v>
      </c>
      <c r="C208">
        <v>284</v>
      </c>
      <c r="D208" t="s">
        <v>159</v>
      </c>
      <c r="E208" s="9">
        <v>4562342690050</v>
      </c>
      <c r="F208">
        <v>0</v>
      </c>
      <c r="G208">
        <v>0</v>
      </c>
      <c r="H208" t="s">
        <v>22</v>
      </c>
      <c r="I208" t="s">
        <v>19</v>
      </c>
      <c r="J208" t="s">
        <v>329</v>
      </c>
      <c r="K208">
        <v>20</v>
      </c>
      <c r="L208">
        <v>0</v>
      </c>
      <c r="M208">
        <v>0</v>
      </c>
      <c r="N208">
        <v>0</v>
      </c>
    </row>
    <row r="209" spans="1:14" x14ac:dyDescent="0.15">
      <c r="A209" t="str">
        <f t="shared" si="5"/>
        <v>201947_284_4562342690067</v>
      </c>
      <c r="B209">
        <v>201947</v>
      </c>
      <c r="C209">
        <v>284</v>
      </c>
      <c r="D209" t="s">
        <v>159</v>
      </c>
      <c r="E209" s="9">
        <v>4562342690067</v>
      </c>
      <c r="F209">
        <v>0</v>
      </c>
      <c r="G209">
        <v>0</v>
      </c>
      <c r="H209" t="s">
        <v>23</v>
      </c>
      <c r="I209" t="s">
        <v>19</v>
      </c>
      <c r="J209" t="s">
        <v>329</v>
      </c>
      <c r="K209">
        <v>50</v>
      </c>
      <c r="L209">
        <v>0</v>
      </c>
      <c r="M209">
        <v>0</v>
      </c>
      <c r="N209">
        <v>0</v>
      </c>
    </row>
    <row r="210" spans="1:14" x14ac:dyDescent="0.15">
      <c r="A210" t="str">
        <f t="shared" si="5"/>
        <v>201947_284_4562342690074</v>
      </c>
      <c r="B210">
        <v>201947</v>
      </c>
      <c r="C210">
        <v>284</v>
      </c>
      <c r="D210" t="s">
        <v>159</v>
      </c>
      <c r="E210" s="9">
        <v>4562342690074</v>
      </c>
      <c r="F210">
        <v>0</v>
      </c>
      <c r="G210">
        <v>0</v>
      </c>
      <c r="H210" t="s">
        <v>24</v>
      </c>
      <c r="I210" t="s">
        <v>19</v>
      </c>
      <c r="J210" t="s">
        <v>329</v>
      </c>
      <c r="K210">
        <v>50</v>
      </c>
      <c r="L210">
        <v>0</v>
      </c>
      <c r="M210">
        <v>0</v>
      </c>
      <c r="N210">
        <v>0</v>
      </c>
    </row>
    <row r="211" spans="1:14" x14ac:dyDescent="0.15">
      <c r="A211" t="str">
        <f t="shared" si="5"/>
        <v>201947_284_4562342690081</v>
      </c>
      <c r="B211">
        <v>201947</v>
      </c>
      <c r="C211">
        <v>284</v>
      </c>
      <c r="D211" t="s">
        <v>159</v>
      </c>
      <c r="E211" s="9">
        <v>4562342690081</v>
      </c>
      <c r="F211">
        <v>0</v>
      </c>
      <c r="G211">
        <v>0</v>
      </c>
      <c r="H211" t="s">
        <v>25</v>
      </c>
      <c r="I211" t="s">
        <v>19</v>
      </c>
      <c r="J211" t="s">
        <v>329</v>
      </c>
      <c r="K211">
        <v>20</v>
      </c>
      <c r="L211">
        <v>0</v>
      </c>
      <c r="M211">
        <v>0</v>
      </c>
      <c r="N211">
        <v>0</v>
      </c>
    </row>
    <row r="212" spans="1:14" x14ac:dyDescent="0.15">
      <c r="A212" t="str">
        <f t="shared" si="5"/>
        <v>201947_298_4562342690029</v>
      </c>
      <c r="B212">
        <v>201947</v>
      </c>
      <c r="C212">
        <v>298</v>
      </c>
      <c r="D212" t="s">
        <v>160</v>
      </c>
      <c r="E212" s="9">
        <v>4562342690029</v>
      </c>
      <c r="F212">
        <v>0</v>
      </c>
      <c r="G212">
        <v>0</v>
      </c>
      <c r="H212" t="s">
        <v>18</v>
      </c>
      <c r="I212" t="s">
        <v>19</v>
      </c>
      <c r="J212" t="s">
        <v>329</v>
      </c>
      <c r="K212">
        <v>40</v>
      </c>
      <c r="L212">
        <v>0</v>
      </c>
      <c r="M212">
        <v>0</v>
      </c>
      <c r="N212">
        <v>0</v>
      </c>
    </row>
    <row r="213" spans="1:14" x14ac:dyDescent="0.15">
      <c r="A213" t="str">
        <f t="shared" si="5"/>
        <v>201947_298_4562342690036</v>
      </c>
      <c r="B213">
        <v>201947</v>
      </c>
      <c r="C213">
        <v>298</v>
      </c>
      <c r="D213" t="s">
        <v>160</v>
      </c>
      <c r="E213" s="9">
        <v>4562342690036</v>
      </c>
      <c r="F213">
        <v>0</v>
      </c>
      <c r="G213">
        <v>0</v>
      </c>
      <c r="H213" t="s">
        <v>20</v>
      </c>
      <c r="I213" t="s">
        <v>19</v>
      </c>
      <c r="J213" t="s">
        <v>329</v>
      </c>
      <c r="K213">
        <v>20</v>
      </c>
      <c r="L213">
        <v>0</v>
      </c>
      <c r="M213">
        <v>0</v>
      </c>
      <c r="N213">
        <v>0</v>
      </c>
    </row>
    <row r="214" spans="1:14" x14ac:dyDescent="0.15">
      <c r="A214" t="str">
        <f t="shared" si="5"/>
        <v>201947_298_4562342690043</v>
      </c>
      <c r="B214">
        <v>201947</v>
      </c>
      <c r="C214">
        <v>298</v>
      </c>
      <c r="D214" t="s">
        <v>160</v>
      </c>
      <c r="E214" s="9">
        <v>4562342690043</v>
      </c>
      <c r="F214">
        <v>0</v>
      </c>
      <c r="G214">
        <v>0</v>
      </c>
      <c r="H214" t="s">
        <v>21</v>
      </c>
      <c r="I214" t="s">
        <v>19</v>
      </c>
      <c r="J214" t="s">
        <v>329</v>
      </c>
      <c r="K214">
        <v>50</v>
      </c>
      <c r="L214">
        <v>0</v>
      </c>
      <c r="M214">
        <v>0</v>
      </c>
      <c r="N214">
        <v>0</v>
      </c>
    </row>
    <row r="215" spans="1:14" x14ac:dyDescent="0.15">
      <c r="A215" t="str">
        <f t="shared" si="5"/>
        <v>201947_298_4562342690050</v>
      </c>
      <c r="B215">
        <v>201947</v>
      </c>
      <c r="C215">
        <v>298</v>
      </c>
      <c r="D215" t="s">
        <v>160</v>
      </c>
      <c r="E215" s="9">
        <v>4562342690050</v>
      </c>
      <c r="F215">
        <v>0</v>
      </c>
      <c r="G215">
        <v>0</v>
      </c>
      <c r="H215" t="s">
        <v>22</v>
      </c>
      <c r="I215" t="s">
        <v>19</v>
      </c>
      <c r="J215" t="s">
        <v>329</v>
      </c>
      <c r="K215">
        <v>20</v>
      </c>
      <c r="L215">
        <v>0</v>
      </c>
      <c r="M215">
        <v>0</v>
      </c>
      <c r="N215">
        <v>0</v>
      </c>
    </row>
    <row r="216" spans="1:14" x14ac:dyDescent="0.15">
      <c r="A216" t="str">
        <f t="shared" si="5"/>
        <v>201947_298_4562342690067</v>
      </c>
      <c r="B216">
        <v>201947</v>
      </c>
      <c r="C216">
        <v>298</v>
      </c>
      <c r="D216" t="s">
        <v>160</v>
      </c>
      <c r="E216" s="9">
        <v>4562342690067</v>
      </c>
      <c r="F216">
        <v>0</v>
      </c>
      <c r="G216">
        <v>0</v>
      </c>
      <c r="H216" t="s">
        <v>23</v>
      </c>
      <c r="I216" t="s">
        <v>19</v>
      </c>
      <c r="J216" t="s">
        <v>329</v>
      </c>
      <c r="K216">
        <v>50</v>
      </c>
      <c r="L216">
        <v>0</v>
      </c>
      <c r="M216">
        <v>0</v>
      </c>
      <c r="N216">
        <v>0</v>
      </c>
    </row>
    <row r="217" spans="1:14" x14ac:dyDescent="0.15">
      <c r="A217" t="str">
        <f t="shared" ref="A217:A280" si="6">B217&amp;"_"&amp;C217&amp;"_"&amp;E217</f>
        <v>201947_298_4562342690074</v>
      </c>
      <c r="B217">
        <v>201947</v>
      </c>
      <c r="C217">
        <v>298</v>
      </c>
      <c r="D217" t="s">
        <v>160</v>
      </c>
      <c r="E217" s="9">
        <v>4562342690074</v>
      </c>
      <c r="F217">
        <v>0</v>
      </c>
      <c r="G217">
        <v>0</v>
      </c>
      <c r="H217" t="s">
        <v>24</v>
      </c>
      <c r="I217" t="s">
        <v>19</v>
      </c>
      <c r="J217" t="s">
        <v>329</v>
      </c>
      <c r="K217">
        <v>50</v>
      </c>
      <c r="L217">
        <v>0</v>
      </c>
      <c r="M217">
        <v>0</v>
      </c>
      <c r="N217">
        <v>0</v>
      </c>
    </row>
    <row r="218" spans="1:14" x14ac:dyDescent="0.15">
      <c r="A218" t="str">
        <f t="shared" si="6"/>
        <v>201947_298_4562342690081</v>
      </c>
      <c r="B218">
        <v>201947</v>
      </c>
      <c r="C218">
        <v>298</v>
      </c>
      <c r="D218" t="s">
        <v>160</v>
      </c>
      <c r="E218" s="9">
        <v>4562342690081</v>
      </c>
      <c r="F218">
        <v>0</v>
      </c>
      <c r="G218">
        <v>0</v>
      </c>
      <c r="H218" t="s">
        <v>25</v>
      </c>
      <c r="I218" t="s">
        <v>19</v>
      </c>
      <c r="J218" t="s">
        <v>329</v>
      </c>
      <c r="K218">
        <v>20</v>
      </c>
      <c r="L218">
        <v>0</v>
      </c>
      <c r="M218">
        <v>0</v>
      </c>
      <c r="N218">
        <v>0</v>
      </c>
    </row>
    <row r="219" spans="1:14" x14ac:dyDescent="0.15">
      <c r="A219" t="str">
        <f t="shared" si="6"/>
        <v>201947_319_4562342690029</v>
      </c>
      <c r="B219">
        <v>201947</v>
      </c>
      <c r="C219">
        <v>319</v>
      </c>
      <c r="D219" t="s">
        <v>161</v>
      </c>
      <c r="E219" s="9">
        <v>4562342690029</v>
      </c>
      <c r="F219">
        <v>0</v>
      </c>
      <c r="G219">
        <v>0</v>
      </c>
      <c r="H219" t="s">
        <v>18</v>
      </c>
      <c r="I219" t="s">
        <v>19</v>
      </c>
      <c r="J219" t="s">
        <v>329</v>
      </c>
      <c r="K219">
        <v>40</v>
      </c>
      <c r="L219">
        <v>0</v>
      </c>
      <c r="M219">
        <v>0</v>
      </c>
      <c r="N219">
        <v>0</v>
      </c>
    </row>
    <row r="220" spans="1:14" x14ac:dyDescent="0.15">
      <c r="A220" t="str">
        <f t="shared" si="6"/>
        <v>201947_319_4562342690036</v>
      </c>
      <c r="B220">
        <v>201947</v>
      </c>
      <c r="C220">
        <v>319</v>
      </c>
      <c r="D220" t="s">
        <v>161</v>
      </c>
      <c r="E220" s="9">
        <v>4562342690036</v>
      </c>
      <c r="F220">
        <v>0</v>
      </c>
      <c r="G220">
        <v>0</v>
      </c>
      <c r="H220" t="s">
        <v>20</v>
      </c>
      <c r="I220" t="s">
        <v>19</v>
      </c>
      <c r="J220" t="s">
        <v>329</v>
      </c>
      <c r="K220">
        <v>20</v>
      </c>
      <c r="L220">
        <v>0</v>
      </c>
      <c r="M220">
        <v>0</v>
      </c>
      <c r="N220">
        <v>0</v>
      </c>
    </row>
    <row r="221" spans="1:14" x14ac:dyDescent="0.15">
      <c r="A221" t="str">
        <f t="shared" si="6"/>
        <v>201947_319_4562342690043</v>
      </c>
      <c r="B221">
        <v>201947</v>
      </c>
      <c r="C221">
        <v>319</v>
      </c>
      <c r="D221" t="s">
        <v>161</v>
      </c>
      <c r="E221" s="9">
        <v>4562342690043</v>
      </c>
      <c r="F221">
        <v>0</v>
      </c>
      <c r="G221">
        <v>0</v>
      </c>
      <c r="H221" t="s">
        <v>21</v>
      </c>
      <c r="I221" t="s">
        <v>19</v>
      </c>
      <c r="J221" t="s">
        <v>329</v>
      </c>
      <c r="K221">
        <v>50</v>
      </c>
      <c r="L221">
        <v>0</v>
      </c>
      <c r="M221">
        <v>0</v>
      </c>
      <c r="N221">
        <v>0</v>
      </c>
    </row>
    <row r="222" spans="1:14" x14ac:dyDescent="0.15">
      <c r="A222" t="str">
        <f t="shared" si="6"/>
        <v>201947_319_4562342690050</v>
      </c>
      <c r="B222">
        <v>201947</v>
      </c>
      <c r="C222">
        <v>319</v>
      </c>
      <c r="D222" t="s">
        <v>161</v>
      </c>
      <c r="E222" s="9">
        <v>4562342690050</v>
      </c>
      <c r="F222">
        <v>0</v>
      </c>
      <c r="G222">
        <v>0</v>
      </c>
      <c r="H222" t="s">
        <v>22</v>
      </c>
      <c r="I222" t="s">
        <v>19</v>
      </c>
      <c r="J222" t="s">
        <v>329</v>
      </c>
      <c r="K222">
        <v>20</v>
      </c>
      <c r="L222">
        <v>0</v>
      </c>
      <c r="M222">
        <v>0</v>
      </c>
      <c r="N222">
        <v>0</v>
      </c>
    </row>
    <row r="223" spans="1:14" x14ac:dyDescent="0.15">
      <c r="A223" t="str">
        <f t="shared" si="6"/>
        <v>201947_319_4562342690067</v>
      </c>
      <c r="B223">
        <v>201947</v>
      </c>
      <c r="C223">
        <v>319</v>
      </c>
      <c r="D223" t="s">
        <v>161</v>
      </c>
      <c r="E223" s="9">
        <v>4562342690067</v>
      </c>
      <c r="F223">
        <v>0</v>
      </c>
      <c r="G223">
        <v>0</v>
      </c>
      <c r="H223" t="s">
        <v>23</v>
      </c>
      <c r="I223" t="s">
        <v>19</v>
      </c>
      <c r="J223" t="s">
        <v>329</v>
      </c>
      <c r="K223">
        <v>49</v>
      </c>
      <c r="L223">
        <v>1</v>
      </c>
      <c r="M223">
        <v>0</v>
      </c>
      <c r="N223">
        <v>0</v>
      </c>
    </row>
    <row r="224" spans="1:14" x14ac:dyDescent="0.15">
      <c r="A224" t="str">
        <f t="shared" si="6"/>
        <v>201947_319_4562342690074</v>
      </c>
      <c r="B224">
        <v>201947</v>
      </c>
      <c r="C224">
        <v>319</v>
      </c>
      <c r="D224" t="s">
        <v>161</v>
      </c>
      <c r="E224" s="9">
        <v>4562342690074</v>
      </c>
      <c r="F224">
        <v>0</v>
      </c>
      <c r="G224">
        <v>0</v>
      </c>
      <c r="H224" t="s">
        <v>24</v>
      </c>
      <c r="I224" t="s">
        <v>19</v>
      </c>
      <c r="J224" t="s">
        <v>329</v>
      </c>
      <c r="K224">
        <v>49</v>
      </c>
      <c r="L224">
        <v>1</v>
      </c>
      <c r="M224">
        <v>0</v>
      </c>
      <c r="N224">
        <v>0</v>
      </c>
    </row>
    <row r="225" spans="1:14" x14ac:dyDescent="0.15">
      <c r="A225" t="str">
        <f t="shared" si="6"/>
        <v>201947_319_4562342690081</v>
      </c>
      <c r="B225">
        <v>201947</v>
      </c>
      <c r="C225">
        <v>319</v>
      </c>
      <c r="D225" t="s">
        <v>161</v>
      </c>
      <c r="E225" s="9">
        <v>4562342690081</v>
      </c>
      <c r="F225">
        <v>0</v>
      </c>
      <c r="G225">
        <v>0</v>
      </c>
      <c r="H225" t="s">
        <v>25</v>
      </c>
      <c r="I225" t="s">
        <v>19</v>
      </c>
      <c r="J225" t="s">
        <v>329</v>
      </c>
      <c r="K225">
        <v>20</v>
      </c>
      <c r="L225">
        <v>0</v>
      </c>
      <c r="M225">
        <v>0</v>
      </c>
      <c r="N225">
        <v>0</v>
      </c>
    </row>
    <row r="226" spans="1:14" x14ac:dyDescent="0.15">
      <c r="A226" t="str">
        <f t="shared" si="6"/>
        <v>201947_325_4562342690029</v>
      </c>
      <c r="B226">
        <v>201947</v>
      </c>
      <c r="C226">
        <v>325</v>
      </c>
      <c r="D226" t="s">
        <v>162</v>
      </c>
      <c r="E226" s="9">
        <v>4562342690029</v>
      </c>
      <c r="F226">
        <v>0</v>
      </c>
      <c r="G226">
        <v>0</v>
      </c>
      <c r="H226" t="s">
        <v>18</v>
      </c>
      <c r="I226" t="s">
        <v>19</v>
      </c>
      <c r="J226" t="s">
        <v>329</v>
      </c>
      <c r="K226">
        <v>40</v>
      </c>
      <c r="L226">
        <v>0</v>
      </c>
      <c r="M226">
        <v>0</v>
      </c>
      <c r="N226">
        <v>0</v>
      </c>
    </row>
    <row r="227" spans="1:14" x14ac:dyDescent="0.15">
      <c r="A227" t="str">
        <f t="shared" si="6"/>
        <v>201947_325_4562342690036</v>
      </c>
      <c r="B227">
        <v>201947</v>
      </c>
      <c r="C227">
        <v>325</v>
      </c>
      <c r="D227" t="s">
        <v>162</v>
      </c>
      <c r="E227" s="9">
        <v>4562342690036</v>
      </c>
      <c r="F227">
        <v>0</v>
      </c>
      <c r="G227">
        <v>0</v>
      </c>
      <c r="H227" t="s">
        <v>20</v>
      </c>
      <c r="I227" t="s">
        <v>19</v>
      </c>
      <c r="J227" t="s">
        <v>329</v>
      </c>
      <c r="K227">
        <v>20</v>
      </c>
      <c r="L227">
        <v>0</v>
      </c>
      <c r="M227">
        <v>0</v>
      </c>
      <c r="N227">
        <v>0</v>
      </c>
    </row>
    <row r="228" spans="1:14" x14ac:dyDescent="0.15">
      <c r="A228" t="str">
        <f t="shared" si="6"/>
        <v>201947_325_4562342690043</v>
      </c>
      <c r="B228">
        <v>201947</v>
      </c>
      <c r="C228">
        <v>325</v>
      </c>
      <c r="D228" t="s">
        <v>162</v>
      </c>
      <c r="E228" s="9">
        <v>4562342690043</v>
      </c>
      <c r="F228">
        <v>0</v>
      </c>
      <c r="G228">
        <v>0</v>
      </c>
      <c r="H228" t="s">
        <v>21</v>
      </c>
      <c r="I228" t="s">
        <v>19</v>
      </c>
      <c r="J228" t="s">
        <v>329</v>
      </c>
      <c r="K228">
        <v>50</v>
      </c>
      <c r="L228">
        <v>0</v>
      </c>
      <c r="M228">
        <v>0</v>
      </c>
      <c r="N228">
        <v>0</v>
      </c>
    </row>
    <row r="229" spans="1:14" x14ac:dyDescent="0.15">
      <c r="A229" t="str">
        <f t="shared" si="6"/>
        <v>201947_325_4562342690050</v>
      </c>
      <c r="B229">
        <v>201947</v>
      </c>
      <c r="C229">
        <v>325</v>
      </c>
      <c r="D229" t="s">
        <v>162</v>
      </c>
      <c r="E229" s="9">
        <v>4562342690050</v>
      </c>
      <c r="F229">
        <v>0</v>
      </c>
      <c r="G229">
        <v>0</v>
      </c>
      <c r="H229" t="s">
        <v>22</v>
      </c>
      <c r="I229" t="s">
        <v>19</v>
      </c>
      <c r="J229" t="s">
        <v>329</v>
      </c>
      <c r="K229">
        <v>20</v>
      </c>
      <c r="L229">
        <v>0</v>
      </c>
      <c r="M229">
        <v>0</v>
      </c>
      <c r="N229">
        <v>0</v>
      </c>
    </row>
    <row r="230" spans="1:14" x14ac:dyDescent="0.15">
      <c r="A230" t="str">
        <f t="shared" si="6"/>
        <v>201947_325_4562342690067</v>
      </c>
      <c r="B230">
        <v>201947</v>
      </c>
      <c r="C230">
        <v>325</v>
      </c>
      <c r="D230" t="s">
        <v>162</v>
      </c>
      <c r="E230" s="9">
        <v>4562342690067</v>
      </c>
      <c r="F230">
        <v>0</v>
      </c>
      <c r="G230">
        <v>0</v>
      </c>
      <c r="H230" t="s">
        <v>23</v>
      </c>
      <c r="I230" t="s">
        <v>19</v>
      </c>
      <c r="J230" t="s">
        <v>329</v>
      </c>
      <c r="K230">
        <v>50</v>
      </c>
      <c r="L230">
        <v>0</v>
      </c>
      <c r="M230">
        <v>0</v>
      </c>
      <c r="N230">
        <v>0</v>
      </c>
    </row>
    <row r="231" spans="1:14" x14ac:dyDescent="0.15">
      <c r="A231" t="str">
        <f t="shared" si="6"/>
        <v>201947_325_4562342690074</v>
      </c>
      <c r="B231">
        <v>201947</v>
      </c>
      <c r="C231">
        <v>325</v>
      </c>
      <c r="D231" t="s">
        <v>162</v>
      </c>
      <c r="E231" s="9">
        <v>4562342690074</v>
      </c>
      <c r="F231">
        <v>0</v>
      </c>
      <c r="G231">
        <v>0</v>
      </c>
      <c r="H231" t="s">
        <v>24</v>
      </c>
      <c r="I231" t="s">
        <v>19</v>
      </c>
      <c r="J231" t="s">
        <v>329</v>
      </c>
      <c r="K231">
        <v>50</v>
      </c>
      <c r="L231">
        <v>0</v>
      </c>
      <c r="M231">
        <v>0</v>
      </c>
      <c r="N231">
        <v>0</v>
      </c>
    </row>
    <row r="232" spans="1:14" x14ac:dyDescent="0.15">
      <c r="A232" t="str">
        <f t="shared" si="6"/>
        <v>201947_325_4562342690081</v>
      </c>
      <c r="B232">
        <v>201947</v>
      </c>
      <c r="C232">
        <v>325</v>
      </c>
      <c r="D232" t="s">
        <v>162</v>
      </c>
      <c r="E232" s="9">
        <v>4562342690081</v>
      </c>
      <c r="F232">
        <v>0</v>
      </c>
      <c r="G232">
        <v>0</v>
      </c>
      <c r="H232" t="s">
        <v>25</v>
      </c>
      <c r="I232" t="s">
        <v>19</v>
      </c>
      <c r="J232" t="s">
        <v>329</v>
      </c>
      <c r="K232">
        <v>20</v>
      </c>
      <c r="L232">
        <v>0</v>
      </c>
      <c r="M232">
        <v>0</v>
      </c>
      <c r="N232">
        <v>0</v>
      </c>
    </row>
    <row r="233" spans="1:14" x14ac:dyDescent="0.15">
      <c r="A233" t="str">
        <f t="shared" si="6"/>
        <v>201947_329_4562342690029</v>
      </c>
      <c r="B233">
        <v>201947</v>
      </c>
      <c r="C233">
        <v>329</v>
      </c>
      <c r="D233" t="s">
        <v>163</v>
      </c>
      <c r="E233" s="9">
        <v>4562342690029</v>
      </c>
      <c r="F233">
        <v>0</v>
      </c>
      <c r="G233">
        <v>0</v>
      </c>
      <c r="H233" t="s">
        <v>18</v>
      </c>
      <c r="I233" t="s">
        <v>19</v>
      </c>
      <c r="J233" t="s">
        <v>329</v>
      </c>
      <c r="K233">
        <v>40</v>
      </c>
      <c r="L233">
        <v>0</v>
      </c>
      <c r="M233">
        <v>0</v>
      </c>
      <c r="N233">
        <v>0</v>
      </c>
    </row>
    <row r="234" spans="1:14" x14ac:dyDescent="0.15">
      <c r="A234" t="str">
        <f t="shared" si="6"/>
        <v>201947_329_4562342690036</v>
      </c>
      <c r="B234">
        <v>201947</v>
      </c>
      <c r="C234">
        <v>329</v>
      </c>
      <c r="D234" t="s">
        <v>163</v>
      </c>
      <c r="E234" s="9">
        <v>4562342690036</v>
      </c>
      <c r="F234">
        <v>0</v>
      </c>
      <c r="G234">
        <v>0</v>
      </c>
      <c r="H234" t="s">
        <v>20</v>
      </c>
      <c r="I234" t="s">
        <v>19</v>
      </c>
      <c r="J234" t="s">
        <v>329</v>
      </c>
      <c r="K234">
        <v>20</v>
      </c>
      <c r="L234">
        <v>0</v>
      </c>
      <c r="M234">
        <v>0</v>
      </c>
      <c r="N234">
        <v>0</v>
      </c>
    </row>
    <row r="235" spans="1:14" x14ac:dyDescent="0.15">
      <c r="A235" t="str">
        <f t="shared" si="6"/>
        <v>201947_329_4562342690043</v>
      </c>
      <c r="B235">
        <v>201947</v>
      </c>
      <c r="C235">
        <v>329</v>
      </c>
      <c r="D235" t="s">
        <v>163</v>
      </c>
      <c r="E235" s="9">
        <v>4562342690043</v>
      </c>
      <c r="F235">
        <v>0</v>
      </c>
      <c r="G235">
        <v>0</v>
      </c>
      <c r="H235" t="s">
        <v>21</v>
      </c>
      <c r="I235" t="s">
        <v>19</v>
      </c>
      <c r="J235" t="s">
        <v>329</v>
      </c>
      <c r="K235">
        <v>50</v>
      </c>
      <c r="L235">
        <v>0</v>
      </c>
      <c r="M235">
        <v>0</v>
      </c>
      <c r="N235">
        <v>0</v>
      </c>
    </row>
    <row r="236" spans="1:14" x14ac:dyDescent="0.15">
      <c r="A236" t="str">
        <f t="shared" si="6"/>
        <v>201947_329_4562342690050</v>
      </c>
      <c r="B236">
        <v>201947</v>
      </c>
      <c r="C236">
        <v>329</v>
      </c>
      <c r="D236" t="s">
        <v>163</v>
      </c>
      <c r="E236" s="9">
        <v>4562342690050</v>
      </c>
      <c r="F236">
        <v>0</v>
      </c>
      <c r="G236">
        <v>0</v>
      </c>
      <c r="H236" t="s">
        <v>22</v>
      </c>
      <c r="I236" t="s">
        <v>19</v>
      </c>
      <c r="J236" t="s">
        <v>329</v>
      </c>
      <c r="K236">
        <v>20</v>
      </c>
      <c r="L236">
        <v>0</v>
      </c>
      <c r="M236">
        <v>0</v>
      </c>
      <c r="N236">
        <v>0</v>
      </c>
    </row>
    <row r="237" spans="1:14" x14ac:dyDescent="0.15">
      <c r="A237" t="str">
        <f t="shared" si="6"/>
        <v>201947_329_4562342690067</v>
      </c>
      <c r="B237">
        <v>201947</v>
      </c>
      <c r="C237">
        <v>329</v>
      </c>
      <c r="D237" t="s">
        <v>163</v>
      </c>
      <c r="E237" s="9">
        <v>4562342690067</v>
      </c>
      <c r="F237">
        <v>0</v>
      </c>
      <c r="G237">
        <v>0</v>
      </c>
      <c r="H237" t="s">
        <v>23</v>
      </c>
      <c r="I237" t="s">
        <v>19</v>
      </c>
      <c r="J237" t="s">
        <v>329</v>
      </c>
      <c r="K237">
        <v>50</v>
      </c>
      <c r="L237">
        <v>0</v>
      </c>
      <c r="M237">
        <v>0</v>
      </c>
      <c r="N237">
        <v>0</v>
      </c>
    </row>
    <row r="238" spans="1:14" x14ac:dyDescent="0.15">
      <c r="A238" t="str">
        <f t="shared" si="6"/>
        <v>201947_329_4562342690074</v>
      </c>
      <c r="B238">
        <v>201947</v>
      </c>
      <c r="C238">
        <v>329</v>
      </c>
      <c r="D238" t="s">
        <v>163</v>
      </c>
      <c r="E238" s="9">
        <v>4562342690074</v>
      </c>
      <c r="F238">
        <v>0</v>
      </c>
      <c r="G238">
        <v>0</v>
      </c>
      <c r="H238" t="s">
        <v>24</v>
      </c>
      <c r="I238" t="s">
        <v>19</v>
      </c>
      <c r="J238" t="s">
        <v>329</v>
      </c>
      <c r="K238">
        <v>50</v>
      </c>
      <c r="L238">
        <v>0</v>
      </c>
      <c r="M238">
        <v>0</v>
      </c>
      <c r="N238">
        <v>0</v>
      </c>
    </row>
    <row r="239" spans="1:14" x14ac:dyDescent="0.15">
      <c r="A239" t="str">
        <f t="shared" si="6"/>
        <v>201947_329_4562342690081</v>
      </c>
      <c r="B239">
        <v>201947</v>
      </c>
      <c r="C239">
        <v>329</v>
      </c>
      <c r="D239" t="s">
        <v>163</v>
      </c>
      <c r="E239" s="9">
        <v>4562342690081</v>
      </c>
      <c r="F239">
        <v>0</v>
      </c>
      <c r="G239">
        <v>0</v>
      </c>
      <c r="H239" t="s">
        <v>25</v>
      </c>
      <c r="I239" t="s">
        <v>19</v>
      </c>
      <c r="J239" t="s">
        <v>329</v>
      </c>
      <c r="K239">
        <v>20</v>
      </c>
      <c r="L239">
        <v>0</v>
      </c>
      <c r="M239">
        <v>0</v>
      </c>
      <c r="N239">
        <v>0</v>
      </c>
    </row>
    <row r="240" spans="1:14" x14ac:dyDescent="0.15">
      <c r="A240" t="str">
        <f t="shared" si="6"/>
        <v>201947_340_4562342690029</v>
      </c>
      <c r="B240">
        <v>201947</v>
      </c>
      <c r="C240">
        <v>340</v>
      </c>
      <c r="D240" t="s">
        <v>164</v>
      </c>
      <c r="E240" s="9">
        <v>4562342690029</v>
      </c>
      <c r="F240">
        <v>0</v>
      </c>
      <c r="G240">
        <v>0</v>
      </c>
      <c r="H240" t="s">
        <v>18</v>
      </c>
      <c r="I240" t="s">
        <v>19</v>
      </c>
      <c r="J240" t="s">
        <v>329</v>
      </c>
      <c r="K240">
        <v>40</v>
      </c>
      <c r="L240">
        <v>0</v>
      </c>
      <c r="M240">
        <v>0</v>
      </c>
      <c r="N240">
        <v>0</v>
      </c>
    </row>
    <row r="241" spans="1:14" x14ac:dyDescent="0.15">
      <c r="A241" t="str">
        <f t="shared" si="6"/>
        <v>201947_340_4562342690036</v>
      </c>
      <c r="B241">
        <v>201947</v>
      </c>
      <c r="C241">
        <v>340</v>
      </c>
      <c r="D241" t="s">
        <v>164</v>
      </c>
      <c r="E241" s="9">
        <v>4562342690036</v>
      </c>
      <c r="F241">
        <v>0</v>
      </c>
      <c r="G241">
        <v>0</v>
      </c>
      <c r="H241" t="s">
        <v>20</v>
      </c>
      <c r="I241" t="s">
        <v>19</v>
      </c>
      <c r="J241" t="s">
        <v>329</v>
      </c>
      <c r="K241">
        <v>20</v>
      </c>
      <c r="L241">
        <v>0</v>
      </c>
      <c r="M241">
        <v>0</v>
      </c>
      <c r="N241">
        <v>0</v>
      </c>
    </row>
    <row r="242" spans="1:14" x14ac:dyDescent="0.15">
      <c r="A242" t="str">
        <f t="shared" si="6"/>
        <v>201947_340_4562342690043</v>
      </c>
      <c r="B242">
        <v>201947</v>
      </c>
      <c r="C242">
        <v>340</v>
      </c>
      <c r="D242" t="s">
        <v>164</v>
      </c>
      <c r="E242" s="9">
        <v>4562342690043</v>
      </c>
      <c r="F242">
        <v>0</v>
      </c>
      <c r="G242">
        <v>0</v>
      </c>
      <c r="H242" t="s">
        <v>21</v>
      </c>
      <c r="I242" t="s">
        <v>19</v>
      </c>
      <c r="J242" t="s">
        <v>329</v>
      </c>
      <c r="K242">
        <v>50</v>
      </c>
      <c r="L242">
        <v>0</v>
      </c>
      <c r="M242">
        <v>0</v>
      </c>
      <c r="N242">
        <v>0</v>
      </c>
    </row>
    <row r="243" spans="1:14" x14ac:dyDescent="0.15">
      <c r="A243" t="str">
        <f t="shared" si="6"/>
        <v>201947_340_4562342690050</v>
      </c>
      <c r="B243">
        <v>201947</v>
      </c>
      <c r="C243">
        <v>340</v>
      </c>
      <c r="D243" t="s">
        <v>164</v>
      </c>
      <c r="E243" s="9">
        <v>4562342690050</v>
      </c>
      <c r="F243">
        <v>0</v>
      </c>
      <c r="G243">
        <v>0</v>
      </c>
      <c r="H243" t="s">
        <v>22</v>
      </c>
      <c r="I243" t="s">
        <v>19</v>
      </c>
      <c r="J243" t="s">
        <v>329</v>
      </c>
      <c r="K243">
        <v>20</v>
      </c>
      <c r="L243">
        <v>0</v>
      </c>
      <c r="M243">
        <v>0</v>
      </c>
      <c r="N243">
        <v>0</v>
      </c>
    </row>
    <row r="244" spans="1:14" x14ac:dyDescent="0.15">
      <c r="A244" t="str">
        <f t="shared" si="6"/>
        <v>201947_340_4562342690067</v>
      </c>
      <c r="B244">
        <v>201947</v>
      </c>
      <c r="C244">
        <v>340</v>
      </c>
      <c r="D244" t="s">
        <v>164</v>
      </c>
      <c r="E244" s="9">
        <v>4562342690067</v>
      </c>
      <c r="F244">
        <v>0</v>
      </c>
      <c r="G244">
        <v>0</v>
      </c>
      <c r="H244" t="s">
        <v>23</v>
      </c>
      <c r="I244" t="s">
        <v>19</v>
      </c>
      <c r="J244" t="s">
        <v>329</v>
      </c>
      <c r="K244">
        <v>50</v>
      </c>
      <c r="L244">
        <v>0</v>
      </c>
      <c r="M244">
        <v>0</v>
      </c>
      <c r="N244">
        <v>0</v>
      </c>
    </row>
    <row r="245" spans="1:14" x14ac:dyDescent="0.15">
      <c r="A245" t="str">
        <f t="shared" si="6"/>
        <v>201947_340_4562342690074</v>
      </c>
      <c r="B245">
        <v>201947</v>
      </c>
      <c r="C245">
        <v>340</v>
      </c>
      <c r="D245" t="s">
        <v>164</v>
      </c>
      <c r="E245" s="9">
        <v>4562342690074</v>
      </c>
      <c r="F245">
        <v>0</v>
      </c>
      <c r="G245">
        <v>0</v>
      </c>
      <c r="H245" t="s">
        <v>24</v>
      </c>
      <c r="I245" t="s">
        <v>19</v>
      </c>
      <c r="J245" t="s">
        <v>329</v>
      </c>
      <c r="K245">
        <v>50</v>
      </c>
      <c r="L245">
        <v>0</v>
      </c>
      <c r="M245">
        <v>0</v>
      </c>
      <c r="N245">
        <v>0</v>
      </c>
    </row>
    <row r="246" spans="1:14" x14ac:dyDescent="0.15">
      <c r="A246" t="str">
        <f t="shared" si="6"/>
        <v>201947_340_4562342690081</v>
      </c>
      <c r="B246">
        <v>201947</v>
      </c>
      <c r="C246">
        <v>340</v>
      </c>
      <c r="D246" t="s">
        <v>164</v>
      </c>
      <c r="E246" s="9">
        <v>4562342690081</v>
      </c>
      <c r="F246">
        <v>0</v>
      </c>
      <c r="G246">
        <v>0</v>
      </c>
      <c r="H246" t="s">
        <v>25</v>
      </c>
      <c r="I246" t="s">
        <v>19</v>
      </c>
      <c r="J246" t="s">
        <v>329</v>
      </c>
      <c r="K246">
        <v>20</v>
      </c>
      <c r="L246">
        <v>0</v>
      </c>
      <c r="M246">
        <v>0</v>
      </c>
      <c r="N246">
        <v>0</v>
      </c>
    </row>
    <row r="247" spans="1:14" x14ac:dyDescent="0.15">
      <c r="A247" t="str">
        <f t="shared" si="6"/>
        <v>201947_344_4562342690029</v>
      </c>
      <c r="B247">
        <v>201947</v>
      </c>
      <c r="C247">
        <v>344</v>
      </c>
      <c r="D247" t="s">
        <v>165</v>
      </c>
      <c r="E247" s="9">
        <v>4562342690029</v>
      </c>
      <c r="F247">
        <v>0</v>
      </c>
      <c r="G247">
        <v>0</v>
      </c>
      <c r="H247" t="s">
        <v>18</v>
      </c>
      <c r="I247" t="s">
        <v>19</v>
      </c>
      <c r="J247" t="s">
        <v>329</v>
      </c>
      <c r="K247">
        <v>40</v>
      </c>
      <c r="L247">
        <v>0</v>
      </c>
      <c r="M247">
        <v>0</v>
      </c>
      <c r="N247">
        <v>0</v>
      </c>
    </row>
    <row r="248" spans="1:14" x14ac:dyDescent="0.15">
      <c r="A248" t="str">
        <f t="shared" si="6"/>
        <v>201947_344_4562342690036</v>
      </c>
      <c r="B248">
        <v>201947</v>
      </c>
      <c r="C248">
        <v>344</v>
      </c>
      <c r="D248" t="s">
        <v>165</v>
      </c>
      <c r="E248" s="9">
        <v>4562342690036</v>
      </c>
      <c r="F248">
        <v>0</v>
      </c>
      <c r="G248">
        <v>0</v>
      </c>
      <c r="H248" t="s">
        <v>20</v>
      </c>
      <c r="I248" t="s">
        <v>19</v>
      </c>
      <c r="J248" t="s">
        <v>329</v>
      </c>
      <c r="K248">
        <v>20</v>
      </c>
      <c r="L248">
        <v>0</v>
      </c>
      <c r="M248">
        <v>0</v>
      </c>
      <c r="N248">
        <v>0</v>
      </c>
    </row>
    <row r="249" spans="1:14" x14ac:dyDescent="0.15">
      <c r="A249" t="str">
        <f t="shared" si="6"/>
        <v>201947_344_4562342690043</v>
      </c>
      <c r="B249">
        <v>201947</v>
      </c>
      <c r="C249">
        <v>344</v>
      </c>
      <c r="D249" t="s">
        <v>165</v>
      </c>
      <c r="E249" s="9">
        <v>4562342690043</v>
      </c>
      <c r="F249">
        <v>0</v>
      </c>
      <c r="G249">
        <v>0</v>
      </c>
      <c r="H249" t="s">
        <v>21</v>
      </c>
      <c r="I249" t="s">
        <v>19</v>
      </c>
      <c r="J249" t="s">
        <v>329</v>
      </c>
      <c r="K249">
        <v>50</v>
      </c>
      <c r="L249">
        <v>0</v>
      </c>
      <c r="M249">
        <v>0</v>
      </c>
      <c r="N249">
        <v>0</v>
      </c>
    </row>
    <row r="250" spans="1:14" x14ac:dyDescent="0.15">
      <c r="A250" t="str">
        <f t="shared" si="6"/>
        <v>201947_344_4562342690050</v>
      </c>
      <c r="B250">
        <v>201947</v>
      </c>
      <c r="C250">
        <v>344</v>
      </c>
      <c r="D250" t="s">
        <v>165</v>
      </c>
      <c r="E250" s="9">
        <v>4562342690050</v>
      </c>
      <c r="F250">
        <v>0</v>
      </c>
      <c r="G250">
        <v>0</v>
      </c>
      <c r="H250" t="s">
        <v>22</v>
      </c>
      <c r="I250" t="s">
        <v>19</v>
      </c>
      <c r="J250" t="s">
        <v>329</v>
      </c>
      <c r="K250">
        <v>20</v>
      </c>
      <c r="L250">
        <v>0</v>
      </c>
      <c r="M250">
        <v>0</v>
      </c>
      <c r="N250">
        <v>0</v>
      </c>
    </row>
    <row r="251" spans="1:14" x14ac:dyDescent="0.15">
      <c r="A251" t="str">
        <f t="shared" si="6"/>
        <v>201947_344_4562342690067</v>
      </c>
      <c r="B251">
        <v>201947</v>
      </c>
      <c r="C251">
        <v>344</v>
      </c>
      <c r="D251" t="s">
        <v>165</v>
      </c>
      <c r="E251" s="9">
        <v>4562342690067</v>
      </c>
      <c r="F251">
        <v>0</v>
      </c>
      <c r="G251">
        <v>0</v>
      </c>
      <c r="H251" t="s">
        <v>23</v>
      </c>
      <c r="I251" t="s">
        <v>19</v>
      </c>
      <c r="J251" t="s">
        <v>329</v>
      </c>
      <c r="K251">
        <v>50</v>
      </c>
      <c r="L251">
        <v>0</v>
      </c>
      <c r="M251">
        <v>0</v>
      </c>
      <c r="N251">
        <v>0</v>
      </c>
    </row>
    <row r="252" spans="1:14" x14ac:dyDescent="0.15">
      <c r="A252" t="str">
        <f t="shared" si="6"/>
        <v>201947_344_4562342690074</v>
      </c>
      <c r="B252">
        <v>201947</v>
      </c>
      <c r="C252">
        <v>344</v>
      </c>
      <c r="D252" t="s">
        <v>165</v>
      </c>
      <c r="E252" s="9">
        <v>4562342690074</v>
      </c>
      <c r="F252">
        <v>0</v>
      </c>
      <c r="G252">
        <v>0</v>
      </c>
      <c r="H252" t="s">
        <v>24</v>
      </c>
      <c r="I252" t="s">
        <v>19</v>
      </c>
      <c r="J252" t="s">
        <v>329</v>
      </c>
      <c r="K252">
        <v>50</v>
      </c>
      <c r="L252">
        <v>0</v>
      </c>
      <c r="M252">
        <v>0</v>
      </c>
      <c r="N252">
        <v>0</v>
      </c>
    </row>
    <row r="253" spans="1:14" x14ac:dyDescent="0.15">
      <c r="A253" t="str">
        <f t="shared" si="6"/>
        <v>201947_344_4562342690081</v>
      </c>
      <c r="B253">
        <v>201947</v>
      </c>
      <c r="C253">
        <v>344</v>
      </c>
      <c r="D253" t="s">
        <v>165</v>
      </c>
      <c r="E253" s="9">
        <v>4562342690081</v>
      </c>
      <c r="F253">
        <v>0</v>
      </c>
      <c r="G253">
        <v>0</v>
      </c>
      <c r="H253" t="s">
        <v>25</v>
      </c>
      <c r="I253" t="s">
        <v>19</v>
      </c>
      <c r="J253" t="s">
        <v>329</v>
      </c>
      <c r="K253">
        <v>20</v>
      </c>
      <c r="L253">
        <v>0</v>
      </c>
      <c r="M253">
        <v>0</v>
      </c>
      <c r="N253">
        <v>0</v>
      </c>
    </row>
    <row r="254" spans="1:14" x14ac:dyDescent="0.15">
      <c r="A254" t="str">
        <f t="shared" si="6"/>
        <v>201947_347_4562342690029</v>
      </c>
      <c r="B254">
        <v>201947</v>
      </c>
      <c r="C254">
        <v>347</v>
      </c>
      <c r="D254" t="s">
        <v>166</v>
      </c>
      <c r="E254" s="9">
        <v>4562342690029</v>
      </c>
      <c r="F254">
        <v>0</v>
      </c>
      <c r="G254">
        <v>0</v>
      </c>
      <c r="H254" t="s">
        <v>18</v>
      </c>
      <c r="I254" t="s">
        <v>19</v>
      </c>
      <c r="J254" t="s">
        <v>329</v>
      </c>
      <c r="K254">
        <v>40</v>
      </c>
      <c r="L254">
        <v>0</v>
      </c>
      <c r="M254">
        <v>0</v>
      </c>
      <c r="N254">
        <v>0</v>
      </c>
    </row>
    <row r="255" spans="1:14" x14ac:dyDescent="0.15">
      <c r="A255" t="str">
        <f t="shared" si="6"/>
        <v>201947_347_4562342690036</v>
      </c>
      <c r="B255">
        <v>201947</v>
      </c>
      <c r="C255">
        <v>347</v>
      </c>
      <c r="D255" t="s">
        <v>166</v>
      </c>
      <c r="E255" s="9">
        <v>4562342690036</v>
      </c>
      <c r="F255">
        <v>0</v>
      </c>
      <c r="G255">
        <v>0</v>
      </c>
      <c r="H255" t="s">
        <v>20</v>
      </c>
      <c r="I255" t="s">
        <v>19</v>
      </c>
      <c r="J255" t="s">
        <v>329</v>
      </c>
      <c r="K255">
        <v>20</v>
      </c>
      <c r="L255">
        <v>0</v>
      </c>
      <c r="M255">
        <v>0</v>
      </c>
      <c r="N255">
        <v>0</v>
      </c>
    </row>
    <row r="256" spans="1:14" x14ac:dyDescent="0.15">
      <c r="A256" t="str">
        <f t="shared" si="6"/>
        <v>201947_347_4562342690043</v>
      </c>
      <c r="B256">
        <v>201947</v>
      </c>
      <c r="C256">
        <v>347</v>
      </c>
      <c r="D256" t="s">
        <v>166</v>
      </c>
      <c r="E256" s="9">
        <v>4562342690043</v>
      </c>
      <c r="F256">
        <v>0</v>
      </c>
      <c r="G256">
        <v>0</v>
      </c>
      <c r="H256" t="s">
        <v>21</v>
      </c>
      <c r="I256" t="s">
        <v>19</v>
      </c>
      <c r="J256" t="s">
        <v>329</v>
      </c>
      <c r="K256">
        <v>50</v>
      </c>
      <c r="L256">
        <v>0</v>
      </c>
      <c r="M256">
        <v>0</v>
      </c>
      <c r="N256">
        <v>0</v>
      </c>
    </row>
    <row r="257" spans="1:14" x14ac:dyDescent="0.15">
      <c r="A257" t="str">
        <f t="shared" si="6"/>
        <v>201947_347_4562342690050</v>
      </c>
      <c r="B257">
        <v>201947</v>
      </c>
      <c r="C257">
        <v>347</v>
      </c>
      <c r="D257" t="s">
        <v>166</v>
      </c>
      <c r="E257" s="9">
        <v>4562342690050</v>
      </c>
      <c r="F257">
        <v>0</v>
      </c>
      <c r="G257">
        <v>0</v>
      </c>
      <c r="H257" t="s">
        <v>22</v>
      </c>
      <c r="I257" t="s">
        <v>19</v>
      </c>
      <c r="J257" t="s">
        <v>329</v>
      </c>
      <c r="K257">
        <v>20</v>
      </c>
      <c r="L257">
        <v>0</v>
      </c>
      <c r="M257">
        <v>0</v>
      </c>
      <c r="N257">
        <v>0</v>
      </c>
    </row>
    <row r="258" spans="1:14" x14ac:dyDescent="0.15">
      <c r="A258" t="str">
        <f t="shared" si="6"/>
        <v>201947_347_4562342690067</v>
      </c>
      <c r="B258">
        <v>201947</v>
      </c>
      <c r="C258">
        <v>347</v>
      </c>
      <c r="D258" t="s">
        <v>166</v>
      </c>
      <c r="E258" s="9">
        <v>4562342690067</v>
      </c>
      <c r="F258">
        <v>0</v>
      </c>
      <c r="G258">
        <v>0</v>
      </c>
      <c r="H258" t="s">
        <v>23</v>
      </c>
      <c r="I258" t="s">
        <v>19</v>
      </c>
      <c r="J258" t="s">
        <v>329</v>
      </c>
      <c r="K258">
        <v>50</v>
      </c>
      <c r="L258">
        <v>0</v>
      </c>
      <c r="M258">
        <v>0</v>
      </c>
      <c r="N258">
        <v>0</v>
      </c>
    </row>
    <row r="259" spans="1:14" x14ac:dyDescent="0.15">
      <c r="A259" t="str">
        <f t="shared" si="6"/>
        <v>201947_347_4562342690074</v>
      </c>
      <c r="B259">
        <v>201947</v>
      </c>
      <c r="C259">
        <v>347</v>
      </c>
      <c r="D259" t="s">
        <v>166</v>
      </c>
      <c r="E259" s="9">
        <v>4562342690074</v>
      </c>
      <c r="F259">
        <v>0</v>
      </c>
      <c r="G259">
        <v>0</v>
      </c>
      <c r="H259" t="s">
        <v>24</v>
      </c>
      <c r="I259" t="s">
        <v>19</v>
      </c>
      <c r="J259" t="s">
        <v>329</v>
      </c>
      <c r="K259">
        <v>50</v>
      </c>
      <c r="L259">
        <v>0</v>
      </c>
      <c r="M259">
        <v>0</v>
      </c>
      <c r="N259">
        <v>0</v>
      </c>
    </row>
    <row r="260" spans="1:14" x14ac:dyDescent="0.15">
      <c r="A260" t="str">
        <f t="shared" si="6"/>
        <v>201947_347_4562342690081</v>
      </c>
      <c r="B260">
        <v>201947</v>
      </c>
      <c r="C260">
        <v>347</v>
      </c>
      <c r="D260" t="s">
        <v>166</v>
      </c>
      <c r="E260" s="9">
        <v>4562342690081</v>
      </c>
      <c r="F260">
        <v>0</v>
      </c>
      <c r="G260">
        <v>0</v>
      </c>
      <c r="H260" t="s">
        <v>25</v>
      </c>
      <c r="I260" t="s">
        <v>19</v>
      </c>
      <c r="J260" t="s">
        <v>329</v>
      </c>
      <c r="K260">
        <v>20</v>
      </c>
      <c r="L260">
        <v>0</v>
      </c>
      <c r="M260">
        <v>0</v>
      </c>
      <c r="N260">
        <v>0</v>
      </c>
    </row>
    <row r="261" spans="1:14" x14ac:dyDescent="0.15">
      <c r="A261" t="str">
        <f t="shared" si="6"/>
        <v>201947_354_4562342690029</v>
      </c>
      <c r="B261">
        <v>201947</v>
      </c>
      <c r="C261">
        <v>354</v>
      </c>
      <c r="D261" t="s">
        <v>167</v>
      </c>
      <c r="E261" s="9">
        <v>4562342690029</v>
      </c>
      <c r="F261">
        <v>0</v>
      </c>
      <c r="G261">
        <v>0</v>
      </c>
      <c r="H261" t="s">
        <v>18</v>
      </c>
      <c r="I261" t="s">
        <v>19</v>
      </c>
      <c r="J261" t="s">
        <v>329</v>
      </c>
      <c r="K261">
        <v>40</v>
      </c>
      <c r="L261">
        <v>0</v>
      </c>
      <c r="M261">
        <v>0</v>
      </c>
      <c r="N261">
        <v>0</v>
      </c>
    </row>
    <row r="262" spans="1:14" x14ac:dyDescent="0.15">
      <c r="A262" t="str">
        <f t="shared" si="6"/>
        <v>201947_354_4562342690036</v>
      </c>
      <c r="B262">
        <v>201947</v>
      </c>
      <c r="C262">
        <v>354</v>
      </c>
      <c r="D262" t="s">
        <v>167</v>
      </c>
      <c r="E262" s="9">
        <v>4562342690036</v>
      </c>
      <c r="F262">
        <v>0</v>
      </c>
      <c r="G262">
        <v>0</v>
      </c>
      <c r="H262" t="s">
        <v>20</v>
      </c>
      <c r="I262" t="s">
        <v>19</v>
      </c>
      <c r="J262" t="s">
        <v>329</v>
      </c>
      <c r="K262">
        <v>20</v>
      </c>
      <c r="L262">
        <v>0</v>
      </c>
      <c r="M262">
        <v>0</v>
      </c>
      <c r="N262">
        <v>0</v>
      </c>
    </row>
    <row r="263" spans="1:14" x14ac:dyDescent="0.15">
      <c r="A263" t="str">
        <f t="shared" si="6"/>
        <v>201947_354_4562342690043</v>
      </c>
      <c r="B263">
        <v>201947</v>
      </c>
      <c r="C263">
        <v>354</v>
      </c>
      <c r="D263" t="s">
        <v>167</v>
      </c>
      <c r="E263" s="9">
        <v>4562342690043</v>
      </c>
      <c r="F263">
        <v>0</v>
      </c>
      <c r="G263">
        <v>0</v>
      </c>
      <c r="H263" t="s">
        <v>21</v>
      </c>
      <c r="I263" t="s">
        <v>19</v>
      </c>
      <c r="J263" t="s">
        <v>329</v>
      </c>
      <c r="K263">
        <v>50</v>
      </c>
      <c r="L263">
        <v>0</v>
      </c>
      <c r="M263">
        <v>0</v>
      </c>
      <c r="N263">
        <v>0</v>
      </c>
    </row>
    <row r="264" spans="1:14" x14ac:dyDescent="0.15">
      <c r="A264" t="str">
        <f t="shared" si="6"/>
        <v>201947_354_4562342690050</v>
      </c>
      <c r="B264">
        <v>201947</v>
      </c>
      <c r="C264">
        <v>354</v>
      </c>
      <c r="D264" t="s">
        <v>167</v>
      </c>
      <c r="E264" s="9">
        <v>4562342690050</v>
      </c>
      <c r="F264">
        <v>0</v>
      </c>
      <c r="G264">
        <v>0</v>
      </c>
      <c r="H264" t="s">
        <v>22</v>
      </c>
      <c r="I264" t="s">
        <v>19</v>
      </c>
      <c r="J264" t="s">
        <v>329</v>
      </c>
      <c r="K264">
        <v>20</v>
      </c>
      <c r="L264">
        <v>0</v>
      </c>
      <c r="M264">
        <v>0</v>
      </c>
      <c r="N264">
        <v>0</v>
      </c>
    </row>
    <row r="265" spans="1:14" x14ac:dyDescent="0.15">
      <c r="A265" t="str">
        <f t="shared" si="6"/>
        <v>201947_354_4562342690067</v>
      </c>
      <c r="B265">
        <v>201947</v>
      </c>
      <c r="C265">
        <v>354</v>
      </c>
      <c r="D265" t="s">
        <v>167</v>
      </c>
      <c r="E265" s="9">
        <v>4562342690067</v>
      </c>
      <c r="F265">
        <v>0</v>
      </c>
      <c r="G265">
        <v>0</v>
      </c>
      <c r="H265" t="s">
        <v>23</v>
      </c>
      <c r="I265" t="s">
        <v>19</v>
      </c>
      <c r="J265" t="s">
        <v>329</v>
      </c>
      <c r="K265">
        <v>50</v>
      </c>
      <c r="L265">
        <v>0</v>
      </c>
      <c r="M265">
        <v>0</v>
      </c>
      <c r="N265">
        <v>0</v>
      </c>
    </row>
    <row r="266" spans="1:14" x14ac:dyDescent="0.15">
      <c r="A266" t="str">
        <f t="shared" si="6"/>
        <v>201947_354_4562342690074</v>
      </c>
      <c r="B266">
        <v>201947</v>
      </c>
      <c r="C266">
        <v>354</v>
      </c>
      <c r="D266" t="s">
        <v>167</v>
      </c>
      <c r="E266" s="9">
        <v>4562342690074</v>
      </c>
      <c r="F266">
        <v>0</v>
      </c>
      <c r="G266">
        <v>0</v>
      </c>
      <c r="H266" t="s">
        <v>24</v>
      </c>
      <c r="I266" t="s">
        <v>19</v>
      </c>
      <c r="J266" t="s">
        <v>329</v>
      </c>
      <c r="K266">
        <v>50</v>
      </c>
      <c r="L266">
        <v>0</v>
      </c>
      <c r="M266">
        <v>0</v>
      </c>
      <c r="N266">
        <v>0</v>
      </c>
    </row>
    <row r="267" spans="1:14" x14ac:dyDescent="0.15">
      <c r="A267" t="str">
        <f t="shared" si="6"/>
        <v>201947_354_4562342690081</v>
      </c>
      <c r="B267">
        <v>201947</v>
      </c>
      <c r="C267">
        <v>354</v>
      </c>
      <c r="D267" t="s">
        <v>167</v>
      </c>
      <c r="E267" s="9">
        <v>4562342690081</v>
      </c>
      <c r="F267">
        <v>0</v>
      </c>
      <c r="G267">
        <v>0</v>
      </c>
      <c r="H267" t="s">
        <v>25</v>
      </c>
      <c r="I267" t="s">
        <v>19</v>
      </c>
      <c r="J267" t="s">
        <v>329</v>
      </c>
      <c r="K267">
        <v>20</v>
      </c>
      <c r="L267">
        <v>0</v>
      </c>
      <c r="M267">
        <v>0</v>
      </c>
      <c r="N267">
        <v>0</v>
      </c>
    </row>
    <row r="268" spans="1:14" x14ac:dyDescent="0.15">
      <c r="A268" t="str">
        <f t="shared" si="6"/>
        <v>201947_363_4562342690029</v>
      </c>
      <c r="B268">
        <v>201947</v>
      </c>
      <c r="C268">
        <v>363</v>
      </c>
      <c r="D268" t="s">
        <v>332</v>
      </c>
      <c r="E268" s="9">
        <v>4562342690029</v>
      </c>
      <c r="F268">
        <v>0</v>
      </c>
      <c r="G268">
        <v>0</v>
      </c>
      <c r="H268" t="s">
        <v>18</v>
      </c>
      <c r="I268" t="s">
        <v>19</v>
      </c>
      <c r="J268" t="s">
        <v>329</v>
      </c>
      <c r="K268">
        <v>40</v>
      </c>
      <c r="L268">
        <v>0</v>
      </c>
      <c r="M268">
        <v>0</v>
      </c>
      <c r="N268">
        <v>0</v>
      </c>
    </row>
    <row r="269" spans="1:14" x14ac:dyDescent="0.15">
      <c r="A269" t="str">
        <f t="shared" si="6"/>
        <v>201947_363_4562342690036</v>
      </c>
      <c r="B269">
        <v>201947</v>
      </c>
      <c r="C269">
        <v>363</v>
      </c>
      <c r="D269" t="s">
        <v>332</v>
      </c>
      <c r="E269" s="9">
        <v>4562342690036</v>
      </c>
      <c r="F269">
        <v>0</v>
      </c>
      <c r="G269">
        <v>0</v>
      </c>
      <c r="H269" t="s">
        <v>20</v>
      </c>
      <c r="I269" t="s">
        <v>19</v>
      </c>
      <c r="J269" t="s">
        <v>329</v>
      </c>
      <c r="K269">
        <v>20</v>
      </c>
      <c r="L269">
        <v>0</v>
      </c>
      <c r="M269">
        <v>0</v>
      </c>
      <c r="N269">
        <v>0</v>
      </c>
    </row>
    <row r="270" spans="1:14" x14ac:dyDescent="0.15">
      <c r="A270" t="str">
        <f t="shared" si="6"/>
        <v>201947_363_4562342690043</v>
      </c>
      <c r="B270">
        <v>201947</v>
      </c>
      <c r="C270">
        <v>363</v>
      </c>
      <c r="D270" t="s">
        <v>332</v>
      </c>
      <c r="E270" s="9">
        <v>4562342690043</v>
      </c>
      <c r="F270">
        <v>0</v>
      </c>
      <c r="G270">
        <v>0</v>
      </c>
      <c r="H270" t="s">
        <v>21</v>
      </c>
      <c r="I270" t="s">
        <v>19</v>
      </c>
      <c r="J270" t="s">
        <v>329</v>
      </c>
      <c r="K270">
        <v>50</v>
      </c>
      <c r="L270">
        <v>0</v>
      </c>
      <c r="M270">
        <v>0</v>
      </c>
      <c r="N270">
        <v>0</v>
      </c>
    </row>
    <row r="271" spans="1:14" x14ac:dyDescent="0.15">
      <c r="A271" t="str">
        <f t="shared" si="6"/>
        <v>201947_363_4562342690050</v>
      </c>
      <c r="B271">
        <v>201947</v>
      </c>
      <c r="C271">
        <v>363</v>
      </c>
      <c r="D271" t="s">
        <v>332</v>
      </c>
      <c r="E271" s="9">
        <v>4562342690050</v>
      </c>
      <c r="F271">
        <v>0</v>
      </c>
      <c r="G271">
        <v>0</v>
      </c>
      <c r="H271" t="s">
        <v>22</v>
      </c>
      <c r="I271" t="s">
        <v>19</v>
      </c>
      <c r="J271" t="s">
        <v>329</v>
      </c>
      <c r="K271">
        <v>20</v>
      </c>
      <c r="L271">
        <v>0</v>
      </c>
      <c r="M271">
        <v>0</v>
      </c>
      <c r="N271">
        <v>0</v>
      </c>
    </row>
    <row r="272" spans="1:14" x14ac:dyDescent="0.15">
      <c r="A272" t="str">
        <f t="shared" si="6"/>
        <v>201947_363_4562342690067</v>
      </c>
      <c r="B272">
        <v>201947</v>
      </c>
      <c r="C272">
        <v>363</v>
      </c>
      <c r="D272" t="s">
        <v>332</v>
      </c>
      <c r="E272" s="9">
        <v>4562342690067</v>
      </c>
      <c r="F272">
        <v>0</v>
      </c>
      <c r="G272">
        <v>0</v>
      </c>
      <c r="H272" t="s">
        <v>23</v>
      </c>
      <c r="I272" t="s">
        <v>19</v>
      </c>
      <c r="J272" t="s">
        <v>329</v>
      </c>
      <c r="K272">
        <v>50</v>
      </c>
      <c r="L272">
        <v>0</v>
      </c>
      <c r="M272">
        <v>0</v>
      </c>
      <c r="N272">
        <v>0</v>
      </c>
    </row>
    <row r="273" spans="1:14" x14ac:dyDescent="0.15">
      <c r="A273" t="str">
        <f t="shared" si="6"/>
        <v>201947_363_4562342690074</v>
      </c>
      <c r="B273">
        <v>201947</v>
      </c>
      <c r="C273">
        <v>363</v>
      </c>
      <c r="D273" t="s">
        <v>332</v>
      </c>
      <c r="E273" s="9">
        <v>4562342690074</v>
      </c>
      <c r="F273">
        <v>0</v>
      </c>
      <c r="G273">
        <v>0</v>
      </c>
      <c r="H273" t="s">
        <v>24</v>
      </c>
      <c r="I273" t="s">
        <v>19</v>
      </c>
      <c r="J273" t="s">
        <v>329</v>
      </c>
      <c r="K273">
        <v>50</v>
      </c>
      <c r="L273">
        <v>0</v>
      </c>
      <c r="M273">
        <v>0</v>
      </c>
      <c r="N273">
        <v>0</v>
      </c>
    </row>
    <row r="274" spans="1:14" x14ac:dyDescent="0.15">
      <c r="A274" t="str">
        <f t="shared" si="6"/>
        <v>201947_363_4562342690081</v>
      </c>
      <c r="B274">
        <v>201947</v>
      </c>
      <c r="C274">
        <v>363</v>
      </c>
      <c r="D274" t="s">
        <v>332</v>
      </c>
      <c r="E274" s="9">
        <v>4562342690081</v>
      </c>
      <c r="F274">
        <v>0</v>
      </c>
      <c r="G274">
        <v>0</v>
      </c>
      <c r="H274" t="s">
        <v>25</v>
      </c>
      <c r="I274" t="s">
        <v>19</v>
      </c>
      <c r="J274" t="s">
        <v>329</v>
      </c>
      <c r="K274">
        <v>20</v>
      </c>
      <c r="L274">
        <v>0</v>
      </c>
      <c r="M274">
        <v>0</v>
      </c>
      <c r="N274">
        <v>0</v>
      </c>
    </row>
    <row r="275" spans="1:14" x14ac:dyDescent="0.15">
      <c r="A275" t="str">
        <f t="shared" si="6"/>
        <v>201947_375_4562342690029</v>
      </c>
      <c r="B275">
        <v>201947</v>
      </c>
      <c r="C275">
        <v>375</v>
      </c>
      <c r="D275" t="s">
        <v>169</v>
      </c>
      <c r="E275" s="9">
        <v>4562342690029</v>
      </c>
      <c r="F275">
        <v>0</v>
      </c>
      <c r="G275">
        <v>0</v>
      </c>
      <c r="H275" t="s">
        <v>18</v>
      </c>
      <c r="I275" t="s">
        <v>19</v>
      </c>
      <c r="J275" t="s">
        <v>329</v>
      </c>
      <c r="K275">
        <v>40</v>
      </c>
      <c r="L275">
        <v>0</v>
      </c>
      <c r="M275">
        <v>0</v>
      </c>
      <c r="N275">
        <v>0</v>
      </c>
    </row>
    <row r="276" spans="1:14" x14ac:dyDescent="0.15">
      <c r="A276" t="str">
        <f t="shared" si="6"/>
        <v>201947_375_4562342690036</v>
      </c>
      <c r="B276">
        <v>201947</v>
      </c>
      <c r="C276">
        <v>375</v>
      </c>
      <c r="D276" t="s">
        <v>169</v>
      </c>
      <c r="E276" s="9">
        <v>4562342690036</v>
      </c>
      <c r="F276">
        <v>0</v>
      </c>
      <c r="G276">
        <v>0</v>
      </c>
      <c r="H276" t="s">
        <v>20</v>
      </c>
      <c r="I276" t="s">
        <v>19</v>
      </c>
      <c r="J276" t="s">
        <v>329</v>
      </c>
      <c r="K276">
        <v>20</v>
      </c>
      <c r="L276">
        <v>0</v>
      </c>
      <c r="M276">
        <v>0</v>
      </c>
      <c r="N276">
        <v>0</v>
      </c>
    </row>
    <row r="277" spans="1:14" x14ac:dyDescent="0.15">
      <c r="A277" t="str">
        <f t="shared" si="6"/>
        <v>201947_375_4562342690043</v>
      </c>
      <c r="B277">
        <v>201947</v>
      </c>
      <c r="C277">
        <v>375</v>
      </c>
      <c r="D277" t="s">
        <v>169</v>
      </c>
      <c r="E277" s="9">
        <v>4562342690043</v>
      </c>
      <c r="F277">
        <v>0</v>
      </c>
      <c r="G277">
        <v>0</v>
      </c>
      <c r="H277" t="s">
        <v>21</v>
      </c>
      <c r="I277" t="s">
        <v>19</v>
      </c>
      <c r="J277" t="s">
        <v>329</v>
      </c>
      <c r="K277">
        <v>50</v>
      </c>
      <c r="L277">
        <v>0</v>
      </c>
      <c r="M277">
        <v>0</v>
      </c>
      <c r="N277">
        <v>0</v>
      </c>
    </row>
    <row r="278" spans="1:14" x14ac:dyDescent="0.15">
      <c r="A278" t="str">
        <f t="shared" si="6"/>
        <v>201947_375_4562342690050</v>
      </c>
      <c r="B278">
        <v>201947</v>
      </c>
      <c r="C278">
        <v>375</v>
      </c>
      <c r="D278" t="s">
        <v>169</v>
      </c>
      <c r="E278" s="9">
        <v>4562342690050</v>
      </c>
      <c r="F278">
        <v>0</v>
      </c>
      <c r="G278">
        <v>0</v>
      </c>
      <c r="H278" t="s">
        <v>22</v>
      </c>
      <c r="I278" t="s">
        <v>19</v>
      </c>
      <c r="J278" t="s">
        <v>329</v>
      </c>
      <c r="K278">
        <v>20</v>
      </c>
      <c r="L278">
        <v>0</v>
      </c>
      <c r="M278">
        <v>0</v>
      </c>
      <c r="N278">
        <v>0</v>
      </c>
    </row>
    <row r="279" spans="1:14" x14ac:dyDescent="0.15">
      <c r="A279" t="str">
        <f t="shared" si="6"/>
        <v>201947_375_4562342690067</v>
      </c>
      <c r="B279">
        <v>201947</v>
      </c>
      <c r="C279">
        <v>375</v>
      </c>
      <c r="D279" t="s">
        <v>169</v>
      </c>
      <c r="E279" s="9">
        <v>4562342690067</v>
      </c>
      <c r="F279">
        <v>0</v>
      </c>
      <c r="G279">
        <v>0</v>
      </c>
      <c r="H279" t="s">
        <v>23</v>
      </c>
      <c r="I279" t="s">
        <v>19</v>
      </c>
      <c r="J279" t="s">
        <v>329</v>
      </c>
      <c r="K279">
        <v>50</v>
      </c>
      <c r="L279">
        <v>0</v>
      </c>
      <c r="M279">
        <v>0</v>
      </c>
      <c r="N279">
        <v>0</v>
      </c>
    </row>
    <row r="280" spans="1:14" x14ac:dyDescent="0.15">
      <c r="A280" t="str">
        <f t="shared" si="6"/>
        <v>201947_375_4562342690074</v>
      </c>
      <c r="B280">
        <v>201947</v>
      </c>
      <c r="C280">
        <v>375</v>
      </c>
      <c r="D280" t="s">
        <v>169</v>
      </c>
      <c r="E280" s="9">
        <v>4562342690074</v>
      </c>
      <c r="F280">
        <v>0</v>
      </c>
      <c r="G280">
        <v>0</v>
      </c>
      <c r="H280" t="s">
        <v>24</v>
      </c>
      <c r="I280" t="s">
        <v>19</v>
      </c>
      <c r="J280" t="s">
        <v>329</v>
      </c>
      <c r="K280">
        <v>50</v>
      </c>
      <c r="L280">
        <v>0</v>
      </c>
      <c r="M280">
        <v>0</v>
      </c>
      <c r="N280">
        <v>0</v>
      </c>
    </row>
    <row r="281" spans="1:14" x14ac:dyDescent="0.15">
      <c r="A281" t="str">
        <f t="shared" ref="A281:A344" si="7">B281&amp;"_"&amp;C281&amp;"_"&amp;E281</f>
        <v>201947_375_4562342690081</v>
      </c>
      <c r="B281">
        <v>201947</v>
      </c>
      <c r="C281">
        <v>375</v>
      </c>
      <c r="D281" t="s">
        <v>169</v>
      </c>
      <c r="E281" s="9">
        <v>4562342690081</v>
      </c>
      <c r="F281">
        <v>0</v>
      </c>
      <c r="G281">
        <v>0</v>
      </c>
      <c r="H281" t="s">
        <v>25</v>
      </c>
      <c r="I281" t="s">
        <v>19</v>
      </c>
      <c r="J281" t="s">
        <v>329</v>
      </c>
      <c r="K281">
        <v>20</v>
      </c>
      <c r="L281">
        <v>0</v>
      </c>
      <c r="M281">
        <v>0</v>
      </c>
      <c r="N281">
        <v>0</v>
      </c>
    </row>
    <row r="282" spans="1:14" x14ac:dyDescent="0.15">
      <c r="A282" t="str">
        <f t="shared" si="7"/>
        <v>201947_377_4562342690029</v>
      </c>
      <c r="B282">
        <v>201947</v>
      </c>
      <c r="C282">
        <v>377</v>
      </c>
      <c r="D282" t="s">
        <v>170</v>
      </c>
      <c r="E282" s="9">
        <v>4562342690029</v>
      </c>
      <c r="F282">
        <v>0</v>
      </c>
      <c r="G282">
        <v>0</v>
      </c>
      <c r="H282" t="s">
        <v>18</v>
      </c>
      <c r="I282" t="s">
        <v>19</v>
      </c>
      <c r="J282" t="s">
        <v>329</v>
      </c>
      <c r="K282">
        <v>40</v>
      </c>
      <c r="L282">
        <v>0</v>
      </c>
      <c r="M282">
        <v>0</v>
      </c>
      <c r="N282">
        <v>0</v>
      </c>
    </row>
    <row r="283" spans="1:14" x14ac:dyDescent="0.15">
      <c r="A283" t="str">
        <f t="shared" si="7"/>
        <v>201947_377_4562342690036</v>
      </c>
      <c r="B283">
        <v>201947</v>
      </c>
      <c r="C283">
        <v>377</v>
      </c>
      <c r="D283" t="s">
        <v>170</v>
      </c>
      <c r="E283" s="9">
        <v>4562342690036</v>
      </c>
      <c r="F283">
        <v>0</v>
      </c>
      <c r="G283">
        <v>0</v>
      </c>
      <c r="H283" t="s">
        <v>20</v>
      </c>
      <c r="I283" t="s">
        <v>19</v>
      </c>
      <c r="J283" t="s">
        <v>329</v>
      </c>
      <c r="K283">
        <v>20</v>
      </c>
      <c r="L283">
        <v>0</v>
      </c>
      <c r="M283">
        <v>0</v>
      </c>
      <c r="N283">
        <v>0</v>
      </c>
    </row>
    <row r="284" spans="1:14" x14ac:dyDescent="0.15">
      <c r="A284" t="str">
        <f t="shared" si="7"/>
        <v>201947_377_4562342690043</v>
      </c>
      <c r="B284">
        <v>201947</v>
      </c>
      <c r="C284">
        <v>377</v>
      </c>
      <c r="D284" t="s">
        <v>170</v>
      </c>
      <c r="E284" s="9">
        <v>4562342690043</v>
      </c>
      <c r="F284">
        <v>0</v>
      </c>
      <c r="G284">
        <v>0</v>
      </c>
      <c r="H284" t="s">
        <v>21</v>
      </c>
      <c r="I284" t="s">
        <v>19</v>
      </c>
      <c r="J284" t="s">
        <v>329</v>
      </c>
      <c r="K284">
        <v>50</v>
      </c>
      <c r="L284">
        <v>0</v>
      </c>
      <c r="M284">
        <v>0</v>
      </c>
      <c r="N284">
        <v>0</v>
      </c>
    </row>
    <row r="285" spans="1:14" x14ac:dyDescent="0.15">
      <c r="A285" t="str">
        <f t="shared" si="7"/>
        <v>201947_377_4562342690050</v>
      </c>
      <c r="B285">
        <v>201947</v>
      </c>
      <c r="C285">
        <v>377</v>
      </c>
      <c r="D285" t="s">
        <v>170</v>
      </c>
      <c r="E285" s="9">
        <v>4562342690050</v>
      </c>
      <c r="F285">
        <v>0</v>
      </c>
      <c r="G285">
        <v>0</v>
      </c>
      <c r="H285" t="s">
        <v>22</v>
      </c>
      <c r="I285" t="s">
        <v>19</v>
      </c>
      <c r="J285" t="s">
        <v>329</v>
      </c>
      <c r="K285">
        <v>20</v>
      </c>
      <c r="L285">
        <v>0</v>
      </c>
      <c r="M285">
        <v>0</v>
      </c>
      <c r="N285">
        <v>0</v>
      </c>
    </row>
    <row r="286" spans="1:14" x14ac:dyDescent="0.15">
      <c r="A286" t="str">
        <f t="shared" si="7"/>
        <v>201947_377_4562342690067</v>
      </c>
      <c r="B286">
        <v>201947</v>
      </c>
      <c r="C286">
        <v>377</v>
      </c>
      <c r="D286" t="s">
        <v>170</v>
      </c>
      <c r="E286" s="9">
        <v>4562342690067</v>
      </c>
      <c r="F286">
        <v>0</v>
      </c>
      <c r="G286">
        <v>0</v>
      </c>
      <c r="H286" t="s">
        <v>23</v>
      </c>
      <c r="I286" t="s">
        <v>19</v>
      </c>
      <c r="J286" t="s">
        <v>329</v>
      </c>
      <c r="K286">
        <v>50</v>
      </c>
      <c r="L286">
        <v>0</v>
      </c>
      <c r="M286">
        <v>0</v>
      </c>
      <c r="N286">
        <v>0</v>
      </c>
    </row>
    <row r="287" spans="1:14" x14ac:dyDescent="0.15">
      <c r="A287" t="str">
        <f t="shared" si="7"/>
        <v>201947_377_4562342690074</v>
      </c>
      <c r="B287">
        <v>201947</v>
      </c>
      <c r="C287">
        <v>377</v>
      </c>
      <c r="D287" t="s">
        <v>170</v>
      </c>
      <c r="E287" s="9">
        <v>4562342690074</v>
      </c>
      <c r="F287">
        <v>0</v>
      </c>
      <c r="G287">
        <v>0</v>
      </c>
      <c r="H287" t="s">
        <v>24</v>
      </c>
      <c r="I287" t="s">
        <v>19</v>
      </c>
      <c r="J287" t="s">
        <v>329</v>
      </c>
      <c r="K287">
        <v>50</v>
      </c>
      <c r="L287">
        <v>0</v>
      </c>
      <c r="M287">
        <v>0</v>
      </c>
      <c r="N287">
        <v>0</v>
      </c>
    </row>
    <row r="288" spans="1:14" x14ac:dyDescent="0.15">
      <c r="A288" t="str">
        <f t="shared" si="7"/>
        <v>201947_377_4562342690081</v>
      </c>
      <c r="B288">
        <v>201947</v>
      </c>
      <c r="C288">
        <v>377</v>
      </c>
      <c r="D288" t="s">
        <v>170</v>
      </c>
      <c r="E288" s="9">
        <v>4562342690081</v>
      </c>
      <c r="F288">
        <v>0</v>
      </c>
      <c r="G288">
        <v>0</v>
      </c>
      <c r="H288" t="s">
        <v>25</v>
      </c>
      <c r="I288" t="s">
        <v>19</v>
      </c>
      <c r="J288" t="s">
        <v>329</v>
      </c>
      <c r="K288">
        <v>20</v>
      </c>
      <c r="L288">
        <v>0</v>
      </c>
      <c r="M288">
        <v>0</v>
      </c>
      <c r="N288">
        <v>0</v>
      </c>
    </row>
    <row r="289" spans="1:14" x14ac:dyDescent="0.15">
      <c r="A289" t="str">
        <f t="shared" si="7"/>
        <v>201947_380_4562342690029</v>
      </c>
      <c r="B289">
        <v>201947</v>
      </c>
      <c r="C289">
        <v>380</v>
      </c>
      <c r="D289" t="s">
        <v>171</v>
      </c>
      <c r="E289" s="9">
        <v>4562342690029</v>
      </c>
      <c r="F289">
        <v>0</v>
      </c>
      <c r="G289">
        <v>0</v>
      </c>
      <c r="H289" t="s">
        <v>18</v>
      </c>
      <c r="I289" t="s">
        <v>19</v>
      </c>
      <c r="J289" t="s">
        <v>329</v>
      </c>
      <c r="K289">
        <v>40</v>
      </c>
      <c r="L289">
        <v>0</v>
      </c>
      <c r="M289">
        <v>0</v>
      </c>
      <c r="N289">
        <v>0</v>
      </c>
    </row>
    <row r="290" spans="1:14" x14ac:dyDescent="0.15">
      <c r="A290" t="str">
        <f t="shared" si="7"/>
        <v>201947_380_4562342690036</v>
      </c>
      <c r="B290">
        <v>201947</v>
      </c>
      <c r="C290">
        <v>380</v>
      </c>
      <c r="D290" t="s">
        <v>171</v>
      </c>
      <c r="E290" s="9">
        <v>4562342690036</v>
      </c>
      <c r="F290">
        <v>0</v>
      </c>
      <c r="G290">
        <v>0</v>
      </c>
      <c r="H290" t="s">
        <v>20</v>
      </c>
      <c r="I290" t="s">
        <v>19</v>
      </c>
      <c r="J290" t="s">
        <v>329</v>
      </c>
      <c r="K290">
        <v>20</v>
      </c>
      <c r="L290">
        <v>0</v>
      </c>
      <c r="M290">
        <v>0</v>
      </c>
      <c r="N290">
        <v>0</v>
      </c>
    </row>
    <row r="291" spans="1:14" x14ac:dyDescent="0.15">
      <c r="A291" t="str">
        <f t="shared" si="7"/>
        <v>201947_380_4562342690043</v>
      </c>
      <c r="B291">
        <v>201947</v>
      </c>
      <c r="C291">
        <v>380</v>
      </c>
      <c r="D291" t="s">
        <v>171</v>
      </c>
      <c r="E291" s="9">
        <v>4562342690043</v>
      </c>
      <c r="F291">
        <v>0</v>
      </c>
      <c r="G291">
        <v>0</v>
      </c>
      <c r="H291" t="s">
        <v>21</v>
      </c>
      <c r="I291" t="s">
        <v>19</v>
      </c>
      <c r="J291" t="s">
        <v>329</v>
      </c>
      <c r="K291">
        <v>50</v>
      </c>
      <c r="L291">
        <v>0</v>
      </c>
      <c r="M291">
        <v>0</v>
      </c>
      <c r="N291">
        <v>0</v>
      </c>
    </row>
    <row r="292" spans="1:14" x14ac:dyDescent="0.15">
      <c r="A292" t="str">
        <f t="shared" si="7"/>
        <v>201947_380_4562342690050</v>
      </c>
      <c r="B292">
        <v>201947</v>
      </c>
      <c r="C292">
        <v>380</v>
      </c>
      <c r="D292" t="s">
        <v>171</v>
      </c>
      <c r="E292" s="9">
        <v>4562342690050</v>
      </c>
      <c r="F292">
        <v>0</v>
      </c>
      <c r="G292">
        <v>0</v>
      </c>
      <c r="H292" t="s">
        <v>22</v>
      </c>
      <c r="I292" t="s">
        <v>19</v>
      </c>
      <c r="J292" t="s">
        <v>329</v>
      </c>
      <c r="K292">
        <v>20</v>
      </c>
      <c r="L292">
        <v>0</v>
      </c>
      <c r="M292">
        <v>0</v>
      </c>
      <c r="N292">
        <v>0</v>
      </c>
    </row>
    <row r="293" spans="1:14" x14ac:dyDescent="0.15">
      <c r="A293" t="str">
        <f t="shared" si="7"/>
        <v>201947_380_4562342690067</v>
      </c>
      <c r="B293">
        <v>201947</v>
      </c>
      <c r="C293">
        <v>380</v>
      </c>
      <c r="D293" t="s">
        <v>171</v>
      </c>
      <c r="E293" s="9">
        <v>4562342690067</v>
      </c>
      <c r="F293">
        <v>0</v>
      </c>
      <c r="G293">
        <v>0</v>
      </c>
      <c r="H293" t="s">
        <v>23</v>
      </c>
      <c r="I293" t="s">
        <v>19</v>
      </c>
      <c r="J293" t="s">
        <v>329</v>
      </c>
      <c r="K293">
        <v>50</v>
      </c>
      <c r="L293">
        <v>0</v>
      </c>
      <c r="M293">
        <v>0</v>
      </c>
      <c r="N293">
        <v>0</v>
      </c>
    </row>
    <row r="294" spans="1:14" x14ac:dyDescent="0.15">
      <c r="A294" t="str">
        <f t="shared" si="7"/>
        <v>201947_380_4562342690074</v>
      </c>
      <c r="B294">
        <v>201947</v>
      </c>
      <c r="C294">
        <v>380</v>
      </c>
      <c r="D294" t="s">
        <v>171</v>
      </c>
      <c r="E294" s="9">
        <v>4562342690074</v>
      </c>
      <c r="F294">
        <v>0</v>
      </c>
      <c r="G294">
        <v>0</v>
      </c>
      <c r="H294" t="s">
        <v>24</v>
      </c>
      <c r="I294" t="s">
        <v>19</v>
      </c>
      <c r="J294" t="s">
        <v>329</v>
      </c>
      <c r="K294">
        <v>50</v>
      </c>
      <c r="L294">
        <v>0</v>
      </c>
      <c r="M294">
        <v>0</v>
      </c>
      <c r="N294">
        <v>0</v>
      </c>
    </row>
    <row r="295" spans="1:14" x14ac:dyDescent="0.15">
      <c r="A295" t="str">
        <f t="shared" si="7"/>
        <v>201947_380_4562342690081</v>
      </c>
      <c r="B295">
        <v>201947</v>
      </c>
      <c r="C295">
        <v>380</v>
      </c>
      <c r="D295" t="s">
        <v>171</v>
      </c>
      <c r="E295" s="9">
        <v>4562342690081</v>
      </c>
      <c r="F295">
        <v>0</v>
      </c>
      <c r="G295">
        <v>0</v>
      </c>
      <c r="H295" t="s">
        <v>25</v>
      </c>
      <c r="I295" t="s">
        <v>19</v>
      </c>
      <c r="J295" t="s">
        <v>329</v>
      </c>
      <c r="K295">
        <v>20</v>
      </c>
      <c r="L295">
        <v>0</v>
      </c>
      <c r="M295">
        <v>0</v>
      </c>
      <c r="N295">
        <v>0</v>
      </c>
    </row>
    <row r="296" spans="1:14" x14ac:dyDescent="0.15">
      <c r="A296" t="str">
        <f t="shared" si="7"/>
        <v>201947_384_4562342690029</v>
      </c>
      <c r="B296">
        <v>201947</v>
      </c>
      <c r="C296">
        <v>384</v>
      </c>
      <c r="D296" t="s">
        <v>172</v>
      </c>
      <c r="E296" s="9">
        <v>4562342690029</v>
      </c>
      <c r="F296">
        <v>0</v>
      </c>
      <c r="G296">
        <v>0</v>
      </c>
      <c r="H296" t="s">
        <v>18</v>
      </c>
      <c r="I296" t="s">
        <v>19</v>
      </c>
      <c r="J296" t="s">
        <v>329</v>
      </c>
      <c r="K296">
        <v>40</v>
      </c>
      <c r="L296">
        <v>0</v>
      </c>
      <c r="M296">
        <v>0</v>
      </c>
      <c r="N296">
        <v>0</v>
      </c>
    </row>
    <row r="297" spans="1:14" x14ac:dyDescent="0.15">
      <c r="A297" t="str">
        <f t="shared" si="7"/>
        <v>201947_384_4562342690036</v>
      </c>
      <c r="B297">
        <v>201947</v>
      </c>
      <c r="C297">
        <v>384</v>
      </c>
      <c r="D297" t="s">
        <v>172</v>
      </c>
      <c r="E297" s="9">
        <v>4562342690036</v>
      </c>
      <c r="F297">
        <v>0</v>
      </c>
      <c r="G297">
        <v>0</v>
      </c>
      <c r="H297" t="s">
        <v>20</v>
      </c>
      <c r="I297" t="s">
        <v>19</v>
      </c>
      <c r="J297" t="s">
        <v>329</v>
      </c>
      <c r="K297">
        <v>20</v>
      </c>
      <c r="L297">
        <v>0</v>
      </c>
      <c r="M297">
        <v>0</v>
      </c>
      <c r="N297">
        <v>0</v>
      </c>
    </row>
    <row r="298" spans="1:14" x14ac:dyDescent="0.15">
      <c r="A298" t="str">
        <f t="shared" si="7"/>
        <v>201947_384_4562342690043</v>
      </c>
      <c r="B298">
        <v>201947</v>
      </c>
      <c r="C298">
        <v>384</v>
      </c>
      <c r="D298" t="s">
        <v>172</v>
      </c>
      <c r="E298" s="9">
        <v>4562342690043</v>
      </c>
      <c r="F298">
        <v>0</v>
      </c>
      <c r="G298">
        <v>0</v>
      </c>
      <c r="H298" t="s">
        <v>21</v>
      </c>
      <c r="I298" t="s">
        <v>19</v>
      </c>
      <c r="J298" t="s">
        <v>329</v>
      </c>
      <c r="K298">
        <v>50</v>
      </c>
      <c r="L298">
        <v>0</v>
      </c>
      <c r="M298">
        <v>0</v>
      </c>
      <c r="N298">
        <v>0</v>
      </c>
    </row>
    <row r="299" spans="1:14" x14ac:dyDescent="0.15">
      <c r="A299" t="str">
        <f t="shared" si="7"/>
        <v>201947_384_4562342690050</v>
      </c>
      <c r="B299">
        <v>201947</v>
      </c>
      <c r="C299">
        <v>384</v>
      </c>
      <c r="D299" t="s">
        <v>172</v>
      </c>
      <c r="E299" s="9">
        <v>4562342690050</v>
      </c>
      <c r="F299">
        <v>0</v>
      </c>
      <c r="G299">
        <v>0</v>
      </c>
      <c r="H299" t="s">
        <v>22</v>
      </c>
      <c r="I299" t="s">
        <v>19</v>
      </c>
      <c r="J299" t="s">
        <v>329</v>
      </c>
      <c r="K299">
        <v>20</v>
      </c>
      <c r="L299">
        <v>0</v>
      </c>
      <c r="M299">
        <v>0</v>
      </c>
      <c r="N299">
        <v>0</v>
      </c>
    </row>
    <row r="300" spans="1:14" x14ac:dyDescent="0.15">
      <c r="A300" t="str">
        <f t="shared" si="7"/>
        <v>201947_384_4562342690067</v>
      </c>
      <c r="B300">
        <v>201947</v>
      </c>
      <c r="C300">
        <v>384</v>
      </c>
      <c r="D300" t="s">
        <v>172</v>
      </c>
      <c r="E300" s="9">
        <v>4562342690067</v>
      </c>
      <c r="F300">
        <v>0</v>
      </c>
      <c r="G300">
        <v>0</v>
      </c>
      <c r="H300" t="s">
        <v>23</v>
      </c>
      <c r="I300" t="s">
        <v>19</v>
      </c>
      <c r="J300" t="s">
        <v>329</v>
      </c>
      <c r="K300">
        <v>50</v>
      </c>
      <c r="L300">
        <v>0</v>
      </c>
      <c r="M300">
        <v>0</v>
      </c>
      <c r="N300">
        <v>0</v>
      </c>
    </row>
    <row r="301" spans="1:14" x14ac:dyDescent="0.15">
      <c r="A301" t="str">
        <f t="shared" si="7"/>
        <v>201947_384_4562342690074</v>
      </c>
      <c r="B301">
        <v>201947</v>
      </c>
      <c r="C301">
        <v>384</v>
      </c>
      <c r="D301" t="s">
        <v>172</v>
      </c>
      <c r="E301" s="9">
        <v>4562342690074</v>
      </c>
      <c r="F301">
        <v>0</v>
      </c>
      <c r="G301">
        <v>0</v>
      </c>
      <c r="H301" t="s">
        <v>24</v>
      </c>
      <c r="I301" t="s">
        <v>19</v>
      </c>
      <c r="J301" t="s">
        <v>329</v>
      </c>
      <c r="K301">
        <v>50</v>
      </c>
      <c r="L301">
        <v>0</v>
      </c>
      <c r="M301">
        <v>0</v>
      </c>
      <c r="N301">
        <v>0</v>
      </c>
    </row>
    <row r="302" spans="1:14" x14ac:dyDescent="0.15">
      <c r="A302" t="str">
        <f t="shared" si="7"/>
        <v>201947_384_4562342690081</v>
      </c>
      <c r="B302">
        <v>201947</v>
      </c>
      <c r="C302">
        <v>384</v>
      </c>
      <c r="D302" t="s">
        <v>172</v>
      </c>
      <c r="E302" s="9">
        <v>4562342690081</v>
      </c>
      <c r="F302">
        <v>0</v>
      </c>
      <c r="G302">
        <v>0</v>
      </c>
      <c r="H302" t="s">
        <v>25</v>
      </c>
      <c r="I302" t="s">
        <v>19</v>
      </c>
      <c r="J302" t="s">
        <v>329</v>
      </c>
      <c r="K302">
        <v>20</v>
      </c>
      <c r="L302">
        <v>0</v>
      </c>
      <c r="M302">
        <v>0</v>
      </c>
      <c r="N302">
        <v>0</v>
      </c>
    </row>
    <row r="303" spans="1:14" x14ac:dyDescent="0.15">
      <c r="A303" t="str">
        <f t="shared" si="7"/>
        <v>201947_390_4562342690029</v>
      </c>
      <c r="B303">
        <v>201947</v>
      </c>
      <c r="C303">
        <v>390</v>
      </c>
      <c r="D303" t="s">
        <v>173</v>
      </c>
      <c r="E303" s="9">
        <v>4562342690029</v>
      </c>
      <c r="F303">
        <v>0</v>
      </c>
      <c r="G303">
        <v>0</v>
      </c>
      <c r="H303" t="s">
        <v>18</v>
      </c>
      <c r="I303" t="s">
        <v>19</v>
      </c>
      <c r="J303" t="s">
        <v>329</v>
      </c>
      <c r="K303">
        <v>40</v>
      </c>
      <c r="L303">
        <v>0</v>
      </c>
      <c r="M303">
        <v>0</v>
      </c>
      <c r="N303">
        <v>0</v>
      </c>
    </row>
    <row r="304" spans="1:14" x14ac:dyDescent="0.15">
      <c r="A304" t="str">
        <f t="shared" si="7"/>
        <v>201947_390_4562342690036</v>
      </c>
      <c r="B304">
        <v>201947</v>
      </c>
      <c r="C304">
        <v>390</v>
      </c>
      <c r="D304" t="s">
        <v>173</v>
      </c>
      <c r="E304" s="9">
        <v>4562342690036</v>
      </c>
      <c r="F304">
        <v>0</v>
      </c>
      <c r="G304">
        <v>0</v>
      </c>
      <c r="H304" t="s">
        <v>20</v>
      </c>
      <c r="I304" t="s">
        <v>19</v>
      </c>
      <c r="J304" t="s">
        <v>329</v>
      </c>
      <c r="K304">
        <v>20</v>
      </c>
      <c r="L304">
        <v>0</v>
      </c>
      <c r="M304">
        <v>0</v>
      </c>
      <c r="N304">
        <v>0</v>
      </c>
    </row>
    <row r="305" spans="1:14" x14ac:dyDescent="0.15">
      <c r="A305" t="str">
        <f t="shared" si="7"/>
        <v>201947_390_4562342690043</v>
      </c>
      <c r="B305">
        <v>201947</v>
      </c>
      <c r="C305">
        <v>390</v>
      </c>
      <c r="D305" t="s">
        <v>173</v>
      </c>
      <c r="E305" s="9">
        <v>4562342690043</v>
      </c>
      <c r="F305">
        <v>0</v>
      </c>
      <c r="G305">
        <v>0</v>
      </c>
      <c r="H305" t="s">
        <v>21</v>
      </c>
      <c r="I305" t="s">
        <v>19</v>
      </c>
      <c r="J305" t="s">
        <v>329</v>
      </c>
      <c r="K305">
        <v>50</v>
      </c>
      <c r="L305">
        <v>0</v>
      </c>
      <c r="M305">
        <v>0</v>
      </c>
      <c r="N305">
        <v>0</v>
      </c>
    </row>
    <row r="306" spans="1:14" x14ac:dyDescent="0.15">
      <c r="A306" t="str">
        <f t="shared" si="7"/>
        <v>201947_390_4562342690050</v>
      </c>
      <c r="B306">
        <v>201947</v>
      </c>
      <c r="C306">
        <v>390</v>
      </c>
      <c r="D306" t="s">
        <v>173</v>
      </c>
      <c r="E306" s="9">
        <v>4562342690050</v>
      </c>
      <c r="F306">
        <v>0</v>
      </c>
      <c r="G306">
        <v>0</v>
      </c>
      <c r="H306" t="s">
        <v>22</v>
      </c>
      <c r="I306" t="s">
        <v>19</v>
      </c>
      <c r="J306" t="s">
        <v>329</v>
      </c>
      <c r="K306">
        <v>20</v>
      </c>
      <c r="L306">
        <v>0</v>
      </c>
      <c r="M306">
        <v>0</v>
      </c>
      <c r="N306">
        <v>0</v>
      </c>
    </row>
    <row r="307" spans="1:14" x14ac:dyDescent="0.15">
      <c r="A307" t="str">
        <f t="shared" si="7"/>
        <v>201947_390_4562342690067</v>
      </c>
      <c r="B307">
        <v>201947</v>
      </c>
      <c r="C307">
        <v>390</v>
      </c>
      <c r="D307" t="s">
        <v>173</v>
      </c>
      <c r="E307" s="9">
        <v>4562342690067</v>
      </c>
      <c r="F307">
        <v>0</v>
      </c>
      <c r="G307">
        <v>0</v>
      </c>
      <c r="H307" t="s">
        <v>23</v>
      </c>
      <c r="I307" t="s">
        <v>19</v>
      </c>
      <c r="J307" t="s">
        <v>329</v>
      </c>
      <c r="K307">
        <v>50</v>
      </c>
      <c r="L307">
        <v>0</v>
      </c>
      <c r="M307">
        <v>0</v>
      </c>
      <c r="N307">
        <v>0</v>
      </c>
    </row>
    <row r="308" spans="1:14" x14ac:dyDescent="0.15">
      <c r="A308" t="str">
        <f t="shared" si="7"/>
        <v>201947_390_4562342690074</v>
      </c>
      <c r="B308">
        <v>201947</v>
      </c>
      <c r="C308">
        <v>390</v>
      </c>
      <c r="D308" t="s">
        <v>173</v>
      </c>
      <c r="E308" s="9">
        <v>4562342690074</v>
      </c>
      <c r="F308">
        <v>0</v>
      </c>
      <c r="G308">
        <v>0</v>
      </c>
      <c r="H308" t="s">
        <v>24</v>
      </c>
      <c r="I308" t="s">
        <v>19</v>
      </c>
      <c r="J308" t="s">
        <v>329</v>
      </c>
      <c r="K308">
        <v>50</v>
      </c>
      <c r="L308">
        <v>0</v>
      </c>
      <c r="M308">
        <v>0</v>
      </c>
      <c r="N308">
        <v>0</v>
      </c>
    </row>
    <row r="309" spans="1:14" x14ac:dyDescent="0.15">
      <c r="A309" t="str">
        <f t="shared" si="7"/>
        <v>201947_390_4562342690081</v>
      </c>
      <c r="B309">
        <v>201947</v>
      </c>
      <c r="C309">
        <v>390</v>
      </c>
      <c r="D309" t="s">
        <v>173</v>
      </c>
      <c r="E309" s="9">
        <v>4562342690081</v>
      </c>
      <c r="F309">
        <v>0</v>
      </c>
      <c r="G309">
        <v>0</v>
      </c>
      <c r="H309" t="s">
        <v>25</v>
      </c>
      <c r="I309" t="s">
        <v>19</v>
      </c>
      <c r="J309" t="s">
        <v>329</v>
      </c>
      <c r="K309">
        <v>20</v>
      </c>
      <c r="L309">
        <v>0</v>
      </c>
      <c r="M309">
        <v>0</v>
      </c>
      <c r="N309">
        <v>0</v>
      </c>
    </row>
    <row r="310" spans="1:14" x14ac:dyDescent="0.15">
      <c r="A310" t="str">
        <f t="shared" si="7"/>
        <v>201947_436_4562342690029</v>
      </c>
      <c r="B310">
        <v>201947</v>
      </c>
      <c r="C310">
        <v>436</v>
      </c>
      <c r="D310" t="s">
        <v>174</v>
      </c>
      <c r="E310" s="9">
        <v>4562342690029</v>
      </c>
      <c r="F310">
        <v>0</v>
      </c>
      <c r="G310">
        <v>0</v>
      </c>
      <c r="H310" t="s">
        <v>18</v>
      </c>
      <c r="I310" t="s">
        <v>19</v>
      </c>
      <c r="J310" t="s">
        <v>329</v>
      </c>
      <c r="K310">
        <v>40</v>
      </c>
      <c r="L310">
        <v>0</v>
      </c>
      <c r="M310">
        <v>0</v>
      </c>
      <c r="N310">
        <v>0</v>
      </c>
    </row>
    <row r="311" spans="1:14" x14ac:dyDescent="0.15">
      <c r="A311" t="str">
        <f t="shared" si="7"/>
        <v>201947_436_4562342690036</v>
      </c>
      <c r="B311">
        <v>201947</v>
      </c>
      <c r="C311">
        <v>436</v>
      </c>
      <c r="D311" t="s">
        <v>174</v>
      </c>
      <c r="E311" s="9">
        <v>4562342690036</v>
      </c>
      <c r="F311">
        <v>0</v>
      </c>
      <c r="G311">
        <v>0</v>
      </c>
      <c r="H311" t="s">
        <v>20</v>
      </c>
      <c r="I311" t="s">
        <v>19</v>
      </c>
      <c r="J311" t="s">
        <v>329</v>
      </c>
      <c r="K311">
        <v>20</v>
      </c>
      <c r="L311">
        <v>0</v>
      </c>
      <c r="M311">
        <v>0</v>
      </c>
      <c r="N311">
        <v>0</v>
      </c>
    </row>
    <row r="312" spans="1:14" x14ac:dyDescent="0.15">
      <c r="A312" t="str">
        <f t="shared" si="7"/>
        <v>201947_436_4562342690043</v>
      </c>
      <c r="B312">
        <v>201947</v>
      </c>
      <c r="C312">
        <v>436</v>
      </c>
      <c r="D312" t="s">
        <v>174</v>
      </c>
      <c r="E312" s="9">
        <v>4562342690043</v>
      </c>
      <c r="F312">
        <v>0</v>
      </c>
      <c r="G312">
        <v>0</v>
      </c>
      <c r="H312" t="s">
        <v>21</v>
      </c>
      <c r="I312" t="s">
        <v>19</v>
      </c>
      <c r="J312" t="s">
        <v>329</v>
      </c>
      <c r="K312">
        <v>50</v>
      </c>
      <c r="L312">
        <v>0</v>
      </c>
      <c r="M312">
        <v>0</v>
      </c>
      <c r="N312">
        <v>0</v>
      </c>
    </row>
    <row r="313" spans="1:14" x14ac:dyDescent="0.15">
      <c r="A313" t="str">
        <f t="shared" si="7"/>
        <v>201947_436_4562342690050</v>
      </c>
      <c r="B313">
        <v>201947</v>
      </c>
      <c r="C313">
        <v>436</v>
      </c>
      <c r="D313" t="s">
        <v>174</v>
      </c>
      <c r="E313" s="9">
        <v>4562342690050</v>
      </c>
      <c r="F313">
        <v>0</v>
      </c>
      <c r="G313">
        <v>0</v>
      </c>
      <c r="H313" t="s">
        <v>22</v>
      </c>
      <c r="I313" t="s">
        <v>19</v>
      </c>
      <c r="J313" t="s">
        <v>329</v>
      </c>
      <c r="K313">
        <v>20</v>
      </c>
      <c r="L313">
        <v>0</v>
      </c>
      <c r="M313">
        <v>0</v>
      </c>
      <c r="N313">
        <v>0</v>
      </c>
    </row>
    <row r="314" spans="1:14" x14ac:dyDescent="0.15">
      <c r="A314" t="str">
        <f t="shared" si="7"/>
        <v>201947_436_4562342690067</v>
      </c>
      <c r="B314">
        <v>201947</v>
      </c>
      <c r="C314">
        <v>436</v>
      </c>
      <c r="D314" t="s">
        <v>174</v>
      </c>
      <c r="E314" s="9">
        <v>4562342690067</v>
      </c>
      <c r="F314">
        <v>0</v>
      </c>
      <c r="G314">
        <v>0</v>
      </c>
      <c r="H314" t="s">
        <v>23</v>
      </c>
      <c r="I314" t="s">
        <v>19</v>
      </c>
      <c r="J314" t="s">
        <v>329</v>
      </c>
      <c r="K314">
        <v>50</v>
      </c>
      <c r="L314">
        <v>0</v>
      </c>
      <c r="M314">
        <v>0</v>
      </c>
      <c r="N314">
        <v>0</v>
      </c>
    </row>
    <row r="315" spans="1:14" x14ac:dyDescent="0.15">
      <c r="A315" t="str">
        <f t="shared" si="7"/>
        <v>201947_436_4562342690074</v>
      </c>
      <c r="B315">
        <v>201947</v>
      </c>
      <c r="C315">
        <v>436</v>
      </c>
      <c r="D315" t="s">
        <v>174</v>
      </c>
      <c r="E315" s="9">
        <v>4562342690074</v>
      </c>
      <c r="F315">
        <v>0</v>
      </c>
      <c r="G315">
        <v>0</v>
      </c>
      <c r="H315" t="s">
        <v>24</v>
      </c>
      <c r="I315" t="s">
        <v>19</v>
      </c>
      <c r="J315" t="s">
        <v>329</v>
      </c>
      <c r="K315">
        <v>50</v>
      </c>
      <c r="L315">
        <v>0</v>
      </c>
      <c r="M315">
        <v>0</v>
      </c>
      <c r="N315">
        <v>0</v>
      </c>
    </row>
    <row r="316" spans="1:14" x14ac:dyDescent="0.15">
      <c r="A316" t="str">
        <f t="shared" si="7"/>
        <v>201947_436_4562342690081</v>
      </c>
      <c r="B316">
        <v>201947</v>
      </c>
      <c r="C316">
        <v>436</v>
      </c>
      <c r="D316" t="s">
        <v>174</v>
      </c>
      <c r="E316" s="9">
        <v>4562342690081</v>
      </c>
      <c r="F316">
        <v>0</v>
      </c>
      <c r="G316">
        <v>0</v>
      </c>
      <c r="H316" t="s">
        <v>25</v>
      </c>
      <c r="I316" t="s">
        <v>19</v>
      </c>
      <c r="J316" t="s">
        <v>329</v>
      </c>
      <c r="K316">
        <v>20</v>
      </c>
      <c r="L316">
        <v>0</v>
      </c>
      <c r="M316">
        <v>0</v>
      </c>
      <c r="N316">
        <v>0</v>
      </c>
    </row>
    <row r="317" spans="1:14" x14ac:dyDescent="0.15">
      <c r="A317" t="str">
        <f t="shared" si="7"/>
        <v>201947_440_4562342690029</v>
      </c>
      <c r="B317">
        <v>201947</v>
      </c>
      <c r="C317">
        <v>440</v>
      </c>
      <c r="D317" t="s">
        <v>175</v>
      </c>
      <c r="E317" s="9">
        <v>4562342690029</v>
      </c>
      <c r="F317">
        <v>0</v>
      </c>
      <c r="G317">
        <v>0</v>
      </c>
      <c r="H317" t="s">
        <v>18</v>
      </c>
      <c r="I317" t="s">
        <v>19</v>
      </c>
      <c r="J317" t="s">
        <v>329</v>
      </c>
      <c r="K317">
        <v>40</v>
      </c>
      <c r="L317">
        <v>0</v>
      </c>
      <c r="M317">
        <v>0</v>
      </c>
      <c r="N317">
        <v>0</v>
      </c>
    </row>
    <row r="318" spans="1:14" x14ac:dyDescent="0.15">
      <c r="A318" t="str">
        <f t="shared" si="7"/>
        <v>201947_440_4562342690036</v>
      </c>
      <c r="B318">
        <v>201947</v>
      </c>
      <c r="C318">
        <v>440</v>
      </c>
      <c r="D318" t="s">
        <v>175</v>
      </c>
      <c r="E318" s="9">
        <v>4562342690036</v>
      </c>
      <c r="F318">
        <v>0</v>
      </c>
      <c r="G318">
        <v>0</v>
      </c>
      <c r="H318" t="s">
        <v>20</v>
      </c>
      <c r="I318" t="s">
        <v>19</v>
      </c>
      <c r="J318" t="s">
        <v>329</v>
      </c>
      <c r="K318">
        <v>20</v>
      </c>
      <c r="L318">
        <v>0</v>
      </c>
      <c r="M318">
        <v>0</v>
      </c>
      <c r="N318">
        <v>0</v>
      </c>
    </row>
    <row r="319" spans="1:14" x14ac:dyDescent="0.15">
      <c r="A319" t="str">
        <f t="shared" si="7"/>
        <v>201947_440_4562342690043</v>
      </c>
      <c r="B319">
        <v>201947</v>
      </c>
      <c r="C319">
        <v>440</v>
      </c>
      <c r="D319" t="s">
        <v>175</v>
      </c>
      <c r="E319" s="9">
        <v>4562342690043</v>
      </c>
      <c r="F319">
        <v>0</v>
      </c>
      <c r="G319">
        <v>0</v>
      </c>
      <c r="H319" t="s">
        <v>21</v>
      </c>
      <c r="I319" t="s">
        <v>19</v>
      </c>
      <c r="J319" t="s">
        <v>329</v>
      </c>
      <c r="K319">
        <v>50</v>
      </c>
      <c r="L319">
        <v>0</v>
      </c>
      <c r="M319">
        <v>0</v>
      </c>
      <c r="N319">
        <v>0</v>
      </c>
    </row>
    <row r="320" spans="1:14" x14ac:dyDescent="0.15">
      <c r="A320" t="str">
        <f t="shared" si="7"/>
        <v>201947_440_4562342690050</v>
      </c>
      <c r="B320">
        <v>201947</v>
      </c>
      <c r="C320">
        <v>440</v>
      </c>
      <c r="D320" t="s">
        <v>175</v>
      </c>
      <c r="E320" s="9">
        <v>4562342690050</v>
      </c>
      <c r="F320">
        <v>0</v>
      </c>
      <c r="G320">
        <v>0</v>
      </c>
      <c r="H320" t="s">
        <v>22</v>
      </c>
      <c r="I320" t="s">
        <v>19</v>
      </c>
      <c r="J320" t="s">
        <v>329</v>
      </c>
      <c r="K320">
        <v>20</v>
      </c>
      <c r="L320">
        <v>0</v>
      </c>
      <c r="M320">
        <v>0</v>
      </c>
      <c r="N320">
        <v>0</v>
      </c>
    </row>
    <row r="321" spans="1:14" x14ac:dyDescent="0.15">
      <c r="A321" t="str">
        <f t="shared" si="7"/>
        <v>201947_440_4562342690067</v>
      </c>
      <c r="B321">
        <v>201947</v>
      </c>
      <c r="C321">
        <v>440</v>
      </c>
      <c r="D321" t="s">
        <v>175</v>
      </c>
      <c r="E321" s="9">
        <v>4562342690067</v>
      </c>
      <c r="F321">
        <v>0</v>
      </c>
      <c r="G321">
        <v>0</v>
      </c>
      <c r="H321" t="s">
        <v>23</v>
      </c>
      <c r="I321" t="s">
        <v>19</v>
      </c>
      <c r="J321" t="s">
        <v>329</v>
      </c>
      <c r="K321">
        <v>50</v>
      </c>
      <c r="L321">
        <v>0</v>
      </c>
      <c r="M321">
        <v>0</v>
      </c>
      <c r="N321">
        <v>0</v>
      </c>
    </row>
    <row r="322" spans="1:14" x14ac:dyDescent="0.15">
      <c r="A322" t="str">
        <f t="shared" si="7"/>
        <v>201947_440_4562342690074</v>
      </c>
      <c r="B322">
        <v>201947</v>
      </c>
      <c r="C322">
        <v>440</v>
      </c>
      <c r="D322" t="s">
        <v>175</v>
      </c>
      <c r="E322" s="9">
        <v>4562342690074</v>
      </c>
      <c r="F322">
        <v>0</v>
      </c>
      <c r="G322">
        <v>0</v>
      </c>
      <c r="H322" t="s">
        <v>24</v>
      </c>
      <c r="I322" t="s">
        <v>19</v>
      </c>
      <c r="J322" t="s">
        <v>329</v>
      </c>
      <c r="K322">
        <v>50</v>
      </c>
      <c r="L322">
        <v>0</v>
      </c>
      <c r="M322">
        <v>0</v>
      </c>
      <c r="N322">
        <v>0</v>
      </c>
    </row>
    <row r="323" spans="1:14" x14ac:dyDescent="0.15">
      <c r="A323" t="str">
        <f t="shared" si="7"/>
        <v>201947_440_4562342690081</v>
      </c>
      <c r="B323">
        <v>201947</v>
      </c>
      <c r="C323">
        <v>440</v>
      </c>
      <c r="D323" t="s">
        <v>175</v>
      </c>
      <c r="E323" s="9">
        <v>4562342690081</v>
      </c>
      <c r="F323">
        <v>0</v>
      </c>
      <c r="G323">
        <v>0</v>
      </c>
      <c r="H323" t="s">
        <v>25</v>
      </c>
      <c r="I323" t="s">
        <v>19</v>
      </c>
      <c r="J323" t="s">
        <v>329</v>
      </c>
      <c r="K323">
        <v>20</v>
      </c>
      <c r="L323">
        <v>0</v>
      </c>
      <c r="M323">
        <v>0</v>
      </c>
      <c r="N323">
        <v>0</v>
      </c>
    </row>
    <row r="324" spans="1:14" x14ac:dyDescent="0.15">
      <c r="A324" t="str">
        <f t="shared" si="7"/>
        <v>201947_453_4562342690029</v>
      </c>
      <c r="B324">
        <v>201947</v>
      </c>
      <c r="C324">
        <v>453</v>
      </c>
      <c r="D324" t="s">
        <v>176</v>
      </c>
      <c r="E324" s="9">
        <v>4562342690029</v>
      </c>
      <c r="F324">
        <v>0</v>
      </c>
      <c r="G324">
        <v>0</v>
      </c>
      <c r="H324" t="s">
        <v>18</v>
      </c>
      <c r="I324" t="s">
        <v>19</v>
      </c>
      <c r="J324" t="s">
        <v>329</v>
      </c>
      <c r="K324">
        <v>40</v>
      </c>
      <c r="L324">
        <v>0</v>
      </c>
      <c r="M324">
        <v>0</v>
      </c>
      <c r="N324">
        <v>0</v>
      </c>
    </row>
    <row r="325" spans="1:14" x14ac:dyDescent="0.15">
      <c r="A325" t="str">
        <f t="shared" si="7"/>
        <v>201947_453_4562342690036</v>
      </c>
      <c r="B325">
        <v>201947</v>
      </c>
      <c r="C325">
        <v>453</v>
      </c>
      <c r="D325" t="s">
        <v>176</v>
      </c>
      <c r="E325" s="9">
        <v>4562342690036</v>
      </c>
      <c r="F325">
        <v>0</v>
      </c>
      <c r="G325">
        <v>0</v>
      </c>
      <c r="H325" t="s">
        <v>20</v>
      </c>
      <c r="I325" t="s">
        <v>19</v>
      </c>
      <c r="J325" t="s">
        <v>329</v>
      </c>
      <c r="K325">
        <v>20</v>
      </c>
      <c r="L325">
        <v>0</v>
      </c>
      <c r="M325">
        <v>0</v>
      </c>
      <c r="N325">
        <v>0</v>
      </c>
    </row>
    <row r="326" spans="1:14" x14ac:dyDescent="0.15">
      <c r="A326" t="str">
        <f t="shared" si="7"/>
        <v>201947_453_4562342690043</v>
      </c>
      <c r="B326">
        <v>201947</v>
      </c>
      <c r="C326">
        <v>453</v>
      </c>
      <c r="D326" t="s">
        <v>176</v>
      </c>
      <c r="E326" s="9">
        <v>4562342690043</v>
      </c>
      <c r="F326">
        <v>0</v>
      </c>
      <c r="G326">
        <v>0</v>
      </c>
      <c r="H326" t="s">
        <v>21</v>
      </c>
      <c r="I326" t="s">
        <v>19</v>
      </c>
      <c r="J326" t="s">
        <v>329</v>
      </c>
      <c r="K326">
        <v>50</v>
      </c>
      <c r="L326">
        <v>0</v>
      </c>
      <c r="M326">
        <v>0</v>
      </c>
      <c r="N326">
        <v>0</v>
      </c>
    </row>
    <row r="327" spans="1:14" x14ac:dyDescent="0.15">
      <c r="A327" t="str">
        <f t="shared" si="7"/>
        <v>201947_453_4562342690050</v>
      </c>
      <c r="B327">
        <v>201947</v>
      </c>
      <c r="C327">
        <v>453</v>
      </c>
      <c r="D327" t="s">
        <v>176</v>
      </c>
      <c r="E327" s="9">
        <v>4562342690050</v>
      </c>
      <c r="F327">
        <v>0</v>
      </c>
      <c r="G327">
        <v>0</v>
      </c>
      <c r="H327" t="s">
        <v>22</v>
      </c>
      <c r="I327" t="s">
        <v>19</v>
      </c>
      <c r="J327" t="s">
        <v>329</v>
      </c>
      <c r="K327">
        <v>20</v>
      </c>
      <c r="L327">
        <v>0</v>
      </c>
      <c r="M327">
        <v>0</v>
      </c>
      <c r="N327">
        <v>0</v>
      </c>
    </row>
    <row r="328" spans="1:14" x14ac:dyDescent="0.15">
      <c r="A328" t="str">
        <f t="shared" si="7"/>
        <v>201947_453_4562342690067</v>
      </c>
      <c r="B328">
        <v>201947</v>
      </c>
      <c r="C328">
        <v>453</v>
      </c>
      <c r="D328" t="s">
        <v>176</v>
      </c>
      <c r="E328" s="9">
        <v>4562342690067</v>
      </c>
      <c r="F328">
        <v>0</v>
      </c>
      <c r="G328">
        <v>0</v>
      </c>
      <c r="H328" t="s">
        <v>23</v>
      </c>
      <c r="I328" t="s">
        <v>19</v>
      </c>
      <c r="J328" t="s">
        <v>329</v>
      </c>
      <c r="K328">
        <v>50</v>
      </c>
      <c r="L328">
        <v>0</v>
      </c>
      <c r="M328">
        <v>0</v>
      </c>
      <c r="N328">
        <v>0</v>
      </c>
    </row>
    <row r="329" spans="1:14" x14ac:dyDescent="0.15">
      <c r="A329" t="str">
        <f t="shared" si="7"/>
        <v>201947_453_4562342690074</v>
      </c>
      <c r="B329">
        <v>201947</v>
      </c>
      <c r="C329">
        <v>453</v>
      </c>
      <c r="D329" t="s">
        <v>176</v>
      </c>
      <c r="E329" s="9">
        <v>4562342690074</v>
      </c>
      <c r="F329">
        <v>0</v>
      </c>
      <c r="G329">
        <v>0</v>
      </c>
      <c r="H329" t="s">
        <v>24</v>
      </c>
      <c r="I329" t="s">
        <v>19</v>
      </c>
      <c r="J329" t="s">
        <v>329</v>
      </c>
      <c r="K329">
        <v>50</v>
      </c>
      <c r="L329">
        <v>0</v>
      </c>
      <c r="M329">
        <v>0</v>
      </c>
      <c r="N329">
        <v>0</v>
      </c>
    </row>
    <row r="330" spans="1:14" x14ac:dyDescent="0.15">
      <c r="A330" t="str">
        <f t="shared" si="7"/>
        <v>201947_453_4562342690081</v>
      </c>
      <c r="B330">
        <v>201947</v>
      </c>
      <c r="C330">
        <v>453</v>
      </c>
      <c r="D330" t="s">
        <v>176</v>
      </c>
      <c r="E330" s="9">
        <v>4562342690081</v>
      </c>
      <c r="F330">
        <v>0</v>
      </c>
      <c r="G330">
        <v>0</v>
      </c>
      <c r="H330" t="s">
        <v>25</v>
      </c>
      <c r="I330" t="s">
        <v>19</v>
      </c>
      <c r="J330" t="s">
        <v>329</v>
      </c>
      <c r="K330">
        <v>20</v>
      </c>
      <c r="L330">
        <v>0</v>
      </c>
      <c r="M330">
        <v>0</v>
      </c>
      <c r="N330">
        <v>0</v>
      </c>
    </row>
    <row r="331" spans="1:14" x14ac:dyDescent="0.15">
      <c r="A331" t="str">
        <f t="shared" si="7"/>
        <v>201947_456_4562342690029</v>
      </c>
      <c r="B331">
        <v>201947</v>
      </c>
      <c r="C331">
        <v>456</v>
      </c>
      <c r="D331" t="s">
        <v>177</v>
      </c>
      <c r="E331" s="9">
        <v>4562342690029</v>
      </c>
      <c r="F331">
        <v>0</v>
      </c>
      <c r="G331">
        <v>0</v>
      </c>
      <c r="H331" t="s">
        <v>18</v>
      </c>
      <c r="I331" t="s">
        <v>19</v>
      </c>
      <c r="J331" t="s">
        <v>329</v>
      </c>
      <c r="K331">
        <v>40</v>
      </c>
      <c r="L331">
        <v>0</v>
      </c>
      <c r="M331">
        <v>0</v>
      </c>
      <c r="N331">
        <v>0</v>
      </c>
    </row>
    <row r="332" spans="1:14" x14ac:dyDescent="0.15">
      <c r="A332" t="str">
        <f t="shared" si="7"/>
        <v>201947_456_4562342690036</v>
      </c>
      <c r="B332">
        <v>201947</v>
      </c>
      <c r="C332">
        <v>456</v>
      </c>
      <c r="D332" t="s">
        <v>177</v>
      </c>
      <c r="E332" s="9">
        <v>4562342690036</v>
      </c>
      <c r="F332">
        <v>0</v>
      </c>
      <c r="G332">
        <v>0</v>
      </c>
      <c r="H332" t="s">
        <v>20</v>
      </c>
      <c r="I332" t="s">
        <v>19</v>
      </c>
      <c r="J332" t="s">
        <v>329</v>
      </c>
      <c r="K332">
        <v>20</v>
      </c>
      <c r="L332">
        <v>0</v>
      </c>
      <c r="M332">
        <v>0</v>
      </c>
      <c r="N332">
        <v>0</v>
      </c>
    </row>
    <row r="333" spans="1:14" x14ac:dyDescent="0.15">
      <c r="A333" t="str">
        <f t="shared" si="7"/>
        <v>201947_456_4562342690043</v>
      </c>
      <c r="B333">
        <v>201947</v>
      </c>
      <c r="C333">
        <v>456</v>
      </c>
      <c r="D333" t="s">
        <v>177</v>
      </c>
      <c r="E333" s="9">
        <v>4562342690043</v>
      </c>
      <c r="F333">
        <v>0</v>
      </c>
      <c r="G333">
        <v>0</v>
      </c>
      <c r="H333" t="s">
        <v>21</v>
      </c>
      <c r="I333" t="s">
        <v>19</v>
      </c>
      <c r="J333" t="s">
        <v>329</v>
      </c>
      <c r="K333">
        <v>50</v>
      </c>
      <c r="L333">
        <v>0</v>
      </c>
      <c r="M333">
        <v>0</v>
      </c>
      <c r="N333">
        <v>0</v>
      </c>
    </row>
    <row r="334" spans="1:14" x14ac:dyDescent="0.15">
      <c r="A334" t="str">
        <f t="shared" si="7"/>
        <v>201947_456_4562342690050</v>
      </c>
      <c r="B334">
        <v>201947</v>
      </c>
      <c r="C334">
        <v>456</v>
      </c>
      <c r="D334" t="s">
        <v>177</v>
      </c>
      <c r="E334" s="9">
        <v>4562342690050</v>
      </c>
      <c r="F334">
        <v>0</v>
      </c>
      <c r="G334">
        <v>0</v>
      </c>
      <c r="H334" t="s">
        <v>22</v>
      </c>
      <c r="I334" t="s">
        <v>19</v>
      </c>
      <c r="J334" t="s">
        <v>329</v>
      </c>
      <c r="K334">
        <v>20</v>
      </c>
      <c r="L334">
        <v>0</v>
      </c>
      <c r="M334">
        <v>0</v>
      </c>
      <c r="N334">
        <v>0</v>
      </c>
    </row>
    <row r="335" spans="1:14" x14ac:dyDescent="0.15">
      <c r="A335" t="str">
        <f t="shared" si="7"/>
        <v>201947_456_4562342690067</v>
      </c>
      <c r="B335">
        <v>201947</v>
      </c>
      <c r="C335">
        <v>456</v>
      </c>
      <c r="D335" t="s">
        <v>177</v>
      </c>
      <c r="E335" s="9">
        <v>4562342690067</v>
      </c>
      <c r="F335">
        <v>0</v>
      </c>
      <c r="G335">
        <v>0</v>
      </c>
      <c r="H335" t="s">
        <v>23</v>
      </c>
      <c r="I335" t="s">
        <v>19</v>
      </c>
      <c r="J335" t="s">
        <v>329</v>
      </c>
      <c r="K335">
        <v>50</v>
      </c>
      <c r="L335">
        <v>0</v>
      </c>
      <c r="M335">
        <v>0</v>
      </c>
      <c r="N335">
        <v>0</v>
      </c>
    </row>
    <row r="336" spans="1:14" x14ac:dyDescent="0.15">
      <c r="A336" t="str">
        <f t="shared" si="7"/>
        <v>201947_456_4562342690074</v>
      </c>
      <c r="B336">
        <v>201947</v>
      </c>
      <c r="C336">
        <v>456</v>
      </c>
      <c r="D336" t="s">
        <v>177</v>
      </c>
      <c r="E336" s="9">
        <v>4562342690074</v>
      </c>
      <c r="F336">
        <v>0</v>
      </c>
      <c r="G336">
        <v>0</v>
      </c>
      <c r="H336" t="s">
        <v>24</v>
      </c>
      <c r="I336" t="s">
        <v>19</v>
      </c>
      <c r="J336" t="s">
        <v>329</v>
      </c>
      <c r="K336">
        <v>50</v>
      </c>
      <c r="L336">
        <v>0</v>
      </c>
      <c r="M336">
        <v>0</v>
      </c>
      <c r="N336">
        <v>0</v>
      </c>
    </row>
    <row r="337" spans="1:14" x14ac:dyDescent="0.15">
      <c r="A337" t="str">
        <f t="shared" si="7"/>
        <v>201947_456_4562342690081</v>
      </c>
      <c r="B337">
        <v>201947</v>
      </c>
      <c r="C337">
        <v>456</v>
      </c>
      <c r="D337" t="s">
        <v>177</v>
      </c>
      <c r="E337" s="9">
        <v>4562342690081</v>
      </c>
      <c r="F337">
        <v>0</v>
      </c>
      <c r="G337">
        <v>0</v>
      </c>
      <c r="H337" t="s">
        <v>25</v>
      </c>
      <c r="I337" t="s">
        <v>19</v>
      </c>
      <c r="J337" t="s">
        <v>329</v>
      </c>
      <c r="K337">
        <v>20</v>
      </c>
      <c r="L337">
        <v>0</v>
      </c>
      <c r="M337">
        <v>0</v>
      </c>
      <c r="N337">
        <v>0</v>
      </c>
    </row>
    <row r="338" spans="1:14" x14ac:dyDescent="0.15">
      <c r="A338" t="str">
        <f t="shared" si="7"/>
        <v>201947_457_4562342690029</v>
      </c>
      <c r="B338">
        <v>201947</v>
      </c>
      <c r="C338">
        <v>457</v>
      </c>
      <c r="D338" t="s">
        <v>178</v>
      </c>
      <c r="E338" s="9">
        <v>4562342690029</v>
      </c>
      <c r="F338">
        <v>0</v>
      </c>
      <c r="G338">
        <v>0</v>
      </c>
      <c r="H338" t="s">
        <v>18</v>
      </c>
      <c r="I338" t="s">
        <v>19</v>
      </c>
      <c r="J338" t="s">
        <v>329</v>
      </c>
      <c r="K338">
        <v>40</v>
      </c>
      <c r="L338">
        <v>0</v>
      </c>
      <c r="M338">
        <v>0</v>
      </c>
      <c r="N338">
        <v>0</v>
      </c>
    </row>
    <row r="339" spans="1:14" x14ac:dyDescent="0.15">
      <c r="A339" t="str">
        <f t="shared" si="7"/>
        <v>201947_457_4562342690036</v>
      </c>
      <c r="B339">
        <v>201947</v>
      </c>
      <c r="C339">
        <v>457</v>
      </c>
      <c r="D339" t="s">
        <v>178</v>
      </c>
      <c r="E339" s="9">
        <v>4562342690036</v>
      </c>
      <c r="F339">
        <v>0</v>
      </c>
      <c r="G339">
        <v>0</v>
      </c>
      <c r="H339" t="s">
        <v>20</v>
      </c>
      <c r="I339" t="s">
        <v>19</v>
      </c>
      <c r="J339" t="s">
        <v>329</v>
      </c>
      <c r="K339">
        <v>20</v>
      </c>
      <c r="L339">
        <v>0</v>
      </c>
      <c r="M339">
        <v>0</v>
      </c>
      <c r="N339">
        <v>0</v>
      </c>
    </row>
    <row r="340" spans="1:14" x14ac:dyDescent="0.15">
      <c r="A340" t="str">
        <f t="shared" si="7"/>
        <v>201947_457_4562342690043</v>
      </c>
      <c r="B340">
        <v>201947</v>
      </c>
      <c r="C340">
        <v>457</v>
      </c>
      <c r="D340" t="s">
        <v>178</v>
      </c>
      <c r="E340" s="9">
        <v>4562342690043</v>
      </c>
      <c r="F340">
        <v>0</v>
      </c>
      <c r="G340">
        <v>0</v>
      </c>
      <c r="H340" t="s">
        <v>21</v>
      </c>
      <c r="I340" t="s">
        <v>19</v>
      </c>
      <c r="J340" t="s">
        <v>329</v>
      </c>
      <c r="K340">
        <v>50</v>
      </c>
      <c r="L340">
        <v>0</v>
      </c>
      <c r="M340">
        <v>0</v>
      </c>
      <c r="N340">
        <v>0</v>
      </c>
    </row>
    <row r="341" spans="1:14" x14ac:dyDescent="0.15">
      <c r="A341" t="str">
        <f t="shared" si="7"/>
        <v>201947_457_4562342690050</v>
      </c>
      <c r="B341">
        <v>201947</v>
      </c>
      <c r="C341">
        <v>457</v>
      </c>
      <c r="D341" t="s">
        <v>178</v>
      </c>
      <c r="E341" s="9">
        <v>4562342690050</v>
      </c>
      <c r="F341">
        <v>0</v>
      </c>
      <c r="G341">
        <v>0</v>
      </c>
      <c r="H341" t="s">
        <v>22</v>
      </c>
      <c r="I341" t="s">
        <v>19</v>
      </c>
      <c r="J341" t="s">
        <v>329</v>
      </c>
      <c r="K341">
        <v>20</v>
      </c>
      <c r="L341">
        <v>0</v>
      </c>
      <c r="M341">
        <v>0</v>
      </c>
      <c r="N341">
        <v>0</v>
      </c>
    </row>
    <row r="342" spans="1:14" x14ac:dyDescent="0.15">
      <c r="A342" t="str">
        <f t="shared" si="7"/>
        <v>201947_457_4562342690067</v>
      </c>
      <c r="B342">
        <v>201947</v>
      </c>
      <c r="C342">
        <v>457</v>
      </c>
      <c r="D342" t="s">
        <v>178</v>
      </c>
      <c r="E342" s="9">
        <v>4562342690067</v>
      </c>
      <c r="F342">
        <v>0</v>
      </c>
      <c r="G342">
        <v>0</v>
      </c>
      <c r="H342" t="s">
        <v>23</v>
      </c>
      <c r="I342" t="s">
        <v>19</v>
      </c>
      <c r="J342" t="s">
        <v>329</v>
      </c>
      <c r="K342">
        <v>50</v>
      </c>
      <c r="L342">
        <v>0</v>
      </c>
      <c r="M342">
        <v>0</v>
      </c>
      <c r="N342">
        <v>0</v>
      </c>
    </row>
    <row r="343" spans="1:14" x14ac:dyDescent="0.15">
      <c r="A343" t="str">
        <f t="shared" si="7"/>
        <v>201947_457_4562342690074</v>
      </c>
      <c r="B343">
        <v>201947</v>
      </c>
      <c r="C343">
        <v>457</v>
      </c>
      <c r="D343" t="s">
        <v>178</v>
      </c>
      <c r="E343" s="9">
        <v>4562342690074</v>
      </c>
      <c r="F343">
        <v>0</v>
      </c>
      <c r="G343">
        <v>0</v>
      </c>
      <c r="H343" t="s">
        <v>24</v>
      </c>
      <c r="I343" t="s">
        <v>19</v>
      </c>
      <c r="J343" t="s">
        <v>329</v>
      </c>
      <c r="K343">
        <v>50</v>
      </c>
      <c r="L343">
        <v>0</v>
      </c>
      <c r="M343">
        <v>0</v>
      </c>
      <c r="N343">
        <v>0</v>
      </c>
    </row>
    <row r="344" spans="1:14" x14ac:dyDescent="0.15">
      <c r="A344" t="str">
        <f t="shared" si="7"/>
        <v>201947_457_4562342690081</v>
      </c>
      <c r="B344">
        <v>201947</v>
      </c>
      <c r="C344">
        <v>457</v>
      </c>
      <c r="D344" t="s">
        <v>178</v>
      </c>
      <c r="E344" s="9">
        <v>4562342690081</v>
      </c>
      <c r="F344">
        <v>0</v>
      </c>
      <c r="G344">
        <v>0</v>
      </c>
      <c r="H344" t="s">
        <v>25</v>
      </c>
      <c r="I344" t="s">
        <v>19</v>
      </c>
      <c r="J344" t="s">
        <v>329</v>
      </c>
      <c r="K344">
        <v>20</v>
      </c>
      <c r="L344">
        <v>0</v>
      </c>
      <c r="M344">
        <v>0</v>
      </c>
      <c r="N344">
        <v>0</v>
      </c>
    </row>
    <row r="345" spans="1:14" x14ac:dyDescent="0.15">
      <c r="A345" t="str">
        <f t="shared" ref="A345:A408" si="8">B345&amp;"_"&amp;C345&amp;"_"&amp;E345</f>
        <v>201947_463_4562342690029</v>
      </c>
      <c r="B345">
        <v>201947</v>
      </c>
      <c r="C345">
        <v>463</v>
      </c>
      <c r="D345" t="s">
        <v>179</v>
      </c>
      <c r="E345" s="9">
        <v>4562342690029</v>
      </c>
      <c r="F345">
        <v>0</v>
      </c>
      <c r="G345">
        <v>0</v>
      </c>
      <c r="H345" t="s">
        <v>18</v>
      </c>
      <c r="I345" t="s">
        <v>19</v>
      </c>
      <c r="J345" t="s">
        <v>329</v>
      </c>
      <c r="K345">
        <v>40</v>
      </c>
      <c r="L345">
        <v>0</v>
      </c>
      <c r="M345">
        <v>0</v>
      </c>
      <c r="N345">
        <v>0</v>
      </c>
    </row>
    <row r="346" spans="1:14" x14ac:dyDescent="0.15">
      <c r="A346" t="str">
        <f t="shared" si="8"/>
        <v>201947_463_4562342690036</v>
      </c>
      <c r="B346">
        <v>201947</v>
      </c>
      <c r="C346">
        <v>463</v>
      </c>
      <c r="D346" t="s">
        <v>179</v>
      </c>
      <c r="E346" s="9">
        <v>4562342690036</v>
      </c>
      <c r="F346">
        <v>0</v>
      </c>
      <c r="G346">
        <v>0</v>
      </c>
      <c r="H346" t="s">
        <v>20</v>
      </c>
      <c r="I346" t="s">
        <v>19</v>
      </c>
      <c r="J346" t="s">
        <v>329</v>
      </c>
      <c r="K346">
        <v>20</v>
      </c>
      <c r="L346">
        <v>0</v>
      </c>
      <c r="M346">
        <v>0</v>
      </c>
      <c r="N346">
        <v>0</v>
      </c>
    </row>
    <row r="347" spans="1:14" x14ac:dyDescent="0.15">
      <c r="A347" t="str">
        <f t="shared" si="8"/>
        <v>201947_463_4562342690043</v>
      </c>
      <c r="B347">
        <v>201947</v>
      </c>
      <c r="C347">
        <v>463</v>
      </c>
      <c r="D347" t="s">
        <v>179</v>
      </c>
      <c r="E347" s="9">
        <v>4562342690043</v>
      </c>
      <c r="F347">
        <v>0</v>
      </c>
      <c r="G347">
        <v>0</v>
      </c>
      <c r="H347" t="s">
        <v>21</v>
      </c>
      <c r="I347" t="s">
        <v>19</v>
      </c>
      <c r="J347" t="s">
        <v>329</v>
      </c>
      <c r="K347">
        <v>50</v>
      </c>
      <c r="L347">
        <v>0</v>
      </c>
      <c r="M347">
        <v>0</v>
      </c>
      <c r="N347">
        <v>0</v>
      </c>
    </row>
    <row r="348" spans="1:14" x14ac:dyDescent="0.15">
      <c r="A348" t="str">
        <f t="shared" si="8"/>
        <v>201947_463_4562342690050</v>
      </c>
      <c r="B348">
        <v>201947</v>
      </c>
      <c r="C348">
        <v>463</v>
      </c>
      <c r="D348" t="s">
        <v>179</v>
      </c>
      <c r="E348" s="9">
        <v>4562342690050</v>
      </c>
      <c r="F348">
        <v>0</v>
      </c>
      <c r="G348">
        <v>0</v>
      </c>
      <c r="H348" t="s">
        <v>22</v>
      </c>
      <c r="I348" t="s">
        <v>19</v>
      </c>
      <c r="J348" t="s">
        <v>329</v>
      </c>
      <c r="K348">
        <v>20</v>
      </c>
      <c r="L348">
        <v>0</v>
      </c>
      <c r="M348">
        <v>0</v>
      </c>
      <c r="N348">
        <v>0</v>
      </c>
    </row>
    <row r="349" spans="1:14" x14ac:dyDescent="0.15">
      <c r="A349" t="str">
        <f t="shared" si="8"/>
        <v>201947_463_4562342690067</v>
      </c>
      <c r="B349">
        <v>201947</v>
      </c>
      <c r="C349">
        <v>463</v>
      </c>
      <c r="D349" t="s">
        <v>179</v>
      </c>
      <c r="E349" s="9">
        <v>4562342690067</v>
      </c>
      <c r="F349">
        <v>0</v>
      </c>
      <c r="G349">
        <v>0</v>
      </c>
      <c r="H349" t="s">
        <v>23</v>
      </c>
      <c r="I349" t="s">
        <v>19</v>
      </c>
      <c r="J349" t="s">
        <v>329</v>
      </c>
      <c r="K349">
        <v>50</v>
      </c>
      <c r="L349">
        <v>0</v>
      </c>
      <c r="M349">
        <v>0</v>
      </c>
      <c r="N349">
        <v>0</v>
      </c>
    </row>
    <row r="350" spans="1:14" x14ac:dyDescent="0.15">
      <c r="A350" t="str">
        <f t="shared" si="8"/>
        <v>201947_463_4562342690074</v>
      </c>
      <c r="B350">
        <v>201947</v>
      </c>
      <c r="C350">
        <v>463</v>
      </c>
      <c r="D350" t="s">
        <v>179</v>
      </c>
      <c r="E350" s="9">
        <v>4562342690074</v>
      </c>
      <c r="F350">
        <v>0</v>
      </c>
      <c r="G350">
        <v>0</v>
      </c>
      <c r="H350" t="s">
        <v>24</v>
      </c>
      <c r="I350" t="s">
        <v>19</v>
      </c>
      <c r="J350" t="s">
        <v>329</v>
      </c>
      <c r="K350">
        <v>50</v>
      </c>
      <c r="L350">
        <v>0</v>
      </c>
      <c r="M350">
        <v>0</v>
      </c>
      <c r="N350">
        <v>0</v>
      </c>
    </row>
    <row r="351" spans="1:14" x14ac:dyDescent="0.15">
      <c r="A351" t="str">
        <f t="shared" si="8"/>
        <v>201947_463_4562342690081</v>
      </c>
      <c r="B351">
        <v>201947</v>
      </c>
      <c r="C351">
        <v>463</v>
      </c>
      <c r="D351" t="s">
        <v>179</v>
      </c>
      <c r="E351" s="9">
        <v>4562342690081</v>
      </c>
      <c r="F351">
        <v>0</v>
      </c>
      <c r="G351">
        <v>0</v>
      </c>
      <c r="H351" t="s">
        <v>25</v>
      </c>
      <c r="I351" t="s">
        <v>19</v>
      </c>
      <c r="J351" t="s">
        <v>329</v>
      </c>
      <c r="K351">
        <v>20</v>
      </c>
      <c r="L351">
        <v>0</v>
      </c>
      <c r="M351">
        <v>0</v>
      </c>
      <c r="N351">
        <v>0</v>
      </c>
    </row>
    <row r="352" spans="1:14" x14ac:dyDescent="0.15">
      <c r="A352" t="str">
        <f t="shared" si="8"/>
        <v>201948_5_4562342690029</v>
      </c>
      <c r="B352">
        <v>201948</v>
      </c>
      <c r="C352">
        <v>5</v>
      </c>
      <c r="D352" t="s">
        <v>130</v>
      </c>
      <c r="E352" s="9">
        <v>4562342690029</v>
      </c>
      <c r="F352">
        <v>0</v>
      </c>
      <c r="G352">
        <v>0</v>
      </c>
      <c r="H352" t="s">
        <v>18</v>
      </c>
      <c r="I352" t="s">
        <v>19</v>
      </c>
      <c r="J352" t="s">
        <v>329</v>
      </c>
      <c r="K352">
        <v>37</v>
      </c>
      <c r="L352">
        <v>3</v>
      </c>
      <c r="M352">
        <v>0</v>
      </c>
      <c r="N352">
        <v>0</v>
      </c>
    </row>
    <row r="353" spans="1:14" x14ac:dyDescent="0.15">
      <c r="A353" t="str">
        <f t="shared" si="8"/>
        <v>201948_5_4562342690036</v>
      </c>
      <c r="B353">
        <v>201948</v>
      </c>
      <c r="C353">
        <v>5</v>
      </c>
      <c r="D353" t="s">
        <v>130</v>
      </c>
      <c r="E353" s="9">
        <v>4562342690036</v>
      </c>
      <c r="F353">
        <v>0</v>
      </c>
      <c r="G353">
        <v>0</v>
      </c>
      <c r="H353" t="s">
        <v>20</v>
      </c>
      <c r="I353" t="s">
        <v>19</v>
      </c>
      <c r="J353" t="s">
        <v>329</v>
      </c>
      <c r="K353">
        <v>19</v>
      </c>
      <c r="L353">
        <v>1</v>
      </c>
      <c r="M353">
        <v>0</v>
      </c>
      <c r="N353">
        <v>0</v>
      </c>
    </row>
    <row r="354" spans="1:14" x14ac:dyDescent="0.15">
      <c r="A354" t="str">
        <f t="shared" si="8"/>
        <v>201948_5_4562342690043</v>
      </c>
      <c r="B354">
        <v>201948</v>
      </c>
      <c r="C354">
        <v>5</v>
      </c>
      <c r="D354" t="s">
        <v>130</v>
      </c>
      <c r="E354" s="9">
        <v>4562342690043</v>
      </c>
      <c r="F354">
        <v>0</v>
      </c>
      <c r="G354">
        <v>0</v>
      </c>
      <c r="H354" t="s">
        <v>21</v>
      </c>
      <c r="I354" t="s">
        <v>19</v>
      </c>
      <c r="J354" t="s">
        <v>329</v>
      </c>
      <c r="K354">
        <v>49</v>
      </c>
      <c r="L354">
        <v>1</v>
      </c>
      <c r="M354">
        <v>0</v>
      </c>
      <c r="N354">
        <v>0</v>
      </c>
    </row>
    <row r="355" spans="1:14" x14ac:dyDescent="0.15">
      <c r="A355" t="str">
        <f t="shared" si="8"/>
        <v>201948_5_4562342690050</v>
      </c>
      <c r="B355">
        <v>201948</v>
      </c>
      <c r="C355">
        <v>5</v>
      </c>
      <c r="D355" t="s">
        <v>130</v>
      </c>
      <c r="E355" s="9">
        <v>4562342690050</v>
      </c>
      <c r="F355">
        <v>0</v>
      </c>
      <c r="G355">
        <v>0</v>
      </c>
      <c r="H355" t="s">
        <v>22</v>
      </c>
      <c r="I355" t="s">
        <v>19</v>
      </c>
      <c r="J355" t="s">
        <v>329</v>
      </c>
      <c r="K355">
        <v>20</v>
      </c>
      <c r="L355">
        <v>0</v>
      </c>
      <c r="M355">
        <v>0</v>
      </c>
      <c r="N355">
        <v>0</v>
      </c>
    </row>
    <row r="356" spans="1:14" x14ac:dyDescent="0.15">
      <c r="A356" t="str">
        <f t="shared" si="8"/>
        <v>201948_5_4562342690067</v>
      </c>
      <c r="B356">
        <v>201948</v>
      </c>
      <c r="C356">
        <v>5</v>
      </c>
      <c r="D356" t="s">
        <v>130</v>
      </c>
      <c r="E356" s="9">
        <v>4562342690067</v>
      </c>
      <c r="F356">
        <v>0</v>
      </c>
      <c r="G356">
        <v>0</v>
      </c>
      <c r="H356" t="s">
        <v>23</v>
      </c>
      <c r="I356" t="s">
        <v>19</v>
      </c>
      <c r="J356" t="s">
        <v>329</v>
      </c>
      <c r="K356">
        <v>48</v>
      </c>
      <c r="L356">
        <v>2</v>
      </c>
      <c r="M356">
        <v>0</v>
      </c>
      <c r="N356">
        <v>0</v>
      </c>
    </row>
    <row r="357" spans="1:14" x14ac:dyDescent="0.15">
      <c r="A357" t="str">
        <f t="shared" si="8"/>
        <v>201948_5_4562342690074</v>
      </c>
      <c r="B357">
        <v>201948</v>
      </c>
      <c r="C357">
        <v>5</v>
      </c>
      <c r="D357" t="s">
        <v>130</v>
      </c>
      <c r="E357" s="9">
        <v>4562342690074</v>
      </c>
      <c r="F357">
        <v>0</v>
      </c>
      <c r="G357">
        <v>0</v>
      </c>
      <c r="H357" t="s">
        <v>24</v>
      </c>
      <c r="I357" t="s">
        <v>19</v>
      </c>
      <c r="J357" t="s">
        <v>329</v>
      </c>
      <c r="K357">
        <v>48</v>
      </c>
      <c r="L357">
        <v>2</v>
      </c>
      <c r="M357">
        <v>0</v>
      </c>
      <c r="N357">
        <v>0</v>
      </c>
    </row>
    <row r="358" spans="1:14" x14ac:dyDescent="0.15">
      <c r="A358" t="str">
        <f t="shared" si="8"/>
        <v>201948_5_4562342690081</v>
      </c>
      <c r="B358">
        <v>201948</v>
      </c>
      <c r="C358">
        <v>5</v>
      </c>
      <c r="D358" t="s">
        <v>130</v>
      </c>
      <c r="E358" s="9">
        <v>4562342690081</v>
      </c>
      <c r="F358">
        <v>0</v>
      </c>
      <c r="G358">
        <v>0</v>
      </c>
      <c r="H358" t="s">
        <v>25</v>
      </c>
      <c r="I358" t="s">
        <v>19</v>
      </c>
      <c r="J358" t="s">
        <v>329</v>
      </c>
      <c r="K358">
        <v>20</v>
      </c>
      <c r="L358">
        <v>0</v>
      </c>
      <c r="M358">
        <v>0</v>
      </c>
      <c r="N358">
        <v>0</v>
      </c>
    </row>
    <row r="359" spans="1:14" x14ac:dyDescent="0.15">
      <c r="A359" t="str">
        <f t="shared" si="8"/>
        <v>201948_11_4562342690029</v>
      </c>
      <c r="B359">
        <v>201948</v>
      </c>
      <c r="C359">
        <v>11</v>
      </c>
      <c r="D359" t="s">
        <v>131</v>
      </c>
      <c r="E359" s="9">
        <v>4562342690029</v>
      </c>
      <c r="F359">
        <v>0</v>
      </c>
      <c r="G359">
        <v>0</v>
      </c>
      <c r="H359" t="s">
        <v>18</v>
      </c>
      <c r="I359" t="s">
        <v>19</v>
      </c>
      <c r="J359" t="s">
        <v>329</v>
      </c>
      <c r="K359">
        <v>39</v>
      </c>
      <c r="L359">
        <v>1</v>
      </c>
      <c r="M359">
        <v>0</v>
      </c>
      <c r="N359">
        <v>0</v>
      </c>
    </row>
    <row r="360" spans="1:14" x14ac:dyDescent="0.15">
      <c r="A360" t="str">
        <f t="shared" si="8"/>
        <v>201948_11_4562342690036</v>
      </c>
      <c r="B360">
        <v>201948</v>
      </c>
      <c r="C360">
        <v>11</v>
      </c>
      <c r="D360" t="s">
        <v>131</v>
      </c>
      <c r="E360" s="9">
        <v>4562342690036</v>
      </c>
      <c r="F360">
        <v>0</v>
      </c>
      <c r="G360">
        <v>0</v>
      </c>
      <c r="H360" t="s">
        <v>20</v>
      </c>
      <c r="I360" t="s">
        <v>19</v>
      </c>
      <c r="J360" t="s">
        <v>329</v>
      </c>
      <c r="K360">
        <v>20</v>
      </c>
      <c r="L360">
        <v>0</v>
      </c>
      <c r="M360">
        <v>0</v>
      </c>
      <c r="N360">
        <v>0</v>
      </c>
    </row>
    <row r="361" spans="1:14" x14ac:dyDescent="0.15">
      <c r="A361" t="str">
        <f t="shared" si="8"/>
        <v>201948_11_4562342690043</v>
      </c>
      <c r="B361">
        <v>201948</v>
      </c>
      <c r="C361">
        <v>11</v>
      </c>
      <c r="D361" t="s">
        <v>131</v>
      </c>
      <c r="E361" s="9">
        <v>4562342690043</v>
      </c>
      <c r="F361">
        <v>0</v>
      </c>
      <c r="G361">
        <v>0</v>
      </c>
      <c r="H361" t="s">
        <v>21</v>
      </c>
      <c r="I361" t="s">
        <v>19</v>
      </c>
      <c r="J361" t="s">
        <v>329</v>
      </c>
      <c r="K361">
        <v>48</v>
      </c>
      <c r="L361">
        <v>2</v>
      </c>
      <c r="M361">
        <v>0</v>
      </c>
      <c r="N361">
        <v>0</v>
      </c>
    </row>
    <row r="362" spans="1:14" x14ac:dyDescent="0.15">
      <c r="A362" t="str">
        <f t="shared" si="8"/>
        <v>201948_11_4562342690050</v>
      </c>
      <c r="B362">
        <v>201948</v>
      </c>
      <c r="C362">
        <v>11</v>
      </c>
      <c r="D362" t="s">
        <v>131</v>
      </c>
      <c r="E362" s="9">
        <v>4562342690050</v>
      </c>
      <c r="F362">
        <v>0</v>
      </c>
      <c r="G362">
        <v>0</v>
      </c>
      <c r="H362" t="s">
        <v>22</v>
      </c>
      <c r="I362" t="s">
        <v>19</v>
      </c>
      <c r="J362" t="s">
        <v>329</v>
      </c>
      <c r="K362">
        <v>20</v>
      </c>
      <c r="L362">
        <v>0</v>
      </c>
      <c r="M362">
        <v>0</v>
      </c>
      <c r="N362">
        <v>0</v>
      </c>
    </row>
    <row r="363" spans="1:14" x14ac:dyDescent="0.15">
      <c r="A363" t="str">
        <f t="shared" si="8"/>
        <v>201948_11_4562342690067</v>
      </c>
      <c r="B363">
        <v>201948</v>
      </c>
      <c r="C363">
        <v>11</v>
      </c>
      <c r="D363" t="s">
        <v>131</v>
      </c>
      <c r="E363" s="9">
        <v>4562342690067</v>
      </c>
      <c r="F363">
        <v>0</v>
      </c>
      <c r="G363">
        <v>0</v>
      </c>
      <c r="H363" t="s">
        <v>23</v>
      </c>
      <c r="I363" t="s">
        <v>19</v>
      </c>
      <c r="J363" t="s">
        <v>329</v>
      </c>
      <c r="K363">
        <v>50</v>
      </c>
      <c r="L363">
        <v>0</v>
      </c>
      <c r="M363">
        <v>0</v>
      </c>
      <c r="N363">
        <v>0</v>
      </c>
    </row>
    <row r="364" spans="1:14" x14ac:dyDescent="0.15">
      <c r="A364" t="str">
        <f t="shared" si="8"/>
        <v>201948_11_4562342690074</v>
      </c>
      <c r="B364">
        <v>201948</v>
      </c>
      <c r="C364">
        <v>11</v>
      </c>
      <c r="D364" t="s">
        <v>131</v>
      </c>
      <c r="E364" s="9">
        <v>4562342690074</v>
      </c>
      <c r="F364">
        <v>0</v>
      </c>
      <c r="G364">
        <v>0</v>
      </c>
      <c r="H364" t="s">
        <v>24</v>
      </c>
      <c r="I364" t="s">
        <v>19</v>
      </c>
      <c r="J364" t="s">
        <v>329</v>
      </c>
      <c r="K364">
        <v>48</v>
      </c>
      <c r="L364">
        <v>2</v>
      </c>
      <c r="M364">
        <v>0</v>
      </c>
      <c r="N364">
        <v>0</v>
      </c>
    </row>
    <row r="365" spans="1:14" x14ac:dyDescent="0.15">
      <c r="A365" t="str">
        <f t="shared" si="8"/>
        <v>201948_11_4562342690081</v>
      </c>
      <c r="B365">
        <v>201948</v>
      </c>
      <c r="C365">
        <v>11</v>
      </c>
      <c r="D365" t="s">
        <v>131</v>
      </c>
      <c r="E365" s="9">
        <v>4562342690081</v>
      </c>
      <c r="F365">
        <v>0</v>
      </c>
      <c r="G365">
        <v>0</v>
      </c>
      <c r="H365" t="s">
        <v>25</v>
      </c>
      <c r="I365" t="s">
        <v>19</v>
      </c>
      <c r="J365" t="s">
        <v>329</v>
      </c>
      <c r="K365">
        <v>19</v>
      </c>
      <c r="L365">
        <v>1</v>
      </c>
      <c r="M365">
        <v>0</v>
      </c>
      <c r="N365">
        <v>0</v>
      </c>
    </row>
    <row r="366" spans="1:14" x14ac:dyDescent="0.15">
      <c r="A366" t="str">
        <f t="shared" si="8"/>
        <v>201948_12_4562342690029</v>
      </c>
      <c r="B366">
        <v>201948</v>
      </c>
      <c r="C366">
        <v>12</v>
      </c>
      <c r="D366" t="s">
        <v>132</v>
      </c>
      <c r="E366" s="9">
        <v>4562342690029</v>
      </c>
      <c r="F366">
        <v>0</v>
      </c>
      <c r="G366">
        <v>0</v>
      </c>
      <c r="H366" t="s">
        <v>18</v>
      </c>
      <c r="I366" t="s">
        <v>19</v>
      </c>
      <c r="J366" t="s">
        <v>329</v>
      </c>
      <c r="K366">
        <v>40</v>
      </c>
      <c r="L366">
        <v>0</v>
      </c>
      <c r="M366">
        <v>0</v>
      </c>
      <c r="N366">
        <v>0</v>
      </c>
    </row>
    <row r="367" spans="1:14" x14ac:dyDescent="0.15">
      <c r="A367" t="str">
        <f t="shared" si="8"/>
        <v>201948_12_4562342690036</v>
      </c>
      <c r="B367">
        <v>201948</v>
      </c>
      <c r="C367">
        <v>12</v>
      </c>
      <c r="D367" t="s">
        <v>132</v>
      </c>
      <c r="E367" s="9">
        <v>4562342690036</v>
      </c>
      <c r="F367">
        <v>0</v>
      </c>
      <c r="G367">
        <v>0</v>
      </c>
      <c r="H367" t="s">
        <v>20</v>
      </c>
      <c r="I367" t="s">
        <v>19</v>
      </c>
      <c r="J367" t="s">
        <v>329</v>
      </c>
      <c r="K367">
        <v>20</v>
      </c>
      <c r="L367">
        <v>0</v>
      </c>
      <c r="M367">
        <v>0</v>
      </c>
      <c r="N367">
        <v>0</v>
      </c>
    </row>
    <row r="368" spans="1:14" x14ac:dyDescent="0.15">
      <c r="A368" t="str">
        <f t="shared" si="8"/>
        <v>201948_12_4562342690043</v>
      </c>
      <c r="B368">
        <v>201948</v>
      </c>
      <c r="C368">
        <v>12</v>
      </c>
      <c r="D368" t="s">
        <v>132</v>
      </c>
      <c r="E368" s="9">
        <v>4562342690043</v>
      </c>
      <c r="F368">
        <v>0</v>
      </c>
      <c r="G368">
        <v>0</v>
      </c>
      <c r="H368" t="s">
        <v>21</v>
      </c>
      <c r="I368" t="s">
        <v>19</v>
      </c>
      <c r="J368" t="s">
        <v>329</v>
      </c>
      <c r="K368">
        <v>50</v>
      </c>
      <c r="L368">
        <v>0</v>
      </c>
      <c r="M368">
        <v>0</v>
      </c>
      <c r="N368">
        <v>0</v>
      </c>
    </row>
    <row r="369" spans="1:14" x14ac:dyDescent="0.15">
      <c r="A369" t="str">
        <f t="shared" si="8"/>
        <v>201948_12_4562342690050</v>
      </c>
      <c r="B369">
        <v>201948</v>
      </c>
      <c r="C369">
        <v>12</v>
      </c>
      <c r="D369" t="s">
        <v>132</v>
      </c>
      <c r="E369" s="9">
        <v>4562342690050</v>
      </c>
      <c r="F369">
        <v>0</v>
      </c>
      <c r="G369">
        <v>0</v>
      </c>
      <c r="H369" t="s">
        <v>22</v>
      </c>
      <c r="I369" t="s">
        <v>19</v>
      </c>
      <c r="J369" t="s">
        <v>329</v>
      </c>
      <c r="K369">
        <v>20</v>
      </c>
      <c r="L369">
        <v>0</v>
      </c>
      <c r="M369">
        <v>0</v>
      </c>
      <c r="N369">
        <v>0</v>
      </c>
    </row>
    <row r="370" spans="1:14" x14ac:dyDescent="0.15">
      <c r="A370" t="str">
        <f t="shared" si="8"/>
        <v>201948_12_4562342690067</v>
      </c>
      <c r="B370">
        <v>201948</v>
      </c>
      <c r="C370">
        <v>12</v>
      </c>
      <c r="D370" t="s">
        <v>132</v>
      </c>
      <c r="E370" s="9">
        <v>4562342690067</v>
      </c>
      <c r="F370">
        <v>0</v>
      </c>
      <c r="G370">
        <v>0</v>
      </c>
      <c r="H370" t="s">
        <v>23</v>
      </c>
      <c r="I370" t="s">
        <v>19</v>
      </c>
      <c r="J370" t="s">
        <v>329</v>
      </c>
      <c r="K370">
        <v>50</v>
      </c>
      <c r="L370">
        <v>0</v>
      </c>
      <c r="M370">
        <v>0</v>
      </c>
      <c r="N370">
        <v>0</v>
      </c>
    </row>
    <row r="371" spans="1:14" x14ac:dyDescent="0.15">
      <c r="A371" t="str">
        <f t="shared" si="8"/>
        <v>201948_12_4562342690074</v>
      </c>
      <c r="B371">
        <v>201948</v>
      </c>
      <c r="C371">
        <v>12</v>
      </c>
      <c r="D371" t="s">
        <v>132</v>
      </c>
      <c r="E371" s="9">
        <v>4562342690074</v>
      </c>
      <c r="F371">
        <v>0</v>
      </c>
      <c r="G371">
        <v>0</v>
      </c>
      <c r="H371" t="s">
        <v>24</v>
      </c>
      <c r="I371" t="s">
        <v>19</v>
      </c>
      <c r="J371" t="s">
        <v>329</v>
      </c>
      <c r="K371">
        <v>50</v>
      </c>
      <c r="L371">
        <v>0</v>
      </c>
      <c r="M371">
        <v>0</v>
      </c>
      <c r="N371">
        <v>0</v>
      </c>
    </row>
    <row r="372" spans="1:14" x14ac:dyDescent="0.15">
      <c r="A372" t="str">
        <f t="shared" si="8"/>
        <v>201948_12_4562342690081</v>
      </c>
      <c r="B372">
        <v>201948</v>
      </c>
      <c r="C372">
        <v>12</v>
      </c>
      <c r="D372" t="s">
        <v>132</v>
      </c>
      <c r="E372" s="9">
        <v>4562342690081</v>
      </c>
      <c r="F372">
        <v>0</v>
      </c>
      <c r="G372">
        <v>0</v>
      </c>
      <c r="H372" t="s">
        <v>25</v>
      </c>
      <c r="I372" t="s">
        <v>19</v>
      </c>
      <c r="J372" t="s">
        <v>329</v>
      </c>
      <c r="K372">
        <v>20</v>
      </c>
      <c r="L372">
        <v>0</v>
      </c>
      <c r="M372">
        <v>0</v>
      </c>
      <c r="N372">
        <v>0</v>
      </c>
    </row>
    <row r="373" spans="1:14" x14ac:dyDescent="0.15">
      <c r="A373" t="str">
        <f t="shared" si="8"/>
        <v>201948_16_4562342690029</v>
      </c>
      <c r="B373">
        <v>201948</v>
      </c>
      <c r="C373">
        <v>16</v>
      </c>
      <c r="D373" t="s">
        <v>133</v>
      </c>
      <c r="E373" s="9">
        <v>4562342690029</v>
      </c>
      <c r="F373">
        <v>0</v>
      </c>
      <c r="G373">
        <v>0</v>
      </c>
      <c r="H373" t="s">
        <v>18</v>
      </c>
      <c r="I373" t="s">
        <v>19</v>
      </c>
      <c r="J373" t="s">
        <v>329</v>
      </c>
      <c r="K373">
        <v>40</v>
      </c>
      <c r="L373">
        <v>0</v>
      </c>
      <c r="M373">
        <v>0</v>
      </c>
      <c r="N373">
        <v>0</v>
      </c>
    </row>
    <row r="374" spans="1:14" x14ac:dyDescent="0.15">
      <c r="A374" t="str">
        <f t="shared" si="8"/>
        <v>201948_16_4562342690036</v>
      </c>
      <c r="B374">
        <v>201948</v>
      </c>
      <c r="C374">
        <v>16</v>
      </c>
      <c r="D374" t="s">
        <v>133</v>
      </c>
      <c r="E374" s="9">
        <v>4562342690036</v>
      </c>
      <c r="F374">
        <v>0</v>
      </c>
      <c r="G374">
        <v>0</v>
      </c>
      <c r="H374" t="s">
        <v>20</v>
      </c>
      <c r="I374" t="s">
        <v>19</v>
      </c>
      <c r="J374" t="s">
        <v>329</v>
      </c>
      <c r="K374">
        <v>20</v>
      </c>
      <c r="L374">
        <v>0</v>
      </c>
      <c r="M374">
        <v>0</v>
      </c>
      <c r="N374">
        <v>0</v>
      </c>
    </row>
    <row r="375" spans="1:14" x14ac:dyDescent="0.15">
      <c r="A375" t="str">
        <f t="shared" si="8"/>
        <v>201948_16_4562342690043</v>
      </c>
      <c r="B375">
        <v>201948</v>
      </c>
      <c r="C375">
        <v>16</v>
      </c>
      <c r="D375" t="s">
        <v>133</v>
      </c>
      <c r="E375" s="9">
        <v>4562342690043</v>
      </c>
      <c r="F375">
        <v>0</v>
      </c>
      <c r="G375">
        <v>0</v>
      </c>
      <c r="H375" t="s">
        <v>21</v>
      </c>
      <c r="I375" t="s">
        <v>19</v>
      </c>
      <c r="J375" t="s">
        <v>329</v>
      </c>
      <c r="K375">
        <v>50</v>
      </c>
      <c r="L375">
        <v>0</v>
      </c>
      <c r="M375">
        <v>0</v>
      </c>
      <c r="N375">
        <v>0</v>
      </c>
    </row>
    <row r="376" spans="1:14" x14ac:dyDescent="0.15">
      <c r="A376" t="str">
        <f t="shared" si="8"/>
        <v>201948_16_4562342690050</v>
      </c>
      <c r="B376">
        <v>201948</v>
      </c>
      <c r="C376">
        <v>16</v>
      </c>
      <c r="D376" t="s">
        <v>133</v>
      </c>
      <c r="E376" s="9">
        <v>4562342690050</v>
      </c>
      <c r="F376">
        <v>0</v>
      </c>
      <c r="G376">
        <v>0</v>
      </c>
      <c r="H376" t="s">
        <v>22</v>
      </c>
      <c r="I376" t="s">
        <v>19</v>
      </c>
      <c r="J376" t="s">
        <v>329</v>
      </c>
      <c r="K376">
        <v>20</v>
      </c>
      <c r="L376">
        <v>0</v>
      </c>
      <c r="M376">
        <v>0</v>
      </c>
      <c r="N376">
        <v>0</v>
      </c>
    </row>
    <row r="377" spans="1:14" x14ac:dyDescent="0.15">
      <c r="A377" t="str">
        <f t="shared" si="8"/>
        <v>201948_16_4562342690067</v>
      </c>
      <c r="B377">
        <v>201948</v>
      </c>
      <c r="C377">
        <v>16</v>
      </c>
      <c r="D377" t="s">
        <v>133</v>
      </c>
      <c r="E377" s="9">
        <v>4562342690067</v>
      </c>
      <c r="F377">
        <v>0</v>
      </c>
      <c r="G377">
        <v>0</v>
      </c>
      <c r="H377" t="s">
        <v>23</v>
      </c>
      <c r="I377" t="s">
        <v>19</v>
      </c>
      <c r="J377" t="s">
        <v>329</v>
      </c>
      <c r="K377">
        <v>50</v>
      </c>
      <c r="L377">
        <v>0</v>
      </c>
      <c r="M377">
        <v>0</v>
      </c>
      <c r="N377">
        <v>0</v>
      </c>
    </row>
    <row r="378" spans="1:14" x14ac:dyDescent="0.15">
      <c r="A378" t="str">
        <f t="shared" si="8"/>
        <v>201948_16_4562342690074</v>
      </c>
      <c r="B378">
        <v>201948</v>
      </c>
      <c r="C378">
        <v>16</v>
      </c>
      <c r="D378" t="s">
        <v>133</v>
      </c>
      <c r="E378" s="9">
        <v>4562342690074</v>
      </c>
      <c r="F378">
        <v>0</v>
      </c>
      <c r="G378">
        <v>0</v>
      </c>
      <c r="H378" t="s">
        <v>24</v>
      </c>
      <c r="I378" t="s">
        <v>19</v>
      </c>
      <c r="J378" t="s">
        <v>329</v>
      </c>
      <c r="K378">
        <v>50</v>
      </c>
      <c r="L378">
        <v>0</v>
      </c>
      <c r="M378">
        <v>0</v>
      </c>
      <c r="N378">
        <v>0</v>
      </c>
    </row>
    <row r="379" spans="1:14" x14ac:dyDescent="0.15">
      <c r="A379" t="str">
        <f t="shared" si="8"/>
        <v>201948_16_4562342690081</v>
      </c>
      <c r="B379">
        <v>201948</v>
      </c>
      <c r="C379">
        <v>16</v>
      </c>
      <c r="D379" t="s">
        <v>133</v>
      </c>
      <c r="E379" s="9">
        <v>4562342690081</v>
      </c>
      <c r="F379">
        <v>0</v>
      </c>
      <c r="G379">
        <v>0</v>
      </c>
      <c r="H379" t="s">
        <v>25</v>
      </c>
      <c r="I379" t="s">
        <v>19</v>
      </c>
      <c r="J379" t="s">
        <v>329</v>
      </c>
      <c r="K379">
        <v>20</v>
      </c>
      <c r="L379">
        <v>0</v>
      </c>
      <c r="M379">
        <v>0</v>
      </c>
      <c r="N379">
        <v>0</v>
      </c>
    </row>
    <row r="380" spans="1:14" x14ac:dyDescent="0.15">
      <c r="A380" t="str">
        <f t="shared" si="8"/>
        <v>201948_17_4562342690029</v>
      </c>
      <c r="B380">
        <v>201948</v>
      </c>
      <c r="C380">
        <v>17</v>
      </c>
      <c r="D380" t="s">
        <v>134</v>
      </c>
      <c r="E380" s="9">
        <v>4562342690029</v>
      </c>
      <c r="F380">
        <v>0</v>
      </c>
      <c r="G380">
        <v>0</v>
      </c>
      <c r="H380" t="s">
        <v>18</v>
      </c>
      <c r="I380" t="s">
        <v>19</v>
      </c>
      <c r="J380" t="s">
        <v>329</v>
      </c>
      <c r="K380">
        <v>31</v>
      </c>
      <c r="L380">
        <v>6</v>
      </c>
      <c r="M380">
        <v>0</v>
      </c>
      <c r="N380">
        <v>0</v>
      </c>
    </row>
    <row r="381" spans="1:14" x14ac:dyDescent="0.15">
      <c r="A381" t="str">
        <f t="shared" si="8"/>
        <v>201948_17_4562342690036</v>
      </c>
      <c r="B381">
        <v>201948</v>
      </c>
      <c r="C381">
        <v>17</v>
      </c>
      <c r="D381" t="s">
        <v>134</v>
      </c>
      <c r="E381" s="9">
        <v>4562342690036</v>
      </c>
      <c r="F381">
        <v>0</v>
      </c>
      <c r="G381">
        <v>0</v>
      </c>
      <c r="H381" t="s">
        <v>20</v>
      </c>
      <c r="I381" t="s">
        <v>19</v>
      </c>
      <c r="J381" t="s">
        <v>329</v>
      </c>
      <c r="K381">
        <v>17</v>
      </c>
      <c r="L381">
        <v>3</v>
      </c>
      <c r="M381">
        <v>0</v>
      </c>
      <c r="N381">
        <v>0</v>
      </c>
    </row>
    <row r="382" spans="1:14" x14ac:dyDescent="0.15">
      <c r="A382" t="str">
        <f t="shared" si="8"/>
        <v>201948_17_4562342690043</v>
      </c>
      <c r="B382">
        <v>201948</v>
      </c>
      <c r="C382">
        <v>17</v>
      </c>
      <c r="D382" t="s">
        <v>134</v>
      </c>
      <c r="E382" s="9">
        <v>4562342690043</v>
      </c>
      <c r="F382">
        <v>0</v>
      </c>
      <c r="G382">
        <v>0</v>
      </c>
      <c r="H382" t="s">
        <v>21</v>
      </c>
      <c r="I382" t="s">
        <v>19</v>
      </c>
      <c r="J382" t="s">
        <v>329</v>
      </c>
      <c r="K382">
        <v>49</v>
      </c>
      <c r="L382">
        <v>1</v>
      </c>
      <c r="M382">
        <v>0</v>
      </c>
      <c r="N382">
        <v>0</v>
      </c>
    </row>
    <row r="383" spans="1:14" x14ac:dyDescent="0.15">
      <c r="A383" t="str">
        <f t="shared" si="8"/>
        <v>201948_17_4562342690050</v>
      </c>
      <c r="B383">
        <v>201948</v>
      </c>
      <c r="C383">
        <v>17</v>
      </c>
      <c r="D383" t="s">
        <v>134</v>
      </c>
      <c r="E383" s="9">
        <v>4562342690050</v>
      </c>
      <c r="F383">
        <v>0</v>
      </c>
      <c r="G383">
        <v>0</v>
      </c>
      <c r="H383" t="s">
        <v>22</v>
      </c>
      <c r="I383" t="s">
        <v>19</v>
      </c>
      <c r="J383" t="s">
        <v>329</v>
      </c>
      <c r="K383">
        <v>19</v>
      </c>
      <c r="L383">
        <v>1</v>
      </c>
      <c r="M383">
        <v>0</v>
      </c>
      <c r="N383">
        <v>0</v>
      </c>
    </row>
    <row r="384" spans="1:14" x14ac:dyDescent="0.15">
      <c r="A384" t="str">
        <f t="shared" si="8"/>
        <v>201948_17_4562342690067</v>
      </c>
      <c r="B384">
        <v>201948</v>
      </c>
      <c r="C384">
        <v>17</v>
      </c>
      <c r="D384" t="s">
        <v>134</v>
      </c>
      <c r="E384" s="9">
        <v>4562342690067</v>
      </c>
      <c r="F384">
        <v>0</v>
      </c>
      <c r="G384">
        <v>0</v>
      </c>
      <c r="H384" t="s">
        <v>23</v>
      </c>
      <c r="I384" t="s">
        <v>19</v>
      </c>
      <c r="J384" t="s">
        <v>329</v>
      </c>
      <c r="K384">
        <v>49</v>
      </c>
      <c r="L384">
        <v>1</v>
      </c>
      <c r="M384">
        <v>0</v>
      </c>
      <c r="N384">
        <v>0</v>
      </c>
    </row>
    <row r="385" spans="1:14" x14ac:dyDescent="0.15">
      <c r="A385" t="str">
        <f t="shared" si="8"/>
        <v>201948_17_4562342690074</v>
      </c>
      <c r="B385">
        <v>201948</v>
      </c>
      <c r="C385">
        <v>17</v>
      </c>
      <c r="D385" t="s">
        <v>134</v>
      </c>
      <c r="E385" s="9">
        <v>4562342690074</v>
      </c>
      <c r="F385">
        <v>0</v>
      </c>
      <c r="G385">
        <v>0</v>
      </c>
      <c r="H385" t="s">
        <v>24</v>
      </c>
      <c r="I385" t="s">
        <v>19</v>
      </c>
      <c r="J385" t="s">
        <v>329</v>
      </c>
      <c r="K385">
        <v>41</v>
      </c>
      <c r="L385">
        <v>5</v>
      </c>
      <c r="M385">
        <v>0</v>
      </c>
      <c r="N385">
        <v>0</v>
      </c>
    </row>
    <row r="386" spans="1:14" x14ac:dyDescent="0.15">
      <c r="A386" t="str">
        <f t="shared" si="8"/>
        <v>201948_17_4562342690081</v>
      </c>
      <c r="B386">
        <v>201948</v>
      </c>
      <c r="C386">
        <v>17</v>
      </c>
      <c r="D386" t="s">
        <v>134</v>
      </c>
      <c r="E386" s="9">
        <v>4562342690081</v>
      </c>
      <c r="F386">
        <v>0</v>
      </c>
      <c r="G386">
        <v>0</v>
      </c>
      <c r="H386" t="s">
        <v>25</v>
      </c>
      <c r="I386" t="s">
        <v>19</v>
      </c>
      <c r="J386" t="s">
        <v>329</v>
      </c>
      <c r="K386">
        <v>17</v>
      </c>
      <c r="L386">
        <v>2</v>
      </c>
      <c r="M386">
        <v>0</v>
      </c>
      <c r="N386">
        <v>0</v>
      </c>
    </row>
    <row r="387" spans="1:14" x14ac:dyDescent="0.15">
      <c r="A387" t="str">
        <f t="shared" si="8"/>
        <v>201948_21_4562342690029</v>
      </c>
      <c r="B387">
        <v>201948</v>
      </c>
      <c r="C387">
        <v>21</v>
      </c>
      <c r="D387" t="s">
        <v>135</v>
      </c>
      <c r="E387" s="9">
        <v>4562342690029</v>
      </c>
      <c r="F387">
        <v>0</v>
      </c>
      <c r="G387">
        <v>0</v>
      </c>
      <c r="H387" t="s">
        <v>18</v>
      </c>
      <c r="I387" t="s">
        <v>19</v>
      </c>
      <c r="J387" t="s">
        <v>329</v>
      </c>
      <c r="K387">
        <v>40</v>
      </c>
      <c r="L387">
        <v>0</v>
      </c>
      <c r="M387">
        <v>0</v>
      </c>
      <c r="N387">
        <v>0</v>
      </c>
    </row>
    <row r="388" spans="1:14" x14ac:dyDescent="0.15">
      <c r="A388" t="str">
        <f t="shared" si="8"/>
        <v>201948_21_4562342690036</v>
      </c>
      <c r="B388">
        <v>201948</v>
      </c>
      <c r="C388">
        <v>21</v>
      </c>
      <c r="D388" t="s">
        <v>135</v>
      </c>
      <c r="E388" s="9">
        <v>4562342690036</v>
      </c>
      <c r="F388">
        <v>0</v>
      </c>
      <c r="G388">
        <v>0</v>
      </c>
      <c r="H388" t="s">
        <v>20</v>
      </c>
      <c r="I388" t="s">
        <v>19</v>
      </c>
      <c r="J388" t="s">
        <v>329</v>
      </c>
      <c r="K388">
        <v>20</v>
      </c>
      <c r="L388">
        <v>0</v>
      </c>
      <c r="M388">
        <v>0</v>
      </c>
      <c r="N388">
        <v>0</v>
      </c>
    </row>
    <row r="389" spans="1:14" x14ac:dyDescent="0.15">
      <c r="A389" t="str">
        <f t="shared" si="8"/>
        <v>201948_21_4562342690043</v>
      </c>
      <c r="B389">
        <v>201948</v>
      </c>
      <c r="C389">
        <v>21</v>
      </c>
      <c r="D389" t="s">
        <v>135</v>
      </c>
      <c r="E389" s="9">
        <v>4562342690043</v>
      </c>
      <c r="F389">
        <v>0</v>
      </c>
      <c r="G389">
        <v>0</v>
      </c>
      <c r="H389" t="s">
        <v>21</v>
      </c>
      <c r="I389" t="s">
        <v>19</v>
      </c>
      <c r="J389" t="s">
        <v>329</v>
      </c>
      <c r="K389">
        <v>50</v>
      </c>
      <c r="L389">
        <v>0</v>
      </c>
      <c r="M389">
        <v>0</v>
      </c>
      <c r="N389">
        <v>0</v>
      </c>
    </row>
    <row r="390" spans="1:14" x14ac:dyDescent="0.15">
      <c r="A390" t="str">
        <f t="shared" si="8"/>
        <v>201948_21_4562342690050</v>
      </c>
      <c r="B390">
        <v>201948</v>
      </c>
      <c r="C390">
        <v>21</v>
      </c>
      <c r="D390" t="s">
        <v>135</v>
      </c>
      <c r="E390" s="9">
        <v>4562342690050</v>
      </c>
      <c r="F390">
        <v>0</v>
      </c>
      <c r="G390">
        <v>0</v>
      </c>
      <c r="H390" t="s">
        <v>22</v>
      </c>
      <c r="I390" t="s">
        <v>19</v>
      </c>
      <c r="J390" t="s">
        <v>329</v>
      </c>
      <c r="K390">
        <v>20</v>
      </c>
      <c r="L390">
        <v>0</v>
      </c>
      <c r="M390">
        <v>0</v>
      </c>
      <c r="N390">
        <v>0</v>
      </c>
    </row>
    <row r="391" spans="1:14" x14ac:dyDescent="0.15">
      <c r="A391" t="str">
        <f t="shared" si="8"/>
        <v>201948_21_4562342690067</v>
      </c>
      <c r="B391">
        <v>201948</v>
      </c>
      <c r="C391">
        <v>21</v>
      </c>
      <c r="D391" t="s">
        <v>135</v>
      </c>
      <c r="E391" s="9">
        <v>4562342690067</v>
      </c>
      <c r="F391">
        <v>0</v>
      </c>
      <c r="G391">
        <v>0</v>
      </c>
      <c r="H391" t="s">
        <v>23</v>
      </c>
      <c r="I391" t="s">
        <v>19</v>
      </c>
      <c r="J391" t="s">
        <v>329</v>
      </c>
      <c r="K391">
        <v>50</v>
      </c>
      <c r="L391">
        <v>0</v>
      </c>
      <c r="M391">
        <v>0</v>
      </c>
      <c r="N391">
        <v>0</v>
      </c>
    </row>
    <row r="392" spans="1:14" x14ac:dyDescent="0.15">
      <c r="A392" t="str">
        <f t="shared" si="8"/>
        <v>201948_21_4562342690074</v>
      </c>
      <c r="B392">
        <v>201948</v>
      </c>
      <c r="C392">
        <v>21</v>
      </c>
      <c r="D392" t="s">
        <v>135</v>
      </c>
      <c r="E392" s="9">
        <v>4562342690074</v>
      </c>
      <c r="F392">
        <v>0</v>
      </c>
      <c r="G392">
        <v>0</v>
      </c>
      <c r="H392" t="s">
        <v>24</v>
      </c>
      <c r="I392" t="s">
        <v>19</v>
      </c>
      <c r="J392" t="s">
        <v>329</v>
      </c>
      <c r="K392">
        <v>50</v>
      </c>
      <c r="L392">
        <v>0</v>
      </c>
      <c r="M392">
        <v>0</v>
      </c>
      <c r="N392">
        <v>0</v>
      </c>
    </row>
    <row r="393" spans="1:14" x14ac:dyDescent="0.15">
      <c r="A393" t="str">
        <f t="shared" si="8"/>
        <v>201948_21_4562342690081</v>
      </c>
      <c r="B393">
        <v>201948</v>
      </c>
      <c r="C393">
        <v>21</v>
      </c>
      <c r="D393" t="s">
        <v>135</v>
      </c>
      <c r="E393" s="9">
        <v>4562342690081</v>
      </c>
      <c r="F393">
        <v>0</v>
      </c>
      <c r="G393">
        <v>0</v>
      </c>
      <c r="H393" t="s">
        <v>25</v>
      </c>
      <c r="I393" t="s">
        <v>19</v>
      </c>
      <c r="J393" t="s">
        <v>329</v>
      </c>
      <c r="K393">
        <v>20</v>
      </c>
      <c r="L393">
        <v>0</v>
      </c>
      <c r="M393">
        <v>0</v>
      </c>
      <c r="N393">
        <v>0</v>
      </c>
    </row>
    <row r="394" spans="1:14" x14ac:dyDescent="0.15">
      <c r="A394" t="str">
        <f t="shared" si="8"/>
        <v>201948_26_4562342690029</v>
      </c>
      <c r="B394">
        <v>201948</v>
      </c>
      <c r="C394">
        <v>26</v>
      </c>
      <c r="D394" t="s">
        <v>136</v>
      </c>
      <c r="E394" s="9">
        <v>4562342690029</v>
      </c>
      <c r="F394">
        <v>0</v>
      </c>
      <c r="G394">
        <v>0</v>
      </c>
      <c r="H394" t="s">
        <v>18</v>
      </c>
      <c r="I394" t="s">
        <v>19</v>
      </c>
      <c r="J394" t="s">
        <v>329</v>
      </c>
      <c r="K394">
        <v>40</v>
      </c>
      <c r="L394">
        <v>0</v>
      </c>
      <c r="M394">
        <v>0</v>
      </c>
      <c r="N394">
        <v>0</v>
      </c>
    </row>
    <row r="395" spans="1:14" x14ac:dyDescent="0.15">
      <c r="A395" t="str">
        <f t="shared" si="8"/>
        <v>201948_26_4562342690036</v>
      </c>
      <c r="B395">
        <v>201948</v>
      </c>
      <c r="C395">
        <v>26</v>
      </c>
      <c r="D395" t="s">
        <v>136</v>
      </c>
      <c r="E395" s="9">
        <v>4562342690036</v>
      </c>
      <c r="F395">
        <v>0</v>
      </c>
      <c r="G395">
        <v>0</v>
      </c>
      <c r="H395" t="s">
        <v>20</v>
      </c>
      <c r="I395" t="s">
        <v>19</v>
      </c>
      <c r="J395" t="s">
        <v>329</v>
      </c>
      <c r="K395">
        <v>20</v>
      </c>
      <c r="L395">
        <v>0</v>
      </c>
      <c r="M395">
        <v>0</v>
      </c>
      <c r="N395">
        <v>0</v>
      </c>
    </row>
    <row r="396" spans="1:14" x14ac:dyDescent="0.15">
      <c r="A396" t="str">
        <f t="shared" si="8"/>
        <v>201948_26_4562342690043</v>
      </c>
      <c r="B396">
        <v>201948</v>
      </c>
      <c r="C396">
        <v>26</v>
      </c>
      <c r="D396" t="s">
        <v>136</v>
      </c>
      <c r="E396" s="9">
        <v>4562342690043</v>
      </c>
      <c r="F396">
        <v>0</v>
      </c>
      <c r="G396">
        <v>0</v>
      </c>
      <c r="H396" t="s">
        <v>21</v>
      </c>
      <c r="I396" t="s">
        <v>19</v>
      </c>
      <c r="J396" t="s">
        <v>329</v>
      </c>
      <c r="K396">
        <v>50</v>
      </c>
      <c r="L396">
        <v>0</v>
      </c>
      <c r="M396">
        <v>0</v>
      </c>
      <c r="N396">
        <v>0</v>
      </c>
    </row>
    <row r="397" spans="1:14" x14ac:dyDescent="0.15">
      <c r="A397" t="str">
        <f t="shared" si="8"/>
        <v>201948_26_4562342690050</v>
      </c>
      <c r="B397">
        <v>201948</v>
      </c>
      <c r="C397">
        <v>26</v>
      </c>
      <c r="D397" t="s">
        <v>136</v>
      </c>
      <c r="E397" s="9">
        <v>4562342690050</v>
      </c>
      <c r="F397">
        <v>0</v>
      </c>
      <c r="G397">
        <v>0</v>
      </c>
      <c r="H397" t="s">
        <v>22</v>
      </c>
      <c r="I397" t="s">
        <v>19</v>
      </c>
      <c r="J397" t="s">
        <v>329</v>
      </c>
      <c r="K397">
        <v>20</v>
      </c>
      <c r="L397">
        <v>0</v>
      </c>
      <c r="M397">
        <v>0</v>
      </c>
      <c r="N397">
        <v>0</v>
      </c>
    </row>
    <row r="398" spans="1:14" x14ac:dyDescent="0.15">
      <c r="A398" t="str">
        <f t="shared" si="8"/>
        <v>201948_26_4562342690067</v>
      </c>
      <c r="B398">
        <v>201948</v>
      </c>
      <c r="C398">
        <v>26</v>
      </c>
      <c r="D398" t="s">
        <v>136</v>
      </c>
      <c r="E398" s="9">
        <v>4562342690067</v>
      </c>
      <c r="F398">
        <v>0</v>
      </c>
      <c r="G398">
        <v>0</v>
      </c>
      <c r="H398" t="s">
        <v>23</v>
      </c>
      <c r="I398" t="s">
        <v>19</v>
      </c>
      <c r="J398" t="s">
        <v>329</v>
      </c>
      <c r="K398">
        <v>50</v>
      </c>
      <c r="L398">
        <v>0</v>
      </c>
      <c r="M398">
        <v>0</v>
      </c>
      <c r="N398">
        <v>0</v>
      </c>
    </row>
    <row r="399" spans="1:14" x14ac:dyDescent="0.15">
      <c r="A399" t="str">
        <f t="shared" si="8"/>
        <v>201948_26_4562342690074</v>
      </c>
      <c r="B399">
        <v>201948</v>
      </c>
      <c r="C399">
        <v>26</v>
      </c>
      <c r="D399" t="s">
        <v>136</v>
      </c>
      <c r="E399" s="9">
        <v>4562342690074</v>
      </c>
      <c r="F399">
        <v>0</v>
      </c>
      <c r="G399">
        <v>0</v>
      </c>
      <c r="H399" t="s">
        <v>24</v>
      </c>
      <c r="I399" t="s">
        <v>19</v>
      </c>
      <c r="J399" t="s">
        <v>329</v>
      </c>
      <c r="K399">
        <v>50</v>
      </c>
      <c r="L399">
        <v>0</v>
      </c>
      <c r="M399">
        <v>0</v>
      </c>
      <c r="N399">
        <v>0</v>
      </c>
    </row>
    <row r="400" spans="1:14" x14ac:dyDescent="0.15">
      <c r="A400" t="str">
        <f t="shared" si="8"/>
        <v>201948_26_4562342690081</v>
      </c>
      <c r="B400">
        <v>201948</v>
      </c>
      <c r="C400">
        <v>26</v>
      </c>
      <c r="D400" t="s">
        <v>136</v>
      </c>
      <c r="E400" s="9">
        <v>4562342690081</v>
      </c>
      <c r="F400">
        <v>0</v>
      </c>
      <c r="G400">
        <v>0</v>
      </c>
      <c r="H400" t="s">
        <v>25</v>
      </c>
      <c r="I400" t="s">
        <v>19</v>
      </c>
      <c r="J400" t="s">
        <v>329</v>
      </c>
      <c r="K400">
        <v>20</v>
      </c>
      <c r="L400">
        <v>0</v>
      </c>
      <c r="M400">
        <v>0</v>
      </c>
      <c r="N400">
        <v>0</v>
      </c>
    </row>
    <row r="401" spans="1:14" x14ac:dyDescent="0.15">
      <c r="A401" t="str">
        <f t="shared" si="8"/>
        <v>201948_30_4562342690029</v>
      </c>
      <c r="B401">
        <v>201948</v>
      </c>
      <c r="C401">
        <v>30</v>
      </c>
      <c r="D401" t="s">
        <v>137</v>
      </c>
      <c r="E401" s="9">
        <v>4562342690029</v>
      </c>
      <c r="F401">
        <v>0</v>
      </c>
      <c r="G401">
        <v>0</v>
      </c>
      <c r="H401" t="s">
        <v>18</v>
      </c>
      <c r="I401" t="s">
        <v>19</v>
      </c>
      <c r="J401" t="s">
        <v>329</v>
      </c>
      <c r="K401">
        <v>40</v>
      </c>
      <c r="L401">
        <v>0</v>
      </c>
      <c r="M401">
        <v>0</v>
      </c>
      <c r="N401">
        <v>0</v>
      </c>
    </row>
    <row r="402" spans="1:14" x14ac:dyDescent="0.15">
      <c r="A402" t="str">
        <f t="shared" si="8"/>
        <v>201948_30_4562342690036</v>
      </c>
      <c r="B402">
        <v>201948</v>
      </c>
      <c r="C402">
        <v>30</v>
      </c>
      <c r="D402" t="s">
        <v>137</v>
      </c>
      <c r="E402" s="9">
        <v>4562342690036</v>
      </c>
      <c r="F402">
        <v>0</v>
      </c>
      <c r="G402">
        <v>0</v>
      </c>
      <c r="H402" t="s">
        <v>20</v>
      </c>
      <c r="I402" t="s">
        <v>19</v>
      </c>
      <c r="J402" t="s">
        <v>329</v>
      </c>
      <c r="K402">
        <v>20</v>
      </c>
      <c r="L402">
        <v>0</v>
      </c>
      <c r="M402">
        <v>0</v>
      </c>
      <c r="N402">
        <v>0</v>
      </c>
    </row>
    <row r="403" spans="1:14" x14ac:dyDescent="0.15">
      <c r="A403" t="str">
        <f t="shared" si="8"/>
        <v>201948_30_4562342690043</v>
      </c>
      <c r="B403">
        <v>201948</v>
      </c>
      <c r="C403">
        <v>30</v>
      </c>
      <c r="D403" t="s">
        <v>137</v>
      </c>
      <c r="E403" s="9">
        <v>4562342690043</v>
      </c>
      <c r="F403">
        <v>0</v>
      </c>
      <c r="G403">
        <v>0</v>
      </c>
      <c r="H403" t="s">
        <v>21</v>
      </c>
      <c r="I403" t="s">
        <v>19</v>
      </c>
      <c r="J403" t="s">
        <v>329</v>
      </c>
      <c r="K403">
        <v>50</v>
      </c>
      <c r="L403">
        <v>0</v>
      </c>
      <c r="M403">
        <v>0</v>
      </c>
      <c r="N403">
        <v>0</v>
      </c>
    </row>
    <row r="404" spans="1:14" x14ac:dyDescent="0.15">
      <c r="A404" t="str">
        <f t="shared" si="8"/>
        <v>201948_30_4562342690050</v>
      </c>
      <c r="B404">
        <v>201948</v>
      </c>
      <c r="C404">
        <v>30</v>
      </c>
      <c r="D404" t="s">
        <v>137</v>
      </c>
      <c r="E404" s="9">
        <v>4562342690050</v>
      </c>
      <c r="F404">
        <v>0</v>
      </c>
      <c r="G404">
        <v>0</v>
      </c>
      <c r="H404" t="s">
        <v>22</v>
      </c>
      <c r="I404" t="s">
        <v>19</v>
      </c>
      <c r="J404" t="s">
        <v>329</v>
      </c>
      <c r="K404">
        <v>20</v>
      </c>
      <c r="L404">
        <v>0</v>
      </c>
      <c r="M404">
        <v>0</v>
      </c>
      <c r="N404">
        <v>0</v>
      </c>
    </row>
    <row r="405" spans="1:14" x14ac:dyDescent="0.15">
      <c r="A405" t="str">
        <f t="shared" si="8"/>
        <v>201948_30_4562342690067</v>
      </c>
      <c r="B405">
        <v>201948</v>
      </c>
      <c r="C405">
        <v>30</v>
      </c>
      <c r="D405" t="s">
        <v>137</v>
      </c>
      <c r="E405" s="9">
        <v>4562342690067</v>
      </c>
      <c r="F405">
        <v>0</v>
      </c>
      <c r="G405">
        <v>0</v>
      </c>
      <c r="H405" t="s">
        <v>23</v>
      </c>
      <c r="I405" t="s">
        <v>19</v>
      </c>
      <c r="J405" t="s">
        <v>329</v>
      </c>
      <c r="K405">
        <v>50</v>
      </c>
      <c r="L405">
        <v>0</v>
      </c>
      <c r="M405">
        <v>0</v>
      </c>
      <c r="N405">
        <v>0</v>
      </c>
    </row>
    <row r="406" spans="1:14" x14ac:dyDescent="0.15">
      <c r="A406" t="str">
        <f t="shared" si="8"/>
        <v>201948_30_4562342690074</v>
      </c>
      <c r="B406">
        <v>201948</v>
      </c>
      <c r="C406">
        <v>30</v>
      </c>
      <c r="D406" t="s">
        <v>137</v>
      </c>
      <c r="E406" s="9">
        <v>4562342690074</v>
      </c>
      <c r="F406">
        <v>0</v>
      </c>
      <c r="G406">
        <v>0</v>
      </c>
      <c r="H406" t="s">
        <v>24</v>
      </c>
      <c r="I406" t="s">
        <v>19</v>
      </c>
      <c r="J406" t="s">
        <v>329</v>
      </c>
      <c r="K406">
        <v>50</v>
      </c>
      <c r="L406">
        <v>0</v>
      </c>
      <c r="M406">
        <v>0</v>
      </c>
      <c r="N406">
        <v>0</v>
      </c>
    </row>
    <row r="407" spans="1:14" x14ac:dyDescent="0.15">
      <c r="A407" t="str">
        <f t="shared" si="8"/>
        <v>201948_30_4562342690081</v>
      </c>
      <c r="B407">
        <v>201948</v>
      </c>
      <c r="C407">
        <v>30</v>
      </c>
      <c r="D407" t="s">
        <v>137</v>
      </c>
      <c r="E407" s="9">
        <v>4562342690081</v>
      </c>
      <c r="F407">
        <v>0</v>
      </c>
      <c r="G407">
        <v>0</v>
      </c>
      <c r="H407" t="s">
        <v>25</v>
      </c>
      <c r="I407" t="s">
        <v>19</v>
      </c>
      <c r="J407" t="s">
        <v>329</v>
      </c>
      <c r="K407">
        <v>20</v>
      </c>
      <c r="L407">
        <v>0</v>
      </c>
      <c r="M407">
        <v>0</v>
      </c>
      <c r="N407">
        <v>0</v>
      </c>
    </row>
    <row r="408" spans="1:14" x14ac:dyDescent="0.15">
      <c r="A408" t="str">
        <f t="shared" si="8"/>
        <v>201948_38_4562342690029</v>
      </c>
      <c r="B408">
        <v>201948</v>
      </c>
      <c r="C408">
        <v>38</v>
      </c>
      <c r="D408" t="s">
        <v>138</v>
      </c>
      <c r="E408" s="9">
        <v>4562342690029</v>
      </c>
      <c r="F408">
        <v>0</v>
      </c>
      <c r="G408">
        <v>0</v>
      </c>
      <c r="H408" t="s">
        <v>18</v>
      </c>
      <c r="I408" t="s">
        <v>19</v>
      </c>
      <c r="J408" t="s">
        <v>329</v>
      </c>
      <c r="K408">
        <v>40</v>
      </c>
      <c r="L408">
        <v>0</v>
      </c>
      <c r="M408">
        <v>0</v>
      </c>
      <c r="N408">
        <v>0</v>
      </c>
    </row>
    <row r="409" spans="1:14" x14ac:dyDescent="0.15">
      <c r="A409" t="str">
        <f t="shared" ref="A409:A472" si="9">B409&amp;"_"&amp;C409&amp;"_"&amp;E409</f>
        <v>201948_38_4562342690036</v>
      </c>
      <c r="B409">
        <v>201948</v>
      </c>
      <c r="C409">
        <v>38</v>
      </c>
      <c r="D409" t="s">
        <v>138</v>
      </c>
      <c r="E409" s="9">
        <v>4562342690036</v>
      </c>
      <c r="F409">
        <v>0</v>
      </c>
      <c r="G409">
        <v>0</v>
      </c>
      <c r="H409" t="s">
        <v>20</v>
      </c>
      <c r="I409" t="s">
        <v>19</v>
      </c>
      <c r="J409" t="s">
        <v>329</v>
      </c>
      <c r="K409">
        <v>20</v>
      </c>
      <c r="L409">
        <v>0</v>
      </c>
      <c r="M409">
        <v>0</v>
      </c>
      <c r="N409">
        <v>0</v>
      </c>
    </row>
    <row r="410" spans="1:14" x14ac:dyDescent="0.15">
      <c r="A410" t="str">
        <f t="shared" si="9"/>
        <v>201948_38_4562342690043</v>
      </c>
      <c r="B410">
        <v>201948</v>
      </c>
      <c r="C410">
        <v>38</v>
      </c>
      <c r="D410" t="s">
        <v>138</v>
      </c>
      <c r="E410" s="9">
        <v>4562342690043</v>
      </c>
      <c r="F410">
        <v>0</v>
      </c>
      <c r="G410">
        <v>0</v>
      </c>
      <c r="H410" t="s">
        <v>21</v>
      </c>
      <c r="I410" t="s">
        <v>19</v>
      </c>
      <c r="J410" t="s">
        <v>329</v>
      </c>
      <c r="K410">
        <v>50</v>
      </c>
      <c r="L410">
        <v>0</v>
      </c>
      <c r="M410">
        <v>0</v>
      </c>
      <c r="N410">
        <v>0</v>
      </c>
    </row>
    <row r="411" spans="1:14" x14ac:dyDescent="0.15">
      <c r="A411" t="str">
        <f t="shared" si="9"/>
        <v>201948_38_4562342690050</v>
      </c>
      <c r="B411">
        <v>201948</v>
      </c>
      <c r="C411">
        <v>38</v>
      </c>
      <c r="D411" t="s">
        <v>138</v>
      </c>
      <c r="E411" s="9">
        <v>4562342690050</v>
      </c>
      <c r="F411">
        <v>0</v>
      </c>
      <c r="G411">
        <v>0</v>
      </c>
      <c r="H411" t="s">
        <v>22</v>
      </c>
      <c r="I411" t="s">
        <v>19</v>
      </c>
      <c r="J411" t="s">
        <v>329</v>
      </c>
      <c r="K411">
        <v>20</v>
      </c>
      <c r="L411">
        <v>0</v>
      </c>
      <c r="M411">
        <v>0</v>
      </c>
      <c r="N411">
        <v>0</v>
      </c>
    </row>
    <row r="412" spans="1:14" x14ac:dyDescent="0.15">
      <c r="A412" t="str">
        <f t="shared" si="9"/>
        <v>201948_38_4562342690067</v>
      </c>
      <c r="B412">
        <v>201948</v>
      </c>
      <c r="C412">
        <v>38</v>
      </c>
      <c r="D412" t="s">
        <v>138</v>
      </c>
      <c r="E412" s="9">
        <v>4562342690067</v>
      </c>
      <c r="F412">
        <v>0</v>
      </c>
      <c r="G412">
        <v>0</v>
      </c>
      <c r="H412" t="s">
        <v>23</v>
      </c>
      <c r="I412" t="s">
        <v>19</v>
      </c>
      <c r="J412" t="s">
        <v>329</v>
      </c>
      <c r="K412">
        <v>50</v>
      </c>
      <c r="L412">
        <v>0</v>
      </c>
      <c r="M412">
        <v>0</v>
      </c>
      <c r="N412">
        <v>0</v>
      </c>
    </row>
    <row r="413" spans="1:14" x14ac:dyDescent="0.15">
      <c r="A413" t="str">
        <f t="shared" si="9"/>
        <v>201948_38_4562342690074</v>
      </c>
      <c r="B413">
        <v>201948</v>
      </c>
      <c r="C413">
        <v>38</v>
      </c>
      <c r="D413" t="s">
        <v>138</v>
      </c>
      <c r="E413" s="9">
        <v>4562342690074</v>
      </c>
      <c r="F413">
        <v>0</v>
      </c>
      <c r="G413">
        <v>0</v>
      </c>
      <c r="H413" t="s">
        <v>24</v>
      </c>
      <c r="I413" t="s">
        <v>19</v>
      </c>
      <c r="J413" t="s">
        <v>329</v>
      </c>
      <c r="K413">
        <v>50</v>
      </c>
      <c r="L413">
        <v>0</v>
      </c>
      <c r="M413">
        <v>0</v>
      </c>
      <c r="N413">
        <v>0</v>
      </c>
    </row>
    <row r="414" spans="1:14" x14ac:dyDescent="0.15">
      <c r="A414" t="str">
        <f t="shared" si="9"/>
        <v>201948_38_4562342690081</v>
      </c>
      <c r="B414">
        <v>201948</v>
      </c>
      <c r="C414">
        <v>38</v>
      </c>
      <c r="D414" t="s">
        <v>138</v>
      </c>
      <c r="E414" s="9">
        <v>4562342690081</v>
      </c>
      <c r="F414">
        <v>0</v>
      </c>
      <c r="G414">
        <v>0</v>
      </c>
      <c r="H414" t="s">
        <v>25</v>
      </c>
      <c r="I414" t="s">
        <v>19</v>
      </c>
      <c r="J414" t="s">
        <v>329</v>
      </c>
      <c r="K414">
        <v>20</v>
      </c>
      <c r="L414">
        <v>0</v>
      </c>
      <c r="M414">
        <v>0</v>
      </c>
      <c r="N414">
        <v>0</v>
      </c>
    </row>
    <row r="415" spans="1:14" x14ac:dyDescent="0.15">
      <c r="A415" t="str">
        <f t="shared" si="9"/>
        <v>201948_40_4562342690029</v>
      </c>
      <c r="B415">
        <v>201948</v>
      </c>
      <c r="C415">
        <v>40</v>
      </c>
      <c r="D415" t="s">
        <v>139</v>
      </c>
      <c r="E415" s="9">
        <v>4562342690029</v>
      </c>
      <c r="F415">
        <v>0</v>
      </c>
      <c r="G415">
        <v>0</v>
      </c>
      <c r="H415" t="s">
        <v>18</v>
      </c>
      <c r="I415" t="s">
        <v>19</v>
      </c>
      <c r="J415" t="s">
        <v>329</v>
      </c>
      <c r="K415">
        <v>36</v>
      </c>
      <c r="L415">
        <v>3</v>
      </c>
      <c r="M415">
        <v>0</v>
      </c>
      <c r="N415">
        <v>0</v>
      </c>
    </row>
    <row r="416" spans="1:14" x14ac:dyDescent="0.15">
      <c r="A416" t="str">
        <f t="shared" si="9"/>
        <v>201948_40_4562342690036</v>
      </c>
      <c r="B416">
        <v>201948</v>
      </c>
      <c r="C416">
        <v>40</v>
      </c>
      <c r="D416" t="s">
        <v>139</v>
      </c>
      <c r="E416" s="9">
        <v>4562342690036</v>
      </c>
      <c r="F416">
        <v>0</v>
      </c>
      <c r="G416">
        <v>0</v>
      </c>
      <c r="H416" t="s">
        <v>20</v>
      </c>
      <c r="I416" t="s">
        <v>19</v>
      </c>
      <c r="J416" t="s">
        <v>329</v>
      </c>
      <c r="K416">
        <v>19</v>
      </c>
      <c r="L416">
        <v>1</v>
      </c>
      <c r="M416">
        <v>0</v>
      </c>
      <c r="N416">
        <v>0</v>
      </c>
    </row>
    <row r="417" spans="1:14" x14ac:dyDescent="0.15">
      <c r="A417" t="str">
        <f t="shared" si="9"/>
        <v>201948_40_4562342690043</v>
      </c>
      <c r="B417">
        <v>201948</v>
      </c>
      <c r="C417">
        <v>40</v>
      </c>
      <c r="D417" t="s">
        <v>139</v>
      </c>
      <c r="E417" s="9">
        <v>4562342690043</v>
      </c>
      <c r="F417">
        <v>0</v>
      </c>
      <c r="G417">
        <v>0</v>
      </c>
      <c r="H417" t="s">
        <v>21</v>
      </c>
      <c r="I417" t="s">
        <v>19</v>
      </c>
      <c r="J417" t="s">
        <v>329</v>
      </c>
      <c r="K417">
        <v>48</v>
      </c>
      <c r="L417">
        <v>2</v>
      </c>
      <c r="M417">
        <v>0</v>
      </c>
      <c r="N417">
        <v>0</v>
      </c>
    </row>
    <row r="418" spans="1:14" x14ac:dyDescent="0.15">
      <c r="A418" t="str">
        <f t="shared" si="9"/>
        <v>201948_40_4562342690050</v>
      </c>
      <c r="B418">
        <v>201948</v>
      </c>
      <c r="C418">
        <v>40</v>
      </c>
      <c r="D418" t="s">
        <v>139</v>
      </c>
      <c r="E418" s="9">
        <v>4562342690050</v>
      </c>
      <c r="F418">
        <v>0</v>
      </c>
      <c r="G418">
        <v>0</v>
      </c>
      <c r="H418" t="s">
        <v>22</v>
      </c>
      <c r="I418" t="s">
        <v>19</v>
      </c>
      <c r="J418" t="s">
        <v>329</v>
      </c>
      <c r="K418">
        <v>18</v>
      </c>
      <c r="L418">
        <v>2</v>
      </c>
      <c r="M418">
        <v>0</v>
      </c>
      <c r="N418">
        <v>0</v>
      </c>
    </row>
    <row r="419" spans="1:14" x14ac:dyDescent="0.15">
      <c r="A419" t="str">
        <f t="shared" si="9"/>
        <v>201948_40_4562342690067</v>
      </c>
      <c r="B419">
        <v>201948</v>
      </c>
      <c r="C419">
        <v>40</v>
      </c>
      <c r="D419" t="s">
        <v>139</v>
      </c>
      <c r="E419" s="9">
        <v>4562342690067</v>
      </c>
      <c r="F419">
        <v>0</v>
      </c>
      <c r="G419">
        <v>0</v>
      </c>
      <c r="H419" t="s">
        <v>23</v>
      </c>
      <c r="I419" t="s">
        <v>19</v>
      </c>
      <c r="J419" t="s">
        <v>329</v>
      </c>
      <c r="K419">
        <v>48</v>
      </c>
      <c r="L419">
        <v>2</v>
      </c>
      <c r="M419">
        <v>0</v>
      </c>
      <c r="N419">
        <v>0</v>
      </c>
    </row>
    <row r="420" spans="1:14" x14ac:dyDescent="0.15">
      <c r="A420" t="str">
        <f t="shared" si="9"/>
        <v>201948_40_4562342690074</v>
      </c>
      <c r="B420">
        <v>201948</v>
      </c>
      <c r="C420">
        <v>40</v>
      </c>
      <c r="D420" t="s">
        <v>139</v>
      </c>
      <c r="E420" s="9">
        <v>4562342690074</v>
      </c>
      <c r="F420">
        <v>0</v>
      </c>
      <c r="G420">
        <v>0</v>
      </c>
      <c r="H420" t="s">
        <v>24</v>
      </c>
      <c r="I420" t="s">
        <v>19</v>
      </c>
      <c r="J420" t="s">
        <v>329</v>
      </c>
      <c r="K420">
        <v>44</v>
      </c>
      <c r="L420">
        <v>5</v>
      </c>
      <c r="M420">
        <v>0</v>
      </c>
      <c r="N420">
        <v>0</v>
      </c>
    </row>
    <row r="421" spans="1:14" x14ac:dyDescent="0.15">
      <c r="A421" t="str">
        <f t="shared" si="9"/>
        <v>201948_40_4562342690081</v>
      </c>
      <c r="B421">
        <v>201948</v>
      </c>
      <c r="C421">
        <v>40</v>
      </c>
      <c r="D421" t="s">
        <v>139</v>
      </c>
      <c r="E421" s="9">
        <v>4562342690081</v>
      </c>
      <c r="F421">
        <v>0</v>
      </c>
      <c r="G421">
        <v>0</v>
      </c>
      <c r="H421" t="s">
        <v>25</v>
      </c>
      <c r="I421" t="s">
        <v>19</v>
      </c>
      <c r="J421" t="s">
        <v>329</v>
      </c>
      <c r="K421">
        <v>17</v>
      </c>
      <c r="L421">
        <v>3</v>
      </c>
      <c r="M421">
        <v>0</v>
      </c>
      <c r="N421">
        <v>0</v>
      </c>
    </row>
    <row r="422" spans="1:14" x14ac:dyDescent="0.15">
      <c r="A422" t="str">
        <f t="shared" si="9"/>
        <v>201948_62_4562342690029</v>
      </c>
      <c r="B422">
        <v>201948</v>
      </c>
      <c r="C422">
        <v>62</v>
      </c>
      <c r="D422" t="s">
        <v>140</v>
      </c>
      <c r="E422" s="9">
        <v>4562342690029</v>
      </c>
      <c r="F422">
        <v>0</v>
      </c>
      <c r="G422">
        <v>0</v>
      </c>
      <c r="H422" t="s">
        <v>18</v>
      </c>
      <c r="I422" t="s">
        <v>19</v>
      </c>
      <c r="J422" t="s">
        <v>329</v>
      </c>
      <c r="K422">
        <v>32</v>
      </c>
      <c r="L422">
        <v>8</v>
      </c>
      <c r="M422">
        <v>0</v>
      </c>
      <c r="N422">
        <v>0</v>
      </c>
    </row>
    <row r="423" spans="1:14" x14ac:dyDescent="0.15">
      <c r="A423" t="str">
        <f t="shared" si="9"/>
        <v>201948_62_4562342690036</v>
      </c>
      <c r="B423">
        <v>201948</v>
      </c>
      <c r="C423">
        <v>62</v>
      </c>
      <c r="D423" t="s">
        <v>140</v>
      </c>
      <c r="E423" s="9">
        <v>4562342690036</v>
      </c>
      <c r="F423">
        <v>0</v>
      </c>
      <c r="G423">
        <v>0</v>
      </c>
      <c r="H423" t="s">
        <v>20</v>
      </c>
      <c r="I423" t="s">
        <v>19</v>
      </c>
      <c r="J423" t="s">
        <v>329</v>
      </c>
      <c r="K423">
        <v>17</v>
      </c>
      <c r="L423">
        <v>3</v>
      </c>
      <c r="M423">
        <v>0</v>
      </c>
      <c r="N423">
        <v>0</v>
      </c>
    </row>
    <row r="424" spans="1:14" x14ac:dyDescent="0.15">
      <c r="A424" t="str">
        <f t="shared" si="9"/>
        <v>201948_62_4562342690043</v>
      </c>
      <c r="B424">
        <v>201948</v>
      </c>
      <c r="C424">
        <v>62</v>
      </c>
      <c r="D424" t="s">
        <v>140</v>
      </c>
      <c r="E424" s="9">
        <v>4562342690043</v>
      </c>
      <c r="F424">
        <v>0</v>
      </c>
      <c r="G424">
        <v>0</v>
      </c>
      <c r="H424" t="s">
        <v>21</v>
      </c>
      <c r="I424" t="s">
        <v>19</v>
      </c>
      <c r="J424" t="s">
        <v>329</v>
      </c>
      <c r="K424">
        <v>47</v>
      </c>
      <c r="L424">
        <v>3</v>
      </c>
      <c r="M424">
        <v>0</v>
      </c>
      <c r="N424">
        <v>0</v>
      </c>
    </row>
    <row r="425" spans="1:14" x14ac:dyDescent="0.15">
      <c r="A425" t="str">
        <f t="shared" si="9"/>
        <v>201948_62_4562342690050</v>
      </c>
      <c r="B425">
        <v>201948</v>
      </c>
      <c r="C425">
        <v>62</v>
      </c>
      <c r="D425" t="s">
        <v>140</v>
      </c>
      <c r="E425" s="9">
        <v>4562342690050</v>
      </c>
      <c r="F425">
        <v>0</v>
      </c>
      <c r="G425">
        <v>0</v>
      </c>
      <c r="H425" t="s">
        <v>22</v>
      </c>
      <c r="I425" t="s">
        <v>19</v>
      </c>
      <c r="J425" t="s">
        <v>329</v>
      </c>
      <c r="K425">
        <v>18</v>
      </c>
      <c r="L425">
        <v>2</v>
      </c>
      <c r="M425">
        <v>0</v>
      </c>
      <c r="N425">
        <v>0</v>
      </c>
    </row>
    <row r="426" spans="1:14" x14ac:dyDescent="0.15">
      <c r="A426" t="str">
        <f t="shared" si="9"/>
        <v>201948_62_4562342690067</v>
      </c>
      <c r="B426">
        <v>201948</v>
      </c>
      <c r="C426">
        <v>62</v>
      </c>
      <c r="D426" t="s">
        <v>140</v>
      </c>
      <c r="E426" s="9">
        <v>4562342690067</v>
      </c>
      <c r="F426">
        <v>0</v>
      </c>
      <c r="G426">
        <v>0</v>
      </c>
      <c r="H426" t="s">
        <v>23</v>
      </c>
      <c r="I426" t="s">
        <v>19</v>
      </c>
      <c r="J426" t="s">
        <v>329</v>
      </c>
      <c r="K426">
        <v>44</v>
      </c>
      <c r="L426">
        <v>6</v>
      </c>
      <c r="M426">
        <v>0</v>
      </c>
      <c r="N426">
        <v>0</v>
      </c>
    </row>
    <row r="427" spans="1:14" x14ac:dyDescent="0.15">
      <c r="A427" t="str">
        <f t="shared" si="9"/>
        <v>201948_62_4562342690074</v>
      </c>
      <c r="B427">
        <v>201948</v>
      </c>
      <c r="C427">
        <v>62</v>
      </c>
      <c r="D427" t="s">
        <v>140</v>
      </c>
      <c r="E427" s="9">
        <v>4562342690074</v>
      </c>
      <c r="F427">
        <v>0</v>
      </c>
      <c r="G427">
        <v>0</v>
      </c>
      <c r="H427" t="s">
        <v>24</v>
      </c>
      <c r="I427" t="s">
        <v>19</v>
      </c>
      <c r="J427" t="s">
        <v>329</v>
      </c>
      <c r="K427">
        <v>47</v>
      </c>
      <c r="L427">
        <v>3</v>
      </c>
      <c r="M427">
        <v>0</v>
      </c>
      <c r="N427">
        <v>0</v>
      </c>
    </row>
    <row r="428" spans="1:14" x14ac:dyDescent="0.15">
      <c r="A428" t="str">
        <f t="shared" si="9"/>
        <v>201948_62_4562342690081</v>
      </c>
      <c r="B428">
        <v>201948</v>
      </c>
      <c r="C428">
        <v>62</v>
      </c>
      <c r="D428" t="s">
        <v>140</v>
      </c>
      <c r="E428" s="9">
        <v>4562342690081</v>
      </c>
      <c r="F428">
        <v>0</v>
      </c>
      <c r="G428">
        <v>0</v>
      </c>
      <c r="H428" t="s">
        <v>25</v>
      </c>
      <c r="I428" t="s">
        <v>19</v>
      </c>
      <c r="J428" t="s">
        <v>329</v>
      </c>
      <c r="K428">
        <v>15</v>
      </c>
      <c r="L428">
        <v>5</v>
      </c>
      <c r="M428">
        <v>0</v>
      </c>
      <c r="N428">
        <v>0</v>
      </c>
    </row>
    <row r="429" spans="1:14" x14ac:dyDescent="0.15">
      <c r="A429" t="str">
        <f t="shared" si="9"/>
        <v>201948_68_4562342690029</v>
      </c>
      <c r="B429">
        <v>201948</v>
      </c>
      <c r="C429">
        <v>68</v>
      </c>
      <c r="D429" t="s">
        <v>141</v>
      </c>
      <c r="E429" s="9">
        <v>4562342690029</v>
      </c>
      <c r="F429">
        <v>0</v>
      </c>
      <c r="G429">
        <v>0</v>
      </c>
      <c r="H429" t="s">
        <v>18</v>
      </c>
      <c r="I429" t="s">
        <v>19</v>
      </c>
      <c r="J429" t="s">
        <v>329</v>
      </c>
      <c r="K429">
        <v>40</v>
      </c>
      <c r="L429">
        <v>0</v>
      </c>
      <c r="M429">
        <v>0</v>
      </c>
      <c r="N429">
        <v>0</v>
      </c>
    </row>
    <row r="430" spans="1:14" x14ac:dyDescent="0.15">
      <c r="A430" t="str">
        <f t="shared" si="9"/>
        <v>201948_68_4562342690036</v>
      </c>
      <c r="B430">
        <v>201948</v>
      </c>
      <c r="C430">
        <v>68</v>
      </c>
      <c r="D430" t="s">
        <v>141</v>
      </c>
      <c r="E430" s="9">
        <v>4562342690036</v>
      </c>
      <c r="F430">
        <v>0</v>
      </c>
      <c r="G430">
        <v>0</v>
      </c>
      <c r="H430" t="s">
        <v>20</v>
      </c>
      <c r="I430" t="s">
        <v>19</v>
      </c>
      <c r="J430" t="s">
        <v>329</v>
      </c>
      <c r="K430">
        <v>20</v>
      </c>
      <c r="L430">
        <v>0</v>
      </c>
      <c r="M430">
        <v>0</v>
      </c>
      <c r="N430">
        <v>0</v>
      </c>
    </row>
    <row r="431" spans="1:14" x14ac:dyDescent="0.15">
      <c r="A431" t="str">
        <f t="shared" si="9"/>
        <v>201948_68_4562342690043</v>
      </c>
      <c r="B431">
        <v>201948</v>
      </c>
      <c r="C431">
        <v>68</v>
      </c>
      <c r="D431" t="s">
        <v>141</v>
      </c>
      <c r="E431" s="9">
        <v>4562342690043</v>
      </c>
      <c r="F431">
        <v>0</v>
      </c>
      <c r="G431">
        <v>0</v>
      </c>
      <c r="H431" t="s">
        <v>21</v>
      </c>
      <c r="I431" t="s">
        <v>19</v>
      </c>
      <c r="J431" t="s">
        <v>329</v>
      </c>
      <c r="K431">
        <v>50</v>
      </c>
      <c r="L431">
        <v>0</v>
      </c>
      <c r="M431">
        <v>0</v>
      </c>
      <c r="N431">
        <v>0</v>
      </c>
    </row>
    <row r="432" spans="1:14" x14ac:dyDescent="0.15">
      <c r="A432" t="str">
        <f t="shared" si="9"/>
        <v>201948_68_4562342690050</v>
      </c>
      <c r="B432">
        <v>201948</v>
      </c>
      <c r="C432">
        <v>68</v>
      </c>
      <c r="D432" t="s">
        <v>141</v>
      </c>
      <c r="E432" s="9">
        <v>4562342690050</v>
      </c>
      <c r="F432">
        <v>0</v>
      </c>
      <c r="G432">
        <v>0</v>
      </c>
      <c r="H432" t="s">
        <v>22</v>
      </c>
      <c r="I432" t="s">
        <v>19</v>
      </c>
      <c r="J432" t="s">
        <v>329</v>
      </c>
      <c r="K432">
        <v>20</v>
      </c>
      <c r="L432">
        <v>0</v>
      </c>
      <c r="M432">
        <v>0</v>
      </c>
      <c r="N432">
        <v>0</v>
      </c>
    </row>
    <row r="433" spans="1:14" x14ac:dyDescent="0.15">
      <c r="A433" t="str">
        <f t="shared" si="9"/>
        <v>201948_68_4562342690067</v>
      </c>
      <c r="B433">
        <v>201948</v>
      </c>
      <c r="C433">
        <v>68</v>
      </c>
      <c r="D433" t="s">
        <v>141</v>
      </c>
      <c r="E433" s="9">
        <v>4562342690067</v>
      </c>
      <c r="F433">
        <v>0</v>
      </c>
      <c r="G433">
        <v>0</v>
      </c>
      <c r="H433" t="s">
        <v>23</v>
      </c>
      <c r="I433" t="s">
        <v>19</v>
      </c>
      <c r="J433" t="s">
        <v>329</v>
      </c>
      <c r="K433">
        <v>50</v>
      </c>
      <c r="L433">
        <v>0</v>
      </c>
      <c r="M433">
        <v>0</v>
      </c>
      <c r="N433">
        <v>0</v>
      </c>
    </row>
    <row r="434" spans="1:14" x14ac:dyDescent="0.15">
      <c r="A434" t="str">
        <f t="shared" si="9"/>
        <v>201948_68_4562342690074</v>
      </c>
      <c r="B434">
        <v>201948</v>
      </c>
      <c r="C434">
        <v>68</v>
      </c>
      <c r="D434" t="s">
        <v>141</v>
      </c>
      <c r="E434" s="9">
        <v>4562342690074</v>
      </c>
      <c r="F434">
        <v>0</v>
      </c>
      <c r="G434">
        <v>0</v>
      </c>
      <c r="H434" t="s">
        <v>24</v>
      </c>
      <c r="I434" t="s">
        <v>19</v>
      </c>
      <c r="J434" t="s">
        <v>329</v>
      </c>
      <c r="K434">
        <v>50</v>
      </c>
      <c r="L434">
        <v>0</v>
      </c>
      <c r="M434">
        <v>0</v>
      </c>
      <c r="N434">
        <v>0</v>
      </c>
    </row>
    <row r="435" spans="1:14" x14ac:dyDescent="0.15">
      <c r="A435" t="str">
        <f t="shared" si="9"/>
        <v>201948_68_4562342690081</v>
      </c>
      <c r="B435">
        <v>201948</v>
      </c>
      <c r="C435">
        <v>68</v>
      </c>
      <c r="D435" t="s">
        <v>141</v>
      </c>
      <c r="E435" s="9">
        <v>4562342690081</v>
      </c>
      <c r="F435">
        <v>0</v>
      </c>
      <c r="G435">
        <v>0</v>
      </c>
      <c r="H435" t="s">
        <v>25</v>
      </c>
      <c r="I435" t="s">
        <v>19</v>
      </c>
      <c r="J435" t="s">
        <v>329</v>
      </c>
      <c r="K435">
        <v>20</v>
      </c>
      <c r="L435">
        <v>0</v>
      </c>
      <c r="M435">
        <v>0</v>
      </c>
      <c r="N435">
        <v>0</v>
      </c>
    </row>
    <row r="436" spans="1:14" x14ac:dyDescent="0.15">
      <c r="A436" t="str">
        <f t="shared" si="9"/>
        <v>201948_72_4562342690029</v>
      </c>
      <c r="B436">
        <v>201948</v>
      </c>
      <c r="C436">
        <v>72</v>
      </c>
      <c r="D436" t="s">
        <v>142</v>
      </c>
      <c r="E436" s="9">
        <v>4562342690029</v>
      </c>
      <c r="F436">
        <v>0</v>
      </c>
      <c r="G436">
        <v>0</v>
      </c>
      <c r="H436" t="s">
        <v>18</v>
      </c>
      <c r="I436" t="s">
        <v>19</v>
      </c>
      <c r="J436" t="s">
        <v>329</v>
      </c>
      <c r="K436">
        <v>34</v>
      </c>
      <c r="L436">
        <v>5</v>
      </c>
      <c r="M436">
        <v>0</v>
      </c>
      <c r="N436">
        <v>0</v>
      </c>
    </row>
    <row r="437" spans="1:14" x14ac:dyDescent="0.15">
      <c r="A437" t="str">
        <f t="shared" si="9"/>
        <v>201948_72_4562342690036</v>
      </c>
      <c r="B437">
        <v>201948</v>
      </c>
      <c r="C437">
        <v>72</v>
      </c>
      <c r="D437" t="s">
        <v>142</v>
      </c>
      <c r="E437" s="9">
        <v>4562342690036</v>
      </c>
      <c r="F437">
        <v>0</v>
      </c>
      <c r="G437">
        <v>0</v>
      </c>
      <c r="H437" t="s">
        <v>20</v>
      </c>
      <c r="I437" t="s">
        <v>19</v>
      </c>
      <c r="J437" t="s">
        <v>329</v>
      </c>
      <c r="K437">
        <v>19</v>
      </c>
      <c r="L437">
        <v>1</v>
      </c>
      <c r="M437">
        <v>0</v>
      </c>
      <c r="N437">
        <v>0</v>
      </c>
    </row>
    <row r="438" spans="1:14" x14ac:dyDescent="0.15">
      <c r="A438" t="str">
        <f t="shared" si="9"/>
        <v>201948_72_4562342690043</v>
      </c>
      <c r="B438">
        <v>201948</v>
      </c>
      <c r="C438">
        <v>72</v>
      </c>
      <c r="D438" t="s">
        <v>142</v>
      </c>
      <c r="E438" s="9">
        <v>4562342690043</v>
      </c>
      <c r="F438">
        <v>0</v>
      </c>
      <c r="G438">
        <v>0</v>
      </c>
      <c r="H438" t="s">
        <v>21</v>
      </c>
      <c r="I438" t="s">
        <v>19</v>
      </c>
      <c r="J438" t="s">
        <v>329</v>
      </c>
      <c r="K438">
        <v>39</v>
      </c>
      <c r="L438">
        <v>11</v>
      </c>
      <c r="M438">
        <v>0</v>
      </c>
      <c r="N438">
        <v>0</v>
      </c>
    </row>
    <row r="439" spans="1:14" x14ac:dyDescent="0.15">
      <c r="A439" t="str">
        <f t="shared" si="9"/>
        <v>201948_72_4562342690050</v>
      </c>
      <c r="B439">
        <v>201948</v>
      </c>
      <c r="C439">
        <v>72</v>
      </c>
      <c r="D439" t="s">
        <v>142</v>
      </c>
      <c r="E439" s="9">
        <v>4562342690050</v>
      </c>
      <c r="F439">
        <v>0</v>
      </c>
      <c r="G439">
        <v>0</v>
      </c>
      <c r="H439" t="s">
        <v>22</v>
      </c>
      <c r="I439" t="s">
        <v>19</v>
      </c>
      <c r="J439" t="s">
        <v>329</v>
      </c>
      <c r="K439">
        <v>17</v>
      </c>
      <c r="L439">
        <v>2</v>
      </c>
      <c r="M439">
        <v>0</v>
      </c>
      <c r="N439">
        <v>0</v>
      </c>
    </row>
    <row r="440" spans="1:14" x14ac:dyDescent="0.15">
      <c r="A440" t="str">
        <f t="shared" si="9"/>
        <v>201948_72_4562342690067</v>
      </c>
      <c r="B440">
        <v>201948</v>
      </c>
      <c r="C440">
        <v>72</v>
      </c>
      <c r="D440" t="s">
        <v>142</v>
      </c>
      <c r="E440" s="9">
        <v>4562342690067</v>
      </c>
      <c r="F440">
        <v>0</v>
      </c>
      <c r="G440">
        <v>0</v>
      </c>
      <c r="H440" t="s">
        <v>23</v>
      </c>
      <c r="I440" t="s">
        <v>19</v>
      </c>
      <c r="J440" t="s">
        <v>329</v>
      </c>
      <c r="K440">
        <v>45</v>
      </c>
      <c r="L440">
        <v>4</v>
      </c>
      <c r="M440">
        <v>0</v>
      </c>
      <c r="N440">
        <v>0</v>
      </c>
    </row>
    <row r="441" spans="1:14" x14ac:dyDescent="0.15">
      <c r="A441" t="str">
        <f t="shared" si="9"/>
        <v>201948_72_4562342690074</v>
      </c>
      <c r="B441">
        <v>201948</v>
      </c>
      <c r="C441">
        <v>72</v>
      </c>
      <c r="D441" t="s">
        <v>142</v>
      </c>
      <c r="E441" s="9">
        <v>4562342690074</v>
      </c>
      <c r="F441">
        <v>0</v>
      </c>
      <c r="G441">
        <v>0</v>
      </c>
      <c r="H441" t="s">
        <v>24</v>
      </c>
      <c r="I441" t="s">
        <v>19</v>
      </c>
      <c r="J441" t="s">
        <v>329</v>
      </c>
      <c r="K441">
        <v>47</v>
      </c>
      <c r="L441">
        <v>3</v>
      </c>
      <c r="M441">
        <v>0</v>
      </c>
      <c r="N441">
        <v>0</v>
      </c>
    </row>
    <row r="442" spans="1:14" x14ac:dyDescent="0.15">
      <c r="A442" t="str">
        <f t="shared" si="9"/>
        <v>201948_72_4562342690081</v>
      </c>
      <c r="B442">
        <v>201948</v>
      </c>
      <c r="C442">
        <v>72</v>
      </c>
      <c r="D442" t="s">
        <v>142</v>
      </c>
      <c r="E442" s="9">
        <v>4562342690081</v>
      </c>
      <c r="F442">
        <v>0</v>
      </c>
      <c r="G442">
        <v>0</v>
      </c>
      <c r="H442" t="s">
        <v>25</v>
      </c>
      <c r="I442" t="s">
        <v>19</v>
      </c>
      <c r="J442" t="s">
        <v>329</v>
      </c>
      <c r="K442">
        <v>18</v>
      </c>
      <c r="L442">
        <v>2</v>
      </c>
      <c r="M442">
        <v>0</v>
      </c>
      <c r="N442">
        <v>0</v>
      </c>
    </row>
    <row r="443" spans="1:14" x14ac:dyDescent="0.15">
      <c r="A443" t="str">
        <f t="shared" si="9"/>
        <v>201948_74_4562342690029</v>
      </c>
      <c r="B443">
        <v>201948</v>
      </c>
      <c r="C443">
        <v>74</v>
      </c>
      <c r="D443" t="s">
        <v>143</v>
      </c>
      <c r="E443" s="9">
        <v>4562342690029</v>
      </c>
      <c r="F443">
        <v>0</v>
      </c>
      <c r="G443">
        <v>0</v>
      </c>
      <c r="H443" t="s">
        <v>18</v>
      </c>
      <c r="I443" t="s">
        <v>19</v>
      </c>
      <c r="J443" t="s">
        <v>329</v>
      </c>
      <c r="K443">
        <v>40</v>
      </c>
      <c r="L443">
        <v>0</v>
      </c>
      <c r="M443">
        <v>0</v>
      </c>
      <c r="N443">
        <v>0</v>
      </c>
    </row>
    <row r="444" spans="1:14" x14ac:dyDescent="0.15">
      <c r="A444" t="str">
        <f t="shared" si="9"/>
        <v>201948_74_4562342690036</v>
      </c>
      <c r="B444">
        <v>201948</v>
      </c>
      <c r="C444">
        <v>74</v>
      </c>
      <c r="D444" t="s">
        <v>143</v>
      </c>
      <c r="E444" s="9">
        <v>4562342690036</v>
      </c>
      <c r="F444">
        <v>0</v>
      </c>
      <c r="G444">
        <v>0</v>
      </c>
      <c r="H444" t="s">
        <v>20</v>
      </c>
      <c r="I444" t="s">
        <v>19</v>
      </c>
      <c r="J444" t="s">
        <v>329</v>
      </c>
      <c r="K444">
        <v>20</v>
      </c>
      <c r="L444">
        <v>0</v>
      </c>
      <c r="M444">
        <v>0</v>
      </c>
      <c r="N444">
        <v>0</v>
      </c>
    </row>
    <row r="445" spans="1:14" x14ac:dyDescent="0.15">
      <c r="A445" t="str">
        <f t="shared" si="9"/>
        <v>201948_74_4562342690043</v>
      </c>
      <c r="B445">
        <v>201948</v>
      </c>
      <c r="C445">
        <v>74</v>
      </c>
      <c r="D445" t="s">
        <v>143</v>
      </c>
      <c r="E445" s="9">
        <v>4562342690043</v>
      </c>
      <c r="F445">
        <v>0</v>
      </c>
      <c r="G445">
        <v>0</v>
      </c>
      <c r="H445" t="s">
        <v>21</v>
      </c>
      <c r="I445" t="s">
        <v>19</v>
      </c>
      <c r="J445" t="s">
        <v>329</v>
      </c>
      <c r="K445">
        <v>49</v>
      </c>
      <c r="L445">
        <v>1</v>
      </c>
      <c r="M445">
        <v>0</v>
      </c>
      <c r="N445">
        <v>0</v>
      </c>
    </row>
    <row r="446" spans="1:14" x14ac:dyDescent="0.15">
      <c r="A446" t="str">
        <f t="shared" si="9"/>
        <v>201948_74_4562342690050</v>
      </c>
      <c r="B446">
        <v>201948</v>
      </c>
      <c r="C446">
        <v>74</v>
      </c>
      <c r="D446" t="s">
        <v>143</v>
      </c>
      <c r="E446" s="9">
        <v>4562342690050</v>
      </c>
      <c r="F446">
        <v>0</v>
      </c>
      <c r="G446">
        <v>0</v>
      </c>
      <c r="H446" t="s">
        <v>22</v>
      </c>
      <c r="I446" t="s">
        <v>19</v>
      </c>
      <c r="J446" t="s">
        <v>329</v>
      </c>
      <c r="K446">
        <v>19</v>
      </c>
      <c r="L446">
        <v>1</v>
      </c>
      <c r="M446">
        <v>0</v>
      </c>
      <c r="N446">
        <v>0</v>
      </c>
    </row>
    <row r="447" spans="1:14" x14ac:dyDescent="0.15">
      <c r="A447" t="str">
        <f t="shared" si="9"/>
        <v>201948_74_4562342690067</v>
      </c>
      <c r="B447">
        <v>201948</v>
      </c>
      <c r="C447">
        <v>74</v>
      </c>
      <c r="D447" t="s">
        <v>143</v>
      </c>
      <c r="E447" s="9">
        <v>4562342690067</v>
      </c>
      <c r="F447">
        <v>0</v>
      </c>
      <c r="G447">
        <v>0</v>
      </c>
      <c r="H447" t="s">
        <v>23</v>
      </c>
      <c r="I447" t="s">
        <v>19</v>
      </c>
      <c r="J447" t="s">
        <v>329</v>
      </c>
      <c r="K447">
        <v>50</v>
      </c>
      <c r="L447">
        <v>0</v>
      </c>
      <c r="M447">
        <v>0</v>
      </c>
      <c r="N447">
        <v>0</v>
      </c>
    </row>
    <row r="448" spans="1:14" x14ac:dyDescent="0.15">
      <c r="A448" t="str">
        <f t="shared" si="9"/>
        <v>201948_74_4562342690074</v>
      </c>
      <c r="B448">
        <v>201948</v>
      </c>
      <c r="C448">
        <v>74</v>
      </c>
      <c r="D448" t="s">
        <v>143</v>
      </c>
      <c r="E448" s="9">
        <v>4562342690074</v>
      </c>
      <c r="F448">
        <v>0</v>
      </c>
      <c r="G448">
        <v>0</v>
      </c>
      <c r="H448" t="s">
        <v>24</v>
      </c>
      <c r="I448" t="s">
        <v>19</v>
      </c>
      <c r="J448" t="s">
        <v>329</v>
      </c>
      <c r="K448">
        <v>48</v>
      </c>
      <c r="L448">
        <v>2</v>
      </c>
      <c r="M448">
        <v>0</v>
      </c>
      <c r="N448">
        <v>0</v>
      </c>
    </row>
    <row r="449" spans="1:14" x14ac:dyDescent="0.15">
      <c r="A449" t="str">
        <f t="shared" si="9"/>
        <v>201948_74_4562342690081</v>
      </c>
      <c r="B449">
        <v>201948</v>
      </c>
      <c r="C449">
        <v>74</v>
      </c>
      <c r="D449" t="s">
        <v>143</v>
      </c>
      <c r="E449" s="9">
        <v>4562342690081</v>
      </c>
      <c r="F449">
        <v>0</v>
      </c>
      <c r="G449">
        <v>0</v>
      </c>
      <c r="H449" t="s">
        <v>25</v>
      </c>
      <c r="I449" t="s">
        <v>19</v>
      </c>
      <c r="J449" t="s">
        <v>329</v>
      </c>
      <c r="K449">
        <v>20</v>
      </c>
      <c r="L449">
        <v>0</v>
      </c>
      <c r="M449">
        <v>0</v>
      </c>
      <c r="N449">
        <v>0</v>
      </c>
    </row>
    <row r="450" spans="1:14" x14ac:dyDescent="0.15">
      <c r="A450" t="str">
        <f t="shared" si="9"/>
        <v>201948_85_4562342690029</v>
      </c>
      <c r="B450">
        <v>201948</v>
      </c>
      <c r="C450">
        <v>85</v>
      </c>
      <c r="D450" t="s">
        <v>144</v>
      </c>
      <c r="E450" s="9">
        <v>4562342690029</v>
      </c>
      <c r="F450">
        <v>0</v>
      </c>
      <c r="G450">
        <v>0</v>
      </c>
      <c r="H450" t="s">
        <v>18</v>
      </c>
      <c r="I450" t="s">
        <v>19</v>
      </c>
      <c r="J450" t="s">
        <v>329</v>
      </c>
      <c r="K450">
        <v>40</v>
      </c>
      <c r="L450">
        <v>0</v>
      </c>
      <c r="M450">
        <v>0</v>
      </c>
      <c r="N450">
        <v>0</v>
      </c>
    </row>
    <row r="451" spans="1:14" x14ac:dyDescent="0.15">
      <c r="A451" t="str">
        <f t="shared" si="9"/>
        <v>201948_85_4562342690036</v>
      </c>
      <c r="B451">
        <v>201948</v>
      </c>
      <c r="C451">
        <v>85</v>
      </c>
      <c r="D451" t="s">
        <v>144</v>
      </c>
      <c r="E451" s="9">
        <v>4562342690036</v>
      </c>
      <c r="F451">
        <v>0</v>
      </c>
      <c r="G451">
        <v>0</v>
      </c>
      <c r="H451" t="s">
        <v>20</v>
      </c>
      <c r="I451" t="s">
        <v>19</v>
      </c>
      <c r="J451" t="s">
        <v>329</v>
      </c>
      <c r="K451">
        <v>20</v>
      </c>
      <c r="L451">
        <v>0</v>
      </c>
      <c r="M451">
        <v>0</v>
      </c>
      <c r="N451">
        <v>0</v>
      </c>
    </row>
    <row r="452" spans="1:14" x14ac:dyDescent="0.15">
      <c r="A452" t="str">
        <f t="shared" si="9"/>
        <v>201948_85_4562342690043</v>
      </c>
      <c r="B452">
        <v>201948</v>
      </c>
      <c r="C452">
        <v>85</v>
      </c>
      <c r="D452" t="s">
        <v>144</v>
      </c>
      <c r="E452" s="9">
        <v>4562342690043</v>
      </c>
      <c r="F452">
        <v>0</v>
      </c>
      <c r="G452">
        <v>0</v>
      </c>
      <c r="H452" t="s">
        <v>21</v>
      </c>
      <c r="I452" t="s">
        <v>19</v>
      </c>
      <c r="J452" t="s">
        <v>329</v>
      </c>
      <c r="K452">
        <v>50</v>
      </c>
      <c r="L452">
        <v>0</v>
      </c>
      <c r="M452">
        <v>0</v>
      </c>
      <c r="N452">
        <v>0</v>
      </c>
    </row>
    <row r="453" spans="1:14" x14ac:dyDescent="0.15">
      <c r="A453" t="str">
        <f t="shared" si="9"/>
        <v>201948_85_4562342690050</v>
      </c>
      <c r="B453">
        <v>201948</v>
      </c>
      <c r="C453">
        <v>85</v>
      </c>
      <c r="D453" t="s">
        <v>144</v>
      </c>
      <c r="E453" s="9">
        <v>4562342690050</v>
      </c>
      <c r="F453">
        <v>0</v>
      </c>
      <c r="G453">
        <v>0</v>
      </c>
      <c r="H453" t="s">
        <v>22</v>
      </c>
      <c r="I453" t="s">
        <v>19</v>
      </c>
      <c r="J453" t="s">
        <v>329</v>
      </c>
      <c r="K453">
        <v>20</v>
      </c>
      <c r="L453">
        <v>0</v>
      </c>
      <c r="M453">
        <v>0</v>
      </c>
      <c r="N453">
        <v>0</v>
      </c>
    </row>
    <row r="454" spans="1:14" x14ac:dyDescent="0.15">
      <c r="A454" t="str">
        <f t="shared" si="9"/>
        <v>201948_85_4562342690067</v>
      </c>
      <c r="B454">
        <v>201948</v>
      </c>
      <c r="C454">
        <v>85</v>
      </c>
      <c r="D454" t="s">
        <v>144</v>
      </c>
      <c r="E454" s="9">
        <v>4562342690067</v>
      </c>
      <c r="F454">
        <v>0</v>
      </c>
      <c r="G454">
        <v>0</v>
      </c>
      <c r="H454" t="s">
        <v>23</v>
      </c>
      <c r="I454" t="s">
        <v>19</v>
      </c>
      <c r="J454" t="s">
        <v>329</v>
      </c>
      <c r="K454">
        <v>50</v>
      </c>
      <c r="L454">
        <v>0</v>
      </c>
      <c r="M454">
        <v>0</v>
      </c>
      <c r="N454">
        <v>0</v>
      </c>
    </row>
    <row r="455" spans="1:14" x14ac:dyDescent="0.15">
      <c r="A455" t="str">
        <f t="shared" si="9"/>
        <v>201948_85_4562342690074</v>
      </c>
      <c r="B455">
        <v>201948</v>
      </c>
      <c r="C455">
        <v>85</v>
      </c>
      <c r="D455" t="s">
        <v>144</v>
      </c>
      <c r="E455" s="9">
        <v>4562342690074</v>
      </c>
      <c r="F455">
        <v>0</v>
      </c>
      <c r="G455">
        <v>0</v>
      </c>
      <c r="H455" t="s">
        <v>24</v>
      </c>
      <c r="I455" t="s">
        <v>19</v>
      </c>
      <c r="J455" t="s">
        <v>329</v>
      </c>
      <c r="K455">
        <v>50</v>
      </c>
      <c r="L455">
        <v>0</v>
      </c>
      <c r="M455">
        <v>0</v>
      </c>
      <c r="N455">
        <v>0</v>
      </c>
    </row>
    <row r="456" spans="1:14" x14ac:dyDescent="0.15">
      <c r="A456" t="str">
        <f t="shared" si="9"/>
        <v>201948_85_4562342690081</v>
      </c>
      <c r="B456">
        <v>201948</v>
      </c>
      <c r="C456">
        <v>85</v>
      </c>
      <c r="D456" t="s">
        <v>144</v>
      </c>
      <c r="E456" s="9">
        <v>4562342690081</v>
      </c>
      <c r="F456">
        <v>0</v>
      </c>
      <c r="G456">
        <v>0</v>
      </c>
      <c r="H456" t="s">
        <v>25</v>
      </c>
      <c r="I456" t="s">
        <v>19</v>
      </c>
      <c r="J456" t="s">
        <v>329</v>
      </c>
      <c r="K456">
        <v>20</v>
      </c>
      <c r="L456">
        <v>0</v>
      </c>
      <c r="M456">
        <v>0</v>
      </c>
      <c r="N456">
        <v>0</v>
      </c>
    </row>
    <row r="457" spans="1:14" x14ac:dyDescent="0.15">
      <c r="A457" t="str">
        <f t="shared" si="9"/>
        <v>201948_94_4562342690029</v>
      </c>
      <c r="B457">
        <v>201948</v>
      </c>
      <c r="C457">
        <v>94</v>
      </c>
      <c r="D457" t="s">
        <v>145</v>
      </c>
      <c r="E457" s="9">
        <v>4562342690029</v>
      </c>
      <c r="F457">
        <v>0</v>
      </c>
      <c r="G457">
        <v>0</v>
      </c>
      <c r="H457" t="s">
        <v>18</v>
      </c>
      <c r="I457" t="s">
        <v>19</v>
      </c>
      <c r="J457" t="s">
        <v>329</v>
      </c>
      <c r="K457">
        <v>40</v>
      </c>
      <c r="L457">
        <v>0</v>
      </c>
      <c r="M457">
        <v>0</v>
      </c>
      <c r="N457">
        <v>0</v>
      </c>
    </row>
    <row r="458" spans="1:14" x14ac:dyDescent="0.15">
      <c r="A458" t="str">
        <f t="shared" si="9"/>
        <v>201948_94_4562342690036</v>
      </c>
      <c r="B458">
        <v>201948</v>
      </c>
      <c r="C458">
        <v>94</v>
      </c>
      <c r="D458" t="s">
        <v>145</v>
      </c>
      <c r="E458" s="9">
        <v>4562342690036</v>
      </c>
      <c r="F458">
        <v>0</v>
      </c>
      <c r="G458">
        <v>0</v>
      </c>
      <c r="H458" t="s">
        <v>20</v>
      </c>
      <c r="I458" t="s">
        <v>19</v>
      </c>
      <c r="J458" t="s">
        <v>329</v>
      </c>
      <c r="K458">
        <v>20</v>
      </c>
      <c r="L458">
        <v>0</v>
      </c>
      <c r="M458">
        <v>0</v>
      </c>
      <c r="N458">
        <v>0</v>
      </c>
    </row>
    <row r="459" spans="1:14" x14ac:dyDescent="0.15">
      <c r="A459" t="str">
        <f t="shared" si="9"/>
        <v>201948_94_4562342690043</v>
      </c>
      <c r="B459">
        <v>201948</v>
      </c>
      <c r="C459">
        <v>94</v>
      </c>
      <c r="D459" t="s">
        <v>145</v>
      </c>
      <c r="E459" s="9">
        <v>4562342690043</v>
      </c>
      <c r="F459">
        <v>0</v>
      </c>
      <c r="G459">
        <v>0</v>
      </c>
      <c r="H459" t="s">
        <v>21</v>
      </c>
      <c r="I459" t="s">
        <v>19</v>
      </c>
      <c r="J459" t="s">
        <v>329</v>
      </c>
      <c r="K459">
        <v>50</v>
      </c>
      <c r="L459">
        <v>0</v>
      </c>
      <c r="M459">
        <v>0</v>
      </c>
      <c r="N459">
        <v>0</v>
      </c>
    </row>
    <row r="460" spans="1:14" x14ac:dyDescent="0.15">
      <c r="A460" t="str">
        <f t="shared" si="9"/>
        <v>201948_94_4562342690050</v>
      </c>
      <c r="B460">
        <v>201948</v>
      </c>
      <c r="C460">
        <v>94</v>
      </c>
      <c r="D460" t="s">
        <v>145</v>
      </c>
      <c r="E460" s="9">
        <v>4562342690050</v>
      </c>
      <c r="F460">
        <v>0</v>
      </c>
      <c r="G460">
        <v>0</v>
      </c>
      <c r="H460" t="s">
        <v>22</v>
      </c>
      <c r="I460" t="s">
        <v>19</v>
      </c>
      <c r="J460" t="s">
        <v>329</v>
      </c>
      <c r="K460">
        <v>20</v>
      </c>
      <c r="L460">
        <v>0</v>
      </c>
      <c r="M460">
        <v>0</v>
      </c>
      <c r="N460">
        <v>0</v>
      </c>
    </row>
    <row r="461" spans="1:14" x14ac:dyDescent="0.15">
      <c r="A461" t="str">
        <f t="shared" si="9"/>
        <v>201948_94_4562342690067</v>
      </c>
      <c r="B461">
        <v>201948</v>
      </c>
      <c r="C461">
        <v>94</v>
      </c>
      <c r="D461" t="s">
        <v>145</v>
      </c>
      <c r="E461" s="9">
        <v>4562342690067</v>
      </c>
      <c r="F461">
        <v>0</v>
      </c>
      <c r="G461">
        <v>0</v>
      </c>
      <c r="H461" t="s">
        <v>23</v>
      </c>
      <c r="I461" t="s">
        <v>19</v>
      </c>
      <c r="J461" t="s">
        <v>329</v>
      </c>
      <c r="K461">
        <v>50</v>
      </c>
      <c r="L461">
        <v>0</v>
      </c>
      <c r="M461">
        <v>0</v>
      </c>
      <c r="N461">
        <v>0</v>
      </c>
    </row>
    <row r="462" spans="1:14" x14ac:dyDescent="0.15">
      <c r="A462" t="str">
        <f t="shared" si="9"/>
        <v>201948_94_4562342690074</v>
      </c>
      <c r="B462">
        <v>201948</v>
      </c>
      <c r="C462">
        <v>94</v>
      </c>
      <c r="D462" t="s">
        <v>145</v>
      </c>
      <c r="E462" s="9">
        <v>4562342690074</v>
      </c>
      <c r="F462">
        <v>0</v>
      </c>
      <c r="G462">
        <v>0</v>
      </c>
      <c r="H462" t="s">
        <v>24</v>
      </c>
      <c r="I462" t="s">
        <v>19</v>
      </c>
      <c r="J462" t="s">
        <v>329</v>
      </c>
      <c r="K462">
        <v>50</v>
      </c>
      <c r="L462">
        <v>0</v>
      </c>
      <c r="M462">
        <v>0</v>
      </c>
      <c r="N462">
        <v>0</v>
      </c>
    </row>
    <row r="463" spans="1:14" x14ac:dyDescent="0.15">
      <c r="A463" t="str">
        <f t="shared" si="9"/>
        <v>201948_94_4562342690081</v>
      </c>
      <c r="B463">
        <v>201948</v>
      </c>
      <c r="C463">
        <v>94</v>
      </c>
      <c r="D463" t="s">
        <v>145</v>
      </c>
      <c r="E463" s="9">
        <v>4562342690081</v>
      </c>
      <c r="F463">
        <v>0</v>
      </c>
      <c r="G463">
        <v>0</v>
      </c>
      <c r="H463" t="s">
        <v>25</v>
      </c>
      <c r="I463" t="s">
        <v>19</v>
      </c>
      <c r="J463" t="s">
        <v>329</v>
      </c>
      <c r="K463">
        <v>20</v>
      </c>
      <c r="L463">
        <v>0</v>
      </c>
      <c r="M463">
        <v>0</v>
      </c>
      <c r="N463">
        <v>0</v>
      </c>
    </row>
    <row r="464" spans="1:14" x14ac:dyDescent="0.15">
      <c r="A464" t="str">
        <f t="shared" si="9"/>
        <v>201948_100_4562342690029</v>
      </c>
      <c r="B464">
        <v>201948</v>
      </c>
      <c r="C464">
        <v>100</v>
      </c>
      <c r="D464" t="s">
        <v>146</v>
      </c>
      <c r="E464" s="9">
        <v>4562342690029</v>
      </c>
      <c r="F464">
        <v>0</v>
      </c>
      <c r="G464">
        <v>0</v>
      </c>
      <c r="H464" t="s">
        <v>18</v>
      </c>
      <c r="I464" t="s">
        <v>19</v>
      </c>
      <c r="J464" t="s">
        <v>329</v>
      </c>
      <c r="K464">
        <v>40</v>
      </c>
      <c r="L464">
        <v>0</v>
      </c>
      <c r="M464">
        <v>0</v>
      </c>
      <c r="N464">
        <v>0</v>
      </c>
    </row>
    <row r="465" spans="1:14" x14ac:dyDescent="0.15">
      <c r="A465" t="str">
        <f t="shared" si="9"/>
        <v>201948_100_4562342690036</v>
      </c>
      <c r="B465">
        <v>201948</v>
      </c>
      <c r="C465">
        <v>100</v>
      </c>
      <c r="D465" t="s">
        <v>146</v>
      </c>
      <c r="E465" s="9">
        <v>4562342690036</v>
      </c>
      <c r="F465">
        <v>0</v>
      </c>
      <c r="G465">
        <v>0</v>
      </c>
      <c r="H465" t="s">
        <v>20</v>
      </c>
      <c r="I465" t="s">
        <v>19</v>
      </c>
      <c r="J465" t="s">
        <v>329</v>
      </c>
      <c r="K465">
        <v>20</v>
      </c>
      <c r="L465">
        <v>0</v>
      </c>
      <c r="M465">
        <v>0</v>
      </c>
      <c r="N465">
        <v>0</v>
      </c>
    </row>
    <row r="466" spans="1:14" x14ac:dyDescent="0.15">
      <c r="A466" t="str">
        <f t="shared" si="9"/>
        <v>201948_100_4562342690043</v>
      </c>
      <c r="B466">
        <v>201948</v>
      </c>
      <c r="C466">
        <v>100</v>
      </c>
      <c r="D466" t="s">
        <v>146</v>
      </c>
      <c r="E466" s="9">
        <v>4562342690043</v>
      </c>
      <c r="F466">
        <v>0</v>
      </c>
      <c r="G466">
        <v>0</v>
      </c>
      <c r="H466" t="s">
        <v>21</v>
      </c>
      <c r="I466" t="s">
        <v>19</v>
      </c>
      <c r="J466" t="s">
        <v>329</v>
      </c>
      <c r="K466">
        <v>50</v>
      </c>
      <c r="L466">
        <v>0</v>
      </c>
      <c r="M466">
        <v>0</v>
      </c>
      <c r="N466">
        <v>0</v>
      </c>
    </row>
    <row r="467" spans="1:14" x14ac:dyDescent="0.15">
      <c r="A467" t="str">
        <f t="shared" si="9"/>
        <v>201948_100_4562342690050</v>
      </c>
      <c r="B467">
        <v>201948</v>
      </c>
      <c r="C467">
        <v>100</v>
      </c>
      <c r="D467" t="s">
        <v>146</v>
      </c>
      <c r="E467" s="9">
        <v>4562342690050</v>
      </c>
      <c r="F467">
        <v>0</v>
      </c>
      <c r="G467">
        <v>0</v>
      </c>
      <c r="H467" t="s">
        <v>22</v>
      </c>
      <c r="I467" t="s">
        <v>19</v>
      </c>
      <c r="J467" t="s">
        <v>329</v>
      </c>
      <c r="K467">
        <v>20</v>
      </c>
      <c r="L467">
        <v>0</v>
      </c>
      <c r="M467">
        <v>0</v>
      </c>
      <c r="N467">
        <v>0</v>
      </c>
    </row>
    <row r="468" spans="1:14" x14ac:dyDescent="0.15">
      <c r="A468" t="str">
        <f t="shared" si="9"/>
        <v>201948_100_4562342690067</v>
      </c>
      <c r="B468">
        <v>201948</v>
      </c>
      <c r="C468">
        <v>100</v>
      </c>
      <c r="D468" t="s">
        <v>146</v>
      </c>
      <c r="E468" s="9">
        <v>4562342690067</v>
      </c>
      <c r="F468">
        <v>0</v>
      </c>
      <c r="G468">
        <v>0</v>
      </c>
      <c r="H468" t="s">
        <v>23</v>
      </c>
      <c r="I468" t="s">
        <v>19</v>
      </c>
      <c r="J468" t="s">
        <v>329</v>
      </c>
      <c r="K468">
        <v>50</v>
      </c>
      <c r="L468">
        <v>0</v>
      </c>
      <c r="M468">
        <v>0</v>
      </c>
      <c r="N468">
        <v>0</v>
      </c>
    </row>
    <row r="469" spans="1:14" x14ac:dyDescent="0.15">
      <c r="A469" t="str">
        <f t="shared" si="9"/>
        <v>201948_100_4562342690074</v>
      </c>
      <c r="B469">
        <v>201948</v>
      </c>
      <c r="C469">
        <v>100</v>
      </c>
      <c r="D469" t="s">
        <v>146</v>
      </c>
      <c r="E469" s="9">
        <v>4562342690074</v>
      </c>
      <c r="F469">
        <v>0</v>
      </c>
      <c r="G469">
        <v>0</v>
      </c>
      <c r="H469" t="s">
        <v>24</v>
      </c>
      <c r="I469" t="s">
        <v>19</v>
      </c>
      <c r="J469" t="s">
        <v>329</v>
      </c>
      <c r="K469">
        <v>50</v>
      </c>
      <c r="L469">
        <v>0</v>
      </c>
      <c r="M469">
        <v>0</v>
      </c>
      <c r="N469">
        <v>0</v>
      </c>
    </row>
    <row r="470" spans="1:14" x14ac:dyDescent="0.15">
      <c r="A470" t="str">
        <f t="shared" si="9"/>
        <v>201948_100_4562342690081</v>
      </c>
      <c r="B470">
        <v>201948</v>
      </c>
      <c r="C470">
        <v>100</v>
      </c>
      <c r="D470" t="s">
        <v>146</v>
      </c>
      <c r="E470" s="9">
        <v>4562342690081</v>
      </c>
      <c r="F470">
        <v>0</v>
      </c>
      <c r="G470">
        <v>0</v>
      </c>
      <c r="H470" t="s">
        <v>25</v>
      </c>
      <c r="I470" t="s">
        <v>19</v>
      </c>
      <c r="J470" t="s">
        <v>329</v>
      </c>
      <c r="K470">
        <v>20</v>
      </c>
      <c r="L470">
        <v>0</v>
      </c>
      <c r="M470">
        <v>0</v>
      </c>
      <c r="N470">
        <v>0</v>
      </c>
    </row>
    <row r="471" spans="1:14" x14ac:dyDescent="0.15">
      <c r="A471" t="str">
        <f t="shared" si="9"/>
        <v>201948_102_4562342690029</v>
      </c>
      <c r="B471">
        <v>201948</v>
      </c>
      <c r="C471">
        <v>102</v>
      </c>
      <c r="D471" t="s">
        <v>147</v>
      </c>
      <c r="E471" s="9">
        <v>4562342690029</v>
      </c>
      <c r="F471">
        <v>0</v>
      </c>
      <c r="G471">
        <v>0</v>
      </c>
      <c r="H471" t="s">
        <v>18</v>
      </c>
      <c r="I471" t="s">
        <v>19</v>
      </c>
      <c r="J471" t="s">
        <v>329</v>
      </c>
      <c r="K471">
        <v>40</v>
      </c>
      <c r="L471">
        <v>0</v>
      </c>
      <c r="M471">
        <v>0</v>
      </c>
      <c r="N471">
        <v>0</v>
      </c>
    </row>
    <row r="472" spans="1:14" x14ac:dyDescent="0.15">
      <c r="A472" t="str">
        <f t="shared" si="9"/>
        <v>201948_102_4562342690036</v>
      </c>
      <c r="B472">
        <v>201948</v>
      </c>
      <c r="C472">
        <v>102</v>
      </c>
      <c r="D472" t="s">
        <v>147</v>
      </c>
      <c r="E472" s="9">
        <v>4562342690036</v>
      </c>
      <c r="F472">
        <v>0</v>
      </c>
      <c r="G472">
        <v>0</v>
      </c>
      <c r="H472" t="s">
        <v>20</v>
      </c>
      <c r="I472" t="s">
        <v>19</v>
      </c>
      <c r="J472" t="s">
        <v>329</v>
      </c>
      <c r="K472">
        <v>20</v>
      </c>
      <c r="L472">
        <v>0</v>
      </c>
      <c r="M472">
        <v>0</v>
      </c>
      <c r="N472">
        <v>0</v>
      </c>
    </row>
    <row r="473" spans="1:14" x14ac:dyDescent="0.15">
      <c r="A473" t="str">
        <f t="shared" ref="A473:A536" si="10">B473&amp;"_"&amp;C473&amp;"_"&amp;E473</f>
        <v>201948_102_4562342690043</v>
      </c>
      <c r="B473">
        <v>201948</v>
      </c>
      <c r="C473">
        <v>102</v>
      </c>
      <c r="D473" t="s">
        <v>147</v>
      </c>
      <c r="E473" s="9">
        <v>4562342690043</v>
      </c>
      <c r="F473">
        <v>0</v>
      </c>
      <c r="G473">
        <v>0</v>
      </c>
      <c r="H473" t="s">
        <v>21</v>
      </c>
      <c r="I473" t="s">
        <v>19</v>
      </c>
      <c r="J473" t="s">
        <v>329</v>
      </c>
      <c r="K473">
        <v>50</v>
      </c>
      <c r="L473">
        <v>0</v>
      </c>
      <c r="M473">
        <v>0</v>
      </c>
      <c r="N473">
        <v>0</v>
      </c>
    </row>
    <row r="474" spans="1:14" x14ac:dyDescent="0.15">
      <c r="A474" t="str">
        <f t="shared" si="10"/>
        <v>201948_102_4562342690050</v>
      </c>
      <c r="B474">
        <v>201948</v>
      </c>
      <c r="C474">
        <v>102</v>
      </c>
      <c r="D474" t="s">
        <v>147</v>
      </c>
      <c r="E474" s="9">
        <v>4562342690050</v>
      </c>
      <c r="F474">
        <v>0</v>
      </c>
      <c r="G474">
        <v>0</v>
      </c>
      <c r="H474" t="s">
        <v>22</v>
      </c>
      <c r="I474" t="s">
        <v>19</v>
      </c>
      <c r="J474" t="s">
        <v>329</v>
      </c>
      <c r="K474">
        <v>19</v>
      </c>
      <c r="L474">
        <v>1</v>
      </c>
      <c r="M474">
        <v>0</v>
      </c>
      <c r="N474">
        <v>0</v>
      </c>
    </row>
    <row r="475" spans="1:14" x14ac:dyDescent="0.15">
      <c r="A475" t="str">
        <f t="shared" si="10"/>
        <v>201948_102_4562342690067</v>
      </c>
      <c r="B475">
        <v>201948</v>
      </c>
      <c r="C475">
        <v>102</v>
      </c>
      <c r="D475" t="s">
        <v>147</v>
      </c>
      <c r="E475" s="9">
        <v>4562342690067</v>
      </c>
      <c r="F475">
        <v>0</v>
      </c>
      <c r="G475">
        <v>0</v>
      </c>
      <c r="H475" t="s">
        <v>23</v>
      </c>
      <c r="I475" t="s">
        <v>19</v>
      </c>
      <c r="J475" t="s">
        <v>329</v>
      </c>
      <c r="K475">
        <v>50</v>
      </c>
      <c r="L475">
        <v>0</v>
      </c>
      <c r="M475">
        <v>0</v>
      </c>
      <c r="N475">
        <v>0</v>
      </c>
    </row>
    <row r="476" spans="1:14" x14ac:dyDescent="0.15">
      <c r="A476" t="str">
        <f t="shared" si="10"/>
        <v>201948_102_4562342690074</v>
      </c>
      <c r="B476">
        <v>201948</v>
      </c>
      <c r="C476">
        <v>102</v>
      </c>
      <c r="D476" t="s">
        <v>147</v>
      </c>
      <c r="E476" s="9">
        <v>4562342690074</v>
      </c>
      <c r="F476">
        <v>0</v>
      </c>
      <c r="G476">
        <v>0</v>
      </c>
      <c r="H476" t="s">
        <v>24</v>
      </c>
      <c r="I476" t="s">
        <v>19</v>
      </c>
      <c r="J476" t="s">
        <v>329</v>
      </c>
      <c r="K476">
        <v>49</v>
      </c>
      <c r="L476">
        <v>1</v>
      </c>
      <c r="M476">
        <v>0</v>
      </c>
      <c r="N476">
        <v>0</v>
      </c>
    </row>
    <row r="477" spans="1:14" x14ac:dyDescent="0.15">
      <c r="A477" t="str">
        <f t="shared" si="10"/>
        <v>201948_102_4562342690081</v>
      </c>
      <c r="B477">
        <v>201948</v>
      </c>
      <c r="C477">
        <v>102</v>
      </c>
      <c r="D477" t="s">
        <v>147</v>
      </c>
      <c r="E477" s="9">
        <v>4562342690081</v>
      </c>
      <c r="F477">
        <v>0</v>
      </c>
      <c r="G477">
        <v>0</v>
      </c>
      <c r="H477" t="s">
        <v>25</v>
      </c>
      <c r="I477" t="s">
        <v>19</v>
      </c>
      <c r="J477" t="s">
        <v>329</v>
      </c>
      <c r="K477">
        <v>18</v>
      </c>
      <c r="L477">
        <v>2</v>
      </c>
      <c r="M477">
        <v>0</v>
      </c>
      <c r="N477">
        <v>0</v>
      </c>
    </row>
    <row r="478" spans="1:14" x14ac:dyDescent="0.15">
      <c r="A478" t="str">
        <f t="shared" si="10"/>
        <v>201948_120_4562342690029</v>
      </c>
      <c r="B478">
        <v>201948</v>
      </c>
      <c r="C478">
        <v>120</v>
      </c>
      <c r="D478" t="s">
        <v>148</v>
      </c>
      <c r="E478" s="9">
        <v>4562342690029</v>
      </c>
      <c r="F478">
        <v>0</v>
      </c>
      <c r="G478">
        <v>0</v>
      </c>
      <c r="H478" t="s">
        <v>18</v>
      </c>
      <c r="I478" t="s">
        <v>19</v>
      </c>
      <c r="J478" t="s">
        <v>329</v>
      </c>
      <c r="K478">
        <v>40</v>
      </c>
      <c r="L478">
        <v>0</v>
      </c>
      <c r="M478">
        <v>0</v>
      </c>
      <c r="N478">
        <v>0</v>
      </c>
    </row>
    <row r="479" spans="1:14" x14ac:dyDescent="0.15">
      <c r="A479" t="str">
        <f t="shared" si="10"/>
        <v>201948_120_4562342690036</v>
      </c>
      <c r="B479">
        <v>201948</v>
      </c>
      <c r="C479">
        <v>120</v>
      </c>
      <c r="D479" t="s">
        <v>148</v>
      </c>
      <c r="E479" s="9">
        <v>4562342690036</v>
      </c>
      <c r="F479">
        <v>0</v>
      </c>
      <c r="G479">
        <v>0</v>
      </c>
      <c r="H479" t="s">
        <v>20</v>
      </c>
      <c r="I479" t="s">
        <v>19</v>
      </c>
      <c r="J479" t="s">
        <v>329</v>
      </c>
      <c r="K479">
        <v>20</v>
      </c>
      <c r="L479">
        <v>0</v>
      </c>
      <c r="M479">
        <v>0</v>
      </c>
      <c r="N479">
        <v>0</v>
      </c>
    </row>
    <row r="480" spans="1:14" x14ac:dyDescent="0.15">
      <c r="A480" t="str">
        <f t="shared" si="10"/>
        <v>201948_120_4562342690043</v>
      </c>
      <c r="B480">
        <v>201948</v>
      </c>
      <c r="C480">
        <v>120</v>
      </c>
      <c r="D480" t="s">
        <v>148</v>
      </c>
      <c r="E480" s="9">
        <v>4562342690043</v>
      </c>
      <c r="F480">
        <v>0</v>
      </c>
      <c r="G480">
        <v>0</v>
      </c>
      <c r="H480" t="s">
        <v>21</v>
      </c>
      <c r="I480" t="s">
        <v>19</v>
      </c>
      <c r="J480" t="s">
        <v>329</v>
      </c>
      <c r="K480">
        <v>50</v>
      </c>
      <c r="L480">
        <v>0</v>
      </c>
      <c r="M480">
        <v>0</v>
      </c>
      <c r="N480">
        <v>0</v>
      </c>
    </row>
    <row r="481" spans="1:14" x14ac:dyDescent="0.15">
      <c r="A481" t="str">
        <f t="shared" si="10"/>
        <v>201948_120_4562342690050</v>
      </c>
      <c r="B481">
        <v>201948</v>
      </c>
      <c r="C481">
        <v>120</v>
      </c>
      <c r="D481" t="s">
        <v>148</v>
      </c>
      <c r="E481" s="9">
        <v>4562342690050</v>
      </c>
      <c r="F481">
        <v>0</v>
      </c>
      <c r="G481">
        <v>0</v>
      </c>
      <c r="H481" t="s">
        <v>22</v>
      </c>
      <c r="I481" t="s">
        <v>19</v>
      </c>
      <c r="J481" t="s">
        <v>329</v>
      </c>
      <c r="K481">
        <v>19</v>
      </c>
      <c r="L481">
        <v>1</v>
      </c>
      <c r="M481">
        <v>0</v>
      </c>
      <c r="N481">
        <v>0</v>
      </c>
    </row>
    <row r="482" spans="1:14" x14ac:dyDescent="0.15">
      <c r="A482" t="str">
        <f t="shared" si="10"/>
        <v>201948_120_4562342690067</v>
      </c>
      <c r="B482">
        <v>201948</v>
      </c>
      <c r="C482">
        <v>120</v>
      </c>
      <c r="D482" t="s">
        <v>148</v>
      </c>
      <c r="E482" s="9">
        <v>4562342690067</v>
      </c>
      <c r="F482">
        <v>0</v>
      </c>
      <c r="G482">
        <v>0</v>
      </c>
      <c r="H482" t="s">
        <v>23</v>
      </c>
      <c r="I482" t="s">
        <v>19</v>
      </c>
      <c r="J482" t="s">
        <v>329</v>
      </c>
      <c r="K482">
        <v>49</v>
      </c>
      <c r="L482">
        <v>1</v>
      </c>
      <c r="M482">
        <v>0</v>
      </c>
      <c r="N482">
        <v>0</v>
      </c>
    </row>
    <row r="483" spans="1:14" x14ac:dyDescent="0.15">
      <c r="A483" t="str">
        <f t="shared" si="10"/>
        <v>201948_120_4562342690074</v>
      </c>
      <c r="B483">
        <v>201948</v>
      </c>
      <c r="C483">
        <v>120</v>
      </c>
      <c r="D483" t="s">
        <v>148</v>
      </c>
      <c r="E483" s="9">
        <v>4562342690074</v>
      </c>
      <c r="F483">
        <v>0</v>
      </c>
      <c r="G483">
        <v>0</v>
      </c>
      <c r="H483" t="s">
        <v>24</v>
      </c>
      <c r="I483" t="s">
        <v>19</v>
      </c>
      <c r="J483" t="s">
        <v>329</v>
      </c>
      <c r="K483">
        <v>50</v>
      </c>
      <c r="L483">
        <v>0</v>
      </c>
      <c r="M483">
        <v>0</v>
      </c>
      <c r="N483">
        <v>0</v>
      </c>
    </row>
    <row r="484" spans="1:14" x14ac:dyDescent="0.15">
      <c r="A484" t="str">
        <f t="shared" si="10"/>
        <v>201948_120_4562342690081</v>
      </c>
      <c r="B484">
        <v>201948</v>
      </c>
      <c r="C484">
        <v>120</v>
      </c>
      <c r="D484" t="s">
        <v>148</v>
      </c>
      <c r="E484" s="9">
        <v>4562342690081</v>
      </c>
      <c r="F484">
        <v>0</v>
      </c>
      <c r="G484">
        <v>0</v>
      </c>
      <c r="H484" t="s">
        <v>25</v>
      </c>
      <c r="I484" t="s">
        <v>19</v>
      </c>
      <c r="J484" t="s">
        <v>329</v>
      </c>
      <c r="K484">
        <v>20</v>
      </c>
      <c r="L484">
        <v>0</v>
      </c>
      <c r="M484">
        <v>0</v>
      </c>
      <c r="N484">
        <v>0</v>
      </c>
    </row>
    <row r="485" spans="1:14" x14ac:dyDescent="0.15">
      <c r="A485" t="str">
        <f t="shared" si="10"/>
        <v>201948_122_4562342690029</v>
      </c>
      <c r="B485">
        <v>201948</v>
      </c>
      <c r="C485">
        <v>122</v>
      </c>
      <c r="D485" t="s">
        <v>149</v>
      </c>
      <c r="E485" s="9">
        <v>4562342690029</v>
      </c>
      <c r="F485">
        <v>0</v>
      </c>
      <c r="G485">
        <v>0</v>
      </c>
      <c r="H485" t="s">
        <v>18</v>
      </c>
      <c r="I485" t="s">
        <v>19</v>
      </c>
      <c r="J485" t="s">
        <v>329</v>
      </c>
      <c r="K485">
        <v>38</v>
      </c>
      <c r="L485">
        <v>2</v>
      </c>
      <c r="M485">
        <v>0</v>
      </c>
      <c r="N485">
        <v>0</v>
      </c>
    </row>
    <row r="486" spans="1:14" x14ac:dyDescent="0.15">
      <c r="A486" t="str">
        <f t="shared" si="10"/>
        <v>201948_122_4562342690036</v>
      </c>
      <c r="B486">
        <v>201948</v>
      </c>
      <c r="C486">
        <v>122</v>
      </c>
      <c r="D486" t="s">
        <v>149</v>
      </c>
      <c r="E486" s="9">
        <v>4562342690036</v>
      </c>
      <c r="F486">
        <v>0</v>
      </c>
      <c r="G486">
        <v>0</v>
      </c>
      <c r="H486" t="s">
        <v>20</v>
      </c>
      <c r="I486" t="s">
        <v>19</v>
      </c>
      <c r="J486" t="s">
        <v>329</v>
      </c>
      <c r="K486">
        <v>20</v>
      </c>
      <c r="L486">
        <v>0</v>
      </c>
      <c r="M486">
        <v>0</v>
      </c>
      <c r="N486">
        <v>0</v>
      </c>
    </row>
    <row r="487" spans="1:14" x14ac:dyDescent="0.15">
      <c r="A487" t="str">
        <f t="shared" si="10"/>
        <v>201948_122_4562342690043</v>
      </c>
      <c r="B487">
        <v>201948</v>
      </c>
      <c r="C487">
        <v>122</v>
      </c>
      <c r="D487" t="s">
        <v>149</v>
      </c>
      <c r="E487" s="9">
        <v>4562342690043</v>
      </c>
      <c r="F487">
        <v>0</v>
      </c>
      <c r="G487">
        <v>0</v>
      </c>
      <c r="H487" t="s">
        <v>21</v>
      </c>
      <c r="I487" t="s">
        <v>19</v>
      </c>
      <c r="J487" t="s">
        <v>329</v>
      </c>
      <c r="K487">
        <v>48</v>
      </c>
      <c r="L487">
        <v>2</v>
      </c>
      <c r="M487">
        <v>0</v>
      </c>
      <c r="N487">
        <v>0</v>
      </c>
    </row>
    <row r="488" spans="1:14" x14ac:dyDescent="0.15">
      <c r="A488" t="str">
        <f t="shared" si="10"/>
        <v>201948_122_4562342690050</v>
      </c>
      <c r="B488">
        <v>201948</v>
      </c>
      <c r="C488">
        <v>122</v>
      </c>
      <c r="D488" t="s">
        <v>149</v>
      </c>
      <c r="E488" s="9">
        <v>4562342690050</v>
      </c>
      <c r="F488">
        <v>0</v>
      </c>
      <c r="G488">
        <v>0</v>
      </c>
      <c r="H488" t="s">
        <v>22</v>
      </c>
      <c r="I488" t="s">
        <v>19</v>
      </c>
      <c r="J488" t="s">
        <v>329</v>
      </c>
      <c r="K488">
        <v>20</v>
      </c>
      <c r="L488">
        <v>0</v>
      </c>
      <c r="M488">
        <v>0</v>
      </c>
      <c r="N488">
        <v>0</v>
      </c>
    </row>
    <row r="489" spans="1:14" x14ac:dyDescent="0.15">
      <c r="A489" t="str">
        <f t="shared" si="10"/>
        <v>201948_122_4562342690067</v>
      </c>
      <c r="B489">
        <v>201948</v>
      </c>
      <c r="C489">
        <v>122</v>
      </c>
      <c r="D489" t="s">
        <v>149</v>
      </c>
      <c r="E489" s="9">
        <v>4562342690067</v>
      </c>
      <c r="F489">
        <v>0</v>
      </c>
      <c r="G489">
        <v>0</v>
      </c>
      <c r="H489" t="s">
        <v>23</v>
      </c>
      <c r="I489" t="s">
        <v>19</v>
      </c>
      <c r="J489" t="s">
        <v>329</v>
      </c>
      <c r="K489">
        <v>50</v>
      </c>
      <c r="L489">
        <v>0</v>
      </c>
      <c r="M489">
        <v>0</v>
      </c>
      <c r="N489">
        <v>0</v>
      </c>
    </row>
    <row r="490" spans="1:14" x14ac:dyDescent="0.15">
      <c r="A490" t="str">
        <f t="shared" si="10"/>
        <v>201948_122_4562342690074</v>
      </c>
      <c r="B490">
        <v>201948</v>
      </c>
      <c r="C490">
        <v>122</v>
      </c>
      <c r="D490" t="s">
        <v>149</v>
      </c>
      <c r="E490" s="9">
        <v>4562342690074</v>
      </c>
      <c r="F490">
        <v>0</v>
      </c>
      <c r="G490">
        <v>0</v>
      </c>
      <c r="H490" t="s">
        <v>24</v>
      </c>
      <c r="I490" t="s">
        <v>19</v>
      </c>
      <c r="J490" t="s">
        <v>329</v>
      </c>
      <c r="K490">
        <v>49</v>
      </c>
      <c r="L490">
        <v>1</v>
      </c>
      <c r="M490">
        <v>0</v>
      </c>
      <c r="N490">
        <v>0</v>
      </c>
    </row>
    <row r="491" spans="1:14" x14ac:dyDescent="0.15">
      <c r="A491" t="str">
        <f t="shared" si="10"/>
        <v>201948_122_4562342690081</v>
      </c>
      <c r="B491">
        <v>201948</v>
      </c>
      <c r="C491">
        <v>122</v>
      </c>
      <c r="D491" t="s">
        <v>149</v>
      </c>
      <c r="E491" s="9">
        <v>4562342690081</v>
      </c>
      <c r="F491">
        <v>0</v>
      </c>
      <c r="G491">
        <v>0</v>
      </c>
      <c r="H491" t="s">
        <v>25</v>
      </c>
      <c r="I491" t="s">
        <v>19</v>
      </c>
      <c r="J491" t="s">
        <v>329</v>
      </c>
      <c r="K491">
        <v>20</v>
      </c>
      <c r="L491">
        <v>0</v>
      </c>
      <c r="M491">
        <v>0</v>
      </c>
      <c r="N491">
        <v>0</v>
      </c>
    </row>
    <row r="492" spans="1:14" x14ac:dyDescent="0.15">
      <c r="A492" t="str">
        <f t="shared" si="10"/>
        <v>201948_126_4562342690029</v>
      </c>
      <c r="B492">
        <v>201948</v>
      </c>
      <c r="C492">
        <v>126</v>
      </c>
      <c r="D492" t="s">
        <v>150</v>
      </c>
      <c r="E492" s="9">
        <v>4562342690029</v>
      </c>
      <c r="F492">
        <v>0</v>
      </c>
      <c r="G492">
        <v>0</v>
      </c>
      <c r="H492" t="s">
        <v>18</v>
      </c>
      <c r="I492" t="s">
        <v>19</v>
      </c>
      <c r="J492" t="s">
        <v>329</v>
      </c>
      <c r="K492">
        <v>40</v>
      </c>
      <c r="L492">
        <v>0</v>
      </c>
      <c r="M492">
        <v>0</v>
      </c>
      <c r="N492">
        <v>0</v>
      </c>
    </row>
    <row r="493" spans="1:14" x14ac:dyDescent="0.15">
      <c r="A493" t="str">
        <f t="shared" si="10"/>
        <v>201948_126_4562342690036</v>
      </c>
      <c r="B493">
        <v>201948</v>
      </c>
      <c r="C493">
        <v>126</v>
      </c>
      <c r="D493" t="s">
        <v>150</v>
      </c>
      <c r="E493" s="9">
        <v>4562342690036</v>
      </c>
      <c r="F493">
        <v>0</v>
      </c>
      <c r="G493">
        <v>0</v>
      </c>
      <c r="H493" t="s">
        <v>20</v>
      </c>
      <c r="I493" t="s">
        <v>19</v>
      </c>
      <c r="J493" t="s">
        <v>329</v>
      </c>
      <c r="K493">
        <v>20</v>
      </c>
      <c r="L493">
        <v>0</v>
      </c>
      <c r="M493">
        <v>0</v>
      </c>
      <c r="N493">
        <v>0</v>
      </c>
    </row>
    <row r="494" spans="1:14" x14ac:dyDescent="0.15">
      <c r="A494" t="str">
        <f t="shared" si="10"/>
        <v>201948_126_4562342690043</v>
      </c>
      <c r="B494">
        <v>201948</v>
      </c>
      <c r="C494">
        <v>126</v>
      </c>
      <c r="D494" t="s">
        <v>150</v>
      </c>
      <c r="E494" s="9">
        <v>4562342690043</v>
      </c>
      <c r="F494">
        <v>0</v>
      </c>
      <c r="G494">
        <v>0</v>
      </c>
      <c r="H494" t="s">
        <v>21</v>
      </c>
      <c r="I494" t="s">
        <v>19</v>
      </c>
      <c r="J494" t="s">
        <v>329</v>
      </c>
      <c r="K494">
        <v>50</v>
      </c>
      <c r="L494">
        <v>0</v>
      </c>
      <c r="M494">
        <v>0</v>
      </c>
      <c r="N494">
        <v>0</v>
      </c>
    </row>
    <row r="495" spans="1:14" x14ac:dyDescent="0.15">
      <c r="A495" t="str">
        <f t="shared" si="10"/>
        <v>201948_126_4562342690050</v>
      </c>
      <c r="B495">
        <v>201948</v>
      </c>
      <c r="C495">
        <v>126</v>
      </c>
      <c r="D495" t="s">
        <v>150</v>
      </c>
      <c r="E495" s="9">
        <v>4562342690050</v>
      </c>
      <c r="F495">
        <v>0</v>
      </c>
      <c r="G495">
        <v>0</v>
      </c>
      <c r="H495" t="s">
        <v>22</v>
      </c>
      <c r="I495" t="s">
        <v>19</v>
      </c>
      <c r="J495" t="s">
        <v>329</v>
      </c>
      <c r="K495">
        <v>20</v>
      </c>
      <c r="L495">
        <v>0</v>
      </c>
      <c r="M495">
        <v>0</v>
      </c>
      <c r="N495">
        <v>0</v>
      </c>
    </row>
    <row r="496" spans="1:14" x14ac:dyDescent="0.15">
      <c r="A496" t="str">
        <f t="shared" si="10"/>
        <v>201948_126_4562342690067</v>
      </c>
      <c r="B496">
        <v>201948</v>
      </c>
      <c r="C496">
        <v>126</v>
      </c>
      <c r="D496" t="s">
        <v>150</v>
      </c>
      <c r="E496" s="9">
        <v>4562342690067</v>
      </c>
      <c r="F496">
        <v>0</v>
      </c>
      <c r="G496">
        <v>0</v>
      </c>
      <c r="H496" t="s">
        <v>23</v>
      </c>
      <c r="I496" t="s">
        <v>19</v>
      </c>
      <c r="J496" t="s">
        <v>329</v>
      </c>
      <c r="K496">
        <v>50</v>
      </c>
      <c r="L496">
        <v>0</v>
      </c>
      <c r="M496">
        <v>0</v>
      </c>
      <c r="N496">
        <v>0</v>
      </c>
    </row>
    <row r="497" spans="1:14" x14ac:dyDescent="0.15">
      <c r="A497" t="str">
        <f t="shared" si="10"/>
        <v>201948_126_4562342690074</v>
      </c>
      <c r="B497">
        <v>201948</v>
      </c>
      <c r="C497">
        <v>126</v>
      </c>
      <c r="D497" t="s">
        <v>150</v>
      </c>
      <c r="E497" s="9">
        <v>4562342690074</v>
      </c>
      <c r="F497">
        <v>0</v>
      </c>
      <c r="G497">
        <v>0</v>
      </c>
      <c r="H497" t="s">
        <v>24</v>
      </c>
      <c r="I497" t="s">
        <v>19</v>
      </c>
      <c r="J497" t="s">
        <v>329</v>
      </c>
      <c r="K497">
        <v>50</v>
      </c>
      <c r="L497">
        <v>0</v>
      </c>
      <c r="M497">
        <v>0</v>
      </c>
      <c r="N497">
        <v>0</v>
      </c>
    </row>
    <row r="498" spans="1:14" x14ac:dyDescent="0.15">
      <c r="A498" t="str">
        <f t="shared" si="10"/>
        <v>201948_126_4562342690081</v>
      </c>
      <c r="B498">
        <v>201948</v>
      </c>
      <c r="C498">
        <v>126</v>
      </c>
      <c r="D498" t="s">
        <v>150</v>
      </c>
      <c r="E498" s="9">
        <v>4562342690081</v>
      </c>
      <c r="F498">
        <v>0</v>
      </c>
      <c r="G498">
        <v>0</v>
      </c>
      <c r="H498" t="s">
        <v>25</v>
      </c>
      <c r="I498" t="s">
        <v>19</v>
      </c>
      <c r="J498" t="s">
        <v>329</v>
      </c>
      <c r="K498">
        <v>20</v>
      </c>
      <c r="L498">
        <v>0</v>
      </c>
      <c r="M498">
        <v>0</v>
      </c>
      <c r="N498">
        <v>0</v>
      </c>
    </row>
    <row r="499" spans="1:14" x14ac:dyDescent="0.15">
      <c r="A499" t="str">
        <f t="shared" si="10"/>
        <v>201948_128_4562342690029</v>
      </c>
      <c r="B499">
        <v>201948</v>
      </c>
      <c r="C499">
        <v>128</v>
      </c>
      <c r="D499" t="s">
        <v>151</v>
      </c>
      <c r="E499" s="9">
        <v>4562342690029</v>
      </c>
      <c r="F499">
        <v>0</v>
      </c>
      <c r="G499">
        <v>0</v>
      </c>
      <c r="H499" t="s">
        <v>18</v>
      </c>
      <c r="I499" t="s">
        <v>19</v>
      </c>
      <c r="J499" t="s">
        <v>329</v>
      </c>
      <c r="K499">
        <v>40</v>
      </c>
      <c r="L499">
        <v>0</v>
      </c>
      <c r="M499">
        <v>0</v>
      </c>
      <c r="N499">
        <v>0</v>
      </c>
    </row>
    <row r="500" spans="1:14" x14ac:dyDescent="0.15">
      <c r="A500" t="str">
        <f t="shared" si="10"/>
        <v>201948_128_4562342690036</v>
      </c>
      <c r="B500">
        <v>201948</v>
      </c>
      <c r="C500">
        <v>128</v>
      </c>
      <c r="D500" t="s">
        <v>151</v>
      </c>
      <c r="E500" s="9">
        <v>4562342690036</v>
      </c>
      <c r="F500">
        <v>0</v>
      </c>
      <c r="G500">
        <v>0</v>
      </c>
      <c r="H500" t="s">
        <v>20</v>
      </c>
      <c r="I500" t="s">
        <v>19</v>
      </c>
      <c r="J500" t="s">
        <v>329</v>
      </c>
      <c r="K500">
        <v>20</v>
      </c>
      <c r="L500">
        <v>0</v>
      </c>
      <c r="M500">
        <v>0</v>
      </c>
      <c r="N500">
        <v>0</v>
      </c>
    </row>
    <row r="501" spans="1:14" x14ac:dyDescent="0.15">
      <c r="A501" t="str">
        <f t="shared" si="10"/>
        <v>201948_128_4562342690043</v>
      </c>
      <c r="B501">
        <v>201948</v>
      </c>
      <c r="C501">
        <v>128</v>
      </c>
      <c r="D501" t="s">
        <v>151</v>
      </c>
      <c r="E501" s="9">
        <v>4562342690043</v>
      </c>
      <c r="F501">
        <v>0</v>
      </c>
      <c r="G501">
        <v>0</v>
      </c>
      <c r="H501" t="s">
        <v>21</v>
      </c>
      <c r="I501" t="s">
        <v>19</v>
      </c>
      <c r="J501" t="s">
        <v>329</v>
      </c>
      <c r="K501">
        <v>50</v>
      </c>
      <c r="L501">
        <v>0</v>
      </c>
      <c r="M501">
        <v>0</v>
      </c>
      <c r="N501">
        <v>0</v>
      </c>
    </row>
    <row r="502" spans="1:14" x14ac:dyDescent="0.15">
      <c r="A502" t="str">
        <f t="shared" si="10"/>
        <v>201948_128_4562342690050</v>
      </c>
      <c r="B502">
        <v>201948</v>
      </c>
      <c r="C502">
        <v>128</v>
      </c>
      <c r="D502" t="s">
        <v>151</v>
      </c>
      <c r="E502" s="9">
        <v>4562342690050</v>
      </c>
      <c r="F502">
        <v>0</v>
      </c>
      <c r="G502">
        <v>0</v>
      </c>
      <c r="H502" t="s">
        <v>22</v>
      </c>
      <c r="I502" t="s">
        <v>19</v>
      </c>
      <c r="J502" t="s">
        <v>329</v>
      </c>
      <c r="K502">
        <v>20</v>
      </c>
      <c r="L502">
        <v>0</v>
      </c>
      <c r="M502">
        <v>0</v>
      </c>
      <c r="N502">
        <v>0</v>
      </c>
    </row>
    <row r="503" spans="1:14" x14ac:dyDescent="0.15">
      <c r="A503" t="str">
        <f t="shared" si="10"/>
        <v>201948_128_4562342690067</v>
      </c>
      <c r="B503">
        <v>201948</v>
      </c>
      <c r="C503">
        <v>128</v>
      </c>
      <c r="D503" t="s">
        <v>151</v>
      </c>
      <c r="E503" s="9">
        <v>4562342690067</v>
      </c>
      <c r="F503">
        <v>0</v>
      </c>
      <c r="G503">
        <v>0</v>
      </c>
      <c r="H503" t="s">
        <v>23</v>
      </c>
      <c r="I503" t="s">
        <v>19</v>
      </c>
      <c r="J503" t="s">
        <v>329</v>
      </c>
      <c r="K503">
        <v>50</v>
      </c>
      <c r="L503">
        <v>0</v>
      </c>
      <c r="M503">
        <v>0</v>
      </c>
      <c r="N503">
        <v>0</v>
      </c>
    </row>
    <row r="504" spans="1:14" x14ac:dyDescent="0.15">
      <c r="A504" t="str">
        <f t="shared" si="10"/>
        <v>201948_128_4562342690074</v>
      </c>
      <c r="B504">
        <v>201948</v>
      </c>
      <c r="C504">
        <v>128</v>
      </c>
      <c r="D504" t="s">
        <v>151</v>
      </c>
      <c r="E504" s="9">
        <v>4562342690074</v>
      </c>
      <c r="F504">
        <v>0</v>
      </c>
      <c r="G504">
        <v>0</v>
      </c>
      <c r="H504" t="s">
        <v>24</v>
      </c>
      <c r="I504" t="s">
        <v>19</v>
      </c>
      <c r="J504" t="s">
        <v>329</v>
      </c>
      <c r="K504">
        <v>50</v>
      </c>
      <c r="L504">
        <v>0</v>
      </c>
      <c r="M504">
        <v>0</v>
      </c>
      <c r="N504">
        <v>0</v>
      </c>
    </row>
    <row r="505" spans="1:14" x14ac:dyDescent="0.15">
      <c r="A505" t="str">
        <f t="shared" si="10"/>
        <v>201948_128_4562342690081</v>
      </c>
      <c r="B505">
        <v>201948</v>
      </c>
      <c r="C505">
        <v>128</v>
      </c>
      <c r="D505" t="s">
        <v>151</v>
      </c>
      <c r="E505" s="9">
        <v>4562342690081</v>
      </c>
      <c r="F505">
        <v>0</v>
      </c>
      <c r="G505">
        <v>0</v>
      </c>
      <c r="H505" t="s">
        <v>25</v>
      </c>
      <c r="I505" t="s">
        <v>19</v>
      </c>
      <c r="J505" t="s">
        <v>329</v>
      </c>
      <c r="K505">
        <v>20</v>
      </c>
      <c r="L505">
        <v>0</v>
      </c>
      <c r="M505">
        <v>0</v>
      </c>
      <c r="N505">
        <v>0</v>
      </c>
    </row>
    <row r="506" spans="1:14" x14ac:dyDescent="0.15">
      <c r="A506" t="str">
        <f t="shared" si="10"/>
        <v>201948_157_4562342690029</v>
      </c>
      <c r="B506">
        <v>201948</v>
      </c>
      <c r="C506">
        <v>157</v>
      </c>
      <c r="D506" t="s">
        <v>152</v>
      </c>
      <c r="E506" s="9">
        <v>4562342690029</v>
      </c>
      <c r="F506">
        <v>0</v>
      </c>
      <c r="G506">
        <v>0</v>
      </c>
      <c r="H506" t="s">
        <v>18</v>
      </c>
      <c r="I506" t="s">
        <v>19</v>
      </c>
      <c r="J506" t="s">
        <v>329</v>
      </c>
      <c r="K506">
        <v>36</v>
      </c>
      <c r="L506">
        <v>4</v>
      </c>
      <c r="M506">
        <v>0</v>
      </c>
      <c r="N506">
        <v>0</v>
      </c>
    </row>
    <row r="507" spans="1:14" x14ac:dyDescent="0.15">
      <c r="A507" t="str">
        <f t="shared" si="10"/>
        <v>201948_157_4562342690036</v>
      </c>
      <c r="B507">
        <v>201948</v>
      </c>
      <c r="C507">
        <v>157</v>
      </c>
      <c r="D507" t="s">
        <v>152</v>
      </c>
      <c r="E507" s="9">
        <v>4562342690036</v>
      </c>
      <c r="F507">
        <v>0</v>
      </c>
      <c r="G507">
        <v>0</v>
      </c>
      <c r="H507" t="s">
        <v>20</v>
      </c>
      <c r="I507" t="s">
        <v>19</v>
      </c>
      <c r="J507" t="s">
        <v>329</v>
      </c>
      <c r="K507">
        <v>18</v>
      </c>
      <c r="L507">
        <v>2</v>
      </c>
      <c r="M507">
        <v>0</v>
      </c>
      <c r="N507">
        <v>0</v>
      </c>
    </row>
    <row r="508" spans="1:14" x14ac:dyDescent="0.15">
      <c r="A508" t="str">
        <f t="shared" si="10"/>
        <v>201948_157_4562342690043</v>
      </c>
      <c r="B508">
        <v>201948</v>
      </c>
      <c r="C508">
        <v>157</v>
      </c>
      <c r="D508" t="s">
        <v>152</v>
      </c>
      <c r="E508" s="9">
        <v>4562342690043</v>
      </c>
      <c r="F508">
        <v>0</v>
      </c>
      <c r="G508">
        <v>0</v>
      </c>
      <c r="H508" t="s">
        <v>21</v>
      </c>
      <c r="I508" t="s">
        <v>19</v>
      </c>
      <c r="J508" t="s">
        <v>329</v>
      </c>
      <c r="K508">
        <v>45</v>
      </c>
      <c r="L508">
        <v>5</v>
      </c>
      <c r="M508">
        <v>0</v>
      </c>
      <c r="N508">
        <v>0</v>
      </c>
    </row>
    <row r="509" spans="1:14" x14ac:dyDescent="0.15">
      <c r="A509" t="str">
        <f t="shared" si="10"/>
        <v>201948_157_4562342690050</v>
      </c>
      <c r="B509">
        <v>201948</v>
      </c>
      <c r="C509">
        <v>157</v>
      </c>
      <c r="D509" t="s">
        <v>152</v>
      </c>
      <c r="E509" s="9">
        <v>4562342690050</v>
      </c>
      <c r="F509">
        <v>0</v>
      </c>
      <c r="G509">
        <v>0</v>
      </c>
      <c r="H509" t="s">
        <v>22</v>
      </c>
      <c r="I509" t="s">
        <v>19</v>
      </c>
      <c r="J509" t="s">
        <v>329</v>
      </c>
      <c r="K509">
        <v>20</v>
      </c>
      <c r="L509">
        <v>0</v>
      </c>
      <c r="M509">
        <v>0</v>
      </c>
      <c r="N509">
        <v>0</v>
      </c>
    </row>
    <row r="510" spans="1:14" x14ac:dyDescent="0.15">
      <c r="A510" t="str">
        <f t="shared" si="10"/>
        <v>201948_157_4562342690067</v>
      </c>
      <c r="B510">
        <v>201948</v>
      </c>
      <c r="C510">
        <v>157</v>
      </c>
      <c r="D510" t="s">
        <v>152</v>
      </c>
      <c r="E510" s="9">
        <v>4562342690067</v>
      </c>
      <c r="F510">
        <v>0</v>
      </c>
      <c r="G510">
        <v>0</v>
      </c>
      <c r="H510" t="s">
        <v>23</v>
      </c>
      <c r="I510" t="s">
        <v>19</v>
      </c>
      <c r="J510" t="s">
        <v>329</v>
      </c>
      <c r="K510">
        <v>49</v>
      </c>
      <c r="L510">
        <v>1</v>
      </c>
      <c r="M510">
        <v>0</v>
      </c>
      <c r="N510">
        <v>0</v>
      </c>
    </row>
    <row r="511" spans="1:14" x14ac:dyDescent="0.15">
      <c r="A511" t="str">
        <f t="shared" si="10"/>
        <v>201948_157_4562342690074</v>
      </c>
      <c r="B511">
        <v>201948</v>
      </c>
      <c r="C511">
        <v>157</v>
      </c>
      <c r="D511" t="s">
        <v>152</v>
      </c>
      <c r="E511" s="9">
        <v>4562342690074</v>
      </c>
      <c r="F511">
        <v>0</v>
      </c>
      <c r="G511">
        <v>0</v>
      </c>
      <c r="H511" t="s">
        <v>24</v>
      </c>
      <c r="I511" t="s">
        <v>19</v>
      </c>
      <c r="J511" t="s">
        <v>329</v>
      </c>
      <c r="K511">
        <v>42</v>
      </c>
      <c r="L511">
        <v>8</v>
      </c>
      <c r="M511">
        <v>0</v>
      </c>
      <c r="N511">
        <v>0</v>
      </c>
    </row>
    <row r="512" spans="1:14" x14ac:dyDescent="0.15">
      <c r="A512" t="str">
        <f t="shared" si="10"/>
        <v>201948_157_4562342690081</v>
      </c>
      <c r="B512">
        <v>201948</v>
      </c>
      <c r="C512">
        <v>157</v>
      </c>
      <c r="D512" t="s">
        <v>152</v>
      </c>
      <c r="E512" s="9">
        <v>4562342690081</v>
      </c>
      <c r="F512">
        <v>0</v>
      </c>
      <c r="G512">
        <v>0</v>
      </c>
      <c r="H512" t="s">
        <v>25</v>
      </c>
      <c r="I512" t="s">
        <v>19</v>
      </c>
      <c r="J512" t="s">
        <v>329</v>
      </c>
      <c r="K512">
        <v>19</v>
      </c>
      <c r="L512">
        <v>1</v>
      </c>
      <c r="M512">
        <v>0</v>
      </c>
      <c r="N512">
        <v>0</v>
      </c>
    </row>
    <row r="513" spans="1:14" x14ac:dyDescent="0.15">
      <c r="A513" t="str">
        <f t="shared" si="10"/>
        <v>201948_170_4562342690029</v>
      </c>
      <c r="B513">
        <v>201948</v>
      </c>
      <c r="C513">
        <v>170</v>
      </c>
      <c r="D513" t="s">
        <v>153</v>
      </c>
      <c r="E513" s="9">
        <v>4562342690029</v>
      </c>
      <c r="F513">
        <v>0</v>
      </c>
      <c r="G513">
        <v>0</v>
      </c>
      <c r="H513" t="s">
        <v>18</v>
      </c>
      <c r="I513" t="s">
        <v>19</v>
      </c>
      <c r="J513" t="s">
        <v>329</v>
      </c>
      <c r="K513">
        <v>39</v>
      </c>
      <c r="L513">
        <v>1</v>
      </c>
      <c r="M513">
        <v>0</v>
      </c>
      <c r="N513">
        <v>0</v>
      </c>
    </row>
    <row r="514" spans="1:14" x14ac:dyDescent="0.15">
      <c r="A514" t="str">
        <f t="shared" si="10"/>
        <v>201948_170_4562342690036</v>
      </c>
      <c r="B514">
        <v>201948</v>
      </c>
      <c r="C514">
        <v>170</v>
      </c>
      <c r="D514" t="s">
        <v>153</v>
      </c>
      <c r="E514" s="9">
        <v>4562342690036</v>
      </c>
      <c r="F514">
        <v>0</v>
      </c>
      <c r="G514">
        <v>0</v>
      </c>
      <c r="H514" t="s">
        <v>20</v>
      </c>
      <c r="I514" t="s">
        <v>19</v>
      </c>
      <c r="J514" t="s">
        <v>329</v>
      </c>
      <c r="K514">
        <v>20</v>
      </c>
      <c r="L514">
        <v>0</v>
      </c>
      <c r="M514">
        <v>0</v>
      </c>
      <c r="N514">
        <v>0</v>
      </c>
    </row>
    <row r="515" spans="1:14" x14ac:dyDescent="0.15">
      <c r="A515" t="str">
        <f t="shared" si="10"/>
        <v>201948_170_4562342690043</v>
      </c>
      <c r="B515">
        <v>201948</v>
      </c>
      <c r="C515">
        <v>170</v>
      </c>
      <c r="D515" t="s">
        <v>153</v>
      </c>
      <c r="E515" s="9">
        <v>4562342690043</v>
      </c>
      <c r="F515">
        <v>0</v>
      </c>
      <c r="G515">
        <v>0</v>
      </c>
      <c r="H515" t="s">
        <v>21</v>
      </c>
      <c r="I515" t="s">
        <v>19</v>
      </c>
      <c r="J515" t="s">
        <v>329</v>
      </c>
      <c r="K515">
        <v>49</v>
      </c>
      <c r="L515">
        <v>1</v>
      </c>
      <c r="M515">
        <v>0</v>
      </c>
      <c r="N515">
        <v>0</v>
      </c>
    </row>
    <row r="516" spans="1:14" x14ac:dyDescent="0.15">
      <c r="A516" t="str">
        <f t="shared" si="10"/>
        <v>201948_170_4562342690050</v>
      </c>
      <c r="B516">
        <v>201948</v>
      </c>
      <c r="C516">
        <v>170</v>
      </c>
      <c r="D516" t="s">
        <v>153</v>
      </c>
      <c r="E516" s="9">
        <v>4562342690050</v>
      </c>
      <c r="F516">
        <v>0</v>
      </c>
      <c r="G516">
        <v>0</v>
      </c>
      <c r="H516" t="s">
        <v>22</v>
      </c>
      <c r="I516" t="s">
        <v>19</v>
      </c>
      <c r="J516" t="s">
        <v>329</v>
      </c>
      <c r="K516">
        <v>16</v>
      </c>
      <c r="L516">
        <v>4</v>
      </c>
      <c r="M516">
        <v>0</v>
      </c>
      <c r="N516">
        <v>0</v>
      </c>
    </row>
    <row r="517" spans="1:14" x14ac:dyDescent="0.15">
      <c r="A517" t="str">
        <f t="shared" si="10"/>
        <v>201948_170_4562342690067</v>
      </c>
      <c r="B517">
        <v>201948</v>
      </c>
      <c r="C517">
        <v>170</v>
      </c>
      <c r="D517" t="s">
        <v>153</v>
      </c>
      <c r="E517" s="9">
        <v>4562342690067</v>
      </c>
      <c r="F517">
        <v>0</v>
      </c>
      <c r="G517">
        <v>0</v>
      </c>
      <c r="H517" t="s">
        <v>23</v>
      </c>
      <c r="I517" t="s">
        <v>19</v>
      </c>
      <c r="J517" t="s">
        <v>329</v>
      </c>
      <c r="K517">
        <v>49</v>
      </c>
      <c r="L517">
        <v>1</v>
      </c>
      <c r="M517">
        <v>0</v>
      </c>
      <c r="N517">
        <v>0</v>
      </c>
    </row>
    <row r="518" spans="1:14" x14ac:dyDescent="0.15">
      <c r="A518" t="str">
        <f t="shared" si="10"/>
        <v>201948_170_4562342690074</v>
      </c>
      <c r="B518">
        <v>201948</v>
      </c>
      <c r="C518">
        <v>170</v>
      </c>
      <c r="D518" t="s">
        <v>153</v>
      </c>
      <c r="E518" s="9">
        <v>4562342690074</v>
      </c>
      <c r="F518">
        <v>0</v>
      </c>
      <c r="G518">
        <v>0</v>
      </c>
      <c r="H518" t="s">
        <v>24</v>
      </c>
      <c r="I518" t="s">
        <v>19</v>
      </c>
      <c r="J518" t="s">
        <v>329</v>
      </c>
      <c r="K518">
        <v>48</v>
      </c>
      <c r="L518">
        <v>2</v>
      </c>
      <c r="M518">
        <v>0</v>
      </c>
      <c r="N518">
        <v>0</v>
      </c>
    </row>
    <row r="519" spans="1:14" x14ac:dyDescent="0.15">
      <c r="A519" t="str">
        <f t="shared" si="10"/>
        <v>201948_170_4562342690081</v>
      </c>
      <c r="B519">
        <v>201948</v>
      </c>
      <c r="C519">
        <v>170</v>
      </c>
      <c r="D519" t="s">
        <v>153</v>
      </c>
      <c r="E519" s="9">
        <v>4562342690081</v>
      </c>
      <c r="F519">
        <v>0</v>
      </c>
      <c r="G519">
        <v>0</v>
      </c>
      <c r="H519" t="s">
        <v>25</v>
      </c>
      <c r="I519" t="s">
        <v>19</v>
      </c>
      <c r="J519" t="s">
        <v>329</v>
      </c>
      <c r="K519">
        <v>19</v>
      </c>
      <c r="L519">
        <v>1</v>
      </c>
      <c r="M519">
        <v>0</v>
      </c>
      <c r="N519">
        <v>0</v>
      </c>
    </row>
    <row r="520" spans="1:14" x14ac:dyDescent="0.15">
      <c r="A520" t="str">
        <f t="shared" si="10"/>
        <v>201948_184_4562342690029</v>
      </c>
      <c r="B520">
        <v>201948</v>
      </c>
      <c r="C520">
        <v>184</v>
      </c>
      <c r="D520" t="s">
        <v>154</v>
      </c>
      <c r="E520" s="9">
        <v>4562342690029</v>
      </c>
      <c r="F520">
        <v>0</v>
      </c>
      <c r="G520">
        <v>0</v>
      </c>
      <c r="H520" t="s">
        <v>18</v>
      </c>
      <c r="I520" t="s">
        <v>19</v>
      </c>
      <c r="J520" t="s">
        <v>329</v>
      </c>
      <c r="K520">
        <v>40</v>
      </c>
      <c r="L520">
        <v>0</v>
      </c>
      <c r="M520">
        <v>0</v>
      </c>
      <c r="N520">
        <v>0</v>
      </c>
    </row>
    <row r="521" spans="1:14" x14ac:dyDescent="0.15">
      <c r="A521" t="str">
        <f t="shared" si="10"/>
        <v>201948_184_4562342690036</v>
      </c>
      <c r="B521">
        <v>201948</v>
      </c>
      <c r="C521">
        <v>184</v>
      </c>
      <c r="D521" t="s">
        <v>154</v>
      </c>
      <c r="E521" s="9">
        <v>4562342690036</v>
      </c>
      <c r="F521">
        <v>0</v>
      </c>
      <c r="G521">
        <v>0</v>
      </c>
      <c r="H521" t="s">
        <v>20</v>
      </c>
      <c r="I521" t="s">
        <v>19</v>
      </c>
      <c r="J521" t="s">
        <v>329</v>
      </c>
      <c r="K521">
        <v>20</v>
      </c>
      <c r="L521">
        <v>0</v>
      </c>
      <c r="M521">
        <v>0</v>
      </c>
      <c r="N521">
        <v>0</v>
      </c>
    </row>
    <row r="522" spans="1:14" x14ac:dyDescent="0.15">
      <c r="A522" t="str">
        <f t="shared" si="10"/>
        <v>201948_184_4562342690043</v>
      </c>
      <c r="B522">
        <v>201948</v>
      </c>
      <c r="C522">
        <v>184</v>
      </c>
      <c r="D522" t="s">
        <v>154</v>
      </c>
      <c r="E522" s="9">
        <v>4562342690043</v>
      </c>
      <c r="F522">
        <v>0</v>
      </c>
      <c r="G522">
        <v>0</v>
      </c>
      <c r="H522" t="s">
        <v>21</v>
      </c>
      <c r="I522" t="s">
        <v>19</v>
      </c>
      <c r="J522" t="s">
        <v>329</v>
      </c>
      <c r="K522">
        <v>50</v>
      </c>
      <c r="L522">
        <v>0</v>
      </c>
      <c r="M522">
        <v>0</v>
      </c>
      <c r="N522">
        <v>0</v>
      </c>
    </row>
    <row r="523" spans="1:14" x14ac:dyDescent="0.15">
      <c r="A523" t="str">
        <f t="shared" si="10"/>
        <v>201948_184_4562342690050</v>
      </c>
      <c r="B523">
        <v>201948</v>
      </c>
      <c r="C523">
        <v>184</v>
      </c>
      <c r="D523" t="s">
        <v>154</v>
      </c>
      <c r="E523" s="9">
        <v>4562342690050</v>
      </c>
      <c r="F523">
        <v>0</v>
      </c>
      <c r="G523">
        <v>0</v>
      </c>
      <c r="H523" t="s">
        <v>22</v>
      </c>
      <c r="I523" t="s">
        <v>19</v>
      </c>
      <c r="J523" t="s">
        <v>329</v>
      </c>
      <c r="K523">
        <v>20</v>
      </c>
      <c r="L523">
        <v>0</v>
      </c>
      <c r="M523">
        <v>0</v>
      </c>
      <c r="N523">
        <v>0</v>
      </c>
    </row>
    <row r="524" spans="1:14" x14ac:dyDescent="0.15">
      <c r="A524" t="str">
        <f t="shared" si="10"/>
        <v>201948_184_4562342690067</v>
      </c>
      <c r="B524">
        <v>201948</v>
      </c>
      <c r="C524">
        <v>184</v>
      </c>
      <c r="D524" t="s">
        <v>154</v>
      </c>
      <c r="E524" s="9">
        <v>4562342690067</v>
      </c>
      <c r="F524">
        <v>0</v>
      </c>
      <c r="G524">
        <v>0</v>
      </c>
      <c r="H524" t="s">
        <v>23</v>
      </c>
      <c r="I524" t="s">
        <v>19</v>
      </c>
      <c r="J524" t="s">
        <v>329</v>
      </c>
      <c r="K524">
        <v>50</v>
      </c>
      <c r="L524">
        <v>0</v>
      </c>
      <c r="M524">
        <v>0</v>
      </c>
      <c r="N524">
        <v>0</v>
      </c>
    </row>
    <row r="525" spans="1:14" x14ac:dyDescent="0.15">
      <c r="A525" t="str">
        <f t="shared" si="10"/>
        <v>201948_184_4562342690074</v>
      </c>
      <c r="B525">
        <v>201948</v>
      </c>
      <c r="C525">
        <v>184</v>
      </c>
      <c r="D525" t="s">
        <v>154</v>
      </c>
      <c r="E525" s="9">
        <v>4562342690074</v>
      </c>
      <c r="F525">
        <v>0</v>
      </c>
      <c r="G525">
        <v>0</v>
      </c>
      <c r="H525" t="s">
        <v>24</v>
      </c>
      <c r="I525" t="s">
        <v>19</v>
      </c>
      <c r="J525" t="s">
        <v>329</v>
      </c>
      <c r="K525">
        <v>50</v>
      </c>
      <c r="L525">
        <v>0</v>
      </c>
      <c r="M525">
        <v>0</v>
      </c>
      <c r="N525">
        <v>0</v>
      </c>
    </row>
    <row r="526" spans="1:14" x14ac:dyDescent="0.15">
      <c r="A526" t="str">
        <f t="shared" si="10"/>
        <v>201948_184_4562342690081</v>
      </c>
      <c r="B526">
        <v>201948</v>
      </c>
      <c r="C526">
        <v>184</v>
      </c>
      <c r="D526" t="s">
        <v>154</v>
      </c>
      <c r="E526" s="9">
        <v>4562342690081</v>
      </c>
      <c r="F526">
        <v>0</v>
      </c>
      <c r="G526">
        <v>0</v>
      </c>
      <c r="H526" t="s">
        <v>25</v>
      </c>
      <c r="I526" t="s">
        <v>19</v>
      </c>
      <c r="J526" t="s">
        <v>329</v>
      </c>
      <c r="K526">
        <v>20</v>
      </c>
      <c r="L526">
        <v>0</v>
      </c>
      <c r="M526">
        <v>0</v>
      </c>
      <c r="N526">
        <v>0</v>
      </c>
    </row>
    <row r="527" spans="1:14" x14ac:dyDescent="0.15">
      <c r="A527" t="str">
        <f t="shared" si="10"/>
        <v>201948_231_4562342690029</v>
      </c>
      <c r="B527">
        <v>201948</v>
      </c>
      <c r="C527">
        <v>231</v>
      </c>
      <c r="D527" t="s">
        <v>155</v>
      </c>
      <c r="E527" s="9">
        <v>4562342690029</v>
      </c>
      <c r="F527">
        <v>0</v>
      </c>
      <c r="G527">
        <v>0</v>
      </c>
      <c r="H527" t="s">
        <v>18</v>
      </c>
      <c r="I527" t="s">
        <v>19</v>
      </c>
      <c r="J527" t="s">
        <v>329</v>
      </c>
      <c r="K527">
        <v>39</v>
      </c>
      <c r="L527">
        <v>1</v>
      </c>
      <c r="M527">
        <v>0</v>
      </c>
      <c r="N527">
        <v>0</v>
      </c>
    </row>
    <row r="528" spans="1:14" x14ac:dyDescent="0.15">
      <c r="A528" t="str">
        <f t="shared" si="10"/>
        <v>201948_231_4562342690036</v>
      </c>
      <c r="B528">
        <v>201948</v>
      </c>
      <c r="C528">
        <v>231</v>
      </c>
      <c r="D528" t="s">
        <v>155</v>
      </c>
      <c r="E528" s="9">
        <v>4562342690036</v>
      </c>
      <c r="F528">
        <v>0</v>
      </c>
      <c r="G528">
        <v>0</v>
      </c>
      <c r="H528" t="s">
        <v>20</v>
      </c>
      <c r="I528" t="s">
        <v>19</v>
      </c>
      <c r="J528" t="s">
        <v>329</v>
      </c>
      <c r="K528">
        <v>20</v>
      </c>
      <c r="L528">
        <v>0</v>
      </c>
      <c r="M528">
        <v>0</v>
      </c>
      <c r="N528">
        <v>0</v>
      </c>
    </row>
    <row r="529" spans="1:14" x14ac:dyDescent="0.15">
      <c r="A529" t="str">
        <f t="shared" si="10"/>
        <v>201948_231_4562342690043</v>
      </c>
      <c r="B529">
        <v>201948</v>
      </c>
      <c r="C529">
        <v>231</v>
      </c>
      <c r="D529" t="s">
        <v>155</v>
      </c>
      <c r="E529" s="9">
        <v>4562342690043</v>
      </c>
      <c r="F529">
        <v>0</v>
      </c>
      <c r="G529">
        <v>0</v>
      </c>
      <c r="H529" t="s">
        <v>21</v>
      </c>
      <c r="I529" t="s">
        <v>19</v>
      </c>
      <c r="J529" t="s">
        <v>329</v>
      </c>
      <c r="K529">
        <v>47</v>
      </c>
      <c r="L529">
        <v>3</v>
      </c>
      <c r="M529">
        <v>0</v>
      </c>
      <c r="N529">
        <v>0</v>
      </c>
    </row>
    <row r="530" spans="1:14" x14ac:dyDescent="0.15">
      <c r="A530" t="str">
        <f t="shared" si="10"/>
        <v>201948_231_4562342690050</v>
      </c>
      <c r="B530">
        <v>201948</v>
      </c>
      <c r="C530">
        <v>231</v>
      </c>
      <c r="D530" t="s">
        <v>155</v>
      </c>
      <c r="E530" s="9">
        <v>4562342690050</v>
      </c>
      <c r="F530">
        <v>0</v>
      </c>
      <c r="G530">
        <v>0</v>
      </c>
      <c r="H530" t="s">
        <v>22</v>
      </c>
      <c r="I530" t="s">
        <v>19</v>
      </c>
      <c r="J530" t="s">
        <v>329</v>
      </c>
      <c r="K530">
        <v>19</v>
      </c>
      <c r="L530">
        <v>1</v>
      </c>
      <c r="M530">
        <v>0</v>
      </c>
      <c r="N530">
        <v>0</v>
      </c>
    </row>
    <row r="531" spans="1:14" x14ac:dyDescent="0.15">
      <c r="A531" t="str">
        <f t="shared" si="10"/>
        <v>201948_231_4562342690067</v>
      </c>
      <c r="B531">
        <v>201948</v>
      </c>
      <c r="C531">
        <v>231</v>
      </c>
      <c r="D531" t="s">
        <v>155</v>
      </c>
      <c r="E531" s="9">
        <v>4562342690067</v>
      </c>
      <c r="F531">
        <v>0</v>
      </c>
      <c r="G531">
        <v>0</v>
      </c>
      <c r="H531" t="s">
        <v>23</v>
      </c>
      <c r="I531" t="s">
        <v>19</v>
      </c>
      <c r="J531" t="s">
        <v>329</v>
      </c>
      <c r="K531">
        <v>48</v>
      </c>
      <c r="L531">
        <v>2</v>
      </c>
      <c r="M531">
        <v>0</v>
      </c>
      <c r="N531">
        <v>0</v>
      </c>
    </row>
    <row r="532" spans="1:14" x14ac:dyDescent="0.15">
      <c r="A532" t="str">
        <f t="shared" si="10"/>
        <v>201948_231_4562342690074</v>
      </c>
      <c r="B532">
        <v>201948</v>
      </c>
      <c r="C532">
        <v>231</v>
      </c>
      <c r="D532" t="s">
        <v>155</v>
      </c>
      <c r="E532" s="9">
        <v>4562342690074</v>
      </c>
      <c r="F532">
        <v>0</v>
      </c>
      <c r="G532">
        <v>0</v>
      </c>
      <c r="H532" t="s">
        <v>24</v>
      </c>
      <c r="I532" t="s">
        <v>19</v>
      </c>
      <c r="J532" t="s">
        <v>329</v>
      </c>
      <c r="K532">
        <v>46</v>
      </c>
      <c r="L532">
        <v>4</v>
      </c>
      <c r="M532">
        <v>0</v>
      </c>
      <c r="N532">
        <v>0</v>
      </c>
    </row>
    <row r="533" spans="1:14" x14ac:dyDescent="0.15">
      <c r="A533" t="str">
        <f t="shared" si="10"/>
        <v>201948_231_4562342690081</v>
      </c>
      <c r="B533">
        <v>201948</v>
      </c>
      <c r="C533">
        <v>231</v>
      </c>
      <c r="D533" t="s">
        <v>155</v>
      </c>
      <c r="E533" s="9">
        <v>4562342690081</v>
      </c>
      <c r="F533">
        <v>0</v>
      </c>
      <c r="G533">
        <v>0</v>
      </c>
      <c r="H533" t="s">
        <v>25</v>
      </c>
      <c r="I533" t="s">
        <v>19</v>
      </c>
      <c r="J533" t="s">
        <v>329</v>
      </c>
      <c r="K533">
        <v>20</v>
      </c>
      <c r="L533">
        <v>0</v>
      </c>
      <c r="M533">
        <v>0</v>
      </c>
      <c r="N533">
        <v>0</v>
      </c>
    </row>
    <row r="534" spans="1:14" x14ac:dyDescent="0.15">
      <c r="A534" t="str">
        <f t="shared" si="10"/>
        <v>201948_238_4562342690029</v>
      </c>
      <c r="B534">
        <v>201948</v>
      </c>
      <c r="C534">
        <v>238</v>
      </c>
      <c r="D534" t="s">
        <v>156</v>
      </c>
      <c r="E534" s="9">
        <v>4562342690029</v>
      </c>
      <c r="F534">
        <v>0</v>
      </c>
      <c r="G534">
        <v>0</v>
      </c>
      <c r="H534" t="s">
        <v>18</v>
      </c>
      <c r="I534" t="s">
        <v>19</v>
      </c>
      <c r="J534" t="s">
        <v>329</v>
      </c>
      <c r="K534">
        <v>40</v>
      </c>
      <c r="L534">
        <v>0</v>
      </c>
      <c r="M534">
        <v>0</v>
      </c>
      <c r="N534">
        <v>0</v>
      </c>
    </row>
    <row r="535" spans="1:14" x14ac:dyDescent="0.15">
      <c r="A535" t="str">
        <f t="shared" si="10"/>
        <v>201948_238_4562342690036</v>
      </c>
      <c r="B535">
        <v>201948</v>
      </c>
      <c r="C535">
        <v>238</v>
      </c>
      <c r="D535" t="s">
        <v>156</v>
      </c>
      <c r="E535" s="9">
        <v>4562342690036</v>
      </c>
      <c r="F535">
        <v>0</v>
      </c>
      <c r="G535">
        <v>0</v>
      </c>
      <c r="H535" t="s">
        <v>20</v>
      </c>
      <c r="I535" t="s">
        <v>19</v>
      </c>
      <c r="J535" t="s">
        <v>329</v>
      </c>
      <c r="K535">
        <v>20</v>
      </c>
      <c r="L535">
        <v>0</v>
      </c>
      <c r="M535">
        <v>0</v>
      </c>
      <c r="N535">
        <v>0</v>
      </c>
    </row>
    <row r="536" spans="1:14" x14ac:dyDescent="0.15">
      <c r="A536" t="str">
        <f t="shared" si="10"/>
        <v>201948_238_4562342690043</v>
      </c>
      <c r="B536">
        <v>201948</v>
      </c>
      <c r="C536">
        <v>238</v>
      </c>
      <c r="D536" t="s">
        <v>156</v>
      </c>
      <c r="E536" s="9">
        <v>4562342690043</v>
      </c>
      <c r="F536">
        <v>0</v>
      </c>
      <c r="G536">
        <v>0</v>
      </c>
      <c r="H536" t="s">
        <v>21</v>
      </c>
      <c r="I536" t="s">
        <v>19</v>
      </c>
      <c r="J536" t="s">
        <v>329</v>
      </c>
      <c r="K536">
        <v>50</v>
      </c>
      <c r="L536">
        <v>0</v>
      </c>
      <c r="M536">
        <v>0</v>
      </c>
      <c r="N536">
        <v>0</v>
      </c>
    </row>
    <row r="537" spans="1:14" x14ac:dyDescent="0.15">
      <c r="A537" t="str">
        <f t="shared" ref="A537:A600" si="11">B537&amp;"_"&amp;C537&amp;"_"&amp;E537</f>
        <v>201948_238_4562342690050</v>
      </c>
      <c r="B537">
        <v>201948</v>
      </c>
      <c r="C537">
        <v>238</v>
      </c>
      <c r="D537" t="s">
        <v>156</v>
      </c>
      <c r="E537" s="9">
        <v>4562342690050</v>
      </c>
      <c r="F537">
        <v>0</v>
      </c>
      <c r="G537">
        <v>0</v>
      </c>
      <c r="H537" t="s">
        <v>22</v>
      </c>
      <c r="I537" t="s">
        <v>19</v>
      </c>
      <c r="J537" t="s">
        <v>329</v>
      </c>
      <c r="K537">
        <v>20</v>
      </c>
      <c r="L537">
        <v>0</v>
      </c>
      <c r="M537">
        <v>0</v>
      </c>
      <c r="N537">
        <v>0</v>
      </c>
    </row>
    <row r="538" spans="1:14" x14ac:dyDescent="0.15">
      <c r="A538" t="str">
        <f t="shared" si="11"/>
        <v>201948_238_4562342690067</v>
      </c>
      <c r="B538">
        <v>201948</v>
      </c>
      <c r="C538">
        <v>238</v>
      </c>
      <c r="D538" t="s">
        <v>156</v>
      </c>
      <c r="E538" s="9">
        <v>4562342690067</v>
      </c>
      <c r="F538">
        <v>0</v>
      </c>
      <c r="G538">
        <v>0</v>
      </c>
      <c r="H538" t="s">
        <v>23</v>
      </c>
      <c r="I538" t="s">
        <v>19</v>
      </c>
      <c r="J538" t="s">
        <v>329</v>
      </c>
      <c r="K538">
        <v>50</v>
      </c>
      <c r="L538">
        <v>0</v>
      </c>
      <c r="M538">
        <v>0</v>
      </c>
      <c r="N538">
        <v>0</v>
      </c>
    </row>
    <row r="539" spans="1:14" x14ac:dyDescent="0.15">
      <c r="A539" t="str">
        <f t="shared" si="11"/>
        <v>201948_238_4562342690074</v>
      </c>
      <c r="B539">
        <v>201948</v>
      </c>
      <c r="C539">
        <v>238</v>
      </c>
      <c r="D539" t="s">
        <v>156</v>
      </c>
      <c r="E539" s="9">
        <v>4562342690074</v>
      </c>
      <c r="F539">
        <v>0</v>
      </c>
      <c r="G539">
        <v>0</v>
      </c>
      <c r="H539" t="s">
        <v>24</v>
      </c>
      <c r="I539" t="s">
        <v>19</v>
      </c>
      <c r="J539" t="s">
        <v>329</v>
      </c>
      <c r="K539">
        <v>50</v>
      </c>
      <c r="L539">
        <v>0</v>
      </c>
      <c r="M539">
        <v>0</v>
      </c>
      <c r="N539">
        <v>0</v>
      </c>
    </row>
    <row r="540" spans="1:14" x14ac:dyDescent="0.15">
      <c r="A540" t="str">
        <f t="shared" si="11"/>
        <v>201948_238_4562342690081</v>
      </c>
      <c r="B540">
        <v>201948</v>
      </c>
      <c r="C540">
        <v>238</v>
      </c>
      <c r="D540" t="s">
        <v>156</v>
      </c>
      <c r="E540" s="9">
        <v>4562342690081</v>
      </c>
      <c r="F540">
        <v>0</v>
      </c>
      <c r="G540">
        <v>0</v>
      </c>
      <c r="H540" t="s">
        <v>25</v>
      </c>
      <c r="I540" t="s">
        <v>19</v>
      </c>
      <c r="J540" t="s">
        <v>329</v>
      </c>
      <c r="K540">
        <v>20</v>
      </c>
      <c r="L540">
        <v>0</v>
      </c>
      <c r="M540">
        <v>0</v>
      </c>
      <c r="N540">
        <v>0</v>
      </c>
    </row>
    <row r="541" spans="1:14" x14ac:dyDescent="0.15">
      <c r="A541" t="str">
        <f t="shared" si="11"/>
        <v>201948_250_4562342690029</v>
      </c>
      <c r="B541">
        <v>201948</v>
      </c>
      <c r="C541">
        <v>250</v>
      </c>
      <c r="D541" t="s">
        <v>157</v>
      </c>
      <c r="E541" s="9">
        <v>4562342690029</v>
      </c>
      <c r="F541">
        <v>0</v>
      </c>
      <c r="G541">
        <v>0</v>
      </c>
      <c r="H541" t="s">
        <v>18</v>
      </c>
      <c r="I541" t="s">
        <v>19</v>
      </c>
      <c r="J541" t="s">
        <v>329</v>
      </c>
      <c r="K541">
        <v>35</v>
      </c>
      <c r="L541">
        <v>5</v>
      </c>
      <c r="M541">
        <v>0</v>
      </c>
      <c r="N541">
        <v>0</v>
      </c>
    </row>
    <row r="542" spans="1:14" x14ac:dyDescent="0.15">
      <c r="A542" t="str">
        <f t="shared" si="11"/>
        <v>201948_250_4562342690036</v>
      </c>
      <c r="B542">
        <v>201948</v>
      </c>
      <c r="C542">
        <v>250</v>
      </c>
      <c r="D542" t="s">
        <v>157</v>
      </c>
      <c r="E542" s="9">
        <v>4562342690036</v>
      </c>
      <c r="F542">
        <v>0</v>
      </c>
      <c r="G542">
        <v>0</v>
      </c>
      <c r="H542" t="s">
        <v>20</v>
      </c>
      <c r="I542" t="s">
        <v>19</v>
      </c>
      <c r="J542" t="s">
        <v>329</v>
      </c>
      <c r="K542">
        <v>15</v>
      </c>
      <c r="L542">
        <v>5</v>
      </c>
      <c r="M542">
        <v>0</v>
      </c>
      <c r="N542">
        <v>0</v>
      </c>
    </row>
    <row r="543" spans="1:14" x14ac:dyDescent="0.15">
      <c r="A543" t="str">
        <f t="shared" si="11"/>
        <v>201948_250_4562342690043</v>
      </c>
      <c r="B543">
        <v>201948</v>
      </c>
      <c r="C543">
        <v>250</v>
      </c>
      <c r="D543" t="s">
        <v>157</v>
      </c>
      <c r="E543" s="9">
        <v>4562342690043</v>
      </c>
      <c r="F543">
        <v>0</v>
      </c>
      <c r="G543">
        <v>0</v>
      </c>
      <c r="H543" t="s">
        <v>21</v>
      </c>
      <c r="I543" t="s">
        <v>19</v>
      </c>
      <c r="J543" t="s">
        <v>329</v>
      </c>
      <c r="K543">
        <v>47</v>
      </c>
      <c r="L543">
        <v>3</v>
      </c>
      <c r="M543">
        <v>0</v>
      </c>
      <c r="N543">
        <v>0</v>
      </c>
    </row>
    <row r="544" spans="1:14" x14ac:dyDescent="0.15">
      <c r="A544" t="str">
        <f t="shared" si="11"/>
        <v>201948_250_4562342690050</v>
      </c>
      <c r="B544">
        <v>201948</v>
      </c>
      <c r="C544">
        <v>250</v>
      </c>
      <c r="D544" t="s">
        <v>157</v>
      </c>
      <c r="E544" s="9">
        <v>4562342690050</v>
      </c>
      <c r="F544">
        <v>0</v>
      </c>
      <c r="G544">
        <v>0</v>
      </c>
      <c r="H544" t="s">
        <v>22</v>
      </c>
      <c r="I544" t="s">
        <v>19</v>
      </c>
      <c r="J544" t="s">
        <v>329</v>
      </c>
      <c r="K544">
        <v>19</v>
      </c>
      <c r="L544">
        <v>1</v>
      </c>
      <c r="M544">
        <v>0</v>
      </c>
      <c r="N544">
        <v>0</v>
      </c>
    </row>
    <row r="545" spans="1:14" x14ac:dyDescent="0.15">
      <c r="A545" t="str">
        <f t="shared" si="11"/>
        <v>201948_250_4562342690067</v>
      </c>
      <c r="B545">
        <v>201948</v>
      </c>
      <c r="C545">
        <v>250</v>
      </c>
      <c r="D545" t="s">
        <v>157</v>
      </c>
      <c r="E545" s="9">
        <v>4562342690067</v>
      </c>
      <c r="F545">
        <v>0</v>
      </c>
      <c r="G545">
        <v>0</v>
      </c>
      <c r="H545" t="s">
        <v>23</v>
      </c>
      <c r="I545" t="s">
        <v>19</v>
      </c>
      <c r="J545" t="s">
        <v>329</v>
      </c>
      <c r="K545">
        <v>41</v>
      </c>
      <c r="L545">
        <v>9</v>
      </c>
      <c r="M545">
        <v>0</v>
      </c>
      <c r="N545">
        <v>0</v>
      </c>
    </row>
    <row r="546" spans="1:14" x14ac:dyDescent="0.15">
      <c r="A546" t="str">
        <f t="shared" si="11"/>
        <v>201948_250_4562342690074</v>
      </c>
      <c r="B546">
        <v>201948</v>
      </c>
      <c r="C546">
        <v>250</v>
      </c>
      <c r="D546" t="s">
        <v>157</v>
      </c>
      <c r="E546" s="9">
        <v>4562342690074</v>
      </c>
      <c r="F546">
        <v>0</v>
      </c>
      <c r="G546">
        <v>0</v>
      </c>
      <c r="H546" t="s">
        <v>24</v>
      </c>
      <c r="I546" t="s">
        <v>19</v>
      </c>
      <c r="J546" t="s">
        <v>329</v>
      </c>
      <c r="K546">
        <v>42</v>
      </c>
      <c r="L546">
        <v>8</v>
      </c>
      <c r="M546">
        <v>0</v>
      </c>
      <c r="N546">
        <v>0</v>
      </c>
    </row>
    <row r="547" spans="1:14" x14ac:dyDescent="0.15">
      <c r="A547" t="str">
        <f t="shared" si="11"/>
        <v>201948_250_4562342690081</v>
      </c>
      <c r="B547">
        <v>201948</v>
      </c>
      <c r="C547">
        <v>250</v>
      </c>
      <c r="D547" t="s">
        <v>157</v>
      </c>
      <c r="E547" s="9">
        <v>4562342690081</v>
      </c>
      <c r="F547">
        <v>0</v>
      </c>
      <c r="G547">
        <v>0</v>
      </c>
      <c r="H547" t="s">
        <v>25</v>
      </c>
      <c r="I547" t="s">
        <v>19</v>
      </c>
      <c r="J547" t="s">
        <v>329</v>
      </c>
      <c r="K547">
        <v>19</v>
      </c>
      <c r="L547">
        <v>1</v>
      </c>
      <c r="M547">
        <v>0</v>
      </c>
      <c r="N547">
        <v>0</v>
      </c>
    </row>
    <row r="548" spans="1:14" x14ac:dyDescent="0.15">
      <c r="A548" t="str">
        <f t="shared" si="11"/>
        <v>201948_253_4562342690029</v>
      </c>
      <c r="B548">
        <v>201948</v>
      </c>
      <c r="C548">
        <v>253</v>
      </c>
      <c r="D548" t="s">
        <v>158</v>
      </c>
      <c r="E548" s="9">
        <v>4562342690029</v>
      </c>
      <c r="F548">
        <v>0</v>
      </c>
      <c r="G548">
        <v>0</v>
      </c>
      <c r="H548" t="s">
        <v>18</v>
      </c>
      <c r="I548" t="s">
        <v>19</v>
      </c>
      <c r="J548" t="s">
        <v>329</v>
      </c>
      <c r="K548">
        <v>40</v>
      </c>
      <c r="L548">
        <v>0</v>
      </c>
      <c r="M548">
        <v>0</v>
      </c>
      <c r="N548">
        <v>0</v>
      </c>
    </row>
    <row r="549" spans="1:14" x14ac:dyDescent="0.15">
      <c r="A549" t="str">
        <f t="shared" si="11"/>
        <v>201948_253_4562342690036</v>
      </c>
      <c r="B549">
        <v>201948</v>
      </c>
      <c r="C549">
        <v>253</v>
      </c>
      <c r="D549" t="s">
        <v>158</v>
      </c>
      <c r="E549" s="9">
        <v>4562342690036</v>
      </c>
      <c r="F549">
        <v>0</v>
      </c>
      <c r="G549">
        <v>0</v>
      </c>
      <c r="H549" t="s">
        <v>20</v>
      </c>
      <c r="I549" t="s">
        <v>19</v>
      </c>
      <c r="J549" t="s">
        <v>329</v>
      </c>
      <c r="K549">
        <v>20</v>
      </c>
      <c r="L549">
        <v>0</v>
      </c>
      <c r="M549">
        <v>0</v>
      </c>
      <c r="N549">
        <v>0</v>
      </c>
    </row>
    <row r="550" spans="1:14" x14ac:dyDescent="0.15">
      <c r="A550" t="str">
        <f t="shared" si="11"/>
        <v>201948_253_4562342690043</v>
      </c>
      <c r="B550">
        <v>201948</v>
      </c>
      <c r="C550">
        <v>253</v>
      </c>
      <c r="D550" t="s">
        <v>158</v>
      </c>
      <c r="E550" s="9">
        <v>4562342690043</v>
      </c>
      <c r="F550">
        <v>0</v>
      </c>
      <c r="G550">
        <v>0</v>
      </c>
      <c r="H550" t="s">
        <v>21</v>
      </c>
      <c r="I550" t="s">
        <v>19</v>
      </c>
      <c r="J550" t="s">
        <v>329</v>
      </c>
      <c r="K550">
        <v>50</v>
      </c>
      <c r="L550">
        <v>0</v>
      </c>
      <c r="M550">
        <v>0</v>
      </c>
      <c r="N550">
        <v>0</v>
      </c>
    </row>
    <row r="551" spans="1:14" x14ac:dyDescent="0.15">
      <c r="A551" t="str">
        <f t="shared" si="11"/>
        <v>201948_253_4562342690050</v>
      </c>
      <c r="B551">
        <v>201948</v>
      </c>
      <c r="C551">
        <v>253</v>
      </c>
      <c r="D551" t="s">
        <v>158</v>
      </c>
      <c r="E551" s="9">
        <v>4562342690050</v>
      </c>
      <c r="F551">
        <v>0</v>
      </c>
      <c r="G551">
        <v>0</v>
      </c>
      <c r="H551" t="s">
        <v>22</v>
      </c>
      <c r="I551" t="s">
        <v>19</v>
      </c>
      <c r="J551" t="s">
        <v>329</v>
      </c>
      <c r="K551">
        <v>20</v>
      </c>
      <c r="L551">
        <v>0</v>
      </c>
      <c r="M551">
        <v>0</v>
      </c>
      <c r="N551">
        <v>0</v>
      </c>
    </row>
    <row r="552" spans="1:14" x14ac:dyDescent="0.15">
      <c r="A552" t="str">
        <f t="shared" si="11"/>
        <v>201948_253_4562342690067</v>
      </c>
      <c r="B552">
        <v>201948</v>
      </c>
      <c r="C552">
        <v>253</v>
      </c>
      <c r="D552" t="s">
        <v>158</v>
      </c>
      <c r="E552" s="9">
        <v>4562342690067</v>
      </c>
      <c r="F552">
        <v>0</v>
      </c>
      <c r="G552">
        <v>0</v>
      </c>
      <c r="H552" t="s">
        <v>23</v>
      </c>
      <c r="I552" t="s">
        <v>19</v>
      </c>
      <c r="J552" t="s">
        <v>329</v>
      </c>
      <c r="K552">
        <v>50</v>
      </c>
      <c r="L552">
        <v>0</v>
      </c>
      <c r="M552">
        <v>0</v>
      </c>
      <c r="N552">
        <v>0</v>
      </c>
    </row>
    <row r="553" spans="1:14" x14ac:dyDescent="0.15">
      <c r="A553" t="str">
        <f t="shared" si="11"/>
        <v>201948_253_4562342690074</v>
      </c>
      <c r="B553">
        <v>201948</v>
      </c>
      <c r="C553">
        <v>253</v>
      </c>
      <c r="D553" t="s">
        <v>158</v>
      </c>
      <c r="E553" s="9">
        <v>4562342690074</v>
      </c>
      <c r="F553">
        <v>0</v>
      </c>
      <c r="G553">
        <v>0</v>
      </c>
      <c r="H553" t="s">
        <v>24</v>
      </c>
      <c r="I553" t="s">
        <v>19</v>
      </c>
      <c r="J553" t="s">
        <v>329</v>
      </c>
      <c r="K553">
        <v>50</v>
      </c>
      <c r="L553">
        <v>0</v>
      </c>
      <c r="M553">
        <v>0</v>
      </c>
      <c r="N553">
        <v>0</v>
      </c>
    </row>
    <row r="554" spans="1:14" x14ac:dyDescent="0.15">
      <c r="A554" t="str">
        <f t="shared" si="11"/>
        <v>201948_253_4562342690081</v>
      </c>
      <c r="B554">
        <v>201948</v>
      </c>
      <c r="C554">
        <v>253</v>
      </c>
      <c r="D554" t="s">
        <v>158</v>
      </c>
      <c r="E554" s="9">
        <v>4562342690081</v>
      </c>
      <c r="F554">
        <v>0</v>
      </c>
      <c r="G554">
        <v>0</v>
      </c>
      <c r="H554" t="s">
        <v>25</v>
      </c>
      <c r="I554" t="s">
        <v>19</v>
      </c>
      <c r="J554" t="s">
        <v>329</v>
      </c>
      <c r="K554">
        <v>20</v>
      </c>
      <c r="L554">
        <v>0</v>
      </c>
      <c r="M554">
        <v>0</v>
      </c>
      <c r="N554">
        <v>0</v>
      </c>
    </row>
    <row r="555" spans="1:14" x14ac:dyDescent="0.15">
      <c r="A555" t="str">
        <f t="shared" si="11"/>
        <v>201948_284_4562342690029</v>
      </c>
      <c r="B555">
        <v>201948</v>
      </c>
      <c r="C555">
        <v>284</v>
      </c>
      <c r="D555" t="s">
        <v>159</v>
      </c>
      <c r="E555" s="9">
        <v>4562342690029</v>
      </c>
      <c r="F555">
        <v>0</v>
      </c>
      <c r="G555">
        <v>0</v>
      </c>
      <c r="H555" t="s">
        <v>18</v>
      </c>
      <c r="I555" t="s">
        <v>19</v>
      </c>
      <c r="J555" t="s">
        <v>329</v>
      </c>
      <c r="K555">
        <v>40</v>
      </c>
      <c r="L555">
        <v>0</v>
      </c>
      <c r="M555">
        <v>0</v>
      </c>
      <c r="N555">
        <v>0</v>
      </c>
    </row>
    <row r="556" spans="1:14" x14ac:dyDescent="0.15">
      <c r="A556" t="str">
        <f t="shared" si="11"/>
        <v>201948_284_4562342690036</v>
      </c>
      <c r="B556">
        <v>201948</v>
      </c>
      <c r="C556">
        <v>284</v>
      </c>
      <c r="D556" t="s">
        <v>159</v>
      </c>
      <c r="E556" s="9">
        <v>4562342690036</v>
      </c>
      <c r="F556">
        <v>0</v>
      </c>
      <c r="G556">
        <v>0</v>
      </c>
      <c r="H556" t="s">
        <v>20</v>
      </c>
      <c r="I556" t="s">
        <v>19</v>
      </c>
      <c r="J556" t="s">
        <v>329</v>
      </c>
      <c r="K556">
        <v>20</v>
      </c>
      <c r="L556">
        <v>0</v>
      </c>
      <c r="M556">
        <v>0</v>
      </c>
      <c r="N556">
        <v>0</v>
      </c>
    </row>
    <row r="557" spans="1:14" x14ac:dyDescent="0.15">
      <c r="A557" t="str">
        <f t="shared" si="11"/>
        <v>201948_284_4562342690043</v>
      </c>
      <c r="B557">
        <v>201948</v>
      </c>
      <c r="C557">
        <v>284</v>
      </c>
      <c r="D557" t="s">
        <v>159</v>
      </c>
      <c r="E557" s="9">
        <v>4562342690043</v>
      </c>
      <c r="F557">
        <v>0</v>
      </c>
      <c r="G557">
        <v>0</v>
      </c>
      <c r="H557" t="s">
        <v>21</v>
      </c>
      <c r="I557" t="s">
        <v>19</v>
      </c>
      <c r="J557" t="s">
        <v>329</v>
      </c>
      <c r="K557">
        <v>50</v>
      </c>
      <c r="L557">
        <v>0</v>
      </c>
      <c r="M557">
        <v>0</v>
      </c>
      <c r="N557">
        <v>0</v>
      </c>
    </row>
    <row r="558" spans="1:14" x14ac:dyDescent="0.15">
      <c r="A558" t="str">
        <f t="shared" si="11"/>
        <v>201948_284_4562342690050</v>
      </c>
      <c r="B558">
        <v>201948</v>
      </c>
      <c r="C558">
        <v>284</v>
      </c>
      <c r="D558" t="s">
        <v>159</v>
      </c>
      <c r="E558" s="9">
        <v>4562342690050</v>
      </c>
      <c r="F558">
        <v>0</v>
      </c>
      <c r="G558">
        <v>0</v>
      </c>
      <c r="H558" t="s">
        <v>22</v>
      </c>
      <c r="I558" t="s">
        <v>19</v>
      </c>
      <c r="J558" t="s">
        <v>329</v>
      </c>
      <c r="K558">
        <v>20</v>
      </c>
      <c r="L558">
        <v>0</v>
      </c>
      <c r="M558">
        <v>0</v>
      </c>
      <c r="N558">
        <v>0</v>
      </c>
    </row>
    <row r="559" spans="1:14" x14ac:dyDescent="0.15">
      <c r="A559" t="str">
        <f t="shared" si="11"/>
        <v>201948_284_4562342690067</v>
      </c>
      <c r="B559">
        <v>201948</v>
      </c>
      <c r="C559">
        <v>284</v>
      </c>
      <c r="D559" t="s">
        <v>159</v>
      </c>
      <c r="E559" s="9">
        <v>4562342690067</v>
      </c>
      <c r="F559">
        <v>0</v>
      </c>
      <c r="G559">
        <v>0</v>
      </c>
      <c r="H559" t="s">
        <v>23</v>
      </c>
      <c r="I559" t="s">
        <v>19</v>
      </c>
      <c r="J559" t="s">
        <v>329</v>
      </c>
      <c r="K559">
        <v>50</v>
      </c>
      <c r="L559">
        <v>0</v>
      </c>
      <c r="M559">
        <v>0</v>
      </c>
      <c r="N559">
        <v>0</v>
      </c>
    </row>
    <row r="560" spans="1:14" x14ac:dyDescent="0.15">
      <c r="A560" t="str">
        <f t="shared" si="11"/>
        <v>201948_284_4562342690074</v>
      </c>
      <c r="B560">
        <v>201948</v>
      </c>
      <c r="C560">
        <v>284</v>
      </c>
      <c r="D560" t="s">
        <v>159</v>
      </c>
      <c r="E560" s="9">
        <v>4562342690074</v>
      </c>
      <c r="F560">
        <v>0</v>
      </c>
      <c r="G560">
        <v>0</v>
      </c>
      <c r="H560" t="s">
        <v>24</v>
      </c>
      <c r="I560" t="s">
        <v>19</v>
      </c>
      <c r="J560" t="s">
        <v>329</v>
      </c>
      <c r="K560">
        <v>50</v>
      </c>
      <c r="L560">
        <v>0</v>
      </c>
      <c r="M560">
        <v>0</v>
      </c>
      <c r="N560">
        <v>0</v>
      </c>
    </row>
    <row r="561" spans="1:14" x14ac:dyDescent="0.15">
      <c r="A561" t="str">
        <f t="shared" si="11"/>
        <v>201948_284_4562342690081</v>
      </c>
      <c r="B561">
        <v>201948</v>
      </c>
      <c r="C561">
        <v>284</v>
      </c>
      <c r="D561" t="s">
        <v>159</v>
      </c>
      <c r="E561" s="9">
        <v>4562342690081</v>
      </c>
      <c r="F561">
        <v>0</v>
      </c>
      <c r="G561">
        <v>0</v>
      </c>
      <c r="H561" t="s">
        <v>25</v>
      </c>
      <c r="I561" t="s">
        <v>19</v>
      </c>
      <c r="J561" t="s">
        <v>329</v>
      </c>
      <c r="K561">
        <v>20</v>
      </c>
      <c r="L561">
        <v>0</v>
      </c>
      <c r="M561">
        <v>0</v>
      </c>
      <c r="N561">
        <v>0</v>
      </c>
    </row>
    <row r="562" spans="1:14" x14ac:dyDescent="0.15">
      <c r="A562" t="str">
        <f t="shared" si="11"/>
        <v>201948_298_4562342690029</v>
      </c>
      <c r="B562">
        <v>201948</v>
      </c>
      <c r="C562">
        <v>298</v>
      </c>
      <c r="D562" t="s">
        <v>160</v>
      </c>
      <c r="E562" s="9">
        <v>4562342690029</v>
      </c>
      <c r="F562">
        <v>0</v>
      </c>
      <c r="G562">
        <v>0</v>
      </c>
      <c r="H562" t="s">
        <v>18</v>
      </c>
      <c r="I562" t="s">
        <v>19</v>
      </c>
      <c r="J562" t="s">
        <v>329</v>
      </c>
      <c r="K562">
        <v>40</v>
      </c>
      <c r="L562">
        <v>0</v>
      </c>
      <c r="M562">
        <v>0</v>
      </c>
      <c r="N562">
        <v>0</v>
      </c>
    </row>
    <row r="563" spans="1:14" x14ac:dyDescent="0.15">
      <c r="A563" t="str">
        <f t="shared" si="11"/>
        <v>201948_298_4562342690036</v>
      </c>
      <c r="B563">
        <v>201948</v>
      </c>
      <c r="C563">
        <v>298</v>
      </c>
      <c r="D563" t="s">
        <v>160</v>
      </c>
      <c r="E563" s="9">
        <v>4562342690036</v>
      </c>
      <c r="F563">
        <v>0</v>
      </c>
      <c r="G563">
        <v>0</v>
      </c>
      <c r="H563" t="s">
        <v>20</v>
      </c>
      <c r="I563" t="s">
        <v>19</v>
      </c>
      <c r="J563" t="s">
        <v>329</v>
      </c>
      <c r="K563">
        <v>20</v>
      </c>
      <c r="L563">
        <v>0</v>
      </c>
      <c r="M563">
        <v>0</v>
      </c>
      <c r="N563">
        <v>0</v>
      </c>
    </row>
    <row r="564" spans="1:14" x14ac:dyDescent="0.15">
      <c r="A564" t="str">
        <f t="shared" si="11"/>
        <v>201948_298_4562342690043</v>
      </c>
      <c r="B564">
        <v>201948</v>
      </c>
      <c r="C564">
        <v>298</v>
      </c>
      <c r="D564" t="s">
        <v>160</v>
      </c>
      <c r="E564" s="9">
        <v>4562342690043</v>
      </c>
      <c r="F564">
        <v>0</v>
      </c>
      <c r="G564">
        <v>0</v>
      </c>
      <c r="H564" t="s">
        <v>21</v>
      </c>
      <c r="I564" t="s">
        <v>19</v>
      </c>
      <c r="J564" t="s">
        <v>329</v>
      </c>
      <c r="K564">
        <v>50</v>
      </c>
      <c r="L564">
        <v>0</v>
      </c>
      <c r="M564">
        <v>0</v>
      </c>
      <c r="N564">
        <v>0</v>
      </c>
    </row>
    <row r="565" spans="1:14" x14ac:dyDescent="0.15">
      <c r="A565" t="str">
        <f t="shared" si="11"/>
        <v>201948_298_4562342690050</v>
      </c>
      <c r="B565">
        <v>201948</v>
      </c>
      <c r="C565">
        <v>298</v>
      </c>
      <c r="D565" t="s">
        <v>160</v>
      </c>
      <c r="E565" s="9">
        <v>4562342690050</v>
      </c>
      <c r="F565">
        <v>0</v>
      </c>
      <c r="G565">
        <v>0</v>
      </c>
      <c r="H565" t="s">
        <v>22</v>
      </c>
      <c r="I565" t="s">
        <v>19</v>
      </c>
      <c r="J565" t="s">
        <v>329</v>
      </c>
      <c r="K565">
        <v>20</v>
      </c>
      <c r="L565">
        <v>0</v>
      </c>
      <c r="M565">
        <v>0</v>
      </c>
      <c r="N565">
        <v>0</v>
      </c>
    </row>
    <row r="566" spans="1:14" x14ac:dyDescent="0.15">
      <c r="A566" t="str">
        <f t="shared" si="11"/>
        <v>201948_298_4562342690067</v>
      </c>
      <c r="B566">
        <v>201948</v>
      </c>
      <c r="C566">
        <v>298</v>
      </c>
      <c r="D566" t="s">
        <v>160</v>
      </c>
      <c r="E566" s="9">
        <v>4562342690067</v>
      </c>
      <c r="F566">
        <v>0</v>
      </c>
      <c r="G566">
        <v>0</v>
      </c>
      <c r="H566" t="s">
        <v>23</v>
      </c>
      <c r="I566" t="s">
        <v>19</v>
      </c>
      <c r="J566" t="s">
        <v>329</v>
      </c>
      <c r="K566">
        <v>50</v>
      </c>
      <c r="L566">
        <v>0</v>
      </c>
      <c r="M566">
        <v>0</v>
      </c>
      <c r="N566">
        <v>0</v>
      </c>
    </row>
    <row r="567" spans="1:14" x14ac:dyDescent="0.15">
      <c r="A567" t="str">
        <f t="shared" si="11"/>
        <v>201948_298_4562342690074</v>
      </c>
      <c r="B567">
        <v>201948</v>
      </c>
      <c r="C567">
        <v>298</v>
      </c>
      <c r="D567" t="s">
        <v>160</v>
      </c>
      <c r="E567" s="9">
        <v>4562342690074</v>
      </c>
      <c r="F567">
        <v>0</v>
      </c>
      <c r="G567">
        <v>0</v>
      </c>
      <c r="H567" t="s">
        <v>24</v>
      </c>
      <c r="I567" t="s">
        <v>19</v>
      </c>
      <c r="J567" t="s">
        <v>329</v>
      </c>
      <c r="K567">
        <v>50</v>
      </c>
      <c r="L567">
        <v>0</v>
      </c>
      <c r="M567">
        <v>0</v>
      </c>
      <c r="N567">
        <v>0</v>
      </c>
    </row>
    <row r="568" spans="1:14" x14ac:dyDescent="0.15">
      <c r="A568" t="str">
        <f t="shared" si="11"/>
        <v>201948_298_4562342690081</v>
      </c>
      <c r="B568">
        <v>201948</v>
      </c>
      <c r="C568">
        <v>298</v>
      </c>
      <c r="D568" t="s">
        <v>160</v>
      </c>
      <c r="E568" s="9">
        <v>4562342690081</v>
      </c>
      <c r="F568">
        <v>0</v>
      </c>
      <c r="G568">
        <v>0</v>
      </c>
      <c r="H568" t="s">
        <v>25</v>
      </c>
      <c r="I568" t="s">
        <v>19</v>
      </c>
      <c r="J568" t="s">
        <v>329</v>
      </c>
      <c r="K568">
        <v>20</v>
      </c>
      <c r="L568">
        <v>0</v>
      </c>
      <c r="M568">
        <v>0</v>
      </c>
      <c r="N568">
        <v>0</v>
      </c>
    </row>
    <row r="569" spans="1:14" x14ac:dyDescent="0.15">
      <c r="A569" t="str">
        <f t="shared" si="11"/>
        <v>201948_319_4562342690029</v>
      </c>
      <c r="B569">
        <v>201948</v>
      </c>
      <c r="C569">
        <v>319</v>
      </c>
      <c r="D569" t="s">
        <v>161</v>
      </c>
      <c r="E569" s="9">
        <v>4562342690029</v>
      </c>
      <c r="F569">
        <v>0</v>
      </c>
      <c r="G569">
        <v>0</v>
      </c>
      <c r="H569" t="s">
        <v>18</v>
      </c>
      <c r="I569" t="s">
        <v>19</v>
      </c>
      <c r="J569" t="s">
        <v>329</v>
      </c>
      <c r="K569">
        <v>38</v>
      </c>
      <c r="L569">
        <v>2</v>
      </c>
      <c r="M569">
        <v>0</v>
      </c>
      <c r="N569">
        <v>0</v>
      </c>
    </row>
    <row r="570" spans="1:14" x14ac:dyDescent="0.15">
      <c r="A570" t="str">
        <f t="shared" si="11"/>
        <v>201948_319_4562342690036</v>
      </c>
      <c r="B570">
        <v>201948</v>
      </c>
      <c r="C570">
        <v>319</v>
      </c>
      <c r="D570" t="s">
        <v>161</v>
      </c>
      <c r="E570" s="9">
        <v>4562342690036</v>
      </c>
      <c r="F570">
        <v>0</v>
      </c>
      <c r="G570">
        <v>0</v>
      </c>
      <c r="H570" t="s">
        <v>20</v>
      </c>
      <c r="I570" t="s">
        <v>19</v>
      </c>
      <c r="J570" t="s">
        <v>329</v>
      </c>
      <c r="K570">
        <v>19</v>
      </c>
      <c r="L570">
        <v>1</v>
      </c>
      <c r="M570">
        <v>0</v>
      </c>
      <c r="N570">
        <v>0</v>
      </c>
    </row>
    <row r="571" spans="1:14" x14ac:dyDescent="0.15">
      <c r="A571" t="str">
        <f t="shared" si="11"/>
        <v>201948_319_4562342690043</v>
      </c>
      <c r="B571">
        <v>201948</v>
      </c>
      <c r="C571">
        <v>319</v>
      </c>
      <c r="D571" t="s">
        <v>161</v>
      </c>
      <c r="E571" s="9">
        <v>4562342690043</v>
      </c>
      <c r="F571">
        <v>0</v>
      </c>
      <c r="G571">
        <v>0</v>
      </c>
      <c r="H571" t="s">
        <v>21</v>
      </c>
      <c r="I571" t="s">
        <v>19</v>
      </c>
      <c r="J571" t="s">
        <v>329</v>
      </c>
      <c r="K571">
        <v>47</v>
      </c>
      <c r="L571">
        <v>3</v>
      </c>
      <c r="M571">
        <v>0</v>
      </c>
      <c r="N571">
        <v>0</v>
      </c>
    </row>
    <row r="572" spans="1:14" x14ac:dyDescent="0.15">
      <c r="A572" t="str">
        <f t="shared" si="11"/>
        <v>201948_319_4562342690050</v>
      </c>
      <c r="B572">
        <v>201948</v>
      </c>
      <c r="C572">
        <v>319</v>
      </c>
      <c r="D572" t="s">
        <v>161</v>
      </c>
      <c r="E572" s="9">
        <v>4562342690050</v>
      </c>
      <c r="F572">
        <v>0</v>
      </c>
      <c r="G572">
        <v>0</v>
      </c>
      <c r="H572" t="s">
        <v>22</v>
      </c>
      <c r="I572" t="s">
        <v>19</v>
      </c>
      <c r="J572" t="s">
        <v>329</v>
      </c>
      <c r="K572">
        <v>16</v>
      </c>
      <c r="L572">
        <v>4</v>
      </c>
      <c r="M572">
        <v>0</v>
      </c>
      <c r="N572">
        <v>0</v>
      </c>
    </row>
    <row r="573" spans="1:14" x14ac:dyDescent="0.15">
      <c r="A573" t="str">
        <f t="shared" si="11"/>
        <v>201948_319_4562342690067</v>
      </c>
      <c r="B573">
        <v>201948</v>
      </c>
      <c r="C573">
        <v>319</v>
      </c>
      <c r="D573" t="s">
        <v>161</v>
      </c>
      <c r="E573" s="9">
        <v>4562342690067</v>
      </c>
      <c r="F573">
        <v>0</v>
      </c>
      <c r="G573">
        <v>0</v>
      </c>
      <c r="H573" t="s">
        <v>23</v>
      </c>
      <c r="I573" t="s">
        <v>19</v>
      </c>
      <c r="J573" t="s">
        <v>329</v>
      </c>
      <c r="K573">
        <v>49</v>
      </c>
      <c r="L573">
        <v>0</v>
      </c>
      <c r="M573">
        <v>0</v>
      </c>
      <c r="N573">
        <v>0</v>
      </c>
    </row>
    <row r="574" spans="1:14" x14ac:dyDescent="0.15">
      <c r="A574" t="str">
        <f t="shared" si="11"/>
        <v>201948_319_4562342690074</v>
      </c>
      <c r="B574">
        <v>201948</v>
      </c>
      <c r="C574">
        <v>319</v>
      </c>
      <c r="D574" t="s">
        <v>161</v>
      </c>
      <c r="E574" s="9">
        <v>4562342690074</v>
      </c>
      <c r="F574">
        <v>0</v>
      </c>
      <c r="G574">
        <v>0</v>
      </c>
      <c r="H574" t="s">
        <v>24</v>
      </c>
      <c r="I574" t="s">
        <v>19</v>
      </c>
      <c r="J574" t="s">
        <v>329</v>
      </c>
      <c r="K574">
        <v>48</v>
      </c>
      <c r="L574">
        <v>1</v>
      </c>
      <c r="M574">
        <v>0</v>
      </c>
      <c r="N574">
        <v>0</v>
      </c>
    </row>
    <row r="575" spans="1:14" x14ac:dyDescent="0.15">
      <c r="A575" t="str">
        <f t="shared" si="11"/>
        <v>201948_319_4562342690081</v>
      </c>
      <c r="B575">
        <v>201948</v>
      </c>
      <c r="C575">
        <v>319</v>
      </c>
      <c r="D575" t="s">
        <v>161</v>
      </c>
      <c r="E575" s="9">
        <v>4562342690081</v>
      </c>
      <c r="F575">
        <v>0</v>
      </c>
      <c r="G575">
        <v>0</v>
      </c>
      <c r="H575" t="s">
        <v>25</v>
      </c>
      <c r="I575" t="s">
        <v>19</v>
      </c>
      <c r="J575" t="s">
        <v>329</v>
      </c>
      <c r="K575">
        <v>19</v>
      </c>
      <c r="L575">
        <v>1</v>
      </c>
      <c r="M575">
        <v>0</v>
      </c>
      <c r="N575">
        <v>0</v>
      </c>
    </row>
    <row r="576" spans="1:14" x14ac:dyDescent="0.15">
      <c r="A576" t="str">
        <f t="shared" si="11"/>
        <v>201948_325_4562342690029</v>
      </c>
      <c r="B576">
        <v>201948</v>
      </c>
      <c r="C576">
        <v>325</v>
      </c>
      <c r="D576" t="s">
        <v>162</v>
      </c>
      <c r="E576" s="9">
        <v>4562342690029</v>
      </c>
      <c r="F576">
        <v>0</v>
      </c>
      <c r="G576">
        <v>0</v>
      </c>
      <c r="H576" t="s">
        <v>18</v>
      </c>
      <c r="I576" t="s">
        <v>19</v>
      </c>
      <c r="J576" t="s">
        <v>329</v>
      </c>
      <c r="K576">
        <v>40</v>
      </c>
      <c r="L576">
        <v>0</v>
      </c>
      <c r="M576">
        <v>0</v>
      </c>
      <c r="N576">
        <v>0</v>
      </c>
    </row>
    <row r="577" spans="1:14" x14ac:dyDescent="0.15">
      <c r="A577" t="str">
        <f t="shared" si="11"/>
        <v>201948_325_4562342690036</v>
      </c>
      <c r="B577">
        <v>201948</v>
      </c>
      <c r="C577">
        <v>325</v>
      </c>
      <c r="D577" t="s">
        <v>162</v>
      </c>
      <c r="E577" s="9">
        <v>4562342690036</v>
      </c>
      <c r="F577">
        <v>0</v>
      </c>
      <c r="G577">
        <v>0</v>
      </c>
      <c r="H577" t="s">
        <v>20</v>
      </c>
      <c r="I577" t="s">
        <v>19</v>
      </c>
      <c r="J577" t="s">
        <v>329</v>
      </c>
      <c r="K577">
        <v>20</v>
      </c>
      <c r="L577">
        <v>0</v>
      </c>
      <c r="M577">
        <v>0</v>
      </c>
      <c r="N577">
        <v>0</v>
      </c>
    </row>
    <row r="578" spans="1:14" x14ac:dyDescent="0.15">
      <c r="A578" t="str">
        <f t="shared" si="11"/>
        <v>201948_325_4562342690043</v>
      </c>
      <c r="B578">
        <v>201948</v>
      </c>
      <c r="C578">
        <v>325</v>
      </c>
      <c r="D578" t="s">
        <v>162</v>
      </c>
      <c r="E578" s="9">
        <v>4562342690043</v>
      </c>
      <c r="F578">
        <v>0</v>
      </c>
      <c r="G578">
        <v>0</v>
      </c>
      <c r="H578" t="s">
        <v>21</v>
      </c>
      <c r="I578" t="s">
        <v>19</v>
      </c>
      <c r="J578" t="s">
        <v>329</v>
      </c>
      <c r="K578">
        <v>50</v>
      </c>
      <c r="L578">
        <v>0</v>
      </c>
      <c r="M578">
        <v>0</v>
      </c>
      <c r="N578">
        <v>0</v>
      </c>
    </row>
    <row r="579" spans="1:14" x14ac:dyDescent="0.15">
      <c r="A579" t="str">
        <f t="shared" si="11"/>
        <v>201948_325_4562342690050</v>
      </c>
      <c r="B579">
        <v>201948</v>
      </c>
      <c r="C579">
        <v>325</v>
      </c>
      <c r="D579" t="s">
        <v>162</v>
      </c>
      <c r="E579" s="9">
        <v>4562342690050</v>
      </c>
      <c r="F579">
        <v>0</v>
      </c>
      <c r="G579">
        <v>0</v>
      </c>
      <c r="H579" t="s">
        <v>22</v>
      </c>
      <c r="I579" t="s">
        <v>19</v>
      </c>
      <c r="J579" t="s">
        <v>329</v>
      </c>
      <c r="K579">
        <v>20</v>
      </c>
      <c r="L579">
        <v>0</v>
      </c>
      <c r="M579">
        <v>0</v>
      </c>
      <c r="N579">
        <v>0</v>
      </c>
    </row>
    <row r="580" spans="1:14" x14ac:dyDescent="0.15">
      <c r="A580" t="str">
        <f t="shared" si="11"/>
        <v>201948_325_4562342690067</v>
      </c>
      <c r="B580">
        <v>201948</v>
      </c>
      <c r="C580">
        <v>325</v>
      </c>
      <c r="D580" t="s">
        <v>162</v>
      </c>
      <c r="E580" s="9">
        <v>4562342690067</v>
      </c>
      <c r="F580">
        <v>0</v>
      </c>
      <c r="G580">
        <v>0</v>
      </c>
      <c r="H580" t="s">
        <v>23</v>
      </c>
      <c r="I580" t="s">
        <v>19</v>
      </c>
      <c r="J580" t="s">
        <v>329</v>
      </c>
      <c r="K580">
        <v>50</v>
      </c>
      <c r="L580">
        <v>0</v>
      </c>
      <c r="M580">
        <v>0</v>
      </c>
      <c r="N580">
        <v>0</v>
      </c>
    </row>
    <row r="581" spans="1:14" x14ac:dyDescent="0.15">
      <c r="A581" t="str">
        <f t="shared" si="11"/>
        <v>201948_325_4562342690074</v>
      </c>
      <c r="B581">
        <v>201948</v>
      </c>
      <c r="C581">
        <v>325</v>
      </c>
      <c r="D581" t="s">
        <v>162</v>
      </c>
      <c r="E581" s="9">
        <v>4562342690074</v>
      </c>
      <c r="F581">
        <v>0</v>
      </c>
      <c r="G581">
        <v>0</v>
      </c>
      <c r="H581" t="s">
        <v>24</v>
      </c>
      <c r="I581" t="s">
        <v>19</v>
      </c>
      <c r="J581" t="s">
        <v>329</v>
      </c>
      <c r="K581">
        <v>50</v>
      </c>
      <c r="L581">
        <v>0</v>
      </c>
      <c r="M581">
        <v>0</v>
      </c>
      <c r="N581">
        <v>0</v>
      </c>
    </row>
    <row r="582" spans="1:14" x14ac:dyDescent="0.15">
      <c r="A582" t="str">
        <f t="shared" si="11"/>
        <v>201948_325_4562342690081</v>
      </c>
      <c r="B582">
        <v>201948</v>
      </c>
      <c r="C582">
        <v>325</v>
      </c>
      <c r="D582" t="s">
        <v>162</v>
      </c>
      <c r="E582" s="9">
        <v>4562342690081</v>
      </c>
      <c r="F582">
        <v>0</v>
      </c>
      <c r="G582">
        <v>0</v>
      </c>
      <c r="H582" t="s">
        <v>25</v>
      </c>
      <c r="I582" t="s">
        <v>19</v>
      </c>
      <c r="J582" t="s">
        <v>329</v>
      </c>
      <c r="K582">
        <v>20</v>
      </c>
      <c r="L582">
        <v>0</v>
      </c>
      <c r="M582">
        <v>0</v>
      </c>
      <c r="N582">
        <v>0</v>
      </c>
    </row>
    <row r="583" spans="1:14" x14ac:dyDescent="0.15">
      <c r="A583" t="str">
        <f t="shared" si="11"/>
        <v>201948_329_4562342690029</v>
      </c>
      <c r="B583">
        <v>201948</v>
      </c>
      <c r="C583">
        <v>329</v>
      </c>
      <c r="D583" t="s">
        <v>163</v>
      </c>
      <c r="E583" s="9">
        <v>4562342690029</v>
      </c>
      <c r="F583">
        <v>0</v>
      </c>
      <c r="G583">
        <v>0</v>
      </c>
      <c r="H583" t="s">
        <v>18</v>
      </c>
      <c r="I583" t="s">
        <v>19</v>
      </c>
      <c r="J583" t="s">
        <v>329</v>
      </c>
      <c r="K583">
        <v>40</v>
      </c>
      <c r="L583">
        <v>0</v>
      </c>
      <c r="M583">
        <v>0</v>
      </c>
      <c r="N583">
        <v>0</v>
      </c>
    </row>
    <row r="584" spans="1:14" x14ac:dyDescent="0.15">
      <c r="A584" t="str">
        <f t="shared" si="11"/>
        <v>201948_329_4562342690036</v>
      </c>
      <c r="B584">
        <v>201948</v>
      </c>
      <c r="C584">
        <v>329</v>
      </c>
      <c r="D584" t="s">
        <v>163</v>
      </c>
      <c r="E584" s="9">
        <v>4562342690036</v>
      </c>
      <c r="F584">
        <v>0</v>
      </c>
      <c r="G584">
        <v>0</v>
      </c>
      <c r="H584" t="s">
        <v>20</v>
      </c>
      <c r="I584" t="s">
        <v>19</v>
      </c>
      <c r="J584" t="s">
        <v>329</v>
      </c>
      <c r="K584">
        <v>20</v>
      </c>
      <c r="L584">
        <v>0</v>
      </c>
      <c r="M584">
        <v>0</v>
      </c>
      <c r="N584">
        <v>0</v>
      </c>
    </row>
    <row r="585" spans="1:14" x14ac:dyDescent="0.15">
      <c r="A585" t="str">
        <f t="shared" si="11"/>
        <v>201948_329_4562342690043</v>
      </c>
      <c r="B585">
        <v>201948</v>
      </c>
      <c r="C585">
        <v>329</v>
      </c>
      <c r="D585" t="s">
        <v>163</v>
      </c>
      <c r="E585" s="9">
        <v>4562342690043</v>
      </c>
      <c r="F585">
        <v>0</v>
      </c>
      <c r="G585">
        <v>0</v>
      </c>
      <c r="H585" t="s">
        <v>21</v>
      </c>
      <c r="I585" t="s">
        <v>19</v>
      </c>
      <c r="J585" t="s">
        <v>329</v>
      </c>
      <c r="K585">
        <v>50</v>
      </c>
      <c r="L585">
        <v>0</v>
      </c>
      <c r="M585">
        <v>0</v>
      </c>
      <c r="N585">
        <v>0</v>
      </c>
    </row>
    <row r="586" spans="1:14" x14ac:dyDescent="0.15">
      <c r="A586" t="str">
        <f t="shared" si="11"/>
        <v>201948_329_4562342690050</v>
      </c>
      <c r="B586">
        <v>201948</v>
      </c>
      <c r="C586">
        <v>329</v>
      </c>
      <c r="D586" t="s">
        <v>163</v>
      </c>
      <c r="E586" s="9">
        <v>4562342690050</v>
      </c>
      <c r="F586">
        <v>0</v>
      </c>
      <c r="G586">
        <v>0</v>
      </c>
      <c r="H586" t="s">
        <v>22</v>
      </c>
      <c r="I586" t="s">
        <v>19</v>
      </c>
      <c r="J586" t="s">
        <v>329</v>
      </c>
      <c r="K586">
        <v>20</v>
      </c>
      <c r="L586">
        <v>0</v>
      </c>
      <c r="M586">
        <v>0</v>
      </c>
      <c r="N586">
        <v>0</v>
      </c>
    </row>
    <row r="587" spans="1:14" x14ac:dyDescent="0.15">
      <c r="A587" t="str">
        <f t="shared" si="11"/>
        <v>201948_329_4562342690067</v>
      </c>
      <c r="B587">
        <v>201948</v>
      </c>
      <c r="C587">
        <v>329</v>
      </c>
      <c r="D587" t="s">
        <v>163</v>
      </c>
      <c r="E587" s="9">
        <v>4562342690067</v>
      </c>
      <c r="F587">
        <v>0</v>
      </c>
      <c r="G587">
        <v>0</v>
      </c>
      <c r="H587" t="s">
        <v>23</v>
      </c>
      <c r="I587" t="s">
        <v>19</v>
      </c>
      <c r="J587" t="s">
        <v>329</v>
      </c>
      <c r="K587">
        <v>50</v>
      </c>
      <c r="L587">
        <v>0</v>
      </c>
      <c r="M587">
        <v>0</v>
      </c>
      <c r="N587">
        <v>0</v>
      </c>
    </row>
    <row r="588" spans="1:14" x14ac:dyDescent="0.15">
      <c r="A588" t="str">
        <f t="shared" si="11"/>
        <v>201948_329_4562342690074</v>
      </c>
      <c r="B588">
        <v>201948</v>
      </c>
      <c r="C588">
        <v>329</v>
      </c>
      <c r="D588" t="s">
        <v>163</v>
      </c>
      <c r="E588" s="9">
        <v>4562342690074</v>
      </c>
      <c r="F588">
        <v>0</v>
      </c>
      <c r="G588">
        <v>0</v>
      </c>
      <c r="H588" t="s">
        <v>24</v>
      </c>
      <c r="I588" t="s">
        <v>19</v>
      </c>
      <c r="J588" t="s">
        <v>329</v>
      </c>
      <c r="K588">
        <v>50</v>
      </c>
      <c r="L588">
        <v>0</v>
      </c>
      <c r="M588">
        <v>0</v>
      </c>
      <c r="N588">
        <v>0</v>
      </c>
    </row>
    <row r="589" spans="1:14" x14ac:dyDescent="0.15">
      <c r="A589" t="str">
        <f t="shared" si="11"/>
        <v>201948_329_4562342690081</v>
      </c>
      <c r="B589">
        <v>201948</v>
      </c>
      <c r="C589">
        <v>329</v>
      </c>
      <c r="D589" t="s">
        <v>163</v>
      </c>
      <c r="E589" s="9">
        <v>4562342690081</v>
      </c>
      <c r="F589">
        <v>0</v>
      </c>
      <c r="G589">
        <v>0</v>
      </c>
      <c r="H589" t="s">
        <v>25</v>
      </c>
      <c r="I589" t="s">
        <v>19</v>
      </c>
      <c r="J589" t="s">
        <v>329</v>
      </c>
      <c r="K589">
        <v>20</v>
      </c>
      <c r="L589">
        <v>0</v>
      </c>
      <c r="M589">
        <v>0</v>
      </c>
      <c r="N589">
        <v>0</v>
      </c>
    </row>
    <row r="590" spans="1:14" x14ac:dyDescent="0.15">
      <c r="A590" t="str">
        <f t="shared" si="11"/>
        <v>201948_340_4562342690029</v>
      </c>
      <c r="B590">
        <v>201948</v>
      </c>
      <c r="C590">
        <v>340</v>
      </c>
      <c r="D590" t="s">
        <v>164</v>
      </c>
      <c r="E590" s="9">
        <v>4562342690029</v>
      </c>
      <c r="F590">
        <v>0</v>
      </c>
      <c r="G590">
        <v>0</v>
      </c>
      <c r="H590" t="s">
        <v>18</v>
      </c>
      <c r="I590" t="s">
        <v>19</v>
      </c>
      <c r="J590" t="s">
        <v>329</v>
      </c>
      <c r="K590">
        <v>40</v>
      </c>
      <c r="L590">
        <v>0</v>
      </c>
      <c r="M590">
        <v>0</v>
      </c>
      <c r="N590">
        <v>0</v>
      </c>
    </row>
    <row r="591" spans="1:14" x14ac:dyDescent="0.15">
      <c r="A591" t="str">
        <f t="shared" si="11"/>
        <v>201948_340_4562342690036</v>
      </c>
      <c r="B591">
        <v>201948</v>
      </c>
      <c r="C591">
        <v>340</v>
      </c>
      <c r="D591" t="s">
        <v>164</v>
      </c>
      <c r="E591" s="9">
        <v>4562342690036</v>
      </c>
      <c r="F591">
        <v>0</v>
      </c>
      <c r="G591">
        <v>0</v>
      </c>
      <c r="H591" t="s">
        <v>20</v>
      </c>
      <c r="I591" t="s">
        <v>19</v>
      </c>
      <c r="J591" t="s">
        <v>329</v>
      </c>
      <c r="K591">
        <v>20</v>
      </c>
      <c r="L591">
        <v>0</v>
      </c>
      <c r="M591">
        <v>0</v>
      </c>
      <c r="N591">
        <v>0</v>
      </c>
    </row>
    <row r="592" spans="1:14" x14ac:dyDescent="0.15">
      <c r="A592" t="str">
        <f t="shared" si="11"/>
        <v>201948_340_4562342690043</v>
      </c>
      <c r="B592">
        <v>201948</v>
      </c>
      <c r="C592">
        <v>340</v>
      </c>
      <c r="D592" t="s">
        <v>164</v>
      </c>
      <c r="E592" s="9">
        <v>4562342690043</v>
      </c>
      <c r="F592">
        <v>0</v>
      </c>
      <c r="G592">
        <v>0</v>
      </c>
      <c r="H592" t="s">
        <v>21</v>
      </c>
      <c r="I592" t="s">
        <v>19</v>
      </c>
      <c r="J592" t="s">
        <v>329</v>
      </c>
      <c r="K592">
        <v>50</v>
      </c>
      <c r="L592">
        <v>0</v>
      </c>
      <c r="M592">
        <v>0</v>
      </c>
      <c r="N592">
        <v>0</v>
      </c>
    </row>
    <row r="593" spans="1:14" x14ac:dyDescent="0.15">
      <c r="A593" t="str">
        <f t="shared" si="11"/>
        <v>201948_340_4562342690050</v>
      </c>
      <c r="B593">
        <v>201948</v>
      </c>
      <c r="C593">
        <v>340</v>
      </c>
      <c r="D593" t="s">
        <v>164</v>
      </c>
      <c r="E593" s="9">
        <v>4562342690050</v>
      </c>
      <c r="F593">
        <v>0</v>
      </c>
      <c r="G593">
        <v>0</v>
      </c>
      <c r="H593" t="s">
        <v>22</v>
      </c>
      <c r="I593" t="s">
        <v>19</v>
      </c>
      <c r="J593" t="s">
        <v>329</v>
      </c>
      <c r="K593">
        <v>20</v>
      </c>
      <c r="L593">
        <v>0</v>
      </c>
      <c r="M593">
        <v>0</v>
      </c>
      <c r="N593">
        <v>0</v>
      </c>
    </row>
    <row r="594" spans="1:14" x14ac:dyDescent="0.15">
      <c r="A594" t="str">
        <f t="shared" si="11"/>
        <v>201948_340_4562342690067</v>
      </c>
      <c r="B594">
        <v>201948</v>
      </c>
      <c r="C594">
        <v>340</v>
      </c>
      <c r="D594" t="s">
        <v>164</v>
      </c>
      <c r="E594" s="9">
        <v>4562342690067</v>
      </c>
      <c r="F594">
        <v>0</v>
      </c>
      <c r="G594">
        <v>0</v>
      </c>
      <c r="H594" t="s">
        <v>23</v>
      </c>
      <c r="I594" t="s">
        <v>19</v>
      </c>
      <c r="J594" t="s">
        <v>329</v>
      </c>
      <c r="K594">
        <v>50</v>
      </c>
      <c r="L594">
        <v>0</v>
      </c>
      <c r="M594">
        <v>0</v>
      </c>
      <c r="N594">
        <v>0</v>
      </c>
    </row>
    <row r="595" spans="1:14" x14ac:dyDescent="0.15">
      <c r="A595" t="str">
        <f t="shared" si="11"/>
        <v>201948_340_4562342690074</v>
      </c>
      <c r="B595">
        <v>201948</v>
      </c>
      <c r="C595">
        <v>340</v>
      </c>
      <c r="D595" t="s">
        <v>164</v>
      </c>
      <c r="E595" s="9">
        <v>4562342690074</v>
      </c>
      <c r="F595">
        <v>0</v>
      </c>
      <c r="G595">
        <v>0</v>
      </c>
      <c r="H595" t="s">
        <v>24</v>
      </c>
      <c r="I595" t="s">
        <v>19</v>
      </c>
      <c r="J595" t="s">
        <v>329</v>
      </c>
      <c r="K595">
        <v>50</v>
      </c>
      <c r="L595">
        <v>0</v>
      </c>
      <c r="M595">
        <v>0</v>
      </c>
      <c r="N595">
        <v>0</v>
      </c>
    </row>
    <row r="596" spans="1:14" x14ac:dyDescent="0.15">
      <c r="A596" t="str">
        <f t="shared" si="11"/>
        <v>201948_340_4562342690081</v>
      </c>
      <c r="B596">
        <v>201948</v>
      </c>
      <c r="C596">
        <v>340</v>
      </c>
      <c r="D596" t="s">
        <v>164</v>
      </c>
      <c r="E596" s="9">
        <v>4562342690081</v>
      </c>
      <c r="F596">
        <v>0</v>
      </c>
      <c r="G596">
        <v>0</v>
      </c>
      <c r="H596" t="s">
        <v>25</v>
      </c>
      <c r="I596" t="s">
        <v>19</v>
      </c>
      <c r="J596" t="s">
        <v>329</v>
      </c>
      <c r="K596">
        <v>20</v>
      </c>
      <c r="L596">
        <v>0</v>
      </c>
      <c r="M596">
        <v>0</v>
      </c>
      <c r="N596">
        <v>0</v>
      </c>
    </row>
    <row r="597" spans="1:14" x14ac:dyDescent="0.15">
      <c r="A597" t="str">
        <f t="shared" si="11"/>
        <v>201948_344_4562342690029</v>
      </c>
      <c r="B597">
        <v>201948</v>
      </c>
      <c r="C597">
        <v>344</v>
      </c>
      <c r="D597" t="s">
        <v>165</v>
      </c>
      <c r="E597" s="9">
        <v>4562342690029</v>
      </c>
      <c r="F597">
        <v>0</v>
      </c>
      <c r="G597">
        <v>0</v>
      </c>
      <c r="H597" t="s">
        <v>18</v>
      </c>
      <c r="I597" t="s">
        <v>19</v>
      </c>
      <c r="J597" t="s">
        <v>329</v>
      </c>
      <c r="K597">
        <v>40</v>
      </c>
      <c r="L597">
        <v>0</v>
      </c>
      <c r="M597">
        <v>0</v>
      </c>
      <c r="N597">
        <v>0</v>
      </c>
    </row>
    <row r="598" spans="1:14" x14ac:dyDescent="0.15">
      <c r="A598" t="str">
        <f t="shared" si="11"/>
        <v>201948_344_4562342690036</v>
      </c>
      <c r="B598">
        <v>201948</v>
      </c>
      <c r="C598">
        <v>344</v>
      </c>
      <c r="D598" t="s">
        <v>165</v>
      </c>
      <c r="E598" s="9">
        <v>4562342690036</v>
      </c>
      <c r="F598">
        <v>0</v>
      </c>
      <c r="G598">
        <v>0</v>
      </c>
      <c r="H598" t="s">
        <v>20</v>
      </c>
      <c r="I598" t="s">
        <v>19</v>
      </c>
      <c r="J598" t="s">
        <v>329</v>
      </c>
      <c r="K598">
        <v>20</v>
      </c>
      <c r="L598">
        <v>0</v>
      </c>
      <c r="M598">
        <v>0</v>
      </c>
      <c r="N598">
        <v>0</v>
      </c>
    </row>
    <row r="599" spans="1:14" x14ac:dyDescent="0.15">
      <c r="A599" t="str">
        <f t="shared" si="11"/>
        <v>201948_344_4562342690043</v>
      </c>
      <c r="B599">
        <v>201948</v>
      </c>
      <c r="C599">
        <v>344</v>
      </c>
      <c r="D599" t="s">
        <v>165</v>
      </c>
      <c r="E599" s="9">
        <v>4562342690043</v>
      </c>
      <c r="F599">
        <v>0</v>
      </c>
      <c r="G599">
        <v>0</v>
      </c>
      <c r="H599" t="s">
        <v>21</v>
      </c>
      <c r="I599" t="s">
        <v>19</v>
      </c>
      <c r="J599" t="s">
        <v>329</v>
      </c>
      <c r="K599">
        <v>50</v>
      </c>
      <c r="L599">
        <v>0</v>
      </c>
      <c r="M599">
        <v>0</v>
      </c>
      <c r="N599">
        <v>0</v>
      </c>
    </row>
    <row r="600" spans="1:14" x14ac:dyDescent="0.15">
      <c r="A600" t="str">
        <f t="shared" si="11"/>
        <v>201948_344_4562342690050</v>
      </c>
      <c r="B600">
        <v>201948</v>
      </c>
      <c r="C600">
        <v>344</v>
      </c>
      <c r="D600" t="s">
        <v>165</v>
      </c>
      <c r="E600" s="9">
        <v>4562342690050</v>
      </c>
      <c r="F600">
        <v>0</v>
      </c>
      <c r="G600">
        <v>0</v>
      </c>
      <c r="H600" t="s">
        <v>22</v>
      </c>
      <c r="I600" t="s">
        <v>19</v>
      </c>
      <c r="J600" t="s">
        <v>329</v>
      </c>
      <c r="K600">
        <v>20</v>
      </c>
      <c r="L600">
        <v>0</v>
      </c>
      <c r="M600">
        <v>0</v>
      </c>
      <c r="N600">
        <v>0</v>
      </c>
    </row>
    <row r="601" spans="1:14" x14ac:dyDescent="0.15">
      <c r="A601" t="str">
        <f t="shared" ref="A601:A664" si="12">B601&amp;"_"&amp;C601&amp;"_"&amp;E601</f>
        <v>201948_344_4562342690067</v>
      </c>
      <c r="B601">
        <v>201948</v>
      </c>
      <c r="C601">
        <v>344</v>
      </c>
      <c r="D601" t="s">
        <v>165</v>
      </c>
      <c r="E601" s="9">
        <v>4562342690067</v>
      </c>
      <c r="F601">
        <v>0</v>
      </c>
      <c r="G601">
        <v>0</v>
      </c>
      <c r="H601" t="s">
        <v>23</v>
      </c>
      <c r="I601" t="s">
        <v>19</v>
      </c>
      <c r="J601" t="s">
        <v>329</v>
      </c>
      <c r="K601">
        <v>50</v>
      </c>
      <c r="L601">
        <v>0</v>
      </c>
      <c r="M601">
        <v>0</v>
      </c>
      <c r="N601">
        <v>0</v>
      </c>
    </row>
    <row r="602" spans="1:14" x14ac:dyDescent="0.15">
      <c r="A602" t="str">
        <f t="shared" si="12"/>
        <v>201948_344_4562342690074</v>
      </c>
      <c r="B602">
        <v>201948</v>
      </c>
      <c r="C602">
        <v>344</v>
      </c>
      <c r="D602" t="s">
        <v>165</v>
      </c>
      <c r="E602" s="9">
        <v>4562342690074</v>
      </c>
      <c r="F602">
        <v>0</v>
      </c>
      <c r="G602">
        <v>0</v>
      </c>
      <c r="H602" t="s">
        <v>24</v>
      </c>
      <c r="I602" t="s">
        <v>19</v>
      </c>
      <c r="J602" t="s">
        <v>329</v>
      </c>
      <c r="K602">
        <v>50</v>
      </c>
      <c r="L602">
        <v>0</v>
      </c>
      <c r="M602">
        <v>0</v>
      </c>
      <c r="N602">
        <v>0</v>
      </c>
    </row>
    <row r="603" spans="1:14" x14ac:dyDescent="0.15">
      <c r="A603" t="str">
        <f t="shared" si="12"/>
        <v>201948_344_4562342690081</v>
      </c>
      <c r="B603">
        <v>201948</v>
      </c>
      <c r="C603">
        <v>344</v>
      </c>
      <c r="D603" t="s">
        <v>165</v>
      </c>
      <c r="E603" s="9">
        <v>4562342690081</v>
      </c>
      <c r="F603">
        <v>0</v>
      </c>
      <c r="G603">
        <v>0</v>
      </c>
      <c r="H603" t="s">
        <v>25</v>
      </c>
      <c r="I603" t="s">
        <v>19</v>
      </c>
      <c r="J603" t="s">
        <v>329</v>
      </c>
      <c r="K603">
        <v>20</v>
      </c>
      <c r="L603">
        <v>0</v>
      </c>
      <c r="M603">
        <v>0</v>
      </c>
      <c r="N603">
        <v>0</v>
      </c>
    </row>
    <row r="604" spans="1:14" x14ac:dyDescent="0.15">
      <c r="A604" t="str">
        <f t="shared" si="12"/>
        <v>201948_347_4562342690029</v>
      </c>
      <c r="B604">
        <v>201948</v>
      </c>
      <c r="C604">
        <v>347</v>
      </c>
      <c r="D604" t="s">
        <v>166</v>
      </c>
      <c r="E604" s="9">
        <v>4562342690029</v>
      </c>
      <c r="F604">
        <v>0</v>
      </c>
      <c r="G604">
        <v>0</v>
      </c>
      <c r="H604" t="s">
        <v>18</v>
      </c>
      <c r="I604" t="s">
        <v>19</v>
      </c>
      <c r="J604" t="s">
        <v>329</v>
      </c>
      <c r="K604">
        <v>40</v>
      </c>
      <c r="L604">
        <v>0</v>
      </c>
      <c r="M604">
        <v>0</v>
      </c>
      <c r="N604">
        <v>0</v>
      </c>
    </row>
    <row r="605" spans="1:14" x14ac:dyDescent="0.15">
      <c r="A605" t="str">
        <f t="shared" si="12"/>
        <v>201948_347_4562342690036</v>
      </c>
      <c r="B605">
        <v>201948</v>
      </c>
      <c r="C605">
        <v>347</v>
      </c>
      <c r="D605" t="s">
        <v>166</v>
      </c>
      <c r="E605" s="9">
        <v>4562342690036</v>
      </c>
      <c r="F605">
        <v>0</v>
      </c>
      <c r="G605">
        <v>0</v>
      </c>
      <c r="H605" t="s">
        <v>20</v>
      </c>
      <c r="I605" t="s">
        <v>19</v>
      </c>
      <c r="J605" t="s">
        <v>329</v>
      </c>
      <c r="K605">
        <v>20</v>
      </c>
      <c r="L605">
        <v>0</v>
      </c>
      <c r="M605">
        <v>0</v>
      </c>
      <c r="N605">
        <v>0</v>
      </c>
    </row>
    <row r="606" spans="1:14" x14ac:dyDescent="0.15">
      <c r="A606" t="str">
        <f t="shared" si="12"/>
        <v>201948_347_4562342690043</v>
      </c>
      <c r="B606">
        <v>201948</v>
      </c>
      <c r="C606">
        <v>347</v>
      </c>
      <c r="D606" t="s">
        <v>166</v>
      </c>
      <c r="E606" s="9">
        <v>4562342690043</v>
      </c>
      <c r="F606">
        <v>0</v>
      </c>
      <c r="G606">
        <v>0</v>
      </c>
      <c r="H606" t="s">
        <v>21</v>
      </c>
      <c r="I606" t="s">
        <v>19</v>
      </c>
      <c r="J606" t="s">
        <v>329</v>
      </c>
      <c r="K606">
        <v>50</v>
      </c>
      <c r="L606">
        <v>0</v>
      </c>
      <c r="M606">
        <v>0</v>
      </c>
      <c r="N606">
        <v>0</v>
      </c>
    </row>
    <row r="607" spans="1:14" x14ac:dyDescent="0.15">
      <c r="A607" t="str">
        <f t="shared" si="12"/>
        <v>201948_347_4562342690050</v>
      </c>
      <c r="B607">
        <v>201948</v>
      </c>
      <c r="C607">
        <v>347</v>
      </c>
      <c r="D607" t="s">
        <v>166</v>
      </c>
      <c r="E607" s="9">
        <v>4562342690050</v>
      </c>
      <c r="F607">
        <v>0</v>
      </c>
      <c r="G607">
        <v>0</v>
      </c>
      <c r="H607" t="s">
        <v>22</v>
      </c>
      <c r="I607" t="s">
        <v>19</v>
      </c>
      <c r="J607" t="s">
        <v>329</v>
      </c>
      <c r="K607">
        <v>20</v>
      </c>
      <c r="L607">
        <v>0</v>
      </c>
      <c r="M607">
        <v>0</v>
      </c>
      <c r="N607">
        <v>0</v>
      </c>
    </row>
    <row r="608" spans="1:14" x14ac:dyDescent="0.15">
      <c r="A608" t="str">
        <f t="shared" si="12"/>
        <v>201948_347_4562342690067</v>
      </c>
      <c r="B608">
        <v>201948</v>
      </c>
      <c r="C608">
        <v>347</v>
      </c>
      <c r="D608" t="s">
        <v>166</v>
      </c>
      <c r="E608" s="9">
        <v>4562342690067</v>
      </c>
      <c r="F608">
        <v>0</v>
      </c>
      <c r="G608">
        <v>0</v>
      </c>
      <c r="H608" t="s">
        <v>23</v>
      </c>
      <c r="I608" t="s">
        <v>19</v>
      </c>
      <c r="J608" t="s">
        <v>329</v>
      </c>
      <c r="K608">
        <v>50</v>
      </c>
      <c r="L608">
        <v>0</v>
      </c>
      <c r="M608">
        <v>0</v>
      </c>
      <c r="N608">
        <v>0</v>
      </c>
    </row>
    <row r="609" spans="1:14" x14ac:dyDescent="0.15">
      <c r="A609" t="str">
        <f t="shared" si="12"/>
        <v>201948_347_4562342690074</v>
      </c>
      <c r="B609">
        <v>201948</v>
      </c>
      <c r="C609">
        <v>347</v>
      </c>
      <c r="D609" t="s">
        <v>166</v>
      </c>
      <c r="E609" s="9">
        <v>4562342690074</v>
      </c>
      <c r="F609">
        <v>0</v>
      </c>
      <c r="G609">
        <v>0</v>
      </c>
      <c r="H609" t="s">
        <v>24</v>
      </c>
      <c r="I609" t="s">
        <v>19</v>
      </c>
      <c r="J609" t="s">
        <v>329</v>
      </c>
      <c r="K609">
        <v>50</v>
      </c>
      <c r="L609">
        <v>0</v>
      </c>
      <c r="M609">
        <v>0</v>
      </c>
      <c r="N609">
        <v>0</v>
      </c>
    </row>
    <row r="610" spans="1:14" x14ac:dyDescent="0.15">
      <c r="A610" t="str">
        <f t="shared" si="12"/>
        <v>201948_347_4562342690081</v>
      </c>
      <c r="B610">
        <v>201948</v>
      </c>
      <c r="C610">
        <v>347</v>
      </c>
      <c r="D610" t="s">
        <v>166</v>
      </c>
      <c r="E610" s="9">
        <v>4562342690081</v>
      </c>
      <c r="F610">
        <v>0</v>
      </c>
      <c r="G610">
        <v>0</v>
      </c>
      <c r="H610" t="s">
        <v>25</v>
      </c>
      <c r="I610" t="s">
        <v>19</v>
      </c>
      <c r="J610" t="s">
        <v>329</v>
      </c>
      <c r="K610">
        <v>20</v>
      </c>
      <c r="L610">
        <v>0</v>
      </c>
      <c r="M610">
        <v>0</v>
      </c>
      <c r="N610">
        <v>0</v>
      </c>
    </row>
    <row r="611" spans="1:14" x14ac:dyDescent="0.15">
      <c r="A611" t="str">
        <f t="shared" si="12"/>
        <v>201948_354_4562342690029</v>
      </c>
      <c r="B611">
        <v>201948</v>
      </c>
      <c r="C611">
        <v>354</v>
      </c>
      <c r="D611" t="s">
        <v>167</v>
      </c>
      <c r="E611" s="9">
        <v>4562342690029</v>
      </c>
      <c r="F611">
        <v>0</v>
      </c>
      <c r="G611">
        <v>0</v>
      </c>
      <c r="H611" t="s">
        <v>18</v>
      </c>
      <c r="I611" t="s">
        <v>19</v>
      </c>
      <c r="J611" t="s">
        <v>329</v>
      </c>
      <c r="K611">
        <v>40</v>
      </c>
      <c r="L611">
        <v>0</v>
      </c>
      <c r="M611">
        <v>0</v>
      </c>
      <c r="N611">
        <v>0</v>
      </c>
    </row>
    <row r="612" spans="1:14" x14ac:dyDescent="0.15">
      <c r="A612" t="str">
        <f t="shared" si="12"/>
        <v>201948_354_4562342690036</v>
      </c>
      <c r="B612">
        <v>201948</v>
      </c>
      <c r="C612">
        <v>354</v>
      </c>
      <c r="D612" t="s">
        <v>167</v>
      </c>
      <c r="E612" s="9">
        <v>4562342690036</v>
      </c>
      <c r="F612">
        <v>0</v>
      </c>
      <c r="G612">
        <v>0</v>
      </c>
      <c r="H612" t="s">
        <v>20</v>
      </c>
      <c r="I612" t="s">
        <v>19</v>
      </c>
      <c r="J612" t="s">
        <v>329</v>
      </c>
      <c r="K612">
        <v>20</v>
      </c>
      <c r="L612">
        <v>0</v>
      </c>
      <c r="M612">
        <v>0</v>
      </c>
      <c r="N612">
        <v>0</v>
      </c>
    </row>
    <row r="613" spans="1:14" x14ac:dyDescent="0.15">
      <c r="A613" t="str">
        <f t="shared" si="12"/>
        <v>201948_354_4562342690043</v>
      </c>
      <c r="B613">
        <v>201948</v>
      </c>
      <c r="C613">
        <v>354</v>
      </c>
      <c r="D613" t="s">
        <v>167</v>
      </c>
      <c r="E613" s="9">
        <v>4562342690043</v>
      </c>
      <c r="F613">
        <v>0</v>
      </c>
      <c r="G613">
        <v>0</v>
      </c>
      <c r="H613" t="s">
        <v>21</v>
      </c>
      <c r="I613" t="s">
        <v>19</v>
      </c>
      <c r="J613" t="s">
        <v>329</v>
      </c>
      <c r="K613">
        <v>50</v>
      </c>
      <c r="L613">
        <v>0</v>
      </c>
      <c r="M613">
        <v>0</v>
      </c>
      <c r="N613">
        <v>0</v>
      </c>
    </row>
    <row r="614" spans="1:14" x14ac:dyDescent="0.15">
      <c r="A614" t="str">
        <f t="shared" si="12"/>
        <v>201948_354_4562342690050</v>
      </c>
      <c r="B614">
        <v>201948</v>
      </c>
      <c r="C614">
        <v>354</v>
      </c>
      <c r="D614" t="s">
        <v>167</v>
      </c>
      <c r="E614" s="9">
        <v>4562342690050</v>
      </c>
      <c r="F614">
        <v>0</v>
      </c>
      <c r="G614">
        <v>0</v>
      </c>
      <c r="H614" t="s">
        <v>22</v>
      </c>
      <c r="I614" t="s">
        <v>19</v>
      </c>
      <c r="J614" t="s">
        <v>329</v>
      </c>
      <c r="K614">
        <v>20</v>
      </c>
      <c r="L614">
        <v>0</v>
      </c>
      <c r="M614">
        <v>0</v>
      </c>
      <c r="N614">
        <v>0</v>
      </c>
    </row>
    <row r="615" spans="1:14" x14ac:dyDescent="0.15">
      <c r="A615" t="str">
        <f t="shared" si="12"/>
        <v>201948_354_4562342690067</v>
      </c>
      <c r="B615">
        <v>201948</v>
      </c>
      <c r="C615">
        <v>354</v>
      </c>
      <c r="D615" t="s">
        <v>167</v>
      </c>
      <c r="E615" s="9">
        <v>4562342690067</v>
      </c>
      <c r="F615">
        <v>0</v>
      </c>
      <c r="G615">
        <v>0</v>
      </c>
      <c r="H615" t="s">
        <v>23</v>
      </c>
      <c r="I615" t="s">
        <v>19</v>
      </c>
      <c r="J615" t="s">
        <v>329</v>
      </c>
      <c r="K615">
        <v>50</v>
      </c>
      <c r="L615">
        <v>0</v>
      </c>
      <c r="M615">
        <v>0</v>
      </c>
      <c r="N615">
        <v>0</v>
      </c>
    </row>
    <row r="616" spans="1:14" x14ac:dyDescent="0.15">
      <c r="A616" t="str">
        <f t="shared" si="12"/>
        <v>201948_354_4562342690074</v>
      </c>
      <c r="B616">
        <v>201948</v>
      </c>
      <c r="C616">
        <v>354</v>
      </c>
      <c r="D616" t="s">
        <v>167</v>
      </c>
      <c r="E616" s="9">
        <v>4562342690074</v>
      </c>
      <c r="F616">
        <v>0</v>
      </c>
      <c r="G616">
        <v>0</v>
      </c>
      <c r="H616" t="s">
        <v>24</v>
      </c>
      <c r="I616" t="s">
        <v>19</v>
      </c>
      <c r="J616" t="s">
        <v>329</v>
      </c>
      <c r="K616">
        <v>50</v>
      </c>
      <c r="L616">
        <v>0</v>
      </c>
      <c r="M616">
        <v>0</v>
      </c>
      <c r="N616">
        <v>0</v>
      </c>
    </row>
    <row r="617" spans="1:14" x14ac:dyDescent="0.15">
      <c r="A617" t="str">
        <f t="shared" si="12"/>
        <v>201948_354_4562342690081</v>
      </c>
      <c r="B617">
        <v>201948</v>
      </c>
      <c r="C617">
        <v>354</v>
      </c>
      <c r="D617" t="s">
        <v>167</v>
      </c>
      <c r="E617" s="9">
        <v>4562342690081</v>
      </c>
      <c r="F617">
        <v>0</v>
      </c>
      <c r="G617">
        <v>0</v>
      </c>
      <c r="H617" t="s">
        <v>25</v>
      </c>
      <c r="I617" t="s">
        <v>19</v>
      </c>
      <c r="J617" t="s">
        <v>329</v>
      </c>
      <c r="K617">
        <v>20</v>
      </c>
      <c r="L617">
        <v>0</v>
      </c>
      <c r="M617">
        <v>0</v>
      </c>
      <c r="N617">
        <v>0</v>
      </c>
    </row>
    <row r="618" spans="1:14" x14ac:dyDescent="0.15">
      <c r="A618" t="str">
        <f t="shared" si="12"/>
        <v>201948_363_4562342690029</v>
      </c>
      <c r="B618">
        <v>201948</v>
      </c>
      <c r="C618">
        <v>363</v>
      </c>
      <c r="D618" t="s">
        <v>332</v>
      </c>
      <c r="E618" s="9">
        <v>4562342690029</v>
      </c>
      <c r="F618">
        <v>0</v>
      </c>
      <c r="G618">
        <v>0</v>
      </c>
      <c r="H618" t="s">
        <v>18</v>
      </c>
      <c r="I618" t="s">
        <v>19</v>
      </c>
      <c r="J618" t="s">
        <v>329</v>
      </c>
      <c r="K618">
        <v>38</v>
      </c>
      <c r="L618">
        <v>2</v>
      </c>
      <c r="M618">
        <v>0</v>
      </c>
      <c r="N618">
        <v>0</v>
      </c>
    </row>
    <row r="619" spans="1:14" x14ac:dyDescent="0.15">
      <c r="A619" t="str">
        <f t="shared" si="12"/>
        <v>201948_363_4562342690036</v>
      </c>
      <c r="B619">
        <v>201948</v>
      </c>
      <c r="C619">
        <v>363</v>
      </c>
      <c r="D619" t="s">
        <v>332</v>
      </c>
      <c r="E619" s="9">
        <v>4562342690036</v>
      </c>
      <c r="F619">
        <v>0</v>
      </c>
      <c r="G619">
        <v>0</v>
      </c>
      <c r="H619" t="s">
        <v>20</v>
      </c>
      <c r="I619" t="s">
        <v>19</v>
      </c>
      <c r="J619" t="s">
        <v>329</v>
      </c>
      <c r="K619">
        <v>20</v>
      </c>
      <c r="L619">
        <v>0</v>
      </c>
      <c r="M619">
        <v>0</v>
      </c>
      <c r="N619">
        <v>0</v>
      </c>
    </row>
    <row r="620" spans="1:14" x14ac:dyDescent="0.15">
      <c r="A620" t="str">
        <f t="shared" si="12"/>
        <v>201948_363_4562342690043</v>
      </c>
      <c r="B620">
        <v>201948</v>
      </c>
      <c r="C620">
        <v>363</v>
      </c>
      <c r="D620" t="s">
        <v>332</v>
      </c>
      <c r="E620" s="9">
        <v>4562342690043</v>
      </c>
      <c r="F620">
        <v>0</v>
      </c>
      <c r="G620">
        <v>0</v>
      </c>
      <c r="H620" t="s">
        <v>21</v>
      </c>
      <c r="I620" t="s">
        <v>19</v>
      </c>
      <c r="J620" t="s">
        <v>329</v>
      </c>
      <c r="K620">
        <v>49</v>
      </c>
      <c r="L620">
        <v>1</v>
      </c>
      <c r="M620">
        <v>0</v>
      </c>
      <c r="N620">
        <v>0</v>
      </c>
    </row>
    <row r="621" spans="1:14" x14ac:dyDescent="0.15">
      <c r="A621" t="str">
        <f t="shared" si="12"/>
        <v>201948_363_4562342690050</v>
      </c>
      <c r="B621">
        <v>201948</v>
      </c>
      <c r="C621">
        <v>363</v>
      </c>
      <c r="D621" t="s">
        <v>332</v>
      </c>
      <c r="E621" s="9">
        <v>4562342690050</v>
      </c>
      <c r="F621">
        <v>0</v>
      </c>
      <c r="G621">
        <v>0</v>
      </c>
      <c r="H621" t="s">
        <v>22</v>
      </c>
      <c r="I621" t="s">
        <v>19</v>
      </c>
      <c r="J621" t="s">
        <v>329</v>
      </c>
      <c r="K621">
        <v>18</v>
      </c>
      <c r="L621">
        <v>2</v>
      </c>
      <c r="M621">
        <v>0</v>
      </c>
      <c r="N621">
        <v>0</v>
      </c>
    </row>
    <row r="622" spans="1:14" x14ac:dyDescent="0.15">
      <c r="A622" t="str">
        <f t="shared" si="12"/>
        <v>201948_363_4562342690067</v>
      </c>
      <c r="B622">
        <v>201948</v>
      </c>
      <c r="C622">
        <v>363</v>
      </c>
      <c r="D622" t="s">
        <v>332</v>
      </c>
      <c r="E622" s="9">
        <v>4562342690067</v>
      </c>
      <c r="F622">
        <v>0</v>
      </c>
      <c r="G622">
        <v>0</v>
      </c>
      <c r="H622" t="s">
        <v>23</v>
      </c>
      <c r="I622" t="s">
        <v>19</v>
      </c>
      <c r="J622" t="s">
        <v>329</v>
      </c>
      <c r="K622">
        <v>50</v>
      </c>
      <c r="L622">
        <v>0</v>
      </c>
      <c r="M622">
        <v>0</v>
      </c>
      <c r="N622">
        <v>0</v>
      </c>
    </row>
    <row r="623" spans="1:14" x14ac:dyDescent="0.15">
      <c r="A623" t="str">
        <f t="shared" si="12"/>
        <v>201948_363_4562342690074</v>
      </c>
      <c r="B623">
        <v>201948</v>
      </c>
      <c r="C623">
        <v>363</v>
      </c>
      <c r="D623" t="s">
        <v>332</v>
      </c>
      <c r="E623" s="9">
        <v>4562342690074</v>
      </c>
      <c r="F623">
        <v>0</v>
      </c>
      <c r="G623">
        <v>0</v>
      </c>
      <c r="H623" t="s">
        <v>24</v>
      </c>
      <c r="I623" t="s">
        <v>19</v>
      </c>
      <c r="J623" t="s">
        <v>329</v>
      </c>
      <c r="K623">
        <v>49</v>
      </c>
      <c r="L623">
        <v>1</v>
      </c>
      <c r="M623">
        <v>0</v>
      </c>
      <c r="N623">
        <v>0</v>
      </c>
    </row>
    <row r="624" spans="1:14" x14ac:dyDescent="0.15">
      <c r="A624" t="str">
        <f t="shared" si="12"/>
        <v>201948_363_4562342690081</v>
      </c>
      <c r="B624">
        <v>201948</v>
      </c>
      <c r="C624">
        <v>363</v>
      </c>
      <c r="D624" t="s">
        <v>332</v>
      </c>
      <c r="E624" s="9">
        <v>4562342690081</v>
      </c>
      <c r="F624">
        <v>0</v>
      </c>
      <c r="G624">
        <v>0</v>
      </c>
      <c r="H624" t="s">
        <v>25</v>
      </c>
      <c r="I624" t="s">
        <v>19</v>
      </c>
      <c r="J624" t="s">
        <v>329</v>
      </c>
      <c r="K624">
        <v>20</v>
      </c>
      <c r="L624">
        <v>0</v>
      </c>
      <c r="M624">
        <v>0</v>
      </c>
      <c r="N624">
        <v>0</v>
      </c>
    </row>
    <row r="625" spans="1:14" x14ac:dyDescent="0.15">
      <c r="A625" t="str">
        <f t="shared" si="12"/>
        <v>201948_375_4562342690029</v>
      </c>
      <c r="B625">
        <v>201948</v>
      </c>
      <c r="C625">
        <v>375</v>
      </c>
      <c r="D625" t="s">
        <v>169</v>
      </c>
      <c r="E625" s="9">
        <v>4562342690029</v>
      </c>
      <c r="F625">
        <v>0</v>
      </c>
      <c r="G625">
        <v>0</v>
      </c>
      <c r="H625" t="s">
        <v>18</v>
      </c>
      <c r="I625" t="s">
        <v>19</v>
      </c>
      <c r="J625" t="s">
        <v>329</v>
      </c>
      <c r="K625">
        <v>40</v>
      </c>
      <c r="L625">
        <v>0</v>
      </c>
      <c r="M625">
        <v>0</v>
      </c>
      <c r="N625">
        <v>0</v>
      </c>
    </row>
    <row r="626" spans="1:14" x14ac:dyDescent="0.15">
      <c r="A626" t="str">
        <f t="shared" si="12"/>
        <v>201948_375_4562342690036</v>
      </c>
      <c r="B626">
        <v>201948</v>
      </c>
      <c r="C626">
        <v>375</v>
      </c>
      <c r="D626" t="s">
        <v>169</v>
      </c>
      <c r="E626" s="9">
        <v>4562342690036</v>
      </c>
      <c r="F626">
        <v>0</v>
      </c>
      <c r="G626">
        <v>0</v>
      </c>
      <c r="H626" t="s">
        <v>20</v>
      </c>
      <c r="I626" t="s">
        <v>19</v>
      </c>
      <c r="J626" t="s">
        <v>329</v>
      </c>
      <c r="K626">
        <v>20</v>
      </c>
      <c r="L626">
        <v>0</v>
      </c>
      <c r="M626">
        <v>0</v>
      </c>
      <c r="N626">
        <v>0</v>
      </c>
    </row>
    <row r="627" spans="1:14" x14ac:dyDescent="0.15">
      <c r="A627" t="str">
        <f t="shared" si="12"/>
        <v>201948_375_4562342690043</v>
      </c>
      <c r="B627">
        <v>201948</v>
      </c>
      <c r="C627">
        <v>375</v>
      </c>
      <c r="D627" t="s">
        <v>169</v>
      </c>
      <c r="E627" s="9">
        <v>4562342690043</v>
      </c>
      <c r="F627">
        <v>0</v>
      </c>
      <c r="G627">
        <v>0</v>
      </c>
      <c r="H627" t="s">
        <v>21</v>
      </c>
      <c r="I627" t="s">
        <v>19</v>
      </c>
      <c r="J627" t="s">
        <v>329</v>
      </c>
      <c r="K627">
        <v>50</v>
      </c>
      <c r="L627">
        <v>0</v>
      </c>
      <c r="M627">
        <v>0</v>
      </c>
      <c r="N627">
        <v>0</v>
      </c>
    </row>
    <row r="628" spans="1:14" x14ac:dyDescent="0.15">
      <c r="A628" t="str">
        <f t="shared" si="12"/>
        <v>201948_375_4562342690050</v>
      </c>
      <c r="B628">
        <v>201948</v>
      </c>
      <c r="C628">
        <v>375</v>
      </c>
      <c r="D628" t="s">
        <v>169</v>
      </c>
      <c r="E628" s="9">
        <v>4562342690050</v>
      </c>
      <c r="F628">
        <v>0</v>
      </c>
      <c r="G628">
        <v>0</v>
      </c>
      <c r="H628" t="s">
        <v>22</v>
      </c>
      <c r="I628" t="s">
        <v>19</v>
      </c>
      <c r="J628" t="s">
        <v>329</v>
      </c>
      <c r="K628">
        <v>20</v>
      </c>
      <c r="L628">
        <v>0</v>
      </c>
      <c r="M628">
        <v>0</v>
      </c>
      <c r="N628">
        <v>0</v>
      </c>
    </row>
    <row r="629" spans="1:14" x14ac:dyDescent="0.15">
      <c r="A629" t="str">
        <f t="shared" si="12"/>
        <v>201948_375_4562342690067</v>
      </c>
      <c r="B629">
        <v>201948</v>
      </c>
      <c r="C629">
        <v>375</v>
      </c>
      <c r="D629" t="s">
        <v>169</v>
      </c>
      <c r="E629" s="9">
        <v>4562342690067</v>
      </c>
      <c r="F629">
        <v>0</v>
      </c>
      <c r="G629">
        <v>0</v>
      </c>
      <c r="H629" t="s">
        <v>23</v>
      </c>
      <c r="I629" t="s">
        <v>19</v>
      </c>
      <c r="J629" t="s">
        <v>329</v>
      </c>
      <c r="K629">
        <v>50</v>
      </c>
      <c r="L629">
        <v>0</v>
      </c>
      <c r="M629">
        <v>0</v>
      </c>
      <c r="N629">
        <v>0</v>
      </c>
    </row>
    <row r="630" spans="1:14" x14ac:dyDescent="0.15">
      <c r="A630" t="str">
        <f t="shared" si="12"/>
        <v>201948_375_4562342690074</v>
      </c>
      <c r="B630">
        <v>201948</v>
      </c>
      <c r="C630">
        <v>375</v>
      </c>
      <c r="D630" t="s">
        <v>169</v>
      </c>
      <c r="E630" s="9">
        <v>4562342690074</v>
      </c>
      <c r="F630">
        <v>0</v>
      </c>
      <c r="G630">
        <v>0</v>
      </c>
      <c r="H630" t="s">
        <v>24</v>
      </c>
      <c r="I630" t="s">
        <v>19</v>
      </c>
      <c r="J630" t="s">
        <v>329</v>
      </c>
      <c r="K630">
        <v>50</v>
      </c>
      <c r="L630">
        <v>0</v>
      </c>
      <c r="M630">
        <v>0</v>
      </c>
      <c r="N630">
        <v>0</v>
      </c>
    </row>
    <row r="631" spans="1:14" x14ac:dyDescent="0.15">
      <c r="A631" t="str">
        <f t="shared" si="12"/>
        <v>201948_375_4562342690081</v>
      </c>
      <c r="B631">
        <v>201948</v>
      </c>
      <c r="C631">
        <v>375</v>
      </c>
      <c r="D631" t="s">
        <v>169</v>
      </c>
      <c r="E631" s="9">
        <v>4562342690081</v>
      </c>
      <c r="F631">
        <v>0</v>
      </c>
      <c r="G631">
        <v>0</v>
      </c>
      <c r="H631" t="s">
        <v>25</v>
      </c>
      <c r="I631" t="s">
        <v>19</v>
      </c>
      <c r="J631" t="s">
        <v>329</v>
      </c>
      <c r="K631">
        <v>20</v>
      </c>
      <c r="L631">
        <v>0</v>
      </c>
      <c r="M631">
        <v>0</v>
      </c>
      <c r="N631">
        <v>0</v>
      </c>
    </row>
    <row r="632" spans="1:14" x14ac:dyDescent="0.15">
      <c r="A632" t="str">
        <f t="shared" si="12"/>
        <v>201948_377_4562342690029</v>
      </c>
      <c r="B632">
        <v>201948</v>
      </c>
      <c r="C632">
        <v>377</v>
      </c>
      <c r="D632" t="s">
        <v>170</v>
      </c>
      <c r="E632" s="9">
        <v>4562342690029</v>
      </c>
      <c r="F632">
        <v>0</v>
      </c>
      <c r="G632">
        <v>0</v>
      </c>
      <c r="H632" t="s">
        <v>18</v>
      </c>
      <c r="I632" t="s">
        <v>19</v>
      </c>
      <c r="J632" t="s">
        <v>329</v>
      </c>
      <c r="K632">
        <v>40</v>
      </c>
      <c r="L632">
        <v>0</v>
      </c>
      <c r="M632">
        <v>0</v>
      </c>
      <c r="N632">
        <v>0</v>
      </c>
    </row>
    <row r="633" spans="1:14" x14ac:dyDescent="0.15">
      <c r="A633" t="str">
        <f t="shared" si="12"/>
        <v>201948_377_4562342690036</v>
      </c>
      <c r="B633">
        <v>201948</v>
      </c>
      <c r="C633">
        <v>377</v>
      </c>
      <c r="D633" t="s">
        <v>170</v>
      </c>
      <c r="E633" s="9">
        <v>4562342690036</v>
      </c>
      <c r="F633">
        <v>0</v>
      </c>
      <c r="G633">
        <v>0</v>
      </c>
      <c r="H633" t="s">
        <v>20</v>
      </c>
      <c r="I633" t="s">
        <v>19</v>
      </c>
      <c r="J633" t="s">
        <v>329</v>
      </c>
      <c r="K633">
        <v>20</v>
      </c>
      <c r="L633">
        <v>0</v>
      </c>
      <c r="M633">
        <v>0</v>
      </c>
      <c r="N633">
        <v>0</v>
      </c>
    </row>
    <row r="634" spans="1:14" x14ac:dyDescent="0.15">
      <c r="A634" t="str">
        <f t="shared" si="12"/>
        <v>201948_377_4562342690043</v>
      </c>
      <c r="B634">
        <v>201948</v>
      </c>
      <c r="C634">
        <v>377</v>
      </c>
      <c r="D634" t="s">
        <v>170</v>
      </c>
      <c r="E634" s="9">
        <v>4562342690043</v>
      </c>
      <c r="F634">
        <v>0</v>
      </c>
      <c r="G634">
        <v>0</v>
      </c>
      <c r="H634" t="s">
        <v>21</v>
      </c>
      <c r="I634" t="s">
        <v>19</v>
      </c>
      <c r="J634" t="s">
        <v>329</v>
      </c>
      <c r="K634">
        <v>50</v>
      </c>
      <c r="L634">
        <v>0</v>
      </c>
      <c r="M634">
        <v>0</v>
      </c>
      <c r="N634">
        <v>0</v>
      </c>
    </row>
    <row r="635" spans="1:14" x14ac:dyDescent="0.15">
      <c r="A635" t="str">
        <f t="shared" si="12"/>
        <v>201948_377_4562342690050</v>
      </c>
      <c r="B635">
        <v>201948</v>
      </c>
      <c r="C635">
        <v>377</v>
      </c>
      <c r="D635" t="s">
        <v>170</v>
      </c>
      <c r="E635" s="9">
        <v>4562342690050</v>
      </c>
      <c r="F635">
        <v>0</v>
      </c>
      <c r="G635">
        <v>0</v>
      </c>
      <c r="H635" t="s">
        <v>22</v>
      </c>
      <c r="I635" t="s">
        <v>19</v>
      </c>
      <c r="J635" t="s">
        <v>329</v>
      </c>
      <c r="K635">
        <v>20</v>
      </c>
      <c r="L635">
        <v>0</v>
      </c>
      <c r="M635">
        <v>0</v>
      </c>
      <c r="N635">
        <v>0</v>
      </c>
    </row>
    <row r="636" spans="1:14" x14ac:dyDescent="0.15">
      <c r="A636" t="str">
        <f t="shared" si="12"/>
        <v>201948_377_4562342690067</v>
      </c>
      <c r="B636">
        <v>201948</v>
      </c>
      <c r="C636">
        <v>377</v>
      </c>
      <c r="D636" t="s">
        <v>170</v>
      </c>
      <c r="E636" s="9">
        <v>4562342690067</v>
      </c>
      <c r="F636">
        <v>0</v>
      </c>
      <c r="G636">
        <v>0</v>
      </c>
      <c r="H636" t="s">
        <v>23</v>
      </c>
      <c r="I636" t="s">
        <v>19</v>
      </c>
      <c r="J636" t="s">
        <v>329</v>
      </c>
      <c r="K636">
        <v>50</v>
      </c>
      <c r="L636">
        <v>0</v>
      </c>
      <c r="M636">
        <v>0</v>
      </c>
      <c r="N636">
        <v>0</v>
      </c>
    </row>
    <row r="637" spans="1:14" x14ac:dyDescent="0.15">
      <c r="A637" t="str">
        <f t="shared" si="12"/>
        <v>201948_377_4562342690074</v>
      </c>
      <c r="B637">
        <v>201948</v>
      </c>
      <c r="C637">
        <v>377</v>
      </c>
      <c r="D637" t="s">
        <v>170</v>
      </c>
      <c r="E637" s="9">
        <v>4562342690074</v>
      </c>
      <c r="F637">
        <v>0</v>
      </c>
      <c r="G637">
        <v>0</v>
      </c>
      <c r="H637" t="s">
        <v>24</v>
      </c>
      <c r="I637" t="s">
        <v>19</v>
      </c>
      <c r="J637" t="s">
        <v>329</v>
      </c>
      <c r="K637">
        <v>50</v>
      </c>
      <c r="L637">
        <v>0</v>
      </c>
      <c r="M637">
        <v>0</v>
      </c>
      <c r="N637">
        <v>0</v>
      </c>
    </row>
    <row r="638" spans="1:14" x14ac:dyDescent="0.15">
      <c r="A638" t="str">
        <f t="shared" si="12"/>
        <v>201948_377_4562342690081</v>
      </c>
      <c r="B638">
        <v>201948</v>
      </c>
      <c r="C638">
        <v>377</v>
      </c>
      <c r="D638" t="s">
        <v>170</v>
      </c>
      <c r="E638" s="9">
        <v>4562342690081</v>
      </c>
      <c r="F638">
        <v>0</v>
      </c>
      <c r="G638">
        <v>0</v>
      </c>
      <c r="H638" t="s">
        <v>25</v>
      </c>
      <c r="I638" t="s">
        <v>19</v>
      </c>
      <c r="J638" t="s">
        <v>329</v>
      </c>
      <c r="K638">
        <v>20</v>
      </c>
      <c r="L638">
        <v>0</v>
      </c>
      <c r="M638">
        <v>0</v>
      </c>
      <c r="N638">
        <v>0</v>
      </c>
    </row>
    <row r="639" spans="1:14" x14ac:dyDescent="0.15">
      <c r="A639" t="str">
        <f t="shared" si="12"/>
        <v>201948_380_4562342690029</v>
      </c>
      <c r="B639">
        <v>201948</v>
      </c>
      <c r="C639">
        <v>380</v>
      </c>
      <c r="D639" t="s">
        <v>171</v>
      </c>
      <c r="E639" s="9">
        <v>4562342690029</v>
      </c>
      <c r="F639">
        <v>0</v>
      </c>
      <c r="G639">
        <v>0</v>
      </c>
      <c r="H639" t="s">
        <v>18</v>
      </c>
      <c r="I639" t="s">
        <v>19</v>
      </c>
      <c r="J639" t="s">
        <v>329</v>
      </c>
      <c r="K639">
        <v>40</v>
      </c>
      <c r="L639">
        <v>0</v>
      </c>
      <c r="M639">
        <v>0</v>
      </c>
      <c r="N639">
        <v>0</v>
      </c>
    </row>
    <row r="640" spans="1:14" x14ac:dyDescent="0.15">
      <c r="A640" t="str">
        <f t="shared" si="12"/>
        <v>201948_380_4562342690036</v>
      </c>
      <c r="B640">
        <v>201948</v>
      </c>
      <c r="C640">
        <v>380</v>
      </c>
      <c r="D640" t="s">
        <v>171</v>
      </c>
      <c r="E640" s="9">
        <v>4562342690036</v>
      </c>
      <c r="F640">
        <v>0</v>
      </c>
      <c r="G640">
        <v>0</v>
      </c>
      <c r="H640" t="s">
        <v>20</v>
      </c>
      <c r="I640" t="s">
        <v>19</v>
      </c>
      <c r="J640" t="s">
        <v>329</v>
      </c>
      <c r="K640">
        <v>20</v>
      </c>
      <c r="L640">
        <v>0</v>
      </c>
      <c r="M640">
        <v>0</v>
      </c>
      <c r="N640">
        <v>0</v>
      </c>
    </row>
    <row r="641" spans="1:14" x14ac:dyDescent="0.15">
      <c r="A641" t="str">
        <f t="shared" si="12"/>
        <v>201948_380_4562342690043</v>
      </c>
      <c r="B641">
        <v>201948</v>
      </c>
      <c r="C641">
        <v>380</v>
      </c>
      <c r="D641" t="s">
        <v>171</v>
      </c>
      <c r="E641" s="9">
        <v>4562342690043</v>
      </c>
      <c r="F641">
        <v>0</v>
      </c>
      <c r="G641">
        <v>0</v>
      </c>
      <c r="H641" t="s">
        <v>21</v>
      </c>
      <c r="I641" t="s">
        <v>19</v>
      </c>
      <c r="J641" t="s">
        <v>329</v>
      </c>
      <c r="K641">
        <v>50</v>
      </c>
      <c r="L641">
        <v>0</v>
      </c>
      <c r="M641">
        <v>0</v>
      </c>
      <c r="N641">
        <v>0</v>
      </c>
    </row>
    <row r="642" spans="1:14" x14ac:dyDescent="0.15">
      <c r="A642" t="str">
        <f t="shared" si="12"/>
        <v>201948_380_4562342690050</v>
      </c>
      <c r="B642">
        <v>201948</v>
      </c>
      <c r="C642">
        <v>380</v>
      </c>
      <c r="D642" t="s">
        <v>171</v>
      </c>
      <c r="E642" s="9">
        <v>4562342690050</v>
      </c>
      <c r="F642">
        <v>0</v>
      </c>
      <c r="G642">
        <v>0</v>
      </c>
      <c r="H642" t="s">
        <v>22</v>
      </c>
      <c r="I642" t="s">
        <v>19</v>
      </c>
      <c r="J642" t="s">
        <v>329</v>
      </c>
      <c r="K642">
        <v>20</v>
      </c>
      <c r="L642">
        <v>0</v>
      </c>
      <c r="M642">
        <v>0</v>
      </c>
      <c r="N642">
        <v>0</v>
      </c>
    </row>
    <row r="643" spans="1:14" x14ac:dyDescent="0.15">
      <c r="A643" t="str">
        <f t="shared" si="12"/>
        <v>201948_380_4562342690067</v>
      </c>
      <c r="B643">
        <v>201948</v>
      </c>
      <c r="C643">
        <v>380</v>
      </c>
      <c r="D643" t="s">
        <v>171</v>
      </c>
      <c r="E643" s="9">
        <v>4562342690067</v>
      </c>
      <c r="F643">
        <v>0</v>
      </c>
      <c r="G643">
        <v>0</v>
      </c>
      <c r="H643" t="s">
        <v>23</v>
      </c>
      <c r="I643" t="s">
        <v>19</v>
      </c>
      <c r="J643" t="s">
        <v>329</v>
      </c>
      <c r="K643">
        <v>50</v>
      </c>
      <c r="L643">
        <v>0</v>
      </c>
      <c r="M643">
        <v>0</v>
      </c>
      <c r="N643">
        <v>0</v>
      </c>
    </row>
    <row r="644" spans="1:14" x14ac:dyDescent="0.15">
      <c r="A644" t="str">
        <f t="shared" si="12"/>
        <v>201948_380_4562342690074</v>
      </c>
      <c r="B644">
        <v>201948</v>
      </c>
      <c r="C644">
        <v>380</v>
      </c>
      <c r="D644" t="s">
        <v>171</v>
      </c>
      <c r="E644" s="9">
        <v>4562342690074</v>
      </c>
      <c r="F644">
        <v>0</v>
      </c>
      <c r="G644">
        <v>0</v>
      </c>
      <c r="H644" t="s">
        <v>24</v>
      </c>
      <c r="I644" t="s">
        <v>19</v>
      </c>
      <c r="J644" t="s">
        <v>329</v>
      </c>
      <c r="K644">
        <v>50</v>
      </c>
      <c r="L644">
        <v>0</v>
      </c>
      <c r="M644">
        <v>0</v>
      </c>
      <c r="N644">
        <v>0</v>
      </c>
    </row>
    <row r="645" spans="1:14" x14ac:dyDescent="0.15">
      <c r="A645" t="str">
        <f t="shared" si="12"/>
        <v>201948_380_4562342690081</v>
      </c>
      <c r="B645">
        <v>201948</v>
      </c>
      <c r="C645">
        <v>380</v>
      </c>
      <c r="D645" t="s">
        <v>171</v>
      </c>
      <c r="E645" s="9">
        <v>4562342690081</v>
      </c>
      <c r="F645">
        <v>0</v>
      </c>
      <c r="G645">
        <v>0</v>
      </c>
      <c r="H645" t="s">
        <v>25</v>
      </c>
      <c r="I645" t="s">
        <v>19</v>
      </c>
      <c r="J645" t="s">
        <v>329</v>
      </c>
      <c r="K645">
        <v>20</v>
      </c>
      <c r="L645">
        <v>0</v>
      </c>
      <c r="M645">
        <v>0</v>
      </c>
      <c r="N645">
        <v>0</v>
      </c>
    </row>
    <row r="646" spans="1:14" x14ac:dyDescent="0.15">
      <c r="A646" t="str">
        <f t="shared" si="12"/>
        <v>201948_384_4562342690029</v>
      </c>
      <c r="B646">
        <v>201948</v>
      </c>
      <c r="C646">
        <v>384</v>
      </c>
      <c r="D646" t="s">
        <v>172</v>
      </c>
      <c r="E646" s="9">
        <v>4562342690029</v>
      </c>
      <c r="F646">
        <v>0</v>
      </c>
      <c r="G646">
        <v>0</v>
      </c>
      <c r="H646" t="s">
        <v>18</v>
      </c>
      <c r="I646" t="s">
        <v>19</v>
      </c>
      <c r="J646" t="s">
        <v>329</v>
      </c>
      <c r="K646">
        <v>40</v>
      </c>
      <c r="L646">
        <v>0</v>
      </c>
      <c r="M646">
        <v>0</v>
      </c>
      <c r="N646">
        <v>0</v>
      </c>
    </row>
    <row r="647" spans="1:14" x14ac:dyDescent="0.15">
      <c r="A647" t="str">
        <f t="shared" si="12"/>
        <v>201948_384_4562342690036</v>
      </c>
      <c r="B647">
        <v>201948</v>
      </c>
      <c r="C647">
        <v>384</v>
      </c>
      <c r="D647" t="s">
        <v>172</v>
      </c>
      <c r="E647" s="9">
        <v>4562342690036</v>
      </c>
      <c r="F647">
        <v>0</v>
      </c>
      <c r="G647">
        <v>0</v>
      </c>
      <c r="H647" t="s">
        <v>20</v>
      </c>
      <c r="I647" t="s">
        <v>19</v>
      </c>
      <c r="J647" t="s">
        <v>329</v>
      </c>
      <c r="K647">
        <v>20</v>
      </c>
      <c r="L647">
        <v>0</v>
      </c>
      <c r="M647">
        <v>0</v>
      </c>
      <c r="N647">
        <v>0</v>
      </c>
    </row>
    <row r="648" spans="1:14" x14ac:dyDescent="0.15">
      <c r="A648" t="str">
        <f t="shared" si="12"/>
        <v>201948_384_4562342690043</v>
      </c>
      <c r="B648">
        <v>201948</v>
      </c>
      <c r="C648">
        <v>384</v>
      </c>
      <c r="D648" t="s">
        <v>172</v>
      </c>
      <c r="E648" s="9">
        <v>4562342690043</v>
      </c>
      <c r="F648">
        <v>0</v>
      </c>
      <c r="G648">
        <v>0</v>
      </c>
      <c r="H648" t="s">
        <v>21</v>
      </c>
      <c r="I648" t="s">
        <v>19</v>
      </c>
      <c r="J648" t="s">
        <v>329</v>
      </c>
      <c r="K648">
        <v>50</v>
      </c>
      <c r="L648">
        <v>0</v>
      </c>
      <c r="M648">
        <v>0</v>
      </c>
      <c r="N648">
        <v>0</v>
      </c>
    </row>
    <row r="649" spans="1:14" x14ac:dyDescent="0.15">
      <c r="A649" t="str">
        <f t="shared" si="12"/>
        <v>201948_384_4562342690050</v>
      </c>
      <c r="B649">
        <v>201948</v>
      </c>
      <c r="C649">
        <v>384</v>
      </c>
      <c r="D649" t="s">
        <v>172</v>
      </c>
      <c r="E649" s="9">
        <v>4562342690050</v>
      </c>
      <c r="F649">
        <v>0</v>
      </c>
      <c r="G649">
        <v>0</v>
      </c>
      <c r="H649" t="s">
        <v>22</v>
      </c>
      <c r="I649" t="s">
        <v>19</v>
      </c>
      <c r="J649" t="s">
        <v>329</v>
      </c>
      <c r="K649">
        <v>20</v>
      </c>
      <c r="L649">
        <v>0</v>
      </c>
      <c r="M649">
        <v>0</v>
      </c>
      <c r="N649">
        <v>0</v>
      </c>
    </row>
    <row r="650" spans="1:14" x14ac:dyDescent="0.15">
      <c r="A650" t="str">
        <f t="shared" si="12"/>
        <v>201948_384_4562342690067</v>
      </c>
      <c r="B650">
        <v>201948</v>
      </c>
      <c r="C650">
        <v>384</v>
      </c>
      <c r="D650" t="s">
        <v>172</v>
      </c>
      <c r="E650" s="9">
        <v>4562342690067</v>
      </c>
      <c r="F650">
        <v>0</v>
      </c>
      <c r="G650">
        <v>0</v>
      </c>
      <c r="H650" t="s">
        <v>23</v>
      </c>
      <c r="I650" t="s">
        <v>19</v>
      </c>
      <c r="J650" t="s">
        <v>329</v>
      </c>
      <c r="K650">
        <v>50</v>
      </c>
      <c r="L650">
        <v>0</v>
      </c>
      <c r="M650">
        <v>0</v>
      </c>
      <c r="N650">
        <v>0</v>
      </c>
    </row>
    <row r="651" spans="1:14" x14ac:dyDescent="0.15">
      <c r="A651" t="str">
        <f t="shared" si="12"/>
        <v>201948_384_4562342690074</v>
      </c>
      <c r="B651">
        <v>201948</v>
      </c>
      <c r="C651">
        <v>384</v>
      </c>
      <c r="D651" t="s">
        <v>172</v>
      </c>
      <c r="E651" s="9">
        <v>4562342690074</v>
      </c>
      <c r="F651">
        <v>0</v>
      </c>
      <c r="G651">
        <v>0</v>
      </c>
      <c r="H651" t="s">
        <v>24</v>
      </c>
      <c r="I651" t="s">
        <v>19</v>
      </c>
      <c r="J651" t="s">
        <v>329</v>
      </c>
      <c r="K651">
        <v>50</v>
      </c>
      <c r="L651">
        <v>0</v>
      </c>
      <c r="M651">
        <v>0</v>
      </c>
      <c r="N651">
        <v>0</v>
      </c>
    </row>
    <row r="652" spans="1:14" x14ac:dyDescent="0.15">
      <c r="A652" t="str">
        <f t="shared" si="12"/>
        <v>201948_384_4562342690081</v>
      </c>
      <c r="B652">
        <v>201948</v>
      </c>
      <c r="C652">
        <v>384</v>
      </c>
      <c r="D652" t="s">
        <v>172</v>
      </c>
      <c r="E652" s="9">
        <v>4562342690081</v>
      </c>
      <c r="F652">
        <v>0</v>
      </c>
      <c r="G652">
        <v>0</v>
      </c>
      <c r="H652" t="s">
        <v>25</v>
      </c>
      <c r="I652" t="s">
        <v>19</v>
      </c>
      <c r="J652" t="s">
        <v>329</v>
      </c>
      <c r="K652">
        <v>20</v>
      </c>
      <c r="L652">
        <v>0</v>
      </c>
      <c r="M652">
        <v>0</v>
      </c>
      <c r="N652">
        <v>0</v>
      </c>
    </row>
    <row r="653" spans="1:14" x14ac:dyDescent="0.15">
      <c r="A653" t="str">
        <f t="shared" si="12"/>
        <v>201948_390_4562342690029</v>
      </c>
      <c r="B653">
        <v>201948</v>
      </c>
      <c r="C653">
        <v>390</v>
      </c>
      <c r="D653" t="s">
        <v>173</v>
      </c>
      <c r="E653" s="9">
        <v>4562342690029</v>
      </c>
      <c r="F653">
        <v>0</v>
      </c>
      <c r="G653">
        <v>0</v>
      </c>
      <c r="H653" t="s">
        <v>18</v>
      </c>
      <c r="I653" t="s">
        <v>19</v>
      </c>
      <c r="J653" t="s">
        <v>329</v>
      </c>
      <c r="K653">
        <v>40</v>
      </c>
      <c r="L653">
        <v>0</v>
      </c>
      <c r="M653">
        <v>0</v>
      </c>
      <c r="N653">
        <v>0</v>
      </c>
    </row>
    <row r="654" spans="1:14" x14ac:dyDescent="0.15">
      <c r="A654" t="str">
        <f t="shared" si="12"/>
        <v>201948_390_4562342690036</v>
      </c>
      <c r="B654">
        <v>201948</v>
      </c>
      <c r="C654">
        <v>390</v>
      </c>
      <c r="D654" t="s">
        <v>173</v>
      </c>
      <c r="E654" s="9">
        <v>4562342690036</v>
      </c>
      <c r="F654">
        <v>0</v>
      </c>
      <c r="G654">
        <v>0</v>
      </c>
      <c r="H654" t="s">
        <v>20</v>
      </c>
      <c r="I654" t="s">
        <v>19</v>
      </c>
      <c r="J654" t="s">
        <v>329</v>
      </c>
      <c r="K654">
        <v>20</v>
      </c>
      <c r="L654">
        <v>0</v>
      </c>
      <c r="M654">
        <v>0</v>
      </c>
      <c r="N654">
        <v>0</v>
      </c>
    </row>
    <row r="655" spans="1:14" x14ac:dyDescent="0.15">
      <c r="A655" t="str">
        <f t="shared" si="12"/>
        <v>201948_390_4562342690043</v>
      </c>
      <c r="B655">
        <v>201948</v>
      </c>
      <c r="C655">
        <v>390</v>
      </c>
      <c r="D655" t="s">
        <v>173</v>
      </c>
      <c r="E655" s="9">
        <v>4562342690043</v>
      </c>
      <c r="F655">
        <v>0</v>
      </c>
      <c r="G655">
        <v>0</v>
      </c>
      <c r="H655" t="s">
        <v>21</v>
      </c>
      <c r="I655" t="s">
        <v>19</v>
      </c>
      <c r="J655" t="s">
        <v>329</v>
      </c>
      <c r="K655">
        <v>50</v>
      </c>
      <c r="L655">
        <v>0</v>
      </c>
      <c r="M655">
        <v>0</v>
      </c>
      <c r="N655">
        <v>0</v>
      </c>
    </row>
    <row r="656" spans="1:14" x14ac:dyDescent="0.15">
      <c r="A656" t="str">
        <f t="shared" si="12"/>
        <v>201948_390_4562342690050</v>
      </c>
      <c r="B656">
        <v>201948</v>
      </c>
      <c r="C656">
        <v>390</v>
      </c>
      <c r="D656" t="s">
        <v>173</v>
      </c>
      <c r="E656" s="9">
        <v>4562342690050</v>
      </c>
      <c r="F656">
        <v>0</v>
      </c>
      <c r="G656">
        <v>0</v>
      </c>
      <c r="H656" t="s">
        <v>22</v>
      </c>
      <c r="I656" t="s">
        <v>19</v>
      </c>
      <c r="J656" t="s">
        <v>329</v>
      </c>
      <c r="K656">
        <v>20</v>
      </c>
      <c r="L656">
        <v>0</v>
      </c>
      <c r="M656">
        <v>0</v>
      </c>
      <c r="N656">
        <v>0</v>
      </c>
    </row>
    <row r="657" spans="1:14" x14ac:dyDescent="0.15">
      <c r="A657" t="str">
        <f t="shared" si="12"/>
        <v>201948_390_4562342690067</v>
      </c>
      <c r="B657">
        <v>201948</v>
      </c>
      <c r="C657">
        <v>390</v>
      </c>
      <c r="D657" t="s">
        <v>173</v>
      </c>
      <c r="E657" s="9">
        <v>4562342690067</v>
      </c>
      <c r="F657">
        <v>0</v>
      </c>
      <c r="G657">
        <v>0</v>
      </c>
      <c r="H657" t="s">
        <v>23</v>
      </c>
      <c r="I657" t="s">
        <v>19</v>
      </c>
      <c r="J657" t="s">
        <v>329</v>
      </c>
      <c r="K657">
        <v>50</v>
      </c>
      <c r="L657">
        <v>0</v>
      </c>
      <c r="M657">
        <v>0</v>
      </c>
      <c r="N657">
        <v>0</v>
      </c>
    </row>
    <row r="658" spans="1:14" x14ac:dyDescent="0.15">
      <c r="A658" t="str">
        <f t="shared" si="12"/>
        <v>201948_390_4562342690074</v>
      </c>
      <c r="B658">
        <v>201948</v>
      </c>
      <c r="C658">
        <v>390</v>
      </c>
      <c r="D658" t="s">
        <v>173</v>
      </c>
      <c r="E658" s="9">
        <v>4562342690074</v>
      </c>
      <c r="F658">
        <v>0</v>
      </c>
      <c r="G658">
        <v>0</v>
      </c>
      <c r="H658" t="s">
        <v>24</v>
      </c>
      <c r="I658" t="s">
        <v>19</v>
      </c>
      <c r="J658" t="s">
        <v>329</v>
      </c>
      <c r="K658">
        <v>50</v>
      </c>
      <c r="L658">
        <v>0</v>
      </c>
      <c r="M658">
        <v>0</v>
      </c>
      <c r="N658">
        <v>0</v>
      </c>
    </row>
    <row r="659" spans="1:14" x14ac:dyDescent="0.15">
      <c r="A659" t="str">
        <f t="shared" si="12"/>
        <v>201948_390_4562342690081</v>
      </c>
      <c r="B659">
        <v>201948</v>
      </c>
      <c r="C659">
        <v>390</v>
      </c>
      <c r="D659" t="s">
        <v>173</v>
      </c>
      <c r="E659" s="9">
        <v>4562342690081</v>
      </c>
      <c r="F659">
        <v>0</v>
      </c>
      <c r="G659">
        <v>0</v>
      </c>
      <c r="H659" t="s">
        <v>25</v>
      </c>
      <c r="I659" t="s">
        <v>19</v>
      </c>
      <c r="J659" t="s">
        <v>329</v>
      </c>
      <c r="K659">
        <v>20</v>
      </c>
      <c r="L659">
        <v>0</v>
      </c>
      <c r="M659">
        <v>0</v>
      </c>
      <c r="N659">
        <v>0</v>
      </c>
    </row>
    <row r="660" spans="1:14" x14ac:dyDescent="0.15">
      <c r="A660" t="str">
        <f t="shared" si="12"/>
        <v>201948_436_4562342690029</v>
      </c>
      <c r="B660">
        <v>201948</v>
      </c>
      <c r="C660">
        <v>436</v>
      </c>
      <c r="D660" t="s">
        <v>174</v>
      </c>
      <c r="E660" s="9">
        <v>4562342690029</v>
      </c>
      <c r="F660">
        <v>0</v>
      </c>
      <c r="G660">
        <v>0</v>
      </c>
      <c r="H660" t="s">
        <v>18</v>
      </c>
      <c r="I660" t="s">
        <v>19</v>
      </c>
      <c r="J660" t="s">
        <v>329</v>
      </c>
      <c r="K660">
        <v>40</v>
      </c>
      <c r="L660">
        <v>0</v>
      </c>
      <c r="M660">
        <v>0</v>
      </c>
      <c r="N660">
        <v>0</v>
      </c>
    </row>
    <row r="661" spans="1:14" x14ac:dyDescent="0.15">
      <c r="A661" t="str">
        <f t="shared" si="12"/>
        <v>201948_436_4562342690036</v>
      </c>
      <c r="B661">
        <v>201948</v>
      </c>
      <c r="C661">
        <v>436</v>
      </c>
      <c r="D661" t="s">
        <v>174</v>
      </c>
      <c r="E661" s="9">
        <v>4562342690036</v>
      </c>
      <c r="F661">
        <v>0</v>
      </c>
      <c r="G661">
        <v>0</v>
      </c>
      <c r="H661" t="s">
        <v>20</v>
      </c>
      <c r="I661" t="s">
        <v>19</v>
      </c>
      <c r="J661" t="s">
        <v>329</v>
      </c>
      <c r="K661">
        <v>20</v>
      </c>
      <c r="L661">
        <v>0</v>
      </c>
      <c r="M661">
        <v>0</v>
      </c>
      <c r="N661">
        <v>0</v>
      </c>
    </row>
    <row r="662" spans="1:14" x14ac:dyDescent="0.15">
      <c r="A662" t="str">
        <f t="shared" si="12"/>
        <v>201948_436_4562342690043</v>
      </c>
      <c r="B662">
        <v>201948</v>
      </c>
      <c r="C662">
        <v>436</v>
      </c>
      <c r="D662" t="s">
        <v>174</v>
      </c>
      <c r="E662" s="9">
        <v>4562342690043</v>
      </c>
      <c r="F662">
        <v>0</v>
      </c>
      <c r="G662">
        <v>0</v>
      </c>
      <c r="H662" t="s">
        <v>21</v>
      </c>
      <c r="I662" t="s">
        <v>19</v>
      </c>
      <c r="J662" t="s">
        <v>329</v>
      </c>
      <c r="K662">
        <v>50</v>
      </c>
      <c r="L662">
        <v>0</v>
      </c>
      <c r="M662">
        <v>0</v>
      </c>
      <c r="N662">
        <v>0</v>
      </c>
    </row>
    <row r="663" spans="1:14" x14ac:dyDescent="0.15">
      <c r="A663" t="str">
        <f t="shared" si="12"/>
        <v>201948_436_4562342690050</v>
      </c>
      <c r="B663">
        <v>201948</v>
      </c>
      <c r="C663">
        <v>436</v>
      </c>
      <c r="D663" t="s">
        <v>174</v>
      </c>
      <c r="E663" s="9">
        <v>4562342690050</v>
      </c>
      <c r="F663">
        <v>0</v>
      </c>
      <c r="G663">
        <v>0</v>
      </c>
      <c r="H663" t="s">
        <v>22</v>
      </c>
      <c r="I663" t="s">
        <v>19</v>
      </c>
      <c r="J663" t="s">
        <v>329</v>
      </c>
      <c r="K663">
        <v>20</v>
      </c>
      <c r="L663">
        <v>0</v>
      </c>
      <c r="M663">
        <v>0</v>
      </c>
      <c r="N663">
        <v>0</v>
      </c>
    </row>
    <row r="664" spans="1:14" x14ac:dyDescent="0.15">
      <c r="A664" t="str">
        <f t="shared" si="12"/>
        <v>201948_436_4562342690067</v>
      </c>
      <c r="B664">
        <v>201948</v>
      </c>
      <c r="C664">
        <v>436</v>
      </c>
      <c r="D664" t="s">
        <v>174</v>
      </c>
      <c r="E664" s="9">
        <v>4562342690067</v>
      </c>
      <c r="F664">
        <v>0</v>
      </c>
      <c r="G664">
        <v>0</v>
      </c>
      <c r="H664" t="s">
        <v>23</v>
      </c>
      <c r="I664" t="s">
        <v>19</v>
      </c>
      <c r="J664" t="s">
        <v>329</v>
      </c>
      <c r="K664">
        <v>50</v>
      </c>
      <c r="L664">
        <v>0</v>
      </c>
      <c r="M664">
        <v>0</v>
      </c>
      <c r="N664">
        <v>0</v>
      </c>
    </row>
    <row r="665" spans="1:14" x14ac:dyDescent="0.15">
      <c r="A665" t="str">
        <f t="shared" ref="A665:A728" si="13">B665&amp;"_"&amp;C665&amp;"_"&amp;E665</f>
        <v>201948_436_4562342690074</v>
      </c>
      <c r="B665">
        <v>201948</v>
      </c>
      <c r="C665">
        <v>436</v>
      </c>
      <c r="D665" t="s">
        <v>174</v>
      </c>
      <c r="E665" s="9">
        <v>4562342690074</v>
      </c>
      <c r="F665">
        <v>0</v>
      </c>
      <c r="G665">
        <v>0</v>
      </c>
      <c r="H665" t="s">
        <v>24</v>
      </c>
      <c r="I665" t="s">
        <v>19</v>
      </c>
      <c r="J665" t="s">
        <v>329</v>
      </c>
      <c r="K665">
        <v>50</v>
      </c>
      <c r="L665">
        <v>0</v>
      </c>
      <c r="M665">
        <v>0</v>
      </c>
      <c r="N665">
        <v>0</v>
      </c>
    </row>
    <row r="666" spans="1:14" x14ac:dyDescent="0.15">
      <c r="A666" t="str">
        <f t="shared" si="13"/>
        <v>201948_436_4562342690081</v>
      </c>
      <c r="B666">
        <v>201948</v>
      </c>
      <c r="C666">
        <v>436</v>
      </c>
      <c r="D666" t="s">
        <v>174</v>
      </c>
      <c r="E666" s="9">
        <v>4562342690081</v>
      </c>
      <c r="F666">
        <v>0</v>
      </c>
      <c r="G666">
        <v>0</v>
      </c>
      <c r="H666" t="s">
        <v>25</v>
      </c>
      <c r="I666" t="s">
        <v>19</v>
      </c>
      <c r="J666" t="s">
        <v>329</v>
      </c>
      <c r="K666">
        <v>20</v>
      </c>
      <c r="L666">
        <v>0</v>
      </c>
      <c r="M666">
        <v>0</v>
      </c>
      <c r="N666">
        <v>0</v>
      </c>
    </row>
    <row r="667" spans="1:14" x14ac:dyDescent="0.15">
      <c r="A667" t="str">
        <f t="shared" si="13"/>
        <v>201948_440_4562342690029</v>
      </c>
      <c r="B667">
        <v>201948</v>
      </c>
      <c r="C667">
        <v>440</v>
      </c>
      <c r="D667" t="s">
        <v>175</v>
      </c>
      <c r="E667" s="9">
        <v>4562342690029</v>
      </c>
      <c r="F667">
        <v>0</v>
      </c>
      <c r="G667">
        <v>0</v>
      </c>
      <c r="H667" t="s">
        <v>18</v>
      </c>
      <c r="I667" t="s">
        <v>19</v>
      </c>
      <c r="J667" t="s">
        <v>329</v>
      </c>
      <c r="K667">
        <v>40</v>
      </c>
      <c r="L667">
        <v>0</v>
      </c>
      <c r="M667">
        <v>0</v>
      </c>
      <c r="N667">
        <v>0</v>
      </c>
    </row>
    <row r="668" spans="1:14" x14ac:dyDescent="0.15">
      <c r="A668" t="str">
        <f t="shared" si="13"/>
        <v>201948_440_4562342690036</v>
      </c>
      <c r="B668">
        <v>201948</v>
      </c>
      <c r="C668">
        <v>440</v>
      </c>
      <c r="D668" t="s">
        <v>175</v>
      </c>
      <c r="E668" s="9">
        <v>4562342690036</v>
      </c>
      <c r="F668">
        <v>0</v>
      </c>
      <c r="G668">
        <v>0</v>
      </c>
      <c r="H668" t="s">
        <v>20</v>
      </c>
      <c r="I668" t="s">
        <v>19</v>
      </c>
      <c r="J668" t="s">
        <v>329</v>
      </c>
      <c r="K668">
        <v>20</v>
      </c>
      <c r="L668">
        <v>0</v>
      </c>
      <c r="M668">
        <v>0</v>
      </c>
      <c r="N668">
        <v>0</v>
      </c>
    </row>
    <row r="669" spans="1:14" x14ac:dyDescent="0.15">
      <c r="A669" t="str">
        <f t="shared" si="13"/>
        <v>201948_440_4562342690043</v>
      </c>
      <c r="B669">
        <v>201948</v>
      </c>
      <c r="C669">
        <v>440</v>
      </c>
      <c r="D669" t="s">
        <v>175</v>
      </c>
      <c r="E669" s="9">
        <v>4562342690043</v>
      </c>
      <c r="F669">
        <v>0</v>
      </c>
      <c r="G669">
        <v>0</v>
      </c>
      <c r="H669" t="s">
        <v>21</v>
      </c>
      <c r="I669" t="s">
        <v>19</v>
      </c>
      <c r="J669" t="s">
        <v>329</v>
      </c>
      <c r="K669">
        <v>50</v>
      </c>
      <c r="L669">
        <v>0</v>
      </c>
      <c r="M669">
        <v>0</v>
      </c>
      <c r="N669">
        <v>0</v>
      </c>
    </row>
    <row r="670" spans="1:14" x14ac:dyDescent="0.15">
      <c r="A670" t="str">
        <f t="shared" si="13"/>
        <v>201948_440_4562342690050</v>
      </c>
      <c r="B670">
        <v>201948</v>
      </c>
      <c r="C670">
        <v>440</v>
      </c>
      <c r="D670" t="s">
        <v>175</v>
      </c>
      <c r="E670" s="9">
        <v>4562342690050</v>
      </c>
      <c r="F670">
        <v>0</v>
      </c>
      <c r="G670">
        <v>0</v>
      </c>
      <c r="H670" t="s">
        <v>22</v>
      </c>
      <c r="I670" t="s">
        <v>19</v>
      </c>
      <c r="J670" t="s">
        <v>329</v>
      </c>
      <c r="K670">
        <v>20</v>
      </c>
      <c r="L670">
        <v>0</v>
      </c>
      <c r="M670">
        <v>0</v>
      </c>
      <c r="N670">
        <v>0</v>
      </c>
    </row>
    <row r="671" spans="1:14" x14ac:dyDescent="0.15">
      <c r="A671" t="str">
        <f t="shared" si="13"/>
        <v>201948_440_4562342690067</v>
      </c>
      <c r="B671">
        <v>201948</v>
      </c>
      <c r="C671">
        <v>440</v>
      </c>
      <c r="D671" t="s">
        <v>175</v>
      </c>
      <c r="E671" s="9">
        <v>4562342690067</v>
      </c>
      <c r="F671">
        <v>0</v>
      </c>
      <c r="G671">
        <v>0</v>
      </c>
      <c r="H671" t="s">
        <v>23</v>
      </c>
      <c r="I671" t="s">
        <v>19</v>
      </c>
      <c r="J671" t="s">
        <v>329</v>
      </c>
      <c r="K671">
        <v>50</v>
      </c>
      <c r="L671">
        <v>0</v>
      </c>
      <c r="M671">
        <v>0</v>
      </c>
      <c r="N671">
        <v>0</v>
      </c>
    </row>
    <row r="672" spans="1:14" x14ac:dyDescent="0.15">
      <c r="A672" t="str">
        <f t="shared" si="13"/>
        <v>201948_440_4562342690074</v>
      </c>
      <c r="B672">
        <v>201948</v>
      </c>
      <c r="C672">
        <v>440</v>
      </c>
      <c r="D672" t="s">
        <v>175</v>
      </c>
      <c r="E672" s="9">
        <v>4562342690074</v>
      </c>
      <c r="F672">
        <v>0</v>
      </c>
      <c r="G672">
        <v>0</v>
      </c>
      <c r="H672" t="s">
        <v>24</v>
      </c>
      <c r="I672" t="s">
        <v>19</v>
      </c>
      <c r="J672" t="s">
        <v>329</v>
      </c>
      <c r="K672">
        <v>50</v>
      </c>
      <c r="L672">
        <v>0</v>
      </c>
      <c r="M672">
        <v>0</v>
      </c>
      <c r="N672">
        <v>0</v>
      </c>
    </row>
    <row r="673" spans="1:14" x14ac:dyDescent="0.15">
      <c r="A673" t="str">
        <f t="shared" si="13"/>
        <v>201948_440_4562342690081</v>
      </c>
      <c r="B673">
        <v>201948</v>
      </c>
      <c r="C673">
        <v>440</v>
      </c>
      <c r="D673" t="s">
        <v>175</v>
      </c>
      <c r="E673" s="9">
        <v>4562342690081</v>
      </c>
      <c r="F673">
        <v>0</v>
      </c>
      <c r="G673">
        <v>0</v>
      </c>
      <c r="H673" t="s">
        <v>25</v>
      </c>
      <c r="I673" t="s">
        <v>19</v>
      </c>
      <c r="J673" t="s">
        <v>329</v>
      </c>
      <c r="K673">
        <v>20</v>
      </c>
      <c r="L673">
        <v>0</v>
      </c>
      <c r="M673">
        <v>0</v>
      </c>
      <c r="N673">
        <v>0</v>
      </c>
    </row>
    <row r="674" spans="1:14" x14ac:dyDescent="0.15">
      <c r="A674" t="str">
        <f t="shared" si="13"/>
        <v>201948_453_4562342690029</v>
      </c>
      <c r="B674">
        <v>201948</v>
      </c>
      <c r="C674">
        <v>453</v>
      </c>
      <c r="D674" t="s">
        <v>176</v>
      </c>
      <c r="E674" s="9">
        <v>4562342690029</v>
      </c>
      <c r="F674">
        <v>0</v>
      </c>
      <c r="G674">
        <v>0</v>
      </c>
      <c r="H674" t="s">
        <v>18</v>
      </c>
      <c r="I674" t="s">
        <v>19</v>
      </c>
      <c r="J674" t="s">
        <v>329</v>
      </c>
      <c r="K674">
        <v>40</v>
      </c>
      <c r="L674">
        <v>0</v>
      </c>
      <c r="M674">
        <v>0</v>
      </c>
      <c r="N674">
        <v>0</v>
      </c>
    </row>
    <row r="675" spans="1:14" x14ac:dyDescent="0.15">
      <c r="A675" t="str">
        <f t="shared" si="13"/>
        <v>201948_453_4562342690036</v>
      </c>
      <c r="B675">
        <v>201948</v>
      </c>
      <c r="C675">
        <v>453</v>
      </c>
      <c r="D675" t="s">
        <v>176</v>
      </c>
      <c r="E675" s="9">
        <v>4562342690036</v>
      </c>
      <c r="F675">
        <v>0</v>
      </c>
      <c r="G675">
        <v>0</v>
      </c>
      <c r="H675" t="s">
        <v>20</v>
      </c>
      <c r="I675" t="s">
        <v>19</v>
      </c>
      <c r="J675" t="s">
        <v>329</v>
      </c>
      <c r="K675">
        <v>20</v>
      </c>
      <c r="L675">
        <v>0</v>
      </c>
      <c r="M675">
        <v>0</v>
      </c>
      <c r="N675">
        <v>0</v>
      </c>
    </row>
    <row r="676" spans="1:14" x14ac:dyDescent="0.15">
      <c r="A676" t="str">
        <f t="shared" si="13"/>
        <v>201948_453_4562342690043</v>
      </c>
      <c r="B676">
        <v>201948</v>
      </c>
      <c r="C676">
        <v>453</v>
      </c>
      <c r="D676" t="s">
        <v>176</v>
      </c>
      <c r="E676" s="9">
        <v>4562342690043</v>
      </c>
      <c r="F676">
        <v>0</v>
      </c>
      <c r="G676">
        <v>0</v>
      </c>
      <c r="H676" t="s">
        <v>21</v>
      </c>
      <c r="I676" t="s">
        <v>19</v>
      </c>
      <c r="J676" t="s">
        <v>329</v>
      </c>
      <c r="K676">
        <v>50</v>
      </c>
      <c r="L676">
        <v>0</v>
      </c>
      <c r="M676">
        <v>0</v>
      </c>
      <c r="N676">
        <v>0</v>
      </c>
    </row>
    <row r="677" spans="1:14" x14ac:dyDescent="0.15">
      <c r="A677" t="str">
        <f t="shared" si="13"/>
        <v>201948_453_4562342690050</v>
      </c>
      <c r="B677">
        <v>201948</v>
      </c>
      <c r="C677">
        <v>453</v>
      </c>
      <c r="D677" t="s">
        <v>176</v>
      </c>
      <c r="E677" s="9">
        <v>4562342690050</v>
      </c>
      <c r="F677">
        <v>0</v>
      </c>
      <c r="G677">
        <v>0</v>
      </c>
      <c r="H677" t="s">
        <v>22</v>
      </c>
      <c r="I677" t="s">
        <v>19</v>
      </c>
      <c r="J677" t="s">
        <v>329</v>
      </c>
      <c r="K677">
        <v>20</v>
      </c>
      <c r="L677">
        <v>0</v>
      </c>
      <c r="M677">
        <v>0</v>
      </c>
      <c r="N677">
        <v>0</v>
      </c>
    </row>
    <row r="678" spans="1:14" x14ac:dyDescent="0.15">
      <c r="A678" t="str">
        <f t="shared" si="13"/>
        <v>201948_453_4562342690067</v>
      </c>
      <c r="B678">
        <v>201948</v>
      </c>
      <c r="C678">
        <v>453</v>
      </c>
      <c r="D678" t="s">
        <v>176</v>
      </c>
      <c r="E678" s="9">
        <v>4562342690067</v>
      </c>
      <c r="F678">
        <v>0</v>
      </c>
      <c r="G678">
        <v>0</v>
      </c>
      <c r="H678" t="s">
        <v>23</v>
      </c>
      <c r="I678" t="s">
        <v>19</v>
      </c>
      <c r="J678" t="s">
        <v>329</v>
      </c>
      <c r="K678">
        <v>50</v>
      </c>
      <c r="L678">
        <v>0</v>
      </c>
      <c r="M678">
        <v>0</v>
      </c>
      <c r="N678">
        <v>0</v>
      </c>
    </row>
    <row r="679" spans="1:14" x14ac:dyDescent="0.15">
      <c r="A679" t="str">
        <f t="shared" si="13"/>
        <v>201948_453_4562342690074</v>
      </c>
      <c r="B679">
        <v>201948</v>
      </c>
      <c r="C679">
        <v>453</v>
      </c>
      <c r="D679" t="s">
        <v>176</v>
      </c>
      <c r="E679" s="9">
        <v>4562342690074</v>
      </c>
      <c r="F679">
        <v>0</v>
      </c>
      <c r="G679">
        <v>0</v>
      </c>
      <c r="H679" t="s">
        <v>24</v>
      </c>
      <c r="I679" t="s">
        <v>19</v>
      </c>
      <c r="J679" t="s">
        <v>329</v>
      </c>
      <c r="K679">
        <v>50</v>
      </c>
      <c r="L679">
        <v>0</v>
      </c>
      <c r="M679">
        <v>0</v>
      </c>
      <c r="N679">
        <v>0</v>
      </c>
    </row>
    <row r="680" spans="1:14" x14ac:dyDescent="0.15">
      <c r="A680" t="str">
        <f t="shared" si="13"/>
        <v>201948_453_4562342690081</v>
      </c>
      <c r="B680">
        <v>201948</v>
      </c>
      <c r="C680">
        <v>453</v>
      </c>
      <c r="D680" t="s">
        <v>176</v>
      </c>
      <c r="E680" s="9">
        <v>4562342690081</v>
      </c>
      <c r="F680">
        <v>0</v>
      </c>
      <c r="G680">
        <v>0</v>
      </c>
      <c r="H680" t="s">
        <v>25</v>
      </c>
      <c r="I680" t="s">
        <v>19</v>
      </c>
      <c r="J680" t="s">
        <v>329</v>
      </c>
      <c r="K680">
        <v>20</v>
      </c>
      <c r="L680">
        <v>0</v>
      </c>
      <c r="M680">
        <v>0</v>
      </c>
      <c r="N680">
        <v>0</v>
      </c>
    </row>
    <row r="681" spans="1:14" x14ac:dyDescent="0.15">
      <c r="A681" t="str">
        <f t="shared" si="13"/>
        <v>201948_456_4562342690029</v>
      </c>
      <c r="B681">
        <v>201948</v>
      </c>
      <c r="C681">
        <v>456</v>
      </c>
      <c r="D681" t="s">
        <v>177</v>
      </c>
      <c r="E681" s="9">
        <v>4562342690029</v>
      </c>
      <c r="F681">
        <v>0</v>
      </c>
      <c r="G681">
        <v>0</v>
      </c>
      <c r="H681" t="s">
        <v>18</v>
      </c>
      <c r="I681" t="s">
        <v>19</v>
      </c>
      <c r="J681" t="s">
        <v>329</v>
      </c>
      <c r="K681">
        <v>40</v>
      </c>
      <c r="L681">
        <v>0</v>
      </c>
      <c r="M681">
        <v>0</v>
      </c>
      <c r="N681">
        <v>0</v>
      </c>
    </row>
    <row r="682" spans="1:14" x14ac:dyDescent="0.15">
      <c r="A682" t="str">
        <f t="shared" si="13"/>
        <v>201948_456_4562342690036</v>
      </c>
      <c r="B682">
        <v>201948</v>
      </c>
      <c r="C682">
        <v>456</v>
      </c>
      <c r="D682" t="s">
        <v>177</v>
      </c>
      <c r="E682" s="9">
        <v>4562342690036</v>
      </c>
      <c r="F682">
        <v>0</v>
      </c>
      <c r="G682">
        <v>0</v>
      </c>
      <c r="H682" t="s">
        <v>20</v>
      </c>
      <c r="I682" t="s">
        <v>19</v>
      </c>
      <c r="J682" t="s">
        <v>329</v>
      </c>
      <c r="K682">
        <v>20</v>
      </c>
      <c r="L682">
        <v>0</v>
      </c>
      <c r="M682">
        <v>0</v>
      </c>
      <c r="N682">
        <v>0</v>
      </c>
    </row>
    <row r="683" spans="1:14" x14ac:dyDescent="0.15">
      <c r="A683" t="str">
        <f t="shared" si="13"/>
        <v>201948_456_4562342690043</v>
      </c>
      <c r="B683">
        <v>201948</v>
      </c>
      <c r="C683">
        <v>456</v>
      </c>
      <c r="D683" t="s">
        <v>177</v>
      </c>
      <c r="E683" s="9">
        <v>4562342690043</v>
      </c>
      <c r="F683">
        <v>0</v>
      </c>
      <c r="G683">
        <v>0</v>
      </c>
      <c r="H683" t="s">
        <v>21</v>
      </c>
      <c r="I683" t="s">
        <v>19</v>
      </c>
      <c r="J683" t="s">
        <v>329</v>
      </c>
      <c r="K683">
        <v>50</v>
      </c>
      <c r="L683">
        <v>0</v>
      </c>
      <c r="M683">
        <v>0</v>
      </c>
      <c r="N683">
        <v>0</v>
      </c>
    </row>
    <row r="684" spans="1:14" x14ac:dyDescent="0.15">
      <c r="A684" t="str">
        <f t="shared" si="13"/>
        <v>201948_456_4562342690050</v>
      </c>
      <c r="B684">
        <v>201948</v>
      </c>
      <c r="C684">
        <v>456</v>
      </c>
      <c r="D684" t="s">
        <v>177</v>
      </c>
      <c r="E684" s="9">
        <v>4562342690050</v>
      </c>
      <c r="F684">
        <v>0</v>
      </c>
      <c r="G684">
        <v>0</v>
      </c>
      <c r="H684" t="s">
        <v>22</v>
      </c>
      <c r="I684" t="s">
        <v>19</v>
      </c>
      <c r="J684" t="s">
        <v>329</v>
      </c>
      <c r="K684">
        <v>20</v>
      </c>
      <c r="L684">
        <v>0</v>
      </c>
      <c r="M684">
        <v>0</v>
      </c>
      <c r="N684">
        <v>0</v>
      </c>
    </row>
    <row r="685" spans="1:14" x14ac:dyDescent="0.15">
      <c r="A685" t="str">
        <f t="shared" si="13"/>
        <v>201948_456_4562342690067</v>
      </c>
      <c r="B685">
        <v>201948</v>
      </c>
      <c r="C685">
        <v>456</v>
      </c>
      <c r="D685" t="s">
        <v>177</v>
      </c>
      <c r="E685" s="9">
        <v>4562342690067</v>
      </c>
      <c r="F685">
        <v>0</v>
      </c>
      <c r="G685">
        <v>0</v>
      </c>
      <c r="H685" t="s">
        <v>23</v>
      </c>
      <c r="I685" t="s">
        <v>19</v>
      </c>
      <c r="J685" t="s">
        <v>329</v>
      </c>
      <c r="K685">
        <v>50</v>
      </c>
      <c r="L685">
        <v>0</v>
      </c>
      <c r="M685">
        <v>0</v>
      </c>
      <c r="N685">
        <v>0</v>
      </c>
    </row>
    <row r="686" spans="1:14" x14ac:dyDescent="0.15">
      <c r="A686" t="str">
        <f t="shared" si="13"/>
        <v>201948_456_4562342690074</v>
      </c>
      <c r="B686">
        <v>201948</v>
      </c>
      <c r="C686">
        <v>456</v>
      </c>
      <c r="D686" t="s">
        <v>177</v>
      </c>
      <c r="E686" s="9">
        <v>4562342690074</v>
      </c>
      <c r="F686">
        <v>0</v>
      </c>
      <c r="G686">
        <v>0</v>
      </c>
      <c r="H686" t="s">
        <v>24</v>
      </c>
      <c r="I686" t="s">
        <v>19</v>
      </c>
      <c r="J686" t="s">
        <v>329</v>
      </c>
      <c r="K686">
        <v>50</v>
      </c>
      <c r="L686">
        <v>0</v>
      </c>
      <c r="M686">
        <v>0</v>
      </c>
      <c r="N686">
        <v>0</v>
      </c>
    </row>
    <row r="687" spans="1:14" x14ac:dyDescent="0.15">
      <c r="A687" t="str">
        <f t="shared" si="13"/>
        <v>201948_456_4562342690081</v>
      </c>
      <c r="B687">
        <v>201948</v>
      </c>
      <c r="C687">
        <v>456</v>
      </c>
      <c r="D687" t="s">
        <v>177</v>
      </c>
      <c r="E687" s="9">
        <v>4562342690081</v>
      </c>
      <c r="F687">
        <v>0</v>
      </c>
      <c r="G687">
        <v>0</v>
      </c>
      <c r="H687" t="s">
        <v>25</v>
      </c>
      <c r="I687" t="s">
        <v>19</v>
      </c>
      <c r="J687" t="s">
        <v>329</v>
      </c>
      <c r="K687">
        <v>20</v>
      </c>
      <c r="L687">
        <v>0</v>
      </c>
      <c r="M687">
        <v>0</v>
      </c>
      <c r="N687">
        <v>0</v>
      </c>
    </row>
    <row r="688" spans="1:14" x14ac:dyDescent="0.15">
      <c r="A688" t="str">
        <f t="shared" si="13"/>
        <v>201948_457_4562342690029</v>
      </c>
      <c r="B688">
        <v>201948</v>
      </c>
      <c r="C688">
        <v>457</v>
      </c>
      <c r="D688" t="s">
        <v>178</v>
      </c>
      <c r="E688" s="9">
        <v>4562342690029</v>
      </c>
      <c r="F688">
        <v>0</v>
      </c>
      <c r="G688">
        <v>0</v>
      </c>
      <c r="H688" t="s">
        <v>18</v>
      </c>
      <c r="I688" t="s">
        <v>19</v>
      </c>
      <c r="J688" t="s">
        <v>329</v>
      </c>
      <c r="K688">
        <v>40</v>
      </c>
      <c r="L688">
        <v>0</v>
      </c>
      <c r="M688">
        <v>0</v>
      </c>
      <c r="N688">
        <v>0</v>
      </c>
    </row>
    <row r="689" spans="1:14" x14ac:dyDescent="0.15">
      <c r="A689" t="str">
        <f t="shared" si="13"/>
        <v>201948_457_4562342690036</v>
      </c>
      <c r="B689">
        <v>201948</v>
      </c>
      <c r="C689">
        <v>457</v>
      </c>
      <c r="D689" t="s">
        <v>178</v>
      </c>
      <c r="E689" s="9">
        <v>4562342690036</v>
      </c>
      <c r="F689">
        <v>0</v>
      </c>
      <c r="G689">
        <v>0</v>
      </c>
      <c r="H689" t="s">
        <v>20</v>
      </c>
      <c r="I689" t="s">
        <v>19</v>
      </c>
      <c r="J689" t="s">
        <v>329</v>
      </c>
      <c r="K689">
        <v>20</v>
      </c>
      <c r="L689">
        <v>0</v>
      </c>
      <c r="M689">
        <v>0</v>
      </c>
      <c r="N689">
        <v>0</v>
      </c>
    </row>
    <row r="690" spans="1:14" x14ac:dyDescent="0.15">
      <c r="A690" t="str">
        <f t="shared" si="13"/>
        <v>201948_457_4562342690043</v>
      </c>
      <c r="B690">
        <v>201948</v>
      </c>
      <c r="C690">
        <v>457</v>
      </c>
      <c r="D690" t="s">
        <v>178</v>
      </c>
      <c r="E690" s="9">
        <v>4562342690043</v>
      </c>
      <c r="F690">
        <v>0</v>
      </c>
      <c r="G690">
        <v>0</v>
      </c>
      <c r="H690" t="s">
        <v>21</v>
      </c>
      <c r="I690" t="s">
        <v>19</v>
      </c>
      <c r="J690" t="s">
        <v>329</v>
      </c>
      <c r="K690">
        <v>50</v>
      </c>
      <c r="L690">
        <v>0</v>
      </c>
      <c r="M690">
        <v>0</v>
      </c>
      <c r="N690">
        <v>0</v>
      </c>
    </row>
    <row r="691" spans="1:14" x14ac:dyDescent="0.15">
      <c r="A691" t="str">
        <f t="shared" si="13"/>
        <v>201948_457_4562342690050</v>
      </c>
      <c r="B691">
        <v>201948</v>
      </c>
      <c r="C691">
        <v>457</v>
      </c>
      <c r="D691" t="s">
        <v>178</v>
      </c>
      <c r="E691" s="9">
        <v>4562342690050</v>
      </c>
      <c r="F691">
        <v>0</v>
      </c>
      <c r="G691">
        <v>0</v>
      </c>
      <c r="H691" t="s">
        <v>22</v>
      </c>
      <c r="I691" t="s">
        <v>19</v>
      </c>
      <c r="J691" t="s">
        <v>329</v>
      </c>
      <c r="K691">
        <v>20</v>
      </c>
      <c r="L691">
        <v>0</v>
      </c>
      <c r="M691">
        <v>0</v>
      </c>
      <c r="N691">
        <v>0</v>
      </c>
    </row>
    <row r="692" spans="1:14" x14ac:dyDescent="0.15">
      <c r="A692" t="str">
        <f t="shared" si="13"/>
        <v>201948_457_4562342690067</v>
      </c>
      <c r="B692">
        <v>201948</v>
      </c>
      <c r="C692">
        <v>457</v>
      </c>
      <c r="D692" t="s">
        <v>178</v>
      </c>
      <c r="E692" s="9">
        <v>4562342690067</v>
      </c>
      <c r="F692">
        <v>0</v>
      </c>
      <c r="G692">
        <v>0</v>
      </c>
      <c r="H692" t="s">
        <v>23</v>
      </c>
      <c r="I692" t="s">
        <v>19</v>
      </c>
      <c r="J692" t="s">
        <v>329</v>
      </c>
      <c r="K692">
        <v>50</v>
      </c>
      <c r="L692">
        <v>0</v>
      </c>
      <c r="M692">
        <v>0</v>
      </c>
      <c r="N692">
        <v>0</v>
      </c>
    </row>
    <row r="693" spans="1:14" x14ac:dyDescent="0.15">
      <c r="A693" t="str">
        <f t="shared" si="13"/>
        <v>201948_457_4562342690074</v>
      </c>
      <c r="B693">
        <v>201948</v>
      </c>
      <c r="C693">
        <v>457</v>
      </c>
      <c r="D693" t="s">
        <v>178</v>
      </c>
      <c r="E693" s="9">
        <v>4562342690074</v>
      </c>
      <c r="F693">
        <v>0</v>
      </c>
      <c r="G693">
        <v>0</v>
      </c>
      <c r="H693" t="s">
        <v>24</v>
      </c>
      <c r="I693" t="s">
        <v>19</v>
      </c>
      <c r="J693" t="s">
        <v>329</v>
      </c>
      <c r="K693">
        <v>50</v>
      </c>
      <c r="L693">
        <v>0</v>
      </c>
      <c r="M693">
        <v>0</v>
      </c>
      <c r="N693">
        <v>0</v>
      </c>
    </row>
    <row r="694" spans="1:14" x14ac:dyDescent="0.15">
      <c r="A694" t="str">
        <f t="shared" si="13"/>
        <v>201948_457_4562342690081</v>
      </c>
      <c r="B694">
        <v>201948</v>
      </c>
      <c r="C694">
        <v>457</v>
      </c>
      <c r="D694" t="s">
        <v>178</v>
      </c>
      <c r="E694" s="9">
        <v>4562342690081</v>
      </c>
      <c r="F694">
        <v>0</v>
      </c>
      <c r="G694">
        <v>0</v>
      </c>
      <c r="H694" t="s">
        <v>25</v>
      </c>
      <c r="I694" t="s">
        <v>19</v>
      </c>
      <c r="J694" t="s">
        <v>329</v>
      </c>
      <c r="K694">
        <v>20</v>
      </c>
      <c r="L694">
        <v>0</v>
      </c>
      <c r="M694">
        <v>0</v>
      </c>
      <c r="N694">
        <v>0</v>
      </c>
    </row>
    <row r="695" spans="1:14" x14ac:dyDescent="0.15">
      <c r="A695" t="str">
        <f t="shared" si="13"/>
        <v>201948_463_4562342690029</v>
      </c>
      <c r="B695">
        <v>201948</v>
      </c>
      <c r="C695">
        <v>463</v>
      </c>
      <c r="D695" t="s">
        <v>179</v>
      </c>
      <c r="E695" s="9">
        <v>4562342690029</v>
      </c>
      <c r="F695">
        <v>0</v>
      </c>
      <c r="G695">
        <v>0</v>
      </c>
      <c r="H695" t="s">
        <v>18</v>
      </c>
      <c r="I695" t="s">
        <v>19</v>
      </c>
      <c r="J695" t="s">
        <v>329</v>
      </c>
      <c r="K695">
        <v>40</v>
      </c>
      <c r="L695">
        <v>0</v>
      </c>
      <c r="M695">
        <v>0</v>
      </c>
      <c r="N695">
        <v>0</v>
      </c>
    </row>
    <row r="696" spans="1:14" x14ac:dyDescent="0.15">
      <c r="A696" t="str">
        <f t="shared" si="13"/>
        <v>201948_463_4562342690036</v>
      </c>
      <c r="B696">
        <v>201948</v>
      </c>
      <c r="C696">
        <v>463</v>
      </c>
      <c r="D696" t="s">
        <v>179</v>
      </c>
      <c r="E696" s="9">
        <v>4562342690036</v>
      </c>
      <c r="F696">
        <v>0</v>
      </c>
      <c r="G696">
        <v>0</v>
      </c>
      <c r="H696" t="s">
        <v>20</v>
      </c>
      <c r="I696" t="s">
        <v>19</v>
      </c>
      <c r="J696" t="s">
        <v>329</v>
      </c>
      <c r="K696">
        <v>20</v>
      </c>
      <c r="L696">
        <v>0</v>
      </c>
      <c r="M696">
        <v>0</v>
      </c>
      <c r="N696">
        <v>0</v>
      </c>
    </row>
    <row r="697" spans="1:14" x14ac:dyDescent="0.15">
      <c r="A697" t="str">
        <f t="shared" si="13"/>
        <v>201948_463_4562342690043</v>
      </c>
      <c r="B697">
        <v>201948</v>
      </c>
      <c r="C697">
        <v>463</v>
      </c>
      <c r="D697" t="s">
        <v>179</v>
      </c>
      <c r="E697" s="9">
        <v>4562342690043</v>
      </c>
      <c r="F697">
        <v>0</v>
      </c>
      <c r="G697">
        <v>0</v>
      </c>
      <c r="H697" t="s">
        <v>21</v>
      </c>
      <c r="I697" t="s">
        <v>19</v>
      </c>
      <c r="J697" t="s">
        <v>329</v>
      </c>
      <c r="K697">
        <v>50</v>
      </c>
      <c r="L697">
        <v>0</v>
      </c>
      <c r="M697">
        <v>0</v>
      </c>
      <c r="N697">
        <v>0</v>
      </c>
    </row>
    <row r="698" spans="1:14" x14ac:dyDescent="0.15">
      <c r="A698" t="str">
        <f t="shared" si="13"/>
        <v>201948_463_4562342690050</v>
      </c>
      <c r="B698">
        <v>201948</v>
      </c>
      <c r="C698">
        <v>463</v>
      </c>
      <c r="D698" t="s">
        <v>179</v>
      </c>
      <c r="E698" s="9">
        <v>4562342690050</v>
      </c>
      <c r="F698">
        <v>0</v>
      </c>
      <c r="G698">
        <v>0</v>
      </c>
      <c r="H698" t="s">
        <v>22</v>
      </c>
      <c r="I698" t="s">
        <v>19</v>
      </c>
      <c r="J698" t="s">
        <v>329</v>
      </c>
      <c r="K698">
        <v>20</v>
      </c>
      <c r="L698">
        <v>0</v>
      </c>
      <c r="M698">
        <v>0</v>
      </c>
      <c r="N698">
        <v>0</v>
      </c>
    </row>
    <row r="699" spans="1:14" x14ac:dyDescent="0.15">
      <c r="A699" t="str">
        <f t="shared" si="13"/>
        <v>201948_463_4562342690067</v>
      </c>
      <c r="B699">
        <v>201948</v>
      </c>
      <c r="C699">
        <v>463</v>
      </c>
      <c r="D699" t="s">
        <v>179</v>
      </c>
      <c r="E699" s="9">
        <v>4562342690067</v>
      </c>
      <c r="F699">
        <v>0</v>
      </c>
      <c r="G699">
        <v>0</v>
      </c>
      <c r="H699" t="s">
        <v>23</v>
      </c>
      <c r="I699" t="s">
        <v>19</v>
      </c>
      <c r="J699" t="s">
        <v>329</v>
      </c>
      <c r="K699">
        <v>50</v>
      </c>
      <c r="L699">
        <v>0</v>
      </c>
      <c r="M699">
        <v>0</v>
      </c>
      <c r="N699">
        <v>0</v>
      </c>
    </row>
    <row r="700" spans="1:14" x14ac:dyDescent="0.15">
      <c r="A700" t="str">
        <f t="shared" si="13"/>
        <v>201948_463_4562342690074</v>
      </c>
      <c r="B700">
        <v>201948</v>
      </c>
      <c r="C700">
        <v>463</v>
      </c>
      <c r="D700" t="s">
        <v>179</v>
      </c>
      <c r="E700" s="9">
        <v>4562342690074</v>
      </c>
      <c r="F700">
        <v>0</v>
      </c>
      <c r="G700">
        <v>0</v>
      </c>
      <c r="H700" t="s">
        <v>24</v>
      </c>
      <c r="I700" t="s">
        <v>19</v>
      </c>
      <c r="J700" t="s">
        <v>329</v>
      </c>
      <c r="K700">
        <v>50</v>
      </c>
      <c r="L700">
        <v>0</v>
      </c>
      <c r="M700">
        <v>0</v>
      </c>
      <c r="N700">
        <v>0</v>
      </c>
    </row>
    <row r="701" spans="1:14" x14ac:dyDescent="0.15">
      <c r="A701" t="str">
        <f t="shared" si="13"/>
        <v>201948_463_4562342690081</v>
      </c>
      <c r="B701">
        <v>201948</v>
      </c>
      <c r="C701">
        <v>463</v>
      </c>
      <c r="D701" t="s">
        <v>179</v>
      </c>
      <c r="E701" s="9">
        <v>4562342690081</v>
      </c>
      <c r="F701">
        <v>0</v>
      </c>
      <c r="G701">
        <v>0</v>
      </c>
      <c r="H701" t="s">
        <v>25</v>
      </c>
      <c r="I701" t="s">
        <v>19</v>
      </c>
      <c r="J701" t="s">
        <v>329</v>
      </c>
      <c r="K701">
        <v>20</v>
      </c>
      <c r="L701">
        <v>0</v>
      </c>
      <c r="M701">
        <v>0</v>
      </c>
      <c r="N701">
        <v>0</v>
      </c>
    </row>
    <row r="702" spans="1:14" x14ac:dyDescent="0.15">
      <c r="A702" t="str">
        <f t="shared" si="13"/>
        <v>201949_5_4562342690029</v>
      </c>
      <c r="B702">
        <v>201949</v>
      </c>
      <c r="C702">
        <v>5</v>
      </c>
      <c r="D702" t="s">
        <v>130</v>
      </c>
      <c r="E702" s="9">
        <v>4562342690029</v>
      </c>
      <c r="F702">
        <v>0</v>
      </c>
      <c r="G702">
        <v>0</v>
      </c>
      <c r="H702" t="s">
        <v>18</v>
      </c>
      <c r="I702" t="s">
        <v>19</v>
      </c>
      <c r="J702" t="s">
        <v>329</v>
      </c>
      <c r="K702">
        <v>30</v>
      </c>
      <c r="L702">
        <v>7</v>
      </c>
      <c r="M702">
        <v>0</v>
      </c>
      <c r="N702">
        <v>0</v>
      </c>
    </row>
    <row r="703" spans="1:14" x14ac:dyDescent="0.15">
      <c r="A703" t="str">
        <f t="shared" si="13"/>
        <v>201949_5_4562342690036</v>
      </c>
      <c r="B703">
        <v>201949</v>
      </c>
      <c r="C703">
        <v>5</v>
      </c>
      <c r="D703" t="s">
        <v>130</v>
      </c>
      <c r="E703" s="9">
        <v>4562342690036</v>
      </c>
      <c r="F703">
        <v>0</v>
      </c>
      <c r="G703">
        <v>0</v>
      </c>
      <c r="H703" t="s">
        <v>20</v>
      </c>
      <c r="I703" t="s">
        <v>19</v>
      </c>
      <c r="J703" t="s">
        <v>329</v>
      </c>
      <c r="K703">
        <v>17</v>
      </c>
      <c r="L703">
        <v>2</v>
      </c>
      <c r="M703">
        <v>0</v>
      </c>
      <c r="N703">
        <v>0</v>
      </c>
    </row>
    <row r="704" spans="1:14" x14ac:dyDescent="0.15">
      <c r="A704" t="str">
        <f t="shared" si="13"/>
        <v>201949_5_4562342690043</v>
      </c>
      <c r="B704">
        <v>201949</v>
      </c>
      <c r="C704">
        <v>5</v>
      </c>
      <c r="D704" t="s">
        <v>130</v>
      </c>
      <c r="E704" s="9">
        <v>4562342690043</v>
      </c>
      <c r="F704">
        <v>0</v>
      </c>
      <c r="G704">
        <v>0</v>
      </c>
      <c r="H704" t="s">
        <v>21</v>
      </c>
      <c r="I704" t="s">
        <v>19</v>
      </c>
      <c r="J704" t="s">
        <v>329</v>
      </c>
      <c r="K704">
        <v>45</v>
      </c>
      <c r="L704">
        <v>4</v>
      </c>
      <c r="M704">
        <v>0</v>
      </c>
      <c r="N704">
        <v>0</v>
      </c>
    </row>
    <row r="705" spans="1:14" x14ac:dyDescent="0.15">
      <c r="A705" t="str">
        <f t="shared" si="13"/>
        <v>201949_5_4562342690050</v>
      </c>
      <c r="B705">
        <v>201949</v>
      </c>
      <c r="C705">
        <v>5</v>
      </c>
      <c r="D705" t="s">
        <v>130</v>
      </c>
      <c r="E705" s="9">
        <v>4562342690050</v>
      </c>
      <c r="F705">
        <v>0</v>
      </c>
      <c r="G705">
        <v>0</v>
      </c>
      <c r="H705" t="s">
        <v>22</v>
      </c>
      <c r="I705" t="s">
        <v>19</v>
      </c>
      <c r="J705" t="s">
        <v>329</v>
      </c>
      <c r="K705">
        <v>18</v>
      </c>
      <c r="L705">
        <v>2</v>
      </c>
      <c r="M705">
        <v>0</v>
      </c>
      <c r="N705">
        <v>0</v>
      </c>
    </row>
    <row r="706" spans="1:14" x14ac:dyDescent="0.15">
      <c r="A706" t="str">
        <f t="shared" si="13"/>
        <v>201949_5_4562342690067</v>
      </c>
      <c r="B706">
        <v>201949</v>
      </c>
      <c r="C706">
        <v>5</v>
      </c>
      <c r="D706" t="s">
        <v>130</v>
      </c>
      <c r="E706" s="9">
        <v>4562342690067</v>
      </c>
      <c r="F706">
        <v>0</v>
      </c>
      <c r="G706">
        <v>0</v>
      </c>
      <c r="H706" t="s">
        <v>23</v>
      </c>
      <c r="I706" t="s">
        <v>19</v>
      </c>
      <c r="J706" t="s">
        <v>329</v>
      </c>
      <c r="K706">
        <v>43</v>
      </c>
      <c r="L706">
        <v>5</v>
      </c>
      <c r="M706">
        <v>0</v>
      </c>
      <c r="N706">
        <v>0</v>
      </c>
    </row>
    <row r="707" spans="1:14" x14ac:dyDescent="0.15">
      <c r="A707" t="str">
        <f t="shared" si="13"/>
        <v>201949_5_4562342690074</v>
      </c>
      <c r="B707">
        <v>201949</v>
      </c>
      <c r="C707">
        <v>5</v>
      </c>
      <c r="D707" t="s">
        <v>130</v>
      </c>
      <c r="E707" s="9">
        <v>4562342690074</v>
      </c>
      <c r="F707">
        <v>0</v>
      </c>
      <c r="G707">
        <v>0</v>
      </c>
      <c r="H707" t="s">
        <v>24</v>
      </c>
      <c r="I707" t="s">
        <v>19</v>
      </c>
      <c r="J707" t="s">
        <v>329</v>
      </c>
      <c r="K707">
        <v>46</v>
      </c>
      <c r="L707">
        <v>2</v>
      </c>
      <c r="M707">
        <v>0</v>
      </c>
      <c r="N707">
        <v>0</v>
      </c>
    </row>
    <row r="708" spans="1:14" x14ac:dyDescent="0.15">
      <c r="A708" t="str">
        <f t="shared" si="13"/>
        <v>201949_5_4562342690081</v>
      </c>
      <c r="B708">
        <v>201949</v>
      </c>
      <c r="C708">
        <v>5</v>
      </c>
      <c r="D708" t="s">
        <v>130</v>
      </c>
      <c r="E708" s="9">
        <v>4562342690081</v>
      </c>
      <c r="F708">
        <v>0</v>
      </c>
      <c r="G708">
        <v>0</v>
      </c>
      <c r="H708" t="s">
        <v>25</v>
      </c>
      <c r="I708" t="s">
        <v>19</v>
      </c>
      <c r="J708" t="s">
        <v>329</v>
      </c>
      <c r="K708">
        <v>17</v>
      </c>
      <c r="L708">
        <v>3</v>
      </c>
      <c r="M708">
        <v>0</v>
      </c>
      <c r="N708">
        <v>0</v>
      </c>
    </row>
    <row r="709" spans="1:14" x14ac:dyDescent="0.15">
      <c r="A709" t="str">
        <f t="shared" si="13"/>
        <v>201949_11_4562342690029</v>
      </c>
      <c r="B709">
        <v>201949</v>
      </c>
      <c r="C709">
        <v>11</v>
      </c>
      <c r="D709" t="s">
        <v>131</v>
      </c>
      <c r="E709" s="9">
        <v>4562342690029</v>
      </c>
      <c r="F709">
        <v>0</v>
      </c>
      <c r="G709">
        <v>0</v>
      </c>
      <c r="H709" t="s">
        <v>18</v>
      </c>
      <c r="I709" t="s">
        <v>19</v>
      </c>
      <c r="J709" t="s">
        <v>329</v>
      </c>
      <c r="K709">
        <v>36</v>
      </c>
      <c r="L709">
        <v>3</v>
      </c>
      <c r="M709">
        <v>0</v>
      </c>
      <c r="N709">
        <v>0</v>
      </c>
    </row>
    <row r="710" spans="1:14" x14ac:dyDescent="0.15">
      <c r="A710" t="str">
        <f t="shared" si="13"/>
        <v>201949_11_4562342690036</v>
      </c>
      <c r="B710">
        <v>201949</v>
      </c>
      <c r="C710">
        <v>11</v>
      </c>
      <c r="D710" t="s">
        <v>131</v>
      </c>
      <c r="E710" s="9">
        <v>4562342690036</v>
      </c>
      <c r="F710">
        <v>0</v>
      </c>
      <c r="G710">
        <v>0</v>
      </c>
      <c r="H710" t="s">
        <v>20</v>
      </c>
      <c r="I710" t="s">
        <v>19</v>
      </c>
      <c r="J710" t="s">
        <v>329</v>
      </c>
      <c r="K710">
        <v>20</v>
      </c>
      <c r="L710">
        <v>0</v>
      </c>
      <c r="M710">
        <v>0</v>
      </c>
      <c r="N710">
        <v>0</v>
      </c>
    </row>
    <row r="711" spans="1:14" x14ac:dyDescent="0.15">
      <c r="A711" t="str">
        <f t="shared" si="13"/>
        <v>201949_11_4562342690043</v>
      </c>
      <c r="B711">
        <v>201949</v>
      </c>
      <c r="C711">
        <v>11</v>
      </c>
      <c r="D711" t="s">
        <v>131</v>
      </c>
      <c r="E711" s="9">
        <v>4562342690043</v>
      </c>
      <c r="F711">
        <v>0</v>
      </c>
      <c r="G711">
        <v>0</v>
      </c>
      <c r="H711" t="s">
        <v>21</v>
      </c>
      <c r="I711" t="s">
        <v>19</v>
      </c>
      <c r="J711" t="s">
        <v>329</v>
      </c>
      <c r="K711">
        <v>44</v>
      </c>
      <c r="L711">
        <v>4</v>
      </c>
      <c r="M711">
        <v>0</v>
      </c>
      <c r="N711">
        <v>0</v>
      </c>
    </row>
    <row r="712" spans="1:14" x14ac:dyDescent="0.15">
      <c r="A712" t="str">
        <f t="shared" si="13"/>
        <v>201949_11_4562342690050</v>
      </c>
      <c r="B712">
        <v>201949</v>
      </c>
      <c r="C712">
        <v>11</v>
      </c>
      <c r="D712" t="s">
        <v>131</v>
      </c>
      <c r="E712" s="9">
        <v>4562342690050</v>
      </c>
      <c r="F712">
        <v>0</v>
      </c>
      <c r="G712">
        <v>0</v>
      </c>
      <c r="H712" t="s">
        <v>22</v>
      </c>
      <c r="I712" t="s">
        <v>19</v>
      </c>
      <c r="J712" t="s">
        <v>329</v>
      </c>
      <c r="K712">
        <v>20</v>
      </c>
      <c r="L712">
        <v>0</v>
      </c>
      <c r="M712">
        <v>0</v>
      </c>
      <c r="N712">
        <v>0</v>
      </c>
    </row>
    <row r="713" spans="1:14" x14ac:dyDescent="0.15">
      <c r="A713" t="str">
        <f t="shared" si="13"/>
        <v>201949_11_4562342690067</v>
      </c>
      <c r="B713">
        <v>201949</v>
      </c>
      <c r="C713">
        <v>11</v>
      </c>
      <c r="D713" t="s">
        <v>131</v>
      </c>
      <c r="E713" s="9">
        <v>4562342690067</v>
      </c>
      <c r="F713">
        <v>0</v>
      </c>
      <c r="G713">
        <v>0</v>
      </c>
      <c r="H713" t="s">
        <v>23</v>
      </c>
      <c r="I713" t="s">
        <v>19</v>
      </c>
      <c r="J713" t="s">
        <v>329</v>
      </c>
      <c r="K713">
        <v>50</v>
      </c>
      <c r="L713">
        <v>0</v>
      </c>
      <c r="M713">
        <v>0</v>
      </c>
      <c r="N713">
        <v>0</v>
      </c>
    </row>
    <row r="714" spans="1:14" x14ac:dyDescent="0.15">
      <c r="A714" t="str">
        <f t="shared" si="13"/>
        <v>201949_11_4562342690074</v>
      </c>
      <c r="B714">
        <v>201949</v>
      </c>
      <c r="C714">
        <v>11</v>
      </c>
      <c r="D714" t="s">
        <v>131</v>
      </c>
      <c r="E714" s="9">
        <v>4562342690074</v>
      </c>
      <c r="F714">
        <v>0</v>
      </c>
      <c r="G714">
        <v>0</v>
      </c>
      <c r="H714" t="s">
        <v>24</v>
      </c>
      <c r="I714" t="s">
        <v>19</v>
      </c>
      <c r="J714" t="s">
        <v>329</v>
      </c>
      <c r="K714">
        <v>43</v>
      </c>
      <c r="L714">
        <v>5</v>
      </c>
      <c r="M714">
        <v>0</v>
      </c>
      <c r="N714">
        <v>0</v>
      </c>
    </row>
    <row r="715" spans="1:14" x14ac:dyDescent="0.15">
      <c r="A715" t="str">
        <f t="shared" si="13"/>
        <v>201949_11_4562342690081</v>
      </c>
      <c r="B715">
        <v>201949</v>
      </c>
      <c r="C715">
        <v>11</v>
      </c>
      <c r="D715" t="s">
        <v>131</v>
      </c>
      <c r="E715" s="9">
        <v>4562342690081</v>
      </c>
      <c r="F715">
        <v>0</v>
      </c>
      <c r="G715">
        <v>0</v>
      </c>
      <c r="H715" t="s">
        <v>25</v>
      </c>
      <c r="I715" t="s">
        <v>19</v>
      </c>
      <c r="J715" t="s">
        <v>329</v>
      </c>
      <c r="K715">
        <v>16</v>
      </c>
      <c r="L715">
        <v>3</v>
      </c>
      <c r="M715">
        <v>0</v>
      </c>
      <c r="N715">
        <v>0</v>
      </c>
    </row>
    <row r="716" spans="1:14" x14ac:dyDescent="0.15">
      <c r="A716" t="str">
        <f t="shared" si="13"/>
        <v>201949_12_4562342690029</v>
      </c>
      <c r="B716">
        <v>201949</v>
      </c>
      <c r="C716">
        <v>12</v>
      </c>
      <c r="D716" t="s">
        <v>132</v>
      </c>
      <c r="E716" s="9">
        <v>4562342690029</v>
      </c>
      <c r="F716">
        <v>0</v>
      </c>
      <c r="G716">
        <v>0</v>
      </c>
      <c r="H716" t="s">
        <v>18</v>
      </c>
      <c r="I716" t="s">
        <v>19</v>
      </c>
      <c r="J716" t="s">
        <v>329</v>
      </c>
      <c r="K716">
        <v>40</v>
      </c>
      <c r="L716">
        <v>0</v>
      </c>
      <c r="M716">
        <v>0</v>
      </c>
      <c r="N716">
        <v>0</v>
      </c>
    </row>
    <row r="717" spans="1:14" x14ac:dyDescent="0.15">
      <c r="A717" t="str">
        <f t="shared" si="13"/>
        <v>201949_12_4562342690036</v>
      </c>
      <c r="B717">
        <v>201949</v>
      </c>
      <c r="C717">
        <v>12</v>
      </c>
      <c r="D717" t="s">
        <v>132</v>
      </c>
      <c r="E717" s="9">
        <v>4562342690036</v>
      </c>
      <c r="F717">
        <v>0</v>
      </c>
      <c r="G717">
        <v>0</v>
      </c>
      <c r="H717" t="s">
        <v>20</v>
      </c>
      <c r="I717" t="s">
        <v>19</v>
      </c>
      <c r="J717" t="s">
        <v>329</v>
      </c>
      <c r="K717">
        <v>20</v>
      </c>
      <c r="L717">
        <v>0</v>
      </c>
      <c r="M717">
        <v>0</v>
      </c>
      <c r="N717">
        <v>0</v>
      </c>
    </row>
    <row r="718" spans="1:14" x14ac:dyDescent="0.15">
      <c r="A718" t="str">
        <f t="shared" si="13"/>
        <v>201949_12_4562342690043</v>
      </c>
      <c r="B718">
        <v>201949</v>
      </c>
      <c r="C718">
        <v>12</v>
      </c>
      <c r="D718" t="s">
        <v>132</v>
      </c>
      <c r="E718" s="9">
        <v>4562342690043</v>
      </c>
      <c r="F718">
        <v>0</v>
      </c>
      <c r="G718">
        <v>0</v>
      </c>
      <c r="H718" t="s">
        <v>21</v>
      </c>
      <c r="I718" t="s">
        <v>19</v>
      </c>
      <c r="J718" t="s">
        <v>329</v>
      </c>
      <c r="K718">
        <v>50</v>
      </c>
      <c r="L718">
        <v>0</v>
      </c>
      <c r="M718">
        <v>0</v>
      </c>
      <c r="N718">
        <v>0</v>
      </c>
    </row>
    <row r="719" spans="1:14" x14ac:dyDescent="0.15">
      <c r="A719" t="str">
        <f t="shared" si="13"/>
        <v>201949_12_4562342690050</v>
      </c>
      <c r="B719">
        <v>201949</v>
      </c>
      <c r="C719">
        <v>12</v>
      </c>
      <c r="D719" t="s">
        <v>132</v>
      </c>
      <c r="E719" s="9">
        <v>4562342690050</v>
      </c>
      <c r="F719">
        <v>0</v>
      </c>
      <c r="G719">
        <v>0</v>
      </c>
      <c r="H719" t="s">
        <v>22</v>
      </c>
      <c r="I719" t="s">
        <v>19</v>
      </c>
      <c r="J719" t="s">
        <v>329</v>
      </c>
      <c r="K719">
        <v>18</v>
      </c>
      <c r="L719">
        <v>2</v>
      </c>
      <c r="M719">
        <v>0</v>
      </c>
      <c r="N719">
        <v>0</v>
      </c>
    </row>
    <row r="720" spans="1:14" x14ac:dyDescent="0.15">
      <c r="A720" t="str">
        <f t="shared" si="13"/>
        <v>201949_12_4562342690067</v>
      </c>
      <c r="B720">
        <v>201949</v>
      </c>
      <c r="C720">
        <v>12</v>
      </c>
      <c r="D720" t="s">
        <v>132</v>
      </c>
      <c r="E720" s="9">
        <v>4562342690067</v>
      </c>
      <c r="F720">
        <v>0</v>
      </c>
      <c r="G720">
        <v>0</v>
      </c>
      <c r="H720" t="s">
        <v>23</v>
      </c>
      <c r="I720" t="s">
        <v>19</v>
      </c>
      <c r="J720" t="s">
        <v>329</v>
      </c>
      <c r="K720">
        <v>50</v>
      </c>
      <c r="L720">
        <v>0</v>
      </c>
      <c r="M720">
        <v>0</v>
      </c>
      <c r="N720">
        <v>0</v>
      </c>
    </row>
    <row r="721" spans="1:14" x14ac:dyDescent="0.15">
      <c r="A721" t="str">
        <f t="shared" si="13"/>
        <v>201949_12_4562342690074</v>
      </c>
      <c r="B721">
        <v>201949</v>
      </c>
      <c r="C721">
        <v>12</v>
      </c>
      <c r="D721" t="s">
        <v>132</v>
      </c>
      <c r="E721" s="9">
        <v>4562342690074</v>
      </c>
      <c r="F721">
        <v>0</v>
      </c>
      <c r="G721">
        <v>0</v>
      </c>
      <c r="H721" t="s">
        <v>24</v>
      </c>
      <c r="I721" t="s">
        <v>19</v>
      </c>
      <c r="J721" t="s">
        <v>329</v>
      </c>
      <c r="K721">
        <v>50</v>
      </c>
      <c r="L721">
        <v>0</v>
      </c>
      <c r="M721">
        <v>0</v>
      </c>
      <c r="N721">
        <v>0</v>
      </c>
    </row>
    <row r="722" spans="1:14" x14ac:dyDescent="0.15">
      <c r="A722" t="str">
        <f t="shared" si="13"/>
        <v>201949_12_4562342690081</v>
      </c>
      <c r="B722">
        <v>201949</v>
      </c>
      <c r="C722">
        <v>12</v>
      </c>
      <c r="D722" t="s">
        <v>132</v>
      </c>
      <c r="E722" s="9">
        <v>4562342690081</v>
      </c>
      <c r="F722">
        <v>0</v>
      </c>
      <c r="G722">
        <v>0</v>
      </c>
      <c r="H722" t="s">
        <v>25</v>
      </c>
      <c r="I722" t="s">
        <v>19</v>
      </c>
      <c r="J722" t="s">
        <v>329</v>
      </c>
      <c r="K722">
        <v>20</v>
      </c>
      <c r="L722">
        <v>0</v>
      </c>
      <c r="M722">
        <v>0</v>
      </c>
      <c r="N722">
        <v>0</v>
      </c>
    </row>
    <row r="723" spans="1:14" x14ac:dyDescent="0.15">
      <c r="A723" t="str">
        <f t="shared" si="13"/>
        <v>201949_16_4562342690029</v>
      </c>
      <c r="B723">
        <v>201949</v>
      </c>
      <c r="C723">
        <v>16</v>
      </c>
      <c r="D723" t="s">
        <v>133</v>
      </c>
      <c r="E723" s="9">
        <v>4562342690029</v>
      </c>
      <c r="F723">
        <v>0</v>
      </c>
      <c r="G723">
        <v>0</v>
      </c>
      <c r="H723" t="s">
        <v>18</v>
      </c>
      <c r="I723" t="s">
        <v>19</v>
      </c>
      <c r="J723" t="s">
        <v>329</v>
      </c>
      <c r="K723">
        <v>40</v>
      </c>
      <c r="L723">
        <v>0</v>
      </c>
      <c r="M723">
        <v>0</v>
      </c>
      <c r="N723">
        <v>0</v>
      </c>
    </row>
    <row r="724" spans="1:14" x14ac:dyDescent="0.15">
      <c r="A724" t="str">
        <f t="shared" si="13"/>
        <v>201949_16_4562342690036</v>
      </c>
      <c r="B724">
        <v>201949</v>
      </c>
      <c r="C724">
        <v>16</v>
      </c>
      <c r="D724" t="s">
        <v>133</v>
      </c>
      <c r="E724" s="9">
        <v>4562342690036</v>
      </c>
      <c r="F724">
        <v>0</v>
      </c>
      <c r="G724">
        <v>0</v>
      </c>
      <c r="H724" t="s">
        <v>20</v>
      </c>
      <c r="I724" t="s">
        <v>19</v>
      </c>
      <c r="J724" t="s">
        <v>329</v>
      </c>
      <c r="K724">
        <v>20</v>
      </c>
      <c r="L724">
        <v>0</v>
      </c>
      <c r="M724">
        <v>0</v>
      </c>
      <c r="N724">
        <v>0</v>
      </c>
    </row>
    <row r="725" spans="1:14" x14ac:dyDescent="0.15">
      <c r="A725" t="str">
        <f t="shared" si="13"/>
        <v>201949_16_4562342690043</v>
      </c>
      <c r="B725">
        <v>201949</v>
      </c>
      <c r="C725">
        <v>16</v>
      </c>
      <c r="D725" t="s">
        <v>133</v>
      </c>
      <c r="E725" s="9">
        <v>4562342690043</v>
      </c>
      <c r="F725">
        <v>0</v>
      </c>
      <c r="G725">
        <v>0</v>
      </c>
      <c r="H725" t="s">
        <v>21</v>
      </c>
      <c r="I725" t="s">
        <v>19</v>
      </c>
      <c r="J725" t="s">
        <v>329</v>
      </c>
      <c r="K725">
        <v>50</v>
      </c>
      <c r="L725">
        <v>0</v>
      </c>
      <c r="M725">
        <v>0</v>
      </c>
      <c r="N725">
        <v>0</v>
      </c>
    </row>
    <row r="726" spans="1:14" x14ac:dyDescent="0.15">
      <c r="A726" t="str">
        <f t="shared" si="13"/>
        <v>201949_16_4562342690050</v>
      </c>
      <c r="B726">
        <v>201949</v>
      </c>
      <c r="C726">
        <v>16</v>
      </c>
      <c r="D726" t="s">
        <v>133</v>
      </c>
      <c r="E726" s="9">
        <v>4562342690050</v>
      </c>
      <c r="F726">
        <v>0</v>
      </c>
      <c r="G726">
        <v>0</v>
      </c>
      <c r="H726" t="s">
        <v>22</v>
      </c>
      <c r="I726" t="s">
        <v>19</v>
      </c>
      <c r="J726" t="s">
        <v>329</v>
      </c>
      <c r="K726">
        <v>20</v>
      </c>
      <c r="L726">
        <v>0</v>
      </c>
      <c r="M726">
        <v>0</v>
      </c>
      <c r="N726">
        <v>0</v>
      </c>
    </row>
    <row r="727" spans="1:14" x14ac:dyDescent="0.15">
      <c r="A727" t="str">
        <f t="shared" si="13"/>
        <v>201949_16_4562342690067</v>
      </c>
      <c r="B727">
        <v>201949</v>
      </c>
      <c r="C727">
        <v>16</v>
      </c>
      <c r="D727" t="s">
        <v>133</v>
      </c>
      <c r="E727" s="9">
        <v>4562342690067</v>
      </c>
      <c r="F727">
        <v>0</v>
      </c>
      <c r="G727">
        <v>0</v>
      </c>
      <c r="H727" t="s">
        <v>23</v>
      </c>
      <c r="I727" t="s">
        <v>19</v>
      </c>
      <c r="J727" t="s">
        <v>329</v>
      </c>
      <c r="K727">
        <v>45</v>
      </c>
      <c r="L727">
        <v>5</v>
      </c>
      <c r="M727">
        <v>0</v>
      </c>
      <c r="N727">
        <v>0</v>
      </c>
    </row>
    <row r="728" spans="1:14" x14ac:dyDescent="0.15">
      <c r="A728" t="str">
        <f t="shared" si="13"/>
        <v>201949_16_4562342690074</v>
      </c>
      <c r="B728">
        <v>201949</v>
      </c>
      <c r="C728">
        <v>16</v>
      </c>
      <c r="D728" t="s">
        <v>133</v>
      </c>
      <c r="E728" s="9">
        <v>4562342690074</v>
      </c>
      <c r="F728">
        <v>0</v>
      </c>
      <c r="G728">
        <v>0</v>
      </c>
      <c r="H728" t="s">
        <v>24</v>
      </c>
      <c r="I728" t="s">
        <v>19</v>
      </c>
      <c r="J728" t="s">
        <v>329</v>
      </c>
      <c r="K728">
        <v>50</v>
      </c>
      <c r="L728">
        <v>0</v>
      </c>
      <c r="M728">
        <v>0</v>
      </c>
      <c r="N728">
        <v>0</v>
      </c>
    </row>
    <row r="729" spans="1:14" x14ac:dyDescent="0.15">
      <c r="A729" t="str">
        <f t="shared" ref="A729:A792" si="14">B729&amp;"_"&amp;C729&amp;"_"&amp;E729</f>
        <v>201949_16_4562342690081</v>
      </c>
      <c r="B729">
        <v>201949</v>
      </c>
      <c r="C729">
        <v>16</v>
      </c>
      <c r="D729" t="s">
        <v>133</v>
      </c>
      <c r="E729" s="9">
        <v>4562342690081</v>
      </c>
      <c r="F729">
        <v>0</v>
      </c>
      <c r="G729">
        <v>0</v>
      </c>
      <c r="H729" t="s">
        <v>25</v>
      </c>
      <c r="I729" t="s">
        <v>19</v>
      </c>
      <c r="J729" t="s">
        <v>329</v>
      </c>
      <c r="K729">
        <v>20</v>
      </c>
      <c r="L729">
        <v>0</v>
      </c>
      <c r="M729">
        <v>0</v>
      </c>
      <c r="N729">
        <v>0</v>
      </c>
    </row>
    <row r="730" spans="1:14" x14ac:dyDescent="0.15">
      <c r="A730" t="str">
        <f t="shared" si="14"/>
        <v>201949_17_4562342690029</v>
      </c>
      <c r="B730">
        <v>201949</v>
      </c>
      <c r="C730">
        <v>17</v>
      </c>
      <c r="D730" t="s">
        <v>134</v>
      </c>
      <c r="E730" s="9">
        <v>4562342690029</v>
      </c>
      <c r="F730">
        <v>0</v>
      </c>
      <c r="G730">
        <v>0</v>
      </c>
      <c r="H730" t="s">
        <v>18</v>
      </c>
      <c r="I730" t="s">
        <v>19</v>
      </c>
      <c r="J730" t="s">
        <v>329</v>
      </c>
      <c r="K730">
        <v>29</v>
      </c>
      <c r="L730">
        <v>2</v>
      </c>
      <c r="M730">
        <v>0</v>
      </c>
      <c r="N730">
        <v>0</v>
      </c>
    </row>
    <row r="731" spans="1:14" x14ac:dyDescent="0.15">
      <c r="A731" t="str">
        <f t="shared" si="14"/>
        <v>201949_17_4562342690036</v>
      </c>
      <c r="B731">
        <v>201949</v>
      </c>
      <c r="C731">
        <v>17</v>
      </c>
      <c r="D731" t="s">
        <v>134</v>
      </c>
      <c r="E731" s="9">
        <v>4562342690036</v>
      </c>
      <c r="F731">
        <v>0</v>
      </c>
      <c r="G731">
        <v>0</v>
      </c>
      <c r="H731" t="s">
        <v>20</v>
      </c>
      <c r="I731" t="s">
        <v>19</v>
      </c>
      <c r="J731" t="s">
        <v>329</v>
      </c>
      <c r="K731">
        <v>17</v>
      </c>
      <c r="L731">
        <v>0</v>
      </c>
      <c r="M731">
        <v>0</v>
      </c>
      <c r="N731">
        <v>0</v>
      </c>
    </row>
    <row r="732" spans="1:14" x14ac:dyDescent="0.15">
      <c r="A732" t="str">
        <f t="shared" si="14"/>
        <v>201949_17_4562342690043</v>
      </c>
      <c r="B732">
        <v>201949</v>
      </c>
      <c r="C732">
        <v>17</v>
      </c>
      <c r="D732" t="s">
        <v>134</v>
      </c>
      <c r="E732" s="9">
        <v>4562342690043</v>
      </c>
      <c r="F732">
        <v>0</v>
      </c>
      <c r="G732">
        <v>0</v>
      </c>
      <c r="H732" t="s">
        <v>21</v>
      </c>
      <c r="I732" t="s">
        <v>19</v>
      </c>
      <c r="J732" t="s">
        <v>329</v>
      </c>
      <c r="K732">
        <v>48</v>
      </c>
      <c r="L732">
        <v>1</v>
      </c>
      <c r="M732">
        <v>0</v>
      </c>
      <c r="N732">
        <v>0</v>
      </c>
    </row>
    <row r="733" spans="1:14" x14ac:dyDescent="0.15">
      <c r="A733" t="str">
        <f t="shared" si="14"/>
        <v>201949_17_4562342690050</v>
      </c>
      <c r="B733">
        <v>201949</v>
      </c>
      <c r="C733">
        <v>17</v>
      </c>
      <c r="D733" t="s">
        <v>134</v>
      </c>
      <c r="E733" s="9">
        <v>4562342690050</v>
      </c>
      <c r="F733">
        <v>0</v>
      </c>
      <c r="G733">
        <v>0</v>
      </c>
      <c r="H733" t="s">
        <v>22</v>
      </c>
      <c r="I733" t="s">
        <v>19</v>
      </c>
      <c r="J733" t="s">
        <v>329</v>
      </c>
      <c r="K733">
        <v>14</v>
      </c>
      <c r="L733">
        <v>5</v>
      </c>
      <c r="M733">
        <v>0</v>
      </c>
      <c r="N733">
        <v>0</v>
      </c>
    </row>
    <row r="734" spans="1:14" x14ac:dyDescent="0.15">
      <c r="A734" t="str">
        <f t="shared" si="14"/>
        <v>201949_17_4562342690067</v>
      </c>
      <c r="B734">
        <v>201949</v>
      </c>
      <c r="C734">
        <v>17</v>
      </c>
      <c r="D734" t="s">
        <v>134</v>
      </c>
      <c r="E734" s="9">
        <v>4562342690067</v>
      </c>
      <c r="F734">
        <v>0</v>
      </c>
      <c r="G734">
        <v>0</v>
      </c>
      <c r="H734" t="s">
        <v>23</v>
      </c>
      <c r="I734" t="s">
        <v>19</v>
      </c>
      <c r="J734" t="s">
        <v>329</v>
      </c>
      <c r="K734">
        <v>47</v>
      </c>
      <c r="L734">
        <v>2</v>
      </c>
      <c r="M734">
        <v>0</v>
      </c>
      <c r="N734">
        <v>0</v>
      </c>
    </row>
    <row r="735" spans="1:14" x14ac:dyDescent="0.15">
      <c r="A735" t="str">
        <f t="shared" si="14"/>
        <v>201949_17_4562342690074</v>
      </c>
      <c r="B735">
        <v>201949</v>
      </c>
      <c r="C735">
        <v>17</v>
      </c>
      <c r="D735" t="s">
        <v>134</v>
      </c>
      <c r="E735" s="9">
        <v>4562342690074</v>
      </c>
      <c r="F735">
        <v>0</v>
      </c>
      <c r="G735">
        <v>0</v>
      </c>
      <c r="H735" t="s">
        <v>24</v>
      </c>
      <c r="I735" t="s">
        <v>19</v>
      </c>
      <c r="J735" t="s">
        <v>329</v>
      </c>
      <c r="K735">
        <v>39</v>
      </c>
      <c r="L735">
        <v>2</v>
      </c>
      <c r="M735">
        <v>0</v>
      </c>
      <c r="N735">
        <v>0</v>
      </c>
    </row>
    <row r="736" spans="1:14" x14ac:dyDescent="0.15">
      <c r="A736" t="str">
        <f t="shared" si="14"/>
        <v>201949_17_4562342690081</v>
      </c>
      <c r="B736">
        <v>201949</v>
      </c>
      <c r="C736">
        <v>17</v>
      </c>
      <c r="D736" t="s">
        <v>134</v>
      </c>
      <c r="E736" s="9">
        <v>4562342690081</v>
      </c>
      <c r="F736">
        <v>0</v>
      </c>
      <c r="G736">
        <v>0</v>
      </c>
      <c r="H736" t="s">
        <v>25</v>
      </c>
      <c r="I736" t="s">
        <v>19</v>
      </c>
      <c r="J736" t="s">
        <v>329</v>
      </c>
      <c r="K736">
        <v>16</v>
      </c>
      <c r="L736">
        <v>1</v>
      </c>
      <c r="M736">
        <v>0</v>
      </c>
      <c r="N736">
        <v>0</v>
      </c>
    </row>
    <row r="737" spans="1:14" x14ac:dyDescent="0.15">
      <c r="A737" t="str">
        <f t="shared" si="14"/>
        <v>201949_21_4562342690029</v>
      </c>
      <c r="B737">
        <v>201949</v>
      </c>
      <c r="C737">
        <v>21</v>
      </c>
      <c r="D737" t="s">
        <v>135</v>
      </c>
      <c r="E737" s="9">
        <v>4562342690029</v>
      </c>
      <c r="F737">
        <v>0</v>
      </c>
      <c r="G737">
        <v>0</v>
      </c>
      <c r="H737" t="s">
        <v>18</v>
      </c>
      <c r="I737" t="s">
        <v>19</v>
      </c>
      <c r="J737" t="s">
        <v>329</v>
      </c>
      <c r="K737">
        <v>40</v>
      </c>
      <c r="L737">
        <v>0</v>
      </c>
      <c r="M737">
        <v>0</v>
      </c>
      <c r="N737">
        <v>0</v>
      </c>
    </row>
    <row r="738" spans="1:14" x14ac:dyDescent="0.15">
      <c r="A738" t="str">
        <f t="shared" si="14"/>
        <v>201949_21_4562342690036</v>
      </c>
      <c r="B738">
        <v>201949</v>
      </c>
      <c r="C738">
        <v>21</v>
      </c>
      <c r="D738" t="s">
        <v>135</v>
      </c>
      <c r="E738" s="9">
        <v>4562342690036</v>
      </c>
      <c r="F738">
        <v>0</v>
      </c>
      <c r="G738">
        <v>0</v>
      </c>
      <c r="H738" t="s">
        <v>20</v>
      </c>
      <c r="I738" t="s">
        <v>19</v>
      </c>
      <c r="J738" t="s">
        <v>329</v>
      </c>
      <c r="K738">
        <v>20</v>
      </c>
      <c r="L738">
        <v>0</v>
      </c>
      <c r="M738">
        <v>0</v>
      </c>
      <c r="N738">
        <v>0</v>
      </c>
    </row>
    <row r="739" spans="1:14" x14ac:dyDescent="0.15">
      <c r="A739" t="str">
        <f t="shared" si="14"/>
        <v>201949_21_4562342690043</v>
      </c>
      <c r="B739">
        <v>201949</v>
      </c>
      <c r="C739">
        <v>21</v>
      </c>
      <c r="D739" t="s">
        <v>135</v>
      </c>
      <c r="E739" s="9">
        <v>4562342690043</v>
      </c>
      <c r="F739">
        <v>0</v>
      </c>
      <c r="G739">
        <v>0</v>
      </c>
      <c r="H739" t="s">
        <v>21</v>
      </c>
      <c r="I739" t="s">
        <v>19</v>
      </c>
      <c r="J739" t="s">
        <v>329</v>
      </c>
      <c r="K739">
        <v>50</v>
      </c>
      <c r="L739">
        <v>0</v>
      </c>
      <c r="M739">
        <v>0</v>
      </c>
      <c r="N739">
        <v>0</v>
      </c>
    </row>
    <row r="740" spans="1:14" x14ac:dyDescent="0.15">
      <c r="A740" t="str">
        <f t="shared" si="14"/>
        <v>201949_21_4562342690050</v>
      </c>
      <c r="B740">
        <v>201949</v>
      </c>
      <c r="C740">
        <v>21</v>
      </c>
      <c r="D740" t="s">
        <v>135</v>
      </c>
      <c r="E740" s="9">
        <v>4562342690050</v>
      </c>
      <c r="F740">
        <v>0</v>
      </c>
      <c r="G740">
        <v>0</v>
      </c>
      <c r="H740" t="s">
        <v>22</v>
      </c>
      <c r="I740" t="s">
        <v>19</v>
      </c>
      <c r="J740" t="s">
        <v>329</v>
      </c>
      <c r="K740">
        <v>20</v>
      </c>
      <c r="L740">
        <v>0</v>
      </c>
      <c r="M740">
        <v>0</v>
      </c>
      <c r="N740">
        <v>0</v>
      </c>
    </row>
    <row r="741" spans="1:14" x14ac:dyDescent="0.15">
      <c r="A741" t="str">
        <f t="shared" si="14"/>
        <v>201949_21_4562342690067</v>
      </c>
      <c r="B741">
        <v>201949</v>
      </c>
      <c r="C741">
        <v>21</v>
      </c>
      <c r="D741" t="s">
        <v>135</v>
      </c>
      <c r="E741" s="9">
        <v>4562342690067</v>
      </c>
      <c r="F741">
        <v>0</v>
      </c>
      <c r="G741">
        <v>0</v>
      </c>
      <c r="H741" t="s">
        <v>23</v>
      </c>
      <c r="I741" t="s">
        <v>19</v>
      </c>
      <c r="J741" t="s">
        <v>329</v>
      </c>
      <c r="K741">
        <v>50</v>
      </c>
      <c r="L741">
        <v>0</v>
      </c>
      <c r="M741">
        <v>0</v>
      </c>
      <c r="N741">
        <v>0</v>
      </c>
    </row>
    <row r="742" spans="1:14" x14ac:dyDescent="0.15">
      <c r="A742" t="str">
        <f t="shared" si="14"/>
        <v>201949_21_4562342690074</v>
      </c>
      <c r="B742">
        <v>201949</v>
      </c>
      <c r="C742">
        <v>21</v>
      </c>
      <c r="D742" t="s">
        <v>135</v>
      </c>
      <c r="E742" s="9">
        <v>4562342690074</v>
      </c>
      <c r="F742">
        <v>0</v>
      </c>
      <c r="G742">
        <v>0</v>
      </c>
      <c r="H742" t="s">
        <v>24</v>
      </c>
      <c r="I742" t="s">
        <v>19</v>
      </c>
      <c r="J742" t="s">
        <v>329</v>
      </c>
      <c r="K742">
        <v>50</v>
      </c>
      <c r="L742">
        <v>0</v>
      </c>
      <c r="M742">
        <v>0</v>
      </c>
      <c r="N742">
        <v>0</v>
      </c>
    </row>
    <row r="743" spans="1:14" x14ac:dyDescent="0.15">
      <c r="A743" t="str">
        <f t="shared" si="14"/>
        <v>201949_21_4562342690081</v>
      </c>
      <c r="B743">
        <v>201949</v>
      </c>
      <c r="C743">
        <v>21</v>
      </c>
      <c r="D743" t="s">
        <v>135</v>
      </c>
      <c r="E743" s="9">
        <v>4562342690081</v>
      </c>
      <c r="F743">
        <v>0</v>
      </c>
      <c r="G743">
        <v>0</v>
      </c>
      <c r="H743" t="s">
        <v>25</v>
      </c>
      <c r="I743" t="s">
        <v>19</v>
      </c>
      <c r="J743" t="s">
        <v>329</v>
      </c>
      <c r="K743">
        <v>20</v>
      </c>
      <c r="L743">
        <v>0</v>
      </c>
      <c r="M743">
        <v>0</v>
      </c>
      <c r="N743">
        <v>0</v>
      </c>
    </row>
    <row r="744" spans="1:14" x14ac:dyDescent="0.15">
      <c r="A744" t="str">
        <f t="shared" si="14"/>
        <v>201949_26_4562342690029</v>
      </c>
      <c r="B744">
        <v>201949</v>
      </c>
      <c r="C744">
        <v>26</v>
      </c>
      <c r="D744" t="s">
        <v>136</v>
      </c>
      <c r="E744" s="9">
        <v>4562342690029</v>
      </c>
      <c r="F744">
        <v>0</v>
      </c>
      <c r="G744">
        <v>0</v>
      </c>
      <c r="H744" t="s">
        <v>18</v>
      </c>
      <c r="I744" t="s">
        <v>19</v>
      </c>
      <c r="J744" t="s">
        <v>329</v>
      </c>
      <c r="K744">
        <v>40</v>
      </c>
      <c r="L744">
        <v>0</v>
      </c>
      <c r="M744">
        <v>0</v>
      </c>
      <c r="N744">
        <v>0</v>
      </c>
    </row>
    <row r="745" spans="1:14" x14ac:dyDescent="0.15">
      <c r="A745" t="str">
        <f t="shared" si="14"/>
        <v>201949_26_4562342690036</v>
      </c>
      <c r="B745">
        <v>201949</v>
      </c>
      <c r="C745">
        <v>26</v>
      </c>
      <c r="D745" t="s">
        <v>136</v>
      </c>
      <c r="E745" s="9">
        <v>4562342690036</v>
      </c>
      <c r="F745">
        <v>0</v>
      </c>
      <c r="G745">
        <v>0</v>
      </c>
      <c r="H745" t="s">
        <v>20</v>
      </c>
      <c r="I745" t="s">
        <v>19</v>
      </c>
      <c r="J745" t="s">
        <v>329</v>
      </c>
      <c r="K745">
        <v>20</v>
      </c>
      <c r="L745">
        <v>0</v>
      </c>
      <c r="M745">
        <v>0</v>
      </c>
      <c r="N745">
        <v>0</v>
      </c>
    </row>
    <row r="746" spans="1:14" x14ac:dyDescent="0.15">
      <c r="A746" t="str">
        <f t="shared" si="14"/>
        <v>201949_26_4562342690043</v>
      </c>
      <c r="B746">
        <v>201949</v>
      </c>
      <c r="C746">
        <v>26</v>
      </c>
      <c r="D746" t="s">
        <v>136</v>
      </c>
      <c r="E746" s="9">
        <v>4562342690043</v>
      </c>
      <c r="F746">
        <v>0</v>
      </c>
      <c r="G746">
        <v>0</v>
      </c>
      <c r="H746" t="s">
        <v>21</v>
      </c>
      <c r="I746" t="s">
        <v>19</v>
      </c>
      <c r="J746" t="s">
        <v>329</v>
      </c>
      <c r="K746">
        <v>48</v>
      </c>
      <c r="L746">
        <v>2</v>
      </c>
      <c r="M746">
        <v>0</v>
      </c>
      <c r="N746">
        <v>0</v>
      </c>
    </row>
    <row r="747" spans="1:14" x14ac:dyDescent="0.15">
      <c r="A747" t="str">
        <f t="shared" si="14"/>
        <v>201949_26_4562342690050</v>
      </c>
      <c r="B747">
        <v>201949</v>
      </c>
      <c r="C747">
        <v>26</v>
      </c>
      <c r="D747" t="s">
        <v>136</v>
      </c>
      <c r="E747" s="9">
        <v>4562342690050</v>
      </c>
      <c r="F747">
        <v>0</v>
      </c>
      <c r="G747">
        <v>0</v>
      </c>
      <c r="H747" t="s">
        <v>22</v>
      </c>
      <c r="I747" t="s">
        <v>19</v>
      </c>
      <c r="J747" t="s">
        <v>329</v>
      </c>
      <c r="K747">
        <v>20</v>
      </c>
      <c r="L747">
        <v>0</v>
      </c>
      <c r="M747">
        <v>0</v>
      </c>
      <c r="N747">
        <v>0</v>
      </c>
    </row>
    <row r="748" spans="1:14" x14ac:dyDescent="0.15">
      <c r="A748" t="str">
        <f t="shared" si="14"/>
        <v>201949_26_4562342690067</v>
      </c>
      <c r="B748">
        <v>201949</v>
      </c>
      <c r="C748">
        <v>26</v>
      </c>
      <c r="D748" t="s">
        <v>136</v>
      </c>
      <c r="E748" s="9">
        <v>4562342690067</v>
      </c>
      <c r="F748">
        <v>0</v>
      </c>
      <c r="G748">
        <v>0</v>
      </c>
      <c r="H748" t="s">
        <v>23</v>
      </c>
      <c r="I748" t="s">
        <v>19</v>
      </c>
      <c r="J748" t="s">
        <v>329</v>
      </c>
      <c r="K748">
        <v>50</v>
      </c>
      <c r="L748">
        <v>0</v>
      </c>
      <c r="M748">
        <v>0</v>
      </c>
      <c r="N748">
        <v>0</v>
      </c>
    </row>
    <row r="749" spans="1:14" x14ac:dyDescent="0.15">
      <c r="A749" t="str">
        <f t="shared" si="14"/>
        <v>201949_26_4562342690074</v>
      </c>
      <c r="B749">
        <v>201949</v>
      </c>
      <c r="C749">
        <v>26</v>
      </c>
      <c r="D749" t="s">
        <v>136</v>
      </c>
      <c r="E749" s="9">
        <v>4562342690074</v>
      </c>
      <c r="F749">
        <v>0</v>
      </c>
      <c r="G749">
        <v>0</v>
      </c>
      <c r="H749" t="s">
        <v>24</v>
      </c>
      <c r="I749" t="s">
        <v>19</v>
      </c>
      <c r="J749" t="s">
        <v>329</v>
      </c>
      <c r="K749">
        <v>44</v>
      </c>
      <c r="L749">
        <v>6</v>
      </c>
      <c r="M749">
        <v>0</v>
      </c>
      <c r="N749">
        <v>0</v>
      </c>
    </row>
    <row r="750" spans="1:14" x14ac:dyDescent="0.15">
      <c r="A750" t="str">
        <f t="shared" si="14"/>
        <v>201949_26_4562342690081</v>
      </c>
      <c r="B750">
        <v>201949</v>
      </c>
      <c r="C750">
        <v>26</v>
      </c>
      <c r="D750" t="s">
        <v>136</v>
      </c>
      <c r="E750" s="9">
        <v>4562342690081</v>
      </c>
      <c r="F750">
        <v>0</v>
      </c>
      <c r="G750">
        <v>0</v>
      </c>
      <c r="H750" t="s">
        <v>25</v>
      </c>
      <c r="I750" t="s">
        <v>19</v>
      </c>
      <c r="J750" t="s">
        <v>329</v>
      </c>
      <c r="K750">
        <v>18</v>
      </c>
      <c r="L750">
        <v>2</v>
      </c>
      <c r="M750">
        <v>0</v>
      </c>
      <c r="N750">
        <v>0</v>
      </c>
    </row>
    <row r="751" spans="1:14" x14ac:dyDescent="0.15">
      <c r="A751" t="str">
        <f t="shared" si="14"/>
        <v>201949_30_4562342690029</v>
      </c>
      <c r="B751">
        <v>201949</v>
      </c>
      <c r="C751">
        <v>30</v>
      </c>
      <c r="D751" t="s">
        <v>137</v>
      </c>
      <c r="E751" s="9">
        <v>4562342690029</v>
      </c>
      <c r="F751">
        <v>0</v>
      </c>
      <c r="G751">
        <v>0</v>
      </c>
      <c r="H751" t="s">
        <v>18</v>
      </c>
      <c r="I751" t="s">
        <v>19</v>
      </c>
      <c r="J751" t="s">
        <v>329</v>
      </c>
      <c r="K751">
        <v>39</v>
      </c>
      <c r="L751">
        <v>1</v>
      </c>
      <c r="M751">
        <v>0</v>
      </c>
      <c r="N751">
        <v>0</v>
      </c>
    </row>
    <row r="752" spans="1:14" x14ac:dyDescent="0.15">
      <c r="A752" t="str">
        <f t="shared" si="14"/>
        <v>201949_30_4562342690036</v>
      </c>
      <c r="B752">
        <v>201949</v>
      </c>
      <c r="C752">
        <v>30</v>
      </c>
      <c r="D752" t="s">
        <v>137</v>
      </c>
      <c r="E752" s="9">
        <v>4562342690036</v>
      </c>
      <c r="F752">
        <v>0</v>
      </c>
      <c r="G752">
        <v>0</v>
      </c>
      <c r="H752" t="s">
        <v>20</v>
      </c>
      <c r="I752" t="s">
        <v>19</v>
      </c>
      <c r="J752" t="s">
        <v>329</v>
      </c>
      <c r="K752">
        <v>20</v>
      </c>
      <c r="L752">
        <v>0</v>
      </c>
      <c r="M752">
        <v>0</v>
      </c>
      <c r="N752">
        <v>0</v>
      </c>
    </row>
    <row r="753" spans="1:14" x14ac:dyDescent="0.15">
      <c r="A753" t="str">
        <f t="shared" si="14"/>
        <v>201949_30_4562342690043</v>
      </c>
      <c r="B753">
        <v>201949</v>
      </c>
      <c r="C753">
        <v>30</v>
      </c>
      <c r="D753" t="s">
        <v>137</v>
      </c>
      <c r="E753" s="9">
        <v>4562342690043</v>
      </c>
      <c r="F753">
        <v>0</v>
      </c>
      <c r="G753">
        <v>0</v>
      </c>
      <c r="H753" t="s">
        <v>21</v>
      </c>
      <c r="I753" t="s">
        <v>19</v>
      </c>
      <c r="J753" t="s">
        <v>329</v>
      </c>
      <c r="K753">
        <v>46</v>
      </c>
      <c r="L753">
        <v>4</v>
      </c>
      <c r="M753">
        <v>0</v>
      </c>
      <c r="N753">
        <v>0</v>
      </c>
    </row>
    <row r="754" spans="1:14" x14ac:dyDescent="0.15">
      <c r="A754" t="str">
        <f t="shared" si="14"/>
        <v>201949_30_4562342690050</v>
      </c>
      <c r="B754">
        <v>201949</v>
      </c>
      <c r="C754">
        <v>30</v>
      </c>
      <c r="D754" t="s">
        <v>137</v>
      </c>
      <c r="E754" s="9">
        <v>4562342690050</v>
      </c>
      <c r="F754">
        <v>0</v>
      </c>
      <c r="G754">
        <v>0</v>
      </c>
      <c r="H754" t="s">
        <v>22</v>
      </c>
      <c r="I754" t="s">
        <v>19</v>
      </c>
      <c r="J754" t="s">
        <v>329</v>
      </c>
      <c r="K754">
        <v>19</v>
      </c>
      <c r="L754">
        <v>1</v>
      </c>
      <c r="M754">
        <v>0</v>
      </c>
      <c r="N754">
        <v>0</v>
      </c>
    </row>
    <row r="755" spans="1:14" x14ac:dyDescent="0.15">
      <c r="A755" t="str">
        <f t="shared" si="14"/>
        <v>201949_30_4562342690067</v>
      </c>
      <c r="B755">
        <v>201949</v>
      </c>
      <c r="C755">
        <v>30</v>
      </c>
      <c r="D755" t="s">
        <v>137</v>
      </c>
      <c r="E755" s="9">
        <v>4562342690067</v>
      </c>
      <c r="F755">
        <v>0</v>
      </c>
      <c r="G755">
        <v>0</v>
      </c>
      <c r="H755" t="s">
        <v>23</v>
      </c>
      <c r="I755" t="s">
        <v>19</v>
      </c>
      <c r="J755" t="s">
        <v>329</v>
      </c>
      <c r="K755">
        <v>49</v>
      </c>
      <c r="L755">
        <v>1</v>
      </c>
      <c r="M755">
        <v>0</v>
      </c>
      <c r="N755">
        <v>0</v>
      </c>
    </row>
    <row r="756" spans="1:14" x14ac:dyDescent="0.15">
      <c r="A756" t="str">
        <f t="shared" si="14"/>
        <v>201949_30_4562342690074</v>
      </c>
      <c r="B756">
        <v>201949</v>
      </c>
      <c r="C756">
        <v>30</v>
      </c>
      <c r="D756" t="s">
        <v>137</v>
      </c>
      <c r="E756" s="9">
        <v>4562342690074</v>
      </c>
      <c r="F756">
        <v>0</v>
      </c>
      <c r="G756">
        <v>0</v>
      </c>
      <c r="H756" t="s">
        <v>24</v>
      </c>
      <c r="I756" t="s">
        <v>19</v>
      </c>
      <c r="J756" t="s">
        <v>329</v>
      </c>
      <c r="K756">
        <v>49</v>
      </c>
      <c r="L756">
        <v>1</v>
      </c>
      <c r="M756">
        <v>0</v>
      </c>
      <c r="N756">
        <v>0</v>
      </c>
    </row>
    <row r="757" spans="1:14" x14ac:dyDescent="0.15">
      <c r="A757" t="str">
        <f t="shared" si="14"/>
        <v>201949_30_4562342690081</v>
      </c>
      <c r="B757">
        <v>201949</v>
      </c>
      <c r="C757">
        <v>30</v>
      </c>
      <c r="D757" t="s">
        <v>137</v>
      </c>
      <c r="E757" s="9">
        <v>4562342690081</v>
      </c>
      <c r="F757">
        <v>0</v>
      </c>
      <c r="G757">
        <v>0</v>
      </c>
      <c r="H757" t="s">
        <v>25</v>
      </c>
      <c r="I757" t="s">
        <v>19</v>
      </c>
      <c r="J757" t="s">
        <v>329</v>
      </c>
      <c r="K757">
        <v>15</v>
      </c>
      <c r="L757">
        <v>5</v>
      </c>
      <c r="M757">
        <v>0</v>
      </c>
      <c r="N757">
        <v>0</v>
      </c>
    </row>
    <row r="758" spans="1:14" x14ac:dyDescent="0.15">
      <c r="A758" t="str">
        <f t="shared" si="14"/>
        <v>201949_38_4562342690029</v>
      </c>
      <c r="B758">
        <v>201949</v>
      </c>
      <c r="C758">
        <v>38</v>
      </c>
      <c r="D758" t="s">
        <v>138</v>
      </c>
      <c r="E758" s="9">
        <v>4562342690029</v>
      </c>
      <c r="F758">
        <v>0</v>
      </c>
      <c r="G758">
        <v>0</v>
      </c>
      <c r="H758" t="s">
        <v>18</v>
      </c>
      <c r="I758" t="s">
        <v>19</v>
      </c>
      <c r="J758" t="s">
        <v>329</v>
      </c>
      <c r="K758">
        <v>40</v>
      </c>
      <c r="L758">
        <v>0</v>
      </c>
      <c r="M758">
        <v>0</v>
      </c>
      <c r="N758">
        <v>0</v>
      </c>
    </row>
    <row r="759" spans="1:14" x14ac:dyDescent="0.15">
      <c r="A759" t="str">
        <f t="shared" si="14"/>
        <v>201949_38_4562342690036</v>
      </c>
      <c r="B759">
        <v>201949</v>
      </c>
      <c r="C759">
        <v>38</v>
      </c>
      <c r="D759" t="s">
        <v>138</v>
      </c>
      <c r="E759" s="9">
        <v>4562342690036</v>
      </c>
      <c r="F759">
        <v>0</v>
      </c>
      <c r="G759">
        <v>0</v>
      </c>
      <c r="H759" t="s">
        <v>20</v>
      </c>
      <c r="I759" t="s">
        <v>19</v>
      </c>
      <c r="J759" t="s">
        <v>329</v>
      </c>
      <c r="K759">
        <v>20</v>
      </c>
      <c r="L759">
        <v>0</v>
      </c>
      <c r="M759">
        <v>0</v>
      </c>
      <c r="N759">
        <v>0</v>
      </c>
    </row>
    <row r="760" spans="1:14" x14ac:dyDescent="0.15">
      <c r="A760" t="str">
        <f t="shared" si="14"/>
        <v>201949_38_4562342690043</v>
      </c>
      <c r="B760">
        <v>201949</v>
      </c>
      <c r="C760">
        <v>38</v>
      </c>
      <c r="D760" t="s">
        <v>138</v>
      </c>
      <c r="E760" s="9">
        <v>4562342690043</v>
      </c>
      <c r="F760">
        <v>0</v>
      </c>
      <c r="G760">
        <v>0</v>
      </c>
      <c r="H760" t="s">
        <v>21</v>
      </c>
      <c r="I760" t="s">
        <v>19</v>
      </c>
      <c r="J760" t="s">
        <v>329</v>
      </c>
      <c r="K760">
        <v>50</v>
      </c>
      <c r="L760">
        <v>0</v>
      </c>
      <c r="M760">
        <v>0</v>
      </c>
      <c r="N760">
        <v>0</v>
      </c>
    </row>
    <row r="761" spans="1:14" x14ac:dyDescent="0.15">
      <c r="A761" t="str">
        <f t="shared" si="14"/>
        <v>201949_38_4562342690050</v>
      </c>
      <c r="B761">
        <v>201949</v>
      </c>
      <c r="C761">
        <v>38</v>
      </c>
      <c r="D761" t="s">
        <v>138</v>
      </c>
      <c r="E761" s="9">
        <v>4562342690050</v>
      </c>
      <c r="F761">
        <v>0</v>
      </c>
      <c r="G761">
        <v>0</v>
      </c>
      <c r="H761" t="s">
        <v>22</v>
      </c>
      <c r="I761" t="s">
        <v>19</v>
      </c>
      <c r="J761" t="s">
        <v>329</v>
      </c>
      <c r="K761">
        <v>19</v>
      </c>
      <c r="L761">
        <v>1</v>
      </c>
      <c r="M761">
        <v>0</v>
      </c>
      <c r="N761">
        <v>0</v>
      </c>
    </row>
    <row r="762" spans="1:14" x14ac:dyDescent="0.15">
      <c r="A762" t="str">
        <f t="shared" si="14"/>
        <v>201949_38_4562342690067</v>
      </c>
      <c r="B762">
        <v>201949</v>
      </c>
      <c r="C762">
        <v>38</v>
      </c>
      <c r="D762" t="s">
        <v>138</v>
      </c>
      <c r="E762" s="9">
        <v>4562342690067</v>
      </c>
      <c r="F762">
        <v>0</v>
      </c>
      <c r="G762">
        <v>0</v>
      </c>
      <c r="H762" t="s">
        <v>23</v>
      </c>
      <c r="I762" t="s">
        <v>19</v>
      </c>
      <c r="J762" t="s">
        <v>329</v>
      </c>
      <c r="K762">
        <v>48</v>
      </c>
      <c r="L762">
        <v>2</v>
      </c>
      <c r="M762">
        <v>0</v>
      </c>
      <c r="N762">
        <v>0</v>
      </c>
    </row>
    <row r="763" spans="1:14" x14ac:dyDescent="0.15">
      <c r="A763" t="str">
        <f t="shared" si="14"/>
        <v>201949_38_4562342690074</v>
      </c>
      <c r="B763">
        <v>201949</v>
      </c>
      <c r="C763">
        <v>38</v>
      </c>
      <c r="D763" t="s">
        <v>138</v>
      </c>
      <c r="E763" s="9">
        <v>4562342690074</v>
      </c>
      <c r="F763">
        <v>0</v>
      </c>
      <c r="G763">
        <v>0</v>
      </c>
      <c r="H763" t="s">
        <v>24</v>
      </c>
      <c r="I763" t="s">
        <v>19</v>
      </c>
      <c r="J763" t="s">
        <v>329</v>
      </c>
      <c r="K763">
        <v>38</v>
      </c>
      <c r="L763">
        <v>12</v>
      </c>
      <c r="M763">
        <v>0</v>
      </c>
      <c r="N763">
        <v>0</v>
      </c>
    </row>
    <row r="764" spans="1:14" x14ac:dyDescent="0.15">
      <c r="A764" t="str">
        <f t="shared" si="14"/>
        <v>201949_38_4562342690081</v>
      </c>
      <c r="B764">
        <v>201949</v>
      </c>
      <c r="C764">
        <v>38</v>
      </c>
      <c r="D764" t="s">
        <v>138</v>
      </c>
      <c r="E764" s="9">
        <v>4562342690081</v>
      </c>
      <c r="F764">
        <v>0</v>
      </c>
      <c r="G764">
        <v>0</v>
      </c>
      <c r="H764" t="s">
        <v>25</v>
      </c>
      <c r="I764" t="s">
        <v>19</v>
      </c>
      <c r="J764" t="s">
        <v>329</v>
      </c>
      <c r="K764">
        <v>18</v>
      </c>
      <c r="L764">
        <v>2</v>
      </c>
      <c r="M764">
        <v>0</v>
      </c>
      <c r="N764">
        <v>0</v>
      </c>
    </row>
    <row r="765" spans="1:14" x14ac:dyDescent="0.15">
      <c r="A765" t="str">
        <f t="shared" si="14"/>
        <v>201949_40_4562342690029</v>
      </c>
      <c r="B765">
        <v>201949</v>
      </c>
      <c r="C765">
        <v>40</v>
      </c>
      <c r="D765" t="s">
        <v>139</v>
      </c>
      <c r="E765" s="9">
        <v>4562342690029</v>
      </c>
      <c r="F765">
        <v>0</v>
      </c>
      <c r="G765">
        <v>0</v>
      </c>
      <c r="H765" t="s">
        <v>18</v>
      </c>
      <c r="I765" t="s">
        <v>19</v>
      </c>
      <c r="J765" t="s">
        <v>329</v>
      </c>
      <c r="K765">
        <v>34</v>
      </c>
      <c r="L765">
        <v>1</v>
      </c>
      <c r="M765">
        <v>0</v>
      </c>
      <c r="N765">
        <v>0</v>
      </c>
    </row>
    <row r="766" spans="1:14" x14ac:dyDescent="0.15">
      <c r="A766" t="str">
        <f t="shared" si="14"/>
        <v>201949_40_4562342690036</v>
      </c>
      <c r="B766">
        <v>201949</v>
      </c>
      <c r="C766">
        <v>40</v>
      </c>
      <c r="D766" t="s">
        <v>139</v>
      </c>
      <c r="E766" s="9">
        <v>4562342690036</v>
      </c>
      <c r="F766">
        <v>0</v>
      </c>
      <c r="G766">
        <v>0</v>
      </c>
      <c r="H766" t="s">
        <v>20</v>
      </c>
      <c r="I766" t="s">
        <v>19</v>
      </c>
      <c r="J766" t="s">
        <v>329</v>
      </c>
      <c r="K766">
        <v>17</v>
      </c>
      <c r="L766">
        <v>2</v>
      </c>
      <c r="M766">
        <v>0</v>
      </c>
      <c r="N766">
        <v>0</v>
      </c>
    </row>
    <row r="767" spans="1:14" x14ac:dyDescent="0.15">
      <c r="A767" t="str">
        <f t="shared" si="14"/>
        <v>201949_40_4562342690043</v>
      </c>
      <c r="B767">
        <v>201949</v>
      </c>
      <c r="C767">
        <v>40</v>
      </c>
      <c r="D767" t="s">
        <v>139</v>
      </c>
      <c r="E767" s="9">
        <v>4562342690043</v>
      </c>
      <c r="F767">
        <v>0</v>
      </c>
      <c r="G767">
        <v>0</v>
      </c>
      <c r="H767" t="s">
        <v>21</v>
      </c>
      <c r="I767" t="s">
        <v>19</v>
      </c>
      <c r="J767" t="s">
        <v>329</v>
      </c>
      <c r="K767">
        <v>44</v>
      </c>
      <c r="L767">
        <v>4</v>
      </c>
      <c r="M767">
        <v>0</v>
      </c>
      <c r="N767">
        <v>0</v>
      </c>
    </row>
    <row r="768" spans="1:14" x14ac:dyDescent="0.15">
      <c r="A768" t="str">
        <f t="shared" si="14"/>
        <v>201949_40_4562342690050</v>
      </c>
      <c r="B768">
        <v>201949</v>
      </c>
      <c r="C768">
        <v>40</v>
      </c>
      <c r="D768" t="s">
        <v>139</v>
      </c>
      <c r="E768" s="9">
        <v>4562342690050</v>
      </c>
      <c r="F768">
        <v>0</v>
      </c>
      <c r="G768">
        <v>0</v>
      </c>
      <c r="H768" t="s">
        <v>22</v>
      </c>
      <c r="I768" t="s">
        <v>19</v>
      </c>
      <c r="J768" t="s">
        <v>329</v>
      </c>
      <c r="K768">
        <v>17</v>
      </c>
      <c r="L768">
        <v>1</v>
      </c>
      <c r="M768">
        <v>0</v>
      </c>
      <c r="N768">
        <v>0</v>
      </c>
    </row>
    <row r="769" spans="1:14" x14ac:dyDescent="0.15">
      <c r="A769" t="str">
        <f t="shared" si="14"/>
        <v>201949_40_4562342690067</v>
      </c>
      <c r="B769">
        <v>201949</v>
      </c>
      <c r="C769">
        <v>40</v>
      </c>
      <c r="D769" t="s">
        <v>139</v>
      </c>
      <c r="E769" s="9">
        <v>4562342690067</v>
      </c>
      <c r="F769">
        <v>0</v>
      </c>
      <c r="G769">
        <v>0</v>
      </c>
      <c r="H769" t="s">
        <v>23</v>
      </c>
      <c r="I769" t="s">
        <v>19</v>
      </c>
      <c r="J769" t="s">
        <v>329</v>
      </c>
      <c r="K769">
        <v>47</v>
      </c>
      <c r="L769">
        <v>1</v>
      </c>
      <c r="M769">
        <v>0</v>
      </c>
      <c r="N769">
        <v>0</v>
      </c>
    </row>
    <row r="770" spans="1:14" x14ac:dyDescent="0.15">
      <c r="A770" t="str">
        <f t="shared" si="14"/>
        <v>201949_40_4562342690074</v>
      </c>
      <c r="B770">
        <v>201949</v>
      </c>
      <c r="C770">
        <v>40</v>
      </c>
      <c r="D770" t="s">
        <v>139</v>
      </c>
      <c r="E770" s="9">
        <v>4562342690074</v>
      </c>
      <c r="F770">
        <v>0</v>
      </c>
      <c r="G770">
        <v>0</v>
      </c>
      <c r="H770" t="s">
        <v>24</v>
      </c>
      <c r="I770" t="s">
        <v>19</v>
      </c>
      <c r="J770" t="s">
        <v>329</v>
      </c>
      <c r="K770">
        <v>43</v>
      </c>
      <c r="L770">
        <v>1</v>
      </c>
      <c r="M770">
        <v>0</v>
      </c>
      <c r="N770">
        <v>0</v>
      </c>
    </row>
    <row r="771" spans="1:14" x14ac:dyDescent="0.15">
      <c r="A771" t="str">
        <f t="shared" si="14"/>
        <v>201949_40_4562342690081</v>
      </c>
      <c r="B771">
        <v>201949</v>
      </c>
      <c r="C771">
        <v>40</v>
      </c>
      <c r="D771" t="s">
        <v>139</v>
      </c>
      <c r="E771" s="9">
        <v>4562342690081</v>
      </c>
      <c r="F771">
        <v>0</v>
      </c>
      <c r="G771">
        <v>0</v>
      </c>
      <c r="H771" t="s">
        <v>25</v>
      </c>
      <c r="I771" t="s">
        <v>19</v>
      </c>
      <c r="J771" t="s">
        <v>329</v>
      </c>
      <c r="K771">
        <v>16</v>
      </c>
      <c r="L771">
        <v>1</v>
      </c>
      <c r="M771">
        <v>0</v>
      </c>
      <c r="N771">
        <v>0</v>
      </c>
    </row>
    <row r="772" spans="1:14" x14ac:dyDescent="0.15">
      <c r="A772" t="str">
        <f t="shared" si="14"/>
        <v>201949_62_4562342690029</v>
      </c>
      <c r="B772">
        <v>201949</v>
      </c>
      <c r="C772">
        <v>62</v>
      </c>
      <c r="D772" t="s">
        <v>140</v>
      </c>
      <c r="E772" s="9">
        <v>4562342690029</v>
      </c>
      <c r="F772">
        <v>0</v>
      </c>
      <c r="G772">
        <v>0</v>
      </c>
      <c r="H772" t="s">
        <v>18</v>
      </c>
      <c r="I772" t="s">
        <v>19</v>
      </c>
      <c r="J772" t="s">
        <v>329</v>
      </c>
      <c r="K772">
        <v>28</v>
      </c>
      <c r="L772">
        <v>4</v>
      </c>
      <c r="M772">
        <v>0</v>
      </c>
      <c r="N772">
        <v>0</v>
      </c>
    </row>
    <row r="773" spans="1:14" x14ac:dyDescent="0.15">
      <c r="A773" t="str">
        <f t="shared" si="14"/>
        <v>201949_62_4562342690036</v>
      </c>
      <c r="B773">
        <v>201949</v>
      </c>
      <c r="C773">
        <v>62</v>
      </c>
      <c r="D773" t="s">
        <v>140</v>
      </c>
      <c r="E773" s="9">
        <v>4562342690036</v>
      </c>
      <c r="F773">
        <v>0</v>
      </c>
      <c r="G773">
        <v>0</v>
      </c>
      <c r="H773" t="s">
        <v>20</v>
      </c>
      <c r="I773" t="s">
        <v>19</v>
      </c>
      <c r="J773" t="s">
        <v>329</v>
      </c>
      <c r="K773">
        <v>17</v>
      </c>
      <c r="L773">
        <v>0</v>
      </c>
      <c r="M773">
        <v>0</v>
      </c>
      <c r="N773">
        <v>0</v>
      </c>
    </row>
    <row r="774" spans="1:14" x14ac:dyDescent="0.15">
      <c r="A774" t="str">
        <f t="shared" si="14"/>
        <v>201949_62_4562342690043</v>
      </c>
      <c r="B774">
        <v>201949</v>
      </c>
      <c r="C774">
        <v>62</v>
      </c>
      <c r="D774" t="s">
        <v>140</v>
      </c>
      <c r="E774" s="9">
        <v>4562342690043</v>
      </c>
      <c r="F774">
        <v>0</v>
      </c>
      <c r="G774">
        <v>0</v>
      </c>
      <c r="H774" t="s">
        <v>21</v>
      </c>
      <c r="I774" t="s">
        <v>19</v>
      </c>
      <c r="J774" t="s">
        <v>329</v>
      </c>
      <c r="K774">
        <v>46</v>
      </c>
      <c r="L774">
        <v>1</v>
      </c>
      <c r="M774">
        <v>0</v>
      </c>
      <c r="N774">
        <v>0</v>
      </c>
    </row>
    <row r="775" spans="1:14" x14ac:dyDescent="0.15">
      <c r="A775" t="str">
        <f t="shared" si="14"/>
        <v>201949_62_4562342690050</v>
      </c>
      <c r="B775">
        <v>201949</v>
      </c>
      <c r="C775">
        <v>62</v>
      </c>
      <c r="D775" t="s">
        <v>140</v>
      </c>
      <c r="E775" s="9">
        <v>4562342690050</v>
      </c>
      <c r="F775">
        <v>0</v>
      </c>
      <c r="G775">
        <v>0</v>
      </c>
      <c r="H775" t="s">
        <v>22</v>
      </c>
      <c r="I775" t="s">
        <v>19</v>
      </c>
      <c r="J775" t="s">
        <v>329</v>
      </c>
      <c r="K775">
        <v>17</v>
      </c>
      <c r="L775">
        <v>1</v>
      </c>
      <c r="M775">
        <v>0</v>
      </c>
      <c r="N775">
        <v>0</v>
      </c>
    </row>
    <row r="776" spans="1:14" x14ac:dyDescent="0.15">
      <c r="A776" t="str">
        <f t="shared" si="14"/>
        <v>201949_62_4562342690067</v>
      </c>
      <c r="B776">
        <v>201949</v>
      </c>
      <c r="C776">
        <v>62</v>
      </c>
      <c r="D776" t="s">
        <v>140</v>
      </c>
      <c r="E776" s="9">
        <v>4562342690067</v>
      </c>
      <c r="F776">
        <v>0</v>
      </c>
      <c r="G776">
        <v>0</v>
      </c>
      <c r="H776" t="s">
        <v>23</v>
      </c>
      <c r="I776" t="s">
        <v>19</v>
      </c>
      <c r="J776" t="s">
        <v>329</v>
      </c>
      <c r="K776">
        <v>43</v>
      </c>
      <c r="L776">
        <v>1</v>
      </c>
      <c r="M776">
        <v>0</v>
      </c>
      <c r="N776">
        <v>0</v>
      </c>
    </row>
    <row r="777" spans="1:14" x14ac:dyDescent="0.15">
      <c r="A777" t="str">
        <f t="shared" si="14"/>
        <v>201949_62_4562342690074</v>
      </c>
      <c r="B777">
        <v>201949</v>
      </c>
      <c r="C777">
        <v>62</v>
      </c>
      <c r="D777" t="s">
        <v>140</v>
      </c>
      <c r="E777" s="9">
        <v>4562342690074</v>
      </c>
      <c r="F777">
        <v>0</v>
      </c>
      <c r="G777">
        <v>0</v>
      </c>
      <c r="H777" t="s">
        <v>24</v>
      </c>
      <c r="I777" t="s">
        <v>19</v>
      </c>
      <c r="J777" t="s">
        <v>329</v>
      </c>
      <c r="K777">
        <v>46</v>
      </c>
      <c r="L777">
        <v>1</v>
      </c>
      <c r="M777">
        <v>0</v>
      </c>
      <c r="N777">
        <v>0</v>
      </c>
    </row>
    <row r="778" spans="1:14" x14ac:dyDescent="0.15">
      <c r="A778" t="str">
        <f t="shared" si="14"/>
        <v>201949_62_4562342690081</v>
      </c>
      <c r="B778">
        <v>201949</v>
      </c>
      <c r="C778">
        <v>62</v>
      </c>
      <c r="D778" t="s">
        <v>140</v>
      </c>
      <c r="E778" s="9">
        <v>4562342690081</v>
      </c>
      <c r="F778">
        <v>0</v>
      </c>
      <c r="G778">
        <v>0</v>
      </c>
      <c r="H778" t="s">
        <v>25</v>
      </c>
      <c r="I778" t="s">
        <v>19</v>
      </c>
      <c r="J778" t="s">
        <v>329</v>
      </c>
      <c r="K778">
        <v>13</v>
      </c>
      <c r="L778">
        <v>2</v>
      </c>
      <c r="M778">
        <v>0</v>
      </c>
      <c r="N778">
        <v>0</v>
      </c>
    </row>
    <row r="779" spans="1:14" x14ac:dyDescent="0.15">
      <c r="A779" t="str">
        <f t="shared" si="14"/>
        <v>201949_68_4562342690029</v>
      </c>
      <c r="B779">
        <v>201949</v>
      </c>
      <c r="C779">
        <v>68</v>
      </c>
      <c r="D779" t="s">
        <v>141</v>
      </c>
      <c r="E779" s="9">
        <v>4562342690029</v>
      </c>
      <c r="F779">
        <v>0</v>
      </c>
      <c r="G779">
        <v>0</v>
      </c>
      <c r="H779" t="s">
        <v>18</v>
      </c>
      <c r="I779" t="s">
        <v>19</v>
      </c>
      <c r="J779" t="s">
        <v>329</v>
      </c>
      <c r="K779">
        <v>40</v>
      </c>
      <c r="L779">
        <v>0</v>
      </c>
      <c r="M779">
        <v>0</v>
      </c>
      <c r="N779">
        <v>0</v>
      </c>
    </row>
    <row r="780" spans="1:14" x14ac:dyDescent="0.15">
      <c r="A780" t="str">
        <f t="shared" si="14"/>
        <v>201949_68_4562342690036</v>
      </c>
      <c r="B780">
        <v>201949</v>
      </c>
      <c r="C780">
        <v>68</v>
      </c>
      <c r="D780" t="s">
        <v>141</v>
      </c>
      <c r="E780" s="9">
        <v>4562342690036</v>
      </c>
      <c r="F780">
        <v>0</v>
      </c>
      <c r="G780">
        <v>0</v>
      </c>
      <c r="H780" t="s">
        <v>20</v>
      </c>
      <c r="I780" t="s">
        <v>19</v>
      </c>
      <c r="J780" t="s">
        <v>329</v>
      </c>
      <c r="K780">
        <v>20</v>
      </c>
      <c r="L780">
        <v>0</v>
      </c>
      <c r="M780">
        <v>0</v>
      </c>
      <c r="N780">
        <v>0</v>
      </c>
    </row>
    <row r="781" spans="1:14" x14ac:dyDescent="0.15">
      <c r="A781" t="str">
        <f t="shared" si="14"/>
        <v>201949_68_4562342690043</v>
      </c>
      <c r="B781">
        <v>201949</v>
      </c>
      <c r="C781">
        <v>68</v>
      </c>
      <c r="D781" t="s">
        <v>141</v>
      </c>
      <c r="E781" s="9">
        <v>4562342690043</v>
      </c>
      <c r="F781">
        <v>0</v>
      </c>
      <c r="G781">
        <v>0</v>
      </c>
      <c r="H781" t="s">
        <v>21</v>
      </c>
      <c r="I781" t="s">
        <v>19</v>
      </c>
      <c r="J781" t="s">
        <v>329</v>
      </c>
      <c r="K781">
        <v>50</v>
      </c>
      <c r="L781">
        <v>0</v>
      </c>
      <c r="M781">
        <v>0</v>
      </c>
      <c r="N781">
        <v>0</v>
      </c>
    </row>
    <row r="782" spans="1:14" x14ac:dyDescent="0.15">
      <c r="A782" t="str">
        <f t="shared" si="14"/>
        <v>201949_68_4562342690050</v>
      </c>
      <c r="B782">
        <v>201949</v>
      </c>
      <c r="C782">
        <v>68</v>
      </c>
      <c r="D782" t="s">
        <v>141</v>
      </c>
      <c r="E782" s="9">
        <v>4562342690050</v>
      </c>
      <c r="F782">
        <v>0</v>
      </c>
      <c r="G782">
        <v>0</v>
      </c>
      <c r="H782" t="s">
        <v>22</v>
      </c>
      <c r="I782" t="s">
        <v>19</v>
      </c>
      <c r="J782" t="s">
        <v>329</v>
      </c>
      <c r="K782">
        <v>20</v>
      </c>
      <c r="L782">
        <v>0</v>
      </c>
      <c r="M782">
        <v>0</v>
      </c>
      <c r="N782">
        <v>0</v>
      </c>
    </row>
    <row r="783" spans="1:14" x14ac:dyDescent="0.15">
      <c r="A783" t="str">
        <f t="shared" si="14"/>
        <v>201949_68_4562342690067</v>
      </c>
      <c r="B783">
        <v>201949</v>
      </c>
      <c r="C783">
        <v>68</v>
      </c>
      <c r="D783" t="s">
        <v>141</v>
      </c>
      <c r="E783" s="9">
        <v>4562342690067</v>
      </c>
      <c r="F783">
        <v>0</v>
      </c>
      <c r="G783">
        <v>0</v>
      </c>
      <c r="H783" t="s">
        <v>23</v>
      </c>
      <c r="I783" t="s">
        <v>19</v>
      </c>
      <c r="J783" t="s">
        <v>329</v>
      </c>
      <c r="K783">
        <v>50</v>
      </c>
      <c r="L783">
        <v>0</v>
      </c>
      <c r="M783">
        <v>0</v>
      </c>
      <c r="N783">
        <v>0</v>
      </c>
    </row>
    <row r="784" spans="1:14" x14ac:dyDescent="0.15">
      <c r="A784" t="str">
        <f t="shared" si="14"/>
        <v>201949_68_4562342690074</v>
      </c>
      <c r="B784">
        <v>201949</v>
      </c>
      <c r="C784">
        <v>68</v>
      </c>
      <c r="D784" t="s">
        <v>141</v>
      </c>
      <c r="E784" s="9">
        <v>4562342690074</v>
      </c>
      <c r="F784">
        <v>0</v>
      </c>
      <c r="G784">
        <v>0</v>
      </c>
      <c r="H784" t="s">
        <v>24</v>
      </c>
      <c r="I784" t="s">
        <v>19</v>
      </c>
      <c r="J784" t="s">
        <v>329</v>
      </c>
      <c r="K784">
        <v>50</v>
      </c>
      <c r="L784">
        <v>0</v>
      </c>
      <c r="M784">
        <v>0</v>
      </c>
      <c r="N784">
        <v>0</v>
      </c>
    </row>
    <row r="785" spans="1:14" x14ac:dyDescent="0.15">
      <c r="A785" t="str">
        <f t="shared" si="14"/>
        <v>201949_68_4562342690081</v>
      </c>
      <c r="B785">
        <v>201949</v>
      </c>
      <c r="C785">
        <v>68</v>
      </c>
      <c r="D785" t="s">
        <v>141</v>
      </c>
      <c r="E785" s="9">
        <v>4562342690081</v>
      </c>
      <c r="F785">
        <v>0</v>
      </c>
      <c r="G785">
        <v>0</v>
      </c>
      <c r="H785" t="s">
        <v>25</v>
      </c>
      <c r="I785" t="s">
        <v>19</v>
      </c>
      <c r="J785" t="s">
        <v>329</v>
      </c>
      <c r="K785">
        <v>20</v>
      </c>
      <c r="L785">
        <v>0</v>
      </c>
      <c r="M785">
        <v>0</v>
      </c>
      <c r="N785">
        <v>0</v>
      </c>
    </row>
    <row r="786" spans="1:14" x14ac:dyDescent="0.15">
      <c r="A786" t="str">
        <f t="shared" si="14"/>
        <v>201949_72_4562342690029</v>
      </c>
      <c r="B786">
        <v>201949</v>
      </c>
      <c r="C786">
        <v>72</v>
      </c>
      <c r="D786" t="s">
        <v>142</v>
      </c>
      <c r="E786" s="9">
        <v>4562342690029</v>
      </c>
      <c r="F786">
        <v>0</v>
      </c>
      <c r="G786">
        <v>0</v>
      </c>
      <c r="H786" t="s">
        <v>18</v>
      </c>
      <c r="I786" t="s">
        <v>19</v>
      </c>
      <c r="J786" t="s">
        <v>329</v>
      </c>
      <c r="K786">
        <v>31</v>
      </c>
      <c r="L786">
        <v>2</v>
      </c>
      <c r="M786">
        <v>0</v>
      </c>
      <c r="N786">
        <v>0</v>
      </c>
    </row>
    <row r="787" spans="1:14" x14ac:dyDescent="0.15">
      <c r="A787" t="str">
        <f t="shared" si="14"/>
        <v>201949_72_4562342690036</v>
      </c>
      <c r="B787">
        <v>201949</v>
      </c>
      <c r="C787">
        <v>72</v>
      </c>
      <c r="D787" t="s">
        <v>142</v>
      </c>
      <c r="E787" s="9">
        <v>4562342690036</v>
      </c>
      <c r="F787">
        <v>0</v>
      </c>
      <c r="G787">
        <v>0</v>
      </c>
      <c r="H787" t="s">
        <v>20</v>
      </c>
      <c r="I787" t="s">
        <v>19</v>
      </c>
      <c r="J787" t="s">
        <v>329</v>
      </c>
      <c r="K787">
        <v>5</v>
      </c>
      <c r="L787">
        <v>2</v>
      </c>
      <c r="M787">
        <v>0</v>
      </c>
      <c r="N787">
        <v>0</v>
      </c>
    </row>
    <row r="788" spans="1:14" x14ac:dyDescent="0.15">
      <c r="A788" t="str">
        <f t="shared" si="14"/>
        <v>201949_72_4562342690043</v>
      </c>
      <c r="B788">
        <v>201949</v>
      </c>
      <c r="C788">
        <v>72</v>
      </c>
      <c r="D788" t="s">
        <v>142</v>
      </c>
      <c r="E788" s="9">
        <v>4562342690043</v>
      </c>
      <c r="F788">
        <v>0</v>
      </c>
      <c r="G788">
        <v>0</v>
      </c>
      <c r="H788" t="s">
        <v>21</v>
      </c>
      <c r="I788" t="s">
        <v>19</v>
      </c>
      <c r="J788" t="s">
        <v>329</v>
      </c>
      <c r="K788">
        <v>35</v>
      </c>
      <c r="L788">
        <v>4</v>
      </c>
      <c r="M788">
        <v>0</v>
      </c>
      <c r="N788">
        <v>0</v>
      </c>
    </row>
    <row r="789" spans="1:14" x14ac:dyDescent="0.15">
      <c r="A789" t="str">
        <f t="shared" si="14"/>
        <v>201949_72_4562342690050</v>
      </c>
      <c r="B789">
        <v>201949</v>
      </c>
      <c r="C789">
        <v>72</v>
      </c>
      <c r="D789" t="s">
        <v>142</v>
      </c>
      <c r="E789" s="9">
        <v>4562342690050</v>
      </c>
      <c r="F789">
        <v>0</v>
      </c>
      <c r="G789">
        <v>0</v>
      </c>
      <c r="H789" t="s">
        <v>22</v>
      </c>
      <c r="I789" t="s">
        <v>19</v>
      </c>
      <c r="J789" t="s">
        <v>329</v>
      </c>
      <c r="K789">
        <v>0</v>
      </c>
      <c r="L789">
        <v>0</v>
      </c>
      <c r="M789">
        <v>0</v>
      </c>
      <c r="N789">
        <v>0</v>
      </c>
    </row>
    <row r="790" spans="1:14" x14ac:dyDescent="0.15">
      <c r="A790" t="str">
        <f t="shared" si="14"/>
        <v>201949_72_4562342690067</v>
      </c>
      <c r="B790">
        <v>201949</v>
      </c>
      <c r="C790">
        <v>72</v>
      </c>
      <c r="D790" t="s">
        <v>142</v>
      </c>
      <c r="E790" s="9">
        <v>4562342690067</v>
      </c>
      <c r="F790">
        <v>0</v>
      </c>
      <c r="G790">
        <v>0</v>
      </c>
      <c r="H790" t="s">
        <v>23</v>
      </c>
      <c r="I790" t="s">
        <v>19</v>
      </c>
      <c r="J790" t="s">
        <v>329</v>
      </c>
      <c r="K790">
        <v>23</v>
      </c>
      <c r="L790">
        <v>3</v>
      </c>
      <c r="M790">
        <v>0</v>
      </c>
      <c r="N790">
        <v>0</v>
      </c>
    </row>
    <row r="791" spans="1:14" x14ac:dyDescent="0.15">
      <c r="A791" t="str">
        <f t="shared" si="14"/>
        <v>201949_72_4562342690074</v>
      </c>
      <c r="B791">
        <v>201949</v>
      </c>
      <c r="C791">
        <v>72</v>
      </c>
      <c r="D791" t="s">
        <v>142</v>
      </c>
      <c r="E791" s="9">
        <v>4562342690074</v>
      </c>
      <c r="F791">
        <v>0</v>
      </c>
      <c r="G791">
        <v>0</v>
      </c>
      <c r="H791" t="s">
        <v>24</v>
      </c>
      <c r="I791" t="s">
        <v>19</v>
      </c>
      <c r="J791" t="s">
        <v>329</v>
      </c>
      <c r="K791">
        <v>40</v>
      </c>
      <c r="L791">
        <v>6</v>
      </c>
      <c r="M791">
        <v>0</v>
      </c>
      <c r="N791">
        <v>0</v>
      </c>
    </row>
    <row r="792" spans="1:14" x14ac:dyDescent="0.15">
      <c r="A792" t="str">
        <f t="shared" si="14"/>
        <v>201949_72_4562342690081</v>
      </c>
      <c r="B792">
        <v>201949</v>
      </c>
      <c r="C792">
        <v>72</v>
      </c>
      <c r="D792" t="s">
        <v>142</v>
      </c>
      <c r="E792" s="9">
        <v>4562342690081</v>
      </c>
      <c r="F792">
        <v>0</v>
      </c>
      <c r="G792">
        <v>0</v>
      </c>
      <c r="H792" t="s">
        <v>25</v>
      </c>
      <c r="I792" t="s">
        <v>19</v>
      </c>
      <c r="J792" t="s">
        <v>329</v>
      </c>
      <c r="K792">
        <v>12</v>
      </c>
      <c r="L792">
        <v>5</v>
      </c>
      <c r="M792">
        <v>0</v>
      </c>
      <c r="N792">
        <v>0</v>
      </c>
    </row>
    <row r="793" spans="1:14" x14ac:dyDescent="0.15">
      <c r="A793" t="str">
        <f t="shared" ref="A793:A856" si="15">B793&amp;"_"&amp;C793&amp;"_"&amp;E793</f>
        <v>201949_74_4562342690029</v>
      </c>
      <c r="B793">
        <v>201949</v>
      </c>
      <c r="C793">
        <v>74</v>
      </c>
      <c r="D793" t="s">
        <v>143</v>
      </c>
      <c r="E793" s="9">
        <v>4562342690029</v>
      </c>
      <c r="F793">
        <v>0</v>
      </c>
      <c r="G793">
        <v>0</v>
      </c>
      <c r="H793" t="s">
        <v>18</v>
      </c>
      <c r="I793" t="s">
        <v>19</v>
      </c>
      <c r="J793" t="s">
        <v>329</v>
      </c>
      <c r="K793">
        <v>38</v>
      </c>
      <c r="L793">
        <v>2</v>
      </c>
      <c r="M793">
        <v>0</v>
      </c>
      <c r="N793">
        <v>0</v>
      </c>
    </row>
    <row r="794" spans="1:14" x14ac:dyDescent="0.15">
      <c r="A794" t="str">
        <f t="shared" si="15"/>
        <v>201949_74_4562342690036</v>
      </c>
      <c r="B794">
        <v>201949</v>
      </c>
      <c r="C794">
        <v>74</v>
      </c>
      <c r="D794" t="s">
        <v>143</v>
      </c>
      <c r="E794" s="9">
        <v>4562342690036</v>
      </c>
      <c r="F794">
        <v>0</v>
      </c>
      <c r="G794">
        <v>0</v>
      </c>
      <c r="H794" t="s">
        <v>20</v>
      </c>
      <c r="I794" t="s">
        <v>19</v>
      </c>
      <c r="J794" t="s">
        <v>329</v>
      </c>
      <c r="K794">
        <v>20</v>
      </c>
      <c r="L794">
        <v>0</v>
      </c>
      <c r="M794">
        <v>0</v>
      </c>
      <c r="N794">
        <v>0</v>
      </c>
    </row>
    <row r="795" spans="1:14" x14ac:dyDescent="0.15">
      <c r="A795" t="str">
        <f t="shared" si="15"/>
        <v>201949_74_4562342690043</v>
      </c>
      <c r="B795">
        <v>201949</v>
      </c>
      <c r="C795">
        <v>74</v>
      </c>
      <c r="D795" t="s">
        <v>143</v>
      </c>
      <c r="E795" s="9">
        <v>4562342690043</v>
      </c>
      <c r="F795">
        <v>0</v>
      </c>
      <c r="G795">
        <v>0</v>
      </c>
      <c r="H795" t="s">
        <v>21</v>
      </c>
      <c r="I795" t="s">
        <v>19</v>
      </c>
      <c r="J795" t="s">
        <v>329</v>
      </c>
      <c r="K795">
        <v>49</v>
      </c>
      <c r="L795">
        <v>0</v>
      </c>
      <c r="M795">
        <v>0</v>
      </c>
      <c r="N795">
        <v>0</v>
      </c>
    </row>
    <row r="796" spans="1:14" x14ac:dyDescent="0.15">
      <c r="A796" t="str">
        <f t="shared" si="15"/>
        <v>201949_74_4562342690050</v>
      </c>
      <c r="B796">
        <v>201949</v>
      </c>
      <c r="C796">
        <v>74</v>
      </c>
      <c r="D796" t="s">
        <v>143</v>
      </c>
      <c r="E796" s="9">
        <v>4562342690050</v>
      </c>
      <c r="F796">
        <v>0</v>
      </c>
      <c r="G796">
        <v>0</v>
      </c>
      <c r="H796" t="s">
        <v>22</v>
      </c>
      <c r="I796" t="s">
        <v>19</v>
      </c>
      <c r="J796" t="s">
        <v>329</v>
      </c>
      <c r="K796">
        <v>18</v>
      </c>
      <c r="L796">
        <v>1</v>
      </c>
      <c r="M796">
        <v>0</v>
      </c>
      <c r="N796">
        <v>0</v>
      </c>
    </row>
    <row r="797" spans="1:14" x14ac:dyDescent="0.15">
      <c r="A797" t="str">
        <f t="shared" si="15"/>
        <v>201949_74_4562342690067</v>
      </c>
      <c r="B797">
        <v>201949</v>
      </c>
      <c r="C797">
        <v>74</v>
      </c>
      <c r="D797" t="s">
        <v>143</v>
      </c>
      <c r="E797" s="9">
        <v>4562342690067</v>
      </c>
      <c r="F797">
        <v>0</v>
      </c>
      <c r="G797">
        <v>0</v>
      </c>
      <c r="H797" t="s">
        <v>23</v>
      </c>
      <c r="I797" t="s">
        <v>19</v>
      </c>
      <c r="J797" t="s">
        <v>329</v>
      </c>
      <c r="K797">
        <v>48</v>
      </c>
      <c r="L797">
        <v>2</v>
      </c>
      <c r="M797">
        <v>0</v>
      </c>
      <c r="N797">
        <v>0</v>
      </c>
    </row>
    <row r="798" spans="1:14" x14ac:dyDescent="0.15">
      <c r="A798" t="str">
        <f t="shared" si="15"/>
        <v>201949_74_4562342690074</v>
      </c>
      <c r="B798">
        <v>201949</v>
      </c>
      <c r="C798">
        <v>74</v>
      </c>
      <c r="D798" t="s">
        <v>143</v>
      </c>
      <c r="E798" s="9">
        <v>4562342690074</v>
      </c>
      <c r="F798">
        <v>0</v>
      </c>
      <c r="G798">
        <v>0</v>
      </c>
      <c r="H798" t="s">
        <v>24</v>
      </c>
      <c r="I798" t="s">
        <v>19</v>
      </c>
      <c r="J798" t="s">
        <v>329</v>
      </c>
      <c r="K798">
        <v>47</v>
      </c>
      <c r="L798">
        <v>0</v>
      </c>
      <c r="M798">
        <v>0</v>
      </c>
      <c r="N798">
        <v>0</v>
      </c>
    </row>
    <row r="799" spans="1:14" x14ac:dyDescent="0.15">
      <c r="A799" t="str">
        <f t="shared" si="15"/>
        <v>201949_74_4562342690081</v>
      </c>
      <c r="B799">
        <v>201949</v>
      </c>
      <c r="C799">
        <v>74</v>
      </c>
      <c r="D799" t="s">
        <v>143</v>
      </c>
      <c r="E799" s="9">
        <v>4562342690081</v>
      </c>
      <c r="F799">
        <v>0</v>
      </c>
      <c r="G799">
        <v>0</v>
      </c>
      <c r="H799" t="s">
        <v>25</v>
      </c>
      <c r="I799" t="s">
        <v>19</v>
      </c>
      <c r="J799" t="s">
        <v>329</v>
      </c>
      <c r="K799">
        <v>19</v>
      </c>
      <c r="L799">
        <v>1</v>
      </c>
      <c r="M799">
        <v>0</v>
      </c>
      <c r="N799">
        <v>0</v>
      </c>
    </row>
    <row r="800" spans="1:14" x14ac:dyDescent="0.15">
      <c r="A800" t="str">
        <f t="shared" si="15"/>
        <v>201949_85_4562342690029</v>
      </c>
      <c r="B800">
        <v>201949</v>
      </c>
      <c r="C800">
        <v>85</v>
      </c>
      <c r="D800" t="s">
        <v>144</v>
      </c>
      <c r="E800" s="9">
        <v>4562342690029</v>
      </c>
      <c r="F800">
        <v>0</v>
      </c>
      <c r="G800">
        <v>0</v>
      </c>
      <c r="H800" t="s">
        <v>18</v>
      </c>
      <c r="I800" t="s">
        <v>19</v>
      </c>
      <c r="J800" t="s">
        <v>329</v>
      </c>
      <c r="K800">
        <v>40</v>
      </c>
      <c r="L800">
        <v>0</v>
      </c>
      <c r="M800">
        <v>0</v>
      </c>
      <c r="N800">
        <v>0</v>
      </c>
    </row>
    <row r="801" spans="1:14" x14ac:dyDescent="0.15">
      <c r="A801" t="str">
        <f t="shared" si="15"/>
        <v>201949_85_4562342690036</v>
      </c>
      <c r="B801">
        <v>201949</v>
      </c>
      <c r="C801">
        <v>85</v>
      </c>
      <c r="D801" t="s">
        <v>144</v>
      </c>
      <c r="E801" s="9">
        <v>4562342690036</v>
      </c>
      <c r="F801">
        <v>0</v>
      </c>
      <c r="G801">
        <v>0</v>
      </c>
      <c r="H801" t="s">
        <v>20</v>
      </c>
      <c r="I801" t="s">
        <v>19</v>
      </c>
      <c r="J801" t="s">
        <v>329</v>
      </c>
      <c r="K801">
        <v>20</v>
      </c>
      <c r="L801">
        <v>0</v>
      </c>
      <c r="M801">
        <v>0</v>
      </c>
      <c r="N801">
        <v>0</v>
      </c>
    </row>
    <row r="802" spans="1:14" x14ac:dyDescent="0.15">
      <c r="A802" t="str">
        <f t="shared" si="15"/>
        <v>201949_85_4562342690043</v>
      </c>
      <c r="B802">
        <v>201949</v>
      </c>
      <c r="C802">
        <v>85</v>
      </c>
      <c r="D802" t="s">
        <v>144</v>
      </c>
      <c r="E802" s="9">
        <v>4562342690043</v>
      </c>
      <c r="F802">
        <v>0</v>
      </c>
      <c r="G802">
        <v>0</v>
      </c>
      <c r="H802" t="s">
        <v>21</v>
      </c>
      <c r="I802" t="s">
        <v>19</v>
      </c>
      <c r="J802" t="s">
        <v>329</v>
      </c>
      <c r="K802">
        <v>50</v>
      </c>
      <c r="L802">
        <v>0</v>
      </c>
      <c r="M802">
        <v>0</v>
      </c>
      <c r="N802">
        <v>0</v>
      </c>
    </row>
    <row r="803" spans="1:14" x14ac:dyDescent="0.15">
      <c r="A803" t="str">
        <f t="shared" si="15"/>
        <v>201949_85_4562342690050</v>
      </c>
      <c r="B803">
        <v>201949</v>
      </c>
      <c r="C803">
        <v>85</v>
      </c>
      <c r="D803" t="s">
        <v>144</v>
      </c>
      <c r="E803" s="9">
        <v>4562342690050</v>
      </c>
      <c r="F803">
        <v>0</v>
      </c>
      <c r="G803">
        <v>0</v>
      </c>
      <c r="H803" t="s">
        <v>22</v>
      </c>
      <c r="I803" t="s">
        <v>19</v>
      </c>
      <c r="J803" t="s">
        <v>329</v>
      </c>
      <c r="K803">
        <v>20</v>
      </c>
      <c r="L803">
        <v>0</v>
      </c>
      <c r="M803">
        <v>0</v>
      </c>
      <c r="N803">
        <v>0</v>
      </c>
    </row>
    <row r="804" spans="1:14" x14ac:dyDescent="0.15">
      <c r="A804" t="str">
        <f t="shared" si="15"/>
        <v>201949_85_4562342690067</v>
      </c>
      <c r="B804">
        <v>201949</v>
      </c>
      <c r="C804">
        <v>85</v>
      </c>
      <c r="D804" t="s">
        <v>144</v>
      </c>
      <c r="E804" s="9">
        <v>4562342690067</v>
      </c>
      <c r="F804">
        <v>0</v>
      </c>
      <c r="G804">
        <v>0</v>
      </c>
      <c r="H804" t="s">
        <v>23</v>
      </c>
      <c r="I804" t="s">
        <v>19</v>
      </c>
      <c r="J804" t="s">
        <v>329</v>
      </c>
      <c r="K804">
        <v>50</v>
      </c>
      <c r="L804">
        <v>0</v>
      </c>
      <c r="M804">
        <v>0</v>
      </c>
      <c r="N804">
        <v>0</v>
      </c>
    </row>
    <row r="805" spans="1:14" x14ac:dyDescent="0.15">
      <c r="A805" t="str">
        <f t="shared" si="15"/>
        <v>201949_85_4562342690074</v>
      </c>
      <c r="B805">
        <v>201949</v>
      </c>
      <c r="C805">
        <v>85</v>
      </c>
      <c r="D805" t="s">
        <v>144</v>
      </c>
      <c r="E805" s="9">
        <v>4562342690074</v>
      </c>
      <c r="F805">
        <v>0</v>
      </c>
      <c r="G805">
        <v>0</v>
      </c>
      <c r="H805" t="s">
        <v>24</v>
      </c>
      <c r="I805" t="s">
        <v>19</v>
      </c>
      <c r="J805" t="s">
        <v>329</v>
      </c>
      <c r="K805">
        <v>50</v>
      </c>
      <c r="L805">
        <v>0</v>
      </c>
      <c r="M805">
        <v>0</v>
      </c>
      <c r="N805">
        <v>0</v>
      </c>
    </row>
    <row r="806" spans="1:14" x14ac:dyDescent="0.15">
      <c r="A806" t="str">
        <f t="shared" si="15"/>
        <v>201949_85_4562342690081</v>
      </c>
      <c r="B806">
        <v>201949</v>
      </c>
      <c r="C806">
        <v>85</v>
      </c>
      <c r="D806" t="s">
        <v>144</v>
      </c>
      <c r="E806" s="9">
        <v>4562342690081</v>
      </c>
      <c r="F806">
        <v>0</v>
      </c>
      <c r="G806">
        <v>0</v>
      </c>
      <c r="H806" t="s">
        <v>25</v>
      </c>
      <c r="I806" t="s">
        <v>19</v>
      </c>
      <c r="J806" t="s">
        <v>329</v>
      </c>
      <c r="K806">
        <v>20</v>
      </c>
      <c r="L806">
        <v>0</v>
      </c>
      <c r="M806">
        <v>0</v>
      </c>
      <c r="N806">
        <v>0</v>
      </c>
    </row>
    <row r="807" spans="1:14" x14ac:dyDescent="0.15">
      <c r="A807" t="str">
        <f t="shared" si="15"/>
        <v>201949_94_4562342690029</v>
      </c>
      <c r="B807">
        <v>201949</v>
      </c>
      <c r="C807">
        <v>94</v>
      </c>
      <c r="D807" t="s">
        <v>145</v>
      </c>
      <c r="E807" s="9">
        <v>4562342690029</v>
      </c>
      <c r="F807">
        <v>0</v>
      </c>
      <c r="G807">
        <v>0</v>
      </c>
      <c r="H807" t="s">
        <v>18</v>
      </c>
      <c r="I807" t="s">
        <v>19</v>
      </c>
      <c r="J807" t="s">
        <v>329</v>
      </c>
      <c r="K807">
        <v>40</v>
      </c>
      <c r="L807">
        <v>0</v>
      </c>
      <c r="M807">
        <v>0</v>
      </c>
      <c r="N807">
        <v>0</v>
      </c>
    </row>
    <row r="808" spans="1:14" x14ac:dyDescent="0.15">
      <c r="A808" t="str">
        <f t="shared" si="15"/>
        <v>201949_94_4562342690036</v>
      </c>
      <c r="B808">
        <v>201949</v>
      </c>
      <c r="C808">
        <v>94</v>
      </c>
      <c r="D808" t="s">
        <v>145</v>
      </c>
      <c r="E808" s="9">
        <v>4562342690036</v>
      </c>
      <c r="F808">
        <v>0</v>
      </c>
      <c r="G808">
        <v>0</v>
      </c>
      <c r="H808" t="s">
        <v>20</v>
      </c>
      <c r="I808" t="s">
        <v>19</v>
      </c>
      <c r="J808" t="s">
        <v>329</v>
      </c>
      <c r="K808">
        <v>20</v>
      </c>
      <c r="L808">
        <v>0</v>
      </c>
      <c r="M808">
        <v>0</v>
      </c>
      <c r="N808">
        <v>0</v>
      </c>
    </row>
    <row r="809" spans="1:14" x14ac:dyDescent="0.15">
      <c r="A809" t="str">
        <f t="shared" si="15"/>
        <v>201949_94_4562342690043</v>
      </c>
      <c r="B809">
        <v>201949</v>
      </c>
      <c r="C809">
        <v>94</v>
      </c>
      <c r="D809" t="s">
        <v>145</v>
      </c>
      <c r="E809" s="9">
        <v>4562342690043</v>
      </c>
      <c r="F809">
        <v>0</v>
      </c>
      <c r="G809">
        <v>0</v>
      </c>
      <c r="H809" t="s">
        <v>21</v>
      </c>
      <c r="I809" t="s">
        <v>19</v>
      </c>
      <c r="J809" t="s">
        <v>329</v>
      </c>
      <c r="K809">
        <v>50</v>
      </c>
      <c r="L809">
        <v>0</v>
      </c>
      <c r="M809">
        <v>0</v>
      </c>
      <c r="N809">
        <v>0</v>
      </c>
    </row>
    <row r="810" spans="1:14" x14ac:dyDescent="0.15">
      <c r="A810" t="str">
        <f t="shared" si="15"/>
        <v>201949_94_4562342690050</v>
      </c>
      <c r="B810">
        <v>201949</v>
      </c>
      <c r="C810">
        <v>94</v>
      </c>
      <c r="D810" t="s">
        <v>145</v>
      </c>
      <c r="E810" s="9">
        <v>4562342690050</v>
      </c>
      <c r="F810">
        <v>0</v>
      </c>
      <c r="G810">
        <v>0</v>
      </c>
      <c r="H810" t="s">
        <v>22</v>
      </c>
      <c r="I810" t="s">
        <v>19</v>
      </c>
      <c r="J810" t="s">
        <v>329</v>
      </c>
      <c r="K810">
        <v>20</v>
      </c>
      <c r="L810">
        <v>0</v>
      </c>
      <c r="M810">
        <v>0</v>
      </c>
      <c r="N810">
        <v>0</v>
      </c>
    </row>
    <row r="811" spans="1:14" x14ac:dyDescent="0.15">
      <c r="A811" t="str">
        <f t="shared" si="15"/>
        <v>201949_94_4562342690067</v>
      </c>
      <c r="B811">
        <v>201949</v>
      </c>
      <c r="C811">
        <v>94</v>
      </c>
      <c r="D811" t="s">
        <v>145</v>
      </c>
      <c r="E811" s="9">
        <v>4562342690067</v>
      </c>
      <c r="F811">
        <v>0</v>
      </c>
      <c r="G811">
        <v>0</v>
      </c>
      <c r="H811" t="s">
        <v>23</v>
      </c>
      <c r="I811" t="s">
        <v>19</v>
      </c>
      <c r="J811" t="s">
        <v>329</v>
      </c>
      <c r="K811">
        <v>50</v>
      </c>
      <c r="L811">
        <v>0</v>
      </c>
      <c r="M811">
        <v>0</v>
      </c>
      <c r="N811">
        <v>0</v>
      </c>
    </row>
    <row r="812" spans="1:14" x14ac:dyDescent="0.15">
      <c r="A812" t="str">
        <f t="shared" si="15"/>
        <v>201949_94_4562342690074</v>
      </c>
      <c r="B812">
        <v>201949</v>
      </c>
      <c r="C812">
        <v>94</v>
      </c>
      <c r="D812" t="s">
        <v>145</v>
      </c>
      <c r="E812" s="9">
        <v>4562342690074</v>
      </c>
      <c r="F812">
        <v>0</v>
      </c>
      <c r="G812">
        <v>0</v>
      </c>
      <c r="H812" t="s">
        <v>24</v>
      </c>
      <c r="I812" t="s">
        <v>19</v>
      </c>
      <c r="J812" t="s">
        <v>329</v>
      </c>
      <c r="K812">
        <v>50</v>
      </c>
      <c r="L812">
        <v>0</v>
      </c>
      <c r="M812">
        <v>0</v>
      </c>
      <c r="N812">
        <v>0</v>
      </c>
    </row>
    <row r="813" spans="1:14" x14ac:dyDescent="0.15">
      <c r="A813" t="str">
        <f t="shared" si="15"/>
        <v>201949_94_4562342690081</v>
      </c>
      <c r="B813">
        <v>201949</v>
      </c>
      <c r="C813">
        <v>94</v>
      </c>
      <c r="D813" t="s">
        <v>145</v>
      </c>
      <c r="E813" s="9">
        <v>4562342690081</v>
      </c>
      <c r="F813">
        <v>0</v>
      </c>
      <c r="G813">
        <v>0</v>
      </c>
      <c r="H813" t="s">
        <v>25</v>
      </c>
      <c r="I813" t="s">
        <v>19</v>
      </c>
      <c r="J813" t="s">
        <v>329</v>
      </c>
      <c r="K813">
        <v>20</v>
      </c>
      <c r="L813">
        <v>0</v>
      </c>
      <c r="M813">
        <v>0</v>
      </c>
      <c r="N813">
        <v>0</v>
      </c>
    </row>
    <row r="814" spans="1:14" x14ac:dyDescent="0.15">
      <c r="A814" t="str">
        <f t="shared" si="15"/>
        <v>201949_100_4562342690029</v>
      </c>
      <c r="B814">
        <v>201949</v>
      </c>
      <c r="C814">
        <v>100</v>
      </c>
      <c r="D814" t="s">
        <v>146</v>
      </c>
      <c r="E814" s="9">
        <v>4562342690029</v>
      </c>
      <c r="F814">
        <v>0</v>
      </c>
      <c r="G814">
        <v>0</v>
      </c>
      <c r="H814" t="s">
        <v>18</v>
      </c>
      <c r="I814" t="s">
        <v>19</v>
      </c>
      <c r="J814" t="s">
        <v>329</v>
      </c>
      <c r="K814">
        <v>40</v>
      </c>
      <c r="L814">
        <v>0</v>
      </c>
      <c r="M814">
        <v>0</v>
      </c>
      <c r="N814">
        <v>0</v>
      </c>
    </row>
    <row r="815" spans="1:14" x14ac:dyDescent="0.15">
      <c r="A815" t="str">
        <f t="shared" si="15"/>
        <v>201949_100_4562342690036</v>
      </c>
      <c r="B815">
        <v>201949</v>
      </c>
      <c r="C815">
        <v>100</v>
      </c>
      <c r="D815" t="s">
        <v>146</v>
      </c>
      <c r="E815" s="9">
        <v>4562342690036</v>
      </c>
      <c r="F815">
        <v>0</v>
      </c>
      <c r="G815">
        <v>0</v>
      </c>
      <c r="H815" t="s">
        <v>20</v>
      </c>
      <c r="I815" t="s">
        <v>19</v>
      </c>
      <c r="J815" t="s">
        <v>329</v>
      </c>
      <c r="K815">
        <v>20</v>
      </c>
      <c r="L815">
        <v>0</v>
      </c>
      <c r="M815">
        <v>0</v>
      </c>
      <c r="N815">
        <v>0</v>
      </c>
    </row>
    <row r="816" spans="1:14" x14ac:dyDescent="0.15">
      <c r="A816" t="str">
        <f t="shared" si="15"/>
        <v>201949_100_4562342690043</v>
      </c>
      <c r="B816">
        <v>201949</v>
      </c>
      <c r="C816">
        <v>100</v>
      </c>
      <c r="D816" t="s">
        <v>146</v>
      </c>
      <c r="E816" s="9">
        <v>4562342690043</v>
      </c>
      <c r="F816">
        <v>0</v>
      </c>
      <c r="G816">
        <v>0</v>
      </c>
      <c r="H816" t="s">
        <v>21</v>
      </c>
      <c r="I816" t="s">
        <v>19</v>
      </c>
      <c r="J816" t="s">
        <v>329</v>
      </c>
      <c r="K816">
        <v>50</v>
      </c>
      <c r="L816">
        <v>0</v>
      </c>
      <c r="M816">
        <v>0</v>
      </c>
      <c r="N816">
        <v>0</v>
      </c>
    </row>
    <row r="817" spans="1:14" x14ac:dyDescent="0.15">
      <c r="A817" t="str">
        <f t="shared" si="15"/>
        <v>201949_100_4562342690050</v>
      </c>
      <c r="B817">
        <v>201949</v>
      </c>
      <c r="C817">
        <v>100</v>
      </c>
      <c r="D817" t="s">
        <v>146</v>
      </c>
      <c r="E817" s="9">
        <v>4562342690050</v>
      </c>
      <c r="F817">
        <v>0</v>
      </c>
      <c r="G817">
        <v>0</v>
      </c>
      <c r="H817" t="s">
        <v>22</v>
      </c>
      <c r="I817" t="s">
        <v>19</v>
      </c>
      <c r="J817" t="s">
        <v>329</v>
      </c>
      <c r="K817">
        <v>20</v>
      </c>
      <c r="L817">
        <v>0</v>
      </c>
      <c r="M817">
        <v>0</v>
      </c>
      <c r="N817">
        <v>0</v>
      </c>
    </row>
    <row r="818" spans="1:14" x14ac:dyDescent="0.15">
      <c r="A818" t="str">
        <f t="shared" si="15"/>
        <v>201949_100_4562342690067</v>
      </c>
      <c r="B818">
        <v>201949</v>
      </c>
      <c r="C818">
        <v>100</v>
      </c>
      <c r="D818" t="s">
        <v>146</v>
      </c>
      <c r="E818" s="9">
        <v>4562342690067</v>
      </c>
      <c r="F818">
        <v>0</v>
      </c>
      <c r="G818">
        <v>0</v>
      </c>
      <c r="H818" t="s">
        <v>23</v>
      </c>
      <c r="I818" t="s">
        <v>19</v>
      </c>
      <c r="J818" t="s">
        <v>329</v>
      </c>
      <c r="K818">
        <v>50</v>
      </c>
      <c r="L818">
        <v>0</v>
      </c>
      <c r="M818">
        <v>0</v>
      </c>
      <c r="N818">
        <v>0</v>
      </c>
    </row>
    <row r="819" spans="1:14" x14ac:dyDescent="0.15">
      <c r="A819" t="str">
        <f t="shared" si="15"/>
        <v>201949_100_4562342690074</v>
      </c>
      <c r="B819">
        <v>201949</v>
      </c>
      <c r="C819">
        <v>100</v>
      </c>
      <c r="D819" t="s">
        <v>146</v>
      </c>
      <c r="E819" s="9">
        <v>4562342690074</v>
      </c>
      <c r="F819">
        <v>0</v>
      </c>
      <c r="G819">
        <v>0</v>
      </c>
      <c r="H819" t="s">
        <v>24</v>
      </c>
      <c r="I819" t="s">
        <v>19</v>
      </c>
      <c r="J819" t="s">
        <v>329</v>
      </c>
      <c r="K819">
        <v>50</v>
      </c>
      <c r="L819">
        <v>0</v>
      </c>
      <c r="M819">
        <v>0</v>
      </c>
      <c r="N819">
        <v>0</v>
      </c>
    </row>
    <row r="820" spans="1:14" x14ac:dyDescent="0.15">
      <c r="A820" t="str">
        <f t="shared" si="15"/>
        <v>201949_100_4562342690081</v>
      </c>
      <c r="B820">
        <v>201949</v>
      </c>
      <c r="C820">
        <v>100</v>
      </c>
      <c r="D820" t="s">
        <v>146</v>
      </c>
      <c r="E820" s="9">
        <v>4562342690081</v>
      </c>
      <c r="F820">
        <v>0</v>
      </c>
      <c r="G820">
        <v>0</v>
      </c>
      <c r="H820" t="s">
        <v>25</v>
      </c>
      <c r="I820" t="s">
        <v>19</v>
      </c>
      <c r="J820" t="s">
        <v>329</v>
      </c>
      <c r="K820">
        <v>20</v>
      </c>
      <c r="L820">
        <v>0</v>
      </c>
      <c r="M820">
        <v>0</v>
      </c>
      <c r="N820">
        <v>0</v>
      </c>
    </row>
    <row r="821" spans="1:14" x14ac:dyDescent="0.15">
      <c r="A821" t="str">
        <f t="shared" si="15"/>
        <v>201949_102_4562342690029</v>
      </c>
      <c r="B821">
        <v>201949</v>
      </c>
      <c r="C821">
        <v>102</v>
      </c>
      <c r="D821" t="s">
        <v>147</v>
      </c>
      <c r="E821" s="9">
        <v>4562342690029</v>
      </c>
      <c r="F821">
        <v>0</v>
      </c>
      <c r="G821">
        <v>0</v>
      </c>
      <c r="H821" t="s">
        <v>18</v>
      </c>
      <c r="I821" t="s">
        <v>19</v>
      </c>
      <c r="J821" t="s">
        <v>329</v>
      </c>
      <c r="K821">
        <v>36</v>
      </c>
      <c r="L821">
        <v>4</v>
      </c>
      <c r="M821">
        <v>0</v>
      </c>
      <c r="N821">
        <v>0</v>
      </c>
    </row>
    <row r="822" spans="1:14" x14ac:dyDescent="0.15">
      <c r="A822" t="str">
        <f t="shared" si="15"/>
        <v>201949_102_4562342690036</v>
      </c>
      <c r="B822">
        <v>201949</v>
      </c>
      <c r="C822">
        <v>102</v>
      </c>
      <c r="D822" t="s">
        <v>147</v>
      </c>
      <c r="E822" s="9">
        <v>4562342690036</v>
      </c>
      <c r="F822">
        <v>0</v>
      </c>
      <c r="G822">
        <v>0</v>
      </c>
      <c r="H822" t="s">
        <v>20</v>
      </c>
      <c r="I822" t="s">
        <v>19</v>
      </c>
      <c r="J822" t="s">
        <v>329</v>
      </c>
      <c r="K822">
        <v>19</v>
      </c>
      <c r="L822">
        <v>1</v>
      </c>
      <c r="M822">
        <v>0</v>
      </c>
      <c r="N822">
        <v>0</v>
      </c>
    </row>
    <row r="823" spans="1:14" x14ac:dyDescent="0.15">
      <c r="A823" t="str">
        <f t="shared" si="15"/>
        <v>201949_102_4562342690043</v>
      </c>
      <c r="B823">
        <v>201949</v>
      </c>
      <c r="C823">
        <v>102</v>
      </c>
      <c r="D823" t="s">
        <v>147</v>
      </c>
      <c r="E823" s="9">
        <v>4562342690043</v>
      </c>
      <c r="F823">
        <v>0</v>
      </c>
      <c r="G823">
        <v>0</v>
      </c>
      <c r="H823" t="s">
        <v>21</v>
      </c>
      <c r="I823" t="s">
        <v>19</v>
      </c>
      <c r="J823" t="s">
        <v>329</v>
      </c>
      <c r="K823">
        <v>43</v>
      </c>
      <c r="L823">
        <v>7</v>
      </c>
      <c r="M823">
        <v>0</v>
      </c>
      <c r="N823">
        <v>0</v>
      </c>
    </row>
    <row r="824" spans="1:14" x14ac:dyDescent="0.15">
      <c r="A824" t="str">
        <f t="shared" si="15"/>
        <v>201949_102_4562342690050</v>
      </c>
      <c r="B824">
        <v>201949</v>
      </c>
      <c r="C824">
        <v>102</v>
      </c>
      <c r="D824" t="s">
        <v>147</v>
      </c>
      <c r="E824" s="9">
        <v>4562342690050</v>
      </c>
      <c r="F824">
        <v>0</v>
      </c>
      <c r="G824">
        <v>0</v>
      </c>
      <c r="H824" t="s">
        <v>22</v>
      </c>
      <c r="I824" t="s">
        <v>19</v>
      </c>
      <c r="J824" t="s">
        <v>329</v>
      </c>
      <c r="K824">
        <v>18</v>
      </c>
      <c r="L824">
        <v>1</v>
      </c>
      <c r="M824">
        <v>0</v>
      </c>
      <c r="N824">
        <v>0</v>
      </c>
    </row>
    <row r="825" spans="1:14" x14ac:dyDescent="0.15">
      <c r="A825" t="str">
        <f t="shared" si="15"/>
        <v>201949_102_4562342690067</v>
      </c>
      <c r="B825">
        <v>201949</v>
      </c>
      <c r="C825">
        <v>102</v>
      </c>
      <c r="D825" t="s">
        <v>147</v>
      </c>
      <c r="E825" s="9">
        <v>4562342690067</v>
      </c>
      <c r="F825">
        <v>0</v>
      </c>
      <c r="G825">
        <v>0</v>
      </c>
      <c r="H825" t="s">
        <v>23</v>
      </c>
      <c r="I825" t="s">
        <v>19</v>
      </c>
      <c r="J825" t="s">
        <v>329</v>
      </c>
      <c r="K825">
        <v>48</v>
      </c>
      <c r="L825">
        <v>2</v>
      </c>
      <c r="M825">
        <v>0</v>
      </c>
      <c r="N825">
        <v>0</v>
      </c>
    </row>
    <row r="826" spans="1:14" x14ac:dyDescent="0.15">
      <c r="A826" t="str">
        <f t="shared" si="15"/>
        <v>201949_102_4562342690074</v>
      </c>
      <c r="B826">
        <v>201949</v>
      </c>
      <c r="C826">
        <v>102</v>
      </c>
      <c r="D826" t="s">
        <v>147</v>
      </c>
      <c r="E826" s="9">
        <v>4562342690074</v>
      </c>
      <c r="F826">
        <v>0</v>
      </c>
      <c r="G826">
        <v>0</v>
      </c>
      <c r="H826" t="s">
        <v>24</v>
      </c>
      <c r="I826" t="s">
        <v>19</v>
      </c>
      <c r="J826" t="s">
        <v>329</v>
      </c>
      <c r="K826">
        <v>48</v>
      </c>
      <c r="L826">
        <v>1</v>
      </c>
      <c r="M826">
        <v>0</v>
      </c>
      <c r="N826">
        <v>0</v>
      </c>
    </row>
    <row r="827" spans="1:14" x14ac:dyDescent="0.15">
      <c r="A827" t="str">
        <f t="shared" si="15"/>
        <v>201949_102_4562342690081</v>
      </c>
      <c r="B827">
        <v>201949</v>
      </c>
      <c r="C827">
        <v>102</v>
      </c>
      <c r="D827" t="s">
        <v>147</v>
      </c>
      <c r="E827" s="9">
        <v>4562342690081</v>
      </c>
      <c r="F827">
        <v>0</v>
      </c>
      <c r="G827">
        <v>0</v>
      </c>
      <c r="H827" t="s">
        <v>25</v>
      </c>
      <c r="I827" t="s">
        <v>19</v>
      </c>
      <c r="J827" t="s">
        <v>329</v>
      </c>
      <c r="K827">
        <v>16</v>
      </c>
      <c r="L827">
        <v>2</v>
      </c>
      <c r="M827">
        <v>0</v>
      </c>
      <c r="N827">
        <v>0</v>
      </c>
    </row>
    <row r="828" spans="1:14" x14ac:dyDescent="0.15">
      <c r="A828" t="str">
        <f t="shared" si="15"/>
        <v>201949_120_4562342690029</v>
      </c>
      <c r="B828">
        <v>201949</v>
      </c>
      <c r="C828">
        <v>120</v>
      </c>
      <c r="D828" t="s">
        <v>148</v>
      </c>
      <c r="E828" s="9">
        <v>4562342690029</v>
      </c>
      <c r="F828">
        <v>0</v>
      </c>
      <c r="G828">
        <v>0</v>
      </c>
      <c r="H828" t="s">
        <v>18</v>
      </c>
      <c r="I828" t="s">
        <v>19</v>
      </c>
      <c r="J828" t="s">
        <v>329</v>
      </c>
      <c r="K828">
        <v>33</v>
      </c>
      <c r="L828">
        <v>7</v>
      </c>
      <c r="M828">
        <v>0</v>
      </c>
      <c r="N828">
        <v>0</v>
      </c>
    </row>
    <row r="829" spans="1:14" x14ac:dyDescent="0.15">
      <c r="A829" t="str">
        <f t="shared" si="15"/>
        <v>201949_120_4562342690036</v>
      </c>
      <c r="B829">
        <v>201949</v>
      </c>
      <c r="C829">
        <v>120</v>
      </c>
      <c r="D829" t="s">
        <v>148</v>
      </c>
      <c r="E829" s="9">
        <v>4562342690036</v>
      </c>
      <c r="F829">
        <v>0</v>
      </c>
      <c r="G829">
        <v>0</v>
      </c>
      <c r="H829" t="s">
        <v>20</v>
      </c>
      <c r="I829" t="s">
        <v>19</v>
      </c>
      <c r="J829" t="s">
        <v>329</v>
      </c>
      <c r="K829">
        <v>20</v>
      </c>
      <c r="L829">
        <v>0</v>
      </c>
      <c r="M829">
        <v>0</v>
      </c>
      <c r="N829">
        <v>0</v>
      </c>
    </row>
    <row r="830" spans="1:14" x14ac:dyDescent="0.15">
      <c r="A830" t="str">
        <f t="shared" si="15"/>
        <v>201949_120_4562342690043</v>
      </c>
      <c r="B830">
        <v>201949</v>
      </c>
      <c r="C830">
        <v>120</v>
      </c>
      <c r="D830" t="s">
        <v>148</v>
      </c>
      <c r="E830" s="9">
        <v>4562342690043</v>
      </c>
      <c r="F830">
        <v>0</v>
      </c>
      <c r="G830">
        <v>0</v>
      </c>
      <c r="H830" t="s">
        <v>21</v>
      </c>
      <c r="I830" t="s">
        <v>19</v>
      </c>
      <c r="J830" t="s">
        <v>329</v>
      </c>
      <c r="K830">
        <v>46</v>
      </c>
      <c r="L830">
        <v>4</v>
      </c>
      <c r="M830">
        <v>0</v>
      </c>
      <c r="N830">
        <v>0</v>
      </c>
    </row>
    <row r="831" spans="1:14" x14ac:dyDescent="0.15">
      <c r="A831" t="str">
        <f t="shared" si="15"/>
        <v>201949_120_4562342690050</v>
      </c>
      <c r="B831">
        <v>201949</v>
      </c>
      <c r="C831">
        <v>120</v>
      </c>
      <c r="D831" t="s">
        <v>148</v>
      </c>
      <c r="E831" s="9">
        <v>4562342690050</v>
      </c>
      <c r="F831">
        <v>0</v>
      </c>
      <c r="G831">
        <v>0</v>
      </c>
      <c r="H831" t="s">
        <v>22</v>
      </c>
      <c r="I831" t="s">
        <v>19</v>
      </c>
      <c r="J831" t="s">
        <v>329</v>
      </c>
      <c r="K831">
        <v>19</v>
      </c>
      <c r="L831">
        <v>0</v>
      </c>
      <c r="M831">
        <v>0</v>
      </c>
      <c r="N831">
        <v>0</v>
      </c>
    </row>
    <row r="832" spans="1:14" x14ac:dyDescent="0.15">
      <c r="A832" t="str">
        <f t="shared" si="15"/>
        <v>201949_120_4562342690067</v>
      </c>
      <c r="B832">
        <v>201949</v>
      </c>
      <c r="C832">
        <v>120</v>
      </c>
      <c r="D832" t="s">
        <v>148</v>
      </c>
      <c r="E832" s="9">
        <v>4562342690067</v>
      </c>
      <c r="F832">
        <v>0</v>
      </c>
      <c r="G832">
        <v>0</v>
      </c>
      <c r="H832" t="s">
        <v>23</v>
      </c>
      <c r="I832" t="s">
        <v>19</v>
      </c>
      <c r="J832" t="s">
        <v>329</v>
      </c>
      <c r="K832">
        <v>47</v>
      </c>
      <c r="L832">
        <v>2</v>
      </c>
      <c r="M832">
        <v>0</v>
      </c>
      <c r="N832">
        <v>0</v>
      </c>
    </row>
    <row r="833" spans="1:14" x14ac:dyDescent="0.15">
      <c r="A833" t="str">
        <f t="shared" si="15"/>
        <v>201949_120_4562342690074</v>
      </c>
      <c r="B833">
        <v>201949</v>
      </c>
      <c r="C833">
        <v>120</v>
      </c>
      <c r="D833" t="s">
        <v>148</v>
      </c>
      <c r="E833" s="9">
        <v>4562342690074</v>
      </c>
      <c r="F833">
        <v>0</v>
      </c>
      <c r="G833">
        <v>0</v>
      </c>
      <c r="H833" t="s">
        <v>24</v>
      </c>
      <c r="I833" t="s">
        <v>19</v>
      </c>
      <c r="J833" t="s">
        <v>329</v>
      </c>
      <c r="K833">
        <v>47</v>
      </c>
      <c r="L833">
        <v>3</v>
      </c>
      <c r="M833">
        <v>0</v>
      </c>
      <c r="N833">
        <v>0</v>
      </c>
    </row>
    <row r="834" spans="1:14" x14ac:dyDescent="0.15">
      <c r="A834" t="str">
        <f t="shared" si="15"/>
        <v>201949_120_4562342690081</v>
      </c>
      <c r="B834">
        <v>201949</v>
      </c>
      <c r="C834">
        <v>120</v>
      </c>
      <c r="D834" t="s">
        <v>148</v>
      </c>
      <c r="E834" s="9">
        <v>4562342690081</v>
      </c>
      <c r="F834">
        <v>0</v>
      </c>
      <c r="G834">
        <v>0</v>
      </c>
      <c r="H834" t="s">
        <v>25</v>
      </c>
      <c r="I834" t="s">
        <v>19</v>
      </c>
      <c r="J834" t="s">
        <v>329</v>
      </c>
      <c r="K834">
        <v>19</v>
      </c>
      <c r="L834">
        <v>1</v>
      </c>
      <c r="M834">
        <v>0</v>
      </c>
      <c r="N834">
        <v>0</v>
      </c>
    </row>
    <row r="835" spans="1:14" x14ac:dyDescent="0.15">
      <c r="A835" t="str">
        <f t="shared" si="15"/>
        <v>201949_122_4562342690029</v>
      </c>
      <c r="B835">
        <v>201949</v>
      </c>
      <c r="C835">
        <v>122</v>
      </c>
      <c r="D835" t="s">
        <v>149</v>
      </c>
      <c r="E835" s="9">
        <v>4562342690029</v>
      </c>
      <c r="F835">
        <v>0</v>
      </c>
      <c r="G835">
        <v>0</v>
      </c>
      <c r="H835" t="s">
        <v>18</v>
      </c>
      <c r="I835" t="s">
        <v>19</v>
      </c>
      <c r="J835" t="s">
        <v>329</v>
      </c>
      <c r="K835">
        <v>38</v>
      </c>
      <c r="L835">
        <v>0</v>
      </c>
      <c r="M835">
        <v>0</v>
      </c>
      <c r="N835">
        <v>0</v>
      </c>
    </row>
    <row r="836" spans="1:14" x14ac:dyDescent="0.15">
      <c r="A836" t="str">
        <f t="shared" si="15"/>
        <v>201949_122_4562342690036</v>
      </c>
      <c r="B836">
        <v>201949</v>
      </c>
      <c r="C836">
        <v>122</v>
      </c>
      <c r="D836" t="s">
        <v>149</v>
      </c>
      <c r="E836" s="9">
        <v>4562342690036</v>
      </c>
      <c r="F836">
        <v>0</v>
      </c>
      <c r="G836">
        <v>0</v>
      </c>
      <c r="H836" t="s">
        <v>20</v>
      </c>
      <c r="I836" t="s">
        <v>19</v>
      </c>
      <c r="J836" t="s">
        <v>329</v>
      </c>
      <c r="K836">
        <v>20</v>
      </c>
      <c r="L836">
        <v>0</v>
      </c>
      <c r="M836">
        <v>0</v>
      </c>
      <c r="N836">
        <v>0</v>
      </c>
    </row>
    <row r="837" spans="1:14" x14ac:dyDescent="0.15">
      <c r="A837" t="str">
        <f t="shared" si="15"/>
        <v>201949_122_4562342690043</v>
      </c>
      <c r="B837">
        <v>201949</v>
      </c>
      <c r="C837">
        <v>122</v>
      </c>
      <c r="D837" t="s">
        <v>149</v>
      </c>
      <c r="E837" s="9">
        <v>4562342690043</v>
      </c>
      <c r="F837">
        <v>0</v>
      </c>
      <c r="G837">
        <v>0</v>
      </c>
      <c r="H837" t="s">
        <v>21</v>
      </c>
      <c r="I837" t="s">
        <v>19</v>
      </c>
      <c r="J837" t="s">
        <v>329</v>
      </c>
      <c r="K837">
        <v>47</v>
      </c>
      <c r="L837">
        <v>1</v>
      </c>
      <c r="M837">
        <v>0</v>
      </c>
      <c r="N837">
        <v>0</v>
      </c>
    </row>
    <row r="838" spans="1:14" x14ac:dyDescent="0.15">
      <c r="A838" t="str">
        <f t="shared" si="15"/>
        <v>201949_122_4562342690050</v>
      </c>
      <c r="B838">
        <v>201949</v>
      </c>
      <c r="C838">
        <v>122</v>
      </c>
      <c r="D838" t="s">
        <v>149</v>
      </c>
      <c r="E838" s="9">
        <v>4562342690050</v>
      </c>
      <c r="F838">
        <v>0</v>
      </c>
      <c r="G838">
        <v>0</v>
      </c>
      <c r="H838" t="s">
        <v>22</v>
      </c>
      <c r="I838" t="s">
        <v>19</v>
      </c>
      <c r="J838" t="s">
        <v>329</v>
      </c>
      <c r="K838">
        <v>19</v>
      </c>
      <c r="L838">
        <v>1</v>
      </c>
      <c r="M838">
        <v>0</v>
      </c>
      <c r="N838">
        <v>0</v>
      </c>
    </row>
    <row r="839" spans="1:14" x14ac:dyDescent="0.15">
      <c r="A839" t="str">
        <f t="shared" si="15"/>
        <v>201949_122_4562342690067</v>
      </c>
      <c r="B839">
        <v>201949</v>
      </c>
      <c r="C839">
        <v>122</v>
      </c>
      <c r="D839" t="s">
        <v>149</v>
      </c>
      <c r="E839" s="9">
        <v>4562342690067</v>
      </c>
      <c r="F839">
        <v>0</v>
      </c>
      <c r="G839">
        <v>0</v>
      </c>
      <c r="H839" t="s">
        <v>23</v>
      </c>
      <c r="I839" t="s">
        <v>19</v>
      </c>
      <c r="J839" t="s">
        <v>329</v>
      </c>
      <c r="K839">
        <v>47</v>
      </c>
      <c r="L839">
        <v>3</v>
      </c>
      <c r="M839">
        <v>0</v>
      </c>
      <c r="N839">
        <v>0</v>
      </c>
    </row>
    <row r="840" spans="1:14" x14ac:dyDescent="0.15">
      <c r="A840" t="str">
        <f t="shared" si="15"/>
        <v>201949_122_4562342690074</v>
      </c>
      <c r="B840">
        <v>201949</v>
      </c>
      <c r="C840">
        <v>122</v>
      </c>
      <c r="D840" t="s">
        <v>149</v>
      </c>
      <c r="E840" s="9">
        <v>4562342690074</v>
      </c>
      <c r="F840">
        <v>0</v>
      </c>
      <c r="G840">
        <v>0</v>
      </c>
      <c r="H840" t="s">
        <v>24</v>
      </c>
      <c r="I840" t="s">
        <v>19</v>
      </c>
      <c r="J840" t="s">
        <v>329</v>
      </c>
      <c r="K840">
        <v>47</v>
      </c>
      <c r="L840">
        <v>2</v>
      </c>
      <c r="M840">
        <v>0</v>
      </c>
      <c r="N840">
        <v>0</v>
      </c>
    </row>
    <row r="841" spans="1:14" x14ac:dyDescent="0.15">
      <c r="A841" t="str">
        <f t="shared" si="15"/>
        <v>201949_122_4562342690081</v>
      </c>
      <c r="B841">
        <v>201949</v>
      </c>
      <c r="C841">
        <v>122</v>
      </c>
      <c r="D841" t="s">
        <v>149</v>
      </c>
      <c r="E841" s="9">
        <v>4562342690081</v>
      </c>
      <c r="F841">
        <v>0</v>
      </c>
      <c r="G841">
        <v>0</v>
      </c>
      <c r="H841" t="s">
        <v>25</v>
      </c>
      <c r="I841" t="s">
        <v>19</v>
      </c>
      <c r="J841" t="s">
        <v>329</v>
      </c>
      <c r="K841">
        <v>20</v>
      </c>
      <c r="L841">
        <v>0</v>
      </c>
      <c r="M841">
        <v>0</v>
      </c>
      <c r="N841">
        <v>0</v>
      </c>
    </row>
    <row r="842" spans="1:14" x14ac:dyDescent="0.15">
      <c r="A842" t="str">
        <f t="shared" si="15"/>
        <v>201949_126_4562342690029</v>
      </c>
      <c r="B842">
        <v>201949</v>
      </c>
      <c r="C842">
        <v>126</v>
      </c>
      <c r="D842" t="s">
        <v>150</v>
      </c>
      <c r="E842" s="9">
        <v>4562342690029</v>
      </c>
      <c r="F842">
        <v>0</v>
      </c>
      <c r="G842">
        <v>0</v>
      </c>
      <c r="H842" t="s">
        <v>18</v>
      </c>
      <c r="I842" t="s">
        <v>19</v>
      </c>
      <c r="J842" t="s">
        <v>329</v>
      </c>
      <c r="K842">
        <v>38</v>
      </c>
      <c r="L842">
        <v>2</v>
      </c>
      <c r="M842">
        <v>0</v>
      </c>
      <c r="N842">
        <v>0</v>
      </c>
    </row>
    <row r="843" spans="1:14" x14ac:dyDescent="0.15">
      <c r="A843" t="str">
        <f t="shared" si="15"/>
        <v>201949_126_4562342690036</v>
      </c>
      <c r="B843">
        <v>201949</v>
      </c>
      <c r="C843">
        <v>126</v>
      </c>
      <c r="D843" t="s">
        <v>150</v>
      </c>
      <c r="E843" s="9">
        <v>4562342690036</v>
      </c>
      <c r="F843">
        <v>0</v>
      </c>
      <c r="G843">
        <v>0</v>
      </c>
      <c r="H843" t="s">
        <v>20</v>
      </c>
      <c r="I843" t="s">
        <v>19</v>
      </c>
      <c r="J843" t="s">
        <v>329</v>
      </c>
      <c r="K843">
        <v>20</v>
      </c>
      <c r="L843">
        <v>0</v>
      </c>
      <c r="M843">
        <v>0</v>
      </c>
      <c r="N843">
        <v>0</v>
      </c>
    </row>
    <row r="844" spans="1:14" x14ac:dyDescent="0.15">
      <c r="A844" t="str">
        <f t="shared" si="15"/>
        <v>201949_126_4562342690043</v>
      </c>
      <c r="B844">
        <v>201949</v>
      </c>
      <c r="C844">
        <v>126</v>
      </c>
      <c r="D844" t="s">
        <v>150</v>
      </c>
      <c r="E844" s="9">
        <v>4562342690043</v>
      </c>
      <c r="F844">
        <v>0</v>
      </c>
      <c r="G844">
        <v>0</v>
      </c>
      <c r="H844" t="s">
        <v>21</v>
      </c>
      <c r="I844" t="s">
        <v>19</v>
      </c>
      <c r="J844" t="s">
        <v>329</v>
      </c>
      <c r="K844">
        <v>49</v>
      </c>
      <c r="L844">
        <v>1</v>
      </c>
      <c r="M844">
        <v>0</v>
      </c>
      <c r="N844">
        <v>0</v>
      </c>
    </row>
    <row r="845" spans="1:14" x14ac:dyDescent="0.15">
      <c r="A845" t="str">
        <f t="shared" si="15"/>
        <v>201949_126_4562342690050</v>
      </c>
      <c r="B845">
        <v>201949</v>
      </c>
      <c r="C845">
        <v>126</v>
      </c>
      <c r="D845" t="s">
        <v>150</v>
      </c>
      <c r="E845" s="9">
        <v>4562342690050</v>
      </c>
      <c r="F845">
        <v>0</v>
      </c>
      <c r="G845">
        <v>0</v>
      </c>
      <c r="H845" t="s">
        <v>22</v>
      </c>
      <c r="I845" t="s">
        <v>19</v>
      </c>
      <c r="J845" t="s">
        <v>329</v>
      </c>
      <c r="K845">
        <v>20</v>
      </c>
      <c r="L845">
        <v>0</v>
      </c>
      <c r="M845">
        <v>0</v>
      </c>
      <c r="N845">
        <v>0</v>
      </c>
    </row>
    <row r="846" spans="1:14" x14ac:dyDescent="0.15">
      <c r="A846" t="str">
        <f t="shared" si="15"/>
        <v>201949_126_4562342690067</v>
      </c>
      <c r="B846">
        <v>201949</v>
      </c>
      <c r="C846">
        <v>126</v>
      </c>
      <c r="D846" t="s">
        <v>150</v>
      </c>
      <c r="E846" s="9">
        <v>4562342690067</v>
      </c>
      <c r="F846">
        <v>0</v>
      </c>
      <c r="G846">
        <v>0</v>
      </c>
      <c r="H846" t="s">
        <v>23</v>
      </c>
      <c r="I846" t="s">
        <v>19</v>
      </c>
      <c r="J846" t="s">
        <v>329</v>
      </c>
      <c r="K846">
        <v>49</v>
      </c>
      <c r="L846">
        <v>1</v>
      </c>
      <c r="M846">
        <v>0</v>
      </c>
      <c r="N846">
        <v>0</v>
      </c>
    </row>
    <row r="847" spans="1:14" x14ac:dyDescent="0.15">
      <c r="A847" t="str">
        <f t="shared" si="15"/>
        <v>201949_126_4562342690074</v>
      </c>
      <c r="B847">
        <v>201949</v>
      </c>
      <c r="C847">
        <v>126</v>
      </c>
      <c r="D847" t="s">
        <v>150</v>
      </c>
      <c r="E847" s="9">
        <v>4562342690074</v>
      </c>
      <c r="F847">
        <v>0</v>
      </c>
      <c r="G847">
        <v>0</v>
      </c>
      <c r="H847" t="s">
        <v>24</v>
      </c>
      <c r="I847" t="s">
        <v>19</v>
      </c>
      <c r="J847" t="s">
        <v>329</v>
      </c>
      <c r="K847">
        <v>47</v>
      </c>
      <c r="L847">
        <v>3</v>
      </c>
      <c r="M847">
        <v>0</v>
      </c>
      <c r="N847">
        <v>0</v>
      </c>
    </row>
    <row r="848" spans="1:14" x14ac:dyDescent="0.15">
      <c r="A848" t="str">
        <f t="shared" si="15"/>
        <v>201949_126_4562342690081</v>
      </c>
      <c r="B848">
        <v>201949</v>
      </c>
      <c r="C848">
        <v>126</v>
      </c>
      <c r="D848" t="s">
        <v>150</v>
      </c>
      <c r="E848" s="9">
        <v>4562342690081</v>
      </c>
      <c r="F848">
        <v>0</v>
      </c>
      <c r="G848">
        <v>0</v>
      </c>
      <c r="H848" t="s">
        <v>25</v>
      </c>
      <c r="I848" t="s">
        <v>19</v>
      </c>
      <c r="J848" t="s">
        <v>329</v>
      </c>
      <c r="K848">
        <v>17</v>
      </c>
      <c r="L848">
        <v>3</v>
      </c>
      <c r="M848">
        <v>0</v>
      </c>
      <c r="N848">
        <v>0</v>
      </c>
    </row>
    <row r="849" spans="1:14" x14ac:dyDescent="0.15">
      <c r="A849" t="str">
        <f t="shared" si="15"/>
        <v>201949_128_4562342690029</v>
      </c>
      <c r="B849">
        <v>201949</v>
      </c>
      <c r="C849">
        <v>128</v>
      </c>
      <c r="D849" t="s">
        <v>151</v>
      </c>
      <c r="E849" s="9">
        <v>4562342690029</v>
      </c>
      <c r="F849">
        <v>0</v>
      </c>
      <c r="G849">
        <v>0</v>
      </c>
      <c r="H849" t="s">
        <v>18</v>
      </c>
      <c r="I849" t="s">
        <v>19</v>
      </c>
      <c r="J849" t="s">
        <v>329</v>
      </c>
      <c r="K849">
        <v>37</v>
      </c>
      <c r="L849">
        <v>3</v>
      </c>
      <c r="M849">
        <v>0</v>
      </c>
      <c r="N849">
        <v>0</v>
      </c>
    </row>
    <row r="850" spans="1:14" x14ac:dyDescent="0.15">
      <c r="A850" t="str">
        <f t="shared" si="15"/>
        <v>201949_128_4562342690036</v>
      </c>
      <c r="B850">
        <v>201949</v>
      </c>
      <c r="C850">
        <v>128</v>
      </c>
      <c r="D850" t="s">
        <v>151</v>
      </c>
      <c r="E850" s="9">
        <v>4562342690036</v>
      </c>
      <c r="F850">
        <v>0</v>
      </c>
      <c r="G850">
        <v>0</v>
      </c>
      <c r="H850" t="s">
        <v>20</v>
      </c>
      <c r="I850" t="s">
        <v>19</v>
      </c>
      <c r="J850" t="s">
        <v>329</v>
      </c>
      <c r="K850">
        <v>20</v>
      </c>
      <c r="L850">
        <v>0</v>
      </c>
      <c r="M850">
        <v>0</v>
      </c>
      <c r="N850">
        <v>0</v>
      </c>
    </row>
    <row r="851" spans="1:14" x14ac:dyDescent="0.15">
      <c r="A851" t="str">
        <f t="shared" si="15"/>
        <v>201949_128_4562342690043</v>
      </c>
      <c r="B851">
        <v>201949</v>
      </c>
      <c r="C851">
        <v>128</v>
      </c>
      <c r="D851" t="s">
        <v>151</v>
      </c>
      <c r="E851" s="9">
        <v>4562342690043</v>
      </c>
      <c r="F851">
        <v>0</v>
      </c>
      <c r="G851">
        <v>0</v>
      </c>
      <c r="H851" t="s">
        <v>21</v>
      </c>
      <c r="I851" t="s">
        <v>19</v>
      </c>
      <c r="J851" t="s">
        <v>329</v>
      </c>
      <c r="K851">
        <v>46</v>
      </c>
      <c r="L851">
        <v>4</v>
      </c>
      <c r="M851">
        <v>0</v>
      </c>
      <c r="N851">
        <v>0</v>
      </c>
    </row>
    <row r="852" spans="1:14" x14ac:dyDescent="0.15">
      <c r="A852" t="str">
        <f t="shared" si="15"/>
        <v>201949_128_4562342690050</v>
      </c>
      <c r="B852">
        <v>201949</v>
      </c>
      <c r="C852">
        <v>128</v>
      </c>
      <c r="D852" t="s">
        <v>151</v>
      </c>
      <c r="E852" s="9">
        <v>4562342690050</v>
      </c>
      <c r="F852">
        <v>0</v>
      </c>
      <c r="G852">
        <v>0</v>
      </c>
      <c r="H852" t="s">
        <v>22</v>
      </c>
      <c r="I852" t="s">
        <v>19</v>
      </c>
      <c r="J852" t="s">
        <v>329</v>
      </c>
      <c r="K852">
        <v>19</v>
      </c>
      <c r="L852">
        <v>1</v>
      </c>
      <c r="M852">
        <v>0</v>
      </c>
      <c r="N852">
        <v>0</v>
      </c>
    </row>
    <row r="853" spans="1:14" x14ac:dyDescent="0.15">
      <c r="A853" t="str">
        <f t="shared" si="15"/>
        <v>201949_128_4562342690067</v>
      </c>
      <c r="B853">
        <v>201949</v>
      </c>
      <c r="C853">
        <v>128</v>
      </c>
      <c r="D853" t="s">
        <v>151</v>
      </c>
      <c r="E853" s="9">
        <v>4562342690067</v>
      </c>
      <c r="F853">
        <v>0</v>
      </c>
      <c r="G853">
        <v>0</v>
      </c>
      <c r="H853" t="s">
        <v>23</v>
      </c>
      <c r="I853" t="s">
        <v>19</v>
      </c>
      <c r="J853" t="s">
        <v>329</v>
      </c>
      <c r="K853">
        <v>48</v>
      </c>
      <c r="L853">
        <v>2</v>
      </c>
      <c r="M853">
        <v>0</v>
      </c>
      <c r="N853">
        <v>0</v>
      </c>
    </row>
    <row r="854" spans="1:14" x14ac:dyDescent="0.15">
      <c r="A854" t="str">
        <f t="shared" si="15"/>
        <v>201949_128_4562342690074</v>
      </c>
      <c r="B854">
        <v>201949</v>
      </c>
      <c r="C854">
        <v>128</v>
      </c>
      <c r="D854" t="s">
        <v>151</v>
      </c>
      <c r="E854" s="9">
        <v>4562342690074</v>
      </c>
      <c r="F854">
        <v>0</v>
      </c>
      <c r="G854">
        <v>0</v>
      </c>
      <c r="H854" t="s">
        <v>24</v>
      </c>
      <c r="I854" t="s">
        <v>19</v>
      </c>
      <c r="J854" t="s">
        <v>329</v>
      </c>
      <c r="K854">
        <v>44</v>
      </c>
      <c r="L854">
        <v>6</v>
      </c>
      <c r="M854">
        <v>0</v>
      </c>
      <c r="N854">
        <v>0</v>
      </c>
    </row>
    <row r="855" spans="1:14" x14ac:dyDescent="0.15">
      <c r="A855" t="str">
        <f t="shared" si="15"/>
        <v>201949_128_4562342690081</v>
      </c>
      <c r="B855">
        <v>201949</v>
      </c>
      <c r="C855">
        <v>128</v>
      </c>
      <c r="D855" t="s">
        <v>151</v>
      </c>
      <c r="E855" s="9">
        <v>4562342690081</v>
      </c>
      <c r="F855">
        <v>0</v>
      </c>
      <c r="G855">
        <v>0</v>
      </c>
      <c r="H855" t="s">
        <v>25</v>
      </c>
      <c r="I855" t="s">
        <v>19</v>
      </c>
      <c r="J855" t="s">
        <v>329</v>
      </c>
      <c r="K855">
        <v>19</v>
      </c>
      <c r="L855">
        <v>1</v>
      </c>
      <c r="M855">
        <v>0</v>
      </c>
      <c r="N855">
        <v>0</v>
      </c>
    </row>
    <row r="856" spans="1:14" x14ac:dyDescent="0.15">
      <c r="A856" t="str">
        <f t="shared" si="15"/>
        <v>201949_157_4562342690029</v>
      </c>
      <c r="B856">
        <v>201949</v>
      </c>
      <c r="C856">
        <v>157</v>
      </c>
      <c r="D856" t="s">
        <v>152</v>
      </c>
      <c r="E856" s="9">
        <v>4562342690029</v>
      </c>
      <c r="F856">
        <v>0</v>
      </c>
      <c r="G856">
        <v>0</v>
      </c>
      <c r="H856" t="s">
        <v>18</v>
      </c>
      <c r="I856" t="s">
        <v>19</v>
      </c>
      <c r="J856" t="s">
        <v>329</v>
      </c>
      <c r="K856">
        <v>32</v>
      </c>
      <c r="L856">
        <v>5</v>
      </c>
      <c r="M856">
        <v>0</v>
      </c>
      <c r="N856">
        <v>0</v>
      </c>
    </row>
    <row r="857" spans="1:14" x14ac:dyDescent="0.15">
      <c r="A857" t="str">
        <f t="shared" ref="A857:A920" si="16">B857&amp;"_"&amp;C857&amp;"_"&amp;E857</f>
        <v>201949_157_4562342690036</v>
      </c>
      <c r="B857">
        <v>201949</v>
      </c>
      <c r="C857">
        <v>157</v>
      </c>
      <c r="D857" t="s">
        <v>152</v>
      </c>
      <c r="E857" s="9">
        <v>4562342690036</v>
      </c>
      <c r="F857">
        <v>0</v>
      </c>
      <c r="G857">
        <v>0</v>
      </c>
      <c r="H857" t="s">
        <v>20</v>
      </c>
      <c r="I857" t="s">
        <v>19</v>
      </c>
      <c r="J857" t="s">
        <v>329</v>
      </c>
      <c r="K857">
        <v>17</v>
      </c>
      <c r="L857">
        <v>1</v>
      </c>
      <c r="M857">
        <v>0</v>
      </c>
      <c r="N857">
        <v>0</v>
      </c>
    </row>
    <row r="858" spans="1:14" x14ac:dyDescent="0.15">
      <c r="A858" t="str">
        <f t="shared" si="16"/>
        <v>201949_157_4562342690043</v>
      </c>
      <c r="B858">
        <v>201949</v>
      </c>
      <c r="C858">
        <v>157</v>
      </c>
      <c r="D858" t="s">
        <v>152</v>
      </c>
      <c r="E858" s="9">
        <v>4562342690043</v>
      </c>
      <c r="F858">
        <v>0</v>
      </c>
      <c r="G858">
        <v>0</v>
      </c>
      <c r="H858" t="s">
        <v>21</v>
      </c>
      <c r="I858" t="s">
        <v>19</v>
      </c>
      <c r="J858" t="s">
        <v>329</v>
      </c>
      <c r="K858">
        <v>40</v>
      </c>
      <c r="L858">
        <v>5</v>
      </c>
      <c r="M858">
        <v>0</v>
      </c>
      <c r="N858">
        <v>0</v>
      </c>
    </row>
    <row r="859" spans="1:14" x14ac:dyDescent="0.15">
      <c r="A859" t="str">
        <f t="shared" si="16"/>
        <v>201949_157_4562342690050</v>
      </c>
      <c r="B859">
        <v>201949</v>
      </c>
      <c r="C859">
        <v>157</v>
      </c>
      <c r="D859" t="s">
        <v>152</v>
      </c>
      <c r="E859" s="9">
        <v>4562342690050</v>
      </c>
      <c r="F859">
        <v>0</v>
      </c>
      <c r="G859">
        <v>0</v>
      </c>
      <c r="H859" t="s">
        <v>22</v>
      </c>
      <c r="I859" t="s">
        <v>19</v>
      </c>
      <c r="J859" t="s">
        <v>329</v>
      </c>
      <c r="K859">
        <v>18</v>
      </c>
      <c r="L859">
        <v>1</v>
      </c>
      <c r="M859">
        <v>0</v>
      </c>
      <c r="N859">
        <v>0</v>
      </c>
    </row>
    <row r="860" spans="1:14" x14ac:dyDescent="0.15">
      <c r="A860" t="str">
        <f t="shared" si="16"/>
        <v>201949_157_4562342690067</v>
      </c>
      <c r="B860">
        <v>201949</v>
      </c>
      <c r="C860">
        <v>157</v>
      </c>
      <c r="D860" t="s">
        <v>152</v>
      </c>
      <c r="E860" s="9">
        <v>4562342690067</v>
      </c>
      <c r="F860">
        <v>0</v>
      </c>
      <c r="G860">
        <v>0</v>
      </c>
      <c r="H860" t="s">
        <v>23</v>
      </c>
      <c r="I860" t="s">
        <v>19</v>
      </c>
      <c r="J860" t="s">
        <v>329</v>
      </c>
      <c r="K860">
        <v>48</v>
      </c>
      <c r="L860">
        <v>1</v>
      </c>
      <c r="M860">
        <v>0</v>
      </c>
      <c r="N860">
        <v>0</v>
      </c>
    </row>
    <row r="861" spans="1:14" x14ac:dyDescent="0.15">
      <c r="A861" t="str">
        <f t="shared" si="16"/>
        <v>201949_157_4562342690074</v>
      </c>
      <c r="B861">
        <v>201949</v>
      </c>
      <c r="C861">
        <v>157</v>
      </c>
      <c r="D861" t="s">
        <v>152</v>
      </c>
      <c r="E861" s="9">
        <v>4562342690074</v>
      </c>
      <c r="F861">
        <v>0</v>
      </c>
      <c r="G861">
        <v>0</v>
      </c>
      <c r="H861" t="s">
        <v>24</v>
      </c>
      <c r="I861" t="s">
        <v>19</v>
      </c>
      <c r="J861" t="s">
        <v>329</v>
      </c>
      <c r="K861">
        <v>37</v>
      </c>
      <c r="L861">
        <v>5</v>
      </c>
      <c r="M861">
        <v>0</v>
      </c>
      <c r="N861">
        <v>0</v>
      </c>
    </row>
    <row r="862" spans="1:14" x14ac:dyDescent="0.15">
      <c r="A862" t="str">
        <f t="shared" si="16"/>
        <v>201949_157_4562342690081</v>
      </c>
      <c r="B862">
        <v>201949</v>
      </c>
      <c r="C862">
        <v>157</v>
      </c>
      <c r="D862" t="s">
        <v>152</v>
      </c>
      <c r="E862" s="9">
        <v>4562342690081</v>
      </c>
      <c r="F862">
        <v>0</v>
      </c>
      <c r="G862">
        <v>0</v>
      </c>
      <c r="H862" t="s">
        <v>25</v>
      </c>
      <c r="I862" t="s">
        <v>19</v>
      </c>
      <c r="J862" t="s">
        <v>329</v>
      </c>
      <c r="K862">
        <v>18</v>
      </c>
      <c r="L862">
        <v>0</v>
      </c>
      <c r="M862">
        <v>0</v>
      </c>
      <c r="N862">
        <v>0</v>
      </c>
    </row>
    <row r="863" spans="1:14" x14ac:dyDescent="0.15">
      <c r="A863" t="str">
        <f t="shared" si="16"/>
        <v>201949_170_4562342690029</v>
      </c>
      <c r="B863">
        <v>201949</v>
      </c>
      <c r="C863">
        <v>170</v>
      </c>
      <c r="D863" t="s">
        <v>153</v>
      </c>
      <c r="E863" s="9">
        <v>4562342690029</v>
      </c>
      <c r="F863">
        <v>0</v>
      </c>
      <c r="G863">
        <v>0</v>
      </c>
      <c r="H863" t="s">
        <v>18</v>
      </c>
      <c r="I863" t="s">
        <v>19</v>
      </c>
      <c r="J863" t="s">
        <v>329</v>
      </c>
      <c r="K863">
        <v>36</v>
      </c>
      <c r="L863">
        <v>3</v>
      </c>
      <c r="M863">
        <v>0</v>
      </c>
      <c r="N863">
        <v>0</v>
      </c>
    </row>
    <row r="864" spans="1:14" x14ac:dyDescent="0.15">
      <c r="A864" t="str">
        <f t="shared" si="16"/>
        <v>201949_170_4562342690036</v>
      </c>
      <c r="B864">
        <v>201949</v>
      </c>
      <c r="C864">
        <v>170</v>
      </c>
      <c r="D864" t="s">
        <v>153</v>
      </c>
      <c r="E864" s="9">
        <v>4562342690036</v>
      </c>
      <c r="F864">
        <v>0</v>
      </c>
      <c r="G864">
        <v>0</v>
      </c>
      <c r="H864" t="s">
        <v>20</v>
      </c>
      <c r="I864" t="s">
        <v>19</v>
      </c>
      <c r="J864" t="s">
        <v>329</v>
      </c>
      <c r="K864">
        <v>19</v>
      </c>
      <c r="L864">
        <v>1</v>
      </c>
      <c r="M864">
        <v>0</v>
      </c>
      <c r="N864">
        <v>0</v>
      </c>
    </row>
    <row r="865" spans="1:14" x14ac:dyDescent="0.15">
      <c r="A865" t="str">
        <f t="shared" si="16"/>
        <v>201949_170_4562342690043</v>
      </c>
      <c r="B865">
        <v>201949</v>
      </c>
      <c r="C865">
        <v>170</v>
      </c>
      <c r="D865" t="s">
        <v>153</v>
      </c>
      <c r="E865" s="9">
        <v>4562342690043</v>
      </c>
      <c r="F865">
        <v>0</v>
      </c>
      <c r="G865">
        <v>0</v>
      </c>
      <c r="H865" t="s">
        <v>21</v>
      </c>
      <c r="I865" t="s">
        <v>19</v>
      </c>
      <c r="J865" t="s">
        <v>329</v>
      </c>
      <c r="K865">
        <v>47</v>
      </c>
      <c r="L865">
        <v>2</v>
      </c>
      <c r="M865">
        <v>0</v>
      </c>
      <c r="N865">
        <v>0</v>
      </c>
    </row>
    <row r="866" spans="1:14" x14ac:dyDescent="0.15">
      <c r="A866" t="str">
        <f t="shared" si="16"/>
        <v>201949_170_4562342690050</v>
      </c>
      <c r="B866">
        <v>201949</v>
      </c>
      <c r="C866">
        <v>170</v>
      </c>
      <c r="D866" t="s">
        <v>153</v>
      </c>
      <c r="E866" s="9">
        <v>4562342690050</v>
      </c>
      <c r="F866">
        <v>0</v>
      </c>
      <c r="G866">
        <v>0</v>
      </c>
      <c r="H866" t="s">
        <v>22</v>
      </c>
      <c r="I866" t="s">
        <v>19</v>
      </c>
      <c r="J866" t="s">
        <v>329</v>
      </c>
      <c r="K866">
        <v>16</v>
      </c>
      <c r="L866">
        <v>0</v>
      </c>
      <c r="M866">
        <v>0</v>
      </c>
      <c r="N866">
        <v>0</v>
      </c>
    </row>
    <row r="867" spans="1:14" x14ac:dyDescent="0.15">
      <c r="A867" t="str">
        <f t="shared" si="16"/>
        <v>201949_170_4562342690067</v>
      </c>
      <c r="B867">
        <v>201949</v>
      </c>
      <c r="C867">
        <v>170</v>
      </c>
      <c r="D867" t="s">
        <v>153</v>
      </c>
      <c r="E867" s="9">
        <v>4562342690067</v>
      </c>
      <c r="F867">
        <v>0</v>
      </c>
      <c r="G867">
        <v>0</v>
      </c>
      <c r="H867" t="s">
        <v>23</v>
      </c>
      <c r="I867" t="s">
        <v>19</v>
      </c>
      <c r="J867" t="s">
        <v>329</v>
      </c>
      <c r="K867">
        <v>47</v>
      </c>
      <c r="L867">
        <v>2</v>
      </c>
      <c r="M867">
        <v>0</v>
      </c>
      <c r="N867">
        <v>0</v>
      </c>
    </row>
    <row r="868" spans="1:14" x14ac:dyDescent="0.15">
      <c r="A868" t="str">
        <f t="shared" si="16"/>
        <v>201949_170_4562342690074</v>
      </c>
      <c r="B868">
        <v>201949</v>
      </c>
      <c r="C868">
        <v>170</v>
      </c>
      <c r="D868" t="s">
        <v>153</v>
      </c>
      <c r="E868" s="9">
        <v>4562342690074</v>
      </c>
      <c r="F868">
        <v>0</v>
      </c>
      <c r="G868">
        <v>0</v>
      </c>
      <c r="H868" t="s">
        <v>24</v>
      </c>
      <c r="I868" t="s">
        <v>19</v>
      </c>
      <c r="J868" t="s">
        <v>329</v>
      </c>
      <c r="K868">
        <v>44</v>
      </c>
      <c r="L868">
        <v>4</v>
      </c>
      <c r="M868">
        <v>0</v>
      </c>
      <c r="N868">
        <v>0</v>
      </c>
    </row>
    <row r="869" spans="1:14" x14ac:dyDescent="0.15">
      <c r="A869" t="str">
        <f t="shared" si="16"/>
        <v>201949_170_4562342690081</v>
      </c>
      <c r="B869">
        <v>201949</v>
      </c>
      <c r="C869">
        <v>170</v>
      </c>
      <c r="D869" t="s">
        <v>153</v>
      </c>
      <c r="E869" s="9">
        <v>4562342690081</v>
      </c>
      <c r="F869">
        <v>0</v>
      </c>
      <c r="G869">
        <v>0</v>
      </c>
      <c r="H869" t="s">
        <v>25</v>
      </c>
      <c r="I869" t="s">
        <v>19</v>
      </c>
      <c r="J869" t="s">
        <v>329</v>
      </c>
      <c r="K869">
        <v>19</v>
      </c>
      <c r="L869">
        <v>0</v>
      </c>
      <c r="M869">
        <v>0</v>
      </c>
      <c r="N869">
        <v>0</v>
      </c>
    </row>
    <row r="870" spans="1:14" x14ac:dyDescent="0.15">
      <c r="A870" t="str">
        <f t="shared" si="16"/>
        <v>201949_184_4562342690029</v>
      </c>
      <c r="B870">
        <v>201949</v>
      </c>
      <c r="C870">
        <v>184</v>
      </c>
      <c r="D870" t="s">
        <v>154</v>
      </c>
      <c r="E870" s="9">
        <v>4562342690029</v>
      </c>
      <c r="F870">
        <v>0</v>
      </c>
      <c r="G870">
        <v>0</v>
      </c>
      <c r="H870" t="s">
        <v>18</v>
      </c>
      <c r="I870" t="s">
        <v>19</v>
      </c>
      <c r="J870" t="s">
        <v>329</v>
      </c>
      <c r="K870">
        <v>40</v>
      </c>
      <c r="L870">
        <v>0</v>
      </c>
      <c r="M870">
        <v>0</v>
      </c>
      <c r="N870">
        <v>0</v>
      </c>
    </row>
    <row r="871" spans="1:14" x14ac:dyDescent="0.15">
      <c r="A871" t="str">
        <f t="shared" si="16"/>
        <v>201949_184_4562342690036</v>
      </c>
      <c r="B871">
        <v>201949</v>
      </c>
      <c r="C871">
        <v>184</v>
      </c>
      <c r="D871" t="s">
        <v>154</v>
      </c>
      <c r="E871" s="9">
        <v>4562342690036</v>
      </c>
      <c r="F871">
        <v>0</v>
      </c>
      <c r="G871">
        <v>0</v>
      </c>
      <c r="H871" t="s">
        <v>20</v>
      </c>
      <c r="I871" t="s">
        <v>19</v>
      </c>
      <c r="J871" t="s">
        <v>329</v>
      </c>
      <c r="K871">
        <v>19</v>
      </c>
      <c r="L871">
        <v>1</v>
      </c>
      <c r="M871">
        <v>0</v>
      </c>
      <c r="N871">
        <v>0</v>
      </c>
    </row>
    <row r="872" spans="1:14" x14ac:dyDescent="0.15">
      <c r="A872" t="str">
        <f t="shared" si="16"/>
        <v>201949_184_4562342690043</v>
      </c>
      <c r="B872">
        <v>201949</v>
      </c>
      <c r="C872">
        <v>184</v>
      </c>
      <c r="D872" t="s">
        <v>154</v>
      </c>
      <c r="E872" s="9">
        <v>4562342690043</v>
      </c>
      <c r="F872">
        <v>0</v>
      </c>
      <c r="G872">
        <v>0</v>
      </c>
      <c r="H872" t="s">
        <v>21</v>
      </c>
      <c r="I872" t="s">
        <v>19</v>
      </c>
      <c r="J872" t="s">
        <v>329</v>
      </c>
      <c r="K872">
        <v>50</v>
      </c>
      <c r="L872">
        <v>0</v>
      </c>
      <c r="M872">
        <v>0</v>
      </c>
      <c r="N872">
        <v>0</v>
      </c>
    </row>
    <row r="873" spans="1:14" x14ac:dyDescent="0.15">
      <c r="A873" t="str">
        <f t="shared" si="16"/>
        <v>201949_184_4562342690050</v>
      </c>
      <c r="B873">
        <v>201949</v>
      </c>
      <c r="C873">
        <v>184</v>
      </c>
      <c r="D873" t="s">
        <v>154</v>
      </c>
      <c r="E873" s="9">
        <v>4562342690050</v>
      </c>
      <c r="F873">
        <v>0</v>
      </c>
      <c r="G873">
        <v>0</v>
      </c>
      <c r="H873" t="s">
        <v>22</v>
      </c>
      <c r="I873" t="s">
        <v>19</v>
      </c>
      <c r="J873" t="s">
        <v>329</v>
      </c>
      <c r="K873">
        <v>20</v>
      </c>
      <c r="L873">
        <v>0</v>
      </c>
      <c r="M873">
        <v>0</v>
      </c>
      <c r="N873">
        <v>0</v>
      </c>
    </row>
    <row r="874" spans="1:14" x14ac:dyDescent="0.15">
      <c r="A874" t="str">
        <f t="shared" si="16"/>
        <v>201949_184_4562342690067</v>
      </c>
      <c r="B874">
        <v>201949</v>
      </c>
      <c r="C874">
        <v>184</v>
      </c>
      <c r="D874" t="s">
        <v>154</v>
      </c>
      <c r="E874" s="9">
        <v>4562342690067</v>
      </c>
      <c r="F874">
        <v>0</v>
      </c>
      <c r="G874">
        <v>0</v>
      </c>
      <c r="H874" t="s">
        <v>23</v>
      </c>
      <c r="I874" t="s">
        <v>19</v>
      </c>
      <c r="J874" t="s">
        <v>329</v>
      </c>
      <c r="K874">
        <v>48</v>
      </c>
      <c r="L874">
        <v>1</v>
      </c>
      <c r="M874">
        <v>0</v>
      </c>
      <c r="N874">
        <v>0</v>
      </c>
    </row>
    <row r="875" spans="1:14" x14ac:dyDescent="0.15">
      <c r="A875" t="str">
        <f t="shared" si="16"/>
        <v>201949_184_4562342690074</v>
      </c>
      <c r="B875">
        <v>201949</v>
      </c>
      <c r="C875">
        <v>184</v>
      </c>
      <c r="D875" t="s">
        <v>154</v>
      </c>
      <c r="E875" s="9">
        <v>4562342690074</v>
      </c>
      <c r="F875">
        <v>0</v>
      </c>
      <c r="G875">
        <v>0</v>
      </c>
      <c r="H875" t="s">
        <v>24</v>
      </c>
      <c r="I875" t="s">
        <v>19</v>
      </c>
      <c r="J875" t="s">
        <v>329</v>
      </c>
      <c r="K875">
        <v>48</v>
      </c>
      <c r="L875">
        <v>1</v>
      </c>
      <c r="M875">
        <v>0</v>
      </c>
      <c r="N875">
        <v>0</v>
      </c>
    </row>
    <row r="876" spans="1:14" x14ac:dyDescent="0.15">
      <c r="A876" t="str">
        <f t="shared" si="16"/>
        <v>201949_184_4562342690081</v>
      </c>
      <c r="B876">
        <v>201949</v>
      </c>
      <c r="C876">
        <v>184</v>
      </c>
      <c r="D876" t="s">
        <v>154</v>
      </c>
      <c r="E876" s="9">
        <v>4562342690081</v>
      </c>
      <c r="F876">
        <v>0</v>
      </c>
      <c r="G876">
        <v>0</v>
      </c>
      <c r="H876" t="s">
        <v>25</v>
      </c>
      <c r="I876" t="s">
        <v>19</v>
      </c>
      <c r="J876" t="s">
        <v>329</v>
      </c>
      <c r="K876">
        <v>18</v>
      </c>
      <c r="L876">
        <v>2</v>
      </c>
      <c r="M876">
        <v>0</v>
      </c>
      <c r="N876">
        <v>0</v>
      </c>
    </row>
    <row r="877" spans="1:14" x14ac:dyDescent="0.15">
      <c r="A877" t="str">
        <f t="shared" si="16"/>
        <v>201949_231_4562342690029</v>
      </c>
      <c r="B877">
        <v>201949</v>
      </c>
      <c r="C877">
        <v>231</v>
      </c>
      <c r="D877" t="s">
        <v>155</v>
      </c>
      <c r="E877" s="9">
        <v>4562342690029</v>
      </c>
      <c r="F877">
        <v>0</v>
      </c>
      <c r="G877">
        <v>0</v>
      </c>
      <c r="H877" t="s">
        <v>18</v>
      </c>
      <c r="I877" t="s">
        <v>19</v>
      </c>
      <c r="J877" t="s">
        <v>329</v>
      </c>
      <c r="K877">
        <v>39</v>
      </c>
      <c r="L877">
        <v>0</v>
      </c>
      <c r="M877">
        <v>0</v>
      </c>
      <c r="N877">
        <v>0</v>
      </c>
    </row>
    <row r="878" spans="1:14" x14ac:dyDescent="0.15">
      <c r="A878" t="str">
        <f t="shared" si="16"/>
        <v>201949_231_4562342690036</v>
      </c>
      <c r="B878">
        <v>201949</v>
      </c>
      <c r="C878">
        <v>231</v>
      </c>
      <c r="D878" t="s">
        <v>155</v>
      </c>
      <c r="E878" s="9">
        <v>4562342690036</v>
      </c>
      <c r="F878">
        <v>0</v>
      </c>
      <c r="G878">
        <v>0</v>
      </c>
      <c r="H878" t="s">
        <v>20</v>
      </c>
      <c r="I878" t="s">
        <v>19</v>
      </c>
      <c r="J878" t="s">
        <v>329</v>
      </c>
      <c r="K878">
        <v>17</v>
      </c>
      <c r="L878">
        <v>3</v>
      </c>
      <c r="M878">
        <v>0</v>
      </c>
      <c r="N878">
        <v>0</v>
      </c>
    </row>
    <row r="879" spans="1:14" x14ac:dyDescent="0.15">
      <c r="A879" t="str">
        <f t="shared" si="16"/>
        <v>201949_231_4562342690043</v>
      </c>
      <c r="B879">
        <v>201949</v>
      </c>
      <c r="C879">
        <v>231</v>
      </c>
      <c r="D879" t="s">
        <v>155</v>
      </c>
      <c r="E879" s="9">
        <v>4562342690043</v>
      </c>
      <c r="F879">
        <v>0</v>
      </c>
      <c r="G879">
        <v>0</v>
      </c>
      <c r="H879" t="s">
        <v>21</v>
      </c>
      <c r="I879" t="s">
        <v>19</v>
      </c>
      <c r="J879" t="s">
        <v>329</v>
      </c>
      <c r="K879">
        <v>43</v>
      </c>
      <c r="L879">
        <v>4</v>
      </c>
      <c r="M879">
        <v>0</v>
      </c>
      <c r="N879">
        <v>0</v>
      </c>
    </row>
    <row r="880" spans="1:14" x14ac:dyDescent="0.15">
      <c r="A880" t="str">
        <f t="shared" si="16"/>
        <v>201949_231_4562342690050</v>
      </c>
      <c r="B880">
        <v>201949</v>
      </c>
      <c r="C880">
        <v>231</v>
      </c>
      <c r="D880" t="s">
        <v>155</v>
      </c>
      <c r="E880" s="9">
        <v>4562342690050</v>
      </c>
      <c r="F880">
        <v>0</v>
      </c>
      <c r="G880">
        <v>0</v>
      </c>
      <c r="H880" t="s">
        <v>22</v>
      </c>
      <c r="I880" t="s">
        <v>19</v>
      </c>
      <c r="J880" t="s">
        <v>329</v>
      </c>
      <c r="K880">
        <v>19</v>
      </c>
      <c r="L880">
        <v>0</v>
      </c>
      <c r="M880">
        <v>0</v>
      </c>
      <c r="N880">
        <v>0</v>
      </c>
    </row>
    <row r="881" spans="1:14" x14ac:dyDescent="0.15">
      <c r="A881" t="str">
        <f t="shared" si="16"/>
        <v>201949_231_4562342690067</v>
      </c>
      <c r="B881">
        <v>201949</v>
      </c>
      <c r="C881">
        <v>231</v>
      </c>
      <c r="D881" t="s">
        <v>155</v>
      </c>
      <c r="E881" s="9">
        <v>4562342690067</v>
      </c>
      <c r="F881">
        <v>0</v>
      </c>
      <c r="G881">
        <v>0</v>
      </c>
      <c r="H881" t="s">
        <v>23</v>
      </c>
      <c r="I881" t="s">
        <v>19</v>
      </c>
      <c r="J881" t="s">
        <v>329</v>
      </c>
      <c r="K881">
        <v>46</v>
      </c>
      <c r="L881">
        <v>2</v>
      </c>
      <c r="M881">
        <v>0</v>
      </c>
      <c r="N881">
        <v>0</v>
      </c>
    </row>
    <row r="882" spans="1:14" x14ac:dyDescent="0.15">
      <c r="A882" t="str">
        <f t="shared" si="16"/>
        <v>201949_231_4562342690074</v>
      </c>
      <c r="B882">
        <v>201949</v>
      </c>
      <c r="C882">
        <v>231</v>
      </c>
      <c r="D882" t="s">
        <v>155</v>
      </c>
      <c r="E882" s="9">
        <v>4562342690074</v>
      </c>
      <c r="F882">
        <v>0</v>
      </c>
      <c r="G882">
        <v>0</v>
      </c>
      <c r="H882" t="s">
        <v>24</v>
      </c>
      <c r="I882" t="s">
        <v>19</v>
      </c>
      <c r="J882" t="s">
        <v>329</v>
      </c>
      <c r="K882">
        <v>38</v>
      </c>
      <c r="L882">
        <v>8</v>
      </c>
      <c r="M882">
        <v>0</v>
      </c>
      <c r="N882">
        <v>0</v>
      </c>
    </row>
    <row r="883" spans="1:14" x14ac:dyDescent="0.15">
      <c r="A883" t="str">
        <f t="shared" si="16"/>
        <v>201949_231_4562342690081</v>
      </c>
      <c r="B883">
        <v>201949</v>
      </c>
      <c r="C883">
        <v>231</v>
      </c>
      <c r="D883" t="s">
        <v>155</v>
      </c>
      <c r="E883" s="9">
        <v>4562342690081</v>
      </c>
      <c r="F883">
        <v>0</v>
      </c>
      <c r="G883">
        <v>0</v>
      </c>
      <c r="H883" t="s">
        <v>25</v>
      </c>
      <c r="I883" t="s">
        <v>19</v>
      </c>
      <c r="J883" t="s">
        <v>329</v>
      </c>
      <c r="K883">
        <v>15</v>
      </c>
      <c r="L883">
        <v>5</v>
      </c>
      <c r="M883">
        <v>0</v>
      </c>
      <c r="N883">
        <v>0</v>
      </c>
    </row>
    <row r="884" spans="1:14" x14ac:dyDescent="0.15">
      <c r="A884" t="str">
        <f t="shared" si="16"/>
        <v>201949_238_4562342690029</v>
      </c>
      <c r="B884">
        <v>201949</v>
      </c>
      <c r="C884">
        <v>238</v>
      </c>
      <c r="D884" t="s">
        <v>156</v>
      </c>
      <c r="E884" s="9">
        <v>4562342690029</v>
      </c>
      <c r="F884">
        <v>0</v>
      </c>
      <c r="G884">
        <v>0</v>
      </c>
      <c r="H884" t="s">
        <v>18</v>
      </c>
      <c r="I884" t="s">
        <v>19</v>
      </c>
      <c r="J884" t="s">
        <v>329</v>
      </c>
      <c r="K884">
        <v>40</v>
      </c>
      <c r="L884">
        <v>0</v>
      </c>
      <c r="M884">
        <v>0</v>
      </c>
      <c r="N884">
        <v>0</v>
      </c>
    </row>
    <row r="885" spans="1:14" x14ac:dyDescent="0.15">
      <c r="A885" t="str">
        <f t="shared" si="16"/>
        <v>201949_238_4562342690036</v>
      </c>
      <c r="B885">
        <v>201949</v>
      </c>
      <c r="C885">
        <v>238</v>
      </c>
      <c r="D885" t="s">
        <v>156</v>
      </c>
      <c r="E885" s="9">
        <v>4562342690036</v>
      </c>
      <c r="F885">
        <v>0</v>
      </c>
      <c r="G885">
        <v>0</v>
      </c>
      <c r="H885" t="s">
        <v>20</v>
      </c>
      <c r="I885" t="s">
        <v>19</v>
      </c>
      <c r="J885" t="s">
        <v>329</v>
      </c>
      <c r="K885">
        <v>20</v>
      </c>
      <c r="L885">
        <v>0</v>
      </c>
      <c r="M885">
        <v>0</v>
      </c>
      <c r="N885">
        <v>0</v>
      </c>
    </row>
    <row r="886" spans="1:14" x14ac:dyDescent="0.15">
      <c r="A886" t="str">
        <f t="shared" si="16"/>
        <v>201949_238_4562342690043</v>
      </c>
      <c r="B886">
        <v>201949</v>
      </c>
      <c r="C886">
        <v>238</v>
      </c>
      <c r="D886" t="s">
        <v>156</v>
      </c>
      <c r="E886" s="9">
        <v>4562342690043</v>
      </c>
      <c r="F886">
        <v>0</v>
      </c>
      <c r="G886">
        <v>0</v>
      </c>
      <c r="H886" t="s">
        <v>21</v>
      </c>
      <c r="I886" t="s">
        <v>19</v>
      </c>
      <c r="J886" t="s">
        <v>329</v>
      </c>
      <c r="K886">
        <v>50</v>
      </c>
      <c r="L886">
        <v>0</v>
      </c>
      <c r="M886">
        <v>0</v>
      </c>
      <c r="N886">
        <v>0</v>
      </c>
    </row>
    <row r="887" spans="1:14" x14ac:dyDescent="0.15">
      <c r="A887" t="str">
        <f t="shared" si="16"/>
        <v>201949_238_4562342690050</v>
      </c>
      <c r="B887">
        <v>201949</v>
      </c>
      <c r="C887">
        <v>238</v>
      </c>
      <c r="D887" t="s">
        <v>156</v>
      </c>
      <c r="E887" s="9">
        <v>4562342690050</v>
      </c>
      <c r="F887">
        <v>0</v>
      </c>
      <c r="G887">
        <v>0</v>
      </c>
      <c r="H887" t="s">
        <v>22</v>
      </c>
      <c r="I887" t="s">
        <v>19</v>
      </c>
      <c r="J887" t="s">
        <v>329</v>
      </c>
      <c r="K887">
        <v>20</v>
      </c>
      <c r="L887">
        <v>0</v>
      </c>
      <c r="M887">
        <v>0</v>
      </c>
      <c r="N887">
        <v>0</v>
      </c>
    </row>
    <row r="888" spans="1:14" x14ac:dyDescent="0.15">
      <c r="A888" t="str">
        <f t="shared" si="16"/>
        <v>201949_238_4562342690067</v>
      </c>
      <c r="B888">
        <v>201949</v>
      </c>
      <c r="C888">
        <v>238</v>
      </c>
      <c r="D888" t="s">
        <v>156</v>
      </c>
      <c r="E888" s="9">
        <v>4562342690067</v>
      </c>
      <c r="F888">
        <v>0</v>
      </c>
      <c r="G888">
        <v>0</v>
      </c>
      <c r="H888" t="s">
        <v>23</v>
      </c>
      <c r="I888" t="s">
        <v>19</v>
      </c>
      <c r="J888" t="s">
        <v>329</v>
      </c>
      <c r="K888">
        <v>50</v>
      </c>
      <c r="L888">
        <v>0</v>
      </c>
      <c r="M888">
        <v>0</v>
      </c>
      <c r="N888">
        <v>0</v>
      </c>
    </row>
    <row r="889" spans="1:14" x14ac:dyDescent="0.15">
      <c r="A889" t="str">
        <f t="shared" si="16"/>
        <v>201949_238_4562342690074</v>
      </c>
      <c r="B889">
        <v>201949</v>
      </c>
      <c r="C889">
        <v>238</v>
      </c>
      <c r="D889" t="s">
        <v>156</v>
      </c>
      <c r="E889" s="9">
        <v>4562342690074</v>
      </c>
      <c r="F889">
        <v>0</v>
      </c>
      <c r="G889">
        <v>0</v>
      </c>
      <c r="H889" t="s">
        <v>24</v>
      </c>
      <c r="I889" t="s">
        <v>19</v>
      </c>
      <c r="J889" t="s">
        <v>329</v>
      </c>
      <c r="K889">
        <v>50</v>
      </c>
      <c r="L889">
        <v>0</v>
      </c>
      <c r="M889">
        <v>0</v>
      </c>
      <c r="N889">
        <v>0</v>
      </c>
    </row>
    <row r="890" spans="1:14" x14ac:dyDescent="0.15">
      <c r="A890" t="str">
        <f t="shared" si="16"/>
        <v>201949_238_4562342690081</v>
      </c>
      <c r="B890">
        <v>201949</v>
      </c>
      <c r="C890">
        <v>238</v>
      </c>
      <c r="D890" t="s">
        <v>156</v>
      </c>
      <c r="E890" s="9">
        <v>4562342690081</v>
      </c>
      <c r="F890">
        <v>0</v>
      </c>
      <c r="G890">
        <v>0</v>
      </c>
      <c r="H890" t="s">
        <v>25</v>
      </c>
      <c r="I890" t="s">
        <v>19</v>
      </c>
      <c r="J890" t="s">
        <v>329</v>
      </c>
      <c r="K890">
        <v>20</v>
      </c>
      <c r="L890">
        <v>0</v>
      </c>
      <c r="M890">
        <v>0</v>
      </c>
      <c r="N890">
        <v>0</v>
      </c>
    </row>
    <row r="891" spans="1:14" x14ac:dyDescent="0.15">
      <c r="A891" t="str">
        <f t="shared" si="16"/>
        <v>201949_250_4562342690029</v>
      </c>
      <c r="B891">
        <v>201949</v>
      </c>
      <c r="C891">
        <v>250</v>
      </c>
      <c r="D891" t="s">
        <v>157</v>
      </c>
      <c r="E891" s="9">
        <v>4562342690029</v>
      </c>
      <c r="F891">
        <v>0</v>
      </c>
      <c r="G891">
        <v>0</v>
      </c>
      <c r="H891" t="s">
        <v>18</v>
      </c>
      <c r="I891" t="s">
        <v>19</v>
      </c>
      <c r="J891" t="s">
        <v>329</v>
      </c>
      <c r="K891">
        <v>33</v>
      </c>
      <c r="L891">
        <v>2</v>
      </c>
      <c r="M891">
        <v>0</v>
      </c>
      <c r="N891">
        <v>0</v>
      </c>
    </row>
    <row r="892" spans="1:14" x14ac:dyDescent="0.15">
      <c r="A892" t="str">
        <f t="shared" si="16"/>
        <v>201949_250_4562342690036</v>
      </c>
      <c r="B892">
        <v>201949</v>
      </c>
      <c r="C892">
        <v>250</v>
      </c>
      <c r="D892" t="s">
        <v>157</v>
      </c>
      <c r="E892" s="9">
        <v>4562342690036</v>
      </c>
      <c r="F892">
        <v>0</v>
      </c>
      <c r="G892">
        <v>0</v>
      </c>
      <c r="H892" t="s">
        <v>20</v>
      </c>
      <c r="I892" t="s">
        <v>19</v>
      </c>
      <c r="J892" t="s">
        <v>329</v>
      </c>
      <c r="K892">
        <v>-2</v>
      </c>
      <c r="L892">
        <v>2</v>
      </c>
      <c r="M892">
        <v>0</v>
      </c>
      <c r="N892">
        <v>0</v>
      </c>
    </row>
    <row r="893" spans="1:14" x14ac:dyDescent="0.15">
      <c r="A893" t="str">
        <f t="shared" si="16"/>
        <v>201949_250_4562342690043</v>
      </c>
      <c r="B893">
        <v>201949</v>
      </c>
      <c r="C893">
        <v>250</v>
      </c>
      <c r="D893" t="s">
        <v>157</v>
      </c>
      <c r="E893" s="9">
        <v>4562342690043</v>
      </c>
      <c r="F893">
        <v>0</v>
      </c>
      <c r="G893">
        <v>0</v>
      </c>
      <c r="H893" t="s">
        <v>21</v>
      </c>
      <c r="I893" t="s">
        <v>19</v>
      </c>
      <c r="J893" t="s">
        <v>329</v>
      </c>
      <c r="K893">
        <v>44</v>
      </c>
      <c r="L893">
        <v>2</v>
      </c>
      <c r="M893">
        <v>0</v>
      </c>
      <c r="N893">
        <v>0</v>
      </c>
    </row>
    <row r="894" spans="1:14" x14ac:dyDescent="0.15">
      <c r="A894" t="str">
        <f t="shared" si="16"/>
        <v>201949_250_4562342690050</v>
      </c>
      <c r="B894">
        <v>201949</v>
      </c>
      <c r="C894">
        <v>250</v>
      </c>
      <c r="D894" t="s">
        <v>157</v>
      </c>
      <c r="E894" s="9">
        <v>4562342690050</v>
      </c>
      <c r="F894">
        <v>0</v>
      </c>
      <c r="G894">
        <v>0</v>
      </c>
      <c r="H894" t="s">
        <v>22</v>
      </c>
      <c r="I894" t="s">
        <v>19</v>
      </c>
      <c r="J894" t="s">
        <v>329</v>
      </c>
      <c r="K894">
        <v>30</v>
      </c>
      <c r="L894">
        <v>3</v>
      </c>
      <c r="M894">
        <v>0</v>
      </c>
      <c r="N894">
        <v>0</v>
      </c>
    </row>
    <row r="895" spans="1:14" x14ac:dyDescent="0.15">
      <c r="A895" t="str">
        <f t="shared" si="16"/>
        <v>201949_250_4562342690067</v>
      </c>
      <c r="B895">
        <v>201949</v>
      </c>
      <c r="C895">
        <v>250</v>
      </c>
      <c r="D895" t="s">
        <v>157</v>
      </c>
      <c r="E895" s="9">
        <v>4562342690067</v>
      </c>
      <c r="F895">
        <v>0</v>
      </c>
      <c r="G895">
        <v>0</v>
      </c>
      <c r="H895" t="s">
        <v>23</v>
      </c>
      <c r="I895" t="s">
        <v>19</v>
      </c>
      <c r="J895" t="s">
        <v>329</v>
      </c>
      <c r="K895">
        <v>36</v>
      </c>
      <c r="L895">
        <v>4</v>
      </c>
      <c r="M895">
        <v>0</v>
      </c>
      <c r="N895">
        <v>0</v>
      </c>
    </row>
    <row r="896" spans="1:14" x14ac:dyDescent="0.15">
      <c r="A896" t="str">
        <f t="shared" si="16"/>
        <v>201949_250_4562342690074</v>
      </c>
      <c r="B896">
        <v>201949</v>
      </c>
      <c r="C896">
        <v>250</v>
      </c>
      <c r="D896" t="s">
        <v>157</v>
      </c>
      <c r="E896" s="9">
        <v>4562342690074</v>
      </c>
      <c r="F896">
        <v>0</v>
      </c>
      <c r="G896">
        <v>0</v>
      </c>
      <c r="H896" t="s">
        <v>24</v>
      </c>
      <c r="I896" t="s">
        <v>19</v>
      </c>
      <c r="J896" t="s">
        <v>329</v>
      </c>
      <c r="K896">
        <v>38</v>
      </c>
      <c r="L896">
        <v>4</v>
      </c>
      <c r="M896">
        <v>0</v>
      </c>
      <c r="N896">
        <v>0</v>
      </c>
    </row>
    <row r="897" spans="1:14" x14ac:dyDescent="0.15">
      <c r="A897" t="str">
        <f t="shared" si="16"/>
        <v>201949_250_4562342690081</v>
      </c>
      <c r="B897">
        <v>201949</v>
      </c>
      <c r="C897">
        <v>250</v>
      </c>
      <c r="D897" t="s">
        <v>157</v>
      </c>
      <c r="E897" s="9">
        <v>4562342690081</v>
      </c>
      <c r="F897">
        <v>0</v>
      </c>
      <c r="G897">
        <v>0</v>
      </c>
      <c r="H897" t="s">
        <v>25</v>
      </c>
      <c r="I897" t="s">
        <v>19</v>
      </c>
      <c r="J897" t="s">
        <v>329</v>
      </c>
      <c r="K897">
        <v>16</v>
      </c>
      <c r="L897">
        <v>3</v>
      </c>
      <c r="M897">
        <v>0</v>
      </c>
      <c r="N897">
        <v>0</v>
      </c>
    </row>
    <row r="898" spans="1:14" x14ac:dyDescent="0.15">
      <c r="A898" t="str">
        <f t="shared" si="16"/>
        <v>201949_253_4562342690029</v>
      </c>
      <c r="B898">
        <v>201949</v>
      </c>
      <c r="C898">
        <v>253</v>
      </c>
      <c r="D898" t="s">
        <v>158</v>
      </c>
      <c r="E898" s="9">
        <v>4562342690029</v>
      </c>
      <c r="F898">
        <v>0</v>
      </c>
      <c r="G898">
        <v>0</v>
      </c>
      <c r="H898" t="s">
        <v>18</v>
      </c>
      <c r="I898" t="s">
        <v>19</v>
      </c>
      <c r="J898" t="s">
        <v>329</v>
      </c>
      <c r="K898">
        <v>40</v>
      </c>
      <c r="L898">
        <v>0</v>
      </c>
      <c r="M898">
        <v>0</v>
      </c>
      <c r="N898">
        <v>0</v>
      </c>
    </row>
    <row r="899" spans="1:14" x14ac:dyDescent="0.15">
      <c r="A899" t="str">
        <f t="shared" si="16"/>
        <v>201949_253_4562342690036</v>
      </c>
      <c r="B899">
        <v>201949</v>
      </c>
      <c r="C899">
        <v>253</v>
      </c>
      <c r="D899" t="s">
        <v>158</v>
      </c>
      <c r="E899" s="9">
        <v>4562342690036</v>
      </c>
      <c r="F899">
        <v>0</v>
      </c>
      <c r="G899">
        <v>0</v>
      </c>
      <c r="H899" t="s">
        <v>20</v>
      </c>
      <c r="I899" t="s">
        <v>19</v>
      </c>
      <c r="J899" t="s">
        <v>329</v>
      </c>
      <c r="K899">
        <v>20</v>
      </c>
      <c r="L899">
        <v>0</v>
      </c>
      <c r="M899">
        <v>0</v>
      </c>
      <c r="N899">
        <v>0</v>
      </c>
    </row>
    <row r="900" spans="1:14" x14ac:dyDescent="0.15">
      <c r="A900" t="str">
        <f t="shared" si="16"/>
        <v>201949_253_4562342690043</v>
      </c>
      <c r="B900">
        <v>201949</v>
      </c>
      <c r="C900">
        <v>253</v>
      </c>
      <c r="D900" t="s">
        <v>158</v>
      </c>
      <c r="E900" s="9">
        <v>4562342690043</v>
      </c>
      <c r="F900">
        <v>0</v>
      </c>
      <c r="G900">
        <v>0</v>
      </c>
      <c r="H900" t="s">
        <v>21</v>
      </c>
      <c r="I900" t="s">
        <v>19</v>
      </c>
      <c r="J900" t="s">
        <v>329</v>
      </c>
      <c r="K900">
        <v>50</v>
      </c>
      <c r="L900">
        <v>0</v>
      </c>
      <c r="M900">
        <v>0</v>
      </c>
      <c r="N900">
        <v>0</v>
      </c>
    </row>
    <row r="901" spans="1:14" x14ac:dyDescent="0.15">
      <c r="A901" t="str">
        <f t="shared" si="16"/>
        <v>201949_253_4562342690050</v>
      </c>
      <c r="B901">
        <v>201949</v>
      </c>
      <c r="C901">
        <v>253</v>
      </c>
      <c r="D901" t="s">
        <v>158</v>
      </c>
      <c r="E901" s="9">
        <v>4562342690050</v>
      </c>
      <c r="F901">
        <v>0</v>
      </c>
      <c r="G901">
        <v>0</v>
      </c>
      <c r="H901" t="s">
        <v>22</v>
      </c>
      <c r="I901" t="s">
        <v>19</v>
      </c>
      <c r="J901" t="s">
        <v>329</v>
      </c>
      <c r="K901">
        <v>20</v>
      </c>
      <c r="L901">
        <v>0</v>
      </c>
      <c r="M901">
        <v>0</v>
      </c>
      <c r="N901">
        <v>0</v>
      </c>
    </row>
    <row r="902" spans="1:14" x14ac:dyDescent="0.15">
      <c r="A902" t="str">
        <f t="shared" si="16"/>
        <v>201949_253_4562342690067</v>
      </c>
      <c r="B902">
        <v>201949</v>
      </c>
      <c r="C902">
        <v>253</v>
      </c>
      <c r="D902" t="s">
        <v>158</v>
      </c>
      <c r="E902" s="9">
        <v>4562342690067</v>
      </c>
      <c r="F902">
        <v>0</v>
      </c>
      <c r="G902">
        <v>0</v>
      </c>
      <c r="H902" t="s">
        <v>23</v>
      </c>
      <c r="I902" t="s">
        <v>19</v>
      </c>
      <c r="J902" t="s">
        <v>329</v>
      </c>
      <c r="K902">
        <v>50</v>
      </c>
      <c r="L902">
        <v>0</v>
      </c>
      <c r="M902">
        <v>0</v>
      </c>
      <c r="N902">
        <v>0</v>
      </c>
    </row>
    <row r="903" spans="1:14" x14ac:dyDescent="0.15">
      <c r="A903" t="str">
        <f t="shared" si="16"/>
        <v>201949_253_4562342690074</v>
      </c>
      <c r="B903">
        <v>201949</v>
      </c>
      <c r="C903">
        <v>253</v>
      </c>
      <c r="D903" t="s">
        <v>158</v>
      </c>
      <c r="E903" s="9">
        <v>4562342690074</v>
      </c>
      <c r="F903">
        <v>0</v>
      </c>
      <c r="G903">
        <v>0</v>
      </c>
      <c r="H903" t="s">
        <v>24</v>
      </c>
      <c r="I903" t="s">
        <v>19</v>
      </c>
      <c r="J903" t="s">
        <v>329</v>
      </c>
      <c r="K903">
        <v>50</v>
      </c>
      <c r="L903">
        <v>0</v>
      </c>
      <c r="M903">
        <v>0</v>
      </c>
      <c r="N903">
        <v>0</v>
      </c>
    </row>
    <row r="904" spans="1:14" x14ac:dyDescent="0.15">
      <c r="A904" t="str">
        <f t="shared" si="16"/>
        <v>201949_253_4562342690081</v>
      </c>
      <c r="B904">
        <v>201949</v>
      </c>
      <c r="C904">
        <v>253</v>
      </c>
      <c r="D904" t="s">
        <v>158</v>
      </c>
      <c r="E904" s="9">
        <v>4562342690081</v>
      </c>
      <c r="F904">
        <v>0</v>
      </c>
      <c r="G904">
        <v>0</v>
      </c>
      <c r="H904" t="s">
        <v>25</v>
      </c>
      <c r="I904" t="s">
        <v>19</v>
      </c>
      <c r="J904" t="s">
        <v>329</v>
      </c>
      <c r="K904">
        <v>20</v>
      </c>
      <c r="L904">
        <v>0</v>
      </c>
      <c r="M904">
        <v>0</v>
      </c>
      <c r="N904">
        <v>0</v>
      </c>
    </row>
    <row r="905" spans="1:14" x14ac:dyDescent="0.15">
      <c r="A905" t="str">
        <f t="shared" si="16"/>
        <v>201949_284_4562342690029</v>
      </c>
      <c r="B905">
        <v>201949</v>
      </c>
      <c r="C905">
        <v>284</v>
      </c>
      <c r="D905" t="s">
        <v>159</v>
      </c>
      <c r="E905" s="9">
        <v>4562342690029</v>
      </c>
      <c r="F905">
        <v>0</v>
      </c>
      <c r="G905">
        <v>0</v>
      </c>
      <c r="H905" t="s">
        <v>18</v>
      </c>
      <c r="I905" t="s">
        <v>19</v>
      </c>
      <c r="J905" t="s">
        <v>329</v>
      </c>
      <c r="K905">
        <v>40</v>
      </c>
      <c r="L905">
        <v>0</v>
      </c>
      <c r="M905">
        <v>0</v>
      </c>
      <c r="N905">
        <v>0</v>
      </c>
    </row>
    <row r="906" spans="1:14" x14ac:dyDescent="0.15">
      <c r="A906" t="str">
        <f t="shared" si="16"/>
        <v>201949_284_4562342690036</v>
      </c>
      <c r="B906">
        <v>201949</v>
      </c>
      <c r="C906">
        <v>284</v>
      </c>
      <c r="D906" t="s">
        <v>159</v>
      </c>
      <c r="E906" s="9">
        <v>4562342690036</v>
      </c>
      <c r="F906">
        <v>0</v>
      </c>
      <c r="G906">
        <v>0</v>
      </c>
      <c r="H906" t="s">
        <v>20</v>
      </c>
      <c r="I906" t="s">
        <v>19</v>
      </c>
      <c r="J906" t="s">
        <v>329</v>
      </c>
      <c r="K906">
        <v>18</v>
      </c>
      <c r="L906">
        <v>2</v>
      </c>
      <c r="M906">
        <v>0</v>
      </c>
      <c r="N906">
        <v>0</v>
      </c>
    </row>
    <row r="907" spans="1:14" x14ac:dyDescent="0.15">
      <c r="A907" t="str">
        <f t="shared" si="16"/>
        <v>201949_284_4562342690043</v>
      </c>
      <c r="B907">
        <v>201949</v>
      </c>
      <c r="C907">
        <v>284</v>
      </c>
      <c r="D907" t="s">
        <v>159</v>
      </c>
      <c r="E907" s="9">
        <v>4562342690043</v>
      </c>
      <c r="F907">
        <v>0</v>
      </c>
      <c r="G907">
        <v>0</v>
      </c>
      <c r="H907" t="s">
        <v>21</v>
      </c>
      <c r="I907" t="s">
        <v>19</v>
      </c>
      <c r="J907" t="s">
        <v>329</v>
      </c>
      <c r="K907">
        <v>42</v>
      </c>
      <c r="L907">
        <v>8</v>
      </c>
      <c r="M907">
        <v>0</v>
      </c>
      <c r="N907">
        <v>0</v>
      </c>
    </row>
    <row r="908" spans="1:14" x14ac:dyDescent="0.15">
      <c r="A908" t="str">
        <f t="shared" si="16"/>
        <v>201949_284_4562342690050</v>
      </c>
      <c r="B908">
        <v>201949</v>
      </c>
      <c r="C908">
        <v>284</v>
      </c>
      <c r="D908" t="s">
        <v>159</v>
      </c>
      <c r="E908" s="9">
        <v>4562342690050</v>
      </c>
      <c r="F908">
        <v>0</v>
      </c>
      <c r="G908">
        <v>0</v>
      </c>
      <c r="H908" t="s">
        <v>22</v>
      </c>
      <c r="I908" t="s">
        <v>19</v>
      </c>
      <c r="J908" t="s">
        <v>329</v>
      </c>
      <c r="K908">
        <v>19</v>
      </c>
      <c r="L908">
        <v>1</v>
      </c>
      <c r="M908">
        <v>0</v>
      </c>
      <c r="N908">
        <v>0</v>
      </c>
    </row>
    <row r="909" spans="1:14" x14ac:dyDescent="0.15">
      <c r="A909" t="str">
        <f t="shared" si="16"/>
        <v>201949_284_4562342690067</v>
      </c>
      <c r="B909">
        <v>201949</v>
      </c>
      <c r="C909">
        <v>284</v>
      </c>
      <c r="D909" t="s">
        <v>159</v>
      </c>
      <c r="E909" s="9">
        <v>4562342690067</v>
      </c>
      <c r="F909">
        <v>0</v>
      </c>
      <c r="G909">
        <v>0</v>
      </c>
      <c r="H909" t="s">
        <v>23</v>
      </c>
      <c r="I909" t="s">
        <v>19</v>
      </c>
      <c r="J909" t="s">
        <v>329</v>
      </c>
      <c r="K909">
        <v>50</v>
      </c>
      <c r="L909">
        <v>0</v>
      </c>
      <c r="M909">
        <v>0</v>
      </c>
      <c r="N909">
        <v>0</v>
      </c>
    </row>
    <row r="910" spans="1:14" x14ac:dyDescent="0.15">
      <c r="A910" t="str">
        <f t="shared" si="16"/>
        <v>201949_284_4562342690074</v>
      </c>
      <c r="B910">
        <v>201949</v>
      </c>
      <c r="C910">
        <v>284</v>
      </c>
      <c r="D910" t="s">
        <v>159</v>
      </c>
      <c r="E910" s="9">
        <v>4562342690074</v>
      </c>
      <c r="F910">
        <v>0</v>
      </c>
      <c r="G910">
        <v>0</v>
      </c>
      <c r="H910" t="s">
        <v>24</v>
      </c>
      <c r="I910" t="s">
        <v>19</v>
      </c>
      <c r="J910" t="s">
        <v>329</v>
      </c>
      <c r="K910">
        <v>44</v>
      </c>
      <c r="L910">
        <v>6</v>
      </c>
      <c r="M910">
        <v>0</v>
      </c>
      <c r="N910">
        <v>0</v>
      </c>
    </row>
    <row r="911" spans="1:14" x14ac:dyDescent="0.15">
      <c r="A911" t="str">
        <f t="shared" si="16"/>
        <v>201949_284_4562342690081</v>
      </c>
      <c r="B911">
        <v>201949</v>
      </c>
      <c r="C911">
        <v>284</v>
      </c>
      <c r="D911" t="s">
        <v>159</v>
      </c>
      <c r="E911" s="9">
        <v>4562342690081</v>
      </c>
      <c r="F911">
        <v>0</v>
      </c>
      <c r="G911">
        <v>0</v>
      </c>
      <c r="H911" t="s">
        <v>25</v>
      </c>
      <c r="I911" t="s">
        <v>19</v>
      </c>
      <c r="J911" t="s">
        <v>329</v>
      </c>
      <c r="K911">
        <v>19</v>
      </c>
      <c r="L911">
        <v>1</v>
      </c>
      <c r="M911">
        <v>0</v>
      </c>
      <c r="N911">
        <v>0</v>
      </c>
    </row>
    <row r="912" spans="1:14" x14ac:dyDescent="0.15">
      <c r="A912" t="str">
        <f t="shared" si="16"/>
        <v>201949_298_4562342690029</v>
      </c>
      <c r="B912">
        <v>201949</v>
      </c>
      <c r="C912">
        <v>298</v>
      </c>
      <c r="D912" t="s">
        <v>160</v>
      </c>
      <c r="E912" s="9">
        <v>4562342690029</v>
      </c>
      <c r="F912">
        <v>0</v>
      </c>
      <c r="G912">
        <v>0</v>
      </c>
      <c r="H912" t="s">
        <v>18</v>
      </c>
      <c r="I912" t="s">
        <v>19</v>
      </c>
      <c r="J912" t="s">
        <v>329</v>
      </c>
      <c r="K912">
        <v>40</v>
      </c>
      <c r="L912">
        <v>0</v>
      </c>
      <c r="M912">
        <v>0</v>
      </c>
      <c r="N912">
        <v>0</v>
      </c>
    </row>
    <row r="913" spans="1:14" x14ac:dyDescent="0.15">
      <c r="A913" t="str">
        <f t="shared" si="16"/>
        <v>201949_298_4562342690036</v>
      </c>
      <c r="B913">
        <v>201949</v>
      </c>
      <c r="C913">
        <v>298</v>
      </c>
      <c r="D913" t="s">
        <v>160</v>
      </c>
      <c r="E913" s="9">
        <v>4562342690036</v>
      </c>
      <c r="F913">
        <v>0</v>
      </c>
      <c r="G913">
        <v>0</v>
      </c>
      <c r="H913" t="s">
        <v>20</v>
      </c>
      <c r="I913" t="s">
        <v>19</v>
      </c>
      <c r="J913" t="s">
        <v>329</v>
      </c>
      <c r="K913">
        <v>20</v>
      </c>
      <c r="L913">
        <v>0</v>
      </c>
      <c r="M913">
        <v>0</v>
      </c>
      <c r="N913">
        <v>0</v>
      </c>
    </row>
    <row r="914" spans="1:14" x14ac:dyDescent="0.15">
      <c r="A914" t="str">
        <f t="shared" si="16"/>
        <v>201949_298_4562342690043</v>
      </c>
      <c r="B914">
        <v>201949</v>
      </c>
      <c r="C914">
        <v>298</v>
      </c>
      <c r="D914" t="s">
        <v>160</v>
      </c>
      <c r="E914" s="9">
        <v>4562342690043</v>
      </c>
      <c r="F914">
        <v>0</v>
      </c>
      <c r="G914">
        <v>0</v>
      </c>
      <c r="H914" t="s">
        <v>21</v>
      </c>
      <c r="I914" t="s">
        <v>19</v>
      </c>
      <c r="J914" t="s">
        <v>329</v>
      </c>
      <c r="K914">
        <v>50</v>
      </c>
      <c r="L914">
        <v>0</v>
      </c>
      <c r="M914">
        <v>0</v>
      </c>
      <c r="N914">
        <v>0</v>
      </c>
    </row>
    <row r="915" spans="1:14" x14ac:dyDescent="0.15">
      <c r="A915" t="str">
        <f t="shared" si="16"/>
        <v>201949_298_4562342690050</v>
      </c>
      <c r="B915">
        <v>201949</v>
      </c>
      <c r="C915">
        <v>298</v>
      </c>
      <c r="D915" t="s">
        <v>160</v>
      </c>
      <c r="E915" s="9">
        <v>4562342690050</v>
      </c>
      <c r="F915">
        <v>0</v>
      </c>
      <c r="G915">
        <v>0</v>
      </c>
      <c r="H915" t="s">
        <v>22</v>
      </c>
      <c r="I915" t="s">
        <v>19</v>
      </c>
      <c r="J915" t="s">
        <v>329</v>
      </c>
      <c r="K915">
        <v>20</v>
      </c>
      <c r="L915">
        <v>0</v>
      </c>
      <c r="M915">
        <v>0</v>
      </c>
      <c r="N915">
        <v>0</v>
      </c>
    </row>
    <row r="916" spans="1:14" x14ac:dyDescent="0.15">
      <c r="A916" t="str">
        <f t="shared" si="16"/>
        <v>201949_298_4562342690067</v>
      </c>
      <c r="B916">
        <v>201949</v>
      </c>
      <c r="C916">
        <v>298</v>
      </c>
      <c r="D916" t="s">
        <v>160</v>
      </c>
      <c r="E916" s="9">
        <v>4562342690067</v>
      </c>
      <c r="F916">
        <v>0</v>
      </c>
      <c r="G916">
        <v>0</v>
      </c>
      <c r="H916" t="s">
        <v>23</v>
      </c>
      <c r="I916" t="s">
        <v>19</v>
      </c>
      <c r="J916" t="s">
        <v>329</v>
      </c>
      <c r="K916">
        <v>50</v>
      </c>
      <c r="L916">
        <v>0</v>
      </c>
      <c r="M916">
        <v>0</v>
      </c>
      <c r="N916">
        <v>0</v>
      </c>
    </row>
    <row r="917" spans="1:14" x14ac:dyDescent="0.15">
      <c r="A917" t="str">
        <f t="shared" si="16"/>
        <v>201949_298_4562342690074</v>
      </c>
      <c r="B917">
        <v>201949</v>
      </c>
      <c r="C917">
        <v>298</v>
      </c>
      <c r="D917" t="s">
        <v>160</v>
      </c>
      <c r="E917" s="9">
        <v>4562342690074</v>
      </c>
      <c r="F917">
        <v>0</v>
      </c>
      <c r="G917">
        <v>0</v>
      </c>
      <c r="H917" t="s">
        <v>24</v>
      </c>
      <c r="I917" t="s">
        <v>19</v>
      </c>
      <c r="J917" t="s">
        <v>329</v>
      </c>
      <c r="K917">
        <v>50</v>
      </c>
      <c r="L917">
        <v>0</v>
      </c>
      <c r="M917">
        <v>0</v>
      </c>
      <c r="N917">
        <v>0</v>
      </c>
    </row>
    <row r="918" spans="1:14" x14ac:dyDescent="0.15">
      <c r="A918" t="str">
        <f t="shared" si="16"/>
        <v>201949_298_4562342690081</v>
      </c>
      <c r="B918">
        <v>201949</v>
      </c>
      <c r="C918">
        <v>298</v>
      </c>
      <c r="D918" t="s">
        <v>160</v>
      </c>
      <c r="E918" s="9">
        <v>4562342690081</v>
      </c>
      <c r="F918">
        <v>0</v>
      </c>
      <c r="G918">
        <v>0</v>
      </c>
      <c r="H918" t="s">
        <v>25</v>
      </c>
      <c r="I918" t="s">
        <v>19</v>
      </c>
      <c r="J918" t="s">
        <v>329</v>
      </c>
      <c r="K918">
        <v>20</v>
      </c>
      <c r="L918">
        <v>0</v>
      </c>
      <c r="M918">
        <v>0</v>
      </c>
      <c r="N918">
        <v>0</v>
      </c>
    </row>
    <row r="919" spans="1:14" x14ac:dyDescent="0.15">
      <c r="A919" t="str">
        <f t="shared" si="16"/>
        <v>201949_319_4562342690029</v>
      </c>
      <c r="B919">
        <v>201949</v>
      </c>
      <c r="C919">
        <v>319</v>
      </c>
      <c r="D919" t="s">
        <v>161</v>
      </c>
      <c r="E919" s="9">
        <v>4562342690029</v>
      </c>
      <c r="F919">
        <v>0</v>
      </c>
      <c r="G919">
        <v>0</v>
      </c>
      <c r="H919" t="s">
        <v>18</v>
      </c>
      <c r="I919" t="s">
        <v>19</v>
      </c>
      <c r="J919" t="s">
        <v>329</v>
      </c>
      <c r="K919">
        <v>38</v>
      </c>
      <c r="L919">
        <v>0</v>
      </c>
      <c r="M919">
        <v>0</v>
      </c>
      <c r="N919">
        <v>0</v>
      </c>
    </row>
    <row r="920" spans="1:14" x14ac:dyDescent="0.15">
      <c r="A920" t="str">
        <f t="shared" si="16"/>
        <v>201949_319_4562342690036</v>
      </c>
      <c r="B920">
        <v>201949</v>
      </c>
      <c r="C920">
        <v>319</v>
      </c>
      <c r="D920" t="s">
        <v>161</v>
      </c>
      <c r="E920" s="9">
        <v>4562342690036</v>
      </c>
      <c r="F920">
        <v>0</v>
      </c>
      <c r="G920">
        <v>0</v>
      </c>
      <c r="H920" t="s">
        <v>20</v>
      </c>
      <c r="I920" t="s">
        <v>19</v>
      </c>
      <c r="J920" t="s">
        <v>329</v>
      </c>
      <c r="K920">
        <v>19</v>
      </c>
      <c r="L920">
        <v>0</v>
      </c>
      <c r="M920">
        <v>0</v>
      </c>
      <c r="N920">
        <v>0</v>
      </c>
    </row>
    <row r="921" spans="1:14" x14ac:dyDescent="0.15">
      <c r="A921" t="str">
        <f t="shared" ref="A921:A984" si="17">B921&amp;"_"&amp;C921&amp;"_"&amp;E921</f>
        <v>201949_319_4562342690043</v>
      </c>
      <c r="B921">
        <v>201949</v>
      </c>
      <c r="C921">
        <v>319</v>
      </c>
      <c r="D921" t="s">
        <v>161</v>
      </c>
      <c r="E921" s="9">
        <v>4562342690043</v>
      </c>
      <c r="F921">
        <v>0</v>
      </c>
      <c r="G921">
        <v>0</v>
      </c>
      <c r="H921" t="s">
        <v>21</v>
      </c>
      <c r="I921" t="s">
        <v>19</v>
      </c>
      <c r="J921" t="s">
        <v>329</v>
      </c>
      <c r="K921">
        <v>46</v>
      </c>
      <c r="L921">
        <v>1</v>
      </c>
      <c r="M921">
        <v>0</v>
      </c>
      <c r="N921">
        <v>0</v>
      </c>
    </row>
    <row r="922" spans="1:14" x14ac:dyDescent="0.15">
      <c r="A922" t="str">
        <f t="shared" si="17"/>
        <v>201949_319_4562342690050</v>
      </c>
      <c r="B922">
        <v>201949</v>
      </c>
      <c r="C922">
        <v>319</v>
      </c>
      <c r="D922" t="s">
        <v>161</v>
      </c>
      <c r="E922" s="9">
        <v>4562342690050</v>
      </c>
      <c r="F922">
        <v>0</v>
      </c>
      <c r="G922">
        <v>0</v>
      </c>
      <c r="H922" t="s">
        <v>22</v>
      </c>
      <c r="I922" t="s">
        <v>19</v>
      </c>
      <c r="J922" t="s">
        <v>329</v>
      </c>
      <c r="K922">
        <v>16</v>
      </c>
      <c r="L922">
        <v>0</v>
      </c>
      <c r="M922">
        <v>0</v>
      </c>
      <c r="N922">
        <v>0</v>
      </c>
    </row>
    <row r="923" spans="1:14" x14ac:dyDescent="0.15">
      <c r="A923" t="str">
        <f t="shared" si="17"/>
        <v>201949_319_4562342690067</v>
      </c>
      <c r="B923">
        <v>201949</v>
      </c>
      <c r="C923">
        <v>319</v>
      </c>
      <c r="D923" t="s">
        <v>161</v>
      </c>
      <c r="E923" s="9">
        <v>4562342690067</v>
      </c>
      <c r="F923">
        <v>0</v>
      </c>
      <c r="G923">
        <v>0</v>
      </c>
      <c r="H923" t="s">
        <v>23</v>
      </c>
      <c r="I923" t="s">
        <v>19</v>
      </c>
      <c r="J923" t="s">
        <v>329</v>
      </c>
      <c r="K923">
        <v>48</v>
      </c>
      <c r="L923">
        <v>1</v>
      </c>
      <c r="M923">
        <v>0</v>
      </c>
      <c r="N923">
        <v>0</v>
      </c>
    </row>
    <row r="924" spans="1:14" x14ac:dyDescent="0.15">
      <c r="A924" t="str">
        <f t="shared" si="17"/>
        <v>201949_319_4562342690074</v>
      </c>
      <c r="B924">
        <v>201949</v>
      </c>
      <c r="C924">
        <v>319</v>
      </c>
      <c r="D924" t="s">
        <v>161</v>
      </c>
      <c r="E924" s="9">
        <v>4562342690074</v>
      </c>
      <c r="F924">
        <v>0</v>
      </c>
      <c r="G924">
        <v>0</v>
      </c>
      <c r="H924" t="s">
        <v>24</v>
      </c>
      <c r="I924" t="s">
        <v>19</v>
      </c>
      <c r="J924" t="s">
        <v>329</v>
      </c>
      <c r="K924">
        <v>44</v>
      </c>
      <c r="L924">
        <v>4</v>
      </c>
      <c r="M924">
        <v>0</v>
      </c>
      <c r="N924">
        <v>0</v>
      </c>
    </row>
    <row r="925" spans="1:14" x14ac:dyDescent="0.15">
      <c r="A925" t="str">
        <f t="shared" si="17"/>
        <v>201949_319_4562342690081</v>
      </c>
      <c r="B925">
        <v>201949</v>
      </c>
      <c r="C925">
        <v>319</v>
      </c>
      <c r="D925" t="s">
        <v>161</v>
      </c>
      <c r="E925" s="9">
        <v>4562342690081</v>
      </c>
      <c r="F925">
        <v>0</v>
      </c>
      <c r="G925">
        <v>0</v>
      </c>
      <c r="H925" t="s">
        <v>25</v>
      </c>
      <c r="I925" t="s">
        <v>19</v>
      </c>
      <c r="J925" t="s">
        <v>329</v>
      </c>
      <c r="K925">
        <v>15</v>
      </c>
      <c r="L925">
        <v>4</v>
      </c>
      <c r="M925">
        <v>0</v>
      </c>
      <c r="N925">
        <v>0</v>
      </c>
    </row>
    <row r="926" spans="1:14" x14ac:dyDescent="0.15">
      <c r="A926" t="str">
        <f t="shared" si="17"/>
        <v>201949_325_4562342690029</v>
      </c>
      <c r="B926">
        <v>201949</v>
      </c>
      <c r="C926">
        <v>325</v>
      </c>
      <c r="D926" t="s">
        <v>162</v>
      </c>
      <c r="E926" s="9">
        <v>4562342690029</v>
      </c>
      <c r="F926">
        <v>0</v>
      </c>
      <c r="G926">
        <v>0</v>
      </c>
      <c r="H926" t="s">
        <v>18</v>
      </c>
      <c r="I926" t="s">
        <v>19</v>
      </c>
      <c r="J926" t="s">
        <v>329</v>
      </c>
      <c r="K926">
        <v>37</v>
      </c>
      <c r="L926">
        <v>3</v>
      </c>
      <c r="M926">
        <v>0</v>
      </c>
      <c r="N926">
        <v>0</v>
      </c>
    </row>
    <row r="927" spans="1:14" x14ac:dyDescent="0.15">
      <c r="A927" t="str">
        <f t="shared" si="17"/>
        <v>201949_325_4562342690036</v>
      </c>
      <c r="B927">
        <v>201949</v>
      </c>
      <c r="C927">
        <v>325</v>
      </c>
      <c r="D927" t="s">
        <v>162</v>
      </c>
      <c r="E927" s="9">
        <v>4562342690036</v>
      </c>
      <c r="F927">
        <v>0</v>
      </c>
      <c r="G927">
        <v>0</v>
      </c>
      <c r="H927" t="s">
        <v>20</v>
      </c>
      <c r="I927" t="s">
        <v>19</v>
      </c>
      <c r="J927" t="s">
        <v>329</v>
      </c>
      <c r="K927">
        <v>20</v>
      </c>
      <c r="L927">
        <v>0</v>
      </c>
      <c r="M927">
        <v>0</v>
      </c>
      <c r="N927">
        <v>0</v>
      </c>
    </row>
    <row r="928" spans="1:14" x14ac:dyDescent="0.15">
      <c r="A928" t="str">
        <f t="shared" si="17"/>
        <v>201949_325_4562342690043</v>
      </c>
      <c r="B928">
        <v>201949</v>
      </c>
      <c r="C928">
        <v>325</v>
      </c>
      <c r="D928" t="s">
        <v>162</v>
      </c>
      <c r="E928" s="9">
        <v>4562342690043</v>
      </c>
      <c r="F928">
        <v>0</v>
      </c>
      <c r="G928">
        <v>0</v>
      </c>
      <c r="H928" t="s">
        <v>21</v>
      </c>
      <c r="I928" t="s">
        <v>19</v>
      </c>
      <c r="J928" t="s">
        <v>329</v>
      </c>
      <c r="K928">
        <v>50</v>
      </c>
      <c r="L928">
        <v>0</v>
      </c>
      <c r="M928">
        <v>0</v>
      </c>
      <c r="N928">
        <v>0</v>
      </c>
    </row>
    <row r="929" spans="1:14" x14ac:dyDescent="0.15">
      <c r="A929" t="str">
        <f t="shared" si="17"/>
        <v>201949_325_4562342690050</v>
      </c>
      <c r="B929">
        <v>201949</v>
      </c>
      <c r="C929">
        <v>325</v>
      </c>
      <c r="D929" t="s">
        <v>162</v>
      </c>
      <c r="E929" s="9">
        <v>4562342690050</v>
      </c>
      <c r="F929">
        <v>0</v>
      </c>
      <c r="G929">
        <v>0</v>
      </c>
      <c r="H929" t="s">
        <v>22</v>
      </c>
      <c r="I929" t="s">
        <v>19</v>
      </c>
      <c r="J929" t="s">
        <v>329</v>
      </c>
      <c r="K929">
        <v>20</v>
      </c>
      <c r="L929">
        <v>0</v>
      </c>
      <c r="M929">
        <v>0</v>
      </c>
      <c r="N929">
        <v>0</v>
      </c>
    </row>
    <row r="930" spans="1:14" x14ac:dyDescent="0.15">
      <c r="A930" t="str">
        <f t="shared" si="17"/>
        <v>201949_325_4562342690067</v>
      </c>
      <c r="B930">
        <v>201949</v>
      </c>
      <c r="C930">
        <v>325</v>
      </c>
      <c r="D930" t="s">
        <v>162</v>
      </c>
      <c r="E930" s="9">
        <v>4562342690067</v>
      </c>
      <c r="F930">
        <v>0</v>
      </c>
      <c r="G930">
        <v>0</v>
      </c>
      <c r="H930" t="s">
        <v>23</v>
      </c>
      <c r="I930" t="s">
        <v>19</v>
      </c>
      <c r="J930" t="s">
        <v>329</v>
      </c>
      <c r="K930">
        <v>49</v>
      </c>
      <c r="L930">
        <v>1</v>
      </c>
      <c r="M930">
        <v>0</v>
      </c>
      <c r="N930">
        <v>0</v>
      </c>
    </row>
    <row r="931" spans="1:14" x14ac:dyDescent="0.15">
      <c r="A931" t="str">
        <f t="shared" si="17"/>
        <v>201949_325_4562342690074</v>
      </c>
      <c r="B931">
        <v>201949</v>
      </c>
      <c r="C931">
        <v>325</v>
      </c>
      <c r="D931" t="s">
        <v>162</v>
      </c>
      <c r="E931" s="9">
        <v>4562342690074</v>
      </c>
      <c r="F931">
        <v>0</v>
      </c>
      <c r="G931">
        <v>0</v>
      </c>
      <c r="H931" t="s">
        <v>24</v>
      </c>
      <c r="I931" t="s">
        <v>19</v>
      </c>
      <c r="J931" t="s">
        <v>329</v>
      </c>
      <c r="K931">
        <v>46</v>
      </c>
      <c r="L931">
        <v>4</v>
      </c>
      <c r="M931">
        <v>0</v>
      </c>
      <c r="N931">
        <v>0</v>
      </c>
    </row>
    <row r="932" spans="1:14" x14ac:dyDescent="0.15">
      <c r="A932" t="str">
        <f t="shared" si="17"/>
        <v>201949_325_4562342690081</v>
      </c>
      <c r="B932">
        <v>201949</v>
      </c>
      <c r="C932">
        <v>325</v>
      </c>
      <c r="D932" t="s">
        <v>162</v>
      </c>
      <c r="E932" s="9">
        <v>4562342690081</v>
      </c>
      <c r="F932">
        <v>0</v>
      </c>
      <c r="G932">
        <v>0</v>
      </c>
      <c r="H932" t="s">
        <v>25</v>
      </c>
      <c r="I932" t="s">
        <v>19</v>
      </c>
      <c r="J932" t="s">
        <v>329</v>
      </c>
      <c r="K932">
        <v>20</v>
      </c>
      <c r="L932">
        <v>0</v>
      </c>
      <c r="M932">
        <v>0</v>
      </c>
      <c r="N932">
        <v>0</v>
      </c>
    </row>
    <row r="933" spans="1:14" x14ac:dyDescent="0.15">
      <c r="A933" t="str">
        <f t="shared" si="17"/>
        <v>201949_329_4562342690029</v>
      </c>
      <c r="B933">
        <v>201949</v>
      </c>
      <c r="C933">
        <v>329</v>
      </c>
      <c r="D933" t="s">
        <v>163</v>
      </c>
      <c r="E933" s="9">
        <v>4562342690029</v>
      </c>
      <c r="F933">
        <v>0</v>
      </c>
      <c r="G933">
        <v>0</v>
      </c>
      <c r="H933" t="s">
        <v>18</v>
      </c>
      <c r="I933" t="s">
        <v>19</v>
      </c>
      <c r="J933" t="s">
        <v>329</v>
      </c>
      <c r="K933">
        <v>40</v>
      </c>
      <c r="L933">
        <v>0</v>
      </c>
      <c r="M933">
        <v>0</v>
      </c>
      <c r="N933">
        <v>0</v>
      </c>
    </row>
    <row r="934" spans="1:14" x14ac:dyDescent="0.15">
      <c r="A934" t="str">
        <f t="shared" si="17"/>
        <v>201949_329_4562342690036</v>
      </c>
      <c r="B934">
        <v>201949</v>
      </c>
      <c r="C934">
        <v>329</v>
      </c>
      <c r="D934" t="s">
        <v>163</v>
      </c>
      <c r="E934" s="9">
        <v>4562342690036</v>
      </c>
      <c r="F934">
        <v>0</v>
      </c>
      <c r="G934">
        <v>0</v>
      </c>
      <c r="H934" t="s">
        <v>20</v>
      </c>
      <c r="I934" t="s">
        <v>19</v>
      </c>
      <c r="J934" t="s">
        <v>329</v>
      </c>
      <c r="K934">
        <v>20</v>
      </c>
      <c r="L934">
        <v>0</v>
      </c>
      <c r="M934">
        <v>0</v>
      </c>
      <c r="N934">
        <v>0</v>
      </c>
    </row>
    <row r="935" spans="1:14" x14ac:dyDescent="0.15">
      <c r="A935" t="str">
        <f t="shared" si="17"/>
        <v>201949_329_4562342690043</v>
      </c>
      <c r="B935">
        <v>201949</v>
      </c>
      <c r="C935">
        <v>329</v>
      </c>
      <c r="D935" t="s">
        <v>163</v>
      </c>
      <c r="E935" s="9">
        <v>4562342690043</v>
      </c>
      <c r="F935">
        <v>0</v>
      </c>
      <c r="G935">
        <v>0</v>
      </c>
      <c r="H935" t="s">
        <v>21</v>
      </c>
      <c r="I935" t="s">
        <v>19</v>
      </c>
      <c r="J935" t="s">
        <v>329</v>
      </c>
      <c r="K935">
        <v>50</v>
      </c>
      <c r="L935">
        <v>0</v>
      </c>
      <c r="M935">
        <v>0</v>
      </c>
      <c r="N935">
        <v>0</v>
      </c>
    </row>
    <row r="936" spans="1:14" x14ac:dyDescent="0.15">
      <c r="A936" t="str">
        <f t="shared" si="17"/>
        <v>201949_329_4562342690050</v>
      </c>
      <c r="B936">
        <v>201949</v>
      </c>
      <c r="C936">
        <v>329</v>
      </c>
      <c r="D936" t="s">
        <v>163</v>
      </c>
      <c r="E936" s="9">
        <v>4562342690050</v>
      </c>
      <c r="F936">
        <v>0</v>
      </c>
      <c r="G936">
        <v>0</v>
      </c>
      <c r="H936" t="s">
        <v>22</v>
      </c>
      <c r="I936" t="s">
        <v>19</v>
      </c>
      <c r="J936" t="s">
        <v>329</v>
      </c>
      <c r="K936">
        <v>20</v>
      </c>
      <c r="L936">
        <v>0</v>
      </c>
      <c r="M936">
        <v>0</v>
      </c>
      <c r="N936">
        <v>0</v>
      </c>
    </row>
    <row r="937" spans="1:14" x14ac:dyDescent="0.15">
      <c r="A937" t="str">
        <f t="shared" si="17"/>
        <v>201949_329_4562342690067</v>
      </c>
      <c r="B937">
        <v>201949</v>
      </c>
      <c r="C937">
        <v>329</v>
      </c>
      <c r="D937" t="s">
        <v>163</v>
      </c>
      <c r="E937" s="9">
        <v>4562342690067</v>
      </c>
      <c r="F937">
        <v>0</v>
      </c>
      <c r="G937">
        <v>0</v>
      </c>
      <c r="H937" t="s">
        <v>23</v>
      </c>
      <c r="I937" t="s">
        <v>19</v>
      </c>
      <c r="J937" t="s">
        <v>329</v>
      </c>
      <c r="K937">
        <v>50</v>
      </c>
      <c r="L937">
        <v>0</v>
      </c>
      <c r="M937">
        <v>0</v>
      </c>
      <c r="N937">
        <v>0</v>
      </c>
    </row>
    <row r="938" spans="1:14" x14ac:dyDescent="0.15">
      <c r="A938" t="str">
        <f t="shared" si="17"/>
        <v>201949_329_4562342690074</v>
      </c>
      <c r="B938">
        <v>201949</v>
      </c>
      <c r="C938">
        <v>329</v>
      </c>
      <c r="D938" t="s">
        <v>163</v>
      </c>
      <c r="E938" s="9">
        <v>4562342690074</v>
      </c>
      <c r="F938">
        <v>0</v>
      </c>
      <c r="G938">
        <v>0</v>
      </c>
      <c r="H938" t="s">
        <v>24</v>
      </c>
      <c r="I938" t="s">
        <v>19</v>
      </c>
      <c r="J938" t="s">
        <v>329</v>
      </c>
      <c r="K938">
        <v>50</v>
      </c>
      <c r="L938">
        <v>0</v>
      </c>
      <c r="M938">
        <v>0</v>
      </c>
      <c r="N938">
        <v>0</v>
      </c>
    </row>
    <row r="939" spans="1:14" x14ac:dyDescent="0.15">
      <c r="A939" t="str">
        <f t="shared" si="17"/>
        <v>201949_329_4562342690081</v>
      </c>
      <c r="B939">
        <v>201949</v>
      </c>
      <c r="C939">
        <v>329</v>
      </c>
      <c r="D939" t="s">
        <v>163</v>
      </c>
      <c r="E939" s="9">
        <v>4562342690081</v>
      </c>
      <c r="F939">
        <v>0</v>
      </c>
      <c r="G939">
        <v>0</v>
      </c>
      <c r="H939" t="s">
        <v>25</v>
      </c>
      <c r="I939" t="s">
        <v>19</v>
      </c>
      <c r="J939" t="s">
        <v>329</v>
      </c>
      <c r="K939">
        <v>20</v>
      </c>
      <c r="L939">
        <v>0</v>
      </c>
      <c r="M939">
        <v>0</v>
      </c>
      <c r="N939">
        <v>0</v>
      </c>
    </row>
    <row r="940" spans="1:14" x14ac:dyDescent="0.15">
      <c r="A940" t="str">
        <f t="shared" si="17"/>
        <v>201949_340_4562342690029</v>
      </c>
      <c r="B940">
        <v>201949</v>
      </c>
      <c r="C940">
        <v>340</v>
      </c>
      <c r="D940" t="s">
        <v>164</v>
      </c>
      <c r="E940" s="9">
        <v>4562342690029</v>
      </c>
      <c r="F940">
        <v>0</v>
      </c>
      <c r="G940">
        <v>0</v>
      </c>
      <c r="H940" t="s">
        <v>18</v>
      </c>
      <c r="I940" t="s">
        <v>19</v>
      </c>
      <c r="J940" t="s">
        <v>329</v>
      </c>
      <c r="K940">
        <v>40</v>
      </c>
      <c r="L940">
        <v>0</v>
      </c>
      <c r="M940">
        <v>0</v>
      </c>
      <c r="N940">
        <v>0</v>
      </c>
    </row>
    <row r="941" spans="1:14" x14ac:dyDescent="0.15">
      <c r="A941" t="str">
        <f t="shared" si="17"/>
        <v>201949_340_4562342690036</v>
      </c>
      <c r="B941">
        <v>201949</v>
      </c>
      <c r="C941">
        <v>340</v>
      </c>
      <c r="D941" t="s">
        <v>164</v>
      </c>
      <c r="E941" s="9">
        <v>4562342690036</v>
      </c>
      <c r="F941">
        <v>0</v>
      </c>
      <c r="G941">
        <v>0</v>
      </c>
      <c r="H941" t="s">
        <v>20</v>
      </c>
      <c r="I941" t="s">
        <v>19</v>
      </c>
      <c r="J941" t="s">
        <v>329</v>
      </c>
      <c r="K941">
        <v>20</v>
      </c>
      <c r="L941">
        <v>0</v>
      </c>
      <c r="M941">
        <v>0</v>
      </c>
      <c r="N941">
        <v>0</v>
      </c>
    </row>
    <row r="942" spans="1:14" x14ac:dyDescent="0.15">
      <c r="A942" t="str">
        <f t="shared" si="17"/>
        <v>201949_340_4562342690043</v>
      </c>
      <c r="B942">
        <v>201949</v>
      </c>
      <c r="C942">
        <v>340</v>
      </c>
      <c r="D942" t="s">
        <v>164</v>
      </c>
      <c r="E942" s="9">
        <v>4562342690043</v>
      </c>
      <c r="F942">
        <v>0</v>
      </c>
      <c r="G942">
        <v>0</v>
      </c>
      <c r="H942" t="s">
        <v>21</v>
      </c>
      <c r="I942" t="s">
        <v>19</v>
      </c>
      <c r="J942" t="s">
        <v>329</v>
      </c>
      <c r="K942">
        <v>50</v>
      </c>
      <c r="L942">
        <v>0</v>
      </c>
      <c r="M942">
        <v>0</v>
      </c>
      <c r="N942">
        <v>0</v>
      </c>
    </row>
    <row r="943" spans="1:14" x14ac:dyDescent="0.15">
      <c r="A943" t="str">
        <f t="shared" si="17"/>
        <v>201949_340_4562342690050</v>
      </c>
      <c r="B943">
        <v>201949</v>
      </c>
      <c r="C943">
        <v>340</v>
      </c>
      <c r="D943" t="s">
        <v>164</v>
      </c>
      <c r="E943" s="9">
        <v>4562342690050</v>
      </c>
      <c r="F943">
        <v>0</v>
      </c>
      <c r="G943">
        <v>0</v>
      </c>
      <c r="H943" t="s">
        <v>22</v>
      </c>
      <c r="I943" t="s">
        <v>19</v>
      </c>
      <c r="J943" t="s">
        <v>329</v>
      </c>
      <c r="K943">
        <v>20</v>
      </c>
      <c r="L943">
        <v>0</v>
      </c>
      <c r="M943">
        <v>0</v>
      </c>
      <c r="N943">
        <v>0</v>
      </c>
    </row>
    <row r="944" spans="1:14" x14ac:dyDescent="0.15">
      <c r="A944" t="str">
        <f t="shared" si="17"/>
        <v>201949_340_4562342690067</v>
      </c>
      <c r="B944">
        <v>201949</v>
      </c>
      <c r="C944">
        <v>340</v>
      </c>
      <c r="D944" t="s">
        <v>164</v>
      </c>
      <c r="E944" s="9">
        <v>4562342690067</v>
      </c>
      <c r="F944">
        <v>0</v>
      </c>
      <c r="G944">
        <v>0</v>
      </c>
      <c r="H944" t="s">
        <v>23</v>
      </c>
      <c r="I944" t="s">
        <v>19</v>
      </c>
      <c r="J944" t="s">
        <v>329</v>
      </c>
      <c r="K944">
        <v>50</v>
      </c>
      <c r="L944">
        <v>0</v>
      </c>
      <c r="M944">
        <v>0</v>
      </c>
      <c r="N944">
        <v>0</v>
      </c>
    </row>
    <row r="945" spans="1:14" x14ac:dyDescent="0.15">
      <c r="A945" t="str">
        <f t="shared" si="17"/>
        <v>201949_340_4562342690074</v>
      </c>
      <c r="B945">
        <v>201949</v>
      </c>
      <c r="C945">
        <v>340</v>
      </c>
      <c r="D945" t="s">
        <v>164</v>
      </c>
      <c r="E945" s="9">
        <v>4562342690074</v>
      </c>
      <c r="F945">
        <v>0</v>
      </c>
      <c r="G945">
        <v>0</v>
      </c>
      <c r="H945" t="s">
        <v>24</v>
      </c>
      <c r="I945" t="s">
        <v>19</v>
      </c>
      <c r="J945" t="s">
        <v>329</v>
      </c>
      <c r="K945">
        <v>50</v>
      </c>
      <c r="L945">
        <v>0</v>
      </c>
      <c r="M945">
        <v>0</v>
      </c>
      <c r="N945">
        <v>0</v>
      </c>
    </row>
    <row r="946" spans="1:14" x14ac:dyDescent="0.15">
      <c r="A946" t="str">
        <f t="shared" si="17"/>
        <v>201949_340_4562342690081</v>
      </c>
      <c r="B946">
        <v>201949</v>
      </c>
      <c r="C946">
        <v>340</v>
      </c>
      <c r="D946" t="s">
        <v>164</v>
      </c>
      <c r="E946" s="9">
        <v>4562342690081</v>
      </c>
      <c r="F946">
        <v>0</v>
      </c>
      <c r="G946">
        <v>0</v>
      </c>
      <c r="H946" t="s">
        <v>25</v>
      </c>
      <c r="I946" t="s">
        <v>19</v>
      </c>
      <c r="J946" t="s">
        <v>329</v>
      </c>
      <c r="K946">
        <v>20</v>
      </c>
      <c r="L946">
        <v>0</v>
      </c>
      <c r="M946">
        <v>0</v>
      </c>
      <c r="N946">
        <v>0</v>
      </c>
    </row>
    <row r="947" spans="1:14" x14ac:dyDescent="0.15">
      <c r="A947" t="str">
        <f t="shared" si="17"/>
        <v>201949_344_4562342690029</v>
      </c>
      <c r="B947">
        <v>201949</v>
      </c>
      <c r="C947">
        <v>344</v>
      </c>
      <c r="D947" t="s">
        <v>165</v>
      </c>
      <c r="E947" s="9">
        <v>4562342690029</v>
      </c>
      <c r="F947">
        <v>0</v>
      </c>
      <c r="G947">
        <v>0</v>
      </c>
      <c r="H947" t="s">
        <v>18</v>
      </c>
      <c r="I947" t="s">
        <v>19</v>
      </c>
      <c r="J947" t="s">
        <v>329</v>
      </c>
      <c r="K947">
        <v>39</v>
      </c>
      <c r="L947">
        <v>1</v>
      </c>
      <c r="M947">
        <v>0</v>
      </c>
      <c r="N947">
        <v>0</v>
      </c>
    </row>
    <row r="948" spans="1:14" x14ac:dyDescent="0.15">
      <c r="A948" t="str">
        <f t="shared" si="17"/>
        <v>201949_344_4562342690036</v>
      </c>
      <c r="B948">
        <v>201949</v>
      </c>
      <c r="C948">
        <v>344</v>
      </c>
      <c r="D948" t="s">
        <v>165</v>
      </c>
      <c r="E948" s="9">
        <v>4562342690036</v>
      </c>
      <c r="F948">
        <v>0</v>
      </c>
      <c r="G948">
        <v>0</v>
      </c>
      <c r="H948" t="s">
        <v>20</v>
      </c>
      <c r="I948" t="s">
        <v>19</v>
      </c>
      <c r="J948" t="s">
        <v>329</v>
      </c>
      <c r="K948">
        <v>19</v>
      </c>
      <c r="L948">
        <v>1</v>
      </c>
      <c r="M948">
        <v>0</v>
      </c>
      <c r="N948">
        <v>0</v>
      </c>
    </row>
    <row r="949" spans="1:14" x14ac:dyDescent="0.15">
      <c r="A949" t="str">
        <f t="shared" si="17"/>
        <v>201949_344_4562342690043</v>
      </c>
      <c r="B949">
        <v>201949</v>
      </c>
      <c r="C949">
        <v>344</v>
      </c>
      <c r="D949" t="s">
        <v>165</v>
      </c>
      <c r="E949" s="9">
        <v>4562342690043</v>
      </c>
      <c r="F949">
        <v>0</v>
      </c>
      <c r="G949">
        <v>0</v>
      </c>
      <c r="H949" t="s">
        <v>21</v>
      </c>
      <c r="I949" t="s">
        <v>19</v>
      </c>
      <c r="J949" t="s">
        <v>329</v>
      </c>
      <c r="K949">
        <v>50</v>
      </c>
      <c r="L949">
        <v>0</v>
      </c>
      <c r="M949">
        <v>0</v>
      </c>
      <c r="N949">
        <v>0</v>
      </c>
    </row>
    <row r="950" spans="1:14" x14ac:dyDescent="0.15">
      <c r="A950" t="str">
        <f t="shared" si="17"/>
        <v>201949_344_4562342690050</v>
      </c>
      <c r="B950">
        <v>201949</v>
      </c>
      <c r="C950">
        <v>344</v>
      </c>
      <c r="D950" t="s">
        <v>165</v>
      </c>
      <c r="E950" s="9">
        <v>4562342690050</v>
      </c>
      <c r="F950">
        <v>0</v>
      </c>
      <c r="G950">
        <v>0</v>
      </c>
      <c r="H950" t="s">
        <v>22</v>
      </c>
      <c r="I950" t="s">
        <v>19</v>
      </c>
      <c r="J950" t="s">
        <v>329</v>
      </c>
      <c r="K950">
        <v>20</v>
      </c>
      <c r="L950">
        <v>0</v>
      </c>
      <c r="M950">
        <v>0</v>
      </c>
      <c r="N950">
        <v>0</v>
      </c>
    </row>
    <row r="951" spans="1:14" x14ac:dyDescent="0.15">
      <c r="A951" t="str">
        <f t="shared" si="17"/>
        <v>201949_344_4562342690067</v>
      </c>
      <c r="B951">
        <v>201949</v>
      </c>
      <c r="C951">
        <v>344</v>
      </c>
      <c r="D951" t="s">
        <v>165</v>
      </c>
      <c r="E951" s="9">
        <v>4562342690067</v>
      </c>
      <c r="F951">
        <v>0</v>
      </c>
      <c r="G951">
        <v>0</v>
      </c>
      <c r="H951" t="s">
        <v>23</v>
      </c>
      <c r="I951" t="s">
        <v>19</v>
      </c>
      <c r="J951" t="s">
        <v>329</v>
      </c>
      <c r="K951">
        <v>49</v>
      </c>
      <c r="L951">
        <v>1</v>
      </c>
      <c r="M951">
        <v>0</v>
      </c>
      <c r="N951">
        <v>0</v>
      </c>
    </row>
    <row r="952" spans="1:14" x14ac:dyDescent="0.15">
      <c r="A952" t="str">
        <f t="shared" si="17"/>
        <v>201949_344_4562342690074</v>
      </c>
      <c r="B952">
        <v>201949</v>
      </c>
      <c r="C952">
        <v>344</v>
      </c>
      <c r="D952" t="s">
        <v>165</v>
      </c>
      <c r="E952" s="9">
        <v>4562342690074</v>
      </c>
      <c r="F952">
        <v>0</v>
      </c>
      <c r="G952">
        <v>0</v>
      </c>
      <c r="H952" t="s">
        <v>24</v>
      </c>
      <c r="I952" t="s">
        <v>19</v>
      </c>
      <c r="J952" t="s">
        <v>329</v>
      </c>
      <c r="K952">
        <v>47</v>
      </c>
      <c r="L952">
        <v>3</v>
      </c>
      <c r="M952">
        <v>0</v>
      </c>
      <c r="N952">
        <v>0</v>
      </c>
    </row>
    <row r="953" spans="1:14" x14ac:dyDescent="0.15">
      <c r="A953" t="str">
        <f t="shared" si="17"/>
        <v>201949_344_4562342690081</v>
      </c>
      <c r="B953">
        <v>201949</v>
      </c>
      <c r="C953">
        <v>344</v>
      </c>
      <c r="D953" t="s">
        <v>165</v>
      </c>
      <c r="E953" s="9">
        <v>4562342690081</v>
      </c>
      <c r="F953">
        <v>0</v>
      </c>
      <c r="G953">
        <v>0</v>
      </c>
      <c r="H953" t="s">
        <v>25</v>
      </c>
      <c r="I953" t="s">
        <v>19</v>
      </c>
      <c r="J953" t="s">
        <v>329</v>
      </c>
      <c r="K953">
        <v>19</v>
      </c>
      <c r="L953">
        <v>1</v>
      </c>
      <c r="M953">
        <v>0</v>
      </c>
      <c r="N953">
        <v>0</v>
      </c>
    </row>
    <row r="954" spans="1:14" x14ac:dyDescent="0.15">
      <c r="A954" t="str">
        <f t="shared" si="17"/>
        <v>201949_347_4562342690029</v>
      </c>
      <c r="B954">
        <v>201949</v>
      </c>
      <c r="C954">
        <v>347</v>
      </c>
      <c r="D954" t="s">
        <v>166</v>
      </c>
      <c r="E954" s="9">
        <v>4562342690029</v>
      </c>
      <c r="F954">
        <v>0</v>
      </c>
      <c r="G954">
        <v>0</v>
      </c>
      <c r="H954" t="s">
        <v>18</v>
      </c>
      <c r="I954" t="s">
        <v>19</v>
      </c>
      <c r="J954" t="s">
        <v>329</v>
      </c>
      <c r="K954">
        <v>37</v>
      </c>
      <c r="L954">
        <v>3</v>
      </c>
      <c r="M954">
        <v>0</v>
      </c>
      <c r="N954">
        <v>0</v>
      </c>
    </row>
    <row r="955" spans="1:14" x14ac:dyDescent="0.15">
      <c r="A955" t="str">
        <f t="shared" si="17"/>
        <v>201949_347_4562342690036</v>
      </c>
      <c r="B955">
        <v>201949</v>
      </c>
      <c r="C955">
        <v>347</v>
      </c>
      <c r="D955" t="s">
        <v>166</v>
      </c>
      <c r="E955" s="9">
        <v>4562342690036</v>
      </c>
      <c r="F955">
        <v>0</v>
      </c>
      <c r="G955">
        <v>0</v>
      </c>
      <c r="H955" t="s">
        <v>20</v>
      </c>
      <c r="I955" t="s">
        <v>19</v>
      </c>
      <c r="J955" t="s">
        <v>329</v>
      </c>
      <c r="K955">
        <v>20</v>
      </c>
      <c r="L955">
        <v>0</v>
      </c>
      <c r="M955">
        <v>0</v>
      </c>
      <c r="N955">
        <v>0</v>
      </c>
    </row>
    <row r="956" spans="1:14" x14ac:dyDescent="0.15">
      <c r="A956" t="str">
        <f t="shared" si="17"/>
        <v>201949_347_4562342690043</v>
      </c>
      <c r="B956">
        <v>201949</v>
      </c>
      <c r="C956">
        <v>347</v>
      </c>
      <c r="D956" t="s">
        <v>166</v>
      </c>
      <c r="E956" s="9">
        <v>4562342690043</v>
      </c>
      <c r="F956">
        <v>0</v>
      </c>
      <c r="G956">
        <v>0</v>
      </c>
      <c r="H956" t="s">
        <v>21</v>
      </c>
      <c r="I956" t="s">
        <v>19</v>
      </c>
      <c r="J956" t="s">
        <v>329</v>
      </c>
      <c r="K956">
        <v>49</v>
      </c>
      <c r="L956">
        <v>1</v>
      </c>
      <c r="M956">
        <v>0</v>
      </c>
      <c r="N956">
        <v>0</v>
      </c>
    </row>
    <row r="957" spans="1:14" x14ac:dyDescent="0.15">
      <c r="A957" t="str">
        <f t="shared" si="17"/>
        <v>201949_347_4562342690050</v>
      </c>
      <c r="B957">
        <v>201949</v>
      </c>
      <c r="C957">
        <v>347</v>
      </c>
      <c r="D957" t="s">
        <v>166</v>
      </c>
      <c r="E957" s="9">
        <v>4562342690050</v>
      </c>
      <c r="F957">
        <v>0</v>
      </c>
      <c r="G957">
        <v>0</v>
      </c>
      <c r="H957" t="s">
        <v>22</v>
      </c>
      <c r="I957" t="s">
        <v>19</v>
      </c>
      <c r="J957" t="s">
        <v>329</v>
      </c>
      <c r="K957">
        <v>20</v>
      </c>
      <c r="L957">
        <v>0</v>
      </c>
      <c r="M957">
        <v>0</v>
      </c>
      <c r="N957">
        <v>0</v>
      </c>
    </row>
    <row r="958" spans="1:14" x14ac:dyDescent="0.15">
      <c r="A958" t="str">
        <f t="shared" si="17"/>
        <v>201949_347_4562342690067</v>
      </c>
      <c r="B958">
        <v>201949</v>
      </c>
      <c r="C958">
        <v>347</v>
      </c>
      <c r="D958" t="s">
        <v>166</v>
      </c>
      <c r="E958" s="9">
        <v>4562342690067</v>
      </c>
      <c r="F958">
        <v>0</v>
      </c>
      <c r="G958">
        <v>0</v>
      </c>
      <c r="H958" t="s">
        <v>23</v>
      </c>
      <c r="I958" t="s">
        <v>19</v>
      </c>
      <c r="J958" t="s">
        <v>329</v>
      </c>
      <c r="K958">
        <v>49</v>
      </c>
      <c r="L958">
        <v>1</v>
      </c>
      <c r="M958">
        <v>0</v>
      </c>
      <c r="N958">
        <v>0</v>
      </c>
    </row>
    <row r="959" spans="1:14" x14ac:dyDescent="0.15">
      <c r="A959" t="str">
        <f t="shared" si="17"/>
        <v>201949_347_4562342690074</v>
      </c>
      <c r="B959">
        <v>201949</v>
      </c>
      <c r="C959">
        <v>347</v>
      </c>
      <c r="D959" t="s">
        <v>166</v>
      </c>
      <c r="E959" s="9">
        <v>4562342690074</v>
      </c>
      <c r="F959">
        <v>0</v>
      </c>
      <c r="G959">
        <v>0</v>
      </c>
      <c r="H959" t="s">
        <v>24</v>
      </c>
      <c r="I959" t="s">
        <v>19</v>
      </c>
      <c r="J959" t="s">
        <v>329</v>
      </c>
      <c r="K959">
        <v>44</v>
      </c>
      <c r="L959">
        <v>6</v>
      </c>
      <c r="M959">
        <v>0</v>
      </c>
      <c r="N959">
        <v>0</v>
      </c>
    </row>
    <row r="960" spans="1:14" x14ac:dyDescent="0.15">
      <c r="A960" t="str">
        <f t="shared" si="17"/>
        <v>201949_347_4562342690081</v>
      </c>
      <c r="B960">
        <v>201949</v>
      </c>
      <c r="C960">
        <v>347</v>
      </c>
      <c r="D960" t="s">
        <v>166</v>
      </c>
      <c r="E960" s="9">
        <v>4562342690081</v>
      </c>
      <c r="F960">
        <v>0</v>
      </c>
      <c r="G960">
        <v>0</v>
      </c>
      <c r="H960" t="s">
        <v>25</v>
      </c>
      <c r="I960" t="s">
        <v>19</v>
      </c>
      <c r="J960" t="s">
        <v>329</v>
      </c>
      <c r="K960">
        <v>19</v>
      </c>
      <c r="L960">
        <v>1</v>
      </c>
      <c r="M960">
        <v>0</v>
      </c>
      <c r="N960">
        <v>0</v>
      </c>
    </row>
    <row r="961" spans="1:14" x14ac:dyDescent="0.15">
      <c r="A961" t="str">
        <f t="shared" si="17"/>
        <v>201949_354_4562342690029</v>
      </c>
      <c r="B961">
        <v>201949</v>
      </c>
      <c r="C961">
        <v>354</v>
      </c>
      <c r="D961" t="s">
        <v>167</v>
      </c>
      <c r="E961" s="9">
        <v>4562342690029</v>
      </c>
      <c r="F961">
        <v>0</v>
      </c>
      <c r="G961">
        <v>0</v>
      </c>
      <c r="H961" t="s">
        <v>18</v>
      </c>
      <c r="I961" t="s">
        <v>19</v>
      </c>
      <c r="J961" t="s">
        <v>329</v>
      </c>
      <c r="K961">
        <v>37</v>
      </c>
      <c r="L961">
        <v>3</v>
      </c>
      <c r="M961">
        <v>0</v>
      </c>
      <c r="N961">
        <v>0</v>
      </c>
    </row>
    <row r="962" spans="1:14" x14ac:dyDescent="0.15">
      <c r="A962" t="str">
        <f t="shared" si="17"/>
        <v>201949_354_4562342690036</v>
      </c>
      <c r="B962">
        <v>201949</v>
      </c>
      <c r="C962">
        <v>354</v>
      </c>
      <c r="D962" t="s">
        <v>167</v>
      </c>
      <c r="E962" s="9">
        <v>4562342690036</v>
      </c>
      <c r="F962">
        <v>0</v>
      </c>
      <c r="G962">
        <v>0</v>
      </c>
      <c r="H962" t="s">
        <v>20</v>
      </c>
      <c r="I962" t="s">
        <v>19</v>
      </c>
      <c r="J962" t="s">
        <v>329</v>
      </c>
      <c r="K962">
        <v>20</v>
      </c>
      <c r="L962">
        <v>0</v>
      </c>
      <c r="M962">
        <v>0</v>
      </c>
      <c r="N962">
        <v>0</v>
      </c>
    </row>
    <row r="963" spans="1:14" x14ac:dyDescent="0.15">
      <c r="A963" t="str">
        <f t="shared" si="17"/>
        <v>201949_354_4562342690043</v>
      </c>
      <c r="B963">
        <v>201949</v>
      </c>
      <c r="C963">
        <v>354</v>
      </c>
      <c r="D963" t="s">
        <v>167</v>
      </c>
      <c r="E963" s="9">
        <v>4562342690043</v>
      </c>
      <c r="F963">
        <v>0</v>
      </c>
      <c r="G963">
        <v>0</v>
      </c>
      <c r="H963" t="s">
        <v>21</v>
      </c>
      <c r="I963" t="s">
        <v>19</v>
      </c>
      <c r="J963" t="s">
        <v>329</v>
      </c>
      <c r="K963">
        <v>48</v>
      </c>
      <c r="L963">
        <v>2</v>
      </c>
      <c r="M963">
        <v>0</v>
      </c>
      <c r="N963">
        <v>0</v>
      </c>
    </row>
    <row r="964" spans="1:14" x14ac:dyDescent="0.15">
      <c r="A964" t="str">
        <f t="shared" si="17"/>
        <v>201949_354_4562342690050</v>
      </c>
      <c r="B964">
        <v>201949</v>
      </c>
      <c r="C964">
        <v>354</v>
      </c>
      <c r="D964" t="s">
        <v>167</v>
      </c>
      <c r="E964" s="9">
        <v>4562342690050</v>
      </c>
      <c r="F964">
        <v>0</v>
      </c>
      <c r="G964">
        <v>0</v>
      </c>
      <c r="H964" t="s">
        <v>22</v>
      </c>
      <c r="I964" t="s">
        <v>19</v>
      </c>
      <c r="J964" t="s">
        <v>329</v>
      </c>
      <c r="K964">
        <v>19</v>
      </c>
      <c r="L964">
        <v>1</v>
      </c>
      <c r="M964">
        <v>0</v>
      </c>
      <c r="N964">
        <v>0</v>
      </c>
    </row>
    <row r="965" spans="1:14" x14ac:dyDescent="0.15">
      <c r="A965" t="str">
        <f t="shared" si="17"/>
        <v>201949_354_4562342690067</v>
      </c>
      <c r="B965">
        <v>201949</v>
      </c>
      <c r="C965">
        <v>354</v>
      </c>
      <c r="D965" t="s">
        <v>167</v>
      </c>
      <c r="E965" s="9">
        <v>4562342690067</v>
      </c>
      <c r="F965">
        <v>0</v>
      </c>
      <c r="G965">
        <v>0</v>
      </c>
      <c r="H965" t="s">
        <v>23</v>
      </c>
      <c r="I965" t="s">
        <v>19</v>
      </c>
      <c r="J965" t="s">
        <v>329</v>
      </c>
      <c r="K965">
        <v>50</v>
      </c>
      <c r="L965">
        <v>0</v>
      </c>
      <c r="M965">
        <v>0</v>
      </c>
      <c r="N965">
        <v>0</v>
      </c>
    </row>
    <row r="966" spans="1:14" x14ac:dyDescent="0.15">
      <c r="A966" t="str">
        <f t="shared" si="17"/>
        <v>201949_354_4562342690074</v>
      </c>
      <c r="B966">
        <v>201949</v>
      </c>
      <c r="C966">
        <v>354</v>
      </c>
      <c r="D966" t="s">
        <v>167</v>
      </c>
      <c r="E966" s="9">
        <v>4562342690074</v>
      </c>
      <c r="F966">
        <v>0</v>
      </c>
      <c r="G966">
        <v>0</v>
      </c>
      <c r="H966" t="s">
        <v>24</v>
      </c>
      <c r="I966" t="s">
        <v>19</v>
      </c>
      <c r="J966" t="s">
        <v>329</v>
      </c>
      <c r="K966">
        <v>48</v>
      </c>
      <c r="L966">
        <v>2</v>
      </c>
      <c r="M966">
        <v>0</v>
      </c>
      <c r="N966">
        <v>0</v>
      </c>
    </row>
    <row r="967" spans="1:14" x14ac:dyDescent="0.15">
      <c r="A967" t="str">
        <f t="shared" si="17"/>
        <v>201949_354_4562342690081</v>
      </c>
      <c r="B967">
        <v>201949</v>
      </c>
      <c r="C967">
        <v>354</v>
      </c>
      <c r="D967" t="s">
        <v>167</v>
      </c>
      <c r="E967" s="9">
        <v>4562342690081</v>
      </c>
      <c r="F967">
        <v>0</v>
      </c>
      <c r="G967">
        <v>0</v>
      </c>
      <c r="H967" t="s">
        <v>25</v>
      </c>
      <c r="I967" t="s">
        <v>19</v>
      </c>
      <c r="J967" t="s">
        <v>329</v>
      </c>
      <c r="K967">
        <v>20</v>
      </c>
      <c r="L967">
        <v>0</v>
      </c>
      <c r="M967">
        <v>0</v>
      </c>
      <c r="N967">
        <v>0</v>
      </c>
    </row>
    <row r="968" spans="1:14" x14ac:dyDescent="0.15">
      <c r="A968" t="str">
        <f t="shared" si="17"/>
        <v>201949_363_4562342690029</v>
      </c>
      <c r="B968">
        <v>201949</v>
      </c>
      <c r="C968">
        <v>363</v>
      </c>
      <c r="D968" t="s">
        <v>332</v>
      </c>
      <c r="E968" s="9">
        <v>4562342690029</v>
      </c>
      <c r="F968">
        <v>0</v>
      </c>
      <c r="G968">
        <v>0</v>
      </c>
      <c r="H968" t="s">
        <v>18</v>
      </c>
      <c r="I968" t="s">
        <v>19</v>
      </c>
      <c r="J968" t="s">
        <v>329</v>
      </c>
      <c r="K968">
        <v>33</v>
      </c>
      <c r="L968">
        <v>5</v>
      </c>
      <c r="M968">
        <v>0</v>
      </c>
      <c r="N968">
        <v>0</v>
      </c>
    </row>
    <row r="969" spans="1:14" x14ac:dyDescent="0.15">
      <c r="A969" t="str">
        <f t="shared" si="17"/>
        <v>201949_363_4562342690036</v>
      </c>
      <c r="B969">
        <v>201949</v>
      </c>
      <c r="C969">
        <v>363</v>
      </c>
      <c r="D969" t="s">
        <v>332</v>
      </c>
      <c r="E969" s="9">
        <v>4562342690036</v>
      </c>
      <c r="F969">
        <v>0</v>
      </c>
      <c r="G969">
        <v>0</v>
      </c>
      <c r="H969" t="s">
        <v>20</v>
      </c>
      <c r="I969" t="s">
        <v>19</v>
      </c>
      <c r="J969" t="s">
        <v>329</v>
      </c>
      <c r="K969">
        <v>20</v>
      </c>
      <c r="L969">
        <v>0</v>
      </c>
      <c r="M969">
        <v>0</v>
      </c>
      <c r="N969">
        <v>0</v>
      </c>
    </row>
    <row r="970" spans="1:14" x14ac:dyDescent="0.15">
      <c r="A970" t="str">
        <f t="shared" si="17"/>
        <v>201949_363_4562342690043</v>
      </c>
      <c r="B970">
        <v>201949</v>
      </c>
      <c r="C970">
        <v>363</v>
      </c>
      <c r="D970" t="s">
        <v>332</v>
      </c>
      <c r="E970" s="9">
        <v>4562342690043</v>
      </c>
      <c r="F970">
        <v>0</v>
      </c>
      <c r="G970">
        <v>0</v>
      </c>
      <c r="H970" t="s">
        <v>21</v>
      </c>
      <c r="I970" t="s">
        <v>19</v>
      </c>
      <c r="J970" t="s">
        <v>329</v>
      </c>
      <c r="K970">
        <v>48</v>
      </c>
      <c r="L970">
        <v>1</v>
      </c>
      <c r="M970">
        <v>0</v>
      </c>
      <c r="N970">
        <v>0</v>
      </c>
    </row>
    <row r="971" spans="1:14" x14ac:dyDescent="0.15">
      <c r="A971" t="str">
        <f t="shared" si="17"/>
        <v>201949_363_4562342690050</v>
      </c>
      <c r="B971">
        <v>201949</v>
      </c>
      <c r="C971">
        <v>363</v>
      </c>
      <c r="D971" t="s">
        <v>332</v>
      </c>
      <c r="E971" s="9">
        <v>4562342690050</v>
      </c>
      <c r="F971">
        <v>0</v>
      </c>
      <c r="G971">
        <v>0</v>
      </c>
      <c r="H971" t="s">
        <v>22</v>
      </c>
      <c r="I971" t="s">
        <v>19</v>
      </c>
      <c r="J971" t="s">
        <v>329</v>
      </c>
      <c r="K971">
        <v>18</v>
      </c>
      <c r="L971">
        <v>0</v>
      </c>
      <c r="M971">
        <v>0</v>
      </c>
      <c r="N971">
        <v>0</v>
      </c>
    </row>
    <row r="972" spans="1:14" x14ac:dyDescent="0.15">
      <c r="A972" t="str">
        <f t="shared" si="17"/>
        <v>201949_363_4562342690067</v>
      </c>
      <c r="B972">
        <v>201949</v>
      </c>
      <c r="C972">
        <v>363</v>
      </c>
      <c r="D972" t="s">
        <v>332</v>
      </c>
      <c r="E972" s="9">
        <v>4562342690067</v>
      </c>
      <c r="F972">
        <v>0</v>
      </c>
      <c r="G972">
        <v>0</v>
      </c>
      <c r="H972" t="s">
        <v>23</v>
      </c>
      <c r="I972" t="s">
        <v>19</v>
      </c>
      <c r="J972" t="s">
        <v>329</v>
      </c>
      <c r="K972">
        <v>49</v>
      </c>
      <c r="L972">
        <v>1</v>
      </c>
      <c r="M972">
        <v>0</v>
      </c>
      <c r="N972">
        <v>0</v>
      </c>
    </row>
    <row r="973" spans="1:14" x14ac:dyDescent="0.15">
      <c r="A973" t="str">
        <f t="shared" si="17"/>
        <v>201949_363_4562342690074</v>
      </c>
      <c r="B973">
        <v>201949</v>
      </c>
      <c r="C973">
        <v>363</v>
      </c>
      <c r="D973" t="s">
        <v>332</v>
      </c>
      <c r="E973" s="9">
        <v>4562342690074</v>
      </c>
      <c r="F973">
        <v>0</v>
      </c>
      <c r="G973">
        <v>0</v>
      </c>
      <c r="H973" t="s">
        <v>24</v>
      </c>
      <c r="I973" t="s">
        <v>19</v>
      </c>
      <c r="J973" t="s">
        <v>329</v>
      </c>
      <c r="K973">
        <v>43</v>
      </c>
      <c r="L973">
        <v>6</v>
      </c>
      <c r="M973">
        <v>0</v>
      </c>
      <c r="N973">
        <v>0</v>
      </c>
    </row>
    <row r="974" spans="1:14" x14ac:dyDescent="0.15">
      <c r="A974" t="str">
        <f t="shared" si="17"/>
        <v>201949_363_4562342690081</v>
      </c>
      <c r="B974">
        <v>201949</v>
      </c>
      <c r="C974">
        <v>363</v>
      </c>
      <c r="D974" t="s">
        <v>332</v>
      </c>
      <c r="E974" s="9">
        <v>4562342690081</v>
      </c>
      <c r="F974">
        <v>0</v>
      </c>
      <c r="G974">
        <v>0</v>
      </c>
      <c r="H974" t="s">
        <v>25</v>
      </c>
      <c r="I974" t="s">
        <v>19</v>
      </c>
      <c r="J974" t="s">
        <v>329</v>
      </c>
      <c r="K974">
        <v>20</v>
      </c>
      <c r="L974">
        <v>0</v>
      </c>
      <c r="M974">
        <v>0</v>
      </c>
      <c r="N974">
        <v>0</v>
      </c>
    </row>
    <row r="975" spans="1:14" x14ac:dyDescent="0.15">
      <c r="A975" t="str">
        <f t="shared" si="17"/>
        <v>201949_375_4562342690029</v>
      </c>
      <c r="B975">
        <v>201949</v>
      </c>
      <c r="C975">
        <v>375</v>
      </c>
      <c r="D975" t="s">
        <v>169</v>
      </c>
      <c r="E975" s="9">
        <v>4562342690029</v>
      </c>
      <c r="F975">
        <v>0</v>
      </c>
      <c r="G975">
        <v>0</v>
      </c>
      <c r="H975" t="s">
        <v>18</v>
      </c>
      <c r="I975" t="s">
        <v>19</v>
      </c>
      <c r="J975" t="s">
        <v>329</v>
      </c>
      <c r="K975">
        <v>40</v>
      </c>
      <c r="L975">
        <v>0</v>
      </c>
      <c r="M975">
        <v>0</v>
      </c>
      <c r="N975">
        <v>0</v>
      </c>
    </row>
    <row r="976" spans="1:14" x14ac:dyDescent="0.15">
      <c r="A976" t="str">
        <f t="shared" si="17"/>
        <v>201949_375_4562342690036</v>
      </c>
      <c r="B976">
        <v>201949</v>
      </c>
      <c r="C976">
        <v>375</v>
      </c>
      <c r="D976" t="s">
        <v>169</v>
      </c>
      <c r="E976" s="9">
        <v>4562342690036</v>
      </c>
      <c r="F976">
        <v>0</v>
      </c>
      <c r="G976">
        <v>0</v>
      </c>
      <c r="H976" t="s">
        <v>20</v>
      </c>
      <c r="I976" t="s">
        <v>19</v>
      </c>
      <c r="J976" t="s">
        <v>329</v>
      </c>
      <c r="K976">
        <v>20</v>
      </c>
      <c r="L976">
        <v>0</v>
      </c>
      <c r="M976">
        <v>0</v>
      </c>
      <c r="N976">
        <v>0</v>
      </c>
    </row>
    <row r="977" spans="1:14" x14ac:dyDescent="0.15">
      <c r="A977" t="str">
        <f t="shared" si="17"/>
        <v>201949_375_4562342690043</v>
      </c>
      <c r="B977">
        <v>201949</v>
      </c>
      <c r="C977">
        <v>375</v>
      </c>
      <c r="D977" t="s">
        <v>169</v>
      </c>
      <c r="E977" s="9">
        <v>4562342690043</v>
      </c>
      <c r="F977">
        <v>0</v>
      </c>
      <c r="G977">
        <v>0</v>
      </c>
      <c r="H977" t="s">
        <v>21</v>
      </c>
      <c r="I977" t="s">
        <v>19</v>
      </c>
      <c r="J977" t="s">
        <v>329</v>
      </c>
      <c r="K977">
        <v>50</v>
      </c>
      <c r="L977">
        <v>0</v>
      </c>
      <c r="M977">
        <v>0</v>
      </c>
      <c r="N977">
        <v>0</v>
      </c>
    </row>
    <row r="978" spans="1:14" x14ac:dyDescent="0.15">
      <c r="A978" t="str">
        <f t="shared" si="17"/>
        <v>201949_375_4562342690050</v>
      </c>
      <c r="B978">
        <v>201949</v>
      </c>
      <c r="C978">
        <v>375</v>
      </c>
      <c r="D978" t="s">
        <v>169</v>
      </c>
      <c r="E978" s="9">
        <v>4562342690050</v>
      </c>
      <c r="F978">
        <v>0</v>
      </c>
      <c r="G978">
        <v>0</v>
      </c>
      <c r="H978" t="s">
        <v>22</v>
      </c>
      <c r="I978" t="s">
        <v>19</v>
      </c>
      <c r="J978" t="s">
        <v>329</v>
      </c>
      <c r="K978">
        <v>20</v>
      </c>
      <c r="L978">
        <v>0</v>
      </c>
      <c r="M978">
        <v>0</v>
      </c>
      <c r="N978">
        <v>0</v>
      </c>
    </row>
    <row r="979" spans="1:14" x14ac:dyDescent="0.15">
      <c r="A979" t="str">
        <f t="shared" si="17"/>
        <v>201949_375_4562342690067</v>
      </c>
      <c r="B979">
        <v>201949</v>
      </c>
      <c r="C979">
        <v>375</v>
      </c>
      <c r="D979" t="s">
        <v>169</v>
      </c>
      <c r="E979" s="9">
        <v>4562342690067</v>
      </c>
      <c r="F979">
        <v>0</v>
      </c>
      <c r="G979">
        <v>0</v>
      </c>
      <c r="H979" t="s">
        <v>23</v>
      </c>
      <c r="I979" t="s">
        <v>19</v>
      </c>
      <c r="J979" t="s">
        <v>329</v>
      </c>
      <c r="K979">
        <v>50</v>
      </c>
      <c r="L979">
        <v>0</v>
      </c>
      <c r="M979">
        <v>0</v>
      </c>
      <c r="N979">
        <v>0</v>
      </c>
    </row>
    <row r="980" spans="1:14" x14ac:dyDescent="0.15">
      <c r="A980" t="str">
        <f t="shared" si="17"/>
        <v>201949_375_4562342690074</v>
      </c>
      <c r="B980">
        <v>201949</v>
      </c>
      <c r="C980">
        <v>375</v>
      </c>
      <c r="D980" t="s">
        <v>169</v>
      </c>
      <c r="E980" s="9">
        <v>4562342690074</v>
      </c>
      <c r="F980">
        <v>0</v>
      </c>
      <c r="G980">
        <v>0</v>
      </c>
      <c r="H980" t="s">
        <v>24</v>
      </c>
      <c r="I980" t="s">
        <v>19</v>
      </c>
      <c r="J980" t="s">
        <v>329</v>
      </c>
      <c r="K980">
        <v>50</v>
      </c>
      <c r="L980">
        <v>0</v>
      </c>
      <c r="M980">
        <v>0</v>
      </c>
      <c r="N980">
        <v>0</v>
      </c>
    </row>
    <row r="981" spans="1:14" x14ac:dyDescent="0.15">
      <c r="A981" t="str">
        <f t="shared" si="17"/>
        <v>201949_375_4562342690081</v>
      </c>
      <c r="B981">
        <v>201949</v>
      </c>
      <c r="C981">
        <v>375</v>
      </c>
      <c r="D981" t="s">
        <v>169</v>
      </c>
      <c r="E981" s="9">
        <v>4562342690081</v>
      </c>
      <c r="F981">
        <v>0</v>
      </c>
      <c r="G981">
        <v>0</v>
      </c>
      <c r="H981" t="s">
        <v>25</v>
      </c>
      <c r="I981" t="s">
        <v>19</v>
      </c>
      <c r="J981" t="s">
        <v>329</v>
      </c>
      <c r="K981">
        <v>20</v>
      </c>
      <c r="L981">
        <v>0</v>
      </c>
      <c r="M981">
        <v>0</v>
      </c>
      <c r="N981">
        <v>0</v>
      </c>
    </row>
    <row r="982" spans="1:14" x14ac:dyDescent="0.15">
      <c r="A982" t="str">
        <f t="shared" si="17"/>
        <v>201949_377_4562342690029</v>
      </c>
      <c r="B982">
        <v>201949</v>
      </c>
      <c r="C982">
        <v>377</v>
      </c>
      <c r="D982" t="s">
        <v>170</v>
      </c>
      <c r="E982" s="9">
        <v>4562342690029</v>
      </c>
      <c r="F982">
        <v>0</v>
      </c>
      <c r="G982">
        <v>0</v>
      </c>
      <c r="H982" t="s">
        <v>18</v>
      </c>
      <c r="I982" t="s">
        <v>19</v>
      </c>
      <c r="J982" t="s">
        <v>329</v>
      </c>
      <c r="K982">
        <v>40</v>
      </c>
      <c r="L982">
        <v>0</v>
      </c>
      <c r="M982">
        <v>0</v>
      </c>
      <c r="N982">
        <v>0</v>
      </c>
    </row>
    <row r="983" spans="1:14" x14ac:dyDescent="0.15">
      <c r="A983" t="str">
        <f t="shared" si="17"/>
        <v>201949_377_4562342690036</v>
      </c>
      <c r="B983">
        <v>201949</v>
      </c>
      <c r="C983">
        <v>377</v>
      </c>
      <c r="D983" t="s">
        <v>170</v>
      </c>
      <c r="E983" s="9">
        <v>4562342690036</v>
      </c>
      <c r="F983">
        <v>0</v>
      </c>
      <c r="G983">
        <v>0</v>
      </c>
      <c r="H983" t="s">
        <v>20</v>
      </c>
      <c r="I983" t="s">
        <v>19</v>
      </c>
      <c r="J983" t="s">
        <v>329</v>
      </c>
      <c r="K983">
        <v>20</v>
      </c>
      <c r="L983">
        <v>0</v>
      </c>
      <c r="M983">
        <v>0</v>
      </c>
      <c r="N983">
        <v>0</v>
      </c>
    </row>
    <row r="984" spans="1:14" x14ac:dyDescent="0.15">
      <c r="A984" t="str">
        <f t="shared" si="17"/>
        <v>201949_377_4562342690043</v>
      </c>
      <c r="B984">
        <v>201949</v>
      </c>
      <c r="C984">
        <v>377</v>
      </c>
      <c r="D984" t="s">
        <v>170</v>
      </c>
      <c r="E984" s="9">
        <v>4562342690043</v>
      </c>
      <c r="F984">
        <v>0</v>
      </c>
      <c r="G984">
        <v>0</v>
      </c>
      <c r="H984" t="s">
        <v>21</v>
      </c>
      <c r="I984" t="s">
        <v>19</v>
      </c>
      <c r="J984" t="s">
        <v>329</v>
      </c>
      <c r="K984">
        <v>50</v>
      </c>
      <c r="L984">
        <v>0</v>
      </c>
      <c r="M984">
        <v>0</v>
      </c>
      <c r="N984">
        <v>0</v>
      </c>
    </row>
    <row r="985" spans="1:14" x14ac:dyDescent="0.15">
      <c r="A985" t="str">
        <f t="shared" ref="A985:A1048" si="18">B985&amp;"_"&amp;C985&amp;"_"&amp;E985</f>
        <v>201949_377_4562342690050</v>
      </c>
      <c r="B985">
        <v>201949</v>
      </c>
      <c r="C985">
        <v>377</v>
      </c>
      <c r="D985" t="s">
        <v>170</v>
      </c>
      <c r="E985" s="9">
        <v>4562342690050</v>
      </c>
      <c r="F985">
        <v>0</v>
      </c>
      <c r="G985">
        <v>0</v>
      </c>
      <c r="H985" t="s">
        <v>22</v>
      </c>
      <c r="I985" t="s">
        <v>19</v>
      </c>
      <c r="J985" t="s">
        <v>329</v>
      </c>
      <c r="K985">
        <v>20</v>
      </c>
      <c r="L985">
        <v>0</v>
      </c>
      <c r="M985">
        <v>0</v>
      </c>
      <c r="N985">
        <v>0</v>
      </c>
    </row>
    <row r="986" spans="1:14" x14ac:dyDescent="0.15">
      <c r="A986" t="str">
        <f t="shared" si="18"/>
        <v>201949_377_4562342690067</v>
      </c>
      <c r="B986">
        <v>201949</v>
      </c>
      <c r="C986">
        <v>377</v>
      </c>
      <c r="D986" t="s">
        <v>170</v>
      </c>
      <c r="E986" s="9">
        <v>4562342690067</v>
      </c>
      <c r="F986">
        <v>0</v>
      </c>
      <c r="G986">
        <v>0</v>
      </c>
      <c r="H986" t="s">
        <v>23</v>
      </c>
      <c r="I986" t="s">
        <v>19</v>
      </c>
      <c r="J986" t="s">
        <v>329</v>
      </c>
      <c r="K986">
        <v>50</v>
      </c>
      <c r="L986">
        <v>0</v>
      </c>
      <c r="M986">
        <v>0</v>
      </c>
      <c r="N986">
        <v>0</v>
      </c>
    </row>
    <row r="987" spans="1:14" x14ac:dyDescent="0.15">
      <c r="A987" t="str">
        <f t="shared" si="18"/>
        <v>201949_377_4562342690074</v>
      </c>
      <c r="B987">
        <v>201949</v>
      </c>
      <c r="C987">
        <v>377</v>
      </c>
      <c r="D987" t="s">
        <v>170</v>
      </c>
      <c r="E987" s="9">
        <v>4562342690074</v>
      </c>
      <c r="F987">
        <v>0</v>
      </c>
      <c r="G987">
        <v>0</v>
      </c>
      <c r="H987" t="s">
        <v>24</v>
      </c>
      <c r="I987" t="s">
        <v>19</v>
      </c>
      <c r="J987" t="s">
        <v>329</v>
      </c>
      <c r="K987">
        <v>50</v>
      </c>
      <c r="L987">
        <v>0</v>
      </c>
      <c r="M987">
        <v>0</v>
      </c>
      <c r="N987">
        <v>0</v>
      </c>
    </row>
    <row r="988" spans="1:14" x14ac:dyDescent="0.15">
      <c r="A988" t="str">
        <f t="shared" si="18"/>
        <v>201949_377_4562342690081</v>
      </c>
      <c r="B988">
        <v>201949</v>
      </c>
      <c r="C988">
        <v>377</v>
      </c>
      <c r="D988" t="s">
        <v>170</v>
      </c>
      <c r="E988" s="9">
        <v>4562342690081</v>
      </c>
      <c r="F988">
        <v>0</v>
      </c>
      <c r="G988">
        <v>0</v>
      </c>
      <c r="H988" t="s">
        <v>25</v>
      </c>
      <c r="I988" t="s">
        <v>19</v>
      </c>
      <c r="J988" t="s">
        <v>329</v>
      </c>
      <c r="K988">
        <v>20</v>
      </c>
      <c r="L988">
        <v>0</v>
      </c>
      <c r="M988">
        <v>0</v>
      </c>
      <c r="N988">
        <v>0</v>
      </c>
    </row>
    <row r="989" spans="1:14" x14ac:dyDescent="0.15">
      <c r="A989" t="str">
        <f t="shared" si="18"/>
        <v>201949_380_4562342690029</v>
      </c>
      <c r="B989">
        <v>201949</v>
      </c>
      <c r="C989">
        <v>380</v>
      </c>
      <c r="D989" t="s">
        <v>171</v>
      </c>
      <c r="E989" s="9">
        <v>4562342690029</v>
      </c>
      <c r="F989">
        <v>0</v>
      </c>
      <c r="G989">
        <v>0</v>
      </c>
      <c r="H989" t="s">
        <v>18</v>
      </c>
      <c r="I989" t="s">
        <v>19</v>
      </c>
      <c r="J989" t="s">
        <v>329</v>
      </c>
      <c r="K989">
        <v>38</v>
      </c>
      <c r="L989">
        <v>2</v>
      </c>
      <c r="M989">
        <v>0</v>
      </c>
      <c r="N989">
        <v>0</v>
      </c>
    </row>
    <row r="990" spans="1:14" x14ac:dyDescent="0.15">
      <c r="A990" t="str">
        <f t="shared" si="18"/>
        <v>201949_380_4562342690036</v>
      </c>
      <c r="B990">
        <v>201949</v>
      </c>
      <c r="C990">
        <v>380</v>
      </c>
      <c r="D990" t="s">
        <v>171</v>
      </c>
      <c r="E990" s="9">
        <v>4562342690036</v>
      </c>
      <c r="F990">
        <v>0</v>
      </c>
      <c r="G990">
        <v>0</v>
      </c>
      <c r="H990" t="s">
        <v>20</v>
      </c>
      <c r="I990" t="s">
        <v>19</v>
      </c>
      <c r="J990" t="s">
        <v>329</v>
      </c>
      <c r="K990">
        <v>20</v>
      </c>
      <c r="L990">
        <v>0</v>
      </c>
      <c r="M990">
        <v>0</v>
      </c>
      <c r="N990">
        <v>0</v>
      </c>
    </row>
    <row r="991" spans="1:14" x14ac:dyDescent="0.15">
      <c r="A991" t="str">
        <f t="shared" si="18"/>
        <v>201949_380_4562342690043</v>
      </c>
      <c r="B991">
        <v>201949</v>
      </c>
      <c r="C991">
        <v>380</v>
      </c>
      <c r="D991" t="s">
        <v>171</v>
      </c>
      <c r="E991" s="9">
        <v>4562342690043</v>
      </c>
      <c r="F991">
        <v>0</v>
      </c>
      <c r="G991">
        <v>0</v>
      </c>
      <c r="H991" t="s">
        <v>21</v>
      </c>
      <c r="I991" t="s">
        <v>19</v>
      </c>
      <c r="J991" t="s">
        <v>329</v>
      </c>
      <c r="K991">
        <v>50</v>
      </c>
      <c r="L991">
        <v>0</v>
      </c>
      <c r="M991">
        <v>0</v>
      </c>
      <c r="N991">
        <v>0</v>
      </c>
    </row>
    <row r="992" spans="1:14" x14ac:dyDescent="0.15">
      <c r="A992" t="str">
        <f t="shared" si="18"/>
        <v>201949_380_4562342690050</v>
      </c>
      <c r="B992">
        <v>201949</v>
      </c>
      <c r="C992">
        <v>380</v>
      </c>
      <c r="D992" t="s">
        <v>171</v>
      </c>
      <c r="E992" s="9">
        <v>4562342690050</v>
      </c>
      <c r="F992">
        <v>0</v>
      </c>
      <c r="G992">
        <v>0</v>
      </c>
      <c r="H992" t="s">
        <v>22</v>
      </c>
      <c r="I992" t="s">
        <v>19</v>
      </c>
      <c r="J992" t="s">
        <v>329</v>
      </c>
      <c r="K992">
        <v>17</v>
      </c>
      <c r="L992">
        <v>3</v>
      </c>
      <c r="M992">
        <v>0</v>
      </c>
      <c r="N992">
        <v>0</v>
      </c>
    </row>
    <row r="993" spans="1:14" x14ac:dyDescent="0.15">
      <c r="A993" t="str">
        <f t="shared" si="18"/>
        <v>201949_380_4562342690067</v>
      </c>
      <c r="B993">
        <v>201949</v>
      </c>
      <c r="C993">
        <v>380</v>
      </c>
      <c r="D993" t="s">
        <v>171</v>
      </c>
      <c r="E993" s="9">
        <v>4562342690067</v>
      </c>
      <c r="F993">
        <v>0</v>
      </c>
      <c r="G993">
        <v>0</v>
      </c>
      <c r="H993" t="s">
        <v>23</v>
      </c>
      <c r="I993" t="s">
        <v>19</v>
      </c>
      <c r="J993" t="s">
        <v>329</v>
      </c>
      <c r="K993">
        <v>50</v>
      </c>
      <c r="L993">
        <v>0</v>
      </c>
      <c r="M993">
        <v>0</v>
      </c>
      <c r="N993">
        <v>0</v>
      </c>
    </row>
    <row r="994" spans="1:14" x14ac:dyDescent="0.15">
      <c r="A994" t="str">
        <f t="shared" si="18"/>
        <v>201949_380_4562342690074</v>
      </c>
      <c r="B994">
        <v>201949</v>
      </c>
      <c r="C994">
        <v>380</v>
      </c>
      <c r="D994" t="s">
        <v>171</v>
      </c>
      <c r="E994" s="9">
        <v>4562342690074</v>
      </c>
      <c r="F994">
        <v>0</v>
      </c>
      <c r="G994">
        <v>0</v>
      </c>
      <c r="H994" t="s">
        <v>24</v>
      </c>
      <c r="I994" t="s">
        <v>19</v>
      </c>
      <c r="J994" t="s">
        <v>329</v>
      </c>
      <c r="K994">
        <v>49</v>
      </c>
      <c r="L994">
        <v>1</v>
      </c>
      <c r="M994">
        <v>0</v>
      </c>
      <c r="N994">
        <v>0</v>
      </c>
    </row>
    <row r="995" spans="1:14" x14ac:dyDescent="0.15">
      <c r="A995" t="str">
        <f t="shared" si="18"/>
        <v>201949_380_4562342690081</v>
      </c>
      <c r="B995">
        <v>201949</v>
      </c>
      <c r="C995">
        <v>380</v>
      </c>
      <c r="D995" t="s">
        <v>171</v>
      </c>
      <c r="E995" s="9">
        <v>4562342690081</v>
      </c>
      <c r="F995">
        <v>0</v>
      </c>
      <c r="G995">
        <v>0</v>
      </c>
      <c r="H995" t="s">
        <v>25</v>
      </c>
      <c r="I995" t="s">
        <v>19</v>
      </c>
      <c r="J995" t="s">
        <v>329</v>
      </c>
      <c r="K995">
        <v>20</v>
      </c>
      <c r="L995">
        <v>0</v>
      </c>
      <c r="M995">
        <v>0</v>
      </c>
      <c r="N995">
        <v>0</v>
      </c>
    </row>
    <row r="996" spans="1:14" x14ac:dyDescent="0.15">
      <c r="A996" t="str">
        <f t="shared" si="18"/>
        <v>201949_384_4562342690029</v>
      </c>
      <c r="B996">
        <v>201949</v>
      </c>
      <c r="C996">
        <v>384</v>
      </c>
      <c r="D996" t="s">
        <v>172</v>
      </c>
      <c r="E996" s="9">
        <v>4562342690029</v>
      </c>
      <c r="F996">
        <v>0</v>
      </c>
      <c r="G996">
        <v>0</v>
      </c>
      <c r="H996" t="s">
        <v>18</v>
      </c>
      <c r="I996" t="s">
        <v>19</v>
      </c>
      <c r="J996" t="s">
        <v>329</v>
      </c>
      <c r="K996">
        <v>40</v>
      </c>
      <c r="L996">
        <v>0</v>
      </c>
      <c r="M996">
        <v>0</v>
      </c>
      <c r="N996">
        <v>0</v>
      </c>
    </row>
    <row r="997" spans="1:14" x14ac:dyDescent="0.15">
      <c r="A997" t="str">
        <f t="shared" si="18"/>
        <v>201949_384_4562342690036</v>
      </c>
      <c r="B997">
        <v>201949</v>
      </c>
      <c r="C997">
        <v>384</v>
      </c>
      <c r="D997" t="s">
        <v>172</v>
      </c>
      <c r="E997" s="9">
        <v>4562342690036</v>
      </c>
      <c r="F997">
        <v>0</v>
      </c>
      <c r="G997">
        <v>0</v>
      </c>
      <c r="H997" t="s">
        <v>20</v>
      </c>
      <c r="I997" t="s">
        <v>19</v>
      </c>
      <c r="J997" t="s">
        <v>329</v>
      </c>
      <c r="K997">
        <v>19</v>
      </c>
      <c r="L997">
        <v>1</v>
      </c>
      <c r="M997">
        <v>0</v>
      </c>
      <c r="N997">
        <v>0</v>
      </c>
    </row>
    <row r="998" spans="1:14" x14ac:dyDescent="0.15">
      <c r="A998" t="str">
        <f t="shared" si="18"/>
        <v>201949_384_4562342690043</v>
      </c>
      <c r="B998">
        <v>201949</v>
      </c>
      <c r="C998">
        <v>384</v>
      </c>
      <c r="D998" t="s">
        <v>172</v>
      </c>
      <c r="E998" s="9">
        <v>4562342690043</v>
      </c>
      <c r="F998">
        <v>0</v>
      </c>
      <c r="G998">
        <v>0</v>
      </c>
      <c r="H998" t="s">
        <v>21</v>
      </c>
      <c r="I998" t="s">
        <v>19</v>
      </c>
      <c r="J998" t="s">
        <v>329</v>
      </c>
      <c r="K998">
        <v>49</v>
      </c>
      <c r="L998">
        <v>1</v>
      </c>
      <c r="M998">
        <v>0</v>
      </c>
      <c r="N998">
        <v>0</v>
      </c>
    </row>
    <row r="999" spans="1:14" x14ac:dyDescent="0.15">
      <c r="A999" t="str">
        <f t="shared" si="18"/>
        <v>201949_384_4562342690050</v>
      </c>
      <c r="B999">
        <v>201949</v>
      </c>
      <c r="C999">
        <v>384</v>
      </c>
      <c r="D999" t="s">
        <v>172</v>
      </c>
      <c r="E999" s="9">
        <v>4562342690050</v>
      </c>
      <c r="F999">
        <v>0</v>
      </c>
      <c r="G999">
        <v>0</v>
      </c>
      <c r="H999" t="s">
        <v>22</v>
      </c>
      <c r="I999" t="s">
        <v>19</v>
      </c>
      <c r="J999" t="s">
        <v>329</v>
      </c>
      <c r="K999">
        <v>17</v>
      </c>
      <c r="L999">
        <v>3</v>
      </c>
      <c r="M999">
        <v>0</v>
      </c>
      <c r="N999">
        <v>0</v>
      </c>
    </row>
    <row r="1000" spans="1:14" x14ac:dyDescent="0.15">
      <c r="A1000" t="str">
        <f t="shared" si="18"/>
        <v>201949_384_4562342690067</v>
      </c>
      <c r="B1000">
        <v>201949</v>
      </c>
      <c r="C1000">
        <v>384</v>
      </c>
      <c r="D1000" t="s">
        <v>172</v>
      </c>
      <c r="E1000" s="9">
        <v>4562342690067</v>
      </c>
      <c r="F1000">
        <v>0</v>
      </c>
      <c r="G1000">
        <v>0</v>
      </c>
      <c r="H1000" t="s">
        <v>23</v>
      </c>
      <c r="I1000" t="s">
        <v>19</v>
      </c>
      <c r="J1000" t="s">
        <v>329</v>
      </c>
      <c r="K1000">
        <v>48</v>
      </c>
      <c r="L1000">
        <v>2</v>
      </c>
      <c r="M1000">
        <v>0</v>
      </c>
      <c r="N1000">
        <v>0</v>
      </c>
    </row>
    <row r="1001" spans="1:14" x14ac:dyDescent="0.15">
      <c r="A1001" t="str">
        <f t="shared" si="18"/>
        <v>201949_384_4562342690074</v>
      </c>
      <c r="B1001">
        <v>201949</v>
      </c>
      <c r="C1001">
        <v>384</v>
      </c>
      <c r="D1001" t="s">
        <v>172</v>
      </c>
      <c r="E1001" s="9">
        <v>4562342690074</v>
      </c>
      <c r="F1001">
        <v>0</v>
      </c>
      <c r="G1001">
        <v>0</v>
      </c>
      <c r="H1001" t="s">
        <v>24</v>
      </c>
      <c r="I1001" t="s">
        <v>19</v>
      </c>
      <c r="J1001" t="s">
        <v>329</v>
      </c>
      <c r="K1001">
        <v>43</v>
      </c>
      <c r="L1001">
        <v>7</v>
      </c>
      <c r="M1001">
        <v>0</v>
      </c>
      <c r="N1001">
        <v>0</v>
      </c>
    </row>
    <row r="1002" spans="1:14" x14ac:dyDescent="0.15">
      <c r="A1002" t="str">
        <f t="shared" si="18"/>
        <v>201949_384_4562342690081</v>
      </c>
      <c r="B1002">
        <v>201949</v>
      </c>
      <c r="C1002">
        <v>384</v>
      </c>
      <c r="D1002" t="s">
        <v>172</v>
      </c>
      <c r="E1002" s="9">
        <v>4562342690081</v>
      </c>
      <c r="F1002">
        <v>0</v>
      </c>
      <c r="G1002">
        <v>0</v>
      </c>
      <c r="H1002" t="s">
        <v>25</v>
      </c>
      <c r="I1002" t="s">
        <v>19</v>
      </c>
      <c r="J1002" t="s">
        <v>329</v>
      </c>
      <c r="K1002">
        <v>20</v>
      </c>
      <c r="L1002">
        <v>0</v>
      </c>
      <c r="M1002">
        <v>0</v>
      </c>
      <c r="N1002">
        <v>0</v>
      </c>
    </row>
    <row r="1003" spans="1:14" x14ac:dyDescent="0.15">
      <c r="A1003" t="str">
        <f t="shared" si="18"/>
        <v>201949_390_4562342690029</v>
      </c>
      <c r="B1003">
        <v>201949</v>
      </c>
      <c r="C1003">
        <v>390</v>
      </c>
      <c r="D1003" t="s">
        <v>173</v>
      </c>
      <c r="E1003" s="9">
        <v>4562342690029</v>
      </c>
      <c r="F1003">
        <v>0</v>
      </c>
      <c r="G1003">
        <v>0</v>
      </c>
      <c r="H1003" t="s">
        <v>18</v>
      </c>
      <c r="I1003" t="s">
        <v>19</v>
      </c>
      <c r="J1003" t="s">
        <v>329</v>
      </c>
      <c r="K1003">
        <v>40</v>
      </c>
      <c r="L1003">
        <v>0</v>
      </c>
      <c r="M1003">
        <v>0</v>
      </c>
      <c r="N1003">
        <v>0</v>
      </c>
    </row>
    <row r="1004" spans="1:14" x14ac:dyDescent="0.15">
      <c r="A1004" t="str">
        <f t="shared" si="18"/>
        <v>201949_390_4562342690036</v>
      </c>
      <c r="B1004">
        <v>201949</v>
      </c>
      <c r="C1004">
        <v>390</v>
      </c>
      <c r="D1004" t="s">
        <v>173</v>
      </c>
      <c r="E1004" s="9">
        <v>4562342690036</v>
      </c>
      <c r="F1004">
        <v>0</v>
      </c>
      <c r="G1004">
        <v>0</v>
      </c>
      <c r="H1004" t="s">
        <v>20</v>
      </c>
      <c r="I1004" t="s">
        <v>19</v>
      </c>
      <c r="J1004" t="s">
        <v>329</v>
      </c>
      <c r="K1004">
        <v>20</v>
      </c>
      <c r="L1004">
        <v>0</v>
      </c>
      <c r="M1004">
        <v>0</v>
      </c>
      <c r="N1004">
        <v>0</v>
      </c>
    </row>
    <row r="1005" spans="1:14" x14ac:dyDescent="0.15">
      <c r="A1005" t="str">
        <f t="shared" si="18"/>
        <v>201949_390_4562342690043</v>
      </c>
      <c r="B1005">
        <v>201949</v>
      </c>
      <c r="C1005">
        <v>390</v>
      </c>
      <c r="D1005" t="s">
        <v>173</v>
      </c>
      <c r="E1005" s="9">
        <v>4562342690043</v>
      </c>
      <c r="F1005">
        <v>0</v>
      </c>
      <c r="G1005">
        <v>0</v>
      </c>
      <c r="H1005" t="s">
        <v>21</v>
      </c>
      <c r="I1005" t="s">
        <v>19</v>
      </c>
      <c r="J1005" t="s">
        <v>329</v>
      </c>
      <c r="K1005">
        <v>50</v>
      </c>
      <c r="L1005">
        <v>0</v>
      </c>
      <c r="M1005">
        <v>0</v>
      </c>
      <c r="N1005">
        <v>0</v>
      </c>
    </row>
    <row r="1006" spans="1:14" x14ac:dyDescent="0.15">
      <c r="A1006" t="str">
        <f t="shared" si="18"/>
        <v>201949_390_4562342690050</v>
      </c>
      <c r="B1006">
        <v>201949</v>
      </c>
      <c r="C1006">
        <v>390</v>
      </c>
      <c r="D1006" t="s">
        <v>173</v>
      </c>
      <c r="E1006" s="9">
        <v>4562342690050</v>
      </c>
      <c r="F1006">
        <v>0</v>
      </c>
      <c r="G1006">
        <v>0</v>
      </c>
      <c r="H1006" t="s">
        <v>22</v>
      </c>
      <c r="I1006" t="s">
        <v>19</v>
      </c>
      <c r="J1006" t="s">
        <v>329</v>
      </c>
      <c r="K1006">
        <v>20</v>
      </c>
      <c r="L1006">
        <v>0</v>
      </c>
      <c r="M1006">
        <v>0</v>
      </c>
      <c r="N1006">
        <v>0</v>
      </c>
    </row>
    <row r="1007" spans="1:14" x14ac:dyDescent="0.15">
      <c r="A1007" t="str">
        <f t="shared" si="18"/>
        <v>201949_390_4562342690067</v>
      </c>
      <c r="B1007">
        <v>201949</v>
      </c>
      <c r="C1007">
        <v>390</v>
      </c>
      <c r="D1007" t="s">
        <v>173</v>
      </c>
      <c r="E1007" s="9">
        <v>4562342690067</v>
      </c>
      <c r="F1007">
        <v>0</v>
      </c>
      <c r="G1007">
        <v>0</v>
      </c>
      <c r="H1007" t="s">
        <v>23</v>
      </c>
      <c r="I1007" t="s">
        <v>19</v>
      </c>
      <c r="J1007" t="s">
        <v>329</v>
      </c>
      <c r="K1007">
        <v>50</v>
      </c>
      <c r="L1007">
        <v>0</v>
      </c>
      <c r="M1007">
        <v>0</v>
      </c>
      <c r="N1007">
        <v>0</v>
      </c>
    </row>
    <row r="1008" spans="1:14" x14ac:dyDescent="0.15">
      <c r="A1008" t="str">
        <f t="shared" si="18"/>
        <v>201949_390_4562342690074</v>
      </c>
      <c r="B1008">
        <v>201949</v>
      </c>
      <c r="C1008">
        <v>390</v>
      </c>
      <c r="D1008" t="s">
        <v>173</v>
      </c>
      <c r="E1008" s="9">
        <v>4562342690074</v>
      </c>
      <c r="F1008">
        <v>0</v>
      </c>
      <c r="G1008">
        <v>0</v>
      </c>
      <c r="H1008" t="s">
        <v>24</v>
      </c>
      <c r="I1008" t="s">
        <v>19</v>
      </c>
      <c r="J1008" t="s">
        <v>329</v>
      </c>
      <c r="K1008">
        <v>50</v>
      </c>
      <c r="L1008">
        <v>0</v>
      </c>
      <c r="M1008">
        <v>0</v>
      </c>
      <c r="N1008">
        <v>0</v>
      </c>
    </row>
    <row r="1009" spans="1:14" x14ac:dyDescent="0.15">
      <c r="A1009" t="str">
        <f t="shared" si="18"/>
        <v>201949_390_4562342690081</v>
      </c>
      <c r="B1009">
        <v>201949</v>
      </c>
      <c r="C1009">
        <v>390</v>
      </c>
      <c r="D1009" t="s">
        <v>173</v>
      </c>
      <c r="E1009" s="9">
        <v>4562342690081</v>
      </c>
      <c r="F1009">
        <v>0</v>
      </c>
      <c r="G1009">
        <v>0</v>
      </c>
      <c r="H1009" t="s">
        <v>25</v>
      </c>
      <c r="I1009" t="s">
        <v>19</v>
      </c>
      <c r="J1009" t="s">
        <v>329</v>
      </c>
      <c r="K1009">
        <v>20</v>
      </c>
      <c r="L1009">
        <v>0</v>
      </c>
      <c r="M1009">
        <v>0</v>
      </c>
      <c r="N1009">
        <v>0</v>
      </c>
    </row>
    <row r="1010" spans="1:14" x14ac:dyDescent="0.15">
      <c r="A1010" t="str">
        <f t="shared" si="18"/>
        <v>201949_436_4562342690029</v>
      </c>
      <c r="B1010">
        <v>201949</v>
      </c>
      <c r="C1010">
        <v>436</v>
      </c>
      <c r="D1010" t="s">
        <v>174</v>
      </c>
      <c r="E1010" s="9">
        <v>4562342690029</v>
      </c>
      <c r="F1010">
        <v>0</v>
      </c>
      <c r="G1010">
        <v>0</v>
      </c>
      <c r="H1010" t="s">
        <v>18</v>
      </c>
      <c r="I1010" t="s">
        <v>19</v>
      </c>
      <c r="J1010" t="s">
        <v>329</v>
      </c>
      <c r="K1010">
        <v>37</v>
      </c>
      <c r="L1010">
        <v>3</v>
      </c>
      <c r="M1010">
        <v>0</v>
      </c>
      <c r="N1010">
        <v>0</v>
      </c>
    </row>
    <row r="1011" spans="1:14" x14ac:dyDescent="0.15">
      <c r="A1011" t="str">
        <f t="shared" si="18"/>
        <v>201949_436_4562342690036</v>
      </c>
      <c r="B1011">
        <v>201949</v>
      </c>
      <c r="C1011">
        <v>436</v>
      </c>
      <c r="D1011" t="s">
        <v>174</v>
      </c>
      <c r="E1011" s="9">
        <v>4562342690036</v>
      </c>
      <c r="F1011">
        <v>0</v>
      </c>
      <c r="G1011">
        <v>0</v>
      </c>
      <c r="H1011" t="s">
        <v>20</v>
      </c>
      <c r="I1011" t="s">
        <v>19</v>
      </c>
      <c r="J1011" t="s">
        <v>329</v>
      </c>
      <c r="K1011">
        <v>18</v>
      </c>
      <c r="L1011">
        <v>2</v>
      </c>
      <c r="M1011">
        <v>0</v>
      </c>
      <c r="N1011">
        <v>0</v>
      </c>
    </row>
    <row r="1012" spans="1:14" x14ac:dyDescent="0.15">
      <c r="A1012" t="str">
        <f t="shared" si="18"/>
        <v>201949_436_4562342690043</v>
      </c>
      <c r="B1012">
        <v>201949</v>
      </c>
      <c r="C1012">
        <v>436</v>
      </c>
      <c r="D1012" t="s">
        <v>174</v>
      </c>
      <c r="E1012" s="9">
        <v>4562342690043</v>
      </c>
      <c r="F1012">
        <v>0</v>
      </c>
      <c r="G1012">
        <v>0</v>
      </c>
      <c r="H1012" t="s">
        <v>21</v>
      </c>
      <c r="I1012" t="s">
        <v>19</v>
      </c>
      <c r="J1012" t="s">
        <v>329</v>
      </c>
      <c r="K1012">
        <v>49</v>
      </c>
      <c r="L1012">
        <v>1</v>
      </c>
      <c r="M1012">
        <v>0</v>
      </c>
      <c r="N1012">
        <v>0</v>
      </c>
    </row>
    <row r="1013" spans="1:14" x14ac:dyDescent="0.15">
      <c r="A1013" t="str">
        <f t="shared" si="18"/>
        <v>201949_436_4562342690050</v>
      </c>
      <c r="B1013">
        <v>201949</v>
      </c>
      <c r="C1013">
        <v>436</v>
      </c>
      <c r="D1013" t="s">
        <v>174</v>
      </c>
      <c r="E1013" s="9">
        <v>4562342690050</v>
      </c>
      <c r="F1013">
        <v>0</v>
      </c>
      <c r="G1013">
        <v>0</v>
      </c>
      <c r="H1013" t="s">
        <v>22</v>
      </c>
      <c r="I1013" t="s">
        <v>19</v>
      </c>
      <c r="J1013" t="s">
        <v>329</v>
      </c>
      <c r="K1013">
        <v>20</v>
      </c>
      <c r="L1013">
        <v>0</v>
      </c>
      <c r="M1013">
        <v>0</v>
      </c>
      <c r="N1013">
        <v>0</v>
      </c>
    </row>
    <row r="1014" spans="1:14" x14ac:dyDescent="0.15">
      <c r="A1014" t="str">
        <f t="shared" si="18"/>
        <v>201949_436_4562342690067</v>
      </c>
      <c r="B1014">
        <v>201949</v>
      </c>
      <c r="C1014">
        <v>436</v>
      </c>
      <c r="D1014" t="s">
        <v>174</v>
      </c>
      <c r="E1014" s="9">
        <v>4562342690067</v>
      </c>
      <c r="F1014">
        <v>0</v>
      </c>
      <c r="G1014">
        <v>0</v>
      </c>
      <c r="H1014" t="s">
        <v>23</v>
      </c>
      <c r="I1014" t="s">
        <v>19</v>
      </c>
      <c r="J1014" t="s">
        <v>329</v>
      </c>
      <c r="K1014">
        <v>49</v>
      </c>
      <c r="L1014">
        <v>1</v>
      </c>
      <c r="M1014">
        <v>0</v>
      </c>
      <c r="N1014">
        <v>0</v>
      </c>
    </row>
    <row r="1015" spans="1:14" x14ac:dyDescent="0.15">
      <c r="A1015" t="str">
        <f t="shared" si="18"/>
        <v>201949_436_4562342690074</v>
      </c>
      <c r="B1015">
        <v>201949</v>
      </c>
      <c r="C1015">
        <v>436</v>
      </c>
      <c r="D1015" t="s">
        <v>174</v>
      </c>
      <c r="E1015" s="9">
        <v>4562342690074</v>
      </c>
      <c r="F1015">
        <v>0</v>
      </c>
      <c r="G1015">
        <v>0</v>
      </c>
      <c r="H1015" t="s">
        <v>24</v>
      </c>
      <c r="I1015" t="s">
        <v>19</v>
      </c>
      <c r="J1015" t="s">
        <v>329</v>
      </c>
      <c r="K1015">
        <v>49</v>
      </c>
      <c r="L1015">
        <v>1</v>
      </c>
      <c r="M1015">
        <v>0</v>
      </c>
      <c r="N1015">
        <v>0</v>
      </c>
    </row>
    <row r="1016" spans="1:14" x14ac:dyDescent="0.15">
      <c r="A1016" t="str">
        <f t="shared" si="18"/>
        <v>201949_436_4562342690081</v>
      </c>
      <c r="B1016">
        <v>201949</v>
      </c>
      <c r="C1016">
        <v>436</v>
      </c>
      <c r="D1016" t="s">
        <v>174</v>
      </c>
      <c r="E1016" s="9">
        <v>4562342690081</v>
      </c>
      <c r="F1016">
        <v>0</v>
      </c>
      <c r="G1016">
        <v>0</v>
      </c>
      <c r="H1016" t="s">
        <v>25</v>
      </c>
      <c r="I1016" t="s">
        <v>19</v>
      </c>
      <c r="J1016" t="s">
        <v>329</v>
      </c>
      <c r="K1016">
        <v>19</v>
      </c>
      <c r="L1016">
        <v>1</v>
      </c>
      <c r="M1016">
        <v>0</v>
      </c>
      <c r="N1016">
        <v>0</v>
      </c>
    </row>
    <row r="1017" spans="1:14" x14ac:dyDescent="0.15">
      <c r="A1017" t="str">
        <f t="shared" si="18"/>
        <v>201949_440_4562342690029</v>
      </c>
      <c r="B1017">
        <v>201949</v>
      </c>
      <c r="C1017">
        <v>440</v>
      </c>
      <c r="D1017" t="s">
        <v>175</v>
      </c>
      <c r="E1017" s="9">
        <v>4562342690029</v>
      </c>
      <c r="F1017">
        <v>0</v>
      </c>
      <c r="G1017">
        <v>0</v>
      </c>
      <c r="H1017" t="s">
        <v>18</v>
      </c>
      <c r="I1017" t="s">
        <v>19</v>
      </c>
      <c r="J1017" t="s">
        <v>329</v>
      </c>
      <c r="K1017">
        <v>40</v>
      </c>
      <c r="L1017">
        <v>0</v>
      </c>
      <c r="M1017">
        <v>0</v>
      </c>
      <c r="N1017">
        <v>0</v>
      </c>
    </row>
    <row r="1018" spans="1:14" x14ac:dyDescent="0.15">
      <c r="A1018" t="str">
        <f t="shared" si="18"/>
        <v>201949_440_4562342690036</v>
      </c>
      <c r="B1018">
        <v>201949</v>
      </c>
      <c r="C1018">
        <v>440</v>
      </c>
      <c r="D1018" t="s">
        <v>175</v>
      </c>
      <c r="E1018" s="9">
        <v>4562342690036</v>
      </c>
      <c r="F1018">
        <v>0</v>
      </c>
      <c r="G1018">
        <v>0</v>
      </c>
      <c r="H1018" t="s">
        <v>20</v>
      </c>
      <c r="I1018" t="s">
        <v>19</v>
      </c>
      <c r="J1018" t="s">
        <v>329</v>
      </c>
      <c r="K1018">
        <v>20</v>
      </c>
      <c r="L1018">
        <v>0</v>
      </c>
      <c r="M1018">
        <v>0</v>
      </c>
      <c r="N1018">
        <v>0</v>
      </c>
    </row>
    <row r="1019" spans="1:14" x14ac:dyDescent="0.15">
      <c r="A1019" t="str">
        <f t="shared" si="18"/>
        <v>201949_440_4562342690043</v>
      </c>
      <c r="B1019">
        <v>201949</v>
      </c>
      <c r="C1019">
        <v>440</v>
      </c>
      <c r="D1019" t="s">
        <v>175</v>
      </c>
      <c r="E1019" s="9">
        <v>4562342690043</v>
      </c>
      <c r="F1019">
        <v>0</v>
      </c>
      <c r="G1019">
        <v>0</v>
      </c>
      <c r="H1019" t="s">
        <v>21</v>
      </c>
      <c r="I1019" t="s">
        <v>19</v>
      </c>
      <c r="J1019" t="s">
        <v>329</v>
      </c>
      <c r="K1019">
        <v>50</v>
      </c>
      <c r="L1019">
        <v>0</v>
      </c>
      <c r="M1019">
        <v>0</v>
      </c>
      <c r="N1019">
        <v>0</v>
      </c>
    </row>
    <row r="1020" spans="1:14" x14ac:dyDescent="0.15">
      <c r="A1020" t="str">
        <f t="shared" si="18"/>
        <v>201949_440_4562342690050</v>
      </c>
      <c r="B1020">
        <v>201949</v>
      </c>
      <c r="C1020">
        <v>440</v>
      </c>
      <c r="D1020" t="s">
        <v>175</v>
      </c>
      <c r="E1020" s="9">
        <v>4562342690050</v>
      </c>
      <c r="F1020">
        <v>0</v>
      </c>
      <c r="G1020">
        <v>0</v>
      </c>
      <c r="H1020" t="s">
        <v>22</v>
      </c>
      <c r="I1020" t="s">
        <v>19</v>
      </c>
      <c r="J1020" t="s">
        <v>329</v>
      </c>
      <c r="K1020">
        <v>20</v>
      </c>
      <c r="L1020">
        <v>0</v>
      </c>
      <c r="M1020">
        <v>0</v>
      </c>
      <c r="N1020">
        <v>0</v>
      </c>
    </row>
    <row r="1021" spans="1:14" x14ac:dyDescent="0.15">
      <c r="A1021" t="str">
        <f t="shared" si="18"/>
        <v>201949_440_4562342690067</v>
      </c>
      <c r="B1021">
        <v>201949</v>
      </c>
      <c r="C1021">
        <v>440</v>
      </c>
      <c r="D1021" t="s">
        <v>175</v>
      </c>
      <c r="E1021" s="9">
        <v>4562342690067</v>
      </c>
      <c r="F1021">
        <v>0</v>
      </c>
      <c r="G1021">
        <v>0</v>
      </c>
      <c r="H1021" t="s">
        <v>23</v>
      </c>
      <c r="I1021" t="s">
        <v>19</v>
      </c>
      <c r="J1021" t="s">
        <v>329</v>
      </c>
      <c r="K1021">
        <v>50</v>
      </c>
      <c r="L1021">
        <v>0</v>
      </c>
      <c r="M1021">
        <v>0</v>
      </c>
      <c r="N1021">
        <v>0</v>
      </c>
    </row>
    <row r="1022" spans="1:14" x14ac:dyDescent="0.15">
      <c r="A1022" t="str">
        <f t="shared" si="18"/>
        <v>201949_440_4562342690074</v>
      </c>
      <c r="B1022">
        <v>201949</v>
      </c>
      <c r="C1022">
        <v>440</v>
      </c>
      <c r="D1022" t="s">
        <v>175</v>
      </c>
      <c r="E1022" s="9">
        <v>4562342690074</v>
      </c>
      <c r="F1022">
        <v>0</v>
      </c>
      <c r="G1022">
        <v>0</v>
      </c>
      <c r="H1022" t="s">
        <v>24</v>
      </c>
      <c r="I1022" t="s">
        <v>19</v>
      </c>
      <c r="J1022" t="s">
        <v>329</v>
      </c>
      <c r="K1022">
        <v>50</v>
      </c>
      <c r="L1022">
        <v>0</v>
      </c>
      <c r="M1022">
        <v>0</v>
      </c>
      <c r="N1022">
        <v>0</v>
      </c>
    </row>
    <row r="1023" spans="1:14" x14ac:dyDescent="0.15">
      <c r="A1023" t="str">
        <f t="shared" si="18"/>
        <v>201949_440_4562342690081</v>
      </c>
      <c r="B1023">
        <v>201949</v>
      </c>
      <c r="C1023">
        <v>440</v>
      </c>
      <c r="D1023" t="s">
        <v>175</v>
      </c>
      <c r="E1023" s="9">
        <v>4562342690081</v>
      </c>
      <c r="F1023">
        <v>0</v>
      </c>
      <c r="G1023">
        <v>0</v>
      </c>
      <c r="H1023" t="s">
        <v>25</v>
      </c>
      <c r="I1023" t="s">
        <v>19</v>
      </c>
      <c r="J1023" t="s">
        <v>329</v>
      </c>
      <c r="K1023">
        <v>20</v>
      </c>
      <c r="L1023">
        <v>0</v>
      </c>
      <c r="M1023">
        <v>0</v>
      </c>
      <c r="N1023">
        <v>0</v>
      </c>
    </row>
    <row r="1024" spans="1:14" x14ac:dyDescent="0.15">
      <c r="A1024" t="str">
        <f t="shared" si="18"/>
        <v>201949_453_4562342690029</v>
      </c>
      <c r="B1024">
        <v>201949</v>
      </c>
      <c r="C1024">
        <v>453</v>
      </c>
      <c r="D1024" t="s">
        <v>176</v>
      </c>
      <c r="E1024" s="9">
        <v>4562342690029</v>
      </c>
      <c r="F1024">
        <v>0</v>
      </c>
      <c r="G1024">
        <v>0</v>
      </c>
      <c r="H1024" t="s">
        <v>18</v>
      </c>
      <c r="I1024" t="s">
        <v>19</v>
      </c>
      <c r="J1024" t="s">
        <v>329</v>
      </c>
      <c r="K1024">
        <v>33</v>
      </c>
      <c r="L1024">
        <v>7</v>
      </c>
      <c r="M1024">
        <v>0</v>
      </c>
      <c r="N1024">
        <v>0</v>
      </c>
    </row>
    <row r="1025" spans="1:14" x14ac:dyDescent="0.15">
      <c r="A1025" t="str">
        <f t="shared" si="18"/>
        <v>201949_453_4562342690036</v>
      </c>
      <c r="B1025">
        <v>201949</v>
      </c>
      <c r="C1025">
        <v>453</v>
      </c>
      <c r="D1025" t="s">
        <v>176</v>
      </c>
      <c r="E1025" s="9">
        <v>4562342690036</v>
      </c>
      <c r="F1025">
        <v>0</v>
      </c>
      <c r="G1025">
        <v>0</v>
      </c>
      <c r="H1025" t="s">
        <v>20</v>
      </c>
      <c r="I1025" t="s">
        <v>19</v>
      </c>
      <c r="J1025" t="s">
        <v>329</v>
      </c>
      <c r="K1025">
        <v>19</v>
      </c>
      <c r="L1025">
        <v>1</v>
      </c>
      <c r="M1025">
        <v>0</v>
      </c>
      <c r="N1025">
        <v>0</v>
      </c>
    </row>
    <row r="1026" spans="1:14" x14ac:dyDescent="0.15">
      <c r="A1026" t="str">
        <f t="shared" si="18"/>
        <v>201949_453_4562342690043</v>
      </c>
      <c r="B1026">
        <v>201949</v>
      </c>
      <c r="C1026">
        <v>453</v>
      </c>
      <c r="D1026" t="s">
        <v>176</v>
      </c>
      <c r="E1026" s="9">
        <v>4562342690043</v>
      </c>
      <c r="F1026">
        <v>0</v>
      </c>
      <c r="G1026">
        <v>0</v>
      </c>
      <c r="H1026" t="s">
        <v>21</v>
      </c>
      <c r="I1026" t="s">
        <v>19</v>
      </c>
      <c r="J1026" t="s">
        <v>329</v>
      </c>
      <c r="K1026">
        <v>49</v>
      </c>
      <c r="L1026">
        <v>1</v>
      </c>
      <c r="M1026">
        <v>0</v>
      </c>
      <c r="N1026">
        <v>0</v>
      </c>
    </row>
    <row r="1027" spans="1:14" x14ac:dyDescent="0.15">
      <c r="A1027" t="str">
        <f t="shared" si="18"/>
        <v>201949_453_4562342690050</v>
      </c>
      <c r="B1027">
        <v>201949</v>
      </c>
      <c r="C1027">
        <v>453</v>
      </c>
      <c r="D1027" t="s">
        <v>176</v>
      </c>
      <c r="E1027" s="9">
        <v>4562342690050</v>
      </c>
      <c r="F1027">
        <v>0</v>
      </c>
      <c r="G1027">
        <v>0</v>
      </c>
      <c r="H1027" t="s">
        <v>22</v>
      </c>
      <c r="I1027" t="s">
        <v>19</v>
      </c>
      <c r="J1027" t="s">
        <v>329</v>
      </c>
      <c r="K1027">
        <v>19</v>
      </c>
      <c r="L1027">
        <v>1</v>
      </c>
      <c r="M1027">
        <v>0</v>
      </c>
      <c r="N1027">
        <v>0</v>
      </c>
    </row>
    <row r="1028" spans="1:14" x14ac:dyDescent="0.15">
      <c r="A1028" t="str">
        <f t="shared" si="18"/>
        <v>201949_453_4562342690067</v>
      </c>
      <c r="B1028">
        <v>201949</v>
      </c>
      <c r="C1028">
        <v>453</v>
      </c>
      <c r="D1028" t="s">
        <v>176</v>
      </c>
      <c r="E1028" s="9">
        <v>4562342690067</v>
      </c>
      <c r="F1028">
        <v>0</v>
      </c>
      <c r="G1028">
        <v>0</v>
      </c>
      <c r="H1028" t="s">
        <v>23</v>
      </c>
      <c r="I1028" t="s">
        <v>19</v>
      </c>
      <c r="J1028" t="s">
        <v>329</v>
      </c>
      <c r="K1028">
        <v>48</v>
      </c>
      <c r="L1028">
        <v>2</v>
      </c>
      <c r="M1028">
        <v>0</v>
      </c>
      <c r="N1028">
        <v>0</v>
      </c>
    </row>
    <row r="1029" spans="1:14" x14ac:dyDescent="0.15">
      <c r="A1029" t="str">
        <f t="shared" si="18"/>
        <v>201949_453_4562342690074</v>
      </c>
      <c r="B1029">
        <v>201949</v>
      </c>
      <c r="C1029">
        <v>453</v>
      </c>
      <c r="D1029" t="s">
        <v>176</v>
      </c>
      <c r="E1029" s="9">
        <v>4562342690074</v>
      </c>
      <c r="F1029">
        <v>0</v>
      </c>
      <c r="G1029">
        <v>0</v>
      </c>
      <c r="H1029" t="s">
        <v>24</v>
      </c>
      <c r="I1029" t="s">
        <v>19</v>
      </c>
      <c r="J1029" t="s">
        <v>329</v>
      </c>
      <c r="K1029">
        <v>45</v>
      </c>
      <c r="L1029">
        <v>5</v>
      </c>
      <c r="M1029">
        <v>0</v>
      </c>
      <c r="N1029">
        <v>0</v>
      </c>
    </row>
    <row r="1030" spans="1:14" x14ac:dyDescent="0.15">
      <c r="A1030" t="str">
        <f t="shared" si="18"/>
        <v>201949_453_4562342690081</v>
      </c>
      <c r="B1030">
        <v>201949</v>
      </c>
      <c r="C1030">
        <v>453</v>
      </c>
      <c r="D1030" t="s">
        <v>176</v>
      </c>
      <c r="E1030" s="9">
        <v>4562342690081</v>
      </c>
      <c r="F1030">
        <v>0</v>
      </c>
      <c r="G1030">
        <v>0</v>
      </c>
      <c r="H1030" t="s">
        <v>25</v>
      </c>
      <c r="I1030" t="s">
        <v>19</v>
      </c>
      <c r="J1030" t="s">
        <v>329</v>
      </c>
      <c r="K1030">
        <v>17</v>
      </c>
      <c r="L1030">
        <v>3</v>
      </c>
      <c r="M1030">
        <v>0</v>
      </c>
      <c r="N1030">
        <v>0</v>
      </c>
    </row>
    <row r="1031" spans="1:14" x14ac:dyDescent="0.15">
      <c r="A1031" t="str">
        <f t="shared" si="18"/>
        <v>201949_456_4562342690029</v>
      </c>
      <c r="B1031">
        <v>201949</v>
      </c>
      <c r="C1031">
        <v>456</v>
      </c>
      <c r="D1031" t="s">
        <v>177</v>
      </c>
      <c r="E1031" s="9">
        <v>4562342690029</v>
      </c>
      <c r="F1031">
        <v>0</v>
      </c>
      <c r="G1031">
        <v>0</v>
      </c>
      <c r="H1031" t="s">
        <v>18</v>
      </c>
      <c r="I1031" t="s">
        <v>19</v>
      </c>
      <c r="J1031" t="s">
        <v>329</v>
      </c>
      <c r="K1031">
        <v>40</v>
      </c>
      <c r="L1031">
        <v>0</v>
      </c>
      <c r="M1031">
        <v>0</v>
      </c>
      <c r="N1031">
        <v>0</v>
      </c>
    </row>
    <row r="1032" spans="1:14" x14ac:dyDescent="0.15">
      <c r="A1032" t="str">
        <f t="shared" si="18"/>
        <v>201949_456_4562342690036</v>
      </c>
      <c r="B1032">
        <v>201949</v>
      </c>
      <c r="C1032">
        <v>456</v>
      </c>
      <c r="D1032" t="s">
        <v>177</v>
      </c>
      <c r="E1032" s="9">
        <v>4562342690036</v>
      </c>
      <c r="F1032">
        <v>0</v>
      </c>
      <c r="G1032">
        <v>0</v>
      </c>
      <c r="H1032" t="s">
        <v>20</v>
      </c>
      <c r="I1032" t="s">
        <v>19</v>
      </c>
      <c r="J1032" t="s">
        <v>329</v>
      </c>
      <c r="K1032">
        <v>20</v>
      </c>
      <c r="L1032">
        <v>0</v>
      </c>
      <c r="M1032">
        <v>0</v>
      </c>
      <c r="N1032">
        <v>0</v>
      </c>
    </row>
    <row r="1033" spans="1:14" x14ac:dyDescent="0.15">
      <c r="A1033" t="str">
        <f t="shared" si="18"/>
        <v>201949_456_4562342690043</v>
      </c>
      <c r="B1033">
        <v>201949</v>
      </c>
      <c r="C1033">
        <v>456</v>
      </c>
      <c r="D1033" t="s">
        <v>177</v>
      </c>
      <c r="E1033" s="9">
        <v>4562342690043</v>
      </c>
      <c r="F1033">
        <v>0</v>
      </c>
      <c r="G1033">
        <v>0</v>
      </c>
      <c r="H1033" t="s">
        <v>21</v>
      </c>
      <c r="I1033" t="s">
        <v>19</v>
      </c>
      <c r="J1033" t="s">
        <v>329</v>
      </c>
      <c r="K1033">
        <v>50</v>
      </c>
      <c r="L1033">
        <v>0</v>
      </c>
      <c r="M1033">
        <v>0</v>
      </c>
      <c r="N1033">
        <v>0</v>
      </c>
    </row>
    <row r="1034" spans="1:14" x14ac:dyDescent="0.15">
      <c r="A1034" t="str">
        <f t="shared" si="18"/>
        <v>201949_456_4562342690050</v>
      </c>
      <c r="B1034">
        <v>201949</v>
      </c>
      <c r="C1034">
        <v>456</v>
      </c>
      <c r="D1034" t="s">
        <v>177</v>
      </c>
      <c r="E1034" s="9">
        <v>4562342690050</v>
      </c>
      <c r="F1034">
        <v>0</v>
      </c>
      <c r="G1034">
        <v>0</v>
      </c>
      <c r="H1034" t="s">
        <v>22</v>
      </c>
      <c r="I1034" t="s">
        <v>19</v>
      </c>
      <c r="J1034" t="s">
        <v>329</v>
      </c>
      <c r="K1034">
        <v>20</v>
      </c>
      <c r="L1034">
        <v>0</v>
      </c>
      <c r="M1034">
        <v>0</v>
      </c>
      <c r="N1034">
        <v>0</v>
      </c>
    </row>
    <row r="1035" spans="1:14" x14ac:dyDescent="0.15">
      <c r="A1035" t="str">
        <f t="shared" si="18"/>
        <v>201949_456_4562342690067</v>
      </c>
      <c r="B1035">
        <v>201949</v>
      </c>
      <c r="C1035">
        <v>456</v>
      </c>
      <c r="D1035" t="s">
        <v>177</v>
      </c>
      <c r="E1035" s="9">
        <v>4562342690067</v>
      </c>
      <c r="F1035">
        <v>0</v>
      </c>
      <c r="G1035">
        <v>0</v>
      </c>
      <c r="H1035" t="s">
        <v>23</v>
      </c>
      <c r="I1035" t="s">
        <v>19</v>
      </c>
      <c r="J1035" t="s">
        <v>329</v>
      </c>
      <c r="K1035">
        <v>50</v>
      </c>
      <c r="L1035">
        <v>0</v>
      </c>
      <c r="M1035">
        <v>0</v>
      </c>
      <c r="N1035">
        <v>0</v>
      </c>
    </row>
    <row r="1036" spans="1:14" x14ac:dyDescent="0.15">
      <c r="A1036" t="str">
        <f t="shared" si="18"/>
        <v>201949_456_4562342690074</v>
      </c>
      <c r="B1036">
        <v>201949</v>
      </c>
      <c r="C1036">
        <v>456</v>
      </c>
      <c r="D1036" t="s">
        <v>177</v>
      </c>
      <c r="E1036" s="9">
        <v>4562342690074</v>
      </c>
      <c r="F1036">
        <v>0</v>
      </c>
      <c r="G1036">
        <v>0</v>
      </c>
      <c r="H1036" t="s">
        <v>24</v>
      </c>
      <c r="I1036" t="s">
        <v>19</v>
      </c>
      <c r="J1036" t="s">
        <v>329</v>
      </c>
      <c r="K1036">
        <v>49</v>
      </c>
      <c r="L1036">
        <v>1</v>
      </c>
      <c r="M1036">
        <v>0</v>
      </c>
      <c r="N1036">
        <v>0</v>
      </c>
    </row>
    <row r="1037" spans="1:14" x14ac:dyDescent="0.15">
      <c r="A1037" t="str">
        <f t="shared" si="18"/>
        <v>201949_456_4562342690081</v>
      </c>
      <c r="B1037">
        <v>201949</v>
      </c>
      <c r="C1037">
        <v>456</v>
      </c>
      <c r="D1037" t="s">
        <v>177</v>
      </c>
      <c r="E1037" s="9">
        <v>4562342690081</v>
      </c>
      <c r="F1037">
        <v>0</v>
      </c>
      <c r="G1037">
        <v>0</v>
      </c>
      <c r="H1037" t="s">
        <v>25</v>
      </c>
      <c r="I1037" t="s">
        <v>19</v>
      </c>
      <c r="J1037" t="s">
        <v>329</v>
      </c>
      <c r="K1037">
        <v>20</v>
      </c>
      <c r="L1037">
        <v>0</v>
      </c>
      <c r="M1037">
        <v>0</v>
      </c>
      <c r="N1037">
        <v>0</v>
      </c>
    </row>
    <row r="1038" spans="1:14" x14ac:dyDescent="0.15">
      <c r="A1038" t="str">
        <f t="shared" si="18"/>
        <v>201949_457_4562342690029</v>
      </c>
      <c r="B1038">
        <v>201949</v>
      </c>
      <c r="C1038">
        <v>457</v>
      </c>
      <c r="D1038" t="s">
        <v>178</v>
      </c>
      <c r="E1038" s="9">
        <v>4562342690029</v>
      </c>
      <c r="F1038">
        <v>0</v>
      </c>
      <c r="G1038">
        <v>0</v>
      </c>
      <c r="H1038" t="s">
        <v>18</v>
      </c>
      <c r="I1038" t="s">
        <v>19</v>
      </c>
      <c r="J1038" t="s">
        <v>329</v>
      </c>
      <c r="K1038">
        <v>40</v>
      </c>
      <c r="L1038">
        <v>0</v>
      </c>
      <c r="M1038">
        <v>0</v>
      </c>
      <c r="N1038">
        <v>0</v>
      </c>
    </row>
    <row r="1039" spans="1:14" x14ac:dyDescent="0.15">
      <c r="A1039" t="str">
        <f t="shared" si="18"/>
        <v>201949_457_4562342690036</v>
      </c>
      <c r="B1039">
        <v>201949</v>
      </c>
      <c r="C1039">
        <v>457</v>
      </c>
      <c r="D1039" t="s">
        <v>178</v>
      </c>
      <c r="E1039" s="9">
        <v>4562342690036</v>
      </c>
      <c r="F1039">
        <v>0</v>
      </c>
      <c r="G1039">
        <v>0</v>
      </c>
      <c r="H1039" t="s">
        <v>20</v>
      </c>
      <c r="I1039" t="s">
        <v>19</v>
      </c>
      <c r="J1039" t="s">
        <v>329</v>
      </c>
      <c r="K1039">
        <v>20</v>
      </c>
      <c r="L1039">
        <v>0</v>
      </c>
      <c r="M1039">
        <v>0</v>
      </c>
      <c r="N1039">
        <v>0</v>
      </c>
    </row>
    <row r="1040" spans="1:14" x14ac:dyDescent="0.15">
      <c r="A1040" t="str">
        <f t="shared" si="18"/>
        <v>201949_457_4562342690043</v>
      </c>
      <c r="B1040">
        <v>201949</v>
      </c>
      <c r="C1040">
        <v>457</v>
      </c>
      <c r="D1040" t="s">
        <v>178</v>
      </c>
      <c r="E1040" s="9">
        <v>4562342690043</v>
      </c>
      <c r="F1040">
        <v>0</v>
      </c>
      <c r="G1040">
        <v>0</v>
      </c>
      <c r="H1040" t="s">
        <v>21</v>
      </c>
      <c r="I1040" t="s">
        <v>19</v>
      </c>
      <c r="J1040" t="s">
        <v>329</v>
      </c>
      <c r="K1040">
        <v>48</v>
      </c>
      <c r="L1040">
        <v>2</v>
      </c>
      <c r="M1040">
        <v>0</v>
      </c>
      <c r="N1040">
        <v>0</v>
      </c>
    </row>
    <row r="1041" spans="1:14" x14ac:dyDescent="0.15">
      <c r="A1041" t="str">
        <f t="shared" si="18"/>
        <v>201949_457_4562342690050</v>
      </c>
      <c r="B1041">
        <v>201949</v>
      </c>
      <c r="C1041">
        <v>457</v>
      </c>
      <c r="D1041" t="s">
        <v>178</v>
      </c>
      <c r="E1041" s="9">
        <v>4562342690050</v>
      </c>
      <c r="F1041">
        <v>0</v>
      </c>
      <c r="G1041">
        <v>0</v>
      </c>
      <c r="H1041" t="s">
        <v>22</v>
      </c>
      <c r="I1041" t="s">
        <v>19</v>
      </c>
      <c r="J1041" t="s">
        <v>329</v>
      </c>
      <c r="K1041">
        <v>20</v>
      </c>
      <c r="L1041">
        <v>0</v>
      </c>
      <c r="M1041">
        <v>0</v>
      </c>
      <c r="N1041">
        <v>0</v>
      </c>
    </row>
    <row r="1042" spans="1:14" x14ac:dyDescent="0.15">
      <c r="A1042" t="str">
        <f t="shared" si="18"/>
        <v>201949_457_4562342690067</v>
      </c>
      <c r="B1042">
        <v>201949</v>
      </c>
      <c r="C1042">
        <v>457</v>
      </c>
      <c r="D1042" t="s">
        <v>178</v>
      </c>
      <c r="E1042" s="9">
        <v>4562342690067</v>
      </c>
      <c r="F1042">
        <v>0</v>
      </c>
      <c r="G1042">
        <v>0</v>
      </c>
      <c r="H1042" t="s">
        <v>23</v>
      </c>
      <c r="I1042" t="s">
        <v>19</v>
      </c>
      <c r="J1042" t="s">
        <v>329</v>
      </c>
      <c r="K1042">
        <v>48</v>
      </c>
      <c r="L1042">
        <v>2</v>
      </c>
      <c r="M1042">
        <v>0</v>
      </c>
      <c r="N1042">
        <v>0</v>
      </c>
    </row>
    <row r="1043" spans="1:14" x14ac:dyDescent="0.15">
      <c r="A1043" t="str">
        <f t="shared" si="18"/>
        <v>201949_457_4562342690074</v>
      </c>
      <c r="B1043">
        <v>201949</v>
      </c>
      <c r="C1043">
        <v>457</v>
      </c>
      <c r="D1043" t="s">
        <v>178</v>
      </c>
      <c r="E1043" s="9">
        <v>4562342690074</v>
      </c>
      <c r="F1043">
        <v>0</v>
      </c>
      <c r="G1043">
        <v>0</v>
      </c>
      <c r="H1043" t="s">
        <v>24</v>
      </c>
      <c r="I1043" t="s">
        <v>19</v>
      </c>
      <c r="J1043" t="s">
        <v>329</v>
      </c>
      <c r="K1043">
        <v>47</v>
      </c>
      <c r="L1043">
        <v>3</v>
      </c>
      <c r="M1043">
        <v>0</v>
      </c>
      <c r="N1043">
        <v>0</v>
      </c>
    </row>
    <row r="1044" spans="1:14" x14ac:dyDescent="0.15">
      <c r="A1044" t="str">
        <f t="shared" si="18"/>
        <v>201949_457_4562342690081</v>
      </c>
      <c r="B1044">
        <v>201949</v>
      </c>
      <c r="C1044">
        <v>457</v>
      </c>
      <c r="D1044" t="s">
        <v>178</v>
      </c>
      <c r="E1044" s="9">
        <v>4562342690081</v>
      </c>
      <c r="F1044">
        <v>0</v>
      </c>
      <c r="G1044">
        <v>0</v>
      </c>
      <c r="H1044" t="s">
        <v>25</v>
      </c>
      <c r="I1044" t="s">
        <v>19</v>
      </c>
      <c r="J1044" t="s">
        <v>329</v>
      </c>
      <c r="K1044">
        <v>20</v>
      </c>
      <c r="L1044">
        <v>0</v>
      </c>
      <c r="M1044">
        <v>0</v>
      </c>
      <c r="N1044">
        <v>0</v>
      </c>
    </row>
    <row r="1045" spans="1:14" x14ac:dyDescent="0.15">
      <c r="A1045" t="str">
        <f t="shared" si="18"/>
        <v>201949_463_4562342690029</v>
      </c>
      <c r="B1045">
        <v>201949</v>
      </c>
      <c r="C1045">
        <v>463</v>
      </c>
      <c r="D1045" t="s">
        <v>179</v>
      </c>
      <c r="E1045" s="9">
        <v>4562342690029</v>
      </c>
      <c r="F1045">
        <v>0</v>
      </c>
      <c r="G1045">
        <v>0</v>
      </c>
      <c r="H1045" t="s">
        <v>18</v>
      </c>
      <c r="I1045" t="s">
        <v>19</v>
      </c>
      <c r="J1045" t="s">
        <v>329</v>
      </c>
      <c r="K1045">
        <v>37</v>
      </c>
      <c r="L1045">
        <v>3</v>
      </c>
      <c r="M1045">
        <v>0</v>
      </c>
      <c r="N1045">
        <v>0</v>
      </c>
    </row>
    <row r="1046" spans="1:14" x14ac:dyDescent="0.15">
      <c r="A1046" t="str">
        <f t="shared" si="18"/>
        <v>201949_463_4562342690036</v>
      </c>
      <c r="B1046">
        <v>201949</v>
      </c>
      <c r="C1046">
        <v>463</v>
      </c>
      <c r="D1046" t="s">
        <v>179</v>
      </c>
      <c r="E1046" s="9">
        <v>4562342690036</v>
      </c>
      <c r="F1046">
        <v>0</v>
      </c>
      <c r="G1046">
        <v>0</v>
      </c>
      <c r="H1046" t="s">
        <v>20</v>
      </c>
      <c r="I1046" t="s">
        <v>19</v>
      </c>
      <c r="J1046" t="s">
        <v>329</v>
      </c>
      <c r="K1046">
        <v>18</v>
      </c>
      <c r="L1046">
        <v>2</v>
      </c>
      <c r="M1046">
        <v>0</v>
      </c>
      <c r="N1046">
        <v>0</v>
      </c>
    </row>
    <row r="1047" spans="1:14" x14ac:dyDescent="0.15">
      <c r="A1047" t="str">
        <f t="shared" si="18"/>
        <v>201949_463_4562342690043</v>
      </c>
      <c r="B1047">
        <v>201949</v>
      </c>
      <c r="C1047">
        <v>463</v>
      </c>
      <c r="D1047" t="s">
        <v>179</v>
      </c>
      <c r="E1047" s="9">
        <v>4562342690043</v>
      </c>
      <c r="F1047">
        <v>0</v>
      </c>
      <c r="G1047">
        <v>0</v>
      </c>
      <c r="H1047" t="s">
        <v>21</v>
      </c>
      <c r="I1047" t="s">
        <v>19</v>
      </c>
      <c r="J1047" t="s">
        <v>329</v>
      </c>
      <c r="K1047">
        <v>44</v>
      </c>
      <c r="L1047">
        <v>6</v>
      </c>
      <c r="M1047">
        <v>0</v>
      </c>
      <c r="N1047">
        <v>0</v>
      </c>
    </row>
    <row r="1048" spans="1:14" x14ac:dyDescent="0.15">
      <c r="A1048" t="str">
        <f t="shared" si="18"/>
        <v>201949_463_4562342690050</v>
      </c>
      <c r="B1048">
        <v>201949</v>
      </c>
      <c r="C1048">
        <v>463</v>
      </c>
      <c r="D1048" t="s">
        <v>179</v>
      </c>
      <c r="E1048" s="9">
        <v>4562342690050</v>
      </c>
      <c r="F1048">
        <v>0</v>
      </c>
      <c r="G1048">
        <v>0</v>
      </c>
      <c r="H1048" t="s">
        <v>22</v>
      </c>
      <c r="I1048" t="s">
        <v>19</v>
      </c>
      <c r="J1048" t="s">
        <v>329</v>
      </c>
      <c r="K1048">
        <v>18</v>
      </c>
      <c r="L1048">
        <v>2</v>
      </c>
      <c r="M1048">
        <v>0</v>
      </c>
      <c r="N1048">
        <v>0</v>
      </c>
    </row>
    <row r="1049" spans="1:14" x14ac:dyDescent="0.15">
      <c r="A1049" t="str">
        <f t="shared" ref="A1049:A1112" si="19">B1049&amp;"_"&amp;C1049&amp;"_"&amp;E1049</f>
        <v>201949_463_4562342690067</v>
      </c>
      <c r="B1049">
        <v>201949</v>
      </c>
      <c r="C1049">
        <v>463</v>
      </c>
      <c r="D1049" t="s">
        <v>179</v>
      </c>
      <c r="E1049" s="9">
        <v>4562342690067</v>
      </c>
      <c r="F1049">
        <v>0</v>
      </c>
      <c r="G1049">
        <v>0</v>
      </c>
      <c r="H1049" t="s">
        <v>23</v>
      </c>
      <c r="I1049" t="s">
        <v>19</v>
      </c>
      <c r="J1049" t="s">
        <v>329</v>
      </c>
      <c r="K1049">
        <v>46</v>
      </c>
      <c r="L1049">
        <v>4</v>
      </c>
      <c r="M1049">
        <v>0</v>
      </c>
      <c r="N1049">
        <v>0</v>
      </c>
    </row>
    <row r="1050" spans="1:14" x14ac:dyDescent="0.15">
      <c r="A1050" t="str">
        <f t="shared" si="19"/>
        <v>201949_463_4562342690074</v>
      </c>
      <c r="B1050">
        <v>201949</v>
      </c>
      <c r="C1050">
        <v>463</v>
      </c>
      <c r="D1050" t="s">
        <v>179</v>
      </c>
      <c r="E1050" s="9">
        <v>4562342690074</v>
      </c>
      <c r="F1050">
        <v>0</v>
      </c>
      <c r="G1050">
        <v>0</v>
      </c>
      <c r="H1050" t="s">
        <v>24</v>
      </c>
      <c r="I1050" t="s">
        <v>19</v>
      </c>
      <c r="J1050" t="s">
        <v>329</v>
      </c>
      <c r="K1050">
        <v>35</v>
      </c>
      <c r="L1050">
        <v>15</v>
      </c>
      <c r="M1050">
        <v>0</v>
      </c>
      <c r="N1050">
        <v>0</v>
      </c>
    </row>
    <row r="1051" spans="1:14" x14ac:dyDescent="0.15">
      <c r="A1051" t="str">
        <f t="shared" si="19"/>
        <v>201949_463_4562342690081</v>
      </c>
      <c r="B1051">
        <v>201949</v>
      </c>
      <c r="C1051">
        <v>463</v>
      </c>
      <c r="D1051" t="s">
        <v>179</v>
      </c>
      <c r="E1051" s="9">
        <v>4562342690081</v>
      </c>
      <c r="F1051">
        <v>0</v>
      </c>
      <c r="G1051">
        <v>0</v>
      </c>
      <c r="H1051" t="s">
        <v>25</v>
      </c>
      <c r="I1051" t="s">
        <v>19</v>
      </c>
      <c r="J1051" t="s">
        <v>329</v>
      </c>
      <c r="K1051">
        <v>13</v>
      </c>
      <c r="L1051">
        <v>7</v>
      </c>
      <c r="M1051">
        <v>0</v>
      </c>
      <c r="N1051">
        <v>0</v>
      </c>
    </row>
    <row r="1052" spans="1:14" x14ac:dyDescent="0.15">
      <c r="A1052" t="str">
        <f t="shared" si="19"/>
        <v>201950_5_4562342690029</v>
      </c>
      <c r="B1052">
        <v>201950</v>
      </c>
      <c r="C1052">
        <v>5</v>
      </c>
      <c r="D1052" t="s">
        <v>130</v>
      </c>
      <c r="E1052" s="9">
        <v>4562342690029</v>
      </c>
      <c r="F1052">
        <v>0</v>
      </c>
      <c r="G1052">
        <v>0</v>
      </c>
      <c r="H1052" t="s">
        <v>18</v>
      </c>
      <c r="I1052" t="s">
        <v>19</v>
      </c>
      <c r="J1052" t="s">
        <v>329</v>
      </c>
      <c r="K1052">
        <v>20</v>
      </c>
      <c r="L1052">
        <v>10</v>
      </c>
      <c r="M1052">
        <v>0</v>
      </c>
      <c r="N1052">
        <v>0</v>
      </c>
    </row>
    <row r="1053" spans="1:14" x14ac:dyDescent="0.15">
      <c r="A1053" t="str">
        <f t="shared" si="19"/>
        <v>201950_5_4562342690036</v>
      </c>
      <c r="B1053">
        <v>201950</v>
      </c>
      <c r="C1053">
        <v>5</v>
      </c>
      <c r="D1053" t="s">
        <v>130</v>
      </c>
      <c r="E1053" s="9">
        <v>4562342690036</v>
      </c>
      <c r="F1053">
        <v>0</v>
      </c>
      <c r="G1053">
        <v>0</v>
      </c>
      <c r="H1053" t="s">
        <v>20</v>
      </c>
      <c r="I1053" t="s">
        <v>19</v>
      </c>
      <c r="J1053" t="s">
        <v>329</v>
      </c>
      <c r="K1053">
        <v>16</v>
      </c>
      <c r="L1053">
        <v>1</v>
      </c>
      <c r="M1053">
        <v>0</v>
      </c>
      <c r="N1053">
        <v>0</v>
      </c>
    </row>
    <row r="1054" spans="1:14" x14ac:dyDescent="0.15">
      <c r="A1054" t="str">
        <f t="shared" si="19"/>
        <v>201950_5_4562342690043</v>
      </c>
      <c r="B1054">
        <v>201950</v>
      </c>
      <c r="C1054">
        <v>5</v>
      </c>
      <c r="D1054" t="s">
        <v>130</v>
      </c>
      <c r="E1054" s="9">
        <v>4562342690043</v>
      </c>
      <c r="F1054">
        <v>0</v>
      </c>
      <c r="G1054">
        <v>0</v>
      </c>
      <c r="H1054" t="s">
        <v>21</v>
      </c>
      <c r="I1054" t="s">
        <v>19</v>
      </c>
      <c r="J1054" t="s">
        <v>329</v>
      </c>
      <c r="K1054">
        <v>40</v>
      </c>
      <c r="L1054">
        <v>5</v>
      </c>
      <c r="M1054">
        <v>0</v>
      </c>
      <c r="N1054">
        <v>0</v>
      </c>
    </row>
    <row r="1055" spans="1:14" x14ac:dyDescent="0.15">
      <c r="A1055" t="str">
        <f t="shared" si="19"/>
        <v>201950_5_4562342690050</v>
      </c>
      <c r="B1055">
        <v>201950</v>
      </c>
      <c r="C1055">
        <v>5</v>
      </c>
      <c r="D1055" t="s">
        <v>130</v>
      </c>
      <c r="E1055" s="9">
        <v>4562342690050</v>
      </c>
      <c r="F1055">
        <v>0</v>
      </c>
      <c r="G1055">
        <v>0</v>
      </c>
      <c r="H1055" t="s">
        <v>22</v>
      </c>
      <c r="I1055" t="s">
        <v>19</v>
      </c>
      <c r="J1055" t="s">
        <v>329</v>
      </c>
      <c r="K1055">
        <v>17</v>
      </c>
      <c r="L1055">
        <v>1</v>
      </c>
      <c r="M1055">
        <v>0</v>
      </c>
      <c r="N1055">
        <v>0</v>
      </c>
    </row>
    <row r="1056" spans="1:14" x14ac:dyDescent="0.15">
      <c r="A1056" t="str">
        <f t="shared" si="19"/>
        <v>201950_5_4562342690067</v>
      </c>
      <c r="B1056">
        <v>201950</v>
      </c>
      <c r="C1056">
        <v>5</v>
      </c>
      <c r="D1056" t="s">
        <v>130</v>
      </c>
      <c r="E1056" s="9">
        <v>4562342690067</v>
      </c>
      <c r="F1056">
        <v>0</v>
      </c>
      <c r="G1056">
        <v>0</v>
      </c>
      <c r="H1056" t="s">
        <v>23</v>
      </c>
      <c r="I1056" t="s">
        <v>19</v>
      </c>
      <c r="J1056" t="s">
        <v>329</v>
      </c>
      <c r="K1056">
        <v>38</v>
      </c>
      <c r="L1056">
        <v>5</v>
      </c>
      <c r="M1056">
        <v>0</v>
      </c>
      <c r="N1056">
        <v>0</v>
      </c>
    </row>
    <row r="1057" spans="1:14" x14ac:dyDescent="0.15">
      <c r="A1057" t="str">
        <f t="shared" si="19"/>
        <v>201950_5_4562342690074</v>
      </c>
      <c r="B1057">
        <v>201950</v>
      </c>
      <c r="C1057">
        <v>5</v>
      </c>
      <c r="D1057" t="s">
        <v>130</v>
      </c>
      <c r="E1057" s="9">
        <v>4562342690074</v>
      </c>
      <c r="F1057">
        <v>0</v>
      </c>
      <c r="G1057">
        <v>0</v>
      </c>
      <c r="H1057" t="s">
        <v>24</v>
      </c>
      <c r="I1057" t="s">
        <v>19</v>
      </c>
      <c r="J1057" t="s">
        <v>329</v>
      </c>
      <c r="K1057">
        <v>39</v>
      </c>
      <c r="L1057">
        <v>7</v>
      </c>
      <c r="M1057">
        <v>0</v>
      </c>
      <c r="N1057">
        <v>0</v>
      </c>
    </row>
    <row r="1058" spans="1:14" x14ac:dyDescent="0.15">
      <c r="A1058" t="str">
        <f t="shared" si="19"/>
        <v>201950_5_4562342690081</v>
      </c>
      <c r="B1058">
        <v>201950</v>
      </c>
      <c r="C1058">
        <v>5</v>
      </c>
      <c r="D1058" t="s">
        <v>130</v>
      </c>
      <c r="E1058" s="9">
        <v>4562342690081</v>
      </c>
      <c r="F1058">
        <v>0</v>
      </c>
      <c r="G1058">
        <v>0</v>
      </c>
      <c r="H1058" t="s">
        <v>25</v>
      </c>
      <c r="I1058" t="s">
        <v>19</v>
      </c>
      <c r="J1058" t="s">
        <v>329</v>
      </c>
      <c r="K1058">
        <v>15</v>
      </c>
      <c r="L1058">
        <v>2</v>
      </c>
      <c r="M1058">
        <v>0</v>
      </c>
      <c r="N1058">
        <v>0</v>
      </c>
    </row>
    <row r="1059" spans="1:14" x14ac:dyDescent="0.15">
      <c r="A1059" t="str">
        <f t="shared" si="19"/>
        <v>201950_11_4562342690029</v>
      </c>
      <c r="B1059">
        <v>201950</v>
      </c>
      <c r="C1059">
        <v>11</v>
      </c>
      <c r="D1059" t="s">
        <v>131</v>
      </c>
      <c r="E1059" s="9">
        <v>4562342690029</v>
      </c>
      <c r="F1059">
        <v>0</v>
      </c>
      <c r="G1059">
        <v>0</v>
      </c>
      <c r="H1059" t="s">
        <v>18</v>
      </c>
      <c r="I1059" t="s">
        <v>19</v>
      </c>
      <c r="J1059" t="s">
        <v>329</v>
      </c>
      <c r="K1059">
        <v>31</v>
      </c>
      <c r="L1059">
        <v>5</v>
      </c>
      <c r="M1059">
        <v>0</v>
      </c>
      <c r="N1059">
        <v>0</v>
      </c>
    </row>
    <row r="1060" spans="1:14" x14ac:dyDescent="0.15">
      <c r="A1060" t="str">
        <f t="shared" si="19"/>
        <v>201950_11_4562342690036</v>
      </c>
      <c r="B1060">
        <v>201950</v>
      </c>
      <c r="C1060">
        <v>11</v>
      </c>
      <c r="D1060" t="s">
        <v>131</v>
      </c>
      <c r="E1060" s="9">
        <v>4562342690036</v>
      </c>
      <c r="F1060">
        <v>0</v>
      </c>
      <c r="G1060">
        <v>0</v>
      </c>
      <c r="H1060" t="s">
        <v>20</v>
      </c>
      <c r="I1060" t="s">
        <v>19</v>
      </c>
      <c r="J1060" t="s">
        <v>329</v>
      </c>
      <c r="K1060">
        <v>18</v>
      </c>
      <c r="L1060">
        <v>2</v>
      </c>
      <c r="M1060">
        <v>0</v>
      </c>
      <c r="N1060">
        <v>0</v>
      </c>
    </row>
    <row r="1061" spans="1:14" x14ac:dyDescent="0.15">
      <c r="A1061" t="str">
        <f t="shared" si="19"/>
        <v>201950_11_4562342690043</v>
      </c>
      <c r="B1061">
        <v>201950</v>
      </c>
      <c r="C1061">
        <v>11</v>
      </c>
      <c r="D1061" t="s">
        <v>131</v>
      </c>
      <c r="E1061" s="9">
        <v>4562342690043</v>
      </c>
      <c r="F1061">
        <v>0</v>
      </c>
      <c r="G1061">
        <v>0</v>
      </c>
      <c r="H1061" t="s">
        <v>21</v>
      </c>
      <c r="I1061" t="s">
        <v>19</v>
      </c>
      <c r="J1061" t="s">
        <v>329</v>
      </c>
      <c r="K1061">
        <v>43</v>
      </c>
      <c r="L1061">
        <v>1</v>
      </c>
      <c r="M1061">
        <v>0</v>
      </c>
      <c r="N1061">
        <v>0</v>
      </c>
    </row>
    <row r="1062" spans="1:14" x14ac:dyDescent="0.15">
      <c r="A1062" t="str">
        <f t="shared" si="19"/>
        <v>201950_11_4562342690050</v>
      </c>
      <c r="B1062">
        <v>201950</v>
      </c>
      <c r="C1062">
        <v>11</v>
      </c>
      <c r="D1062" t="s">
        <v>131</v>
      </c>
      <c r="E1062" s="9">
        <v>4562342690050</v>
      </c>
      <c r="F1062">
        <v>0</v>
      </c>
      <c r="G1062">
        <v>0</v>
      </c>
      <c r="H1062" t="s">
        <v>22</v>
      </c>
      <c r="I1062" t="s">
        <v>19</v>
      </c>
      <c r="J1062" t="s">
        <v>329</v>
      </c>
      <c r="K1062">
        <v>20</v>
      </c>
      <c r="L1062">
        <v>0</v>
      </c>
      <c r="M1062">
        <v>0</v>
      </c>
      <c r="N1062">
        <v>0</v>
      </c>
    </row>
    <row r="1063" spans="1:14" x14ac:dyDescent="0.15">
      <c r="A1063" t="str">
        <f t="shared" si="19"/>
        <v>201950_11_4562342690067</v>
      </c>
      <c r="B1063">
        <v>201950</v>
      </c>
      <c r="C1063">
        <v>11</v>
      </c>
      <c r="D1063" t="s">
        <v>131</v>
      </c>
      <c r="E1063" s="9">
        <v>4562342690067</v>
      </c>
      <c r="F1063">
        <v>0</v>
      </c>
      <c r="G1063">
        <v>0</v>
      </c>
      <c r="H1063" t="s">
        <v>23</v>
      </c>
      <c r="I1063" t="s">
        <v>19</v>
      </c>
      <c r="J1063" t="s">
        <v>329</v>
      </c>
      <c r="K1063">
        <v>50</v>
      </c>
      <c r="L1063">
        <v>0</v>
      </c>
      <c r="M1063">
        <v>0</v>
      </c>
      <c r="N1063">
        <v>0</v>
      </c>
    </row>
    <row r="1064" spans="1:14" x14ac:dyDescent="0.15">
      <c r="A1064" t="str">
        <f t="shared" si="19"/>
        <v>201950_11_4562342690074</v>
      </c>
      <c r="B1064">
        <v>201950</v>
      </c>
      <c r="C1064">
        <v>11</v>
      </c>
      <c r="D1064" t="s">
        <v>131</v>
      </c>
      <c r="E1064" s="9">
        <v>4562342690074</v>
      </c>
      <c r="F1064">
        <v>0</v>
      </c>
      <c r="G1064">
        <v>0</v>
      </c>
      <c r="H1064" t="s">
        <v>24</v>
      </c>
      <c r="I1064" t="s">
        <v>19</v>
      </c>
      <c r="J1064" t="s">
        <v>329</v>
      </c>
      <c r="K1064">
        <v>40</v>
      </c>
      <c r="L1064">
        <v>3</v>
      </c>
      <c r="M1064">
        <v>0</v>
      </c>
      <c r="N1064">
        <v>0</v>
      </c>
    </row>
    <row r="1065" spans="1:14" x14ac:dyDescent="0.15">
      <c r="A1065" t="str">
        <f t="shared" si="19"/>
        <v>201950_11_4562342690081</v>
      </c>
      <c r="B1065">
        <v>201950</v>
      </c>
      <c r="C1065">
        <v>11</v>
      </c>
      <c r="D1065" t="s">
        <v>131</v>
      </c>
      <c r="E1065" s="9">
        <v>4562342690081</v>
      </c>
      <c r="F1065">
        <v>0</v>
      </c>
      <c r="G1065">
        <v>0</v>
      </c>
      <c r="H1065" t="s">
        <v>25</v>
      </c>
      <c r="I1065" t="s">
        <v>19</v>
      </c>
      <c r="J1065" t="s">
        <v>329</v>
      </c>
      <c r="K1065">
        <v>16</v>
      </c>
      <c r="L1065">
        <v>0</v>
      </c>
      <c r="M1065">
        <v>0</v>
      </c>
      <c r="N1065">
        <v>0</v>
      </c>
    </row>
    <row r="1066" spans="1:14" x14ac:dyDescent="0.15">
      <c r="A1066" t="str">
        <f t="shared" si="19"/>
        <v>201950_12_4562342690029</v>
      </c>
      <c r="B1066">
        <v>201950</v>
      </c>
      <c r="C1066">
        <v>12</v>
      </c>
      <c r="D1066" t="s">
        <v>132</v>
      </c>
      <c r="E1066" s="9">
        <v>4562342690029</v>
      </c>
      <c r="F1066">
        <v>0</v>
      </c>
      <c r="G1066">
        <v>0</v>
      </c>
      <c r="H1066" t="s">
        <v>18</v>
      </c>
      <c r="I1066" t="s">
        <v>19</v>
      </c>
      <c r="J1066" t="s">
        <v>329</v>
      </c>
      <c r="K1066">
        <v>34</v>
      </c>
      <c r="L1066">
        <v>6</v>
      </c>
      <c r="M1066">
        <v>0</v>
      </c>
      <c r="N1066">
        <v>0</v>
      </c>
    </row>
    <row r="1067" spans="1:14" x14ac:dyDescent="0.15">
      <c r="A1067" t="str">
        <f t="shared" si="19"/>
        <v>201950_12_4562342690036</v>
      </c>
      <c r="B1067">
        <v>201950</v>
      </c>
      <c r="C1067">
        <v>12</v>
      </c>
      <c r="D1067" t="s">
        <v>132</v>
      </c>
      <c r="E1067" s="9">
        <v>4562342690036</v>
      </c>
      <c r="F1067">
        <v>0</v>
      </c>
      <c r="G1067">
        <v>0</v>
      </c>
      <c r="H1067" t="s">
        <v>20</v>
      </c>
      <c r="I1067" t="s">
        <v>19</v>
      </c>
      <c r="J1067" t="s">
        <v>329</v>
      </c>
      <c r="K1067">
        <v>15</v>
      </c>
      <c r="L1067">
        <v>5</v>
      </c>
      <c r="M1067">
        <v>0</v>
      </c>
      <c r="N1067">
        <v>0</v>
      </c>
    </row>
    <row r="1068" spans="1:14" x14ac:dyDescent="0.15">
      <c r="A1068" t="str">
        <f t="shared" si="19"/>
        <v>201950_12_4562342690043</v>
      </c>
      <c r="B1068">
        <v>201950</v>
      </c>
      <c r="C1068">
        <v>12</v>
      </c>
      <c r="D1068" t="s">
        <v>132</v>
      </c>
      <c r="E1068" s="9">
        <v>4562342690043</v>
      </c>
      <c r="F1068">
        <v>0</v>
      </c>
      <c r="G1068">
        <v>0</v>
      </c>
      <c r="H1068" t="s">
        <v>21</v>
      </c>
      <c r="I1068" t="s">
        <v>19</v>
      </c>
      <c r="J1068" t="s">
        <v>329</v>
      </c>
      <c r="K1068">
        <v>48</v>
      </c>
      <c r="L1068">
        <v>2</v>
      </c>
      <c r="M1068">
        <v>0</v>
      </c>
      <c r="N1068">
        <v>0</v>
      </c>
    </row>
    <row r="1069" spans="1:14" x14ac:dyDescent="0.15">
      <c r="A1069" t="str">
        <f t="shared" si="19"/>
        <v>201950_12_4562342690050</v>
      </c>
      <c r="B1069">
        <v>201950</v>
      </c>
      <c r="C1069">
        <v>12</v>
      </c>
      <c r="D1069" t="s">
        <v>132</v>
      </c>
      <c r="E1069" s="9">
        <v>4562342690050</v>
      </c>
      <c r="F1069">
        <v>0</v>
      </c>
      <c r="G1069">
        <v>0</v>
      </c>
      <c r="H1069" t="s">
        <v>22</v>
      </c>
      <c r="I1069" t="s">
        <v>19</v>
      </c>
      <c r="J1069" t="s">
        <v>329</v>
      </c>
      <c r="K1069">
        <v>17</v>
      </c>
      <c r="L1069">
        <v>1</v>
      </c>
      <c r="M1069">
        <v>0</v>
      </c>
      <c r="N1069">
        <v>0</v>
      </c>
    </row>
    <row r="1070" spans="1:14" x14ac:dyDescent="0.15">
      <c r="A1070" t="str">
        <f t="shared" si="19"/>
        <v>201950_12_4562342690067</v>
      </c>
      <c r="B1070">
        <v>201950</v>
      </c>
      <c r="C1070">
        <v>12</v>
      </c>
      <c r="D1070" t="s">
        <v>132</v>
      </c>
      <c r="E1070" s="9">
        <v>4562342690067</v>
      </c>
      <c r="F1070">
        <v>0</v>
      </c>
      <c r="G1070">
        <v>0</v>
      </c>
      <c r="H1070" t="s">
        <v>23</v>
      </c>
      <c r="I1070" t="s">
        <v>19</v>
      </c>
      <c r="J1070" t="s">
        <v>329</v>
      </c>
      <c r="K1070">
        <v>48</v>
      </c>
      <c r="L1070">
        <v>2</v>
      </c>
      <c r="M1070">
        <v>0</v>
      </c>
      <c r="N1070">
        <v>0</v>
      </c>
    </row>
    <row r="1071" spans="1:14" x14ac:dyDescent="0.15">
      <c r="A1071" t="str">
        <f t="shared" si="19"/>
        <v>201950_12_4562342690074</v>
      </c>
      <c r="B1071">
        <v>201950</v>
      </c>
      <c r="C1071">
        <v>12</v>
      </c>
      <c r="D1071" t="s">
        <v>132</v>
      </c>
      <c r="E1071" s="9">
        <v>4562342690074</v>
      </c>
      <c r="F1071">
        <v>0</v>
      </c>
      <c r="G1071">
        <v>0</v>
      </c>
      <c r="H1071" t="s">
        <v>24</v>
      </c>
      <c r="I1071" t="s">
        <v>19</v>
      </c>
      <c r="J1071" t="s">
        <v>329</v>
      </c>
      <c r="K1071">
        <v>45</v>
      </c>
      <c r="L1071">
        <v>5</v>
      </c>
      <c r="M1071">
        <v>0</v>
      </c>
      <c r="N1071">
        <v>0</v>
      </c>
    </row>
    <row r="1072" spans="1:14" x14ac:dyDescent="0.15">
      <c r="A1072" t="str">
        <f t="shared" si="19"/>
        <v>201950_12_4562342690081</v>
      </c>
      <c r="B1072">
        <v>201950</v>
      </c>
      <c r="C1072">
        <v>12</v>
      </c>
      <c r="D1072" t="s">
        <v>132</v>
      </c>
      <c r="E1072" s="9">
        <v>4562342690081</v>
      </c>
      <c r="F1072">
        <v>0</v>
      </c>
      <c r="G1072">
        <v>0</v>
      </c>
      <c r="H1072" t="s">
        <v>25</v>
      </c>
      <c r="I1072" t="s">
        <v>19</v>
      </c>
      <c r="J1072" t="s">
        <v>329</v>
      </c>
      <c r="K1072">
        <v>14</v>
      </c>
      <c r="L1072">
        <v>6</v>
      </c>
      <c r="M1072">
        <v>0</v>
      </c>
      <c r="N1072">
        <v>0</v>
      </c>
    </row>
    <row r="1073" spans="1:14" x14ac:dyDescent="0.15">
      <c r="A1073" t="str">
        <f t="shared" si="19"/>
        <v>201950_16_4562342690029</v>
      </c>
      <c r="B1073">
        <v>201950</v>
      </c>
      <c r="C1073">
        <v>16</v>
      </c>
      <c r="D1073" t="s">
        <v>133</v>
      </c>
      <c r="E1073" s="9">
        <v>4562342690029</v>
      </c>
      <c r="F1073">
        <v>0</v>
      </c>
      <c r="G1073">
        <v>0</v>
      </c>
      <c r="H1073" t="s">
        <v>18</v>
      </c>
      <c r="I1073" t="s">
        <v>19</v>
      </c>
      <c r="J1073" t="s">
        <v>329</v>
      </c>
      <c r="K1073">
        <v>40</v>
      </c>
      <c r="L1073">
        <v>0</v>
      </c>
      <c r="M1073">
        <v>0</v>
      </c>
      <c r="N1073">
        <v>0</v>
      </c>
    </row>
    <row r="1074" spans="1:14" x14ac:dyDescent="0.15">
      <c r="A1074" t="str">
        <f t="shared" si="19"/>
        <v>201950_16_4562342690036</v>
      </c>
      <c r="B1074">
        <v>201950</v>
      </c>
      <c r="C1074">
        <v>16</v>
      </c>
      <c r="D1074" t="s">
        <v>133</v>
      </c>
      <c r="E1074" s="9">
        <v>4562342690036</v>
      </c>
      <c r="F1074">
        <v>0</v>
      </c>
      <c r="G1074">
        <v>0</v>
      </c>
      <c r="H1074" t="s">
        <v>20</v>
      </c>
      <c r="I1074" t="s">
        <v>19</v>
      </c>
      <c r="J1074" t="s">
        <v>329</v>
      </c>
      <c r="K1074">
        <v>20</v>
      </c>
      <c r="L1074">
        <v>0</v>
      </c>
      <c r="M1074">
        <v>0</v>
      </c>
      <c r="N1074">
        <v>0</v>
      </c>
    </row>
    <row r="1075" spans="1:14" x14ac:dyDescent="0.15">
      <c r="A1075" t="str">
        <f t="shared" si="19"/>
        <v>201950_16_4562342690043</v>
      </c>
      <c r="B1075">
        <v>201950</v>
      </c>
      <c r="C1075">
        <v>16</v>
      </c>
      <c r="D1075" t="s">
        <v>133</v>
      </c>
      <c r="E1075" s="9">
        <v>4562342690043</v>
      </c>
      <c r="F1075">
        <v>0</v>
      </c>
      <c r="G1075">
        <v>0</v>
      </c>
      <c r="H1075" t="s">
        <v>21</v>
      </c>
      <c r="I1075" t="s">
        <v>19</v>
      </c>
      <c r="J1075" t="s">
        <v>329</v>
      </c>
      <c r="K1075">
        <v>50</v>
      </c>
      <c r="L1075">
        <v>0</v>
      </c>
      <c r="M1075">
        <v>0</v>
      </c>
      <c r="N1075">
        <v>0</v>
      </c>
    </row>
    <row r="1076" spans="1:14" x14ac:dyDescent="0.15">
      <c r="A1076" t="str">
        <f t="shared" si="19"/>
        <v>201950_16_4562342690050</v>
      </c>
      <c r="B1076">
        <v>201950</v>
      </c>
      <c r="C1076">
        <v>16</v>
      </c>
      <c r="D1076" t="s">
        <v>133</v>
      </c>
      <c r="E1076" s="9">
        <v>4562342690050</v>
      </c>
      <c r="F1076">
        <v>0</v>
      </c>
      <c r="G1076">
        <v>0</v>
      </c>
      <c r="H1076" t="s">
        <v>22</v>
      </c>
      <c r="I1076" t="s">
        <v>19</v>
      </c>
      <c r="J1076" t="s">
        <v>329</v>
      </c>
      <c r="K1076">
        <v>20</v>
      </c>
      <c r="L1076">
        <v>0</v>
      </c>
      <c r="M1076">
        <v>0</v>
      </c>
      <c r="N1076">
        <v>0</v>
      </c>
    </row>
    <row r="1077" spans="1:14" x14ac:dyDescent="0.15">
      <c r="A1077" t="str">
        <f t="shared" si="19"/>
        <v>201950_16_4562342690067</v>
      </c>
      <c r="B1077">
        <v>201950</v>
      </c>
      <c r="C1077">
        <v>16</v>
      </c>
      <c r="D1077" t="s">
        <v>133</v>
      </c>
      <c r="E1077" s="9">
        <v>4562342690067</v>
      </c>
      <c r="F1077">
        <v>0</v>
      </c>
      <c r="G1077">
        <v>0</v>
      </c>
      <c r="H1077" t="s">
        <v>23</v>
      </c>
      <c r="I1077" t="s">
        <v>19</v>
      </c>
      <c r="J1077" t="s">
        <v>329</v>
      </c>
      <c r="K1077">
        <v>37</v>
      </c>
      <c r="L1077">
        <v>8</v>
      </c>
      <c r="M1077">
        <v>0</v>
      </c>
      <c r="N1077">
        <v>0</v>
      </c>
    </row>
    <row r="1078" spans="1:14" x14ac:dyDescent="0.15">
      <c r="A1078" t="str">
        <f t="shared" si="19"/>
        <v>201950_16_4562342690074</v>
      </c>
      <c r="B1078">
        <v>201950</v>
      </c>
      <c r="C1078">
        <v>16</v>
      </c>
      <c r="D1078" t="s">
        <v>133</v>
      </c>
      <c r="E1078" s="9">
        <v>4562342690074</v>
      </c>
      <c r="F1078">
        <v>0</v>
      </c>
      <c r="G1078">
        <v>0</v>
      </c>
      <c r="H1078" t="s">
        <v>24</v>
      </c>
      <c r="I1078" t="s">
        <v>19</v>
      </c>
      <c r="J1078" t="s">
        <v>329</v>
      </c>
      <c r="K1078">
        <v>48</v>
      </c>
      <c r="L1078">
        <v>2</v>
      </c>
      <c r="M1078">
        <v>0</v>
      </c>
      <c r="N1078">
        <v>0</v>
      </c>
    </row>
    <row r="1079" spans="1:14" x14ac:dyDescent="0.15">
      <c r="A1079" t="str">
        <f t="shared" si="19"/>
        <v>201950_16_4562342690081</v>
      </c>
      <c r="B1079">
        <v>201950</v>
      </c>
      <c r="C1079">
        <v>16</v>
      </c>
      <c r="D1079" t="s">
        <v>133</v>
      </c>
      <c r="E1079" s="9">
        <v>4562342690081</v>
      </c>
      <c r="F1079">
        <v>0</v>
      </c>
      <c r="G1079">
        <v>0</v>
      </c>
      <c r="H1079" t="s">
        <v>25</v>
      </c>
      <c r="I1079" t="s">
        <v>19</v>
      </c>
      <c r="J1079" t="s">
        <v>329</v>
      </c>
      <c r="K1079">
        <v>20</v>
      </c>
      <c r="L1079">
        <v>0</v>
      </c>
      <c r="M1079">
        <v>0</v>
      </c>
      <c r="N1079">
        <v>0</v>
      </c>
    </row>
    <row r="1080" spans="1:14" x14ac:dyDescent="0.15">
      <c r="A1080" t="str">
        <f t="shared" si="19"/>
        <v>201950_17_4562342690029</v>
      </c>
      <c r="B1080">
        <v>201950</v>
      </c>
      <c r="C1080">
        <v>17</v>
      </c>
      <c r="D1080" t="s">
        <v>134</v>
      </c>
      <c r="E1080" s="9">
        <v>4562342690029</v>
      </c>
      <c r="F1080">
        <v>0</v>
      </c>
      <c r="G1080">
        <v>0</v>
      </c>
      <c r="H1080" t="s">
        <v>18</v>
      </c>
      <c r="I1080" t="s">
        <v>19</v>
      </c>
      <c r="J1080" t="s">
        <v>329</v>
      </c>
      <c r="K1080">
        <v>28</v>
      </c>
      <c r="L1080">
        <v>1</v>
      </c>
      <c r="M1080">
        <v>0</v>
      </c>
      <c r="N1080">
        <v>0</v>
      </c>
    </row>
    <row r="1081" spans="1:14" x14ac:dyDescent="0.15">
      <c r="A1081" t="str">
        <f t="shared" si="19"/>
        <v>201950_17_4562342690036</v>
      </c>
      <c r="B1081">
        <v>201950</v>
      </c>
      <c r="C1081">
        <v>17</v>
      </c>
      <c r="D1081" t="s">
        <v>134</v>
      </c>
      <c r="E1081" s="9">
        <v>4562342690036</v>
      </c>
      <c r="F1081">
        <v>0</v>
      </c>
      <c r="G1081">
        <v>0</v>
      </c>
      <c r="H1081" t="s">
        <v>20</v>
      </c>
      <c r="I1081" t="s">
        <v>19</v>
      </c>
      <c r="J1081" t="s">
        <v>329</v>
      </c>
      <c r="K1081">
        <v>16</v>
      </c>
      <c r="L1081">
        <v>1</v>
      </c>
      <c r="M1081">
        <v>0</v>
      </c>
      <c r="N1081">
        <v>0</v>
      </c>
    </row>
    <row r="1082" spans="1:14" x14ac:dyDescent="0.15">
      <c r="A1082" t="str">
        <f t="shared" si="19"/>
        <v>201950_17_4562342690043</v>
      </c>
      <c r="B1082">
        <v>201950</v>
      </c>
      <c r="C1082">
        <v>17</v>
      </c>
      <c r="D1082" t="s">
        <v>134</v>
      </c>
      <c r="E1082" s="9">
        <v>4562342690043</v>
      </c>
      <c r="F1082">
        <v>0</v>
      </c>
      <c r="G1082">
        <v>0</v>
      </c>
      <c r="H1082" t="s">
        <v>21</v>
      </c>
      <c r="I1082" t="s">
        <v>19</v>
      </c>
      <c r="J1082" t="s">
        <v>329</v>
      </c>
      <c r="K1082">
        <v>45</v>
      </c>
      <c r="L1082">
        <v>3</v>
      </c>
      <c r="M1082">
        <v>0</v>
      </c>
      <c r="N1082">
        <v>0</v>
      </c>
    </row>
    <row r="1083" spans="1:14" x14ac:dyDescent="0.15">
      <c r="A1083" t="str">
        <f t="shared" si="19"/>
        <v>201950_17_4562342690050</v>
      </c>
      <c r="B1083">
        <v>201950</v>
      </c>
      <c r="C1083">
        <v>17</v>
      </c>
      <c r="D1083" t="s">
        <v>134</v>
      </c>
      <c r="E1083" s="9">
        <v>4562342690050</v>
      </c>
      <c r="F1083">
        <v>0</v>
      </c>
      <c r="G1083">
        <v>0</v>
      </c>
      <c r="H1083" t="s">
        <v>22</v>
      </c>
      <c r="I1083" t="s">
        <v>19</v>
      </c>
      <c r="J1083" t="s">
        <v>329</v>
      </c>
      <c r="K1083">
        <v>13</v>
      </c>
      <c r="L1083">
        <v>1</v>
      </c>
      <c r="M1083">
        <v>0</v>
      </c>
      <c r="N1083">
        <v>0</v>
      </c>
    </row>
    <row r="1084" spans="1:14" x14ac:dyDescent="0.15">
      <c r="A1084" t="str">
        <f t="shared" si="19"/>
        <v>201950_17_4562342690067</v>
      </c>
      <c r="B1084">
        <v>201950</v>
      </c>
      <c r="C1084">
        <v>17</v>
      </c>
      <c r="D1084" t="s">
        <v>134</v>
      </c>
      <c r="E1084" s="9">
        <v>4562342690067</v>
      </c>
      <c r="F1084">
        <v>0</v>
      </c>
      <c r="G1084">
        <v>0</v>
      </c>
      <c r="H1084" t="s">
        <v>23</v>
      </c>
      <c r="I1084" t="s">
        <v>19</v>
      </c>
      <c r="J1084" t="s">
        <v>329</v>
      </c>
      <c r="K1084">
        <v>44</v>
      </c>
      <c r="L1084">
        <v>3</v>
      </c>
      <c r="M1084">
        <v>0</v>
      </c>
      <c r="N1084">
        <v>0</v>
      </c>
    </row>
    <row r="1085" spans="1:14" x14ac:dyDescent="0.15">
      <c r="A1085" t="str">
        <f t="shared" si="19"/>
        <v>201950_17_4562342690074</v>
      </c>
      <c r="B1085">
        <v>201950</v>
      </c>
      <c r="C1085">
        <v>17</v>
      </c>
      <c r="D1085" t="s">
        <v>134</v>
      </c>
      <c r="E1085" s="9">
        <v>4562342690074</v>
      </c>
      <c r="F1085">
        <v>0</v>
      </c>
      <c r="G1085">
        <v>0</v>
      </c>
      <c r="H1085" t="s">
        <v>24</v>
      </c>
      <c r="I1085" t="s">
        <v>19</v>
      </c>
      <c r="J1085" t="s">
        <v>329</v>
      </c>
      <c r="K1085">
        <v>36</v>
      </c>
      <c r="L1085">
        <v>5</v>
      </c>
      <c r="M1085">
        <v>0</v>
      </c>
      <c r="N1085">
        <v>0</v>
      </c>
    </row>
    <row r="1086" spans="1:14" x14ac:dyDescent="0.15">
      <c r="A1086" t="str">
        <f t="shared" si="19"/>
        <v>201950_17_4562342690081</v>
      </c>
      <c r="B1086">
        <v>201950</v>
      </c>
      <c r="C1086">
        <v>17</v>
      </c>
      <c r="D1086" t="s">
        <v>134</v>
      </c>
      <c r="E1086" s="9">
        <v>4562342690081</v>
      </c>
      <c r="F1086">
        <v>0</v>
      </c>
      <c r="G1086">
        <v>0</v>
      </c>
      <c r="H1086" t="s">
        <v>25</v>
      </c>
      <c r="I1086" t="s">
        <v>19</v>
      </c>
      <c r="J1086" t="s">
        <v>329</v>
      </c>
      <c r="K1086">
        <v>16</v>
      </c>
      <c r="L1086">
        <v>0</v>
      </c>
      <c r="M1086">
        <v>0</v>
      </c>
      <c r="N1086">
        <v>0</v>
      </c>
    </row>
    <row r="1087" spans="1:14" x14ac:dyDescent="0.15">
      <c r="A1087" t="str">
        <f t="shared" si="19"/>
        <v>201950_21_4562342690029</v>
      </c>
      <c r="B1087">
        <v>201950</v>
      </c>
      <c r="C1087">
        <v>21</v>
      </c>
      <c r="D1087" t="s">
        <v>135</v>
      </c>
      <c r="E1087" s="9">
        <v>4562342690029</v>
      </c>
      <c r="F1087">
        <v>0</v>
      </c>
      <c r="G1087">
        <v>0</v>
      </c>
      <c r="H1087" t="s">
        <v>18</v>
      </c>
      <c r="I1087" t="s">
        <v>19</v>
      </c>
      <c r="J1087" t="s">
        <v>329</v>
      </c>
      <c r="K1087">
        <v>36</v>
      </c>
      <c r="L1087">
        <v>4</v>
      </c>
      <c r="M1087">
        <v>0</v>
      </c>
      <c r="N1087">
        <v>0</v>
      </c>
    </row>
    <row r="1088" spans="1:14" x14ac:dyDescent="0.15">
      <c r="A1088" t="str">
        <f t="shared" si="19"/>
        <v>201950_21_4562342690036</v>
      </c>
      <c r="B1088">
        <v>201950</v>
      </c>
      <c r="C1088">
        <v>21</v>
      </c>
      <c r="D1088" t="s">
        <v>135</v>
      </c>
      <c r="E1088" s="9">
        <v>4562342690036</v>
      </c>
      <c r="F1088">
        <v>0</v>
      </c>
      <c r="G1088">
        <v>0</v>
      </c>
      <c r="H1088" t="s">
        <v>20</v>
      </c>
      <c r="I1088" t="s">
        <v>19</v>
      </c>
      <c r="J1088" t="s">
        <v>329</v>
      </c>
      <c r="K1088">
        <v>19</v>
      </c>
      <c r="L1088">
        <v>1</v>
      </c>
      <c r="M1088">
        <v>0</v>
      </c>
      <c r="N1088">
        <v>0</v>
      </c>
    </row>
    <row r="1089" spans="1:14" x14ac:dyDescent="0.15">
      <c r="A1089" t="str">
        <f t="shared" si="19"/>
        <v>201950_21_4562342690043</v>
      </c>
      <c r="B1089">
        <v>201950</v>
      </c>
      <c r="C1089">
        <v>21</v>
      </c>
      <c r="D1089" t="s">
        <v>135</v>
      </c>
      <c r="E1089" s="9">
        <v>4562342690043</v>
      </c>
      <c r="F1089">
        <v>0</v>
      </c>
      <c r="G1089">
        <v>0</v>
      </c>
      <c r="H1089" t="s">
        <v>21</v>
      </c>
      <c r="I1089" t="s">
        <v>19</v>
      </c>
      <c r="J1089" t="s">
        <v>329</v>
      </c>
      <c r="K1089">
        <v>42</v>
      </c>
      <c r="L1089">
        <v>8</v>
      </c>
      <c r="M1089">
        <v>0</v>
      </c>
      <c r="N1089">
        <v>0</v>
      </c>
    </row>
    <row r="1090" spans="1:14" x14ac:dyDescent="0.15">
      <c r="A1090" t="str">
        <f t="shared" si="19"/>
        <v>201950_21_4562342690050</v>
      </c>
      <c r="B1090">
        <v>201950</v>
      </c>
      <c r="C1090">
        <v>21</v>
      </c>
      <c r="D1090" t="s">
        <v>135</v>
      </c>
      <c r="E1090" s="9">
        <v>4562342690050</v>
      </c>
      <c r="F1090">
        <v>0</v>
      </c>
      <c r="G1090">
        <v>0</v>
      </c>
      <c r="H1090" t="s">
        <v>22</v>
      </c>
      <c r="I1090" t="s">
        <v>19</v>
      </c>
      <c r="J1090" t="s">
        <v>329</v>
      </c>
      <c r="K1090">
        <v>20</v>
      </c>
      <c r="L1090">
        <v>0</v>
      </c>
      <c r="M1090">
        <v>0</v>
      </c>
      <c r="N1090">
        <v>0</v>
      </c>
    </row>
    <row r="1091" spans="1:14" x14ac:dyDescent="0.15">
      <c r="A1091" t="str">
        <f t="shared" si="19"/>
        <v>201950_21_4562342690067</v>
      </c>
      <c r="B1091">
        <v>201950</v>
      </c>
      <c r="C1091">
        <v>21</v>
      </c>
      <c r="D1091" t="s">
        <v>135</v>
      </c>
      <c r="E1091" s="9">
        <v>4562342690067</v>
      </c>
      <c r="F1091">
        <v>0</v>
      </c>
      <c r="G1091">
        <v>0</v>
      </c>
      <c r="H1091" t="s">
        <v>23</v>
      </c>
      <c r="I1091" t="s">
        <v>19</v>
      </c>
      <c r="J1091" t="s">
        <v>329</v>
      </c>
      <c r="K1091">
        <v>43</v>
      </c>
      <c r="L1091">
        <v>7</v>
      </c>
      <c r="M1091">
        <v>0</v>
      </c>
      <c r="N1091">
        <v>0</v>
      </c>
    </row>
    <row r="1092" spans="1:14" x14ac:dyDescent="0.15">
      <c r="A1092" t="str">
        <f t="shared" si="19"/>
        <v>201950_21_4562342690074</v>
      </c>
      <c r="B1092">
        <v>201950</v>
      </c>
      <c r="C1092">
        <v>21</v>
      </c>
      <c r="D1092" t="s">
        <v>135</v>
      </c>
      <c r="E1092" s="9">
        <v>4562342690074</v>
      </c>
      <c r="F1092">
        <v>0</v>
      </c>
      <c r="G1092">
        <v>0</v>
      </c>
      <c r="H1092" t="s">
        <v>24</v>
      </c>
      <c r="I1092" t="s">
        <v>19</v>
      </c>
      <c r="J1092" t="s">
        <v>329</v>
      </c>
      <c r="K1092">
        <v>39</v>
      </c>
      <c r="L1092">
        <v>11</v>
      </c>
      <c r="M1092">
        <v>0</v>
      </c>
      <c r="N1092">
        <v>0</v>
      </c>
    </row>
    <row r="1093" spans="1:14" x14ac:dyDescent="0.15">
      <c r="A1093" t="str">
        <f t="shared" si="19"/>
        <v>201950_21_4562342690081</v>
      </c>
      <c r="B1093">
        <v>201950</v>
      </c>
      <c r="C1093">
        <v>21</v>
      </c>
      <c r="D1093" t="s">
        <v>135</v>
      </c>
      <c r="E1093" s="9">
        <v>4562342690081</v>
      </c>
      <c r="F1093">
        <v>0</v>
      </c>
      <c r="G1093">
        <v>0</v>
      </c>
      <c r="H1093" t="s">
        <v>25</v>
      </c>
      <c r="I1093" t="s">
        <v>19</v>
      </c>
      <c r="J1093" t="s">
        <v>329</v>
      </c>
      <c r="K1093">
        <v>14</v>
      </c>
      <c r="L1093">
        <v>6</v>
      </c>
      <c r="M1093">
        <v>0</v>
      </c>
      <c r="N1093">
        <v>0</v>
      </c>
    </row>
    <row r="1094" spans="1:14" x14ac:dyDescent="0.15">
      <c r="A1094" t="str">
        <f t="shared" si="19"/>
        <v>201950_26_4562342690029</v>
      </c>
      <c r="B1094">
        <v>201950</v>
      </c>
      <c r="C1094">
        <v>26</v>
      </c>
      <c r="D1094" t="s">
        <v>136</v>
      </c>
      <c r="E1094" s="9">
        <v>4562342690029</v>
      </c>
      <c r="F1094">
        <v>0</v>
      </c>
      <c r="G1094">
        <v>0</v>
      </c>
      <c r="H1094" t="s">
        <v>18</v>
      </c>
      <c r="I1094" t="s">
        <v>19</v>
      </c>
      <c r="J1094" t="s">
        <v>329</v>
      </c>
      <c r="K1094">
        <v>39</v>
      </c>
      <c r="L1094">
        <v>1</v>
      </c>
      <c r="M1094">
        <v>0</v>
      </c>
      <c r="N1094">
        <v>0</v>
      </c>
    </row>
    <row r="1095" spans="1:14" x14ac:dyDescent="0.15">
      <c r="A1095" t="str">
        <f t="shared" si="19"/>
        <v>201950_26_4562342690036</v>
      </c>
      <c r="B1095">
        <v>201950</v>
      </c>
      <c r="C1095">
        <v>26</v>
      </c>
      <c r="D1095" t="s">
        <v>136</v>
      </c>
      <c r="E1095" s="9">
        <v>4562342690036</v>
      </c>
      <c r="F1095">
        <v>0</v>
      </c>
      <c r="G1095">
        <v>0</v>
      </c>
      <c r="H1095" t="s">
        <v>20</v>
      </c>
      <c r="I1095" t="s">
        <v>19</v>
      </c>
      <c r="J1095" t="s">
        <v>329</v>
      </c>
      <c r="K1095">
        <v>17</v>
      </c>
      <c r="L1095">
        <v>3</v>
      </c>
      <c r="M1095">
        <v>0</v>
      </c>
      <c r="N1095">
        <v>0</v>
      </c>
    </row>
    <row r="1096" spans="1:14" x14ac:dyDescent="0.15">
      <c r="A1096" t="str">
        <f t="shared" si="19"/>
        <v>201950_26_4562342690043</v>
      </c>
      <c r="B1096">
        <v>201950</v>
      </c>
      <c r="C1096">
        <v>26</v>
      </c>
      <c r="D1096" t="s">
        <v>136</v>
      </c>
      <c r="E1096" s="9">
        <v>4562342690043</v>
      </c>
      <c r="F1096">
        <v>0</v>
      </c>
      <c r="G1096">
        <v>0</v>
      </c>
      <c r="H1096" t="s">
        <v>21</v>
      </c>
      <c r="I1096" t="s">
        <v>19</v>
      </c>
      <c r="J1096" t="s">
        <v>329</v>
      </c>
      <c r="K1096">
        <v>42</v>
      </c>
      <c r="L1096">
        <v>6</v>
      </c>
      <c r="M1096">
        <v>0</v>
      </c>
      <c r="N1096">
        <v>0</v>
      </c>
    </row>
    <row r="1097" spans="1:14" x14ac:dyDescent="0.15">
      <c r="A1097" t="str">
        <f t="shared" si="19"/>
        <v>201950_26_4562342690050</v>
      </c>
      <c r="B1097">
        <v>201950</v>
      </c>
      <c r="C1097">
        <v>26</v>
      </c>
      <c r="D1097" t="s">
        <v>136</v>
      </c>
      <c r="E1097" s="9">
        <v>4562342690050</v>
      </c>
      <c r="F1097">
        <v>0</v>
      </c>
      <c r="G1097">
        <v>0</v>
      </c>
      <c r="H1097" t="s">
        <v>22</v>
      </c>
      <c r="I1097" t="s">
        <v>19</v>
      </c>
      <c r="J1097" t="s">
        <v>329</v>
      </c>
      <c r="K1097">
        <v>20</v>
      </c>
      <c r="L1097">
        <v>0</v>
      </c>
      <c r="M1097">
        <v>0</v>
      </c>
      <c r="N1097">
        <v>0</v>
      </c>
    </row>
    <row r="1098" spans="1:14" x14ac:dyDescent="0.15">
      <c r="A1098" t="str">
        <f t="shared" si="19"/>
        <v>201950_26_4562342690067</v>
      </c>
      <c r="B1098">
        <v>201950</v>
      </c>
      <c r="C1098">
        <v>26</v>
      </c>
      <c r="D1098" t="s">
        <v>136</v>
      </c>
      <c r="E1098" s="9">
        <v>4562342690067</v>
      </c>
      <c r="F1098">
        <v>0</v>
      </c>
      <c r="G1098">
        <v>0</v>
      </c>
      <c r="H1098" t="s">
        <v>23</v>
      </c>
      <c r="I1098" t="s">
        <v>19</v>
      </c>
      <c r="J1098" t="s">
        <v>329</v>
      </c>
      <c r="K1098">
        <v>49</v>
      </c>
      <c r="L1098">
        <v>1</v>
      </c>
      <c r="M1098">
        <v>0</v>
      </c>
      <c r="N1098">
        <v>0</v>
      </c>
    </row>
    <row r="1099" spans="1:14" x14ac:dyDescent="0.15">
      <c r="A1099" t="str">
        <f t="shared" si="19"/>
        <v>201950_26_4562342690074</v>
      </c>
      <c r="B1099">
        <v>201950</v>
      </c>
      <c r="C1099">
        <v>26</v>
      </c>
      <c r="D1099" t="s">
        <v>136</v>
      </c>
      <c r="E1099" s="9">
        <v>4562342690074</v>
      </c>
      <c r="F1099">
        <v>0</v>
      </c>
      <c r="G1099">
        <v>0</v>
      </c>
      <c r="H1099" t="s">
        <v>24</v>
      </c>
      <c r="I1099" t="s">
        <v>19</v>
      </c>
      <c r="J1099" t="s">
        <v>329</v>
      </c>
      <c r="K1099">
        <v>35</v>
      </c>
      <c r="L1099">
        <v>9</v>
      </c>
      <c r="M1099">
        <v>0</v>
      </c>
      <c r="N1099">
        <v>0</v>
      </c>
    </row>
    <row r="1100" spans="1:14" x14ac:dyDescent="0.15">
      <c r="A1100" t="str">
        <f t="shared" si="19"/>
        <v>201950_26_4562342690081</v>
      </c>
      <c r="B1100">
        <v>201950</v>
      </c>
      <c r="C1100">
        <v>26</v>
      </c>
      <c r="D1100" t="s">
        <v>136</v>
      </c>
      <c r="E1100" s="9">
        <v>4562342690081</v>
      </c>
      <c r="F1100">
        <v>0</v>
      </c>
      <c r="G1100">
        <v>0</v>
      </c>
      <c r="H1100" t="s">
        <v>25</v>
      </c>
      <c r="I1100" t="s">
        <v>19</v>
      </c>
      <c r="J1100" t="s">
        <v>329</v>
      </c>
      <c r="K1100">
        <v>17</v>
      </c>
      <c r="L1100">
        <v>1</v>
      </c>
      <c r="M1100">
        <v>0</v>
      </c>
      <c r="N1100">
        <v>0</v>
      </c>
    </row>
    <row r="1101" spans="1:14" x14ac:dyDescent="0.15">
      <c r="A1101" t="str">
        <f t="shared" si="19"/>
        <v>201950_30_4562342690029</v>
      </c>
      <c r="B1101">
        <v>201950</v>
      </c>
      <c r="C1101">
        <v>30</v>
      </c>
      <c r="D1101" t="s">
        <v>137</v>
      </c>
      <c r="E1101" s="9">
        <v>4562342690029</v>
      </c>
      <c r="F1101">
        <v>0</v>
      </c>
      <c r="G1101">
        <v>0</v>
      </c>
      <c r="H1101" t="s">
        <v>18</v>
      </c>
      <c r="I1101" t="s">
        <v>19</v>
      </c>
      <c r="J1101" t="s">
        <v>329</v>
      </c>
      <c r="K1101">
        <v>37</v>
      </c>
      <c r="L1101">
        <v>2</v>
      </c>
      <c r="M1101">
        <v>0</v>
      </c>
      <c r="N1101">
        <v>0</v>
      </c>
    </row>
    <row r="1102" spans="1:14" x14ac:dyDescent="0.15">
      <c r="A1102" t="str">
        <f t="shared" si="19"/>
        <v>201950_30_4562342690036</v>
      </c>
      <c r="B1102">
        <v>201950</v>
      </c>
      <c r="C1102">
        <v>30</v>
      </c>
      <c r="D1102" t="s">
        <v>137</v>
      </c>
      <c r="E1102" s="9">
        <v>4562342690036</v>
      </c>
      <c r="F1102">
        <v>0</v>
      </c>
      <c r="G1102">
        <v>0</v>
      </c>
      <c r="H1102" t="s">
        <v>20</v>
      </c>
      <c r="I1102" t="s">
        <v>19</v>
      </c>
      <c r="J1102" t="s">
        <v>329</v>
      </c>
      <c r="K1102">
        <v>18</v>
      </c>
      <c r="L1102">
        <v>2</v>
      </c>
      <c r="M1102">
        <v>0</v>
      </c>
      <c r="N1102">
        <v>0</v>
      </c>
    </row>
    <row r="1103" spans="1:14" x14ac:dyDescent="0.15">
      <c r="A1103" t="str">
        <f t="shared" si="19"/>
        <v>201950_30_4562342690043</v>
      </c>
      <c r="B1103">
        <v>201950</v>
      </c>
      <c r="C1103">
        <v>30</v>
      </c>
      <c r="D1103" t="s">
        <v>137</v>
      </c>
      <c r="E1103" s="9">
        <v>4562342690043</v>
      </c>
      <c r="F1103">
        <v>0</v>
      </c>
      <c r="G1103">
        <v>0</v>
      </c>
      <c r="H1103" t="s">
        <v>21</v>
      </c>
      <c r="I1103" t="s">
        <v>19</v>
      </c>
      <c r="J1103" t="s">
        <v>329</v>
      </c>
      <c r="K1103">
        <v>41</v>
      </c>
      <c r="L1103">
        <v>5</v>
      </c>
      <c r="M1103">
        <v>0</v>
      </c>
      <c r="N1103">
        <v>0</v>
      </c>
    </row>
    <row r="1104" spans="1:14" x14ac:dyDescent="0.15">
      <c r="A1104" t="str">
        <f t="shared" si="19"/>
        <v>201950_30_4562342690050</v>
      </c>
      <c r="B1104">
        <v>201950</v>
      </c>
      <c r="C1104">
        <v>30</v>
      </c>
      <c r="D1104" t="s">
        <v>137</v>
      </c>
      <c r="E1104" s="9">
        <v>4562342690050</v>
      </c>
      <c r="F1104">
        <v>0</v>
      </c>
      <c r="G1104">
        <v>0</v>
      </c>
      <c r="H1104" t="s">
        <v>22</v>
      </c>
      <c r="I1104" t="s">
        <v>19</v>
      </c>
      <c r="J1104" t="s">
        <v>329</v>
      </c>
      <c r="K1104">
        <v>17</v>
      </c>
      <c r="L1104">
        <v>2</v>
      </c>
      <c r="M1104">
        <v>0</v>
      </c>
      <c r="N1104">
        <v>0</v>
      </c>
    </row>
    <row r="1105" spans="1:14" x14ac:dyDescent="0.15">
      <c r="A1105" t="str">
        <f t="shared" si="19"/>
        <v>201950_30_4562342690067</v>
      </c>
      <c r="B1105">
        <v>201950</v>
      </c>
      <c r="C1105">
        <v>30</v>
      </c>
      <c r="D1105" t="s">
        <v>137</v>
      </c>
      <c r="E1105" s="9">
        <v>4562342690067</v>
      </c>
      <c r="F1105">
        <v>0</v>
      </c>
      <c r="G1105">
        <v>0</v>
      </c>
      <c r="H1105" t="s">
        <v>23</v>
      </c>
      <c r="I1105" t="s">
        <v>19</v>
      </c>
      <c r="J1105" t="s">
        <v>329</v>
      </c>
      <c r="K1105">
        <v>49</v>
      </c>
      <c r="L1105">
        <v>0</v>
      </c>
      <c r="M1105">
        <v>0</v>
      </c>
      <c r="N1105">
        <v>0</v>
      </c>
    </row>
    <row r="1106" spans="1:14" x14ac:dyDescent="0.15">
      <c r="A1106" t="str">
        <f t="shared" si="19"/>
        <v>201950_30_4562342690074</v>
      </c>
      <c r="B1106">
        <v>201950</v>
      </c>
      <c r="C1106">
        <v>30</v>
      </c>
      <c r="D1106" t="s">
        <v>137</v>
      </c>
      <c r="E1106" s="9">
        <v>4562342690074</v>
      </c>
      <c r="F1106">
        <v>0</v>
      </c>
      <c r="G1106">
        <v>0</v>
      </c>
      <c r="H1106" t="s">
        <v>24</v>
      </c>
      <c r="I1106" t="s">
        <v>19</v>
      </c>
      <c r="J1106" t="s">
        <v>329</v>
      </c>
      <c r="K1106">
        <v>41</v>
      </c>
      <c r="L1106">
        <v>8</v>
      </c>
      <c r="M1106">
        <v>0</v>
      </c>
      <c r="N1106">
        <v>0</v>
      </c>
    </row>
    <row r="1107" spans="1:14" x14ac:dyDescent="0.15">
      <c r="A1107" t="str">
        <f t="shared" si="19"/>
        <v>201950_30_4562342690081</v>
      </c>
      <c r="B1107">
        <v>201950</v>
      </c>
      <c r="C1107">
        <v>30</v>
      </c>
      <c r="D1107" t="s">
        <v>137</v>
      </c>
      <c r="E1107" s="9">
        <v>4562342690081</v>
      </c>
      <c r="F1107">
        <v>0</v>
      </c>
      <c r="G1107">
        <v>0</v>
      </c>
      <c r="H1107" t="s">
        <v>25</v>
      </c>
      <c r="I1107" t="s">
        <v>19</v>
      </c>
      <c r="J1107" t="s">
        <v>329</v>
      </c>
      <c r="K1107">
        <v>13</v>
      </c>
      <c r="L1107">
        <v>2</v>
      </c>
      <c r="M1107">
        <v>0</v>
      </c>
      <c r="N1107">
        <v>0</v>
      </c>
    </row>
    <row r="1108" spans="1:14" x14ac:dyDescent="0.15">
      <c r="A1108" t="str">
        <f t="shared" si="19"/>
        <v>201950_38_4562342690029</v>
      </c>
      <c r="B1108">
        <v>201950</v>
      </c>
      <c r="C1108">
        <v>38</v>
      </c>
      <c r="D1108" t="s">
        <v>138</v>
      </c>
      <c r="E1108" s="9">
        <v>4562342690029</v>
      </c>
      <c r="F1108">
        <v>0</v>
      </c>
      <c r="G1108">
        <v>0</v>
      </c>
      <c r="H1108" t="s">
        <v>18</v>
      </c>
      <c r="I1108" t="s">
        <v>19</v>
      </c>
      <c r="J1108" t="s">
        <v>329</v>
      </c>
      <c r="K1108">
        <v>34</v>
      </c>
      <c r="L1108">
        <v>6</v>
      </c>
      <c r="M1108">
        <v>0</v>
      </c>
      <c r="N1108">
        <v>0</v>
      </c>
    </row>
    <row r="1109" spans="1:14" x14ac:dyDescent="0.15">
      <c r="A1109" t="str">
        <f t="shared" si="19"/>
        <v>201950_38_4562342690036</v>
      </c>
      <c r="B1109">
        <v>201950</v>
      </c>
      <c r="C1109">
        <v>38</v>
      </c>
      <c r="D1109" t="s">
        <v>138</v>
      </c>
      <c r="E1109" s="9">
        <v>4562342690036</v>
      </c>
      <c r="F1109">
        <v>0</v>
      </c>
      <c r="G1109">
        <v>0</v>
      </c>
      <c r="H1109" t="s">
        <v>20</v>
      </c>
      <c r="I1109" t="s">
        <v>19</v>
      </c>
      <c r="J1109" t="s">
        <v>329</v>
      </c>
      <c r="K1109">
        <v>18</v>
      </c>
      <c r="L1109">
        <v>2</v>
      </c>
      <c r="M1109">
        <v>0</v>
      </c>
      <c r="N1109">
        <v>0</v>
      </c>
    </row>
    <row r="1110" spans="1:14" x14ac:dyDescent="0.15">
      <c r="A1110" t="str">
        <f t="shared" si="19"/>
        <v>201950_38_4562342690043</v>
      </c>
      <c r="B1110">
        <v>201950</v>
      </c>
      <c r="C1110">
        <v>38</v>
      </c>
      <c r="D1110" t="s">
        <v>138</v>
      </c>
      <c r="E1110" s="9">
        <v>4562342690043</v>
      </c>
      <c r="F1110">
        <v>0</v>
      </c>
      <c r="G1110">
        <v>0</v>
      </c>
      <c r="H1110" t="s">
        <v>21</v>
      </c>
      <c r="I1110" t="s">
        <v>19</v>
      </c>
      <c r="J1110" t="s">
        <v>329</v>
      </c>
      <c r="K1110">
        <v>45</v>
      </c>
      <c r="L1110">
        <v>5</v>
      </c>
      <c r="M1110">
        <v>0</v>
      </c>
      <c r="N1110">
        <v>0</v>
      </c>
    </row>
    <row r="1111" spans="1:14" x14ac:dyDescent="0.15">
      <c r="A1111" t="str">
        <f t="shared" si="19"/>
        <v>201950_38_4562342690050</v>
      </c>
      <c r="B1111">
        <v>201950</v>
      </c>
      <c r="C1111">
        <v>38</v>
      </c>
      <c r="D1111" t="s">
        <v>138</v>
      </c>
      <c r="E1111" s="9">
        <v>4562342690050</v>
      </c>
      <c r="F1111">
        <v>0</v>
      </c>
      <c r="G1111">
        <v>0</v>
      </c>
      <c r="H1111" t="s">
        <v>22</v>
      </c>
      <c r="I1111" t="s">
        <v>19</v>
      </c>
      <c r="J1111" t="s">
        <v>329</v>
      </c>
      <c r="K1111">
        <v>14</v>
      </c>
      <c r="L1111">
        <v>5</v>
      </c>
      <c r="M1111">
        <v>0</v>
      </c>
      <c r="N1111">
        <v>0</v>
      </c>
    </row>
    <row r="1112" spans="1:14" x14ac:dyDescent="0.15">
      <c r="A1112" t="str">
        <f t="shared" si="19"/>
        <v>201950_38_4562342690067</v>
      </c>
      <c r="B1112">
        <v>201950</v>
      </c>
      <c r="C1112">
        <v>38</v>
      </c>
      <c r="D1112" t="s">
        <v>138</v>
      </c>
      <c r="E1112" s="9">
        <v>4562342690067</v>
      </c>
      <c r="F1112">
        <v>0</v>
      </c>
      <c r="G1112">
        <v>0</v>
      </c>
      <c r="H1112" t="s">
        <v>23</v>
      </c>
      <c r="I1112" t="s">
        <v>19</v>
      </c>
      <c r="J1112" t="s">
        <v>329</v>
      </c>
      <c r="K1112">
        <v>45</v>
      </c>
      <c r="L1112">
        <v>3</v>
      </c>
      <c r="M1112">
        <v>0</v>
      </c>
      <c r="N1112">
        <v>0</v>
      </c>
    </row>
    <row r="1113" spans="1:14" x14ac:dyDescent="0.15">
      <c r="A1113" t="str">
        <f t="shared" ref="A1113:A1176" si="20">B1113&amp;"_"&amp;C1113&amp;"_"&amp;E1113</f>
        <v>201950_38_4562342690074</v>
      </c>
      <c r="B1113">
        <v>201950</v>
      </c>
      <c r="C1113">
        <v>38</v>
      </c>
      <c r="D1113" t="s">
        <v>138</v>
      </c>
      <c r="E1113" s="9">
        <v>4562342690074</v>
      </c>
      <c r="F1113">
        <v>0</v>
      </c>
      <c r="G1113">
        <v>0</v>
      </c>
      <c r="H1113" t="s">
        <v>24</v>
      </c>
      <c r="I1113" t="s">
        <v>19</v>
      </c>
      <c r="J1113" t="s">
        <v>329</v>
      </c>
      <c r="K1113">
        <v>33</v>
      </c>
      <c r="L1113">
        <v>5</v>
      </c>
      <c r="M1113">
        <v>0</v>
      </c>
      <c r="N1113">
        <v>0</v>
      </c>
    </row>
    <row r="1114" spans="1:14" x14ac:dyDescent="0.15">
      <c r="A1114" t="str">
        <f t="shared" si="20"/>
        <v>201950_38_4562342690081</v>
      </c>
      <c r="B1114">
        <v>201950</v>
      </c>
      <c r="C1114">
        <v>38</v>
      </c>
      <c r="D1114" t="s">
        <v>138</v>
      </c>
      <c r="E1114" s="9">
        <v>4562342690081</v>
      </c>
      <c r="F1114">
        <v>0</v>
      </c>
      <c r="G1114">
        <v>0</v>
      </c>
      <c r="H1114" t="s">
        <v>25</v>
      </c>
      <c r="I1114" t="s">
        <v>19</v>
      </c>
      <c r="J1114" t="s">
        <v>329</v>
      </c>
      <c r="K1114">
        <v>17</v>
      </c>
      <c r="L1114">
        <v>1</v>
      </c>
      <c r="M1114">
        <v>0</v>
      </c>
      <c r="N1114">
        <v>0</v>
      </c>
    </row>
    <row r="1115" spans="1:14" x14ac:dyDescent="0.15">
      <c r="A1115" t="str">
        <f t="shared" si="20"/>
        <v>201950_40_4562342690029</v>
      </c>
      <c r="B1115">
        <v>201950</v>
      </c>
      <c r="C1115">
        <v>40</v>
      </c>
      <c r="D1115" t="s">
        <v>139</v>
      </c>
      <c r="E1115" s="9">
        <v>4562342690029</v>
      </c>
      <c r="F1115">
        <v>0</v>
      </c>
      <c r="G1115">
        <v>0</v>
      </c>
      <c r="H1115" t="s">
        <v>18</v>
      </c>
      <c r="I1115" t="s">
        <v>19</v>
      </c>
      <c r="J1115" t="s">
        <v>329</v>
      </c>
      <c r="K1115">
        <v>28</v>
      </c>
      <c r="L1115">
        <v>6</v>
      </c>
      <c r="M1115">
        <v>0</v>
      </c>
      <c r="N1115">
        <v>0</v>
      </c>
    </row>
    <row r="1116" spans="1:14" x14ac:dyDescent="0.15">
      <c r="A1116" t="str">
        <f t="shared" si="20"/>
        <v>201950_40_4562342690036</v>
      </c>
      <c r="B1116">
        <v>201950</v>
      </c>
      <c r="C1116">
        <v>40</v>
      </c>
      <c r="D1116" t="s">
        <v>139</v>
      </c>
      <c r="E1116" s="9">
        <v>4562342690036</v>
      </c>
      <c r="F1116">
        <v>0</v>
      </c>
      <c r="G1116">
        <v>0</v>
      </c>
      <c r="H1116" t="s">
        <v>20</v>
      </c>
      <c r="I1116" t="s">
        <v>19</v>
      </c>
      <c r="J1116" t="s">
        <v>329</v>
      </c>
      <c r="K1116">
        <v>15</v>
      </c>
      <c r="L1116">
        <v>2</v>
      </c>
      <c r="M1116">
        <v>0</v>
      </c>
      <c r="N1116">
        <v>0</v>
      </c>
    </row>
    <row r="1117" spans="1:14" x14ac:dyDescent="0.15">
      <c r="A1117" t="str">
        <f t="shared" si="20"/>
        <v>201950_40_4562342690043</v>
      </c>
      <c r="B1117">
        <v>201950</v>
      </c>
      <c r="C1117">
        <v>40</v>
      </c>
      <c r="D1117" t="s">
        <v>139</v>
      </c>
      <c r="E1117" s="9">
        <v>4562342690043</v>
      </c>
      <c r="F1117">
        <v>0</v>
      </c>
      <c r="G1117">
        <v>0</v>
      </c>
      <c r="H1117" t="s">
        <v>21</v>
      </c>
      <c r="I1117" t="s">
        <v>19</v>
      </c>
      <c r="J1117" t="s">
        <v>329</v>
      </c>
      <c r="K1117">
        <v>38</v>
      </c>
      <c r="L1117">
        <v>6</v>
      </c>
      <c r="M1117">
        <v>0</v>
      </c>
      <c r="N1117">
        <v>0</v>
      </c>
    </row>
    <row r="1118" spans="1:14" x14ac:dyDescent="0.15">
      <c r="A1118" t="str">
        <f t="shared" si="20"/>
        <v>201950_40_4562342690050</v>
      </c>
      <c r="B1118">
        <v>201950</v>
      </c>
      <c r="C1118">
        <v>40</v>
      </c>
      <c r="D1118" t="s">
        <v>139</v>
      </c>
      <c r="E1118" s="9">
        <v>4562342690050</v>
      </c>
      <c r="F1118">
        <v>0</v>
      </c>
      <c r="G1118">
        <v>0</v>
      </c>
      <c r="H1118" t="s">
        <v>22</v>
      </c>
      <c r="I1118" t="s">
        <v>19</v>
      </c>
      <c r="J1118" t="s">
        <v>329</v>
      </c>
      <c r="K1118">
        <v>17</v>
      </c>
      <c r="L1118">
        <v>0</v>
      </c>
      <c r="M1118">
        <v>0</v>
      </c>
      <c r="N1118">
        <v>0</v>
      </c>
    </row>
    <row r="1119" spans="1:14" x14ac:dyDescent="0.15">
      <c r="A1119" t="str">
        <f t="shared" si="20"/>
        <v>201950_40_4562342690067</v>
      </c>
      <c r="B1119">
        <v>201950</v>
      </c>
      <c r="C1119">
        <v>40</v>
      </c>
      <c r="D1119" t="s">
        <v>139</v>
      </c>
      <c r="E1119" s="9">
        <v>4562342690067</v>
      </c>
      <c r="F1119">
        <v>0</v>
      </c>
      <c r="G1119">
        <v>0</v>
      </c>
      <c r="H1119" t="s">
        <v>23</v>
      </c>
      <c r="I1119" t="s">
        <v>19</v>
      </c>
      <c r="J1119" t="s">
        <v>329</v>
      </c>
      <c r="K1119">
        <v>44</v>
      </c>
      <c r="L1119">
        <v>3</v>
      </c>
      <c r="M1119">
        <v>0</v>
      </c>
      <c r="N1119">
        <v>0</v>
      </c>
    </row>
    <row r="1120" spans="1:14" x14ac:dyDescent="0.15">
      <c r="A1120" t="str">
        <f t="shared" si="20"/>
        <v>201950_40_4562342690074</v>
      </c>
      <c r="B1120">
        <v>201950</v>
      </c>
      <c r="C1120">
        <v>40</v>
      </c>
      <c r="D1120" t="s">
        <v>139</v>
      </c>
      <c r="E1120" s="9">
        <v>4562342690074</v>
      </c>
      <c r="F1120">
        <v>0</v>
      </c>
      <c r="G1120">
        <v>0</v>
      </c>
      <c r="H1120" t="s">
        <v>24</v>
      </c>
      <c r="I1120" t="s">
        <v>19</v>
      </c>
      <c r="J1120" t="s">
        <v>329</v>
      </c>
      <c r="K1120">
        <v>39</v>
      </c>
      <c r="L1120">
        <v>4</v>
      </c>
      <c r="M1120">
        <v>0</v>
      </c>
      <c r="N1120">
        <v>0</v>
      </c>
    </row>
    <row r="1121" spans="1:14" x14ac:dyDescent="0.15">
      <c r="A1121" t="str">
        <f t="shared" si="20"/>
        <v>201950_40_4562342690081</v>
      </c>
      <c r="B1121">
        <v>201950</v>
      </c>
      <c r="C1121">
        <v>40</v>
      </c>
      <c r="D1121" t="s">
        <v>139</v>
      </c>
      <c r="E1121" s="9">
        <v>4562342690081</v>
      </c>
      <c r="F1121">
        <v>0</v>
      </c>
      <c r="G1121">
        <v>0</v>
      </c>
      <c r="H1121" t="s">
        <v>25</v>
      </c>
      <c r="I1121" t="s">
        <v>19</v>
      </c>
      <c r="J1121" t="s">
        <v>329</v>
      </c>
      <c r="K1121">
        <v>15</v>
      </c>
      <c r="L1121">
        <v>1</v>
      </c>
      <c r="M1121">
        <v>0</v>
      </c>
      <c r="N1121">
        <v>0</v>
      </c>
    </row>
    <row r="1122" spans="1:14" x14ac:dyDescent="0.15">
      <c r="A1122" t="str">
        <f t="shared" si="20"/>
        <v>201950_62_4562342690029</v>
      </c>
      <c r="B1122">
        <v>201950</v>
      </c>
      <c r="C1122">
        <v>62</v>
      </c>
      <c r="D1122" t="s">
        <v>140</v>
      </c>
      <c r="E1122" s="9">
        <v>4562342690029</v>
      </c>
      <c r="F1122">
        <v>0</v>
      </c>
      <c r="G1122">
        <v>0</v>
      </c>
      <c r="H1122" t="s">
        <v>18</v>
      </c>
      <c r="I1122" t="s">
        <v>19</v>
      </c>
      <c r="J1122" t="s">
        <v>329</v>
      </c>
      <c r="K1122">
        <v>24</v>
      </c>
      <c r="L1122">
        <v>4</v>
      </c>
      <c r="M1122">
        <v>0</v>
      </c>
      <c r="N1122">
        <v>0</v>
      </c>
    </row>
    <row r="1123" spans="1:14" x14ac:dyDescent="0.15">
      <c r="A1123" t="str">
        <f t="shared" si="20"/>
        <v>201950_62_4562342690036</v>
      </c>
      <c r="B1123">
        <v>201950</v>
      </c>
      <c r="C1123">
        <v>62</v>
      </c>
      <c r="D1123" t="s">
        <v>140</v>
      </c>
      <c r="E1123" s="9">
        <v>4562342690036</v>
      </c>
      <c r="F1123">
        <v>0</v>
      </c>
      <c r="G1123">
        <v>0</v>
      </c>
      <c r="H1123" t="s">
        <v>20</v>
      </c>
      <c r="I1123" t="s">
        <v>19</v>
      </c>
      <c r="J1123" t="s">
        <v>329</v>
      </c>
      <c r="K1123">
        <v>16</v>
      </c>
      <c r="L1123">
        <v>1</v>
      </c>
      <c r="M1123">
        <v>0</v>
      </c>
      <c r="N1123">
        <v>0</v>
      </c>
    </row>
    <row r="1124" spans="1:14" x14ac:dyDescent="0.15">
      <c r="A1124" t="str">
        <f t="shared" si="20"/>
        <v>201950_62_4562342690043</v>
      </c>
      <c r="B1124">
        <v>201950</v>
      </c>
      <c r="C1124">
        <v>62</v>
      </c>
      <c r="D1124" t="s">
        <v>140</v>
      </c>
      <c r="E1124" s="9">
        <v>4562342690043</v>
      </c>
      <c r="F1124">
        <v>0</v>
      </c>
      <c r="G1124">
        <v>0</v>
      </c>
      <c r="H1124" t="s">
        <v>21</v>
      </c>
      <c r="I1124" t="s">
        <v>19</v>
      </c>
      <c r="J1124" t="s">
        <v>329</v>
      </c>
      <c r="K1124">
        <v>41</v>
      </c>
      <c r="L1124">
        <v>5</v>
      </c>
      <c r="M1124">
        <v>0</v>
      </c>
      <c r="N1124">
        <v>0</v>
      </c>
    </row>
    <row r="1125" spans="1:14" x14ac:dyDescent="0.15">
      <c r="A1125" t="str">
        <f t="shared" si="20"/>
        <v>201950_62_4562342690050</v>
      </c>
      <c r="B1125">
        <v>201950</v>
      </c>
      <c r="C1125">
        <v>62</v>
      </c>
      <c r="D1125" t="s">
        <v>140</v>
      </c>
      <c r="E1125" s="9">
        <v>4562342690050</v>
      </c>
      <c r="F1125">
        <v>0</v>
      </c>
      <c r="G1125">
        <v>0</v>
      </c>
      <c r="H1125" t="s">
        <v>22</v>
      </c>
      <c r="I1125" t="s">
        <v>19</v>
      </c>
      <c r="J1125" t="s">
        <v>329</v>
      </c>
      <c r="K1125">
        <v>15</v>
      </c>
      <c r="L1125">
        <v>2</v>
      </c>
      <c r="M1125">
        <v>0</v>
      </c>
      <c r="N1125">
        <v>0</v>
      </c>
    </row>
    <row r="1126" spans="1:14" x14ac:dyDescent="0.15">
      <c r="A1126" t="str">
        <f t="shared" si="20"/>
        <v>201950_62_4562342690067</v>
      </c>
      <c r="B1126">
        <v>201950</v>
      </c>
      <c r="C1126">
        <v>62</v>
      </c>
      <c r="D1126" t="s">
        <v>140</v>
      </c>
      <c r="E1126" s="9">
        <v>4562342690067</v>
      </c>
      <c r="F1126">
        <v>0</v>
      </c>
      <c r="G1126">
        <v>0</v>
      </c>
      <c r="H1126" t="s">
        <v>23</v>
      </c>
      <c r="I1126" t="s">
        <v>19</v>
      </c>
      <c r="J1126" t="s">
        <v>329</v>
      </c>
      <c r="K1126">
        <v>42</v>
      </c>
      <c r="L1126">
        <v>1</v>
      </c>
      <c r="M1126">
        <v>0</v>
      </c>
      <c r="N1126">
        <v>0</v>
      </c>
    </row>
    <row r="1127" spans="1:14" x14ac:dyDescent="0.15">
      <c r="A1127" t="str">
        <f t="shared" si="20"/>
        <v>201950_62_4562342690074</v>
      </c>
      <c r="B1127">
        <v>201950</v>
      </c>
      <c r="C1127">
        <v>62</v>
      </c>
      <c r="D1127" t="s">
        <v>140</v>
      </c>
      <c r="E1127" s="9">
        <v>4562342690074</v>
      </c>
      <c r="F1127">
        <v>0</v>
      </c>
      <c r="G1127">
        <v>0</v>
      </c>
      <c r="H1127" t="s">
        <v>24</v>
      </c>
      <c r="I1127" t="s">
        <v>19</v>
      </c>
      <c r="J1127" t="s">
        <v>329</v>
      </c>
      <c r="K1127">
        <v>37</v>
      </c>
      <c r="L1127">
        <v>9</v>
      </c>
      <c r="M1127">
        <v>0</v>
      </c>
      <c r="N1127">
        <v>0</v>
      </c>
    </row>
    <row r="1128" spans="1:14" x14ac:dyDescent="0.15">
      <c r="A1128" t="str">
        <f t="shared" si="20"/>
        <v>201950_62_4562342690081</v>
      </c>
      <c r="B1128">
        <v>201950</v>
      </c>
      <c r="C1128">
        <v>62</v>
      </c>
      <c r="D1128" t="s">
        <v>140</v>
      </c>
      <c r="E1128" s="9">
        <v>4562342690081</v>
      </c>
      <c r="F1128">
        <v>0</v>
      </c>
      <c r="G1128">
        <v>0</v>
      </c>
      <c r="H1128" t="s">
        <v>25</v>
      </c>
      <c r="I1128" t="s">
        <v>19</v>
      </c>
      <c r="J1128" t="s">
        <v>329</v>
      </c>
      <c r="K1128">
        <v>12</v>
      </c>
      <c r="L1128">
        <v>1</v>
      </c>
      <c r="M1128">
        <v>0</v>
      </c>
      <c r="N1128">
        <v>0</v>
      </c>
    </row>
    <row r="1129" spans="1:14" x14ac:dyDescent="0.15">
      <c r="A1129" t="str">
        <f t="shared" si="20"/>
        <v>201950_68_4562342690029</v>
      </c>
      <c r="B1129">
        <v>201950</v>
      </c>
      <c r="C1129">
        <v>68</v>
      </c>
      <c r="D1129" t="s">
        <v>141</v>
      </c>
      <c r="E1129" s="9">
        <v>4562342690029</v>
      </c>
      <c r="F1129">
        <v>0</v>
      </c>
      <c r="G1129">
        <v>0</v>
      </c>
      <c r="H1129" t="s">
        <v>18</v>
      </c>
      <c r="I1129" t="s">
        <v>19</v>
      </c>
      <c r="J1129" t="s">
        <v>329</v>
      </c>
      <c r="K1129">
        <v>31</v>
      </c>
      <c r="L1129">
        <v>9</v>
      </c>
      <c r="M1129">
        <v>0</v>
      </c>
      <c r="N1129">
        <v>0</v>
      </c>
    </row>
    <row r="1130" spans="1:14" x14ac:dyDescent="0.15">
      <c r="A1130" t="str">
        <f t="shared" si="20"/>
        <v>201950_68_4562342690036</v>
      </c>
      <c r="B1130">
        <v>201950</v>
      </c>
      <c r="C1130">
        <v>68</v>
      </c>
      <c r="D1130" t="s">
        <v>141</v>
      </c>
      <c r="E1130" s="9">
        <v>4562342690036</v>
      </c>
      <c r="F1130">
        <v>0</v>
      </c>
      <c r="G1130">
        <v>0</v>
      </c>
      <c r="H1130" t="s">
        <v>20</v>
      </c>
      <c r="I1130" t="s">
        <v>19</v>
      </c>
      <c r="J1130" t="s">
        <v>329</v>
      </c>
      <c r="K1130">
        <v>20</v>
      </c>
      <c r="L1130">
        <v>0</v>
      </c>
      <c r="M1130">
        <v>0</v>
      </c>
      <c r="N1130">
        <v>0</v>
      </c>
    </row>
    <row r="1131" spans="1:14" x14ac:dyDescent="0.15">
      <c r="A1131" t="str">
        <f t="shared" si="20"/>
        <v>201950_68_4562342690043</v>
      </c>
      <c r="B1131">
        <v>201950</v>
      </c>
      <c r="C1131">
        <v>68</v>
      </c>
      <c r="D1131" t="s">
        <v>141</v>
      </c>
      <c r="E1131" s="9">
        <v>4562342690043</v>
      </c>
      <c r="F1131">
        <v>0</v>
      </c>
      <c r="G1131">
        <v>0</v>
      </c>
      <c r="H1131" t="s">
        <v>21</v>
      </c>
      <c r="I1131" t="s">
        <v>19</v>
      </c>
      <c r="J1131" t="s">
        <v>329</v>
      </c>
      <c r="K1131">
        <v>46</v>
      </c>
      <c r="L1131">
        <v>4</v>
      </c>
      <c r="M1131">
        <v>0</v>
      </c>
      <c r="N1131">
        <v>0</v>
      </c>
    </row>
    <row r="1132" spans="1:14" x14ac:dyDescent="0.15">
      <c r="A1132" t="str">
        <f t="shared" si="20"/>
        <v>201950_68_4562342690050</v>
      </c>
      <c r="B1132">
        <v>201950</v>
      </c>
      <c r="C1132">
        <v>68</v>
      </c>
      <c r="D1132" t="s">
        <v>141</v>
      </c>
      <c r="E1132" s="9">
        <v>4562342690050</v>
      </c>
      <c r="F1132">
        <v>0</v>
      </c>
      <c r="G1132">
        <v>0</v>
      </c>
      <c r="H1132" t="s">
        <v>22</v>
      </c>
      <c r="I1132" t="s">
        <v>19</v>
      </c>
      <c r="J1132" t="s">
        <v>329</v>
      </c>
      <c r="K1132">
        <v>16</v>
      </c>
      <c r="L1132">
        <v>4</v>
      </c>
      <c r="M1132">
        <v>0</v>
      </c>
      <c r="N1132">
        <v>0</v>
      </c>
    </row>
    <row r="1133" spans="1:14" x14ac:dyDescent="0.15">
      <c r="A1133" t="str">
        <f t="shared" si="20"/>
        <v>201950_68_4562342690067</v>
      </c>
      <c r="B1133">
        <v>201950</v>
      </c>
      <c r="C1133">
        <v>68</v>
      </c>
      <c r="D1133" t="s">
        <v>141</v>
      </c>
      <c r="E1133" s="9">
        <v>4562342690067</v>
      </c>
      <c r="F1133">
        <v>0</v>
      </c>
      <c r="G1133">
        <v>0</v>
      </c>
      <c r="H1133" t="s">
        <v>23</v>
      </c>
      <c r="I1133" t="s">
        <v>19</v>
      </c>
      <c r="J1133" t="s">
        <v>329</v>
      </c>
      <c r="K1133">
        <v>46</v>
      </c>
      <c r="L1133">
        <v>4</v>
      </c>
      <c r="M1133">
        <v>0</v>
      </c>
      <c r="N1133">
        <v>0</v>
      </c>
    </row>
    <row r="1134" spans="1:14" x14ac:dyDescent="0.15">
      <c r="A1134" t="str">
        <f t="shared" si="20"/>
        <v>201950_68_4562342690074</v>
      </c>
      <c r="B1134">
        <v>201950</v>
      </c>
      <c r="C1134">
        <v>68</v>
      </c>
      <c r="D1134" t="s">
        <v>141</v>
      </c>
      <c r="E1134" s="9">
        <v>4562342690074</v>
      </c>
      <c r="F1134">
        <v>0</v>
      </c>
      <c r="G1134">
        <v>0</v>
      </c>
      <c r="H1134" t="s">
        <v>24</v>
      </c>
      <c r="I1134" t="s">
        <v>19</v>
      </c>
      <c r="J1134" t="s">
        <v>329</v>
      </c>
      <c r="K1134">
        <v>47</v>
      </c>
      <c r="L1134">
        <v>3</v>
      </c>
      <c r="M1134">
        <v>0</v>
      </c>
      <c r="N1134">
        <v>0</v>
      </c>
    </row>
    <row r="1135" spans="1:14" x14ac:dyDescent="0.15">
      <c r="A1135" t="str">
        <f t="shared" si="20"/>
        <v>201950_68_4562342690081</v>
      </c>
      <c r="B1135">
        <v>201950</v>
      </c>
      <c r="C1135">
        <v>68</v>
      </c>
      <c r="D1135" t="s">
        <v>141</v>
      </c>
      <c r="E1135" s="9">
        <v>4562342690081</v>
      </c>
      <c r="F1135">
        <v>0</v>
      </c>
      <c r="G1135">
        <v>0</v>
      </c>
      <c r="H1135" t="s">
        <v>25</v>
      </c>
      <c r="I1135" t="s">
        <v>19</v>
      </c>
      <c r="J1135" t="s">
        <v>329</v>
      </c>
      <c r="K1135">
        <v>20</v>
      </c>
      <c r="L1135">
        <v>0</v>
      </c>
      <c r="M1135">
        <v>0</v>
      </c>
      <c r="N1135">
        <v>0</v>
      </c>
    </row>
    <row r="1136" spans="1:14" x14ac:dyDescent="0.15">
      <c r="A1136" t="str">
        <f t="shared" si="20"/>
        <v>201950_72_4562342690029</v>
      </c>
      <c r="B1136">
        <v>201950</v>
      </c>
      <c r="C1136">
        <v>72</v>
      </c>
      <c r="D1136" t="s">
        <v>142</v>
      </c>
      <c r="E1136" s="9">
        <v>4562342690029</v>
      </c>
      <c r="F1136">
        <v>0</v>
      </c>
      <c r="G1136">
        <v>0</v>
      </c>
      <c r="H1136" t="s">
        <v>18</v>
      </c>
      <c r="I1136" t="s">
        <v>19</v>
      </c>
      <c r="J1136" t="s">
        <v>329</v>
      </c>
      <c r="K1136">
        <v>30</v>
      </c>
      <c r="L1136">
        <v>1</v>
      </c>
      <c r="M1136">
        <v>0</v>
      </c>
      <c r="N1136">
        <v>0</v>
      </c>
    </row>
    <row r="1137" spans="1:14" x14ac:dyDescent="0.15">
      <c r="A1137" t="str">
        <f t="shared" si="20"/>
        <v>201950_72_4562342690036</v>
      </c>
      <c r="B1137">
        <v>201950</v>
      </c>
      <c r="C1137">
        <v>72</v>
      </c>
      <c r="D1137" t="s">
        <v>142</v>
      </c>
      <c r="E1137" s="9">
        <v>4562342690036</v>
      </c>
      <c r="F1137">
        <v>0</v>
      </c>
      <c r="G1137">
        <v>0</v>
      </c>
      <c r="H1137" t="s">
        <v>20</v>
      </c>
      <c r="I1137" t="s">
        <v>19</v>
      </c>
      <c r="J1137" t="s">
        <v>329</v>
      </c>
      <c r="K1137">
        <v>4</v>
      </c>
      <c r="L1137">
        <v>1</v>
      </c>
      <c r="M1137">
        <v>0</v>
      </c>
      <c r="N1137">
        <v>0</v>
      </c>
    </row>
    <row r="1138" spans="1:14" x14ac:dyDescent="0.15">
      <c r="A1138" t="str">
        <f t="shared" si="20"/>
        <v>201950_72_4562342690043</v>
      </c>
      <c r="B1138">
        <v>201950</v>
      </c>
      <c r="C1138">
        <v>72</v>
      </c>
      <c r="D1138" t="s">
        <v>142</v>
      </c>
      <c r="E1138" s="9">
        <v>4562342690043</v>
      </c>
      <c r="F1138">
        <v>0</v>
      </c>
      <c r="G1138">
        <v>0</v>
      </c>
      <c r="H1138" t="s">
        <v>21</v>
      </c>
      <c r="I1138" t="s">
        <v>19</v>
      </c>
      <c r="J1138" t="s">
        <v>329</v>
      </c>
      <c r="K1138">
        <v>31</v>
      </c>
      <c r="L1138">
        <v>4</v>
      </c>
      <c r="M1138">
        <v>0</v>
      </c>
      <c r="N1138">
        <v>0</v>
      </c>
    </row>
    <row r="1139" spans="1:14" x14ac:dyDescent="0.15">
      <c r="A1139" t="str">
        <f t="shared" si="20"/>
        <v>201950_72_4562342690050</v>
      </c>
      <c r="B1139">
        <v>201950</v>
      </c>
      <c r="C1139">
        <v>72</v>
      </c>
      <c r="D1139" t="s">
        <v>142</v>
      </c>
      <c r="E1139" s="9">
        <v>4562342690050</v>
      </c>
      <c r="F1139">
        <v>0</v>
      </c>
      <c r="G1139">
        <v>0</v>
      </c>
      <c r="H1139" t="s">
        <v>22</v>
      </c>
      <c r="I1139" t="s">
        <v>19</v>
      </c>
      <c r="J1139" t="s">
        <v>329</v>
      </c>
      <c r="K1139">
        <v>0</v>
      </c>
      <c r="L1139">
        <v>0</v>
      </c>
      <c r="M1139">
        <v>0</v>
      </c>
      <c r="N1139">
        <v>0</v>
      </c>
    </row>
    <row r="1140" spans="1:14" x14ac:dyDescent="0.15">
      <c r="A1140" t="str">
        <f t="shared" si="20"/>
        <v>201950_72_4562342690067</v>
      </c>
      <c r="B1140">
        <v>201950</v>
      </c>
      <c r="C1140">
        <v>72</v>
      </c>
      <c r="D1140" t="s">
        <v>142</v>
      </c>
      <c r="E1140" s="9">
        <v>4562342690067</v>
      </c>
      <c r="F1140">
        <v>0</v>
      </c>
      <c r="G1140">
        <v>0</v>
      </c>
      <c r="H1140" t="s">
        <v>23</v>
      </c>
      <c r="I1140" t="s">
        <v>19</v>
      </c>
      <c r="J1140" t="s">
        <v>329</v>
      </c>
      <c r="K1140">
        <v>22</v>
      </c>
      <c r="L1140">
        <v>1</v>
      </c>
      <c r="M1140">
        <v>0</v>
      </c>
      <c r="N1140">
        <v>0</v>
      </c>
    </row>
    <row r="1141" spans="1:14" x14ac:dyDescent="0.15">
      <c r="A1141" t="str">
        <f t="shared" si="20"/>
        <v>201950_72_4562342690074</v>
      </c>
      <c r="B1141">
        <v>201950</v>
      </c>
      <c r="C1141">
        <v>72</v>
      </c>
      <c r="D1141" t="s">
        <v>142</v>
      </c>
      <c r="E1141" s="9">
        <v>4562342690074</v>
      </c>
      <c r="F1141">
        <v>0</v>
      </c>
      <c r="G1141">
        <v>0</v>
      </c>
      <c r="H1141" t="s">
        <v>24</v>
      </c>
      <c r="I1141" t="s">
        <v>19</v>
      </c>
      <c r="J1141" t="s">
        <v>329</v>
      </c>
      <c r="K1141">
        <v>34</v>
      </c>
      <c r="L1141">
        <v>6</v>
      </c>
      <c r="M1141">
        <v>0</v>
      </c>
      <c r="N1141">
        <v>0</v>
      </c>
    </row>
    <row r="1142" spans="1:14" x14ac:dyDescent="0.15">
      <c r="A1142" t="str">
        <f t="shared" si="20"/>
        <v>201950_72_4562342690081</v>
      </c>
      <c r="B1142">
        <v>201950</v>
      </c>
      <c r="C1142">
        <v>72</v>
      </c>
      <c r="D1142" t="s">
        <v>142</v>
      </c>
      <c r="E1142" s="9">
        <v>4562342690081</v>
      </c>
      <c r="F1142">
        <v>0</v>
      </c>
      <c r="G1142">
        <v>0</v>
      </c>
      <c r="H1142" t="s">
        <v>25</v>
      </c>
      <c r="I1142" t="s">
        <v>19</v>
      </c>
      <c r="J1142" t="s">
        <v>329</v>
      </c>
      <c r="K1142">
        <v>12</v>
      </c>
      <c r="L1142">
        <v>0</v>
      </c>
      <c r="M1142">
        <v>0</v>
      </c>
      <c r="N1142">
        <v>0</v>
      </c>
    </row>
    <row r="1143" spans="1:14" x14ac:dyDescent="0.15">
      <c r="A1143" t="str">
        <f t="shared" si="20"/>
        <v>201950_74_4562342690029</v>
      </c>
      <c r="B1143">
        <v>201950</v>
      </c>
      <c r="C1143">
        <v>74</v>
      </c>
      <c r="D1143" t="s">
        <v>143</v>
      </c>
      <c r="E1143" s="9">
        <v>4562342690029</v>
      </c>
      <c r="F1143">
        <v>0</v>
      </c>
      <c r="G1143">
        <v>0</v>
      </c>
      <c r="H1143" t="s">
        <v>18</v>
      </c>
      <c r="I1143" t="s">
        <v>19</v>
      </c>
      <c r="J1143" t="s">
        <v>329</v>
      </c>
      <c r="K1143">
        <v>37</v>
      </c>
      <c r="L1143">
        <v>1</v>
      </c>
      <c r="M1143">
        <v>0</v>
      </c>
      <c r="N1143">
        <v>0</v>
      </c>
    </row>
    <row r="1144" spans="1:14" x14ac:dyDescent="0.15">
      <c r="A1144" t="str">
        <f t="shared" si="20"/>
        <v>201950_74_4562342690036</v>
      </c>
      <c r="B1144">
        <v>201950</v>
      </c>
      <c r="C1144">
        <v>74</v>
      </c>
      <c r="D1144" t="s">
        <v>143</v>
      </c>
      <c r="E1144" s="9">
        <v>4562342690036</v>
      </c>
      <c r="F1144">
        <v>0</v>
      </c>
      <c r="G1144">
        <v>0</v>
      </c>
      <c r="H1144" t="s">
        <v>20</v>
      </c>
      <c r="I1144" t="s">
        <v>19</v>
      </c>
      <c r="J1144" t="s">
        <v>329</v>
      </c>
      <c r="K1144">
        <v>20</v>
      </c>
      <c r="L1144">
        <v>0</v>
      </c>
      <c r="M1144">
        <v>0</v>
      </c>
      <c r="N1144">
        <v>0</v>
      </c>
    </row>
    <row r="1145" spans="1:14" x14ac:dyDescent="0.15">
      <c r="A1145" t="str">
        <f t="shared" si="20"/>
        <v>201950_74_4562342690043</v>
      </c>
      <c r="B1145">
        <v>201950</v>
      </c>
      <c r="C1145">
        <v>74</v>
      </c>
      <c r="D1145" t="s">
        <v>143</v>
      </c>
      <c r="E1145" s="9">
        <v>4562342690043</v>
      </c>
      <c r="F1145">
        <v>0</v>
      </c>
      <c r="G1145">
        <v>0</v>
      </c>
      <c r="H1145" t="s">
        <v>21</v>
      </c>
      <c r="I1145" t="s">
        <v>19</v>
      </c>
      <c r="J1145" t="s">
        <v>329</v>
      </c>
      <c r="K1145">
        <v>48</v>
      </c>
      <c r="L1145">
        <v>1</v>
      </c>
      <c r="M1145">
        <v>0</v>
      </c>
      <c r="N1145">
        <v>0</v>
      </c>
    </row>
    <row r="1146" spans="1:14" x14ac:dyDescent="0.15">
      <c r="A1146" t="str">
        <f t="shared" si="20"/>
        <v>201950_74_4562342690050</v>
      </c>
      <c r="B1146">
        <v>201950</v>
      </c>
      <c r="C1146">
        <v>74</v>
      </c>
      <c r="D1146" t="s">
        <v>143</v>
      </c>
      <c r="E1146" s="9">
        <v>4562342690050</v>
      </c>
      <c r="F1146">
        <v>0</v>
      </c>
      <c r="G1146">
        <v>0</v>
      </c>
      <c r="H1146" t="s">
        <v>22</v>
      </c>
      <c r="I1146" t="s">
        <v>19</v>
      </c>
      <c r="J1146" t="s">
        <v>329</v>
      </c>
      <c r="K1146">
        <v>18</v>
      </c>
      <c r="L1146">
        <v>0</v>
      </c>
      <c r="M1146">
        <v>0</v>
      </c>
      <c r="N1146">
        <v>0</v>
      </c>
    </row>
    <row r="1147" spans="1:14" x14ac:dyDescent="0.15">
      <c r="A1147" t="str">
        <f t="shared" si="20"/>
        <v>201950_74_4562342690067</v>
      </c>
      <c r="B1147">
        <v>201950</v>
      </c>
      <c r="C1147">
        <v>74</v>
      </c>
      <c r="D1147" t="s">
        <v>143</v>
      </c>
      <c r="E1147" s="9">
        <v>4562342690067</v>
      </c>
      <c r="F1147">
        <v>0</v>
      </c>
      <c r="G1147">
        <v>0</v>
      </c>
      <c r="H1147" t="s">
        <v>23</v>
      </c>
      <c r="I1147" t="s">
        <v>19</v>
      </c>
      <c r="J1147" t="s">
        <v>329</v>
      </c>
      <c r="K1147">
        <v>48</v>
      </c>
      <c r="L1147">
        <v>0</v>
      </c>
      <c r="M1147">
        <v>0</v>
      </c>
      <c r="N1147">
        <v>0</v>
      </c>
    </row>
    <row r="1148" spans="1:14" x14ac:dyDescent="0.15">
      <c r="A1148" t="str">
        <f t="shared" si="20"/>
        <v>201950_74_4562342690074</v>
      </c>
      <c r="B1148">
        <v>201950</v>
      </c>
      <c r="C1148">
        <v>74</v>
      </c>
      <c r="D1148" t="s">
        <v>143</v>
      </c>
      <c r="E1148" s="9">
        <v>4562342690074</v>
      </c>
      <c r="F1148">
        <v>0</v>
      </c>
      <c r="G1148">
        <v>0</v>
      </c>
      <c r="H1148" t="s">
        <v>24</v>
      </c>
      <c r="I1148" t="s">
        <v>19</v>
      </c>
      <c r="J1148" t="s">
        <v>329</v>
      </c>
      <c r="K1148">
        <v>47</v>
      </c>
      <c r="L1148">
        <v>0</v>
      </c>
      <c r="M1148">
        <v>0</v>
      </c>
      <c r="N1148">
        <v>0</v>
      </c>
    </row>
    <row r="1149" spans="1:14" x14ac:dyDescent="0.15">
      <c r="A1149" t="str">
        <f t="shared" si="20"/>
        <v>201950_74_4562342690081</v>
      </c>
      <c r="B1149">
        <v>201950</v>
      </c>
      <c r="C1149">
        <v>74</v>
      </c>
      <c r="D1149" t="s">
        <v>143</v>
      </c>
      <c r="E1149" s="9">
        <v>4562342690081</v>
      </c>
      <c r="F1149">
        <v>0</v>
      </c>
      <c r="G1149">
        <v>0</v>
      </c>
      <c r="H1149" t="s">
        <v>25</v>
      </c>
      <c r="I1149" t="s">
        <v>19</v>
      </c>
      <c r="J1149" t="s">
        <v>329</v>
      </c>
      <c r="K1149">
        <v>19</v>
      </c>
      <c r="L1149">
        <v>0</v>
      </c>
      <c r="M1149">
        <v>0</v>
      </c>
      <c r="N1149">
        <v>0</v>
      </c>
    </row>
    <row r="1150" spans="1:14" x14ac:dyDescent="0.15">
      <c r="A1150" t="str">
        <f t="shared" si="20"/>
        <v>201950_85_4562342690029</v>
      </c>
      <c r="B1150">
        <v>201950</v>
      </c>
      <c r="C1150">
        <v>85</v>
      </c>
      <c r="D1150" t="s">
        <v>144</v>
      </c>
      <c r="E1150" s="9">
        <v>4562342690029</v>
      </c>
      <c r="F1150">
        <v>0</v>
      </c>
      <c r="G1150">
        <v>0</v>
      </c>
      <c r="H1150" t="s">
        <v>18</v>
      </c>
      <c r="I1150" t="s">
        <v>19</v>
      </c>
      <c r="J1150" t="s">
        <v>329</v>
      </c>
      <c r="K1150">
        <v>40</v>
      </c>
      <c r="L1150">
        <v>0</v>
      </c>
      <c r="M1150">
        <v>0</v>
      </c>
      <c r="N1150">
        <v>0</v>
      </c>
    </row>
    <row r="1151" spans="1:14" x14ac:dyDescent="0.15">
      <c r="A1151" t="str">
        <f t="shared" si="20"/>
        <v>201950_85_4562342690036</v>
      </c>
      <c r="B1151">
        <v>201950</v>
      </c>
      <c r="C1151">
        <v>85</v>
      </c>
      <c r="D1151" t="s">
        <v>144</v>
      </c>
      <c r="E1151" s="9">
        <v>4562342690036</v>
      </c>
      <c r="F1151">
        <v>0</v>
      </c>
      <c r="G1151">
        <v>0</v>
      </c>
      <c r="H1151" t="s">
        <v>20</v>
      </c>
      <c r="I1151" t="s">
        <v>19</v>
      </c>
      <c r="J1151" t="s">
        <v>329</v>
      </c>
      <c r="K1151">
        <v>20</v>
      </c>
      <c r="L1151">
        <v>0</v>
      </c>
      <c r="M1151">
        <v>0</v>
      </c>
      <c r="N1151">
        <v>0</v>
      </c>
    </row>
    <row r="1152" spans="1:14" x14ac:dyDescent="0.15">
      <c r="A1152" t="str">
        <f t="shared" si="20"/>
        <v>201950_85_4562342690043</v>
      </c>
      <c r="B1152">
        <v>201950</v>
      </c>
      <c r="C1152">
        <v>85</v>
      </c>
      <c r="D1152" t="s">
        <v>144</v>
      </c>
      <c r="E1152" s="9">
        <v>4562342690043</v>
      </c>
      <c r="F1152">
        <v>0</v>
      </c>
      <c r="G1152">
        <v>0</v>
      </c>
      <c r="H1152" t="s">
        <v>21</v>
      </c>
      <c r="I1152" t="s">
        <v>19</v>
      </c>
      <c r="J1152" t="s">
        <v>329</v>
      </c>
      <c r="K1152">
        <v>50</v>
      </c>
      <c r="L1152">
        <v>0</v>
      </c>
      <c r="M1152">
        <v>0</v>
      </c>
      <c r="N1152">
        <v>0</v>
      </c>
    </row>
    <row r="1153" spans="1:14" x14ac:dyDescent="0.15">
      <c r="A1153" t="str">
        <f t="shared" si="20"/>
        <v>201950_85_4562342690050</v>
      </c>
      <c r="B1153">
        <v>201950</v>
      </c>
      <c r="C1153">
        <v>85</v>
      </c>
      <c r="D1153" t="s">
        <v>144</v>
      </c>
      <c r="E1153" s="9">
        <v>4562342690050</v>
      </c>
      <c r="F1153">
        <v>0</v>
      </c>
      <c r="G1153">
        <v>0</v>
      </c>
      <c r="H1153" t="s">
        <v>22</v>
      </c>
      <c r="I1153" t="s">
        <v>19</v>
      </c>
      <c r="J1153" t="s">
        <v>329</v>
      </c>
      <c r="K1153">
        <v>20</v>
      </c>
      <c r="L1153">
        <v>0</v>
      </c>
      <c r="M1153">
        <v>0</v>
      </c>
      <c r="N1153">
        <v>0</v>
      </c>
    </row>
    <row r="1154" spans="1:14" x14ac:dyDescent="0.15">
      <c r="A1154" t="str">
        <f t="shared" si="20"/>
        <v>201950_85_4562342690067</v>
      </c>
      <c r="B1154">
        <v>201950</v>
      </c>
      <c r="C1154">
        <v>85</v>
      </c>
      <c r="D1154" t="s">
        <v>144</v>
      </c>
      <c r="E1154" s="9">
        <v>4562342690067</v>
      </c>
      <c r="F1154">
        <v>0</v>
      </c>
      <c r="G1154">
        <v>0</v>
      </c>
      <c r="H1154" t="s">
        <v>23</v>
      </c>
      <c r="I1154" t="s">
        <v>19</v>
      </c>
      <c r="J1154" t="s">
        <v>329</v>
      </c>
      <c r="K1154">
        <v>50</v>
      </c>
      <c r="L1154">
        <v>0</v>
      </c>
      <c r="M1154">
        <v>0</v>
      </c>
      <c r="N1154">
        <v>0</v>
      </c>
    </row>
    <row r="1155" spans="1:14" x14ac:dyDescent="0.15">
      <c r="A1155" t="str">
        <f t="shared" si="20"/>
        <v>201950_85_4562342690074</v>
      </c>
      <c r="B1155">
        <v>201950</v>
      </c>
      <c r="C1155">
        <v>85</v>
      </c>
      <c r="D1155" t="s">
        <v>144</v>
      </c>
      <c r="E1155" s="9">
        <v>4562342690074</v>
      </c>
      <c r="F1155">
        <v>0</v>
      </c>
      <c r="G1155">
        <v>0</v>
      </c>
      <c r="H1155" t="s">
        <v>24</v>
      </c>
      <c r="I1155" t="s">
        <v>19</v>
      </c>
      <c r="J1155" t="s">
        <v>329</v>
      </c>
      <c r="K1155">
        <v>50</v>
      </c>
      <c r="L1155">
        <v>0</v>
      </c>
      <c r="M1155">
        <v>0</v>
      </c>
      <c r="N1155">
        <v>0</v>
      </c>
    </row>
    <row r="1156" spans="1:14" x14ac:dyDescent="0.15">
      <c r="A1156" t="str">
        <f t="shared" si="20"/>
        <v>201950_85_4562342690081</v>
      </c>
      <c r="B1156">
        <v>201950</v>
      </c>
      <c r="C1156">
        <v>85</v>
      </c>
      <c r="D1156" t="s">
        <v>144</v>
      </c>
      <c r="E1156" s="9">
        <v>4562342690081</v>
      </c>
      <c r="F1156">
        <v>0</v>
      </c>
      <c r="G1156">
        <v>0</v>
      </c>
      <c r="H1156" t="s">
        <v>25</v>
      </c>
      <c r="I1156" t="s">
        <v>19</v>
      </c>
      <c r="J1156" t="s">
        <v>329</v>
      </c>
      <c r="K1156">
        <v>20</v>
      </c>
      <c r="L1156">
        <v>0</v>
      </c>
      <c r="M1156">
        <v>0</v>
      </c>
      <c r="N1156">
        <v>0</v>
      </c>
    </row>
    <row r="1157" spans="1:14" x14ac:dyDescent="0.15">
      <c r="A1157" t="str">
        <f t="shared" si="20"/>
        <v>201950_94_4562342690029</v>
      </c>
      <c r="B1157">
        <v>201950</v>
      </c>
      <c r="C1157">
        <v>94</v>
      </c>
      <c r="D1157" t="s">
        <v>145</v>
      </c>
      <c r="E1157" s="9">
        <v>4562342690029</v>
      </c>
      <c r="F1157">
        <v>0</v>
      </c>
      <c r="G1157">
        <v>0</v>
      </c>
      <c r="H1157" t="s">
        <v>18</v>
      </c>
      <c r="I1157" t="s">
        <v>19</v>
      </c>
      <c r="J1157" t="s">
        <v>329</v>
      </c>
      <c r="K1157">
        <v>37</v>
      </c>
      <c r="L1157">
        <v>3</v>
      </c>
      <c r="M1157">
        <v>0</v>
      </c>
      <c r="N1157">
        <v>0</v>
      </c>
    </row>
    <row r="1158" spans="1:14" x14ac:dyDescent="0.15">
      <c r="A1158" t="str">
        <f t="shared" si="20"/>
        <v>201950_94_4562342690036</v>
      </c>
      <c r="B1158">
        <v>201950</v>
      </c>
      <c r="C1158">
        <v>94</v>
      </c>
      <c r="D1158" t="s">
        <v>145</v>
      </c>
      <c r="E1158" s="9">
        <v>4562342690036</v>
      </c>
      <c r="F1158">
        <v>0</v>
      </c>
      <c r="G1158">
        <v>0</v>
      </c>
      <c r="H1158" t="s">
        <v>20</v>
      </c>
      <c r="I1158" t="s">
        <v>19</v>
      </c>
      <c r="J1158" t="s">
        <v>329</v>
      </c>
      <c r="K1158">
        <v>19</v>
      </c>
      <c r="L1158">
        <v>1</v>
      </c>
      <c r="M1158">
        <v>0</v>
      </c>
      <c r="N1158">
        <v>0</v>
      </c>
    </row>
    <row r="1159" spans="1:14" x14ac:dyDescent="0.15">
      <c r="A1159" t="str">
        <f t="shared" si="20"/>
        <v>201950_94_4562342690043</v>
      </c>
      <c r="B1159">
        <v>201950</v>
      </c>
      <c r="C1159">
        <v>94</v>
      </c>
      <c r="D1159" t="s">
        <v>145</v>
      </c>
      <c r="E1159" s="9">
        <v>4562342690043</v>
      </c>
      <c r="F1159">
        <v>0</v>
      </c>
      <c r="G1159">
        <v>0</v>
      </c>
      <c r="H1159" t="s">
        <v>21</v>
      </c>
      <c r="I1159" t="s">
        <v>19</v>
      </c>
      <c r="J1159" t="s">
        <v>329</v>
      </c>
      <c r="K1159">
        <v>44</v>
      </c>
      <c r="L1159">
        <v>6</v>
      </c>
      <c r="M1159">
        <v>0</v>
      </c>
      <c r="N1159">
        <v>0</v>
      </c>
    </row>
    <row r="1160" spans="1:14" x14ac:dyDescent="0.15">
      <c r="A1160" t="str">
        <f t="shared" si="20"/>
        <v>201950_94_4562342690050</v>
      </c>
      <c r="B1160">
        <v>201950</v>
      </c>
      <c r="C1160">
        <v>94</v>
      </c>
      <c r="D1160" t="s">
        <v>145</v>
      </c>
      <c r="E1160" s="9">
        <v>4562342690050</v>
      </c>
      <c r="F1160">
        <v>0</v>
      </c>
      <c r="G1160">
        <v>0</v>
      </c>
      <c r="H1160" t="s">
        <v>22</v>
      </c>
      <c r="I1160" t="s">
        <v>19</v>
      </c>
      <c r="J1160" t="s">
        <v>329</v>
      </c>
      <c r="K1160">
        <v>18</v>
      </c>
      <c r="L1160">
        <v>2</v>
      </c>
      <c r="M1160">
        <v>0</v>
      </c>
      <c r="N1160">
        <v>0</v>
      </c>
    </row>
    <row r="1161" spans="1:14" x14ac:dyDescent="0.15">
      <c r="A1161" t="str">
        <f t="shared" si="20"/>
        <v>201950_94_4562342690067</v>
      </c>
      <c r="B1161">
        <v>201950</v>
      </c>
      <c r="C1161">
        <v>94</v>
      </c>
      <c r="D1161" t="s">
        <v>145</v>
      </c>
      <c r="E1161" s="9">
        <v>4562342690067</v>
      </c>
      <c r="F1161">
        <v>0</v>
      </c>
      <c r="G1161">
        <v>0</v>
      </c>
      <c r="H1161" t="s">
        <v>23</v>
      </c>
      <c r="I1161" t="s">
        <v>19</v>
      </c>
      <c r="J1161" t="s">
        <v>329</v>
      </c>
      <c r="K1161">
        <v>49</v>
      </c>
      <c r="L1161">
        <v>1</v>
      </c>
      <c r="M1161">
        <v>0</v>
      </c>
      <c r="N1161">
        <v>0</v>
      </c>
    </row>
    <row r="1162" spans="1:14" x14ac:dyDescent="0.15">
      <c r="A1162" t="str">
        <f t="shared" si="20"/>
        <v>201950_94_4562342690074</v>
      </c>
      <c r="B1162">
        <v>201950</v>
      </c>
      <c r="C1162">
        <v>94</v>
      </c>
      <c r="D1162" t="s">
        <v>145</v>
      </c>
      <c r="E1162" s="9">
        <v>4562342690074</v>
      </c>
      <c r="F1162">
        <v>0</v>
      </c>
      <c r="G1162">
        <v>0</v>
      </c>
      <c r="H1162" t="s">
        <v>24</v>
      </c>
      <c r="I1162" t="s">
        <v>19</v>
      </c>
      <c r="J1162" t="s">
        <v>329</v>
      </c>
      <c r="K1162">
        <v>50</v>
      </c>
      <c r="L1162">
        <v>0</v>
      </c>
      <c r="M1162">
        <v>0</v>
      </c>
      <c r="N1162">
        <v>0</v>
      </c>
    </row>
    <row r="1163" spans="1:14" x14ac:dyDescent="0.15">
      <c r="A1163" t="str">
        <f t="shared" si="20"/>
        <v>201950_94_4562342690081</v>
      </c>
      <c r="B1163">
        <v>201950</v>
      </c>
      <c r="C1163">
        <v>94</v>
      </c>
      <c r="D1163" t="s">
        <v>145</v>
      </c>
      <c r="E1163" s="9">
        <v>4562342690081</v>
      </c>
      <c r="F1163">
        <v>0</v>
      </c>
      <c r="G1163">
        <v>0</v>
      </c>
      <c r="H1163" t="s">
        <v>25</v>
      </c>
      <c r="I1163" t="s">
        <v>19</v>
      </c>
      <c r="J1163" t="s">
        <v>329</v>
      </c>
      <c r="K1163">
        <v>19</v>
      </c>
      <c r="L1163">
        <v>1</v>
      </c>
      <c r="M1163">
        <v>0</v>
      </c>
      <c r="N1163">
        <v>0</v>
      </c>
    </row>
    <row r="1164" spans="1:14" x14ac:dyDescent="0.15">
      <c r="A1164" t="str">
        <f t="shared" si="20"/>
        <v>201950_100_4562342690029</v>
      </c>
      <c r="B1164">
        <v>201950</v>
      </c>
      <c r="C1164">
        <v>100</v>
      </c>
      <c r="D1164" t="s">
        <v>146</v>
      </c>
      <c r="E1164" s="9">
        <v>4562342690029</v>
      </c>
      <c r="F1164">
        <v>0</v>
      </c>
      <c r="G1164">
        <v>0</v>
      </c>
      <c r="H1164" t="s">
        <v>18</v>
      </c>
      <c r="I1164" t="s">
        <v>19</v>
      </c>
      <c r="J1164" t="s">
        <v>329</v>
      </c>
      <c r="K1164">
        <v>39</v>
      </c>
      <c r="L1164">
        <v>1</v>
      </c>
      <c r="M1164">
        <v>0</v>
      </c>
      <c r="N1164">
        <v>0</v>
      </c>
    </row>
    <row r="1165" spans="1:14" x14ac:dyDescent="0.15">
      <c r="A1165" t="str">
        <f t="shared" si="20"/>
        <v>201950_100_4562342690036</v>
      </c>
      <c r="B1165">
        <v>201950</v>
      </c>
      <c r="C1165">
        <v>100</v>
      </c>
      <c r="D1165" t="s">
        <v>146</v>
      </c>
      <c r="E1165" s="9">
        <v>4562342690036</v>
      </c>
      <c r="F1165">
        <v>0</v>
      </c>
      <c r="G1165">
        <v>0</v>
      </c>
      <c r="H1165" t="s">
        <v>20</v>
      </c>
      <c r="I1165" t="s">
        <v>19</v>
      </c>
      <c r="J1165" t="s">
        <v>329</v>
      </c>
      <c r="K1165">
        <v>20</v>
      </c>
      <c r="L1165">
        <v>0</v>
      </c>
      <c r="M1165">
        <v>0</v>
      </c>
      <c r="N1165">
        <v>0</v>
      </c>
    </row>
    <row r="1166" spans="1:14" x14ac:dyDescent="0.15">
      <c r="A1166" t="str">
        <f t="shared" si="20"/>
        <v>201950_100_4562342690043</v>
      </c>
      <c r="B1166">
        <v>201950</v>
      </c>
      <c r="C1166">
        <v>100</v>
      </c>
      <c r="D1166" t="s">
        <v>146</v>
      </c>
      <c r="E1166" s="9">
        <v>4562342690043</v>
      </c>
      <c r="F1166">
        <v>0</v>
      </c>
      <c r="G1166">
        <v>0</v>
      </c>
      <c r="H1166" t="s">
        <v>21</v>
      </c>
      <c r="I1166" t="s">
        <v>19</v>
      </c>
      <c r="J1166" t="s">
        <v>329</v>
      </c>
      <c r="K1166">
        <v>48</v>
      </c>
      <c r="L1166">
        <v>2</v>
      </c>
      <c r="M1166">
        <v>0</v>
      </c>
      <c r="N1166">
        <v>0</v>
      </c>
    </row>
    <row r="1167" spans="1:14" x14ac:dyDescent="0.15">
      <c r="A1167" t="str">
        <f t="shared" si="20"/>
        <v>201950_100_4562342690050</v>
      </c>
      <c r="B1167">
        <v>201950</v>
      </c>
      <c r="C1167">
        <v>100</v>
      </c>
      <c r="D1167" t="s">
        <v>146</v>
      </c>
      <c r="E1167" s="9">
        <v>4562342690050</v>
      </c>
      <c r="F1167">
        <v>0</v>
      </c>
      <c r="G1167">
        <v>0</v>
      </c>
      <c r="H1167" t="s">
        <v>22</v>
      </c>
      <c r="I1167" t="s">
        <v>19</v>
      </c>
      <c r="J1167" t="s">
        <v>329</v>
      </c>
      <c r="K1167">
        <v>18</v>
      </c>
      <c r="L1167">
        <v>2</v>
      </c>
      <c r="M1167">
        <v>0</v>
      </c>
      <c r="N1167">
        <v>0</v>
      </c>
    </row>
    <row r="1168" spans="1:14" x14ac:dyDescent="0.15">
      <c r="A1168" t="str">
        <f t="shared" si="20"/>
        <v>201950_100_4562342690067</v>
      </c>
      <c r="B1168">
        <v>201950</v>
      </c>
      <c r="C1168">
        <v>100</v>
      </c>
      <c r="D1168" t="s">
        <v>146</v>
      </c>
      <c r="E1168" s="9">
        <v>4562342690067</v>
      </c>
      <c r="F1168">
        <v>0</v>
      </c>
      <c r="G1168">
        <v>0</v>
      </c>
      <c r="H1168" t="s">
        <v>23</v>
      </c>
      <c r="I1168" t="s">
        <v>19</v>
      </c>
      <c r="J1168" t="s">
        <v>329</v>
      </c>
      <c r="K1168">
        <v>50</v>
      </c>
      <c r="L1168">
        <v>0</v>
      </c>
      <c r="M1168">
        <v>0</v>
      </c>
      <c r="N1168">
        <v>0</v>
      </c>
    </row>
    <row r="1169" spans="1:14" x14ac:dyDescent="0.15">
      <c r="A1169" t="str">
        <f t="shared" si="20"/>
        <v>201950_100_4562342690074</v>
      </c>
      <c r="B1169">
        <v>201950</v>
      </c>
      <c r="C1169">
        <v>100</v>
      </c>
      <c r="D1169" t="s">
        <v>146</v>
      </c>
      <c r="E1169" s="9">
        <v>4562342690074</v>
      </c>
      <c r="F1169">
        <v>0</v>
      </c>
      <c r="G1169">
        <v>0</v>
      </c>
      <c r="H1169" t="s">
        <v>24</v>
      </c>
      <c r="I1169" t="s">
        <v>19</v>
      </c>
      <c r="J1169" t="s">
        <v>329</v>
      </c>
      <c r="K1169">
        <v>45</v>
      </c>
      <c r="L1169">
        <v>5</v>
      </c>
      <c r="M1169">
        <v>0</v>
      </c>
      <c r="N1169">
        <v>0</v>
      </c>
    </row>
    <row r="1170" spans="1:14" x14ac:dyDescent="0.15">
      <c r="A1170" t="str">
        <f t="shared" si="20"/>
        <v>201950_100_4562342690081</v>
      </c>
      <c r="B1170">
        <v>201950</v>
      </c>
      <c r="C1170">
        <v>100</v>
      </c>
      <c r="D1170" t="s">
        <v>146</v>
      </c>
      <c r="E1170" s="9">
        <v>4562342690081</v>
      </c>
      <c r="F1170">
        <v>0</v>
      </c>
      <c r="G1170">
        <v>0</v>
      </c>
      <c r="H1170" t="s">
        <v>25</v>
      </c>
      <c r="I1170" t="s">
        <v>19</v>
      </c>
      <c r="J1170" t="s">
        <v>329</v>
      </c>
      <c r="K1170">
        <v>19</v>
      </c>
      <c r="L1170">
        <v>1</v>
      </c>
      <c r="M1170">
        <v>0</v>
      </c>
      <c r="N1170">
        <v>0</v>
      </c>
    </row>
    <row r="1171" spans="1:14" x14ac:dyDescent="0.15">
      <c r="A1171" t="str">
        <f t="shared" si="20"/>
        <v>201950_102_4562342690029</v>
      </c>
      <c r="B1171">
        <v>201950</v>
      </c>
      <c r="C1171">
        <v>102</v>
      </c>
      <c r="D1171" t="s">
        <v>147</v>
      </c>
      <c r="E1171" s="9">
        <v>4562342690029</v>
      </c>
      <c r="F1171">
        <v>0</v>
      </c>
      <c r="G1171">
        <v>0</v>
      </c>
      <c r="H1171" t="s">
        <v>18</v>
      </c>
      <c r="I1171" t="s">
        <v>19</v>
      </c>
      <c r="J1171" t="s">
        <v>329</v>
      </c>
      <c r="K1171">
        <v>30</v>
      </c>
      <c r="L1171">
        <v>3</v>
      </c>
      <c r="M1171">
        <v>0</v>
      </c>
      <c r="N1171">
        <v>0</v>
      </c>
    </row>
    <row r="1172" spans="1:14" x14ac:dyDescent="0.15">
      <c r="A1172" t="str">
        <f t="shared" si="20"/>
        <v>201950_102_4562342690036</v>
      </c>
      <c r="B1172">
        <v>201950</v>
      </c>
      <c r="C1172">
        <v>102</v>
      </c>
      <c r="D1172" t="s">
        <v>147</v>
      </c>
      <c r="E1172" s="9">
        <v>4562342690036</v>
      </c>
      <c r="F1172">
        <v>0</v>
      </c>
      <c r="G1172">
        <v>0</v>
      </c>
      <c r="H1172" t="s">
        <v>20</v>
      </c>
      <c r="I1172" t="s">
        <v>19</v>
      </c>
      <c r="J1172" t="s">
        <v>329</v>
      </c>
      <c r="K1172">
        <v>19</v>
      </c>
      <c r="L1172">
        <v>0</v>
      </c>
      <c r="M1172">
        <v>0</v>
      </c>
      <c r="N1172">
        <v>0</v>
      </c>
    </row>
    <row r="1173" spans="1:14" x14ac:dyDescent="0.15">
      <c r="A1173" t="str">
        <f t="shared" si="20"/>
        <v>201950_102_4562342690043</v>
      </c>
      <c r="B1173">
        <v>201950</v>
      </c>
      <c r="C1173">
        <v>102</v>
      </c>
      <c r="D1173" t="s">
        <v>147</v>
      </c>
      <c r="E1173" s="9">
        <v>4562342690043</v>
      </c>
      <c r="F1173">
        <v>0</v>
      </c>
      <c r="G1173">
        <v>0</v>
      </c>
      <c r="H1173" t="s">
        <v>21</v>
      </c>
      <c r="I1173" t="s">
        <v>19</v>
      </c>
      <c r="J1173" t="s">
        <v>329</v>
      </c>
      <c r="K1173">
        <v>36</v>
      </c>
      <c r="L1173">
        <v>6</v>
      </c>
      <c r="M1173">
        <v>0</v>
      </c>
      <c r="N1173">
        <v>0</v>
      </c>
    </row>
    <row r="1174" spans="1:14" x14ac:dyDescent="0.15">
      <c r="A1174" t="str">
        <f t="shared" si="20"/>
        <v>201950_102_4562342690050</v>
      </c>
      <c r="B1174">
        <v>201950</v>
      </c>
      <c r="C1174">
        <v>102</v>
      </c>
      <c r="D1174" t="s">
        <v>147</v>
      </c>
      <c r="E1174" s="9">
        <v>4562342690050</v>
      </c>
      <c r="F1174">
        <v>0</v>
      </c>
      <c r="G1174">
        <v>0</v>
      </c>
      <c r="H1174" t="s">
        <v>22</v>
      </c>
      <c r="I1174" t="s">
        <v>19</v>
      </c>
      <c r="J1174" t="s">
        <v>329</v>
      </c>
      <c r="K1174">
        <v>18</v>
      </c>
      <c r="L1174">
        <v>0</v>
      </c>
      <c r="M1174">
        <v>0</v>
      </c>
      <c r="N1174">
        <v>0</v>
      </c>
    </row>
    <row r="1175" spans="1:14" x14ac:dyDescent="0.15">
      <c r="A1175" t="str">
        <f t="shared" si="20"/>
        <v>201950_102_4562342690067</v>
      </c>
      <c r="B1175">
        <v>201950</v>
      </c>
      <c r="C1175">
        <v>102</v>
      </c>
      <c r="D1175" t="s">
        <v>147</v>
      </c>
      <c r="E1175" s="9">
        <v>4562342690067</v>
      </c>
      <c r="F1175">
        <v>0</v>
      </c>
      <c r="G1175">
        <v>0</v>
      </c>
      <c r="H1175" t="s">
        <v>23</v>
      </c>
      <c r="I1175" t="s">
        <v>19</v>
      </c>
      <c r="J1175" t="s">
        <v>329</v>
      </c>
      <c r="K1175">
        <v>44</v>
      </c>
      <c r="L1175">
        <v>2</v>
      </c>
      <c r="M1175">
        <v>0</v>
      </c>
      <c r="N1175">
        <v>0</v>
      </c>
    </row>
    <row r="1176" spans="1:14" x14ac:dyDescent="0.15">
      <c r="A1176" t="str">
        <f t="shared" si="20"/>
        <v>201950_102_4562342690074</v>
      </c>
      <c r="B1176">
        <v>201950</v>
      </c>
      <c r="C1176">
        <v>102</v>
      </c>
      <c r="D1176" t="s">
        <v>147</v>
      </c>
      <c r="E1176" s="9">
        <v>4562342690074</v>
      </c>
      <c r="F1176">
        <v>0</v>
      </c>
      <c r="G1176">
        <v>0</v>
      </c>
      <c r="H1176" t="s">
        <v>24</v>
      </c>
      <c r="I1176" t="s">
        <v>19</v>
      </c>
      <c r="J1176" t="s">
        <v>329</v>
      </c>
      <c r="K1176">
        <v>44</v>
      </c>
      <c r="L1176">
        <v>2</v>
      </c>
      <c r="M1176">
        <v>0</v>
      </c>
      <c r="N1176">
        <v>0</v>
      </c>
    </row>
    <row r="1177" spans="1:14" x14ac:dyDescent="0.15">
      <c r="A1177" t="str">
        <f t="shared" ref="A1177:A1240" si="21">B1177&amp;"_"&amp;C1177&amp;"_"&amp;E1177</f>
        <v>201950_102_4562342690081</v>
      </c>
      <c r="B1177">
        <v>201950</v>
      </c>
      <c r="C1177">
        <v>102</v>
      </c>
      <c r="D1177" t="s">
        <v>147</v>
      </c>
      <c r="E1177" s="9">
        <v>4562342690081</v>
      </c>
      <c r="F1177">
        <v>0</v>
      </c>
      <c r="G1177">
        <v>0</v>
      </c>
      <c r="H1177" t="s">
        <v>25</v>
      </c>
      <c r="I1177" t="s">
        <v>19</v>
      </c>
      <c r="J1177" t="s">
        <v>329</v>
      </c>
      <c r="K1177">
        <v>13</v>
      </c>
      <c r="L1177">
        <v>3</v>
      </c>
      <c r="M1177">
        <v>0</v>
      </c>
      <c r="N1177">
        <v>0</v>
      </c>
    </row>
    <row r="1178" spans="1:14" x14ac:dyDescent="0.15">
      <c r="A1178" t="str">
        <f t="shared" si="21"/>
        <v>201950_120_4562342690029</v>
      </c>
      <c r="B1178">
        <v>201950</v>
      </c>
      <c r="C1178">
        <v>120</v>
      </c>
      <c r="D1178" t="s">
        <v>148</v>
      </c>
      <c r="E1178" s="9">
        <v>4562342690029</v>
      </c>
      <c r="F1178">
        <v>0</v>
      </c>
      <c r="G1178">
        <v>0</v>
      </c>
      <c r="H1178" t="s">
        <v>18</v>
      </c>
      <c r="I1178" t="s">
        <v>19</v>
      </c>
      <c r="J1178" t="s">
        <v>329</v>
      </c>
      <c r="K1178">
        <v>32</v>
      </c>
      <c r="L1178">
        <v>1</v>
      </c>
      <c r="M1178">
        <v>0</v>
      </c>
      <c r="N1178">
        <v>0</v>
      </c>
    </row>
    <row r="1179" spans="1:14" x14ac:dyDescent="0.15">
      <c r="A1179" t="str">
        <f t="shared" si="21"/>
        <v>201950_120_4562342690036</v>
      </c>
      <c r="B1179">
        <v>201950</v>
      </c>
      <c r="C1179">
        <v>120</v>
      </c>
      <c r="D1179" t="s">
        <v>148</v>
      </c>
      <c r="E1179" s="9">
        <v>4562342690036</v>
      </c>
      <c r="F1179">
        <v>0</v>
      </c>
      <c r="G1179">
        <v>0</v>
      </c>
      <c r="H1179" t="s">
        <v>20</v>
      </c>
      <c r="I1179" t="s">
        <v>19</v>
      </c>
      <c r="J1179" t="s">
        <v>329</v>
      </c>
      <c r="K1179">
        <v>20</v>
      </c>
      <c r="L1179">
        <v>0</v>
      </c>
      <c r="M1179">
        <v>0</v>
      </c>
      <c r="N1179">
        <v>0</v>
      </c>
    </row>
    <row r="1180" spans="1:14" x14ac:dyDescent="0.15">
      <c r="A1180" t="str">
        <f t="shared" si="21"/>
        <v>201950_120_4562342690043</v>
      </c>
      <c r="B1180">
        <v>201950</v>
      </c>
      <c r="C1180">
        <v>120</v>
      </c>
      <c r="D1180" t="s">
        <v>148</v>
      </c>
      <c r="E1180" s="9">
        <v>4562342690043</v>
      </c>
      <c r="F1180">
        <v>0</v>
      </c>
      <c r="G1180">
        <v>0</v>
      </c>
      <c r="H1180" t="s">
        <v>21</v>
      </c>
      <c r="I1180" t="s">
        <v>19</v>
      </c>
      <c r="J1180" t="s">
        <v>329</v>
      </c>
      <c r="K1180">
        <v>41</v>
      </c>
      <c r="L1180">
        <v>5</v>
      </c>
      <c r="M1180">
        <v>0</v>
      </c>
      <c r="N1180">
        <v>0</v>
      </c>
    </row>
    <row r="1181" spans="1:14" x14ac:dyDescent="0.15">
      <c r="A1181" t="str">
        <f t="shared" si="21"/>
        <v>201950_120_4562342690050</v>
      </c>
      <c r="B1181">
        <v>201950</v>
      </c>
      <c r="C1181">
        <v>120</v>
      </c>
      <c r="D1181" t="s">
        <v>148</v>
      </c>
      <c r="E1181" s="9">
        <v>4562342690050</v>
      </c>
      <c r="F1181">
        <v>0</v>
      </c>
      <c r="G1181">
        <v>0</v>
      </c>
      <c r="H1181" t="s">
        <v>22</v>
      </c>
      <c r="I1181" t="s">
        <v>19</v>
      </c>
      <c r="J1181" t="s">
        <v>329</v>
      </c>
      <c r="K1181">
        <v>18</v>
      </c>
      <c r="L1181">
        <v>1</v>
      </c>
      <c r="M1181">
        <v>0</v>
      </c>
      <c r="N1181">
        <v>0</v>
      </c>
    </row>
    <row r="1182" spans="1:14" x14ac:dyDescent="0.15">
      <c r="A1182" t="str">
        <f t="shared" si="21"/>
        <v>201950_120_4562342690067</v>
      </c>
      <c r="B1182">
        <v>201950</v>
      </c>
      <c r="C1182">
        <v>120</v>
      </c>
      <c r="D1182" t="s">
        <v>148</v>
      </c>
      <c r="E1182" s="9">
        <v>4562342690067</v>
      </c>
      <c r="F1182">
        <v>0</v>
      </c>
      <c r="G1182">
        <v>0</v>
      </c>
      <c r="H1182" t="s">
        <v>23</v>
      </c>
      <c r="I1182" t="s">
        <v>19</v>
      </c>
      <c r="J1182" t="s">
        <v>329</v>
      </c>
      <c r="K1182">
        <v>46</v>
      </c>
      <c r="L1182">
        <v>1</v>
      </c>
      <c r="M1182">
        <v>0</v>
      </c>
      <c r="N1182">
        <v>0</v>
      </c>
    </row>
    <row r="1183" spans="1:14" x14ac:dyDescent="0.15">
      <c r="A1183" t="str">
        <f t="shared" si="21"/>
        <v>201950_120_4562342690074</v>
      </c>
      <c r="B1183">
        <v>201950</v>
      </c>
      <c r="C1183">
        <v>120</v>
      </c>
      <c r="D1183" t="s">
        <v>148</v>
      </c>
      <c r="E1183" s="9">
        <v>4562342690074</v>
      </c>
      <c r="F1183">
        <v>0</v>
      </c>
      <c r="G1183">
        <v>0</v>
      </c>
      <c r="H1183" t="s">
        <v>24</v>
      </c>
      <c r="I1183" t="s">
        <v>19</v>
      </c>
      <c r="J1183" t="s">
        <v>329</v>
      </c>
      <c r="K1183">
        <v>42</v>
      </c>
      <c r="L1183">
        <v>5</v>
      </c>
      <c r="M1183">
        <v>0</v>
      </c>
      <c r="N1183">
        <v>0</v>
      </c>
    </row>
    <row r="1184" spans="1:14" x14ac:dyDescent="0.15">
      <c r="A1184" t="str">
        <f t="shared" si="21"/>
        <v>201950_120_4562342690081</v>
      </c>
      <c r="B1184">
        <v>201950</v>
      </c>
      <c r="C1184">
        <v>120</v>
      </c>
      <c r="D1184" t="s">
        <v>148</v>
      </c>
      <c r="E1184" s="9">
        <v>4562342690081</v>
      </c>
      <c r="F1184">
        <v>0</v>
      </c>
      <c r="G1184">
        <v>0</v>
      </c>
      <c r="H1184" t="s">
        <v>25</v>
      </c>
      <c r="I1184" t="s">
        <v>19</v>
      </c>
      <c r="J1184" t="s">
        <v>329</v>
      </c>
      <c r="K1184">
        <v>18</v>
      </c>
      <c r="L1184">
        <v>1</v>
      </c>
      <c r="M1184">
        <v>0</v>
      </c>
      <c r="N1184">
        <v>0</v>
      </c>
    </row>
    <row r="1185" spans="1:14" x14ac:dyDescent="0.15">
      <c r="A1185" t="str">
        <f t="shared" si="21"/>
        <v>201950_122_4562342690029</v>
      </c>
      <c r="B1185">
        <v>201950</v>
      </c>
      <c r="C1185">
        <v>122</v>
      </c>
      <c r="D1185" t="s">
        <v>149</v>
      </c>
      <c r="E1185" s="9">
        <v>4562342690029</v>
      </c>
      <c r="F1185">
        <v>0</v>
      </c>
      <c r="G1185">
        <v>0</v>
      </c>
      <c r="H1185" t="s">
        <v>18</v>
      </c>
      <c r="I1185" t="s">
        <v>19</v>
      </c>
      <c r="J1185" t="s">
        <v>329</v>
      </c>
      <c r="K1185">
        <v>36</v>
      </c>
      <c r="L1185">
        <v>2</v>
      </c>
      <c r="M1185">
        <v>0</v>
      </c>
      <c r="N1185">
        <v>0</v>
      </c>
    </row>
    <row r="1186" spans="1:14" x14ac:dyDescent="0.15">
      <c r="A1186" t="str">
        <f t="shared" si="21"/>
        <v>201950_122_4562342690036</v>
      </c>
      <c r="B1186">
        <v>201950</v>
      </c>
      <c r="C1186">
        <v>122</v>
      </c>
      <c r="D1186" t="s">
        <v>149</v>
      </c>
      <c r="E1186" s="9">
        <v>4562342690036</v>
      </c>
      <c r="F1186">
        <v>0</v>
      </c>
      <c r="G1186">
        <v>0</v>
      </c>
      <c r="H1186" t="s">
        <v>20</v>
      </c>
      <c r="I1186" t="s">
        <v>19</v>
      </c>
      <c r="J1186" t="s">
        <v>329</v>
      </c>
      <c r="K1186">
        <v>20</v>
      </c>
      <c r="L1186">
        <v>0</v>
      </c>
      <c r="M1186">
        <v>0</v>
      </c>
      <c r="N1186">
        <v>0</v>
      </c>
    </row>
    <row r="1187" spans="1:14" x14ac:dyDescent="0.15">
      <c r="A1187" t="str">
        <f t="shared" si="21"/>
        <v>201950_122_4562342690043</v>
      </c>
      <c r="B1187">
        <v>201950</v>
      </c>
      <c r="C1187">
        <v>122</v>
      </c>
      <c r="D1187" t="s">
        <v>149</v>
      </c>
      <c r="E1187" s="9">
        <v>4562342690043</v>
      </c>
      <c r="F1187">
        <v>0</v>
      </c>
      <c r="G1187">
        <v>0</v>
      </c>
      <c r="H1187" t="s">
        <v>21</v>
      </c>
      <c r="I1187" t="s">
        <v>19</v>
      </c>
      <c r="J1187" t="s">
        <v>329</v>
      </c>
      <c r="K1187">
        <v>46</v>
      </c>
      <c r="L1187">
        <v>1</v>
      </c>
      <c r="M1187">
        <v>0</v>
      </c>
      <c r="N1187">
        <v>0</v>
      </c>
    </row>
    <row r="1188" spans="1:14" x14ac:dyDescent="0.15">
      <c r="A1188" t="str">
        <f t="shared" si="21"/>
        <v>201950_122_4562342690050</v>
      </c>
      <c r="B1188">
        <v>201950</v>
      </c>
      <c r="C1188">
        <v>122</v>
      </c>
      <c r="D1188" t="s">
        <v>149</v>
      </c>
      <c r="E1188" s="9">
        <v>4562342690050</v>
      </c>
      <c r="F1188">
        <v>0</v>
      </c>
      <c r="G1188">
        <v>0</v>
      </c>
      <c r="H1188" t="s">
        <v>22</v>
      </c>
      <c r="I1188" t="s">
        <v>19</v>
      </c>
      <c r="J1188" t="s">
        <v>329</v>
      </c>
      <c r="K1188">
        <v>18</v>
      </c>
      <c r="L1188">
        <v>1</v>
      </c>
      <c r="M1188">
        <v>0</v>
      </c>
      <c r="N1188">
        <v>0</v>
      </c>
    </row>
    <row r="1189" spans="1:14" x14ac:dyDescent="0.15">
      <c r="A1189" t="str">
        <f t="shared" si="21"/>
        <v>201950_122_4562342690067</v>
      </c>
      <c r="B1189">
        <v>201950</v>
      </c>
      <c r="C1189">
        <v>122</v>
      </c>
      <c r="D1189" t="s">
        <v>149</v>
      </c>
      <c r="E1189" s="9">
        <v>4562342690067</v>
      </c>
      <c r="F1189">
        <v>0</v>
      </c>
      <c r="G1189">
        <v>0</v>
      </c>
      <c r="H1189" t="s">
        <v>23</v>
      </c>
      <c r="I1189" t="s">
        <v>19</v>
      </c>
      <c r="J1189" t="s">
        <v>329</v>
      </c>
      <c r="K1189">
        <v>47</v>
      </c>
      <c r="L1189">
        <v>0</v>
      </c>
      <c r="M1189">
        <v>0</v>
      </c>
      <c r="N1189">
        <v>0</v>
      </c>
    </row>
    <row r="1190" spans="1:14" x14ac:dyDescent="0.15">
      <c r="A1190" t="str">
        <f t="shared" si="21"/>
        <v>201950_122_4562342690074</v>
      </c>
      <c r="B1190">
        <v>201950</v>
      </c>
      <c r="C1190">
        <v>122</v>
      </c>
      <c r="D1190" t="s">
        <v>149</v>
      </c>
      <c r="E1190" s="9">
        <v>4562342690074</v>
      </c>
      <c r="F1190">
        <v>0</v>
      </c>
      <c r="G1190">
        <v>0</v>
      </c>
      <c r="H1190" t="s">
        <v>24</v>
      </c>
      <c r="I1190" t="s">
        <v>19</v>
      </c>
      <c r="J1190" t="s">
        <v>329</v>
      </c>
      <c r="K1190">
        <v>38</v>
      </c>
      <c r="L1190">
        <v>9</v>
      </c>
      <c r="M1190">
        <v>0</v>
      </c>
      <c r="N1190">
        <v>0</v>
      </c>
    </row>
    <row r="1191" spans="1:14" x14ac:dyDescent="0.15">
      <c r="A1191" t="str">
        <f t="shared" si="21"/>
        <v>201950_122_4562342690081</v>
      </c>
      <c r="B1191">
        <v>201950</v>
      </c>
      <c r="C1191">
        <v>122</v>
      </c>
      <c r="D1191" t="s">
        <v>149</v>
      </c>
      <c r="E1191" s="9">
        <v>4562342690081</v>
      </c>
      <c r="F1191">
        <v>0</v>
      </c>
      <c r="G1191">
        <v>0</v>
      </c>
      <c r="H1191" t="s">
        <v>25</v>
      </c>
      <c r="I1191" t="s">
        <v>19</v>
      </c>
      <c r="J1191" t="s">
        <v>329</v>
      </c>
      <c r="K1191">
        <v>20</v>
      </c>
      <c r="L1191">
        <v>0</v>
      </c>
      <c r="M1191">
        <v>0</v>
      </c>
      <c r="N1191">
        <v>0</v>
      </c>
    </row>
    <row r="1192" spans="1:14" x14ac:dyDescent="0.15">
      <c r="A1192" t="str">
        <f t="shared" si="21"/>
        <v>201950_126_4562342690029</v>
      </c>
      <c r="B1192">
        <v>201950</v>
      </c>
      <c r="C1192">
        <v>126</v>
      </c>
      <c r="D1192" t="s">
        <v>150</v>
      </c>
      <c r="E1192" s="9">
        <v>4562342690029</v>
      </c>
      <c r="F1192">
        <v>0</v>
      </c>
      <c r="G1192">
        <v>0</v>
      </c>
      <c r="H1192" t="s">
        <v>18</v>
      </c>
      <c r="I1192" t="s">
        <v>19</v>
      </c>
      <c r="J1192" t="s">
        <v>329</v>
      </c>
      <c r="K1192">
        <v>38</v>
      </c>
      <c r="L1192">
        <v>0</v>
      </c>
      <c r="M1192">
        <v>0</v>
      </c>
      <c r="N1192">
        <v>0</v>
      </c>
    </row>
    <row r="1193" spans="1:14" x14ac:dyDescent="0.15">
      <c r="A1193" t="str">
        <f t="shared" si="21"/>
        <v>201950_126_4562342690036</v>
      </c>
      <c r="B1193">
        <v>201950</v>
      </c>
      <c r="C1193">
        <v>126</v>
      </c>
      <c r="D1193" t="s">
        <v>150</v>
      </c>
      <c r="E1193" s="9">
        <v>4562342690036</v>
      </c>
      <c r="F1193">
        <v>0</v>
      </c>
      <c r="G1193">
        <v>0</v>
      </c>
      <c r="H1193" t="s">
        <v>20</v>
      </c>
      <c r="I1193" t="s">
        <v>19</v>
      </c>
      <c r="J1193" t="s">
        <v>329</v>
      </c>
      <c r="K1193">
        <v>20</v>
      </c>
      <c r="L1193">
        <v>0</v>
      </c>
      <c r="M1193">
        <v>0</v>
      </c>
      <c r="N1193">
        <v>0</v>
      </c>
    </row>
    <row r="1194" spans="1:14" x14ac:dyDescent="0.15">
      <c r="A1194" t="str">
        <f t="shared" si="21"/>
        <v>201950_126_4562342690043</v>
      </c>
      <c r="B1194">
        <v>201950</v>
      </c>
      <c r="C1194">
        <v>126</v>
      </c>
      <c r="D1194" t="s">
        <v>150</v>
      </c>
      <c r="E1194" s="9">
        <v>4562342690043</v>
      </c>
      <c r="F1194">
        <v>0</v>
      </c>
      <c r="G1194">
        <v>0</v>
      </c>
      <c r="H1194" t="s">
        <v>21</v>
      </c>
      <c r="I1194" t="s">
        <v>19</v>
      </c>
      <c r="J1194" t="s">
        <v>329</v>
      </c>
      <c r="K1194">
        <v>46</v>
      </c>
      <c r="L1194">
        <v>3</v>
      </c>
      <c r="M1194">
        <v>0</v>
      </c>
      <c r="N1194">
        <v>0</v>
      </c>
    </row>
    <row r="1195" spans="1:14" x14ac:dyDescent="0.15">
      <c r="A1195" t="str">
        <f t="shared" si="21"/>
        <v>201950_126_4562342690050</v>
      </c>
      <c r="B1195">
        <v>201950</v>
      </c>
      <c r="C1195">
        <v>126</v>
      </c>
      <c r="D1195" t="s">
        <v>150</v>
      </c>
      <c r="E1195" s="9">
        <v>4562342690050</v>
      </c>
      <c r="F1195">
        <v>0</v>
      </c>
      <c r="G1195">
        <v>0</v>
      </c>
      <c r="H1195" t="s">
        <v>22</v>
      </c>
      <c r="I1195" t="s">
        <v>19</v>
      </c>
      <c r="J1195" t="s">
        <v>329</v>
      </c>
      <c r="K1195">
        <v>20</v>
      </c>
      <c r="L1195">
        <v>0</v>
      </c>
      <c r="M1195">
        <v>0</v>
      </c>
      <c r="N1195">
        <v>0</v>
      </c>
    </row>
    <row r="1196" spans="1:14" x14ac:dyDescent="0.15">
      <c r="A1196" t="str">
        <f t="shared" si="21"/>
        <v>201950_126_4562342690067</v>
      </c>
      <c r="B1196">
        <v>201950</v>
      </c>
      <c r="C1196">
        <v>126</v>
      </c>
      <c r="D1196" t="s">
        <v>150</v>
      </c>
      <c r="E1196" s="9">
        <v>4562342690067</v>
      </c>
      <c r="F1196">
        <v>0</v>
      </c>
      <c r="G1196">
        <v>0</v>
      </c>
      <c r="H1196" t="s">
        <v>23</v>
      </c>
      <c r="I1196" t="s">
        <v>19</v>
      </c>
      <c r="J1196" t="s">
        <v>329</v>
      </c>
      <c r="K1196">
        <v>49</v>
      </c>
      <c r="L1196">
        <v>0</v>
      </c>
      <c r="M1196">
        <v>0</v>
      </c>
      <c r="N1196">
        <v>0</v>
      </c>
    </row>
    <row r="1197" spans="1:14" x14ac:dyDescent="0.15">
      <c r="A1197" t="str">
        <f t="shared" si="21"/>
        <v>201950_126_4562342690074</v>
      </c>
      <c r="B1197">
        <v>201950</v>
      </c>
      <c r="C1197">
        <v>126</v>
      </c>
      <c r="D1197" t="s">
        <v>150</v>
      </c>
      <c r="E1197" s="9">
        <v>4562342690074</v>
      </c>
      <c r="F1197">
        <v>0</v>
      </c>
      <c r="G1197">
        <v>0</v>
      </c>
      <c r="H1197" t="s">
        <v>24</v>
      </c>
      <c r="I1197" t="s">
        <v>19</v>
      </c>
      <c r="J1197" t="s">
        <v>329</v>
      </c>
      <c r="K1197">
        <v>45</v>
      </c>
      <c r="L1197">
        <v>2</v>
      </c>
      <c r="M1197">
        <v>0</v>
      </c>
      <c r="N1197">
        <v>0</v>
      </c>
    </row>
    <row r="1198" spans="1:14" x14ac:dyDescent="0.15">
      <c r="A1198" t="str">
        <f t="shared" si="21"/>
        <v>201950_126_4562342690081</v>
      </c>
      <c r="B1198">
        <v>201950</v>
      </c>
      <c r="C1198">
        <v>126</v>
      </c>
      <c r="D1198" t="s">
        <v>150</v>
      </c>
      <c r="E1198" s="9">
        <v>4562342690081</v>
      </c>
      <c r="F1198">
        <v>0</v>
      </c>
      <c r="G1198">
        <v>0</v>
      </c>
      <c r="H1198" t="s">
        <v>25</v>
      </c>
      <c r="I1198" t="s">
        <v>19</v>
      </c>
      <c r="J1198" t="s">
        <v>329</v>
      </c>
      <c r="K1198">
        <v>15</v>
      </c>
      <c r="L1198">
        <v>2</v>
      </c>
      <c r="M1198">
        <v>0</v>
      </c>
      <c r="N1198">
        <v>0</v>
      </c>
    </row>
    <row r="1199" spans="1:14" x14ac:dyDescent="0.15">
      <c r="A1199" t="str">
        <f t="shared" si="21"/>
        <v>201950_128_4562342690029</v>
      </c>
      <c r="B1199">
        <v>201950</v>
      </c>
      <c r="C1199">
        <v>128</v>
      </c>
      <c r="D1199" t="s">
        <v>151</v>
      </c>
      <c r="E1199" s="9">
        <v>4562342690029</v>
      </c>
      <c r="F1199">
        <v>0</v>
      </c>
      <c r="G1199">
        <v>0</v>
      </c>
      <c r="H1199" t="s">
        <v>18</v>
      </c>
      <c r="I1199" t="s">
        <v>19</v>
      </c>
      <c r="J1199" t="s">
        <v>329</v>
      </c>
      <c r="K1199">
        <v>36</v>
      </c>
      <c r="L1199">
        <v>1</v>
      </c>
      <c r="M1199">
        <v>0</v>
      </c>
      <c r="N1199">
        <v>0</v>
      </c>
    </row>
    <row r="1200" spans="1:14" x14ac:dyDescent="0.15">
      <c r="A1200" t="str">
        <f t="shared" si="21"/>
        <v>201950_128_4562342690036</v>
      </c>
      <c r="B1200">
        <v>201950</v>
      </c>
      <c r="C1200">
        <v>128</v>
      </c>
      <c r="D1200" t="s">
        <v>151</v>
      </c>
      <c r="E1200" s="9">
        <v>4562342690036</v>
      </c>
      <c r="F1200">
        <v>0</v>
      </c>
      <c r="G1200">
        <v>0</v>
      </c>
      <c r="H1200" t="s">
        <v>20</v>
      </c>
      <c r="I1200" t="s">
        <v>19</v>
      </c>
      <c r="J1200" t="s">
        <v>329</v>
      </c>
      <c r="K1200">
        <v>19</v>
      </c>
      <c r="L1200">
        <v>1</v>
      </c>
      <c r="M1200">
        <v>0</v>
      </c>
      <c r="N1200">
        <v>0</v>
      </c>
    </row>
    <row r="1201" spans="1:14" x14ac:dyDescent="0.15">
      <c r="A1201" t="str">
        <f t="shared" si="21"/>
        <v>201950_128_4562342690043</v>
      </c>
      <c r="B1201">
        <v>201950</v>
      </c>
      <c r="C1201">
        <v>128</v>
      </c>
      <c r="D1201" t="s">
        <v>151</v>
      </c>
      <c r="E1201" s="9">
        <v>4562342690043</v>
      </c>
      <c r="F1201">
        <v>0</v>
      </c>
      <c r="G1201">
        <v>0</v>
      </c>
      <c r="H1201" t="s">
        <v>21</v>
      </c>
      <c r="I1201" t="s">
        <v>19</v>
      </c>
      <c r="J1201" t="s">
        <v>329</v>
      </c>
      <c r="K1201">
        <v>44</v>
      </c>
      <c r="L1201">
        <v>2</v>
      </c>
      <c r="M1201">
        <v>0</v>
      </c>
      <c r="N1201">
        <v>0</v>
      </c>
    </row>
    <row r="1202" spans="1:14" x14ac:dyDescent="0.15">
      <c r="A1202" t="str">
        <f t="shared" si="21"/>
        <v>201950_128_4562342690050</v>
      </c>
      <c r="B1202">
        <v>201950</v>
      </c>
      <c r="C1202">
        <v>128</v>
      </c>
      <c r="D1202" t="s">
        <v>151</v>
      </c>
      <c r="E1202" s="9">
        <v>4562342690050</v>
      </c>
      <c r="F1202">
        <v>0</v>
      </c>
      <c r="G1202">
        <v>0</v>
      </c>
      <c r="H1202" t="s">
        <v>22</v>
      </c>
      <c r="I1202" t="s">
        <v>19</v>
      </c>
      <c r="J1202" t="s">
        <v>329</v>
      </c>
      <c r="K1202">
        <v>17</v>
      </c>
      <c r="L1202">
        <v>2</v>
      </c>
      <c r="M1202">
        <v>0</v>
      </c>
      <c r="N1202">
        <v>0</v>
      </c>
    </row>
    <row r="1203" spans="1:14" x14ac:dyDescent="0.15">
      <c r="A1203" t="str">
        <f t="shared" si="21"/>
        <v>201950_128_4562342690067</v>
      </c>
      <c r="B1203">
        <v>201950</v>
      </c>
      <c r="C1203">
        <v>128</v>
      </c>
      <c r="D1203" t="s">
        <v>151</v>
      </c>
      <c r="E1203" s="9">
        <v>4562342690067</v>
      </c>
      <c r="F1203">
        <v>0</v>
      </c>
      <c r="G1203">
        <v>0</v>
      </c>
      <c r="H1203" t="s">
        <v>23</v>
      </c>
      <c r="I1203" t="s">
        <v>19</v>
      </c>
      <c r="J1203" t="s">
        <v>329</v>
      </c>
      <c r="K1203">
        <v>46</v>
      </c>
      <c r="L1203">
        <v>2</v>
      </c>
      <c r="M1203">
        <v>0</v>
      </c>
      <c r="N1203">
        <v>0</v>
      </c>
    </row>
    <row r="1204" spans="1:14" x14ac:dyDescent="0.15">
      <c r="A1204" t="str">
        <f t="shared" si="21"/>
        <v>201950_128_4562342690074</v>
      </c>
      <c r="B1204">
        <v>201950</v>
      </c>
      <c r="C1204">
        <v>128</v>
      </c>
      <c r="D1204" t="s">
        <v>151</v>
      </c>
      <c r="E1204" s="9">
        <v>4562342690074</v>
      </c>
      <c r="F1204">
        <v>0</v>
      </c>
      <c r="G1204">
        <v>0</v>
      </c>
      <c r="H1204" t="s">
        <v>24</v>
      </c>
      <c r="I1204" t="s">
        <v>19</v>
      </c>
      <c r="J1204" t="s">
        <v>329</v>
      </c>
      <c r="K1204">
        <v>39</v>
      </c>
      <c r="L1204">
        <v>5</v>
      </c>
      <c r="M1204">
        <v>0</v>
      </c>
      <c r="N1204">
        <v>0</v>
      </c>
    </row>
    <row r="1205" spans="1:14" x14ac:dyDescent="0.15">
      <c r="A1205" t="str">
        <f t="shared" si="21"/>
        <v>201950_128_4562342690081</v>
      </c>
      <c r="B1205">
        <v>201950</v>
      </c>
      <c r="C1205">
        <v>128</v>
      </c>
      <c r="D1205" t="s">
        <v>151</v>
      </c>
      <c r="E1205" s="9">
        <v>4562342690081</v>
      </c>
      <c r="F1205">
        <v>0</v>
      </c>
      <c r="G1205">
        <v>0</v>
      </c>
      <c r="H1205" t="s">
        <v>25</v>
      </c>
      <c r="I1205" t="s">
        <v>19</v>
      </c>
      <c r="J1205" t="s">
        <v>329</v>
      </c>
      <c r="K1205">
        <v>18</v>
      </c>
      <c r="L1205">
        <v>1</v>
      </c>
      <c r="M1205">
        <v>0</v>
      </c>
      <c r="N1205">
        <v>0</v>
      </c>
    </row>
    <row r="1206" spans="1:14" x14ac:dyDescent="0.15">
      <c r="A1206" t="str">
        <f t="shared" si="21"/>
        <v>201950_157_4562342690029</v>
      </c>
      <c r="B1206">
        <v>201950</v>
      </c>
      <c r="C1206">
        <v>157</v>
      </c>
      <c r="D1206" t="s">
        <v>152</v>
      </c>
      <c r="E1206" s="9">
        <v>4562342690029</v>
      </c>
      <c r="F1206">
        <v>0</v>
      </c>
      <c r="G1206">
        <v>0</v>
      </c>
      <c r="H1206" t="s">
        <v>18</v>
      </c>
      <c r="I1206" t="s">
        <v>19</v>
      </c>
      <c r="J1206" t="s">
        <v>329</v>
      </c>
      <c r="K1206">
        <v>28</v>
      </c>
      <c r="L1206">
        <v>4</v>
      </c>
      <c r="M1206">
        <v>0</v>
      </c>
      <c r="N1206">
        <v>0</v>
      </c>
    </row>
    <row r="1207" spans="1:14" x14ac:dyDescent="0.15">
      <c r="A1207" t="str">
        <f t="shared" si="21"/>
        <v>201950_157_4562342690036</v>
      </c>
      <c r="B1207">
        <v>201950</v>
      </c>
      <c r="C1207">
        <v>157</v>
      </c>
      <c r="D1207" t="s">
        <v>152</v>
      </c>
      <c r="E1207" s="9">
        <v>4562342690036</v>
      </c>
      <c r="F1207">
        <v>0</v>
      </c>
      <c r="G1207">
        <v>0</v>
      </c>
      <c r="H1207" t="s">
        <v>20</v>
      </c>
      <c r="I1207" t="s">
        <v>19</v>
      </c>
      <c r="J1207" t="s">
        <v>329</v>
      </c>
      <c r="K1207">
        <v>15</v>
      </c>
      <c r="L1207">
        <v>2</v>
      </c>
      <c r="M1207">
        <v>0</v>
      </c>
      <c r="N1207">
        <v>0</v>
      </c>
    </row>
    <row r="1208" spans="1:14" x14ac:dyDescent="0.15">
      <c r="A1208" t="str">
        <f t="shared" si="21"/>
        <v>201950_157_4562342690043</v>
      </c>
      <c r="B1208">
        <v>201950</v>
      </c>
      <c r="C1208">
        <v>157</v>
      </c>
      <c r="D1208" t="s">
        <v>152</v>
      </c>
      <c r="E1208" s="9">
        <v>4562342690043</v>
      </c>
      <c r="F1208">
        <v>0</v>
      </c>
      <c r="G1208">
        <v>0</v>
      </c>
      <c r="H1208" t="s">
        <v>21</v>
      </c>
      <c r="I1208" t="s">
        <v>19</v>
      </c>
      <c r="J1208" t="s">
        <v>329</v>
      </c>
      <c r="K1208">
        <v>32</v>
      </c>
      <c r="L1208">
        <v>8</v>
      </c>
      <c r="M1208">
        <v>0</v>
      </c>
      <c r="N1208">
        <v>0</v>
      </c>
    </row>
    <row r="1209" spans="1:14" x14ac:dyDescent="0.15">
      <c r="A1209" t="str">
        <f t="shared" si="21"/>
        <v>201950_157_4562342690050</v>
      </c>
      <c r="B1209">
        <v>201950</v>
      </c>
      <c r="C1209">
        <v>157</v>
      </c>
      <c r="D1209" t="s">
        <v>152</v>
      </c>
      <c r="E1209" s="9">
        <v>4562342690050</v>
      </c>
      <c r="F1209">
        <v>0</v>
      </c>
      <c r="G1209">
        <v>0</v>
      </c>
      <c r="H1209" t="s">
        <v>22</v>
      </c>
      <c r="I1209" t="s">
        <v>19</v>
      </c>
      <c r="J1209" t="s">
        <v>329</v>
      </c>
      <c r="K1209">
        <v>18</v>
      </c>
      <c r="L1209">
        <v>0</v>
      </c>
      <c r="M1209">
        <v>0</v>
      </c>
      <c r="N1209">
        <v>0</v>
      </c>
    </row>
    <row r="1210" spans="1:14" x14ac:dyDescent="0.15">
      <c r="A1210" t="str">
        <f t="shared" si="21"/>
        <v>201950_157_4562342690067</v>
      </c>
      <c r="B1210">
        <v>201950</v>
      </c>
      <c r="C1210">
        <v>157</v>
      </c>
      <c r="D1210" t="s">
        <v>152</v>
      </c>
      <c r="E1210" s="9">
        <v>4562342690067</v>
      </c>
      <c r="F1210">
        <v>0</v>
      </c>
      <c r="G1210">
        <v>0</v>
      </c>
      <c r="H1210" t="s">
        <v>23</v>
      </c>
      <c r="I1210" t="s">
        <v>19</v>
      </c>
      <c r="J1210" t="s">
        <v>329</v>
      </c>
      <c r="K1210">
        <v>46</v>
      </c>
      <c r="L1210">
        <v>2</v>
      </c>
      <c r="M1210">
        <v>0</v>
      </c>
      <c r="N1210">
        <v>0</v>
      </c>
    </row>
    <row r="1211" spans="1:14" x14ac:dyDescent="0.15">
      <c r="A1211" t="str">
        <f t="shared" si="21"/>
        <v>201950_157_4562342690074</v>
      </c>
      <c r="B1211">
        <v>201950</v>
      </c>
      <c r="C1211">
        <v>157</v>
      </c>
      <c r="D1211" t="s">
        <v>152</v>
      </c>
      <c r="E1211" s="9">
        <v>4562342690074</v>
      </c>
      <c r="F1211">
        <v>0</v>
      </c>
      <c r="G1211">
        <v>0</v>
      </c>
      <c r="H1211" t="s">
        <v>24</v>
      </c>
      <c r="I1211" t="s">
        <v>19</v>
      </c>
      <c r="J1211" t="s">
        <v>329</v>
      </c>
      <c r="K1211">
        <v>33</v>
      </c>
      <c r="L1211">
        <v>4</v>
      </c>
      <c r="M1211">
        <v>0</v>
      </c>
      <c r="N1211">
        <v>0</v>
      </c>
    </row>
    <row r="1212" spans="1:14" x14ac:dyDescent="0.15">
      <c r="A1212" t="str">
        <f t="shared" si="21"/>
        <v>201950_157_4562342690081</v>
      </c>
      <c r="B1212">
        <v>201950</v>
      </c>
      <c r="C1212">
        <v>157</v>
      </c>
      <c r="D1212" t="s">
        <v>152</v>
      </c>
      <c r="E1212" s="9">
        <v>4562342690081</v>
      </c>
      <c r="F1212">
        <v>0</v>
      </c>
      <c r="G1212">
        <v>0</v>
      </c>
      <c r="H1212" t="s">
        <v>25</v>
      </c>
      <c r="I1212" t="s">
        <v>19</v>
      </c>
      <c r="J1212" t="s">
        <v>329</v>
      </c>
      <c r="K1212">
        <v>18</v>
      </c>
      <c r="L1212">
        <v>0</v>
      </c>
      <c r="M1212">
        <v>0</v>
      </c>
      <c r="N1212">
        <v>0</v>
      </c>
    </row>
    <row r="1213" spans="1:14" x14ac:dyDescent="0.15">
      <c r="A1213" t="str">
        <f t="shared" si="21"/>
        <v>201950_170_4562342690029</v>
      </c>
      <c r="B1213">
        <v>201950</v>
      </c>
      <c r="C1213">
        <v>170</v>
      </c>
      <c r="D1213" t="s">
        <v>153</v>
      </c>
      <c r="E1213" s="9">
        <v>4562342690029</v>
      </c>
      <c r="F1213">
        <v>0</v>
      </c>
      <c r="G1213">
        <v>0</v>
      </c>
      <c r="H1213" t="s">
        <v>18</v>
      </c>
      <c r="I1213" t="s">
        <v>19</v>
      </c>
      <c r="J1213" t="s">
        <v>329</v>
      </c>
      <c r="K1213">
        <v>31</v>
      </c>
      <c r="L1213">
        <v>5</v>
      </c>
      <c r="M1213">
        <v>0</v>
      </c>
      <c r="N1213">
        <v>0</v>
      </c>
    </row>
    <row r="1214" spans="1:14" x14ac:dyDescent="0.15">
      <c r="A1214" t="str">
        <f t="shared" si="21"/>
        <v>201950_170_4562342690036</v>
      </c>
      <c r="B1214">
        <v>201950</v>
      </c>
      <c r="C1214">
        <v>170</v>
      </c>
      <c r="D1214" t="s">
        <v>153</v>
      </c>
      <c r="E1214" s="9">
        <v>4562342690036</v>
      </c>
      <c r="F1214">
        <v>0</v>
      </c>
      <c r="G1214">
        <v>0</v>
      </c>
      <c r="H1214" t="s">
        <v>20</v>
      </c>
      <c r="I1214" t="s">
        <v>19</v>
      </c>
      <c r="J1214" t="s">
        <v>329</v>
      </c>
      <c r="K1214">
        <v>19</v>
      </c>
      <c r="L1214">
        <v>0</v>
      </c>
      <c r="M1214">
        <v>0</v>
      </c>
      <c r="N1214">
        <v>0</v>
      </c>
    </row>
    <row r="1215" spans="1:14" x14ac:dyDescent="0.15">
      <c r="A1215" t="str">
        <f t="shared" si="21"/>
        <v>201950_170_4562342690043</v>
      </c>
      <c r="B1215">
        <v>201950</v>
      </c>
      <c r="C1215">
        <v>170</v>
      </c>
      <c r="D1215" t="s">
        <v>153</v>
      </c>
      <c r="E1215" s="9">
        <v>4562342690043</v>
      </c>
      <c r="F1215">
        <v>0</v>
      </c>
      <c r="G1215">
        <v>0</v>
      </c>
      <c r="H1215" t="s">
        <v>21</v>
      </c>
      <c r="I1215" t="s">
        <v>19</v>
      </c>
      <c r="J1215" t="s">
        <v>329</v>
      </c>
      <c r="K1215">
        <v>43</v>
      </c>
      <c r="L1215">
        <v>4</v>
      </c>
      <c r="M1215">
        <v>0</v>
      </c>
      <c r="N1215">
        <v>0</v>
      </c>
    </row>
    <row r="1216" spans="1:14" x14ac:dyDescent="0.15">
      <c r="A1216" t="str">
        <f t="shared" si="21"/>
        <v>201950_170_4562342690050</v>
      </c>
      <c r="B1216">
        <v>201950</v>
      </c>
      <c r="C1216">
        <v>170</v>
      </c>
      <c r="D1216" t="s">
        <v>153</v>
      </c>
      <c r="E1216" s="9">
        <v>4562342690050</v>
      </c>
      <c r="F1216">
        <v>0</v>
      </c>
      <c r="G1216">
        <v>0</v>
      </c>
      <c r="H1216" t="s">
        <v>22</v>
      </c>
      <c r="I1216" t="s">
        <v>19</v>
      </c>
      <c r="J1216" t="s">
        <v>329</v>
      </c>
      <c r="K1216">
        <v>16</v>
      </c>
      <c r="L1216">
        <v>0</v>
      </c>
      <c r="M1216">
        <v>0</v>
      </c>
      <c r="N1216">
        <v>0</v>
      </c>
    </row>
    <row r="1217" spans="1:14" x14ac:dyDescent="0.15">
      <c r="A1217" t="str">
        <f t="shared" si="21"/>
        <v>201950_170_4562342690067</v>
      </c>
      <c r="B1217">
        <v>201950</v>
      </c>
      <c r="C1217">
        <v>170</v>
      </c>
      <c r="D1217" t="s">
        <v>153</v>
      </c>
      <c r="E1217" s="9">
        <v>4562342690067</v>
      </c>
      <c r="F1217">
        <v>0</v>
      </c>
      <c r="G1217">
        <v>0</v>
      </c>
      <c r="H1217" t="s">
        <v>23</v>
      </c>
      <c r="I1217" t="s">
        <v>19</v>
      </c>
      <c r="J1217" t="s">
        <v>329</v>
      </c>
      <c r="K1217">
        <v>46</v>
      </c>
      <c r="L1217">
        <v>1</v>
      </c>
      <c r="M1217">
        <v>0</v>
      </c>
      <c r="N1217">
        <v>0</v>
      </c>
    </row>
    <row r="1218" spans="1:14" x14ac:dyDescent="0.15">
      <c r="A1218" t="str">
        <f t="shared" si="21"/>
        <v>201950_170_4562342690074</v>
      </c>
      <c r="B1218">
        <v>201950</v>
      </c>
      <c r="C1218">
        <v>170</v>
      </c>
      <c r="D1218" t="s">
        <v>153</v>
      </c>
      <c r="E1218" s="9">
        <v>4562342690074</v>
      </c>
      <c r="F1218">
        <v>0</v>
      </c>
      <c r="G1218">
        <v>0</v>
      </c>
      <c r="H1218" t="s">
        <v>24</v>
      </c>
      <c r="I1218" t="s">
        <v>19</v>
      </c>
      <c r="J1218" t="s">
        <v>329</v>
      </c>
      <c r="K1218">
        <v>40</v>
      </c>
      <c r="L1218">
        <v>4</v>
      </c>
      <c r="M1218">
        <v>0</v>
      </c>
      <c r="N1218">
        <v>0</v>
      </c>
    </row>
    <row r="1219" spans="1:14" x14ac:dyDescent="0.15">
      <c r="A1219" t="str">
        <f t="shared" si="21"/>
        <v>201950_170_4562342690081</v>
      </c>
      <c r="B1219">
        <v>201950</v>
      </c>
      <c r="C1219">
        <v>170</v>
      </c>
      <c r="D1219" t="s">
        <v>153</v>
      </c>
      <c r="E1219" s="9">
        <v>4562342690081</v>
      </c>
      <c r="F1219">
        <v>0</v>
      </c>
      <c r="G1219">
        <v>0</v>
      </c>
      <c r="H1219" t="s">
        <v>25</v>
      </c>
      <c r="I1219" t="s">
        <v>19</v>
      </c>
      <c r="J1219" t="s">
        <v>329</v>
      </c>
      <c r="K1219">
        <v>19</v>
      </c>
      <c r="L1219">
        <v>0</v>
      </c>
      <c r="M1219">
        <v>0</v>
      </c>
      <c r="N1219">
        <v>0</v>
      </c>
    </row>
    <row r="1220" spans="1:14" x14ac:dyDescent="0.15">
      <c r="A1220" t="str">
        <f t="shared" si="21"/>
        <v>201950_184_4562342690029</v>
      </c>
      <c r="B1220">
        <v>201950</v>
      </c>
      <c r="C1220">
        <v>184</v>
      </c>
      <c r="D1220" t="s">
        <v>154</v>
      </c>
      <c r="E1220" s="9">
        <v>4562342690029</v>
      </c>
      <c r="F1220">
        <v>0</v>
      </c>
      <c r="G1220">
        <v>0</v>
      </c>
      <c r="H1220" t="s">
        <v>18</v>
      </c>
      <c r="I1220" t="s">
        <v>19</v>
      </c>
      <c r="J1220" t="s">
        <v>329</v>
      </c>
      <c r="K1220">
        <v>40</v>
      </c>
      <c r="L1220">
        <v>0</v>
      </c>
      <c r="M1220">
        <v>0</v>
      </c>
      <c r="N1220">
        <v>0</v>
      </c>
    </row>
    <row r="1221" spans="1:14" x14ac:dyDescent="0.15">
      <c r="A1221" t="str">
        <f t="shared" si="21"/>
        <v>201950_184_4562342690036</v>
      </c>
      <c r="B1221">
        <v>201950</v>
      </c>
      <c r="C1221">
        <v>184</v>
      </c>
      <c r="D1221" t="s">
        <v>154</v>
      </c>
      <c r="E1221" s="9">
        <v>4562342690036</v>
      </c>
      <c r="F1221">
        <v>0</v>
      </c>
      <c r="G1221">
        <v>0</v>
      </c>
      <c r="H1221" t="s">
        <v>20</v>
      </c>
      <c r="I1221" t="s">
        <v>19</v>
      </c>
      <c r="J1221" t="s">
        <v>329</v>
      </c>
      <c r="K1221">
        <v>19</v>
      </c>
      <c r="L1221">
        <v>0</v>
      </c>
      <c r="M1221">
        <v>0</v>
      </c>
      <c r="N1221">
        <v>0</v>
      </c>
    </row>
    <row r="1222" spans="1:14" x14ac:dyDescent="0.15">
      <c r="A1222" t="str">
        <f t="shared" si="21"/>
        <v>201950_184_4562342690043</v>
      </c>
      <c r="B1222">
        <v>201950</v>
      </c>
      <c r="C1222">
        <v>184</v>
      </c>
      <c r="D1222" t="s">
        <v>154</v>
      </c>
      <c r="E1222" s="9">
        <v>4562342690043</v>
      </c>
      <c r="F1222">
        <v>0</v>
      </c>
      <c r="G1222">
        <v>0</v>
      </c>
      <c r="H1222" t="s">
        <v>21</v>
      </c>
      <c r="I1222" t="s">
        <v>19</v>
      </c>
      <c r="J1222" t="s">
        <v>329</v>
      </c>
      <c r="K1222">
        <v>47</v>
      </c>
      <c r="L1222">
        <v>3</v>
      </c>
      <c r="M1222">
        <v>0</v>
      </c>
      <c r="N1222">
        <v>0</v>
      </c>
    </row>
    <row r="1223" spans="1:14" x14ac:dyDescent="0.15">
      <c r="A1223" t="str">
        <f t="shared" si="21"/>
        <v>201950_184_4562342690050</v>
      </c>
      <c r="B1223">
        <v>201950</v>
      </c>
      <c r="C1223">
        <v>184</v>
      </c>
      <c r="D1223" t="s">
        <v>154</v>
      </c>
      <c r="E1223" s="9">
        <v>4562342690050</v>
      </c>
      <c r="F1223">
        <v>0</v>
      </c>
      <c r="G1223">
        <v>0</v>
      </c>
      <c r="H1223" t="s">
        <v>22</v>
      </c>
      <c r="I1223" t="s">
        <v>19</v>
      </c>
      <c r="J1223" t="s">
        <v>329</v>
      </c>
      <c r="K1223">
        <v>20</v>
      </c>
      <c r="L1223">
        <v>0</v>
      </c>
      <c r="M1223">
        <v>0</v>
      </c>
      <c r="N1223">
        <v>0</v>
      </c>
    </row>
    <row r="1224" spans="1:14" x14ac:dyDescent="0.15">
      <c r="A1224" t="str">
        <f t="shared" si="21"/>
        <v>201950_184_4562342690067</v>
      </c>
      <c r="B1224">
        <v>201950</v>
      </c>
      <c r="C1224">
        <v>184</v>
      </c>
      <c r="D1224" t="s">
        <v>154</v>
      </c>
      <c r="E1224" s="9">
        <v>4562342690067</v>
      </c>
      <c r="F1224">
        <v>0</v>
      </c>
      <c r="G1224">
        <v>0</v>
      </c>
      <c r="H1224" t="s">
        <v>23</v>
      </c>
      <c r="I1224" t="s">
        <v>19</v>
      </c>
      <c r="J1224" t="s">
        <v>329</v>
      </c>
      <c r="K1224">
        <v>48</v>
      </c>
      <c r="L1224">
        <v>1</v>
      </c>
      <c r="M1224">
        <v>0</v>
      </c>
      <c r="N1224">
        <v>0</v>
      </c>
    </row>
    <row r="1225" spans="1:14" x14ac:dyDescent="0.15">
      <c r="A1225" t="str">
        <f t="shared" si="21"/>
        <v>201950_184_4562342690074</v>
      </c>
      <c r="B1225">
        <v>201950</v>
      </c>
      <c r="C1225">
        <v>184</v>
      </c>
      <c r="D1225" t="s">
        <v>154</v>
      </c>
      <c r="E1225" s="9">
        <v>4562342690074</v>
      </c>
      <c r="F1225">
        <v>0</v>
      </c>
      <c r="G1225">
        <v>0</v>
      </c>
      <c r="H1225" t="s">
        <v>24</v>
      </c>
      <c r="I1225" t="s">
        <v>19</v>
      </c>
      <c r="J1225" t="s">
        <v>329</v>
      </c>
      <c r="K1225">
        <v>43</v>
      </c>
      <c r="L1225">
        <v>5</v>
      </c>
      <c r="M1225">
        <v>0</v>
      </c>
      <c r="N1225">
        <v>0</v>
      </c>
    </row>
    <row r="1226" spans="1:14" x14ac:dyDescent="0.15">
      <c r="A1226" t="str">
        <f t="shared" si="21"/>
        <v>201950_184_4562342690081</v>
      </c>
      <c r="B1226">
        <v>201950</v>
      </c>
      <c r="C1226">
        <v>184</v>
      </c>
      <c r="D1226" t="s">
        <v>154</v>
      </c>
      <c r="E1226" s="9">
        <v>4562342690081</v>
      </c>
      <c r="F1226">
        <v>0</v>
      </c>
      <c r="G1226">
        <v>0</v>
      </c>
      <c r="H1226" t="s">
        <v>25</v>
      </c>
      <c r="I1226" t="s">
        <v>19</v>
      </c>
      <c r="J1226" t="s">
        <v>329</v>
      </c>
      <c r="K1226">
        <v>17</v>
      </c>
      <c r="L1226">
        <v>1</v>
      </c>
      <c r="M1226">
        <v>0</v>
      </c>
      <c r="N1226">
        <v>0</v>
      </c>
    </row>
    <row r="1227" spans="1:14" x14ac:dyDescent="0.15">
      <c r="A1227" t="str">
        <f t="shared" si="21"/>
        <v>201950_231_4562342690029</v>
      </c>
      <c r="B1227">
        <v>201950</v>
      </c>
      <c r="C1227">
        <v>231</v>
      </c>
      <c r="D1227" t="s">
        <v>155</v>
      </c>
      <c r="E1227" s="9">
        <v>4562342690029</v>
      </c>
      <c r="F1227">
        <v>0</v>
      </c>
      <c r="G1227">
        <v>0</v>
      </c>
      <c r="H1227" t="s">
        <v>18</v>
      </c>
      <c r="I1227" t="s">
        <v>19</v>
      </c>
      <c r="J1227" t="s">
        <v>329</v>
      </c>
      <c r="K1227">
        <v>38</v>
      </c>
      <c r="L1227">
        <v>1</v>
      </c>
      <c r="M1227">
        <v>0</v>
      </c>
      <c r="N1227">
        <v>0</v>
      </c>
    </row>
    <row r="1228" spans="1:14" x14ac:dyDescent="0.15">
      <c r="A1228" t="str">
        <f t="shared" si="21"/>
        <v>201950_231_4562342690036</v>
      </c>
      <c r="B1228">
        <v>201950</v>
      </c>
      <c r="C1228">
        <v>231</v>
      </c>
      <c r="D1228" t="s">
        <v>155</v>
      </c>
      <c r="E1228" s="9">
        <v>4562342690036</v>
      </c>
      <c r="F1228">
        <v>0</v>
      </c>
      <c r="G1228">
        <v>0</v>
      </c>
      <c r="H1228" t="s">
        <v>20</v>
      </c>
      <c r="I1228" t="s">
        <v>19</v>
      </c>
      <c r="J1228" t="s">
        <v>329</v>
      </c>
      <c r="K1228">
        <v>15</v>
      </c>
      <c r="L1228">
        <v>2</v>
      </c>
      <c r="M1228">
        <v>0</v>
      </c>
      <c r="N1228">
        <v>0</v>
      </c>
    </row>
    <row r="1229" spans="1:14" x14ac:dyDescent="0.15">
      <c r="A1229" t="str">
        <f t="shared" si="21"/>
        <v>201950_231_4562342690043</v>
      </c>
      <c r="B1229">
        <v>201950</v>
      </c>
      <c r="C1229">
        <v>231</v>
      </c>
      <c r="D1229" t="s">
        <v>155</v>
      </c>
      <c r="E1229" s="9">
        <v>4562342690043</v>
      </c>
      <c r="F1229">
        <v>0</v>
      </c>
      <c r="G1229">
        <v>0</v>
      </c>
      <c r="H1229" t="s">
        <v>21</v>
      </c>
      <c r="I1229" t="s">
        <v>19</v>
      </c>
      <c r="J1229" t="s">
        <v>329</v>
      </c>
      <c r="K1229">
        <v>39</v>
      </c>
      <c r="L1229">
        <v>4</v>
      </c>
      <c r="M1229">
        <v>0</v>
      </c>
      <c r="N1229">
        <v>0</v>
      </c>
    </row>
    <row r="1230" spans="1:14" x14ac:dyDescent="0.15">
      <c r="A1230" t="str">
        <f t="shared" si="21"/>
        <v>201950_231_4562342690050</v>
      </c>
      <c r="B1230">
        <v>201950</v>
      </c>
      <c r="C1230">
        <v>231</v>
      </c>
      <c r="D1230" t="s">
        <v>155</v>
      </c>
      <c r="E1230" s="9">
        <v>4562342690050</v>
      </c>
      <c r="F1230">
        <v>0</v>
      </c>
      <c r="G1230">
        <v>0</v>
      </c>
      <c r="H1230" t="s">
        <v>22</v>
      </c>
      <c r="I1230" t="s">
        <v>19</v>
      </c>
      <c r="J1230" t="s">
        <v>329</v>
      </c>
      <c r="K1230">
        <v>16</v>
      </c>
      <c r="L1230">
        <v>3</v>
      </c>
      <c r="M1230">
        <v>0</v>
      </c>
      <c r="N1230">
        <v>0</v>
      </c>
    </row>
    <row r="1231" spans="1:14" x14ac:dyDescent="0.15">
      <c r="A1231" t="str">
        <f t="shared" si="21"/>
        <v>201950_231_4562342690067</v>
      </c>
      <c r="B1231">
        <v>201950</v>
      </c>
      <c r="C1231">
        <v>231</v>
      </c>
      <c r="D1231" t="s">
        <v>155</v>
      </c>
      <c r="E1231" s="9">
        <v>4562342690067</v>
      </c>
      <c r="F1231">
        <v>0</v>
      </c>
      <c r="G1231">
        <v>0</v>
      </c>
      <c r="H1231" t="s">
        <v>23</v>
      </c>
      <c r="I1231" t="s">
        <v>19</v>
      </c>
      <c r="J1231" t="s">
        <v>329</v>
      </c>
      <c r="K1231">
        <v>44</v>
      </c>
      <c r="L1231">
        <v>2</v>
      </c>
      <c r="M1231">
        <v>0</v>
      </c>
      <c r="N1231">
        <v>0</v>
      </c>
    </row>
    <row r="1232" spans="1:14" x14ac:dyDescent="0.15">
      <c r="A1232" t="str">
        <f t="shared" si="21"/>
        <v>201950_231_4562342690074</v>
      </c>
      <c r="B1232">
        <v>201950</v>
      </c>
      <c r="C1232">
        <v>231</v>
      </c>
      <c r="D1232" t="s">
        <v>155</v>
      </c>
      <c r="E1232" s="9">
        <v>4562342690074</v>
      </c>
      <c r="F1232">
        <v>0</v>
      </c>
      <c r="G1232">
        <v>0</v>
      </c>
      <c r="H1232" t="s">
        <v>24</v>
      </c>
      <c r="I1232" t="s">
        <v>19</v>
      </c>
      <c r="J1232" t="s">
        <v>329</v>
      </c>
      <c r="K1232">
        <v>34</v>
      </c>
      <c r="L1232">
        <v>4</v>
      </c>
      <c r="M1232">
        <v>0</v>
      </c>
      <c r="N1232">
        <v>0</v>
      </c>
    </row>
    <row r="1233" spans="1:14" x14ac:dyDescent="0.15">
      <c r="A1233" t="str">
        <f t="shared" si="21"/>
        <v>201950_231_4562342690081</v>
      </c>
      <c r="B1233">
        <v>201950</v>
      </c>
      <c r="C1233">
        <v>231</v>
      </c>
      <c r="D1233" t="s">
        <v>155</v>
      </c>
      <c r="E1233" s="9">
        <v>4562342690081</v>
      </c>
      <c r="F1233">
        <v>0</v>
      </c>
      <c r="G1233">
        <v>0</v>
      </c>
      <c r="H1233" t="s">
        <v>25</v>
      </c>
      <c r="I1233" t="s">
        <v>19</v>
      </c>
      <c r="J1233" t="s">
        <v>329</v>
      </c>
      <c r="K1233">
        <v>15</v>
      </c>
      <c r="L1233">
        <v>0</v>
      </c>
      <c r="M1233">
        <v>0</v>
      </c>
      <c r="N1233">
        <v>0</v>
      </c>
    </row>
    <row r="1234" spans="1:14" x14ac:dyDescent="0.15">
      <c r="A1234" t="str">
        <f t="shared" si="21"/>
        <v>201950_238_4562342690029</v>
      </c>
      <c r="B1234">
        <v>201950</v>
      </c>
      <c r="C1234">
        <v>238</v>
      </c>
      <c r="D1234" t="s">
        <v>156</v>
      </c>
      <c r="E1234" s="9">
        <v>4562342690029</v>
      </c>
      <c r="F1234">
        <v>0</v>
      </c>
      <c r="G1234">
        <v>0</v>
      </c>
      <c r="H1234" t="s">
        <v>18</v>
      </c>
      <c r="I1234" t="s">
        <v>19</v>
      </c>
      <c r="J1234" t="s">
        <v>329</v>
      </c>
      <c r="K1234">
        <v>35</v>
      </c>
      <c r="L1234">
        <v>5</v>
      </c>
      <c r="M1234">
        <v>0</v>
      </c>
      <c r="N1234">
        <v>0</v>
      </c>
    </row>
    <row r="1235" spans="1:14" x14ac:dyDescent="0.15">
      <c r="A1235" t="str">
        <f t="shared" si="21"/>
        <v>201950_238_4562342690036</v>
      </c>
      <c r="B1235">
        <v>201950</v>
      </c>
      <c r="C1235">
        <v>238</v>
      </c>
      <c r="D1235" t="s">
        <v>156</v>
      </c>
      <c r="E1235" s="9">
        <v>4562342690036</v>
      </c>
      <c r="F1235">
        <v>0</v>
      </c>
      <c r="G1235">
        <v>0</v>
      </c>
      <c r="H1235" t="s">
        <v>20</v>
      </c>
      <c r="I1235" t="s">
        <v>19</v>
      </c>
      <c r="J1235" t="s">
        <v>329</v>
      </c>
      <c r="K1235">
        <v>18</v>
      </c>
      <c r="L1235">
        <v>2</v>
      </c>
      <c r="M1235">
        <v>0</v>
      </c>
      <c r="N1235">
        <v>0</v>
      </c>
    </row>
    <row r="1236" spans="1:14" x14ac:dyDescent="0.15">
      <c r="A1236" t="str">
        <f t="shared" si="21"/>
        <v>201950_238_4562342690043</v>
      </c>
      <c r="B1236">
        <v>201950</v>
      </c>
      <c r="C1236">
        <v>238</v>
      </c>
      <c r="D1236" t="s">
        <v>156</v>
      </c>
      <c r="E1236" s="9">
        <v>4562342690043</v>
      </c>
      <c r="F1236">
        <v>0</v>
      </c>
      <c r="G1236">
        <v>0</v>
      </c>
      <c r="H1236" t="s">
        <v>21</v>
      </c>
      <c r="I1236" t="s">
        <v>19</v>
      </c>
      <c r="J1236" t="s">
        <v>329</v>
      </c>
      <c r="K1236">
        <v>47</v>
      </c>
      <c r="L1236">
        <v>3</v>
      </c>
      <c r="M1236">
        <v>0</v>
      </c>
      <c r="N1236">
        <v>0</v>
      </c>
    </row>
    <row r="1237" spans="1:14" x14ac:dyDescent="0.15">
      <c r="A1237" t="str">
        <f t="shared" si="21"/>
        <v>201950_238_4562342690050</v>
      </c>
      <c r="B1237">
        <v>201950</v>
      </c>
      <c r="C1237">
        <v>238</v>
      </c>
      <c r="D1237" t="s">
        <v>156</v>
      </c>
      <c r="E1237" s="9">
        <v>4562342690050</v>
      </c>
      <c r="F1237">
        <v>0</v>
      </c>
      <c r="G1237">
        <v>0</v>
      </c>
      <c r="H1237" t="s">
        <v>22</v>
      </c>
      <c r="I1237" t="s">
        <v>19</v>
      </c>
      <c r="J1237" t="s">
        <v>329</v>
      </c>
      <c r="K1237">
        <v>18</v>
      </c>
      <c r="L1237">
        <v>2</v>
      </c>
      <c r="M1237">
        <v>0</v>
      </c>
      <c r="N1237">
        <v>0</v>
      </c>
    </row>
    <row r="1238" spans="1:14" x14ac:dyDescent="0.15">
      <c r="A1238" t="str">
        <f t="shared" si="21"/>
        <v>201950_238_4562342690067</v>
      </c>
      <c r="B1238">
        <v>201950</v>
      </c>
      <c r="C1238">
        <v>238</v>
      </c>
      <c r="D1238" t="s">
        <v>156</v>
      </c>
      <c r="E1238" s="9">
        <v>4562342690067</v>
      </c>
      <c r="F1238">
        <v>0</v>
      </c>
      <c r="G1238">
        <v>0</v>
      </c>
      <c r="H1238" t="s">
        <v>23</v>
      </c>
      <c r="I1238" t="s">
        <v>19</v>
      </c>
      <c r="J1238" t="s">
        <v>329</v>
      </c>
      <c r="K1238">
        <v>45</v>
      </c>
      <c r="L1238">
        <v>5</v>
      </c>
      <c r="M1238">
        <v>0</v>
      </c>
      <c r="N1238">
        <v>0</v>
      </c>
    </row>
    <row r="1239" spans="1:14" x14ac:dyDescent="0.15">
      <c r="A1239" t="str">
        <f t="shared" si="21"/>
        <v>201950_238_4562342690074</v>
      </c>
      <c r="B1239">
        <v>201950</v>
      </c>
      <c r="C1239">
        <v>238</v>
      </c>
      <c r="D1239" t="s">
        <v>156</v>
      </c>
      <c r="E1239" s="9">
        <v>4562342690074</v>
      </c>
      <c r="F1239">
        <v>0</v>
      </c>
      <c r="G1239">
        <v>0</v>
      </c>
      <c r="H1239" t="s">
        <v>24</v>
      </c>
      <c r="I1239" t="s">
        <v>19</v>
      </c>
      <c r="J1239" t="s">
        <v>329</v>
      </c>
      <c r="K1239">
        <v>48</v>
      </c>
      <c r="L1239">
        <v>2</v>
      </c>
      <c r="M1239">
        <v>0</v>
      </c>
      <c r="N1239">
        <v>0</v>
      </c>
    </row>
    <row r="1240" spans="1:14" x14ac:dyDescent="0.15">
      <c r="A1240" t="str">
        <f t="shared" si="21"/>
        <v>201950_238_4562342690081</v>
      </c>
      <c r="B1240">
        <v>201950</v>
      </c>
      <c r="C1240">
        <v>238</v>
      </c>
      <c r="D1240" t="s">
        <v>156</v>
      </c>
      <c r="E1240" s="9">
        <v>4562342690081</v>
      </c>
      <c r="F1240">
        <v>0</v>
      </c>
      <c r="G1240">
        <v>0</v>
      </c>
      <c r="H1240" t="s">
        <v>25</v>
      </c>
      <c r="I1240" t="s">
        <v>19</v>
      </c>
      <c r="J1240" t="s">
        <v>329</v>
      </c>
      <c r="K1240">
        <v>20</v>
      </c>
      <c r="L1240">
        <v>0</v>
      </c>
      <c r="M1240">
        <v>0</v>
      </c>
      <c r="N1240">
        <v>0</v>
      </c>
    </row>
    <row r="1241" spans="1:14" x14ac:dyDescent="0.15">
      <c r="A1241" t="str">
        <f t="shared" ref="A1241:A1304" si="22">B1241&amp;"_"&amp;C1241&amp;"_"&amp;E1241</f>
        <v>201950_250_4562342690029</v>
      </c>
      <c r="B1241">
        <v>201950</v>
      </c>
      <c r="C1241">
        <v>250</v>
      </c>
      <c r="D1241" t="s">
        <v>157</v>
      </c>
      <c r="E1241" s="9">
        <v>4562342690029</v>
      </c>
      <c r="F1241">
        <v>0</v>
      </c>
      <c r="G1241">
        <v>0</v>
      </c>
      <c r="H1241" t="s">
        <v>18</v>
      </c>
      <c r="I1241" t="s">
        <v>19</v>
      </c>
      <c r="J1241" t="s">
        <v>329</v>
      </c>
      <c r="K1241">
        <v>29</v>
      </c>
      <c r="L1241">
        <v>4</v>
      </c>
      <c r="M1241">
        <v>0</v>
      </c>
      <c r="N1241">
        <v>0</v>
      </c>
    </row>
    <row r="1242" spans="1:14" x14ac:dyDescent="0.15">
      <c r="A1242" t="str">
        <f t="shared" si="22"/>
        <v>201950_250_4562342690036</v>
      </c>
      <c r="B1242">
        <v>201950</v>
      </c>
      <c r="C1242">
        <v>250</v>
      </c>
      <c r="D1242" t="s">
        <v>157</v>
      </c>
      <c r="E1242" s="9">
        <v>4562342690036</v>
      </c>
      <c r="F1242">
        <v>0</v>
      </c>
      <c r="G1242">
        <v>0</v>
      </c>
      <c r="H1242" t="s">
        <v>20</v>
      </c>
      <c r="I1242" t="s">
        <v>19</v>
      </c>
      <c r="J1242" t="s">
        <v>329</v>
      </c>
      <c r="K1242">
        <v>-3</v>
      </c>
      <c r="L1242">
        <v>1</v>
      </c>
      <c r="M1242">
        <v>0</v>
      </c>
      <c r="N1242">
        <v>0</v>
      </c>
    </row>
    <row r="1243" spans="1:14" x14ac:dyDescent="0.15">
      <c r="A1243" t="str">
        <f t="shared" si="22"/>
        <v>201950_250_4562342690043</v>
      </c>
      <c r="B1243">
        <v>201950</v>
      </c>
      <c r="C1243">
        <v>250</v>
      </c>
      <c r="D1243" t="s">
        <v>157</v>
      </c>
      <c r="E1243" s="9">
        <v>4562342690043</v>
      </c>
      <c r="F1243">
        <v>0</v>
      </c>
      <c r="G1243">
        <v>0</v>
      </c>
      <c r="H1243" t="s">
        <v>21</v>
      </c>
      <c r="I1243" t="s">
        <v>19</v>
      </c>
      <c r="J1243" t="s">
        <v>329</v>
      </c>
      <c r="K1243">
        <v>39</v>
      </c>
      <c r="L1243">
        <v>5</v>
      </c>
      <c r="M1243">
        <v>0</v>
      </c>
      <c r="N1243">
        <v>0</v>
      </c>
    </row>
    <row r="1244" spans="1:14" x14ac:dyDescent="0.15">
      <c r="A1244" t="str">
        <f t="shared" si="22"/>
        <v>201950_250_4562342690050</v>
      </c>
      <c r="B1244">
        <v>201950</v>
      </c>
      <c r="C1244">
        <v>250</v>
      </c>
      <c r="D1244" t="s">
        <v>157</v>
      </c>
      <c r="E1244" s="9">
        <v>4562342690050</v>
      </c>
      <c r="F1244">
        <v>0</v>
      </c>
      <c r="G1244">
        <v>0</v>
      </c>
      <c r="H1244" t="s">
        <v>22</v>
      </c>
      <c r="I1244" t="s">
        <v>19</v>
      </c>
      <c r="J1244" t="s">
        <v>329</v>
      </c>
      <c r="K1244">
        <v>28</v>
      </c>
      <c r="L1244">
        <v>2</v>
      </c>
      <c r="M1244">
        <v>0</v>
      </c>
      <c r="N1244">
        <v>0</v>
      </c>
    </row>
    <row r="1245" spans="1:14" x14ac:dyDescent="0.15">
      <c r="A1245" t="str">
        <f t="shared" si="22"/>
        <v>201950_250_4562342690067</v>
      </c>
      <c r="B1245">
        <v>201950</v>
      </c>
      <c r="C1245">
        <v>250</v>
      </c>
      <c r="D1245" t="s">
        <v>157</v>
      </c>
      <c r="E1245" s="9">
        <v>4562342690067</v>
      </c>
      <c r="F1245">
        <v>0</v>
      </c>
      <c r="G1245">
        <v>0</v>
      </c>
      <c r="H1245" t="s">
        <v>23</v>
      </c>
      <c r="I1245" t="s">
        <v>19</v>
      </c>
      <c r="J1245" t="s">
        <v>329</v>
      </c>
      <c r="K1245">
        <v>35</v>
      </c>
      <c r="L1245">
        <v>1</v>
      </c>
      <c r="M1245">
        <v>0</v>
      </c>
      <c r="N1245">
        <v>0</v>
      </c>
    </row>
    <row r="1246" spans="1:14" x14ac:dyDescent="0.15">
      <c r="A1246" t="str">
        <f t="shared" si="22"/>
        <v>201950_250_4562342690074</v>
      </c>
      <c r="B1246">
        <v>201950</v>
      </c>
      <c r="C1246">
        <v>250</v>
      </c>
      <c r="D1246" t="s">
        <v>157</v>
      </c>
      <c r="E1246" s="9">
        <v>4562342690074</v>
      </c>
      <c r="F1246">
        <v>0</v>
      </c>
      <c r="G1246">
        <v>0</v>
      </c>
      <c r="H1246" t="s">
        <v>24</v>
      </c>
      <c r="I1246" t="s">
        <v>19</v>
      </c>
      <c r="J1246" t="s">
        <v>329</v>
      </c>
      <c r="K1246">
        <v>37</v>
      </c>
      <c r="L1246">
        <v>1</v>
      </c>
      <c r="M1246">
        <v>0</v>
      </c>
      <c r="N1246">
        <v>0</v>
      </c>
    </row>
    <row r="1247" spans="1:14" x14ac:dyDescent="0.15">
      <c r="A1247" t="str">
        <f t="shared" si="22"/>
        <v>201950_250_4562342690081</v>
      </c>
      <c r="B1247">
        <v>201950</v>
      </c>
      <c r="C1247">
        <v>250</v>
      </c>
      <c r="D1247" t="s">
        <v>157</v>
      </c>
      <c r="E1247" s="9">
        <v>4562342690081</v>
      </c>
      <c r="F1247">
        <v>0</v>
      </c>
      <c r="G1247">
        <v>0</v>
      </c>
      <c r="H1247" t="s">
        <v>25</v>
      </c>
      <c r="I1247" t="s">
        <v>19</v>
      </c>
      <c r="J1247" t="s">
        <v>329</v>
      </c>
      <c r="K1247">
        <v>14</v>
      </c>
      <c r="L1247">
        <v>2</v>
      </c>
      <c r="M1247">
        <v>0</v>
      </c>
      <c r="N1247">
        <v>0</v>
      </c>
    </row>
    <row r="1248" spans="1:14" x14ac:dyDescent="0.15">
      <c r="A1248" t="str">
        <f t="shared" si="22"/>
        <v>201950_253_4562342690029</v>
      </c>
      <c r="B1248">
        <v>201950</v>
      </c>
      <c r="C1248">
        <v>253</v>
      </c>
      <c r="D1248" t="s">
        <v>158</v>
      </c>
      <c r="E1248" s="9">
        <v>4562342690029</v>
      </c>
      <c r="F1248">
        <v>0</v>
      </c>
      <c r="G1248">
        <v>0</v>
      </c>
      <c r="H1248" t="s">
        <v>18</v>
      </c>
      <c r="I1248" t="s">
        <v>19</v>
      </c>
      <c r="J1248" t="s">
        <v>329</v>
      </c>
      <c r="K1248">
        <v>37</v>
      </c>
      <c r="L1248">
        <v>3</v>
      </c>
      <c r="M1248">
        <v>0</v>
      </c>
      <c r="N1248">
        <v>0</v>
      </c>
    </row>
    <row r="1249" spans="1:14" x14ac:dyDescent="0.15">
      <c r="A1249" t="str">
        <f t="shared" si="22"/>
        <v>201950_253_4562342690036</v>
      </c>
      <c r="B1249">
        <v>201950</v>
      </c>
      <c r="C1249">
        <v>253</v>
      </c>
      <c r="D1249" t="s">
        <v>158</v>
      </c>
      <c r="E1249" s="9">
        <v>4562342690036</v>
      </c>
      <c r="F1249">
        <v>0</v>
      </c>
      <c r="G1249">
        <v>0</v>
      </c>
      <c r="H1249" t="s">
        <v>20</v>
      </c>
      <c r="I1249" t="s">
        <v>19</v>
      </c>
      <c r="J1249" t="s">
        <v>329</v>
      </c>
      <c r="K1249">
        <v>19</v>
      </c>
      <c r="L1249">
        <v>1</v>
      </c>
      <c r="M1249">
        <v>0</v>
      </c>
      <c r="N1249">
        <v>0</v>
      </c>
    </row>
    <row r="1250" spans="1:14" x14ac:dyDescent="0.15">
      <c r="A1250" t="str">
        <f t="shared" si="22"/>
        <v>201950_253_4562342690043</v>
      </c>
      <c r="B1250">
        <v>201950</v>
      </c>
      <c r="C1250">
        <v>253</v>
      </c>
      <c r="D1250" t="s">
        <v>158</v>
      </c>
      <c r="E1250" s="9">
        <v>4562342690043</v>
      </c>
      <c r="F1250">
        <v>0</v>
      </c>
      <c r="G1250">
        <v>0</v>
      </c>
      <c r="H1250" t="s">
        <v>21</v>
      </c>
      <c r="I1250" t="s">
        <v>19</v>
      </c>
      <c r="J1250" t="s">
        <v>329</v>
      </c>
      <c r="K1250">
        <v>44</v>
      </c>
      <c r="L1250">
        <v>6</v>
      </c>
      <c r="M1250">
        <v>0</v>
      </c>
      <c r="N1250">
        <v>0</v>
      </c>
    </row>
    <row r="1251" spans="1:14" x14ac:dyDescent="0.15">
      <c r="A1251" t="str">
        <f t="shared" si="22"/>
        <v>201950_253_4562342690050</v>
      </c>
      <c r="B1251">
        <v>201950</v>
      </c>
      <c r="C1251">
        <v>253</v>
      </c>
      <c r="D1251" t="s">
        <v>158</v>
      </c>
      <c r="E1251" s="9">
        <v>4562342690050</v>
      </c>
      <c r="F1251">
        <v>0</v>
      </c>
      <c r="G1251">
        <v>0</v>
      </c>
      <c r="H1251" t="s">
        <v>22</v>
      </c>
      <c r="I1251" t="s">
        <v>19</v>
      </c>
      <c r="J1251" t="s">
        <v>329</v>
      </c>
      <c r="K1251">
        <v>19</v>
      </c>
      <c r="L1251">
        <v>1</v>
      </c>
      <c r="M1251">
        <v>0</v>
      </c>
      <c r="N1251">
        <v>0</v>
      </c>
    </row>
    <row r="1252" spans="1:14" x14ac:dyDescent="0.15">
      <c r="A1252" t="str">
        <f t="shared" si="22"/>
        <v>201950_253_4562342690067</v>
      </c>
      <c r="B1252">
        <v>201950</v>
      </c>
      <c r="C1252">
        <v>253</v>
      </c>
      <c r="D1252" t="s">
        <v>158</v>
      </c>
      <c r="E1252" s="9">
        <v>4562342690067</v>
      </c>
      <c r="F1252">
        <v>0</v>
      </c>
      <c r="G1252">
        <v>0</v>
      </c>
      <c r="H1252" t="s">
        <v>23</v>
      </c>
      <c r="I1252" t="s">
        <v>19</v>
      </c>
      <c r="J1252" t="s">
        <v>329</v>
      </c>
      <c r="K1252">
        <v>50</v>
      </c>
      <c r="L1252">
        <v>0</v>
      </c>
      <c r="M1252">
        <v>0</v>
      </c>
      <c r="N1252">
        <v>0</v>
      </c>
    </row>
    <row r="1253" spans="1:14" x14ac:dyDescent="0.15">
      <c r="A1253" t="str">
        <f t="shared" si="22"/>
        <v>201950_253_4562342690074</v>
      </c>
      <c r="B1253">
        <v>201950</v>
      </c>
      <c r="C1253">
        <v>253</v>
      </c>
      <c r="D1253" t="s">
        <v>158</v>
      </c>
      <c r="E1253" s="9">
        <v>4562342690074</v>
      </c>
      <c r="F1253">
        <v>0</v>
      </c>
      <c r="G1253">
        <v>0</v>
      </c>
      <c r="H1253" t="s">
        <v>24</v>
      </c>
      <c r="I1253" t="s">
        <v>19</v>
      </c>
      <c r="J1253" t="s">
        <v>329</v>
      </c>
      <c r="K1253">
        <v>43</v>
      </c>
      <c r="L1253">
        <v>7</v>
      </c>
      <c r="M1253">
        <v>0</v>
      </c>
      <c r="N1253">
        <v>0</v>
      </c>
    </row>
    <row r="1254" spans="1:14" x14ac:dyDescent="0.15">
      <c r="A1254" t="str">
        <f t="shared" si="22"/>
        <v>201950_253_4562342690081</v>
      </c>
      <c r="B1254">
        <v>201950</v>
      </c>
      <c r="C1254">
        <v>253</v>
      </c>
      <c r="D1254" t="s">
        <v>158</v>
      </c>
      <c r="E1254" s="9">
        <v>4562342690081</v>
      </c>
      <c r="F1254">
        <v>0</v>
      </c>
      <c r="G1254">
        <v>0</v>
      </c>
      <c r="H1254" t="s">
        <v>25</v>
      </c>
      <c r="I1254" t="s">
        <v>19</v>
      </c>
      <c r="J1254" t="s">
        <v>329</v>
      </c>
      <c r="K1254">
        <v>19</v>
      </c>
      <c r="L1254">
        <v>1</v>
      </c>
      <c r="M1254">
        <v>0</v>
      </c>
      <c r="N1254">
        <v>0</v>
      </c>
    </row>
    <row r="1255" spans="1:14" x14ac:dyDescent="0.15">
      <c r="A1255" t="str">
        <f t="shared" si="22"/>
        <v>201950_284_4562342690029</v>
      </c>
      <c r="B1255">
        <v>201950</v>
      </c>
      <c r="C1255">
        <v>284</v>
      </c>
      <c r="D1255" t="s">
        <v>159</v>
      </c>
      <c r="E1255" s="9">
        <v>4562342690029</v>
      </c>
      <c r="F1255">
        <v>0</v>
      </c>
      <c r="G1255">
        <v>0</v>
      </c>
      <c r="H1255" t="s">
        <v>18</v>
      </c>
      <c r="I1255" t="s">
        <v>19</v>
      </c>
      <c r="J1255" t="s">
        <v>329</v>
      </c>
      <c r="K1255">
        <v>33</v>
      </c>
      <c r="L1255">
        <v>7</v>
      </c>
      <c r="M1255">
        <v>0</v>
      </c>
      <c r="N1255">
        <v>0</v>
      </c>
    </row>
    <row r="1256" spans="1:14" x14ac:dyDescent="0.15">
      <c r="A1256" t="str">
        <f t="shared" si="22"/>
        <v>201950_284_4562342690036</v>
      </c>
      <c r="B1256">
        <v>201950</v>
      </c>
      <c r="C1256">
        <v>284</v>
      </c>
      <c r="D1256" t="s">
        <v>159</v>
      </c>
      <c r="E1256" s="9">
        <v>4562342690036</v>
      </c>
      <c r="F1256">
        <v>0</v>
      </c>
      <c r="G1256">
        <v>0</v>
      </c>
      <c r="H1256" t="s">
        <v>20</v>
      </c>
      <c r="I1256" t="s">
        <v>19</v>
      </c>
      <c r="J1256" t="s">
        <v>329</v>
      </c>
      <c r="K1256">
        <v>14</v>
      </c>
      <c r="L1256">
        <v>4</v>
      </c>
      <c r="M1256">
        <v>0</v>
      </c>
      <c r="N1256">
        <v>0</v>
      </c>
    </row>
    <row r="1257" spans="1:14" x14ac:dyDescent="0.15">
      <c r="A1257" t="str">
        <f t="shared" si="22"/>
        <v>201950_284_4562342690043</v>
      </c>
      <c r="B1257">
        <v>201950</v>
      </c>
      <c r="C1257">
        <v>284</v>
      </c>
      <c r="D1257" t="s">
        <v>159</v>
      </c>
      <c r="E1257" s="9">
        <v>4562342690043</v>
      </c>
      <c r="F1257">
        <v>0</v>
      </c>
      <c r="G1257">
        <v>0</v>
      </c>
      <c r="H1257" t="s">
        <v>21</v>
      </c>
      <c r="I1257" t="s">
        <v>19</v>
      </c>
      <c r="J1257" t="s">
        <v>329</v>
      </c>
      <c r="K1257">
        <v>37</v>
      </c>
      <c r="L1257">
        <v>5</v>
      </c>
      <c r="M1257">
        <v>0</v>
      </c>
      <c r="N1257">
        <v>0</v>
      </c>
    </row>
    <row r="1258" spans="1:14" x14ac:dyDescent="0.15">
      <c r="A1258" t="str">
        <f t="shared" si="22"/>
        <v>201950_284_4562342690050</v>
      </c>
      <c r="B1258">
        <v>201950</v>
      </c>
      <c r="C1258">
        <v>284</v>
      </c>
      <c r="D1258" t="s">
        <v>159</v>
      </c>
      <c r="E1258" s="9">
        <v>4562342690050</v>
      </c>
      <c r="F1258">
        <v>0</v>
      </c>
      <c r="G1258">
        <v>0</v>
      </c>
      <c r="H1258" t="s">
        <v>22</v>
      </c>
      <c r="I1258" t="s">
        <v>19</v>
      </c>
      <c r="J1258" t="s">
        <v>329</v>
      </c>
      <c r="K1258">
        <v>15</v>
      </c>
      <c r="L1258">
        <v>4</v>
      </c>
      <c r="M1258">
        <v>0</v>
      </c>
      <c r="N1258">
        <v>0</v>
      </c>
    </row>
    <row r="1259" spans="1:14" x14ac:dyDescent="0.15">
      <c r="A1259" t="str">
        <f t="shared" si="22"/>
        <v>201950_284_4562342690067</v>
      </c>
      <c r="B1259">
        <v>201950</v>
      </c>
      <c r="C1259">
        <v>284</v>
      </c>
      <c r="D1259" t="s">
        <v>159</v>
      </c>
      <c r="E1259" s="9">
        <v>4562342690067</v>
      </c>
      <c r="F1259">
        <v>0</v>
      </c>
      <c r="G1259">
        <v>0</v>
      </c>
      <c r="H1259" t="s">
        <v>23</v>
      </c>
      <c r="I1259" t="s">
        <v>19</v>
      </c>
      <c r="J1259" t="s">
        <v>329</v>
      </c>
      <c r="K1259">
        <v>48</v>
      </c>
      <c r="L1259">
        <v>2</v>
      </c>
      <c r="M1259">
        <v>0</v>
      </c>
      <c r="N1259">
        <v>0</v>
      </c>
    </row>
    <row r="1260" spans="1:14" x14ac:dyDescent="0.15">
      <c r="A1260" t="str">
        <f t="shared" si="22"/>
        <v>201950_284_4562342690074</v>
      </c>
      <c r="B1260">
        <v>201950</v>
      </c>
      <c r="C1260">
        <v>284</v>
      </c>
      <c r="D1260" t="s">
        <v>159</v>
      </c>
      <c r="E1260" s="9">
        <v>4562342690074</v>
      </c>
      <c r="F1260">
        <v>0</v>
      </c>
      <c r="G1260">
        <v>0</v>
      </c>
      <c r="H1260" t="s">
        <v>24</v>
      </c>
      <c r="I1260" t="s">
        <v>19</v>
      </c>
      <c r="J1260" t="s">
        <v>329</v>
      </c>
      <c r="K1260">
        <v>34</v>
      </c>
      <c r="L1260">
        <v>10</v>
      </c>
      <c r="M1260">
        <v>0</v>
      </c>
      <c r="N1260">
        <v>0</v>
      </c>
    </row>
    <row r="1261" spans="1:14" x14ac:dyDescent="0.15">
      <c r="A1261" t="str">
        <f t="shared" si="22"/>
        <v>201950_284_4562342690081</v>
      </c>
      <c r="B1261">
        <v>201950</v>
      </c>
      <c r="C1261">
        <v>284</v>
      </c>
      <c r="D1261" t="s">
        <v>159</v>
      </c>
      <c r="E1261" s="9">
        <v>4562342690081</v>
      </c>
      <c r="F1261">
        <v>0</v>
      </c>
      <c r="G1261">
        <v>0</v>
      </c>
      <c r="H1261" t="s">
        <v>25</v>
      </c>
      <c r="I1261" t="s">
        <v>19</v>
      </c>
      <c r="J1261" t="s">
        <v>329</v>
      </c>
      <c r="K1261">
        <v>14</v>
      </c>
      <c r="L1261">
        <v>5</v>
      </c>
      <c r="M1261">
        <v>0</v>
      </c>
      <c r="N1261">
        <v>0</v>
      </c>
    </row>
    <row r="1262" spans="1:14" x14ac:dyDescent="0.15">
      <c r="A1262" t="str">
        <f t="shared" si="22"/>
        <v>201950_298_4562342690029</v>
      </c>
      <c r="B1262">
        <v>201950</v>
      </c>
      <c r="C1262">
        <v>298</v>
      </c>
      <c r="D1262" t="s">
        <v>160</v>
      </c>
      <c r="E1262" s="9">
        <v>4562342690029</v>
      </c>
      <c r="F1262">
        <v>0</v>
      </c>
      <c r="G1262">
        <v>0</v>
      </c>
      <c r="H1262" t="s">
        <v>18</v>
      </c>
      <c r="I1262" t="s">
        <v>19</v>
      </c>
      <c r="J1262" t="s">
        <v>329</v>
      </c>
      <c r="K1262">
        <v>39</v>
      </c>
      <c r="L1262">
        <v>1</v>
      </c>
      <c r="M1262">
        <v>0</v>
      </c>
      <c r="N1262">
        <v>0</v>
      </c>
    </row>
    <row r="1263" spans="1:14" x14ac:dyDescent="0.15">
      <c r="A1263" t="str">
        <f t="shared" si="22"/>
        <v>201950_298_4562342690036</v>
      </c>
      <c r="B1263">
        <v>201950</v>
      </c>
      <c r="C1263">
        <v>298</v>
      </c>
      <c r="D1263" t="s">
        <v>160</v>
      </c>
      <c r="E1263" s="9">
        <v>4562342690036</v>
      </c>
      <c r="F1263">
        <v>0</v>
      </c>
      <c r="G1263">
        <v>0</v>
      </c>
      <c r="H1263" t="s">
        <v>20</v>
      </c>
      <c r="I1263" t="s">
        <v>19</v>
      </c>
      <c r="J1263" t="s">
        <v>329</v>
      </c>
      <c r="K1263">
        <v>18</v>
      </c>
      <c r="L1263">
        <v>2</v>
      </c>
      <c r="M1263">
        <v>0</v>
      </c>
      <c r="N1263">
        <v>0</v>
      </c>
    </row>
    <row r="1264" spans="1:14" x14ac:dyDescent="0.15">
      <c r="A1264" t="str">
        <f t="shared" si="22"/>
        <v>201950_298_4562342690043</v>
      </c>
      <c r="B1264">
        <v>201950</v>
      </c>
      <c r="C1264">
        <v>298</v>
      </c>
      <c r="D1264" t="s">
        <v>160</v>
      </c>
      <c r="E1264" s="9">
        <v>4562342690043</v>
      </c>
      <c r="F1264">
        <v>0</v>
      </c>
      <c r="G1264">
        <v>0</v>
      </c>
      <c r="H1264" t="s">
        <v>21</v>
      </c>
      <c r="I1264" t="s">
        <v>19</v>
      </c>
      <c r="J1264" t="s">
        <v>329</v>
      </c>
      <c r="K1264">
        <v>46</v>
      </c>
      <c r="L1264">
        <v>4</v>
      </c>
      <c r="M1264">
        <v>0</v>
      </c>
      <c r="N1264">
        <v>0</v>
      </c>
    </row>
    <row r="1265" spans="1:14" x14ac:dyDescent="0.15">
      <c r="A1265" t="str">
        <f t="shared" si="22"/>
        <v>201950_298_4562342690050</v>
      </c>
      <c r="B1265">
        <v>201950</v>
      </c>
      <c r="C1265">
        <v>298</v>
      </c>
      <c r="D1265" t="s">
        <v>160</v>
      </c>
      <c r="E1265" s="9">
        <v>4562342690050</v>
      </c>
      <c r="F1265">
        <v>0</v>
      </c>
      <c r="G1265">
        <v>0</v>
      </c>
      <c r="H1265" t="s">
        <v>22</v>
      </c>
      <c r="I1265" t="s">
        <v>19</v>
      </c>
      <c r="J1265" t="s">
        <v>329</v>
      </c>
      <c r="K1265">
        <v>19</v>
      </c>
      <c r="L1265">
        <v>1</v>
      </c>
      <c r="M1265">
        <v>0</v>
      </c>
      <c r="N1265">
        <v>0</v>
      </c>
    </row>
    <row r="1266" spans="1:14" x14ac:dyDescent="0.15">
      <c r="A1266" t="str">
        <f t="shared" si="22"/>
        <v>201950_298_4562342690067</v>
      </c>
      <c r="B1266">
        <v>201950</v>
      </c>
      <c r="C1266">
        <v>298</v>
      </c>
      <c r="D1266" t="s">
        <v>160</v>
      </c>
      <c r="E1266" s="9">
        <v>4562342690067</v>
      </c>
      <c r="F1266">
        <v>0</v>
      </c>
      <c r="G1266">
        <v>0</v>
      </c>
      <c r="H1266" t="s">
        <v>23</v>
      </c>
      <c r="I1266" t="s">
        <v>19</v>
      </c>
      <c r="J1266" t="s">
        <v>329</v>
      </c>
      <c r="K1266">
        <v>50</v>
      </c>
      <c r="L1266">
        <v>0</v>
      </c>
      <c r="M1266">
        <v>0</v>
      </c>
      <c r="N1266">
        <v>0</v>
      </c>
    </row>
    <row r="1267" spans="1:14" x14ac:dyDescent="0.15">
      <c r="A1267" t="str">
        <f t="shared" si="22"/>
        <v>201950_298_4562342690074</v>
      </c>
      <c r="B1267">
        <v>201950</v>
      </c>
      <c r="C1267">
        <v>298</v>
      </c>
      <c r="D1267" t="s">
        <v>160</v>
      </c>
      <c r="E1267" s="9">
        <v>4562342690074</v>
      </c>
      <c r="F1267">
        <v>0</v>
      </c>
      <c r="G1267">
        <v>0</v>
      </c>
      <c r="H1267" t="s">
        <v>24</v>
      </c>
      <c r="I1267" t="s">
        <v>19</v>
      </c>
      <c r="J1267" t="s">
        <v>329</v>
      </c>
      <c r="K1267">
        <v>46</v>
      </c>
      <c r="L1267">
        <v>4</v>
      </c>
      <c r="M1267">
        <v>0</v>
      </c>
      <c r="N1267">
        <v>0</v>
      </c>
    </row>
    <row r="1268" spans="1:14" x14ac:dyDescent="0.15">
      <c r="A1268" t="str">
        <f t="shared" si="22"/>
        <v>201950_298_4562342690081</v>
      </c>
      <c r="B1268">
        <v>201950</v>
      </c>
      <c r="C1268">
        <v>298</v>
      </c>
      <c r="D1268" t="s">
        <v>160</v>
      </c>
      <c r="E1268" s="9">
        <v>4562342690081</v>
      </c>
      <c r="F1268">
        <v>0</v>
      </c>
      <c r="G1268">
        <v>0</v>
      </c>
      <c r="H1268" t="s">
        <v>25</v>
      </c>
      <c r="I1268" t="s">
        <v>19</v>
      </c>
      <c r="J1268" t="s">
        <v>329</v>
      </c>
      <c r="K1268">
        <v>19</v>
      </c>
      <c r="L1268">
        <v>1</v>
      </c>
      <c r="M1268">
        <v>0</v>
      </c>
      <c r="N1268">
        <v>0</v>
      </c>
    </row>
    <row r="1269" spans="1:14" x14ac:dyDescent="0.15">
      <c r="A1269" t="str">
        <f t="shared" si="22"/>
        <v>201950_319_4562342690029</v>
      </c>
      <c r="B1269">
        <v>201950</v>
      </c>
      <c r="C1269">
        <v>319</v>
      </c>
      <c r="D1269" t="s">
        <v>161</v>
      </c>
      <c r="E1269" s="9">
        <v>4562342690029</v>
      </c>
      <c r="F1269">
        <v>0</v>
      </c>
      <c r="G1269">
        <v>0</v>
      </c>
      <c r="H1269" t="s">
        <v>18</v>
      </c>
      <c r="I1269" t="s">
        <v>19</v>
      </c>
      <c r="J1269" t="s">
        <v>329</v>
      </c>
      <c r="K1269">
        <v>38</v>
      </c>
      <c r="L1269">
        <v>0</v>
      </c>
      <c r="M1269">
        <v>0</v>
      </c>
      <c r="N1269">
        <v>0</v>
      </c>
    </row>
    <row r="1270" spans="1:14" x14ac:dyDescent="0.15">
      <c r="A1270" t="str">
        <f t="shared" si="22"/>
        <v>201950_319_4562342690036</v>
      </c>
      <c r="B1270">
        <v>201950</v>
      </c>
      <c r="C1270">
        <v>319</v>
      </c>
      <c r="D1270" t="s">
        <v>161</v>
      </c>
      <c r="E1270" s="9">
        <v>4562342690036</v>
      </c>
      <c r="F1270">
        <v>0</v>
      </c>
      <c r="G1270">
        <v>0</v>
      </c>
      <c r="H1270" t="s">
        <v>20</v>
      </c>
      <c r="I1270" t="s">
        <v>19</v>
      </c>
      <c r="J1270" t="s">
        <v>329</v>
      </c>
      <c r="K1270">
        <v>19</v>
      </c>
      <c r="L1270">
        <v>0</v>
      </c>
      <c r="M1270">
        <v>0</v>
      </c>
      <c r="N1270">
        <v>0</v>
      </c>
    </row>
    <row r="1271" spans="1:14" x14ac:dyDescent="0.15">
      <c r="A1271" t="str">
        <f t="shared" si="22"/>
        <v>201950_319_4562342690043</v>
      </c>
      <c r="B1271">
        <v>201950</v>
      </c>
      <c r="C1271">
        <v>319</v>
      </c>
      <c r="D1271" t="s">
        <v>161</v>
      </c>
      <c r="E1271" s="9">
        <v>4562342690043</v>
      </c>
      <c r="F1271">
        <v>0</v>
      </c>
      <c r="G1271">
        <v>0</v>
      </c>
      <c r="H1271" t="s">
        <v>21</v>
      </c>
      <c r="I1271" t="s">
        <v>19</v>
      </c>
      <c r="J1271" t="s">
        <v>329</v>
      </c>
      <c r="K1271">
        <v>45</v>
      </c>
      <c r="L1271">
        <v>1</v>
      </c>
      <c r="M1271">
        <v>0</v>
      </c>
      <c r="N1271">
        <v>0</v>
      </c>
    </row>
    <row r="1272" spans="1:14" x14ac:dyDescent="0.15">
      <c r="A1272" t="str">
        <f t="shared" si="22"/>
        <v>201950_319_4562342690050</v>
      </c>
      <c r="B1272">
        <v>201950</v>
      </c>
      <c r="C1272">
        <v>319</v>
      </c>
      <c r="D1272" t="s">
        <v>161</v>
      </c>
      <c r="E1272" s="9">
        <v>4562342690050</v>
      </c>
      <c r="F1272">
        <v>0</v>
      </c>
      <c r="G1272">
        <v>0</v>
      </c>
      <c r="H1272" t="s">
        <v>22</v>
      </c>
      <c r="I1272" t="s">
        <v>19</v>
      </c>
      <c r="J1272" t="s">
        <v>329</v>
      </c>
      <c r="K1272">
        <v>16</v>
      </c>
      <c r="L1272">
        <v>0</v>
      </c>
      <c r="M1272">
        <v>0</v>
      </c>
      <c r="N1272">
        <v>0</v>
      </c>
    </row>
    <row r="1273" spans="1:14" x14ac:dyDescent="0.15">
      <c r="A1273" t="str">
        <f t="shared" si="22"/>
        <v>201950_319_4562342690067</v>
      </c>
      <c r="B1273">
        <v>201950</v>
      </c>
      <c r="C1273">
        <v>319</v>
      </c>
      <c r="D1273" t="s">
        <v>161</v>
      </c>
      <c r="E1273" s="9">
        <v>4562342690067</v>
      </c>
      <c r="F1273">
        <v>0</v>
      </c>
      <c r="G1273">
        <v>0</v>
      </c>
      <c r="H1273" t="s">
        <v>23</v>
      </c>
      <c r="I1273" t="s">
        <v>19</v>
      </c>
      <c r="J1273" t="s">
        <v>329</v>
      </c>
      <c r="K1273">
        <v>48</v>
      </c>
      <c r="L1273">
        <v>0</v>
      </c>
      <c r="M1273">
        <v>0</v>
      </c>
      <c r="N1273">
        <v>0</v>
      </c>
    </row>
    <row r="1274" spans="1:14" x14ac:dyDescent="0.15">
      <c r="A1274" t="str">
        <f t="shared" si="22"/>
        <v>201950_319_4562342690074</v>
      </c>
      <c r="B1274">
        <v>201950</v>
      </c>
      <c r="C1274">
        <v>319</v>
      </c>
      <c r="D1274" t="s">
        <v>161</v>
      </c>
      <c r="E1274" s="9">
        <v>4562342690074</v>
      </c>
      <c r="F1274">
        <v>0</v>
      </c>
      <c r="G1274">
        <v>0</v>
      </c>
      <c r="H1274" t="s">
        <v>24</v>
      </c>
      <c r="I1274" t="s">
        <v>19</v>
      </c>
      <c r="J1274" t="s">
        <v>329</v>
      </c>
      <c r="K1274">
        <v>43</v>
      </c>
      <c r="L1274">
        <v>1</v>
      </c>
      <c r="M1274">
        <v>0</v>
      </c>
      <c r="N1274">
        <v>0</v>
      </c>
    </row>
    <row r="1275" spans="1:14" x14ac:dyDescent="0.15">
      <c r="A1275" t="str">
        <f t="shared" si="22"/>
        <v>201950_319_4562342690081</v>
      </c>
      <c r="B1275">
        <v>201950</v>
      </c>
      <c r="C1275">
        <v>319</v>
      </c>
      <c r="D1275" t="s">
        <v>161</v>
      </c>
      <c r="E1275" s="9">
        <v>4562342690081</v>
      </c>
      <c r="F1275">
        <v>0</v>
      </c>
      <c r="G1275">
        <v>0</v>
      </c>
      <c r="H1275" t="s">
        <v>25</v>
      </c>
      <c r="I1275" t="s">
        <v>19</v>
      </c>
      <c r="J1275" t="s">
        <v>329</v>
      </c>
      <c r="K1275">
        <v>13</v>
      </c>
      <c r="L1275">
        <v>2</v>
      </c>
      <c r="M1275">
        <v>0</v>
      </c>
      <c r="N1275">
        <v>0</v>
      </c>
    </row>
    <row r="1276" spans="1:14" x14ac:dyDescent="0.15">
      <c r="A1276" t="str">
        <f t="shared" si="22"/>
        <v>201950_325_4562342690029</v>
      </c>
      <c r="B1276">
        <v>201950</v>
      </c>
      <c r="C1276">
        <v>325</v>
      </c>
      <c r="D1276" t="s">
        <v>162</v>
      </c>
      <c r="E1276" s="9">
        <v>4562342690029</v>
      </c>
      <c r="F1276">
        <v>0</v>
      </c>
      <c r="G1276">
        <v>0</v>
      </c>
      <c r="H1276" t="s">
        <v>18</v>
      </c>
      <c r="I1276" t="s">
        <v>19</v>
      </c>
      <c r="J1276" t="s">
        <v>329</v>
      </c>
      <c r="K1276">
        <v>34</v>
      </c>
      <c r="L1276">
        <v>3</v>
      </c>
      <c r="M1276">
        <v>0</v>
      </c>
      <c r="N1276">
        <v>0</v>
      </c>
    </row>
    <row r="1277" spans="1:14" x14ac:dyDescent="0.15">
      <c r="A1277" t="str">
        <f t="shared" si="22"/>
        <v>201950_325_4562342690036</v>
      </c>
      <c r="B1277">
        <v>201950</v>
      </c>
      <c r="C1277">
        <v>325</v>
      </c>
      <c r="D1277" t="s">
        <v>162</v>
      </c>
      <c r="E1277" s="9">
        <v>4562342690036</v>
      </c>
      <c r="F1277">
        <v>0</v>
      </c>
      <c r="G1277">
        <v>0</v>
      </c>
      <c r="H1277" t="s">
        <v>20</v>
      </c>
      <c r="I1277" t="s">
        <v>19</v>
      </c>
      <c r="J1277" t="s">
        <v>329</v>
      </c>
      <c r="K1277">
        <v>19</v>
      </c>
      <c r="L1277">
        <v>1</v>
      </c>
      <c r="M1277">
        <v>0</v>
      </c>
      <c r="N1277">
        <v>0</v>
      </c>
    </row>
    <row r="1278" spans="1:14" x14ac:dyDescent="0.15">
      <c r="A1278" t="str">
        <f t="shared" si="22"/>
        <v>201950_325_4562342690043</v>
      </c>
      <c r="B1278">
        <v>201950</v>
      </c>
      <c r="C1278">
        <v>325</v>
      </c>
      <c r="D1278" t="s">
        <v>162</v>
      </c>
      <c r="E1278" s="9">
        <v>4562342690043</v>
      </c>
      <c r="F1278">
        <v>0</v>
      </c>
      <c r="G1278">
        <v>0</v>
      </c>
      <c r="H1278" t="s">
        <v>21</v>
      </c>
      <c r="I1278" t="s">
        <v>19</v>
      </c>
      <c r="J1278" t="s">
        <v>329</v>
      </c>
      <c r="K1278">
        <v>46</v>
      </c>
      <c r="L1278">
        <v>4</v>
      </c>
      <c r="M1278">
        <v>0</v>
      </c>
      <c r="N1278">
        <v>0</v>
      </c>
    </row>
    <row r="1279" spans="1:14" x14ac:dyDescent="0.15">
      <c r="A1279" t="str">
        <f t="shared" si="22"/>
        <v>201950_325_4562342690050</v>
      </c>
      <c r="B1279">
        <v>201950</v>
      </c>
      <c r="C1279">
        <v>325</v>
      </c>
      <c r="D1279" t="s">
        <v>162</v>
      </c>
      <c r="E1279" s="9">
        <v>4562342690050</v>
      </c>
      <c r="F1279">
        <v>0</v>
      </c>
      <c r="G1279">
        <v>0</v>
      </c>
      <c r="H1279" t="s">
        <v>22</v>
      </c>
      <c r="I1279" t="s">
        <v>19</v>
      </c>
      <c r="J1279" t="s">
        <v>329</v>
      </c>
      <c r="K1279">
        <v>19</v>
      </c>
      <c r="L1279">
        <v>1</v>
      </c>
      <c r="M1279">
        <v>0</v>
      </c>
      <c r="N1279">
        <v>0</v>
      </c>
    </row>
    <row r="1280" spans="1:14" x14ac:dyDescent="0.15">
      <c r="A1280" t="str">
        <f t="shared" si="22"/>
        <v>201950_325_4562342690067</v>
      </c>
      <c r="B1280">
        <v>201950</v>
      </c>
      <c r="C1280">
        <v>325</v>
      </c>
      <c r="D1280" t="s">
        <v>162</v>
      </c>
      <c r="E1280" s="9">
        <v>4562342690067</v>
      </c>
      <c r="F1280">
        <v>0</v>
      </c>
      <c r="G1280">
        <v>0</v>
      </c>
      <c r="H1280" t="s">
        <v>23</v>
      </c>
      <c r="I1280" t="s">
        <v>19</v>
      </c>
      <c r="J1280" t="s">
        <v>329</v>
      </c>
      <c r="K1280">
        <v>49</v>
      </c>
      <c r="L1280">
        <v>0</v>
      </c>
      <c r="M1280">
        <v>0</v>
      </c>
      <c r="N1280">
        <v>0</v>
      </c>
    </row>
    <row r="1281" spans="1:14" x14ac:dyDescent="0.15">
      <c r="A1281" t="str">
        <f t="shared" si="22"/>
        <v>201950_325_4562342690074</v>
      </c>
      <c r="B1281">
        <v>201950</v>
      </c>
      <c r="C1281">
        <v>325</v>
      </c>
      <c r="D1281" t="s">
        <v>162</v>
      </c>
      <c r="E1281" s="9">
        <v>4562342690074</v>
      </c>
      <c r="F1281">
        <v>0</v>
      </c>
      <c r="G1281">
        <v>0</v>
      </c>
      <c r="H1281" t="s">
        <v>24</v>
      </c>
      <c r="I1281" t="s">
        <v>19</v>
      </c>
      <c r="J1281" t="s">
        <v>329</v>
      </c>
      <c r="K1281">
        <v>41</v>
      </c>
      <c r="L1281">
        <v>5</v>
      </c>
      <c r="M1281">
        <v>0</v>
      </c>
      <c r="N1281">
        <v>0</v>
      </c>
    </row>
    <row r="1282" spans="1:14" x14ac:dyDescent="0.15">
      <c r="A1282" t="str">
        <f t="shared" si="22"/>
        <v>201950_325_4562342690081</v>
      </c>
      <c r="B1282">
        <v>201950</v>
      </c>
      <c r="C1282">
        <v>325</v>
      </c>
      <c r="D1282" t="s">
        <v>162</v>
      </c>
      <c r="E1282" s="9">
        <v>4562342690081</v>
      </c>
      <c r="F1282">
        <v>0</v>
      </c>
      <c r="G1282">
        <v>0</v>
      </c>
      <c r="H1282" t="s">
        <v>25</v>
      </c>
      <c r="I1282" t="s">
        <v>19</v>
      </c>
      <c r="J1282" t="s">
        <v>329</v>
      </c>
      <c r="K1282">
        <v>18</v>
      </c>
      <c r="L1282">
        <v>2</v>
      </c>
      <c r="M1282">
        <v>0</v>
      </c>
      <c r="N1282">
        <v>0</v>
      </c>
    </row>
    <row r="1283" spans="1:14" x14ac:dyDescent="0.15">
      <c r="A1283" t="str">
        <f t="shared" si="22"/>
        <v>201950_329_4562342690029</v>
      </c>
      <c r="B1283">
        <v>201950</v>
      </c>
      <c r="C1283">
        <v>329</v>
      </c>
      <c r="D1283" t="s">
        <v>163</v>
      </c>
      <c r="E1283" s="9">
        <v>4562342690029</v>
      </c>
      <c r="F1283">
        <v>0</v>
      </c>
      <c r="G1283">
        <v>0</v>
      </c>
      <c r="H1283" t="s">
        <v>18</v>
      </c>
      <c r="I1283" t="s">
        <v>19</v>
      </c>
      <c r="J1283" t="s">
        <v>329</v>
      </c>
      <c r="K1283">
        <v>40</v>
      </c>
      <c r="L1283">
        <v>0</v>
      </c>
      <c r="M1283">
        <v>0</v>
      </c>
      <c r="N1283">
        <v>0</v>
      </c>
    </row>
    <row r="1284" spans="1:14" x14ac:dyDescent="0.15">
      <c r="A1284" t="str">
        <f t="shared" si="22"/>
        <v>201950_329_4562342690036</v>
      </c>
      <c r="B1284">
        <v>201950</v>
      </c>
      <c r="C1284">
        <v>329</v>
      </c>
      <c r="D1284" t="s">
        <v>163</v>
      </c>
      <c r="E1284" s="9">
        <v>4562342690036</v>
      </c>
      <c r="F1284">
        <v>0</v>
      </c>
      <c r="G1284">
        <v>0</v>
      </c>
      <c r="H1284" t="s">
        <v>20</v>
      </c>
      <c r="I1284" t="s">
        <v>19</v>
      </c>
      <c r="J1284" t="s">
        <v>329</v>
      </c>
      <c r="K1284">
        <v>20</v>
      </c>
      <c r="L1284">
        <v>0</v>
      </c>
      <c r="M1284">
        <v>0</v>
      </c>
      <c r="N1284">
        <v>0</v>
      </c>
    </row>
    <row r="1285" spans="1:14" x14ac:dyDescent="0.15">
      <c r="A1285" t="str">
        <f t="shared" si="22"/>
        <v>201950_329_4562342690043</v>
      </c>
      <c r="B1285">
        <v>201950</v>
      </c>
      <c r="C1285">
        <v>329</v>
      </c>
      <c r="D1285" t="s">
        <v>163</v>
      </c>
      <c r="E1285" s="9">
        <v>4562342690043</v>
      </c>
      <c r="F1285">
        <v>0</v>
      </c>
      <c r="G1285">
        <v>0</v>
      </c>
      <c r="H1285" t="s">
        <v>21</v>
      </c>
      <c r="I1285" t="s">
        <v>19</v>
      </c>
      <c r="J1285" t="s">
        <v>329</v>
      </c>
      <c r="K1285">
        <v>50</v>
      </c>
      <c r="L1285">
        <v>0</v>
      </c>
      <c r="M1285">
        <v>0</v>
      </c>
      <c r="N1285">
        <v>0</v>
      </c>
    </row>
    <row r="1286" spans="1:14" x14ac:dyDescent="0.15">
      <c r="A1286" t="str">
        <f t="shared" si="22"/>
        <v>201950_329_4562342690050</v>
      </c>
      <c r="B1286">
        <v>201950</v>
      </c>
      <c r="C1286">
        <v>329</v>
      </c>
      <c r="D1286" t="s">
        <v>163</v>
      </c>
      <c r="E1286" s="9">
        <v>4562342690050</v>
      </c>
      <c r="F1286">
        <v>0</v>
      </c>
      <c r="G1286">
        <v>0</v>
      </c>
      <c r="H1286" t="s">
        <v>22</v>
      </c>
      <c r="I1286" t="s">
        <v>19</v>
      </c>
      <c r="J1286" t="s">
        <v>329</v>
      </c>
      <c r="K1286">
        <v>20</v>
      </c>
      <c r="L1286">
        <v>0</v>
      </c>
      <c r="M1286">
        <v>0</v>
      </c>
      <c r="N1286">
        <v>0</v>
      </c>
    </row>
    <row r="1287" spans="1:14" x14ac:dyDescent="0.15">
      <c r="A1287" t="str">
        <f t="shared" si="22"/>
        <v>201950_329_4562342690067</v>
      </c>
      <c r="B1287">
        <v>201950</v>
      </c>
      <c r="C1287">
        <v>329</v>
      </c>
      <c r="D1287" t="s">
        <v>163</v>
      </c>
      <c r="E1287" s="9">
        <v>4562342690067</v>
      </c>
      <c r="F1287">
        <v>0</v>
      </c>
      <c r="G1287">
        <v>0</v>
      </c>
      <c r="H1287" t="s">
        <v>23</v>
      </c>
      <c r="I1287" t="s">
        <v>19</v>
      </c>
      <c r="J1287" t="s">
        <v>329</v>
      </c>
      <c r="K1287">
        <v>50</v>
      </c>
      <c r="L1287">
        <v>0</v>
      </c>
      <c r="M1287">
        <v>0</v>
      </c>
      <c r="N1287">
        <v>0</v>
      </c>
    </row>
    <row r="1288" spans="1:14" x14ac:dyDescent="0.15">
      <c r="A1288" t="str">
        <f t="shared" si="22"/>
        <v>201950_329_4562342690074</v>
      </c>
      <c r="B1288">
        <v>201950</v>
      </c>
      <c r="C1288">
        <v>329</v>
      </c>
      <c r="D1288" t="s">
        <v>163</v>
      </c>
      <c r="E1288" s="9">
        <v>4562342690074</v>
      </c>
      <c r="F1288">
        <v>0</v>
      </c>
      <c r="G1288">
        <v>0</v>
      </c>
      <c r="H1288" t="s">
        <v>24</v>
      </c>
      <c r="I1288" t="s">
        <v>19</v>
      </c>
      <c r="J1288" t="s">
        <v>329</v>
      </c>
      <c r="K1288">
        <v>50</v>
      </c>
      <c r="L1288">
        <v>0</v>
      </c>
      <c r="M1288">
        <v>0</v>
      </c>
      <c r="N1288">
        <v>0</v>
      </c>
    </row>
    <row r="1289" spans="1:14" x14ac:dyDescent="0.15">
      <c r="A1289" t="str">
        <f t="shared" si="22"/>
        <v>201950_329_4562342690081</v>
      </c>
      <c r="B1289">
        <v>201950</v>
      </c>
      <c r="C1289">
        <v>329</v>
      </c>
      <c r="D1289" t="s">
        <v>163</v>
      </c>
      <c r="E1289" s="9">
        <v>4562342690081</v>
      </c>
      <c r="F1289">
        <v>0</v>
      </c>
      <c r="G1289">
        <v>0</v>
      </c>
      <c r="H1289" t="s">
        <v>25</v>
      </c>
      <c r="I1289" t="s">
        <v>19</v>
      </c>
      <c r="J1289" t="s">
        <v>329</v>
      </c>
      <c r="K1289">
        <v>20</v>
      </c>
      <c r="L1289">
        <v>0</v>
      </c>
      <c r="M1289">
        <v>0</v>
      </c>
      <c r="N1289">
        <v>0</v>
      </c>
    </row>
    <row r="1290" spans="1:14" x14ac:dyDescent="0.15">
      <c r="A1290" t="str">
        <f t="shared" si="22"/>
        <v>201950_340_4562342690029</v>
      </c>
      <c r="B1290">
        <v>201950</v>
      </c>
      <c r="C1290">
        <v>340</v>
      </c>
      <c r="D1290" t="s">
        <v>164</v>
      </c>
      <c r="E1290" s="9">
        <v>4562342690029</v>
      </c>
      <c r="F1290">
        <v>0</v>
      </c>
      <c r="G1290">
        <v>0</v>
      </c>
      <c r="H1290" t="s">
        <v>18</v>
      </c>
      <c r="I1290" t="s">
        <v>19</v>
      </c>
      <c r="J1290" t="s">
        <v>329</v>
      </c>
      <c r="K1290">
        <v>38</v>
      </c>
      <c r="L1290">
        <v>2</v>
      </c>
      <c r="M1290">
        <v>0</v>
      </c>
      <c r="N1290">
        <v>0</v>
      </c>
    </row>
    <row r="1291" spans="1:14" x14ac:dyDescent="0.15">
      <c r="A1291" t="str">
        <f t="shared" si="22"/>
        <v>201950_340_4562342690036</v>
      </c>
      <c r="B1291">
        <v>201950</v>
      </c>
      <c r="C1291">
        <v>340</v>
      </c>
      <c r="D1291" t="s">
        <v>164</v>
      </c>
      <c r="E1291" s="9">
        <v>4562342690036</v>
      </c>
      <c r="F1291">
        <v>0</v>
      </c>
      <c r="G1291">
        <v>0</v>
      </c>
      <c r="H1291" t="s">
        <v>20</v>
      </c>
      <c r="I1291" t="s">
        <v>19</v>
      </c>
      <c r="J1291" t="s">
        <v>329</v>
      </c>
      <c r="K1291">
        <v>15</v>
      </c>
      <c r="L1291">
        <v>5</v>
      </c>
      <c r="M1291">
        <v>0</v>
      </c>
      <c r="N1291">
        <v>0</v>
      </c>
    </row>
    <row r="1292" spans="1:14" x14ac:dyDescent="0.15">
      <c r="A1292" t="str">
        <f t="shared" si="22"/>
        <v>201950_340_4562342690043</v>
      </c>
      <c r="B1292">
        <v>201950</v>
      </c>
      <c r="C1292">
        <v>340</v>
      </c>
      <c r="D1292" t="s">
        <v>164</v>
      </c>
      <c r="E1292" s="9">
        <v>4562342690043</v>
      </c>
      <c r="F1292">
        <v>0</v>
      </c>
      <c r="G1292">
        <v>0</v>
      </c>
      <c r="H1292" t="s">
        <v>21</v>
      </c>
      <c r="I1292" t="s">
        <v>19</v>
      </c>
      <c r="J1292" t="s">
        <v>329</v>
      </c>
      <c r="K1292">
        <v>49</v>
      </c>
      <c r="L1292">
        <v>1</v>
      </c>
      <c r="M1292">
        <v>0</v>
      </c>
      <c r="N1292">
        <v>0</v>
      </c>
    </row>
    <row r="1293" spans="1:14" x14ac:dyDescent="0.15">
      <c r="A1293" t="str">
        <f t="shared" si="22"/>
        <v>201950_340_4562342690050</v>
      </c>
      <c r="B1293">
        <v>201950</v>
      </c>
      <c r="C1293">
        <v>340</v>
      </c>
      <c r="D1293" t="s">
        <v>164</v>
      </c>
      <c r="E1293" s="9">
        <v>4562342690050</v>
      </c>
      <c r="F1293">
        <v>0</v>
      </c>
      <c r="G1293">
        <v>0</v>
      </c>
      <c r="H1293" t="s">
        <v>22</v>
      </c>
      <c r="I1293" t="s">
        <v>19</v>
      </c>
      <c r="J1293" t="s">
        <v>329</v>
      </c>
      <c r="K1293">
        <v>18</v>
      </c>
      <c r="L1293">
        <v>2</v>
      </c>
      <c r="M1293">
        <v>0</v>
      </c>
      <c r="N1293">
        <v>0</v>
      </c>
    </row>
    <row r="1294" spans="1:14" x14ac:dyDescent="0.15">
      <c r="A1294" t="str">
        <f t="shared" si="22"/>
        <v>201950_340_4562342690067</v>
      </c>
      <c r="B1294">
        <v>201950</v>
      </c>
      <c r="C1294">
        <v>340</v>
      </c>
      <c r="D1294" t="s">
        <v>164</v>
      </c>
      <c r="E1294" s="9">
        <v>4562342690067</v>
      </c>
      <c r="F1294">
        <v>0</v>
      </c>
      <c r="G1294">
        <v>0</v>
      </c>
      <c r="H1294" t="s">
        <v>23</v>
      </c>
      <c r="I1294" t="s">
        <v>19</v>
      </c>
      <c r="J1294" t="s">
        <v>329</v>
      </c>
      <c r="K1294">
        <v>50</v>
      </c>
      <c r="L1294">
        <v>0</v>
      </c>
      <c r="M1294">
        <v>0</v>
      </c>
      <c r="N1294">
        <v>0</v>
      </c>
    </row>
    <row r="1295" spans="1:14" x14ac:dyDescent="0.15">
      <c r="A1295" t="str">
        <f t="shared" si="22"/>
        <v>201950_340_4562342690074</v>
      </c>
      <c r="B1295">
        <v>201950</v>
      </c>
      <c r="C1295">
        <v>340</v>
      </c>
      <c r="D1295" t="s">
        <v>164</v>
      </c>
      <c r="E1295" s="9">
        <v>4562342690074</v>
      </c>
      <c r="F1295">
        <v>0</v>
      </c>
      <c r="G1295">
        <v>0</v>
      </c>
      <c r="H1295" t="s">
        <v>24</v>
      </c>
      <c r="I1295" t="s">
        <v>19</v>
      </c>
      <c r="J1295" t="s">
        <v>329</v>
      </c>
      <c r="K1295">
        <v>48</v>
      </c>
      <c r="L1295">
        <v>2</v>
      </c>
      <c r="M1295">
        <v>0</v>
      </c>
      <c r="N1295">
        <v>0</v>
      </c>
    </row>
    <row r="1296" spans="1:14" x14ac:dyDescent="0.15">
      <c r="A1296" t="str">
        <f t="shared" si="22"/>
        <v>201950_340_4562342690081</v>
      </c>
      <c r="B1296">
        <v>201950</v>
      </c>
      <c r="C1296">
        <v>340</v>
      </c>
      <c r="D1296" t="s">
        <v>164</v>
      </c>
      <c r="E1296" s="9">
        <v>4562342690081</v>
      </c>
      <c r="F1296">
        <v>0</v>
      </c>
      <c r="G1296">
        <v>0</v>
      </c>
      <c r="H1296" t="s">
        <v>25</v>
      </c>
      <c r="I1296" t="s">
        <v>19</v>
      </c>
      <c r="J1296" t="s">
        <v>329</v>
      </c>
      <c r="K1296">
        <v>19</v>
      </c>
      <c r="L1296">
        <v>1</v>
      </c>
      <c r="M1296">
        <v>0</v>
      </c>
      <c r="N1296">
        <v>0</v>
      </c>
    </row>
    <row r="1297" spans="1:14" x14ac:dyDescent="0.15">
      <c r="A1297" t="str">
        <f t="shared" si="22"/>
        <v>201950_344_4562342690029</v>
      </c>
      <c r="B1297">
        <v>201950</v>
      </c>
      <c r="C1297">
        <v>344</v>
      </c>
      <c r="D1297" t="s">
        <v>165</v>
      </c>
      <c r="E1297" s="9">
        <v>4562342690029</v>
      </c>
      <c r="F1297">
        <v>0</v>
      </c>
      <c r="G1297">
        <v>0</v>
      </c>
      <c r="H1297" t="s">
        <v>18</v>
      </c>
      <c r="I1297" t="s">
        <v>19</v>
      </c>
      <c r="J1297" t="s">
        <v>329</v>
      </c>
      <c r="K1297">
        <v>34</v>
      </c>
      <c r="L1297">
        <v>5</v>
      </c>
      <c r="M1297">
        <v>0</v>
      </c>
      <c r="N1297">
        <v>0</v>
      </c>
    </row>
    <row r="1298" spans="1:14" x14ac:dyDescent="0.15">
      <c r="A1298" t="str">
        <f t="shared" si="22"/>
        <v>201950_344_4562342690036</v>
      </c>
      <c r="B1298">
        <v>201950</v>
      </c>
      <c r="C1298">
        <v>344</v>
      </c>
      <c r="D1298" t="s">
        <v>165</v>
      </c>
      <c r="E1298" s="9">
        <v>4562342690036</v>
      </c>
      <c r="F1298">
        <v>0</v>
      </c>
      <c r="G1298">
        <v>0</v>
      </c>
      <c r="H1298" t="s">
        <v>20</v>
      </c>
      <c r="I1298" t="s">
        <v>19</v>
      </c>
      <c r="J1298" t="s">
        <v>329</v>
      </c>
      <c r="K1298">
        <v>19</v>
      </c>
      <c r="L1298">
        <v>0</v>
      </c>
      <c r="M1298">
        <v>0</v>
      </c>
      <c r="N1298">
        <v>0</v>
      </c>
    </row>
    <row r="1299" spans="1:14" x14ac:dyDescent="0.15">
      <c r="A1299" t="str">
        <f t="shared" si="22"/>
        <v>201950_344_4562342690043</v>
      </c>
      <c r="B1299">
        <v>201950</v>
      </c>
      <c r="C1299">
        <v>344</v>
      </c>
      <c r="D1299" t="s">
        <v>165</v>
      </c>
      <c r="E1299" s="9">
        <v>4562342690043</v>
      </c>
      <c r="F1299">
        <v>0</v>
      </c>
      <c r="G1299">
        <v>0</v>
      </c>
      <c r="H1299" t="s">
        <v>21</v>
      </c>
      <c r="I1299" t="s">
        <v>19</v>
      </c>
      <c r="J1299" t="s">
        <v>329</v>
      </c>
      <c r="K1299">
        <v>48</v>
      </c>
      <c r="L1299">
        <v>2</v>
      </c>
      <c r="M1299">
        <v>0</v>
      </c>
      <c r="N1299">
        <v>0</v>
      </c>
    </row>
    <row r="1300" spans="1:14" x14ac:dyDescent="0.15">
      <c r="A1300" t="str">
        <f t="shared" si="22"/>
        <v>201950_344_4562342690050</v>
      </c>
      <c r="B1300">
        <v>201950</v>
      </c>
      <c r="C1300">
        <v>344</v>
      </c>
      <c r="D1300" t="s">
        <v>165</v>
      </c>
      <c r="E1300" s="9">
        <v>4562342690050</v>
      </c>
      <c r="F1300">
        <v>0</v>
      </c>
      <c r="G1300">
        <v>0</v>
      </c>
      <c r="H1300" t="s">
        <v>22</v>
      </c>
      <c r="I1300" t="s">
        <v>19</v>
      </c>
      <c r="J1300" t="s">
        <v>329</v>
      </c>
      <c r="K1300">
        <v>19</v>
      </c>
      <c r="L1300">
        <v>1</v>
      </c>
      <c r="M1300">
        <v>0</v>
      </c>
      <c r="N1300">
        <v>0</v>
      </c>
    </row>
    <row r="1301" spans="1:14" x14ac:dyDescent="0.15">
      <c r="A1301" t="str">
        <f t="shared" si="22"/>
        <v>201950_344_4562342690067</v>
      </c>
      <c r="B1301">
        <v>201950</v>
      </c>
      <c r="C1301">
        <v>344</v>
      </c>
      <c r="D1301" t="s">
        <v>165</v>
      </c>
      <c r="E1301" s="9">
        <v>4562342690067</v>
      </c>
      <c r="F1301">
        <v>0</v>
      </c>
      <c r="G1301">
        <v>0</v>
      </c>
      <c r="H1301" t="s">
        <v>23</v>
      </c>
      <c r="I1301" t="s">
        <v>19</v>
      </c>
      <c r="J1301" t="s">
        <v>329</v>
      </c>
      <c r="K1301">
        <v>49</v>
      </c>
      <c r="L1301">
        <v>0</v>
      </c>
      <c r="M1301">
        <v>0</v>
      </c>
      <c r="N1301">
        <v>0</v>
      </c>
    </row>
    <row r="1302" spans="1:14" x14ac:dyDescent="0.15">
      <c r="A1302" t="str">
        <f t="shared" si="22"/>
        <v>201950_344_4562342690074</v>
      </c>
      <c r="B1302">
        <v>201950</v>
      </c>
      <c r="C1302">
        <v>344</v>
      </c>
      <c r="D1302" t="s">
        <v>165</v>
      </c>
      <c r="E1302" s="9">
        <v>4562342690074</v>
      </c>
      <c r="F1302">
        <v>0</v>
      </c>
      <c r="G1302">
        <v>0</v>
      </c>
      <c r="H1302" t="s">
        <v>24</v>
      </c>
      <c r="I1302" t="s">
        <v>19</v>
      </c>
      <c r="J1302" t="s">
        <v>329</v>
      </c>
      <c r="K1302">
        <v>42</v>
      </c>
      <c r="L1302">
        <v>5</v>
      </c>
      <c r="M1302">
        <v>0</v>
      </c>
      <c r="N1302">
        <v>0</v>
      </c>
    </row>
    <row r="1303" spans="1:14" x14ac:dyDescent="0.15">
      <c r="A1303" t="str">
        <f t="shared" si="22"/>
        <v>201950_344_4562342690081</v>
      </c>
      <c r="B1303">
        <v>201950</v>
      </c>
      <c r="C1303">
        <v>344</v>
      </c>
      <c r="D1303" t="s">
        <v>165</v>
      </c>
      <c r="E1303" s="9">
        <v>4562342690081</v>
      </c>
      <c r="F1303">
        <v>0</v>
      </c>
      <c r="G1303">
        <v>0</v>
      </c>
      <c r="H1303" t="s">
        <v>25</v>
      </c>
      <c r="I1303" t="s">
        <v>19</v>
      </c>
      <c r="J1303" t="s">
        <v>329</v>
      </c>
      <c r="K1303">
        <v>19</v>
      </c>
      <c r="L1303">
        <v>0</v>
      </c>
      <c r="M1303">
        <v>0</v>
      </c>
      <c r="N1303">
        <v>0</v>
      </c>
    </row>
    <row r="1304" spans="1:14" x14ac:dyDescent="0.15">
      <c r="A1304" t="str">
        <f t="shared" si="22"/>
        <v>201950_347_4562342690029</v>
      </c>
      <c r="B1304">
        <v>201950</v>
      </c>
      <c r="C1304">
        <v>347</v>
      </c>
      <c r="D1304" t="s">
        <v>166</v>
      </c>
      <c r="E1304" s="9">
        <v>4562342690029</v>
      </c>
      <c r="F1304">
        <v>0</v>
      </c>
      <c r="G1304">
        <v>0</v>
      </c>
      <c r="H1304" t="s">
        <v>18</v>
      </c>
      <c r="I1304" t="s">
        <v>19</v>
      </c>
      <c r="J1304" t="s">
        <v>329</v>
      </c>
      <c r="K1304">
        <v>36</v>
      </c>
      <c r="L1304">
        <v>1</v>
      </c>
      <c r="M1304">
        <v>0</v>
      </c>
      <c r="N1304">
        <v>0</v>
      </c>
    </row>
    <row r="1305" spans="1:14" x14ac:dyDescent="0.15">
      <c r="A1305" t="str">
        <f t="shared" ref="A1305:A1368" si="23">B1305&amp;"_"&amp;C1305&amp;"_"&amp;E1305</f>
        <v>201950_347_4562342690036</v>
      </c>
      <c r="B1305">
        <v>201950</v>
      </c>
      <c r="C1305">
        <v>347</v>
      </c>
      <c r="D1305" t="s">
        <v>166</v>
      </c>
      <c r="E1305" s="9">
        <v>4562342690036</v>
      </c>
      <c r="F1305">
        <v>0</v>
      </c>
      <c r="G1305">
        <v>0</v>
      </c>
      <c r="H1305" t="s">
        <v>20</v>
      </c>
      <c r="I1305" t="s">
        <v>19</v>
      </c>
      <c r="J1305" t="s">
        <v>329</v>
      </c>
      <c r="K1305">
        <v>16</v>
      </c>
      <c r="L1305">
        <v>4</v>
      </c>
      <c r="M1305">
        <v>0</v>
      </c>
      <c r="N1305">
        <v>0</v>
      </c>
    </row>
    <row r="1306" spans="1:14" x14ac:dyDescent="0.15">
      <c r="A1306" t="str">
        <f t="shared" si="23"/>
        <v>201950_347_4562342690043</v>
      </c>
      <c r="B1306">
        <v>201950</v>
      </c>
      <c r="C1306">
        <v>347</v>
      </c>
      <c r="D1306" t="s">
        <v>166</v>
      </c>
      <c r="E1306" s="9">
        <v>4562342690043</v>
      </c>
      <c r="F1306">
        <v>0</v>
      </c>
      <c r="G1306">
        <v>0</v>
      </c>
      <c r="H1306" t="s">
        <v>21</v>
      </c>
      <c r="I1306" t="s">
        <v>19</v>
      </c>
      <c r="J1306" t="s">
        <v>329</v>
      </c>
      <c r="K1306">
        <v>44</v>
      </c>
      <c r="L1306">
        <v>5</v>
      </c>
      <c r="M1306">
        <v>0</v>
      </c>
      <c r="N1306">
        <v>0</v>
      </c>
    </row>
    <row r="1307" spans="1:14" x14ac:dyDescent="0.15">
      <c r="A1307" t="str">
        <f t="shared" si="23"/>
        <v>201950_347_4562342690050</v>
      </c>
      <c r="B1307">
        <v>201950</v>
      </c>
      <c r="C1307">
        <v>347</v>
      </c>
      <c r="D1307" t="s">
        <v>166</v>
      </c>
      <c r="E1307" s="9">
        <v>4562342690050</v>
      </c>
      <c r="F1307">
        <v>0</v>
      </c>
      <c r="G1307">
        <v>0</v>
      </c>
      <c r="H1307" t="s">
        <v>22</v>
      </c>
      <c r="I1307" t="s">
        <v>19</v>
      </c>
      <c r="J1307" t="s">
        <v>329</v>
      </c>
      <c r="K1307">
        <v>18</v>
      </c>
      <c r="L1307">
        <v>2</v>
      </c>
      <c r="M1307">
        <v>0</v>
      </c>
      <c r="N1307">
        <v>0</v>
      </c>
    </row>
    <row r="1308" spans="1:14" x14ac:dyDescent="0.15">
      <c r="A1308" t="str">
        <f t="shared" si="23"/>
        <v>201950_347_4562342690067</v>
      </c>
      <c r="B1308">
        <v>201950</v>
      </c>
      <c r="C1308">
        <v>347</v>
      </c>
      <c r="D1308" t="s">
        <v>166</v>
      </c>
      <c r="E1308" s="9">
        <v>4562342690067</v>
      </c>
      <c r="F1308">
        <v>0</v>
      </c>
      <c r="G1308">
        <v>0</v>
      </c>
      <c r="H1308" t="s">
        <v>23</v>
      </c>
      <c r="I1308" t="s">
        <v>19</v>
      </c>
      <c r="J1308" t="s">
        <v>329</v>
      </c>
      <c r="K1308">
        <v>48</v>
      </c>
      <c r="L1308">
        <v>1</v>
      </c>
      <c r="M1308">
        <v>0</v>
      </c>
      <c r="N1308">
        <v>0</v>
      </c>
    </row>
    <row r="1309" spans="1:14" x14ac:dyDescent="0.15">
      <c r="A1309" t="str">
        <f t="shared" si="23"/>
        <v>201950_347_4562342690074</v>
      </c>
      <c r="B1309">
        <v>201950</v>
      </c>
      <c r="C1309">
        <v>347</v>
      </c>
      <c r="D1309" t="s">
        <v>166</v>
      </c>
      <c r="E1309" s="9">
        <v>4562342690074</v>
      </c>
      <c r="F1309">
        <v>0</v>
      </c>
      <c r="G1309">
        <v>0</v>
      </c>
      <c r="H1309" t="s">
        <v>24</v>
      </c>
      <c r="I1309" t="s">
        <v>19</v>
      </c>
      <c r="J1309" t="s">
        <v>329</v>
      </c>
      <c r="K1309">
        <v>30</v>
      </c>
      <c r="L1309">
        <v>14</v>
      </c>
      <c r="M1309">
        <v>0</v>
      </c>
      <c r="N1309">
        <v>0</v>
      </c>
    </row>
    <row r="1310" spans="1:14" x14ac:dyDescent="0.15">
      <c r="A1310" t="str">
        <f t="shared" si="23"/>
        <v>201950_347_4562342690081</v>
      </c>
      <c r="B1310">
        <v>201950</v>
      </c>
      <c r="C1310">
        <v>347</v>
      </c>
      <c r="D1310" t="s">
        <v>166</v>
      </c>
      <c r="E1310" s="9">
        <v>4562342690081</v>
      </c>
      <c r="F1310">
        <v>0</v>
      </c>
      <c r="G1310">
        <v>0</v>
      </c>
      <c r="H1310" t="s">
        <v>25</v>
      </c>
      <c r="I1310" t="s">
        <v>19</v>
      </c>
      <c r="J1310" t="s">
        <v>329</v>
      </c>
      <c r="K1310">
        <v>15</v>
      </c>
      <c r="L1310">
        <v>4</v>
      </c>
      <c r="M1310">
        <v>0</v>
      </c>
      <c r="N1310">
        <v>0</v>
      </c>
    </row>
    <row r="1311" spans="1:14" x14ac:dyDescent="0.15">
      <c r="A1311" t="str">
        <f t="shared" si="23"/>
        <v>201950_354_4562342690029</v>
      </c>
      <c r="B1311">
        <v>201950</v>
      </c>
      <c r="C1311">
        <v>354</v>
      </c>
      <c r="D1311" t="s">
        <v>167</v>
      </c>
      <c r="E1311" s="9">
        <v>4562342690029</v>
      </c>
      <c r="F1311">
        <v>0</v>
      </c>
      <c r="G1311">
        <v>0</v>
      </c>
      <c r="H1311" t="s">
        <v>18</v>
      </c>
      <c r="I1311" t="s">
        <v>19</v>
      </c>
      <c r="J1311" t="s">
        <v>329</v>
      </c>
      <c r="K1311">
        <v>35</v>
      </c>
      <c r="L1311">
        <v>2</v>
      </c>
      <c r="M1311">
        <v>0</v>
      </c>
      <c r="N1311">
        <v>0</v>
      </c>
    </row>
    <row r="1312" spans="1:14" x14ac:dyDescent="0.15">
      <c r="A1312" t="str">
        <f t="shared" si="23"/>
        <v>201950_354_4562342690036</v>
      </c>
      <c r="B1312">
        <v>201950</v>
      </c>
      <c r="C1312">
        <v>354</v>
      </c>
      <c r="D1312" t="s">
        <v>167</v>
      </c>
      <c r="E1312" s="9">
        <v>4562342690036</v>
      </c>
      <c r="F1312">
        <v>0</v>
      </c>
      <c r="G1312">
        <v>0</v>
      </c>
      <c r="H1312" t="s">
        <v>20</v>
      </c>
      <c r="I1312" t="s">
        <v>19</v>
      </c>
      <c r="J1312" t="s">
        <v>329</v>
      </c>
      <c r="K1312">
        <v>19</v>
      </c>
      <c r="L1312">
        <v>1</v>
      </c>
      <c r="M1312">
        <v>0</v>
      </c>
      <c r="N1312">
        <v>0</v>
      </c>
    </row>
    <row r="1313" spans="1:14" x14ac:dyDescent="0.15">
      <c r="A1313" t="str">
        <f t="shared" si="23"/>
        <v>201950_354_4562342690043</v>
      </c>
      <c r="B1313">
        <v>201950</v>
      </c>
      <c r="C1313">
        <v>354</v>
      </c>
      <c r="D1313" t="s">
        <v>167</v>
      </c>
      <c r="E1313" s="9">
        <v>4562342690043</v>
      </c>
      <c r="F1313">
        <v>0</v>
      </c>
      <c r="G1313">
        <v>0</v>
      </c>
      <c r="H1313" t="s">
        <v>21</v>
      </c>
      <c r="I1313" t="s">
        <v>19</v>
      </c>
      <c r="J1313" t="s">
        <v>329</v>
      </c>
      <c r="K1313">
        <v>46</v>
      </c>
      <c r="L1313">
        <v>2</v>
      </c>
      <c r="M1313">
        <v>0</v>
      </c>
      <c r="N1313">
        <v>0</v>
      </c>
    </row>
    <row r="1314" spans="1:14" x14ac:dyDescent="0.15">
      <c r="A1314" t="str">
        <f t="shared" si="23"/>
        <v>201950_354_4562342690050</v>
      </c>
      <c r="B1314">
        <v>201950</v>
      </c>
      <c r="C1314">
        <v>354</v>
      </c>
      <c r="D1314" t="s">
        <v>167</v>
      </c>
      <c r="E1314" s="9">
        <v>4562342690050</v>
      </c>
      <c r="F1314">
        <v>0</v>
      </c>
      <c r="G1314">
        <v>0</v>
      </c>
      <c r="H1314" t="s">
        <v>22</v>
      </c>
      <c r="I1314" t="s">
        <v>19</v>
      </c>
      <c r="J1314" t="s">
        <v>329</v>
      </c>
      <c r="K1314">
        <v>18</v>
      </c>
      <c r="L1314">
        <v>1</v>
      </c>
      <c r="M1314">
        <v>0</v>
      </c>
      <c r="N1314">
        <v>0</v>
      </c>
    </row>
    <row r="1315" spans="1:14" x14ac:dyDescent="0.15">
      <c r="A1315" t="str">
        <f t="shared" si="23"/>
        <v>201950_354_4562342690067</v>
      </c>
      <c r="B1315">
        <v>201950</v>
      </c>
      <c r="C1315">
        <v>354</v>
      </c>
      <c r="D1315" t="s">
        <v>167</v>
      </c>
      <c r="E1315" s="9">
        <v>4562342690067</v>
      </c>
      <c r="F1315">
        <v>0</v>
      </c>
      <c r="G1315">
        <v>0</v>
      </c>
      <c r="H1315" t="s">
        <v>23</v>
      </c>
      <c r="I1315" t="s">
        <v>19</v>
      </c>
      <c r="J1315" t="s">
        <v>329</v>
      </c>
      <c r="K1315">
        <v>50</v>
      </c>
      <c r="L1315">
        <v>0</v>
      </c>
      <c r="M1315">
        <v>0</v>
      </c>
      <c r="N1315">
        <v>0</v>
      </c>
    </row>
    <row r="1316" spans="1:14" x14ac:dyDescent="0.15">
      <c r="A1316" t="str">
        <f t="shared" si="23"/>
        <v>201950_354_4562342690074</v>
      </c>
      <c r="B1316">
        <v>201950</v>
      </c>
      <c r="C1316">
        <v>354</v>
      </c>
      <c r="D1316" t="s">
        <v>167</v>
      </c>
      <c r="E1316" s="9">
        <v>4562342690074</v>
      </c>
      <c r="F1316">
        <v>0</v>
      </c>
      <c r="G1316">
        <v>0</v>
      </c>
      <c r="H1316" t="s">
        <v>24</v>
      </c>
      <c r="I1316" t="s">
        <v>19</v>
      </c>
      <c r="J1316" t="s">
        <v>329</v>
      </c>
      <c r="K1316">
        <v>43</v>
      </c>
      <c r="L1316">
        <v>5</v>
      </c>
      <c r="M1316">
        <v>0</v>
      </c>
      <c r="N1316">
        <v>0</v>
      </c>
    </row>
    <row r="1317" spans="1:14" x14ac:dyDescent="0.15">
      <c r="A1317" t="str">
        <f t="shared" si="23"/>
        <v>201950_354_4562342690081</v>
      </c>
      <c r="B1317">
        <v>201950</v>
      </c>
      <c r="C1317">
        <v>354</v>
      </c>
      <c r="D1317" t="s">
        <v>167</v>
      </c>
      <c r="E1317" s="9">
        <v>4562342690081</v>
      </c>
      <c r="F1317">
        <v>0</v>
      </c>
      <c r="G1317">
        <v>0</v>
      </c>
      <c r="H1317" t="s">
        <v>25</v>
      </c>
      <c r="I1317" t="s">
        <v>19</v>
      </c>
      <c r="J1317" t="s">
        <v>329</v>
      </c>
      <c r="K1317">
        <v>19</v>
      </c>
      <c r="L1317">
        <v>1</v>
      </c>
      <c r="M1317">
        <v>0</v>
      </c>
      <c r="N1317">
        <v>0</v>
      </c>
    </row>
    <row r="1318" spans="1:14" x14ac:dyDescent="0.15">
      <c r="A1318" t="str">
        <f t="shared" si="23"/>
        <v>201950_363_4562342690029</v>
      </c>
      <c r="B1318">
        <v>201950</v>
      </c>
      <c r="C1318">
        <v>363</v>
      </c>
      <c r="D1318" t="s">
        <v>332</v>
      </c>
      <c r="E1318" s="9">
        <v>4562342690029</v>
      </c>
      <c r="F1318">
        <v>0</v>
      </c>
      <c r="G1318">
        <v>0</v>
      </c>
      <c r="H1318" t="s">
        <v>18</v>
      </c>
      <c r="I1318" t="s">
        <v>19</v>
      </c>
      <c r="J1318" t="s">
        <v>329</v>
      </c>
      <c r="K1318">
        <v>33</v>
      </c>
      <c r="L1318">
        <v>0</v>
      </c>
      <c r="M1318">
        <v>0</v>
      </c>
      <c r="N1318">
        <v>0</v>
      </c>
    </row>
    <row r="1319" spans="1:14" x14ac:dyDescent="0.15">
      <c r="A1319" t="str">
        <f t="shared" si="23"/>
        <v>201950_363_4562342690036</v>
      </c>
      <c r="B1319">
        <v>201950</v>
      </c>
      <c r="C1319">
        <v>363</v>
      </c>
      <c r="D1319" t="s">
        <v>332</v>
      </c>
      <c r="E1319" s="9">
        <v>4562342690036</v>
      </c>
      <c r="F1319">
        <v>0</v>
      </c>
      <c r="G1319">
        <v>0</v>
      </c>
      <c r="H1319" t="s">
        <v>20</v>
      </c>
      <c r="I1319" t="s">
        <v>19</v>
      </c>
      <c r="J1319" t="s">
        <v>329</v>
      </c>
      <c r="K1319">
        <v>17</v>
      </c>
      <c r="L1319">
        <v>3</v>
      </c>
      <c r="M1319">
        <v>0</v>
      </c>
      <c r="N1319">
        <v>0</v>
      </c>
    </row>
    <row r="1320" spans="1:14" x14ac:dyDescent="0.15">
      <c r="A1320" t="str">
        <f t="shared" si="23"/>
        <v>201950_363_4562342690043</v>
      </c>
      <c r="B1320">
        <v>201950</v>
      </c>
      <c r="C1320">
        <v>363</v>
      </c>
      <c r="D1320" t="s">
        <v>332</v>
      </c>
      <c r="E1320" s="9">
        <v>4562342690043</v>
      </c>
      <c r="F1320">
        <v>0</v>
      </c>
      <c r="G1320">
        <v>0</v>
      </c>
      <c r="H1320" t="s">
        <v>21</v>
      </c>
      <c r="I1320" t="s">
        <v>19</v>
      </c>
      <c r="J1320" t="s">
        <v>329</v>
      </c>
      <c r="K1320">
        <v>47</v>
      </c>
      <c r="L1320">
        <v>1</v>
      </c>
      <c r="M1320">
        <v>0</v>
      </c>
      <c r="N1320">
        <v>0</v>
      </c>
    </row>
    <row r="1321" spans="1:14" x14ac:dyDescent="0.15">
      <c r="A1321" t="str">
        <f t="shared" si="23"/>
        <v>201950_363_4562342690050</v>
      </c>
      <c r="B1321">
        <v>201950</v>
      </c>
      <c r="C1321">
        <v>363</v>
      </c>
      <c r="D1321" t="s">
        <v>332</v>
      </c>
      <c r="E1321" s="9">
        <v>4562342690050</v>
      </c>
      <c r="F1321">
        <v>0</v>
      </c>
      <c r="G1321">
        <v>0</v>
      </c>
      <c r="H1321" t="s">
        <v>22</v>
      </c>
      <c r="I1321" t="s">
        <v>19</v>
      </c>
      <c r="J1321" t="s">
        <v>329</v>
      </c>
      <c r="K1321">
        <v>18</v>
      </c>
      <c r="L1321">
        <v>0</v>
      </c>
      <c r="M1321">
        <v>0</v>
      </c>
      <c r="N1321">
        <v>0</v>
      </c>
    </row>
    <row r="1322" spans="1:14" x14ac:dyDescent="0.15">
      <c r="A1322" t="str">
        <f t="shared" si="23"/>
        <v>201950_363_4562342690067</v>
      </c>
      <c r="B1322">
        <v>201950</v>
      </c>
      <c r="C1322">
        <v>363</v>
      </c>
      <c r="D1322" t="s">
        <v>332</v>
      </c>
      <c r="E1322" s="9">
        <v>4562342690067</v>
      </c>
      <c r="F1322">
        <v>0</v>
      </c>
      <c r="G1322">
        <v>0</v>
      </c>
      <c r="H1322" t="s">
        <v>23</v>
      </c>
      <c r="I1322" t="s">
        <v>19</v>
      </c>
      <c r="J1322" t="s">
        <v>329</v>
      </c>
      <c r="K1322">
        <v>49</v>
      </c>
      <c r="L1322">
        <v>0</v>
      </c>
      <c r="M1322">
        <v>0</v>
      </c>
      <c r="N1322">
        <v>0</v>
      </c>
    </row>
    <row r="1323" spans="1:14" x14ac:dyDescent="0.15">
      <c r="A1323" t="str">
        <f t="shared" si="23"/>
        <v>201950_363_4562342690074</v>
      </c>
      <c r="B1323">
        <v>201950</v>
      </c>
      <c r="C1323">
        <v>363</v>
      </c>
      <c r="D1323" t="s">
        <v>332</v>
      </c>
      <c r="E1323" s="9">
        <v>4562342690074</v>
      </c>
      <c r="F1323">
        <v>0</v>
      </c>
      <c r="G1323">
        <v>0</v>
      </c>
      <c r="H1323" t="s">
        <v>24</v>
      </c>
      <c r="I1323" t="s">
        <v>19</v>
      </c>
      <c r="J1323" t="s">
        <v>329</v>
      </c>
      <c r="K1323">
        <v>42</v>
      </c>
      <c r="L1323">
        <v>1</v>
      </c>
      <c r="M1323">
        <v>0</v>
      </c>
      <c r="N1323">
        <v>0</v>
      </c>
    </row>
    <row r="1324" spans="1:14" x14ac:dyDescent="0.15">
      <c r="A1324" t="str">
        <f t="shared" si="23"/>
        <v>201950_363_4562342690081</v>
      </c>
      <c r="B1324">
        <v>201950</v>
      </c>
      <c r="C1324">
        <v>363</v>
      </c>
      <c r="D1324" t="s">
        <v>332</v>
      </c>
      <c r="E1324" s="9">
        <v>4562342690081</v>
      </c>
      <c r="F1324">
        <v>0</v>
      </c>
      <c r="G1324">
        <v>0</v>
      </c>
      <c r="H1324" t="s">
        <v>25</v>
      </c>
      <c r="I1324" t="s">
        <v>19</v>
      </c>
      <c r="J1324" t="s">
        <v>329</v>
      </c>
      <c r="K1324">
        <v>19</v>
      </c>
      <c r="L1324">
        <v>1</v>
      </c>
      <c r="M1324">
        <v>0</v>
      </c>
      <c r="N1324">
        <v>0</v>
      </c>
    </row>
    <row r="1325" spans="1:14" x14ac:dyDescent="0.15">
      <c r="A1325" t="str">
        <f t="shared" si="23"/>
        <v>201950_375_4562342690029</v>
      </c>
      <c r="B1325">
        <v>201950</v>
      </c>
      <c r="C1325">
        <v>375</v>
      </c>
      <c r="D1325" t="s">
        <v>169</v>
      </c>
      <c r="E1325" s="9">
        <v>4562342690029</v>
      </c>
      <c r="F1325">
        <v>0</v>
      </c>
      <c r="G1325">
        <v>0</v>
      </c>
      <c r="H1325" t="s">
        <v>18</v>
      </c>
      <c r="I1325" t="s">
        <v>19</v>
      </c>
      <c r="J1325" t="s">
        <v>329</v>
      </c>
      <c r="K1325">
        <v>33</v>
      </c>
      <c r="L1325">
        <v>7</v>
      </c>
      <c r="M1325">
        <v>0</v>
      </c>
      <c r="N1325">
        <v>0</v>
      </c>
    </row>
    <row r="1326" spans="1:14" x14ac:dyDescent="0.15">
      <c r="A1326" t="str">
        <f t="shared" si="23"/>
        <v>201950_375_4562342690036</v>
      </c>
      <c r="B1326">
        <v>201950</v>
      </c>
      <c r="C1326">
        <v>375</v>
      </c>
      <c r="D1326" t="s">
        <v>169</v>
      </c>
      <c r="E1326" s="9">
        <v>4562342690036</v>
      </c>
      <c r="F1326">
        <v>0</v>
      </c>
      <c r="G1326">
        <v>0</v>
      </c>
      <c r="H1326" t="s">
        <v>20</v>
      </c>
      <c r="I1326" t="s">
        <v>19</v>
      </c>
      <c r="J1326" t="s">
        <v>329</v>
      </c>
      <c r="K1326">
        <v>18</v>
      </c>
      <c r="L1326">
        <v>2</v>
      </c>
      <c r="M1326">
        <v>0</v>
      </c>
      <c r="N1326">
        <v>0</v>
      </c>
    </row>
    <row r="1327" spans="1:14" x14ac:dyDescent="0.15">
      <c r="A1327" t="str">
        <f t="shared" si="23"/>
        <v>201950_375_4562342690043</v>
      </c>
      <c r="B1327">
        <v>201950</v>
      </c>
      <c r="C1327">
        <v>375</v>
      </c>
      <c r="D1327" t="s">
        <v>169</v>
      </c>
      <c r="E1327" s="9">
        <v>4562342690043</v>
      </c>
      <c r="F1327">
        <v>0</v>
      </c>
      <c r="G1327">
        <v>0</v>
      </c>
      <c r="H1327" t="s">
        <v>21</v>
      </c>
      <c r="I1327" t="s">
        <v>19</v>
      </c>
      <c r="J1327" t="s">
        <v>329</v>
      </c>
      <c r="K1327">
        <v>49</v>
      </c>
      <c r="L1327">
        <v>1</v>
      </c>
      <c r="M1327">
        <v>0</v>
      </c>
      <c r="N1327">
        <v>0</v>
      </c>
    </row>
    <row r="1328" spans="1:14" x14ac:dyDescent="0.15">
      <c r="A1328" t="str">
        <f t="shared" si="23"/>
        <v>201950_375_4562342690050</v>
      </c>
      <c r="B1328">
        <v>201950</v>
      </c>
      <c r="C1328">
        <v>375</v>
      </c>
      <c r="D1328" t="s">
        <v>169</v>
      </c>
      <c r="E1328" s="9">
        <v>4562342690050</v>
      </c>
      <c r="F1328">
        <v>0</v>
      </c>
      <c r="G1328">
        <v>0</v>
      </c>
      <c r="H1328" t="s">
        <v>22</v>
      </c>
      <c r="I1328" t="s">
        <v>19</v>
      </c>
      <c r="J1328" t="s">
        <v>329</v>
      </c>
      <c r="K1328">
        <v>19</v>
      </c>
      <c r="L1328">
        <v>1</v>
      </c>
      <c r="M1328">
        <v>0</v>
      </c>
      <c r="N1328">
        <v>0</v>
      </c>
    </row>
    <row r="1329" spans="1:14" x14ac:dyDescent="0.15">
      <c r="A1329" t="str">
        <f t="shared" si="23"/>
        <v>201950_375_4562342690067</v>
      </c>
      <c r="B1329">
        <v>201950</v>
      </c>
      <c r="C1329">
        <v>375</v>
      </c>
      <c r="D1329" t="s">
        <v>169</v>
      </c>
      <c r="E1329" s="9">
        <v>4562342690067</v>
      </c>
      <c r="F1329">
        <v>0</v>
      </c>
      <c r="G1329">
        <v>0</v>
      </c>
      <c r="H1329" t="s">
        <v>23</v>
      </c>
      <c r="I1329" t="s">
        <v>19</v>
      </c>
      <c r="J1329" t="s">
        <v>329</v>
      </c>
      <c r="K1329">
        <v>49</v>
      </c>
      <c r="L1329">
        <v>1</v>
      </c>
      <c r="M1329">
        <v>0</v>
      </c>
      <c r="N1329">
        <v>0</v>
      </c>
    </row>
    <row r="1330" spans="1:14" x14ac:dyDescent="0.15">
      <c r="A1330" t="str">
        <f t="shared" si="23"/>
        <v>201950_375_4562342690074</v>
      </c>
      <c r="B1330">
        <v>201950</v>
      </c>
      <c r="C1330">
        <v>375</v>
      </c>
      <c r="D1330" t="s">
        <v>169</v>
      </c>
      <c r="E1330" s="9">
        <v>4562342690074</v>
      </c>
      <c r="F1330">
        <v>0</v>
      </c>
      <c r="G1330">
        <v>0</v>
      </c>
      <c r="H1330" t="s">
        <v>24</v>
      </c>
      <c r="I1330" t="s">
        <v>19</v>
      </c>
      <c r="J1330" t="s">
        <v>329</v>
      </c>
      <c r="K1330">
        <v>43</v>
      </c>
      <c r="L1330">
        <v>7</v>
      </c>
      <c r="M1330">
        <v>0</v>
      </c>
      <c r="N1330">
        <v>0</v>
      </c>
    </row>
    <row r="1331" spans="1:14" x14ac:dyDescent="0.15">
      <c r="A1331" t="str">
        <f t="shared" si="23"/>
        <v>201950_375_4562342690081</v>
      </c>
      <c r="B1331">
        <v>201950</v>
      </c>
      <c r="C1331">
        <v>375</v>
      </c>
      <c r="D1331" t="s">
        <v>169</v>
      </c>
      <c r="E1331" s="9">
        <v>4562342690081</v>
      </c>
      <c r="F1331">
        <v>0</v>
      </c>
      <c r="G1331">
        <v>0</v>
      </c>
      <c r="H1331" t="s">
        <v>25</v>
      </c>
      <c r="I1331" t="s">
        <v>19</v>
      </c>
      <c r="J1331" t="s">
        <v>329</v>
      </c>
      <c r="K1331">
        <v>19</v>
      </c>
      <c r="L1331">
        <v>1</v>
      </c>
      <c r="M1331">
        <v>0</v>
      </c>
      <c r="N1331">
        <v>0</v>
      </c>
    </row>
    <row r="1332" spans="1:14" x14ac:dyDescent="0.15">
      <c r="A1332" t="str">
        <f t="shared" si="23"/>
        <v>201950_377_4562342690029</v>
      </c>
      <c r="B1332">
        <v>201950</v>
      </c>
      <c r="C1332">
        <v>377</v>
      </c>
      <c r="D1332" t="s">
        <v>170</v>
      </c>
      <c r="E1332" s="9">
        <v>4562342690029</v>
      </c>
      <c r="F1332">
        <v>0</v>
      </c>
      <c r="G1332">
        <v>0</v>
      </c>
      <c r="H1332" t="s">
        <v>18</v>
      </c>
      <c r="I1332" t="s">
        <v>19</v>
      </c>
      <c r="J1332" t="s">
        <v>329</v>
      </c>
      <c r="K1332">
        <v>40</v>
      </c>
      <c r="L1332">
        <v>0</v>
      </c>
      <c r="M1332">
        <v>0</v>
      </c>
      <c r="N1332">
        <v>0</v>
      </c>
    </row>
    <row r="1333" spans="1:14" x14ac:dyDescent="0.15">
      <c r="A1333" t="str">
        <f t="shared" si="23"/>
        <v>201950_377_4562342690036</v>
      </c>
      <c r="B1333">
        <v>201950</v>
      </c>
      <c r="C1333">
        <v>377</v>
      </c>
      <c r="D1333" t="s">
        <v>170</v>
      </c>
      <c r="E1333" s="9">
        <v>4562342690036</v>
      </c>
      <c r="F1333">
        <v>0</v>
      </c>
      <c r="G1333">
        <v>0</v>
      </c>
      <c r="H1333" t="s">
        <v>20</v>
      </c>
      <c r="I1333" t="s">
        <v>19</v>
      </c>
      <c r="J1333" t="s">
        <v>329</v>
      </c>
      <c r="K1333">
        <v>20</v>
      </c>
      <c r="L1333">
        <v>0</v>
      </c>
      <c r="M1333">
        <v>0</v>
      </c>
      <c r="N1333">
        <v>0</v>
      </c>
    </row>
    <row r="1334" spans="1:14" x14ac:dyDescent="0.15">
      <c r="A1334" t="str">
        <f t="shared" si="23"/>
        <v>201950_377_4562342690043</v>
      </c>
      <c r="B1334">
        <v>201950</v>
      </c>
      <c r="C1334">
        <v>377</v>
      </c>
      <c r="D1334" t="s">
        <v>170</v>
      </c>
      <c r="E1334" s="9">
        <v>4562342690043</v>
      </c>
      <c r="F1334">
        <v>0</v>
      </c>
      <c r="G1334">
        <v>0</v>
      </c>
      <c r="H1334" t="s">
        <v>21</v>
      </c>
      <c r="I1334" t="s">
        <v>19</v>
      </c>
      <c r="J1334" t="s">
        <v>329</v>
      </c>
      <c r="K1334">
        <v>49</v>
      </c>
      <c r="L1334">
        <v>1</v>
      </c>
      <c r="M1334">
        <v>0</v>
      </c>
      <c r="N1334">
        <v>0</v>
      </c>
    </row>
    <row r="1335" spans="1:14" x14ac:dyDescent="0.15">
      <c r="A1335" t="str">
        <f t="shared" si="23"/>
        <v>201950_377_4562342690050</v>
      </c>
      <c r="B1335">
        <v>201950</v>
      </c>
      <c r="C1335">
        <v>377</v>
      </c>
      <c r="D1335" t="s">
        <v>170</v>
      </c>
      <c r="E1335" s="9">
        <v>4562342690050</v>
      </c>
      <c r="F1335">
        <v>0</v>
      </c>
      <c r="G1335">
        <v>0</v>
      </c>
      <c r="H1335" t="s">
        <v>22</v>
      </c>
      <c r="I1335" t="s">
        <v>19</v>
      </c>
      <c r="J1335" t="s">
        <v>329</v>
      </c>
      <c r="K1335">
        <v>20</v>
      </c>
      <c r="L1335">
        <v>0</v>
      </c>
      <c r="M1335">
        <v>0</v>
      </c>
      <c r="N1335">
        <v>0</v>
      </c>
    </row>
    <row r="1336" spans="1:14" x14ac:dyDescent="0.15">
      <c r="A1336" t="str">
        <f t="shared" si="23"/>
        <v>201950_377_4562342690067</v>
      </c>
      <c r="B1336">
        <v>201950</v>
      </c>
      <c r="C1336">
        <v>377</v>
      </c>
      <c r="D1336" t="s">
        <v>170</v>
      </c>
      <c r="E1336" s="9">
        <v>4562342690067</v>
      </c>
      <c r="F1336">
        <v>0</v>
      </c>
      <c r="G1336">
        <v>0</v>
      </c>
      <c r="H1336" t="s">
        <v>23</v>
      </c>
      <c r="I1336" t="s">
        <v>19</v>
      </c>
      <c r="J1336" t="s">
        <v>329</v>
      </c>
      <c r="K1336">
        <v>50</v>
      </c>
      <c r="L1336">
        <v>0</v>
      </c>
      <c r="M1336">
        <v>0</v>
      </c>
      <c r="N1336">
        <v>0</v>
      </c>
    </row>
    <row r="1337" spans="1:14" x14ac:dyDescent="0.15">
      <c r="A1337" t="str">
        <f t="shared" si="23"/>
        <v>201950_377_4562342690074</v>
      </c>
      <c r="B1337">
        <v>201950</v>
      </c>
      <c r="C1337">
        <v>377</v>
      </c>
      <c r="D1337" t="s">
        <v>170</v>
      </c>
      <c r="E1337" s="9">
        <v>4562342690074</v>
      </c>
      <c r="F1337">
        <v>0</v>
      </c>
      <c r="G1337">
        <v>0</v>
      </c>
      <c r="H1337" t="s">
        <v>24</v>
      </c>
      <c r="I1337" t="s">
        <v>19</v>
      </c>
      <c r="J1337" t="s">
        <v>329</v>
      </c>
      <c r="K1337">
        <v>48</v>
      </c>
      <c r="L1337">
        <v>2</v>
      </c>
      <c r="M1337">
        <v>0</v>
      </c>
      <c r="N1337">
        <v>0</v>
      </c>
    </row>
    <row r="1338" spans="1:14" x14ac:dyDescent="0.15">
      <c r="A1338" t="str">
        <f t="shared" si="23"/>
        <v>201950_377_4562342690081</v>
      </c>
      <c r="B1338">
        <v>201950</v>
      </c>
      <c r="C1338">
        <v>377</v>
      </c>
      <c r="D1338" t="s">
        <v>170</v>
      </c>
      <c r="E1338" s="9">
        <v>4562342690081</v>
      </c>
      <c r="F1338">
        <v>0</v>
      </c>
      <c r="G1338">
        <v>0</v>
      </c>
      <c r="H1338" t="s">
        <v>25</v>
      </c>
      <c r="I1338" t="s">
        <v>19</v>
      </c>
      <c r="J1338" t="s">
        <v>329</v>
      </c>
      <c r="K1338">
        <v>20</v>
      </c>
      <c r="L1338">
        <v>0</v>
      </c>
      <c r="M1338">
        <v>0</v>
      </c>
      <c r="N1338">
        <v>0</v>
      </c>
    </row>
    <row r="1339" spans="1:14" x14ac:dyDescent="0.15">
      <c r="A1339" t="str">
        <f t="shared" si="23"/>
        <v>201950_380_4562342690029</v>
      </c>
      <c r="B1339">
        <v>201950</v>
      </c>
      <c r="C1339">
        <v>380</v>
      </c>
      <c r="D1339" t="s">
        <v>171</v>
      </c>
      <c r="E1339" s="9">
        <v>4562342690029</v>
      </c>
      <c r="F1339">
        <v>0</v>
      </c>
      <c r="G1339">
        <v>0</v>
      </c>
      <c r="H1339" t="s">
        <v>18</v>
      </c>
      <c r="I1339" t="s">
        <v>19</v>
      </c>
      <c r="J1339" t="s">
        <v>329</v>
      </c>
      <c r="K1339">
        <v>38</v>
      </c>
      <c r="L1339">
        <v>0</v>
      </c>
      <c r="M1339">
        <v>0</v>
      </c>
      <c r="N1339">
        <v>0</v>
      </c>
    </row>
    <row r="1340" spans="1:14" x14ac:dyDescent="0.15">
      <c r="A1340" t="str">
        <f t="shared" si="23"/>
        <v>201950_380_4562342690036</v>
      </c>
      <c r="B1340">
        <v>201950</v>
      </c>
      <c r="C1340">
        <v>380</v>
      </c>
      <c r="D1340" t="s">
        <v>171</v>
      </c>
      <c r="E1340" s="9">
        <v>4562342690036</v>
      </c>
      <c r="F1340">
        <v>0</v>
      </c>
      <c r="G1340">
        <v>0</v>
      </c>
      <c r="H1340" t="s">
        <v>20</v>
      </c>
      <c r="I1340" t="s">
        <v>19</v>
      </c>
      <c r="J1340" t="s">
        <v>329</v>
      </c>
      <c r="K1340">
        <v>19</v>
      </c>
      <c r="L1340">
        <v>1</v>
      </c>
      <c r="M1340">
        <v>0</v>
      </c>
      <c r="N1340">
        <v>0</v>
      </c>
    </row>
    <row r="1341" spans="1:14" x14ac:dyDescent="0.15">
      <c r="A1341" t="str">
        <f t="shared" si="23"/>
        <v>201950_380_4562342690043</v>
      </c>
      <c r="B1341">
        <v>201950</v>
      </c>
      <c r="C1341">
        <v>380</v>
      </c>
      <c r="D1341" t="s">
        <v>171</v>
      </c>
      <c r="E1341" s="9">
        <v>4562342690043</v>
      </c>
      <c r="F1341">
        <v>0</v>
      </c>
      <c r="G1341">
        <v>0</v>
      </c>
      <c r="H1341" t="s">
        <v>21</v>
      </c>
      <c r="I1341" t="s">
        <v>19</v>
      </c>
      <c r="J1341" t="s">
        <v>329</v>
      </c>
      <c r="K1341">
        <v>50</v>
      </c>
      <c r="L1341">
        <v>0</v>
      </c>
      <c r="M1341">
        <v>0</v>
      </c>
      <c r="N1341">
        <v>0</v>
      </c>
    </row>
    <row r="1342" spans="1:14" x14ac:dyDescent="0.15">
      <c r="A1342" t="str">
        <f t="shared" si="23"/>
        <v>201950_380_4562342690050</v>
      </c>
      <c r="B1342">
        <v>201950</v>
      </c>
      <c r="C1342">
        <v>380</v>
      </c>
      <c r="D1342" t="s">
        <v>171</v>
      </c>
      <c r="E1342" s="9">
        <v>4562342690050</v>
      </c>
      <c r="F1342">
        <v>0</v>
      </c>
      <c r="G1342">
        <v>0</v>
      </c>
      <c r="H1342" t="s">
        <v>22</v>
      </c>
      <c r="I1342" t="s">
        <v>19</v>
      </c>
      <c r="J1342" t="s">
        <v>329</v>
      </c>
      <c r="K1342">
        <v>17</v>
      </c>
      <c r="L1342">
        <v>0</v>
      </c>
      <c r="M1342">
        <v>0</v>
      </c>
      <c r="N1342">
        <v>0</v>
      </c>
    </row>
    <row r="1343" spans="1:14" x14ac:dyDescent="0.15">
      <c r="A1343" t="str">
        <f t="shared" si="23"/>
        <v>201950_380_4562342690067</v>
      </c>
      <c r="B1343">
        <v>201950</v>
      </c>
      <c r="C1343">
        <v>380</v>
      </c>
      <c r="D1343" t="s">
        <v>171</v>
      </c>
      <c r="E1343" s="9">
        <v>4562342690067</v>
      </c>
      <c r="F1343">
        <v>0</v>
      </c>
      <c r="G1343">
        <v>0</v>
      </c>
      <c r="H1343" t="s">
        <v>23</v>
      </c>
      <c r="I1343" t="s">
        <v>19</v>
      </c>
      <c r="J1343" t="s">
        <v>329</v>
      </c>
      <c r="K1343">
        <v>49</v>
      </c>
      <c r="L1343">
        <v>1</v>
      </c>
      <c r="M1343">
        <v>0</v>
      </c>
      <c r="N1343">
        <v>0</v>
      </c>
    </row>
    <row r="1344" spans="1:14" x14ac:dyDescent="0.15">
      <c r="A1344" t="str">
        <f t="shared" si="23"/>
        <v>201950_380_4562342690074</v>
      </c>
      <c r="B1344">
        <v>201950</v>
      </c>
      <c r="C1344">
        <v>380</v>
      </c>
      <c r="D1344" t="s">
        <v>171</v>
      </c>
      <c r="E1344" s="9">
        <v>4562342690074</v>
      </c>
      <c r="F1344">
        <v>0</v>
      </c>
      <c r="G1344">
        <v>0</v>
      </c>
      <c r="H1344" t="s">
        <v>24</v>
      </c>
      <c r="I1344" t="s">
        <v>19</v>
      </c>
      <c r="J1344" t="s">
        <v>329</v>
      </c>
      <c r="K1344">
        <v>48</v>
      </c>
      <c r="L1344">
        <v>1</v>
      </c>
      <c r="M1344">
        <v>0</v>
      </c>
      <c r="N1344">
        <v>0</v>
      </c>
    </row>
    <row r="1345" spans="1:14" x14ac:dyDescent="0.15">
      <c r="A1345" t="str">
        <f t="shared" si="23"/>
        <v>201950_380_4562342690081</v>
      </c>
      <c r="B1345">
        <v>201950</v>
      </c>
      <c r="C1345">
        <v>380</v>
      </c>
      <c r="D1345" t="s">
        <v>171</v>
      </c>
      <c r="E1345" s="9">
        <v>4562342690081</v>
      </c>
      <c r="F1345">
        <v>0</v>
      </c>
      <c r="G1345">
        <v>0</v>
      </c>
      <c r="H1345" t="s">
        <v>25</v>
      </c>
      <c r="I1345" t="s">
        <v>19</v>
      </c>
      <c r="J1345" t="s">
        <v>329</v>
      </c>
      <c r="K1345">
        <v>18</v>
      </c>
      <c r="L1345">
        <v>2</v>
      </c>
      <c r="M1345">
        <v>0</v>
      </c>
      <c r="N1345">
        <v>0</v>
      </c>
    </row>
    <row r="1346" spans="1:14" x14ac:dyDescent="0.15">
      <c r="A1346" t="str">
        <f t="shared" si="23"/>
        <v>201950_384_4562342690029</v>
      </c>
      <c r="B1346">
        <v>201950</v>
      </c>
      <c r="C1346">
        <v>384</v>
      </c>
      <c r="D1346" t="s">
        <v>172</v>
      </c>
      <c r="E1346" s="9">
        <v>4562342690029</v>
      </c>
      <c r="F1346">
        <v>0</v>
      </c>
      <c r="G1346">
        <v>0</v>
      </c>
      <c r="H1346" t="s">
        <v>18</v>
      </c>
      <c r="I1346" t="s">
        <v>19</v>
      </c>
      <c r="J1346" t="s">
        <v>329</v>
      </c>
      <c r="K1346">
        <v>37</v>
      </c>
      <c r="L1346">
        <v>3</v>
      </c>
      <c r="M1346">
        <v>0</v>
      </c>
      <c r="N1346">
        <v>0</v>
      </c>
    </row>
    <row r="1347" spans="1:14" x14ac:dyDescent="0.15">
      <c r="A1347" t="str">
        <f t="shared" si="23"/>
        <v>201950_384_4562342690036</v>
      </c>
      <c r="B1347">
        <v>201950</v>
      </c>
      <c r="C1347">
        <v>384</v>
      </c>
      <c r="D1347" t="s">
        <v>172</v>
      </c>
      <c r="E1347" s="9">
        <v>4562342690036</v>
      </c>
      <c r="F1347">
        <v>0</v>
      </c>
      <c r="G1347">
        <v>0</v>
      </c>
      <c r="H1347" t="s">
        <v>20</v>
      </c>
      <c r="I1347" t="s">
        <v>19</v>
      </c>
      <c r="J1347" t="s">
        <v>329</v>
      </c>
      <c r="K1347">
        <v>19</v>
      </c>
      <c r="L1347">
        <v>0</v>
      </c>
      <c r="M1347">
        <v>0</v>
      </c>
      <c r="N1347">
        <v>0</v>
      </c>
    </row>
    <row r="1348" spans="1:14" x14ac:dyDescent="0.15">
      <c r="A1348" t="str">
        <f t="shared" si="23"/>
        <v>201950_384_4562342690043</v>
      </c>
      <c r="B1348">
        <v>201950</v>
      </c>
      <c r="C1348">
        <v>384</v>
      </c>
      <c r="D1348" t="s">
        <v>172</v>
      </c>
      <c r="E1348" s="9">
        <v>4562342690043</v>
      </c>
      <c r="F1348">
        <v>0</v>
      </c>
      <c r="G1348">
        <v>0</v>
      </c>
      <c r="H1348" t="s">
        <v>21</v>
      </c>
      <c r="I1348" t="s">
        <v>19</v>
      </c>
      <c r="J1348" t="s">
        <v>329</v>
      </c>
      <c r="K1348">
        <v>43</v>
      </c>
      <c r="L1348">
        <v>6</v>
      </c>
      <c r="M1348">
        <v>0</v>
      </c>
      <c r="N1348">
        <v>0</v>
      </c>
    </row>
    <row r="1349" spans="1:14" x14ac:dyDescent="0.15">
      <c r="A1349" t="str">
        <f t="shared" si="23"/>
        <v>201950_384_4562342690050</v>
      </c>
      <c r="B1349">
        <v>201950</v>
      </c>
      <c r="C1349">
        <v>384</v>
      </c>
      <c r="D1349" t="s">
        <v>172</v>
      </c>
      <c r="E1349" s="9">
        <v>4562342690050</v>
      </c>
      <c r="F1349">
        <v>0</v>
      </c>
      <c r="G1349">
        <v>0</v>
      </c>
      <c r="H1349" t="s">
        <v>22</v>
      </c>
      <c r="I1349" t="s">
        <v>19</v>
      </c>
      <c r="J1349" t="s">
        <v>329</v>
      </c>
      <c r="K1349">
        <v>16</v>
      </c>
      <c r="L1349">
        <v>1</v>
      </c>
      <c r="M1349">
        <v>0</v>
      </c>
      <c r="N1349">
        <v>0</v>
      </c>
    </row>
    <row r="1350" spans="1:14" x14ac:dyDescent="0.15">
      <c r="A1350" t="str">
        <f t="shared" si="23"/>
        <v>201950_384_4562342690067</v>
      </c>
      <c r="B1350">
        <v>201950</v>
      </c>
      <c r="C1350">
        <v>384</v>
      </c>
      <c r="D1350" t="s">
        <v>172</v>
      </c>
      <c r="E1350" s="9">
        <v>4562342690067</v>
      </c>
      <c r="F1350">
        <v>0</v>
      </c>
      <c r="G1350">
        <v>0</v>
      </c>
      <c r="H1350" t="s">
        <v>23</v>
      </c>
      <c r="I1350" t="s">
        <v>19</v>
      </c>
      <c r="J1350" t="s">
        <v>329</v>
      </c>
      <c r="K1350">
        <v>46</v>
      </c>
      <c r="L1350">
        <v>2</v>
      </c>
      <c r="M1350">
        <v>0</v>
      </c>
      <c r="N1350">
        <v>0</v>
      </c>
    </row>
    <row r="1351" spans="1:14" x14ac:dyDescent="0.15">
      <c r="A1351" t="str">
        <f t="shared" si="23"/>
        <v>201950_384_4562342690074</v>
      </c>
      <c r="B1351">
        <v>201950</v>
      </c>
      <c r="C1351">
        <v>384</v>
      </c>
      <c r="D1351" t="s">
        <v>172</v>
      </c>
      <c r="E1351" s="9">
        <v>4562342690074</v>
      </c>
      <c r="F1351">
        <v>0</v>
      </c>
      <c r="G1351">
        <v>0</v>
      </c>
      <c r="H1351" t="s">
        <v>24</v>
      </c>
      <c r="I1351" t="s">
        <v>19</v>
      </c>
      <c r="J1351" t="s">
        <v>329</v>
      </c>
      <c r="K1351">
        <v>38</v>
      </c>
      <c r="L1351">
        <v>5</v>
      </c>
      <c r="M1351">
        <v>0</v>
      </c>
      <c r="N1351">
        <v>0</v>
      </c>
    </row>
    <row r="1352" spans="1:14" x14ac:dyDescent="0.15">
      <c r="A1352" t="str">
        <f t="shared" si="23"/>
        <v>201950_384_4562342690081</v>
      </c>
      <c r="B1352">
        <v>201950</v>
      </c>
      <c r="C1352">
        <v>384</v>
      </c>
      <c r="D1352" t="s">
        <v>172</v>
      </c>
      <c r="E1352" s="9">
        <v>4562342690081</v>
      </c>
      <c r="F1352">
        <v>0</v>
      </c>
      <c r="G1352">
        <v>0</v>
      </c>
      <c r="H1352" t="s">
        <v>25</v>
      </c>
      <c r="I1352" t="s">
        <v>19</v>
      </c>
      <c r="J1352" t="s">
        <v>329</v>
      </c>
      <c r="K1352">
        <v>19</v>
      </c>
      <c r="L1352">
        <v>1</v>
      </c>
      <c r="M1352">
        <v>0</v>
      </c>
      <c r="N1352">
        <v>0</v>
      </c>
    </row>
    <row r="1353" spans="1:14" x14ac:dyDescent="0.15">
      <c r="A1353" t="str">
        <f t="shared" si="23"/>
        <v>201950_390_4562342690029</v>
      </c>
      <c r="B1353">
        <v>201950</v>
      </c>
      <c r="C1353">
        <v>390</v>
      </c>
      <c r="D1353" t="s">
        <v>173</v>
      </c>
      <c r="E1353" s="9">
        <v>4562342690029</v>
      </c>
      <c r="F1353">
        <v>0</v>
      </c>
      <c r="G1353">
        <v>0</v>
      </c>
      <c r="H1353" t="s">
        <v>18</v>
      </c>
      <c r="I1353" t="s">
        <v>19</v>
      </c>
      <c r="J1353" t="s">
        <v>329</v>
      </c>
      <c r="K1353">
        <v>40</v>
      </c>
      <c r="L1353">
        <v>0</v>
      </c>
      <c r="M1353">
        <v>0</v>
      </c>
      <c r="N1353">
        <v>0</v>
      </c>
    </row>
    <row r="1354" spans="1:14" x14ac:dyDescent="0.15">
      <c r="A1354" t="str">
        <f t="shared" si="23"/>
        <v>201950_390_4562342690036</v>
      </c>
      <c r="B1354">
        <v>201950</v>
      </c>
      <c r="C1354">
        <v>390</v>
      </c>
      <c r="D1354" t="s">
        <v>173</v>
      </c>
      <c r="E1354" s="9">
        <v>4562342690036</v>
      </c>
      <c r="F1354">
        <v>0</v>
      </c>
      <c r="G1354">
        <v>0</v>
      </c>
      <c r="H1354" t="s">
        <v>20</v>
      </c>
      <c r="I1354" t="s">
        <v>19</v>
      </c>
      <c r="J1354" t="s">
        <v>329</v>
      </c>
      <c r="K1354">
        <v>20</v>
      </c>
      <c r="L1354">
        <v>0</v>
      </c>
      <c r="M1354">
        <v>0</v>
      </c>
      <c r="N1354">
        <v>0</v>
      </c>
    </row>
    <row r="1355" spans="1:14" x14ac:dyDescent="0.15">
      <c r="A1355" t="str">
        <f t="shared" si="23"/>
        <v>201950_390_4562342690043</v>
      </c>
      <c r="B1355">
        <v>201950</v>
      </c>
      <c r="C1355">
        <v>390</v>
      </c>
      <c r="D1355" t="s">
        <v>173</v>
      </c>
      <c r="E1355" s="9">
        <v>4562342690043</v>
      </c>
      <c r="F1355">
        <v>0</v>
      </c>
      <c r="G1355">
        <v>0</v>
      </c>
      <c r="H1355" t="s">
        <v>21</v>
      </c>
      <c r="I1355" t="s">
        <v>19</v>
      </c>
      <c r="J1355" t="s">
        <v>329</v>
      </c>
      <c r="K1355">
        <v>50</v>
      </c>
      <c r="L1355">
        <v>0</v>
      </c>
      <c r="M1355">
        <v>0</v>
      </c>
      <c r="N1355">
        <v>0</v>
      </c>
    </row>
    <row r="1356" spans="1:14" x14ac:dyDescent="0.15">
      <c r="A1356" t="str">
        <f t="shared" si="23"/>
        <v>201950_390_4562342690050</v>
      </c>
      <c r="B1356">
        <v>201950</v>
      </c>
      <c r="C1356">
        <v>390</v>
      </c>
      <c r="D1356" t="s">
        <v>173</v>
      </c>
      <c r="E1356" s="9">
        <v>4562342690050</v>
      </c>
      <c r="F1356">
        <v>0</v>
      </c>
      <c r="G1356">
        <v>0</v>
      </c>
      <c r="H1356" t="s">
        <v>22</v>
      </c>
      <c r="I1356" t="s">
        <v>19</v>
      </c>
      <c r="J1356" t="s">
        <v>329</v>
      </c>
      <c r="K1356">
        <v>20</v>
      </c>
      <c r="L1356">
        <v>0</v>
      </c>
      <c r="M1356">
        <v>0</v>
      </c>
      <c r="N1356">
        <v>0</v>
      </c>
    </row>
    <row r="1357" spans="1:14" x14ac:dyDescent="0.15">
      <c r="A1357" t="str">
        <f t="shared" si="23"/>
        <v>201950_390_4562342690067</v>
      </c>
      <c r="B1357">
        <v>201950</v>
      </c>
      <c r="C1357">
        <v>390</v>
      </c>
      <c r="D1357" t="s">
        <v>173</v>
      </c>
      <c r="E1357" s="9">
        <v>4562342690067</v>
      </c>
      <c r="F1357">
        <v>0</v>
      </c>
      <c r="G1357">
        <v>0</v>
      </c>
      <c r="H1357" t="s">
        <v>23</v>
      </c>
      <c r="I1357" t="s">
        <v>19</v>
      </c>
      <c r="J1357" t="s">
        <v>329</v>
      </c>
      <c r="K1357">
        <v>50</v>
      </c>
      <c r="L1357">
        <v>0</v>
      </c>
      <c r="M1357">
        <v>0</v>
      </c>
      <c r="N1357">
        <v>0</v>
      </c>
    </row>
    <row r="1358" spans="1:14" x14ac:dyDescent="0.15">
      <c r="A1358" t="str">
        <f t="shared" si="23"/>
        <v>201950_390_4562342690074</v>
      </c>
      <c r="B1358">
        <v>201950</v>
      </c>
      <c r="C1358">
        <v>390</v>
      </c>
      <c r="D1358" t="s">
        <v>173</v>
      </c>
      <c r="E1358" s="9">
        <v>4562342690074</v>
      </c>
      <c r="F1358">
        <v>0</v>
      </c>
      <c r="G1358">
        <v>0</v>
      </c>
      <c r="H1358" t="s">
        <v>24</v>
      </c>
      <c r="I1358" t="s">
        <v>19</v>
      </c>
      <c r="J1358" t="s">
        <v>329</v>
      </c>
      <c r="K1358">
        <v>50</v>
      </c>
      <c r="L1358">
        <v>0</v>
      </c>
      <c r="M1358">
        <v>0</v>
      </c>
      <c r="N1358">
        <v>0</v>
      </c>
    </row>
    <row r="1359" spans="1:14" x14ac:dyDescent="0.15">
      <c r="A1359" t="str">
        <f t="shared" si="23"/>
        <v>201950_390_4562342690081</v>
      </c>
      <c r="B1359">
        <v>201950</v>
      </c>
      <c r="C1359">
        <v>390</v>
      </c>
      <c r="D1359" t="s">
        <v>173</v>
      </c>
      <c r="E1359" s="9">
        <v>4562342690081</v>
      </c>
      <c r="F1359">
        <v>0</v>
      </c>
      <c r="G1359">
        <v>0</v>
      </c>
      <c r="H1359" t="s">
        <v>25</v>
      </c>
      <c r="I1359" t="s">
        <v>19</v>
      </c>
      <c r="J1359" t="s">
        <v>329</v>
      </c>
      <c r="K1359">
        <v>20</v>
      </c>
      <c r="L1359">
        <v>0</v>
      </c>
      <c r="M1359">
        <v>0</v>
      </c>
      <c r="N1359">
        <v>0</v>
      </c>
    </row>
    <row r="1360" spans="1:14" x14ac:dyDescent="0.15">
      <c r="A1360" t="str">
        <f t="shared" si="23"/>
        <v>201950_436_4562342690029</v>
      </c>
      <c r="B1360">
        <v>201950</v>
      </c>
      <c r="C1360">
        <v>436</v>
      </c>
      <c r="D1360" t="s">
        <v>174</v>
      </c>
      <c r="E1360" s="9">
        <v>4562342690029</v>
      </c>
      <c r="F1360">
        <v>0</v>
      </c>
      <c r="G1360">
        <v>0</v>
      </c>
      <c r="H1360" t="s">
        <v>18</v>
      </c>
      <c r="I1360" t="s">
        <v>19</v>
      </c>
      <c r="J1360" t="s">
        <v>329</v>
      </c>
      <c r="K1360">
        <v>33</v>
      </c>
      <c r="L1360">
        <v>4</v>
      </c>
      <c r="M1360">
        <v>0</v>
      </c>
      <c r="N1360">
        <v>0</v>
      </c>
    </row>
    <row r="1361" spans="1:14" x14ac:dyDescent="0.15">
      <c r="A1361" t="str">
        <f t="shared" si="23"/>
        <v>201950_436_4562342690036</v>
      </c>
      <c r="B1361">
        <v>201950</v>
      </c>
      <c r="C1361">
        <v>436</v>
      </c>
      <c r="D1361" t="s">
        <v>174</v>
      </c>
      <c r="E1361" s="9">
        <v>4562342690036</v>
      </c>
      <c r="F1361">
        <v>0</v>
      </c>
      <c r="G1361">
        <v>0</v>
      </c>
      <c r="H1361" t="s">
        <v>20</v>
      </c>
      <c r="I1361" t="s">
        <v>19</v>
      </c>
      <c r="J1361" t="s">
        <v>329</v>
      </c>
      <c r="K1361">
        <v>16</v>
      </c>
      <c r="L1361">
        <v>2</v>
      </c>
      <c r="M1361">
        <v>0</v>
      </c>
      <c r="N1361">
        <v>0</v>
      </c>
    </row>
    <row r="1362" spans="1:14" x14ac:dyDescent="0.15">
      <c r="A1362" t="str">
        <f t="shared" si="23"/>
        <v>201950_436_4562342690043</v>
      </c>
      <c r="B1362">
        <v>201950</v>
      </c>
      <c r="C1362">
        <v>436</v>
      </c>
      <c r="D1362" t="s">
        <v>174</v>
      </c>
      <c r="E1362" s="9">
        <v>4562342690043</v>
      </c>
      <c r="F1362">
        <v>0</v>
      </c>
      <c r="G1362">
        <v>0</v>
      </c>
      <c r="H1362" t="s">
        <v>21</v>
      </c>
      <c r="I1362" t="s">
        <v>19</v>
      </c>
      <c r="J1362" t="s">
        <v>329</v>
      </c>
      <c r="K1362">
        <v>45</v>
      </c>
      <c r="L1362">
        <v>4</v>
      </c>
      <c r="M1362">
        <v>0</v>
      </c>
      <c r="N1362">
        <v>0</v>
      </c>
    </row>
    <row r="1363" spans="1:14" x14ac:dyDescent="0.15">
      <c r="A1363" t="str">
        <f t="shared" si="23"/>
        <v>201950_436_4562342690050</v>
      </c>
      <c r="B1363">
        <v>201950</v>
      </c>
      <c r="C1363">
        <v>436</v>
      </c>
      <c r="D1363" t="s">
        <v>174</v>
      </c>
      <c r="E1363" s="9">
        <v>4562342690050</v>
      </c>
      <c r="F1363">
        <v>0</v>
      </c>
      <c r="G1363">
        <v>0</v>
      </c>
      <c r="H1363" t="s">
        <v>22</v>
      </c>
      <c r="I1363" t="s">
        <v>19</v>
      </c>
      <c r="J1363" t="s">
        <v>329</v>
      </c>
      <c r="K1363">
        <v>19</v>
      </c>
      <c r="L1363">
        <v>1</v>
      </c>
      <c r="M1363">
        <v>0</v>
      </c>
      <c r="N1363">
        <v>0</v>
      </c>
    </row>
    <row r="1364" spans="1:14" x14ac:dyDescent="0.15">
      <c r="A1364" t="str">
        <f t="shared" si="23"/>
        <v>201950_436_4562342690067</v>
      </c>
      <c r="B1364">
        <v>201950</v>
      </c>
      <c r="C1364">
        <v>436</v>
      </c>
      <c r="D1364" t="s">
        <v>174</v>
      </c>
      <c r="E1364" s="9">
        <v>4562342690067</v>
      </c>
      <c r="F1364">
        <v>0</v>
      </c>
      <c r="G1364">
        <v>0</v>
      </c>
      <c r="H1364" t="s">
        <v>23</v>
      </c>
      <c r="I1364" t="s">
        <v>19</v>
      </c>
      <c r="J1364" t="s">
        <v>329</v>
      </c>
      <c r="K1364">
        <v>48</v>
      </c>
      <c r="L1364">
        <v>1</v>
      </c>
      <c r="M1364">
        <v>0</v>
      </c>
      <c r="N1364">
        <v>0</v>
      </c>
    </row>
    <row r="1365" spans="1:14" x14ac:dyDescent="0.15">
      <c r="A1365" t="str">
        <f t="shared" si="23"/>
        <v>201950_436_4562342690074</v>
      </c>
      <c r="B1365">
        <v>201950</v>
      </c>
      <c r="C1365">
        <v>436</v>
      </c>
      <c r="D1365" t="s">
        <v>174</v>
      </c>
      <c r="E1365" s="9">
        <v>4562342690074</v>
      </c>
      <c r="F1365">
        <v>0</v>
      </c>
      <c r="G1365">
        <v>0</v>
      </c>
      <c r="H1365" t="s">
        <v>24</v>
      </c>
      <c r="I1365" t="s">
        <v>19</v>
      </c>
      <c r="J1365" t="s">
        <v>329</v>
      </c>
      <c r="K1365">
        <v>41</v>
      </c>
      <c r="L1365">
        <v>8</v>
      </c>
      <c r="M1365">
        <v>0</v>
      </c>
      <c r="N1365">
        <v>0</v>
      </c>
    </row>
    <row r="1366" spans="1:14" x14ac:dyDescent="0.15">
      <c r="A1366" t="str">
        <f t="shared" si="23"/>
        <v>201950_436_4562342690081</v>
      </c>
      <c r="B1366">
        <v>201950</v>
      </c>
      <c r="C1366">
        <v>436</v>
      </c>
      <c r="D1366" t="s">
        <v>174</v>
      </c>
      <c r="E1366" s="9">
        <v>4562342690081</v>
      </c>
      <c r="F1366">
        <v>0</v>
      </c>
      <c r="G1366">
        <v>0</v>
      </c>
      <c r="H1366" t="s">
        <v>25</v>
      </c>
      <c r="I1366" t="s">
        <v>19</v>
      </c>
      <c r="J1366" t="s">
        <v>329</v>
      </c>
      <c r="K1366">
        <v>15</v>
      </c>
      <c r="L1366">
        <v>4</v>
      </c>
      <c r="M1366">
        <v>0</v>
      </c>
      <c r="N1366">
        <v>0</v>
      </c>
    </row>
    <row r="1367" spans="1:14" x14ac:dyDescent="0.15">
      <c r="A1367" t="str">
        <f t="shared" si="23"/>
        <v>201950_440_4562342690029</v>
      </c>
      <c r="B1367">
        <v>201950</v>
      </c>
      <c r="C1367">
        <v>440</v>
      </c>
      <c r="D1367" t="s">
        <v>175</v>
      </c>
      <c r="E1367" s="9">
        <v>4562342690029</v>
      </c>
      <c r="F1367">
        <v>0</v>
      </c>
      <c r="G1367">
        <v>0</v>
      </c>
      <c r="H1367" t="s">
        <v>18</v>
      </c>
      <c r="I1367" t="s">
        <v>19</v>
      </c>
      <c r="J1367" t="s">
        <v>329</v>
      </c>
      <c r="K1367">
        <v>37</v>
      </c>
      <c r="L1367">
        <v>3</v>
      </c>
      <c r="M1367">
        <v>0</v>
      </c>
      <c r="N1367">
        <v>0</v>
      </c>
    </row>
    <row r="1368" spans="1:14" x14ac:dyDescent="0.15">
      <c r="A1368" t="str">
        <f t="shared" si="23"/>
        <v>201950_440_4562342690036</v>
      </c>
      <c r="B1368">
        <v>201950</v>
      </c>
      <c r="C1368">
        <v>440</v>
      </c>
      <c r="D1368" t="s">
        <v>175</v>
      </c>
      <c r="E1368" s="9">
        <v>4562342690036</v>
      </c>
      <c r="F1368">
        <v>0</v>
      </c>
      <c r="G1368">
        <v>0</v>
      </c>
      <c r="H1368" t="s">
        <v>20</v>
      </c>
      <c r="I1368" t="s">
        <v>19</v>
      </c>
      <c r="J1368" t="s">
        <v>329</v>
      </c>
      <c r="K1368">
        <v>18</v>
      </c>
      <c r="L1368">
        <v>2</v>
      </c>
      <c r="M1368">
        <v>0</v>
      </c>
      <c r="N1368">
        <v>0</v>
      </c>
    </row>
    <row r="1369" spans="1:14" x14ac:dyDescent="0.15">
      <c r="A1369" t="str">
        <f t="shared" ref="A1369:A1432" si="24">B1369&amp;"_"&amp;C1369&amp;"_"&amp;E1369</f>
        <v>201950_440_4562342690043</v>
      </c>
      <c r="B1369">
        <v>201950</v>
      </c>
      <c r="C1369">
        <v>440</v>
      </c>
      <c r="D1369" t="s">
        <v>175</v>
      </c>
      <c r="E1369" s="9">
        <v>4562342690043</v>
      </c>
      <c r="F1369">
        <v>0</v>
      </c>
      <c r="G1369">
        <v>0</v>
      </c>
      <c r="H1369" t="s">
        <v>21</v>
      </c>
      <c r="I1369" t="s">
        <v>19</v>
      </c>
      <c r="J1369" t="s">
        <v>329</v>
      </c>
      <c r="K1369">
        <v>49</v>
      </c>
      <c r="L1369">
        <v>1</v>
      </c>
      <c r="M1369">
        <v>0</v>
      </c>
      <c r="N1369">
        <v>0</v>
      </c>
    </row>
    <row r="1370" spans="1:14" x14ac:dyDescent="0.15">
      <c r="A1370" t="str">
        <f t="shared" si="24"/>
        <v>201950_440_4562342690050</v>
      </c>
      <c r="B1370">
        <v>201950</v>
      </c>
      <c r="C1370">
        <v>440</v>
      </c>
      <c r="D1370" t="s">
        <v>175</v>
      </c>
      <c r="E1370" s="9">
        <v>4562342690050</v>
      </c>
      <c r="F1370">
        <v>0</v>
      </c>
      <c r="G1370">
        <v>0</v>
      </c>
      <c r="H1370" t="s">
        <v>22</v>
      </c>
      <c r="I1370" t="s">
        <v>19</v>
      </c>
      <c r="J1370" t="s">
        <v>329</v>
      </c>
      <c r="K1370">
        <v>20</v>
      </c>
      <c r="L1370">
        <v>0</v>
      </c>
      <c r="M1370">
        <v>0</v>
      </c>
      <c r="N1370">
        <v>0</v>
      </c>
    </row>
    <row r="1371" spans="1:14" x14ac:dyDescent="0.15">
      <c r="A1371" t="str">
        <f t="shared" si="24"/>
        <v>201950_440_4562342690067</v>
      </c>
      <c r="B1371">
        <v>201950</v>
      </c>
      <c r="C1371">
        <v>440</v>
      </c>
      <c r="D1371" t="s">
        <v>175</v>
      </c>
      <c r="E1371" s="9">
        <v>4562342690067</v>
      </c>
      <c r="F1371">
        <v>0</v>
      </c>
      <c r="G1371">
        <v>0</v>
      </c>
      <c r="H1371" t="s">
        <v>23</v>
      </c>
      <c r="I1371" t="s">
        <v>19</v>
      </c>
      <c r="J1371" t="s">
        <v>329</v>
      </c>
      <c r="K1371">
        <v>50</v>
      </c>
      <c r="L1371">
        <v>0</v>
      </c>
      <c r="M1371">
        <v>0</v>
      </c>
      <c r="N1371">
        <v>0</v>
      </c>
    </row>
    <row r="1372" spans="1:14" x14ac:dyDescent="0.15">
      <c r="A1372" t="str">
        <f t="shared" si="24"/>
        <v>201950_440_4562342690074</v>
      </c>
      <c r="B1372">
        <v>201950</v>
      </c>
      <c r="C1372">
        <v>440</v>
      </c>
      <c r="D1372" t="s">
        <v>175</v>
      </c>
      <c r="E1372" s="9">
        <v>4562342690074</v>
      </c>
      <c r="F1372">
        <v>0</v>
      </c>
      <c r="G1372">
        <v>0</v>
      </c>
      <c r="H1372" t="s">
        <v>24</v>
      </c>
      <c r="I1372" t="s">
        <v>19</v>
      </c>
      <c r="J1372" t="s">
        <v>329</v>
      </c>
      <c r="K1372">
        <v>49</v>
      </c>
      <c r="L1372">
        <v>1</v>
      </c>
      <c r="M1372">
        <v>0</v>
      </c>
      <c r="N1372">
        <v>0</v>
      </c>
    </row>
    <row r="1373" spans="1:14" x14ac:dyDescent="0.15">
      <c r="A1373" t="str">
        <f t="shared" si="24"/>
        <v>201950_440_4562342690081</v>
      </c>
      <c r="B1373">
        <v>201950</v>
      </c>
      <c r="C1373">
        <v>440</v>
      </c>
      <c r="D1373" t="s">
        <v>175</v>
      </c>
      <c r="E1373" s="9">
        <v>4562342690081</v>
      </c>
      <c r="F1373">
        <v>0</v>
      </c>
      <c r="G1373">
        <v>0</v>
      </c>
      <c r="H1373" t="s">
        <v>25</v>
      </c>
      <c r="I1373" t="s">
        <v>19</v>
      </c>
      <c r="J1373" t="s">
        <v>329</v>
      </c>
      <c r="K1373">
        <v>19</v>
      </c>
      <c r="L1373">
        <v>1</v>
      </c>
      <c r="M1373">
        <v>0</v>
      </c>
      <c r="N1373">
        <v>0</v>
      </c>
    </row>
    <row r="1374" spans="1:14" x14ac:dyDescent="0.15">
      <c r="A1374" t="str">
        <f t="shared" si="24"/>
        <v>201950_453_4562342690029</v>
      </c>
      <c r="B1374">
        <v>201950</v>
      </c>
      <c r="C1374">
        <v>453</v>
      </c>
      <c r="D1374" t="s">
        <v>176</v>
      </c>
      <c r="E1374" s="9">
        <v>4562342690029</v>
      </c>
      <c r="F1374">
        <v>0</v>
      </c>
      <c r="G1374">
        <v>0</v>
      </c>
      <c r="H1374" t="s">
        <v>18</v>
      </c>
      <c r="I1374" t="s">
        <v>19</v>
      </c>
      <c r="J1374" t="s">
        <v>329</v>
      </c>
      <c r="K1374">
        <v>29</v>
      </c>
      <c r="L1374">
        <v>4</v>
      </c>
      <c r="M1374">
        <v>0</v>
      </c>
      <c r="N1374">
        <v>0</v>
      </c>
    </row>
    <row r="1375" spans="1:14" x14ac:dyDescent="0.15">
      <c r="A1375" t="str">
        <f t="shared" si="24"/>
        <v>201950_453_4562342690036</v>
      </c>
      <c r="B1375">
        <v>201950</v>
      </c>
      <c r="C1375">
        <v>453</v>
      </c>
      <c r="D1375" t="s">
        <v>176</v>
      </c>
      <c r="E1375" s="9">
        <v>4562342690036</v>
      </c>
      <c r="F1375">
        <v>0</v>
      </c>
      <c r="G1375">
        <v>0</v>
      </c>
      <c r="H1375" t="s">
        <v>20</v>
      </c>
      <c r="I1375" t="s">
        <v>19</v>
      </c>
      <c r="J1375" t="s">
        <v>329</v>
      </c>
      <c r="K1375">
        <v>19</v>
      </c>
      <c r="L1375">
        <v>0</v>
      </c>
      <c r="M1375">
        <v>0</v>
      </c>
      <c r="N1375">
        <v>0</v>
      </c>
    </row>
    <row r="1376" spans="1:14" x14ac:dyDescent="0.15">
      <c r="A1376" t="str">
        <f t="shared" si="24"/>
        <v>201950_453_4562342690043</v>
      </c>
      <c r="B1376">
        <v>201950</v>
      </c>
      <c r="C1376">
        <v>453</v>
      </c>
      <c r="D1376" t="s">
        <v>176</v>
      </c>
      <c r="E1376" s="9">
        <v>4562342690043</v>
      </c>
      <c r="F1376">
        <v>0</v>
      </c>
      <c r="G1376">
        <v>0</v>
      </c>
      <c r="H1376" t="s">
        <v>21</v>
      </c>
      <c r="I1376" t="s">
        <v>19</v>
      </c>
      <c r="J1376" t="s">
        <v>329</v>
      </c>
      <c r="K1376">
        <v>43</v>
      </c>
      <c r="L1376">
        <v>6</v>
      </c>
      <c r="M1376">
        <v>0</v>
      </c>
      <c r="N1376">
        <v>0</v>
      </c>
    </row>
    <row r="1377" spans="1:14" x14ac:dyDescent="0.15">
      <c r="A1377" t="str">
        <f t="shared" si="24"/>
        <v>201950_453_4562342690050</v>
      </c>
      <c r="B1377">
        <v>201950</v>
      </c>
      <c r="C1377">
        <v>453</v>
      </c>
      <c r="D1377" t="s">
        <v>176</v>
      </c>
      <c r="E1377" s="9">
        <v>4562342690050</v>
      </c>
      <c r="F1377">
        <v>0</v>
      </c>
      <c r="G1377">
        <v>0</v>
      </c>
      <c r="H1377" t="s">
        <v>22</v>
      </c>
      <c r="I1377" t="s">
        <v>19</v>
      </c>
      <c r="J1377" t="s">
        <v>329</v>
      </c>
      <c r="K1377">
        <v>17</v>
      </c>
      <c r="L1377">
        <v>2</v>
      </c>
      <c r="M1377">
        <v>0</v>
      </c>
      <c r="N1377">
        <v>0</v>
      </c>
    </row>
    <row r="1378" spans="1:14" x14ac:dyDescent="0.15">
      <c r="A1378" t="str">
        <f t="shared" si="24"/>
        <v>201950_453_4562342690067</v>
      </c>
      <c r="B1378">
        <v>201950</v>
      </c>
      <c r="C1378">
        <v>453</v>
      </c>
      <c r="D1378" t="s">
        <v>176</v>
      </c>
      <c r="E1378" s="9">
        <v>4562342690067</v>
      </c>
      <c r="F1378">
        <v>0</v>
      </c>
      <c r="G1378">
        <v>0</v>
      </c>
      <c r="H1378" t="s">
        <v>23</v>
      </c>
      <c r="I1378" t="s">
        <v>19</v>
      </c>
      <c r="J1378" t="s">
        <v>329</v>
      </c>
      <c r="K1378">
        <v>47</v>
      </c>
      <c r="L1378">
        <v>1</v>
      </c>
      <c r="M1378">
        <v>0</v>
      </c>
      <c r="N1378">
        <v>0</v>
      </c>
    </row>
    <row r="1379" spans="1:14" x14ac:dyDescent="0.15">
      <c r="A1379" t="str">
        <f t="shared" si="24"/>
        <v>201950_453_4562342690074</v>
      </c>
      <c r="B1379">
        <v>201950</v>
      </c>
      <c r="C1379">
        <v>453</v>
      </c>
      <c r="D1379" t="s">
        <v>176</v>
      </c>
      <c r="E1379" s="9">
        <v>4562342690074</v>
      </c>
      <c r="F1379">
        <v>0</v>
      </c>
      <c r="G1379">
        <v>0</v>
      </c>
      <c r="H1379" t="s">
        <v>24</v>
      </c>
      <c r="I1379" t="s">
        <v>19</v>
      </c>
      <c r="J1379" t="s">
        <v>329</v>
      </c>
      <c r="K1379">
        <v>33</v>
      </c>
      <c r="L1379">
        <v>12</v>
      </c>
      <c r="M1379">
        <v>0</v>
      </c>
      <c r="N1379">
        <v>0</v>
      </c>
    </row>
    <row r="1380" spans="1:14" x14ac:dyDescent="0.15">
      <c r="A1380" t="str">
        <f t="shared" si="24"/>
        <v>201950_453_4562342690081</v>
      </c>
      <c r="B1380">
        <v>201950</v>
      </c>
      <c r="C1380">
        <v>453</v>
      </c>
      <c r="D1380" t="s">
        <v>176</v>
      </c>
      <c r="E1380" s="9">
        <v>4562342690081</v>
      </c>
      <c r="F1380">
        <v>0</v>
      </c>
      <c r="G1380">
        <v>0</v>
      </c>
      <c r="H1380" t="s">
        <v>25</v>
      </c>
      <c r="I1380" t="s">
        <v>19</v>
      </c>
      <c r="J1380" t="s">
        <v>329</v>
      </c>
      <c r="K1380">
        <v>16</v>
      </c>
      <c r="L1380">
        <v>1</v>
      </c>
      <c r="M1380">
        <v>0</v>
      </c>
      <c r="N1380">
        <v>0</v>
      </c>
    </row>
    <row r="1381" spans="1:14" x14ac:dyDescent="0.15">
      <c r="A1381" t="str">
        <f t="shared" si="24"/>
        <v>201950_456_4562342690029</v>
      </c>
      <c r="B1381">
        <v>201950</v>
      </c>
      <c r="C1381">
        <v>456</v>
      </c>
      <c r="D1381" t="s">
        <v>177</v>
      </c>
      <c r="E1381" s="9">
        <v>4562342690029</v>
      </c>
      <c r="F1381">
        <v>0</v>
      </c>
      <c r="G1381">
        <v>0</v>
      </c>
      <c r="H1381" t="s">
        <v>18</v>
      </c>
      <c r="I1381" t="s">
        <v>19</v>
      </c>
      <c r="J1381" t="s">
        <v>329</v>
      </c>
      <c r="K1381">
        <v>38</v>
      </c>
      <c r="L1381">
        <v>2</v>
      </c>
      <c r="M1381">
        <v>0</v>
      </c>
      <c r="N1381">
        <v>0</v>
      </c>
    </row>
    <row r="1382" spans="1:14" x14ac:dyDescent="0.15">
      <c r="A1382" t="str">
        <f t="shared" si="24"/>
        <v>201950_456_4562342690036</v>
      </c>
      <c r="B1382">
        <v>201950</v>
      </c>
      <c r="C1382">
        <v>456</v>
      </c>
      <c r="D1382" t="s">
        <v>177</v>
      </c>
      <c r="E1382" s="9">
        <v>4562342690036</v>
      </c>
      <c r="F1382">
        <v>0</v>
      </c>
      <c r="G1382">
        <v>0</v>
      </c>
      <c r="H1382" t="s">
        <v>20</v>
      </c>
      <c r="I1382" t="s">
        <v>19</v>
      </c>
      <c r="J1382" t="s">
        <v>329</v>
      </c>
      <c r="K1382">
        <v>19</v>
      </c>
      <c r="L1382">
        <v>1</v>
      </c>
      <c r="M1382">
        <v>0</v>
      </c>
      <c r="N1382">
        <v>0</v>
      </c>
    </row>
    <row r="1383" spans="1:14" x14ac:dyDescent="0.15">
      <c r="A1383" t="str">
        <f t="shared" si="24"/>
        <v>201950_456_4562342690043</v>
      </c>
      <c r="B1383">
        <v>201950</v>
      </c>
      <c r="C1383">
        <v>456</v>
      </c>
      <c r="D1383" t="s">
        <v>177</v>
      </c>
      <c r="E1383" s="9">
        <v>4562342690043</v>
      </c>
      <c r="F1383">
        <v>0</v>
      </c>
      <c r="G1383">
        <v>0</v>
      </c>
      <c r="H1383" t="s">
        <v>21</v>
      </c>
      <c r="I1383" t="s">
        <v>19</v>
      </c>
      <c r="J1383" t="s">
        <v>329</v>
      </c>
      <c r="K1383">
        <v>49</v>
      </c>
      <c r="L1383">
        <v>1</v>
      </c>
      <c r="M1383">
        <v>0</v>
      </c>
      <c r="N1383">
        <v>0</v>
      </c>
    </row>
    <row r="1384" spans="1:14" x14ac:dyDescent="0.15">
      <c r="A1384" t="str">
        <f t="shared" si="24"/>
        <v>201950_456_4562342690050</v>
      </c>
      <c r="B1384">
        <v>201950</v>
      </c>
      <c r="C1384">
        <v>456</v>
      </c>
      <c r="D1384" t="s">
        <v>177</v>
      </c>
      <c r="E1384" s="9">
        <v>4562342690050</v>
      </c>
      <c r="F1384">
        <v>0</v>
      </c>
      <c r="G1384">
        <v>0</v>
      </c>
      <c r="H1384" t="s">
        <v>22</v>
      </c>
      <c r="I1384" t="s">
        <v>19</v>
      </c>
      <c r="J1384" t="s">
        <v>329</v>
      </c>
      <c r="K1384">
        <v>19</v>
      </c>
      <c r="L1384">
        <v>1</v>
      </c>
      <c r="M1384">
        <v>0</v>
      </c>
      <c r="N1384">
        <v>0</v>
      </c>
    </row>
    <row r="1385" spans="1:14" x14ac:dyDescent="0.15">
      <c r="A1385" t="str">
        <f t="shared" si="24"/>
        <v>201950_456_4562342690067</v>
      </c>
      <c r="B1385">
        <v>201950</v>
      </c>
      <c r="C1385">
        <v>456</v>
      </c>
      <c r="D1385" t="s">
        <v>177</v>
      </c>
      <c r="E1385" s="9">
        <v>4562342690067</v>
      </c>
      <c r="F1385">
        <v>0</v>
      </c>
      <c r="G1385">
        <v>0</v>
      </c>
      <c r="H1385" t="s">
        <v>23</v>
      </c>
      <c r="I1385" t="s">
        <v>19</v>
      </c>
      <c r="J1385" t="s">
        <v>329</v>
      </c>
      <c r="K1385">
        <v>50</v>
      </c>
      <c r="L1385">
        <v>0</v>
      </c>
      <c r="M1385">
        <v>0</v>
      </c>
      <c r="N1385">
        <v>0</v>
      </c>
    </row>
    <row r="1386" spans="1:14" x14ac:dyDescent="0.15">
      <c r="A1386" t="str">
        <f t="shared" si="24"/>
        <v>201950_456_4562342690074</v>
      </c>
      <c r="B1386">
        <v>201950</v>
      </c>
      <c r="C1386">
        <v>456</v>
      </c>
      <c r="D1386" t="s">
        <v>177</v>
      </c>
      <c r="E1386" s="9">
        <v>4562342690074</v>
      </c>
      <c r="F1386">
        <v>0</v>
      </c>
      <c r="G1386">
        <v>0</v>
      </c>
      <c r="H1386" t="s">
        <v>24</v>
      </c>
      <c r="I1386" t="s">
        <v>19</v>
      </c>
      <c r="J1386" t="s">
        <v>329</v>
      </c>
      <c r="K1386">
        <v>48</v>
      </c>
      <c r="L1386">
        <v>1</v>
      </c>
      <c r="M1386">
        <v>0</v>
      </c>
      <c r="N1386">
        <v>0</v>
      </c>
    </row>
    <row r="1387" spans="1:14" x14ac:dyDescent="0.15">
      <c r="A1387" t="str">
        <f t="shared" si="24"/>
        <v>201950_456_4562342690081</v>
      </c>
      <c r="B1387">
        <v>201950</v>
      </c>
      <c r="C1387">
        <v>456</v>
      </c>
      <c r="D1387" t="s">
        <v>177</v>
      </c>
      <c r="E1387" s="9">
        <v>4562342690081</v>
      </c>
      <c r="F1387">
        <v>0</v>
      </c>
      <c r="G1387">
        <v>0</v>
      </c>
      <c r="H1387" t="s">
        <v>25</v>
      </c>
      <c r="I1387" t="s">
        <v>19</v>
      </c>
      <c r="J1387" t="s">
        <v>329</v>
      </c>
      <c r="K1387">
        <v>19</v>
      </c>
      <c r="L1387">
        <v>1</v>
      </c>
      <c r="M1387">
        <v>0</v>
      </c>
      <c r="N1387">
        <v>0</v>
      </c>
    </row>
    <row r="1388" spans="1:14" x14ac:dyDescent="0.15">
      <c r="A1388" t="str">
        <f t="shared" si="24"/>
        <v>201950_457_4562342690029</v>
      </c>
      <c r="B1388">
        <v>201950</v>
      </c>
      <c r="C1388">
        <v>457</v>
      </c>
      <c r="D1388" t="s">
        <v>178</v>
      </c>
      <c r="E1388" s="9">
        <v>4562342690029</v>
      </c>
      <c r="F1388">
        <v>0</v>
      </c>
      <c r="G1388">
        <v>0</v>
      </c>
      <c r="H1388" t="s">
        <v>18</v>
      </c>
      <c r="I1388" t="s">
        <v>19</v>
      </c>
      <c r="J1388" t="s">
        <v>329</v>
      </c>
      <c r="K1388">
        <v>40</v>
      </c>
      <c r="L1388">
        <v>0</v>
      </c>
      <c r="M1388">
        <v>0</v>
      </c>
      <c r="N1388">
        <v>0</v>
      </c>
    </row>
    <row r="1389" spans="1:14" x14ac:dyDescent="0.15">
      <c r="A1389" t="str">
        <f t="shared" si="24"/>
        <v>201950_457_4562342690036</v>
      </c>
      <c r="B1389">
        <v>201950</v>
      </c>
      <c r="C1389">
        <v>457</v>
      </c>
      <c r="D1389" t="s">
        <v>178</v>
      </c>
      <c r="E1389" s="9">
        <v>4562342690036</v>
      </c>
      <c r="F1389">
        <v>0</v>
      </c>
      <c r="G1389">
        <v>0</v>
      </c>
      <c r="H1389" t="s">
        <v>20</v>
      </c>
      <c r="I1389" t="s">
        <v>19</v>
      </c>
      <c r="J1389" t="s">
        <v>329</v>
      </c>
      <c r="K1389">
        <v>20</v>
      </c>
      <c r="L1389">
        <v>0</v>
      </c>
      <c r="M1389">
        <v>0</v>
      </c>
      <c r="N1389">
        <v>0</v>
      </c>
    </row>
    <row r="1390" spans="1:14" x14ac:dyDescent="0.15">
      <c r="A1390" t="str">
        <f t="shared" si="24"/>
        <v>201950_457_4562342690043</v>
      </c>
      <c r="B1390">
        <v>201950</v>
      </c>
      <c r="C1390">
        <v>457</v>
      </c>
      <c r="D1390" t="s">
        <v>178</v>
      </c>
      <c r="E1390" s="9">
        <v>4562342690043</v>
      </c>
      <c r="F1390">
        <v>0</v>
      </c>
      <c r="G1390">
        <v>0</v>
      </c>
      <c r="H1390" t="s">
        <v>21</v>
      </c>
      <c r="I1390" t="s">
        <v>19</v>
      </c>
      <c r="J1390" t="s">
        <v>329</v>
      </c>
      <c r="K1390">
        <v>39</v>
      </c>
      <c r="L1390">
        <v>9</v>
      </c>
      <c r="M1390">
        <v>0</v>
      </c>
      <c r="N1390">
        <v>0</v>
      </c>
    </row>
    <row r="1391" spans="1:14" x14ac:dyDescent="0.15">
      <c r="A1391" t="str">
        <f t="shared" si="24"/>
        <v>201950_457_4562342690050</v>
      </c>
      <c r="B1391">
        <v>201950</v>
      </c>
      <c r="C1391">
        <v>457</v>
      </c>
      <c r="D1391" t="s">
        <v>178</v>
      </c>
      <c r="E1391" s="9">
        <v>4562342690050</v>
      </c>
      <c r="F1391">
        <v>0</v>
      </c>
      <c r="G1391">
        <v>0</v>
      </c>
      <c r="H1391" t="s">
        <v>22</v>
      </c>
      <c r="I1391" t="s">
        <v>19</v>
      </c>
      <c r="J1391" t="s">
        <v>329</v>
      </c>
      <c r="K1391">
        <v>19</v>
      </c>
      <c r="L1391">
        <v>1</v>
      </c>
      <c r="M1391">
        <v>0</v>
      </c>
      <c r="N1391">
        <v>0</v>
      </c>
    </row>
    <row r="1392" spans="1:14" x14ac:dyDescent="0.15">
      <c r="A1392" t="str">
        <f t="shared" si="24"/>
        <v>201950_457_4562342690067</v>
      </c>
      <c r="B1392">
        <v>201950</v>
      </c>
      <c r="C1392">
        <v>457</v>
      </c>
      <c r="D1392" t="s">
        <v>178</v>
      </c>
      <c r="E1392" s="9">
        <v>4562342690067</v>
      </c>
      <c r="F1392">
        <v>0</v>
      </c>
      <c r="G1392">
        <v>0</v>
      </c>
      <c r="H1392" t="s">
        <v>23</v>
      </c>
      <c r="I1392" t="s">
        <v>19</v>
      </c>
      <c r="J1392" t="s">
        <v>329</v>
      </c>
      <c r="K1392">
        <v>45</v>
      </c>
      <c r="L1392">
        <v>3</v>
      </c>
      <c r="M1392">
        <v>0</v>
      </c>
      <c r="N1392">
        <v>0</v>
      </c>
    </row>
    <row r="1393" spans="1:14" x14ac:dyDescent="0.15">
      <c r="A1393" t="str">
        <f t="shared" si="24"/>
        <v>201950_457_4562342690074</v>
      </c>
      <c r="B1393">
        <v>201950</v>
      </c>
      <c r="C1393">
        <v>457</v>
      </c>
      <c r="D1393" t="s">
        <v>178</v>
      </c>
      <c r="E1393" s="9">
        <v>4562342690074</v>
      </c>
      <c r="F1393">
        <v>0</v>
      </c>
      <c r="G1393">
        <v>0</v>
      </c>
      <c r="H1393" t="s">
        <v>24</v>
      </c>
      <c r="I1393" t="s">
        <v>19</v>
      </c>
      <c r="J1393" t="s">
        <v>329</v>
      </c>
      <c r="K1393">
        <v>39</v>
      </c>
      <c r="L1393">
        <v>8</v>
      </c>
      <c r="M1393">
        <v>0</v>
      </c>
      <c r="N1393">
        <v>0</v>
      </c>
    </row>
    <row r="1394" spans="1:14" x14ac:dyDescent="0.15">
      <c r="A1394" t="str">
        <f t="shared" si="24"/>
        <v>201950_457_4562342690081</v>
      </c>
      <c r="B1394">
        <v>201950</v>
      </c>
      <c r="C1394">
        <v>457</v>
      </c>
      <c r="D1394" t="s">
        <v>178</v>
      </c>
      <c r="E1394" s="9">
        <v>4562342690081</v>
      </c>
      <c r="F1394">
        <v>0</v>
      </c>
      <c r="G1394">
        <v>0</v>
      </c>
      <c r="H1394" t="s">
        <v>25</v>
      </c>
      <c r="I1394" t="s">
        <v>19</v>
      </c>
      <c r="J1394" t="s">
        <v>329</v>
      </c>
      <c r="K1394">
        <v>16</v>
      </c>
      <c r="L1394">
        <v>4</v>
      </c>
      <c r="M1394">
        <v>0</v>
      </c>
      <c r="N1394">
        <v>0</v>
      </c>
    </row>
    <row r="1395" spans="1:14" x14ac:dyDescent="0.15">
      <c r="A1395" t="str">
        <f t="shared" si="24"/>
        <v>201950_463_4562342690029</v>
      </c>
      <c r="B1395">
        <v>201950</v>
      </c>
      <c r="C1395">
        <v>463</v>
      </c>
      <c r="D1395" t="s">
        <v>179</v>
      </c>
      <c r="E1395" s="9">
        <v>4562342690029</v>
      </c>
      <c r="F1395">
        <v>0</v>
      </c>
      <c r="G1395">
        <v>0</v>
      </c>
      <c r="H1395" t="s">
        <v>18</v>
      </c>
      <c r="I1395" t="s">
        <v>19</v>
      </c>
      <c r="J1395" t="s">
        <v>329</v>
      </c>
      <c r="K1395">
        <v>34</v>
      </c>
      <c r="L1395">
        <v>3</v>
      </c>
      <c r="M1395">
        <v>0</v>
      </c>
      <c r="N1395">
        <v>0</v>
      </c>
    </row>
    <row r="1396" spans="1:14" x14ac:dyDescent="0.15">
      <c r="A1396" t="str">
        <f t="shared" si="24"/>
        <v>201950_463_4562342690036</v>
      </c>
      <c r="B1396">
        <v>201950</v>
      </c>
      <c r="C1396">
        <v>463</v>
      </c>
      <c r="D1396" t="s">
        <v>179</v>
      </c>
      <c r="E1396" s="9">
        <v>4562342690036</v>
      </c>
      <c r="F1396">
        <v>0</v>
      </c>
      <c r="G1396">
        <v>0</v>
      </c>
      <c r="H1396" t="s">
        <v>20</v>
      </c>
      <c r="I1396" t="s">
        <v>19</v>
      </c>
      <c r="J1396" t="s">
        <v>329</v>
      </c>
      <c r="K1396">
        <v>15</v>
      </c>
      <c r="L1396">
        <v>3</v>
      </c>
      <c r="M1396">
        <v>0</v>
      </c>
      <c r="N1396">
        <v>0</v>
      </c>
    </row>
    <row r="1397" spans="1:14" x14ac:dyDescent="0.15">
      <c r="A1397" t="str">
        <f t="shared" si="24"/>
        <v>201950_463_4562342690043</v>
      </c>
      <c r="B1397">
        <v>201950</v>
      </c>
      <c r="C1397">
        <v>463</v>
      </c>
      <c r="D1397" t="s">
        <v>179</v>
      </c>
      <c r="E1397" s="9">
        <v>4562342690043</v>
      </c>
      <c r="F1397">
        <v>0</v>
      </c>
      <c r="G1397">
        <v>0</v>
      </c>
      <c r="H1397" t="s">
        <v>21</v>
      </c>
      <c r="I1397" t="s">
        <v>19</v>
      </c>
      <c r="J1397" t="s">
        <v>329</v>
      </c>
      <c r="K1397">
        <v>37</v>
      </c>
      <c r="L1397">
        <v>7</v>
      </c>
      <c r="M1397">
        <v>0</v>
      </c>
      <c r="N1397">
        <v>0</v>
      </c>
    </row>
    <row r="1398" spans="1:14" x14ac:dyDescent="0.15">
      <c r="A1398" t="str">
        <f t="shared" si="24"/>
        <v>201950_463_4562342690050</v>
      </c>
      <c r="B1398">
        <v>201950</v>
      </c>
      <c r="C1398">
        <v>463</v>
      </c>
      <c r="D1398" t="s">
        <v>179</v>
      </c>
      <c r="E1398" s="9">
        <v>4562342690050</v>
      </c>
      <c r="F1398">
        <v>0</v>
      </c>
      <c r="G1398">
        <v>0</v>
      </c>
      <c r="H1398" t="s">
        <v>22</v>
      </c>
      <c r="I1398" t="s">
        <v>19</v>
      </c>
      <c r="J1398" t="s">
        <v>329</v>
      </c>
      <c r="K1398">
        <v>18</v>
      </c>
      <c r="L1398">
        <v>0</v>
      </c>
      <c r="M1398">
        <v>0</v>
      </c>
      <c r="N1398">
        <v>0</v>
      </c>
    </row>
    <row r="1399" spans="1:14" x14ac:dyDescent="0.15">
      <c r="A1399" t="str">
        <f t="shared" si="24"/>
        <v>201950_463_4562342690067</v>
      </c>
      <c r="B1399">
        <v>201950</v>
      </c>
      <c r="C1399">
        <v>463</v>
      </c>
      <c r="D1399" t="s">
        <v>179</v>
      </c>
      <c r="E1399" s="9">
        <v>4562342690067</v>
      </c>
      <c r="F1399">
        <v>0</v>
      </c>
      <c r="G1399">
        <v>0</v>
      </c>
      <c r="H1399" t="s">
        <v>23</v>
      </c>
      <c r="I1399" t="s">
        <v>19</v>
      </c>
      <c r="J1399" t="s">
        <v>329</v>
      </c>
      <c r="K1399">
        <v>44</v>
      </c>
      <c r="L1399">
        <v>2</v>
      </c>
      <c r="M1399">
        <v>0</v>
      </c>
      <c r="N1399">
        <v>0</v>
      </c>
    </row>
    <row r="1400" spans="1:14" x14ac:dyDescent="0.15">
      <c r="A1400" t="str">
        <f t="shared" si="24"/>
        <v>201950_463_4562342690074</v>
      </c>
      <c r="B1400">
        <v>201950</v>
      </c>
      <c r="C1400">
        <v>463</v>
      </c>
      <c r="D1400" t="s">
        <v>179</v>
      </c>
      <c r="E1400" s="9">
        <v>4562342690074</v>
      </c>
      <c r="F1400">
        <v>0</v>
      </c>
      <c r="G1400">
        <v>0</v>
      </c>
      <c r="H1400" t="s">
        <v>24</v>
      </c>
      <c r="I1400" t="s">
        <v>19</v>
      </c>
      <c r="J1400" t="s">
        <v>329</v>
      </c>
      <c r="K1400">
        <v>32</v>
      </c>
      <c r="L1400">
        <v>3</v>
      </c>
      <c r="M1400">
        <v>0</v>
      </c>
      <c r="N1400">
        <v>0</v>
      </c>
    </row>
    <row r="1401" spans="1:14" x14ac:dyDescent="0.15">
      <c r="A1401" t="str">
        <f t="shared" si="24"/>
        <v>201950_463_4562342690081</v>
      </c>
      <c r="B1401">
        <v>201950</v>
      </c>
      <c r="C1401">
        <v>463</v>
      </c>
      <c r="D1401" t="s">
        <v>179</v>
      </c>
      <c r="E1401" s="9">
        <v>4562342690081</v>
      </c>
      <c r="F1401">
        <v>0</v>
      </c>
      <c r="G1401">
        <v>0</v>
      </c>
      <c r="H1401" t="s">
        <v>25</v>
      </c>
      <c r="I1401" t="s">
        <v>19</v>
      </c>
      <c r="J1401" t="s">
        <v>329</v>
      </c>
      <c r="K1401">
        <v>12</v>
      </c>
      <c r="L1401">
        <v>1</v>
      </c>
      <c r="M1401">
        <v>0</v>
      </c>
      <c r="N1401">
        <v>0</v>
      </c>
    </row>
    <row r="1402" spans="1:14" x14ac:dyDescent="0.15">
      <c r="A1402" t="str">
        <f t="shared" si="24"/>
        <v>201951_5_4562342690029</v>
      </c>
      <c r="B1402">
        <v>201951</v>
      </c>
      <c r="C1402">
        <v>5</v>
      </c>
      <c r="D1402" t="s">
        <v>130</v>
      </c>
      <c r="E1402" s="9">
        <v>4562342690029</v>
      </c>
      <c r="F1402">
        <v>0</v>
      </c>
      <c r="G1402">
        <v>0</v>
      </c>
      <c r="H1402" t="s">
        <v>18</v>
      </c>
      <c r="I1402" t="s">
        <v>19</v>
      </c>
      <c r="J1402" t="s">
        <v>329</v>
      </c>
      <c r="K1402">
        <v>19</v>
      </c>
      <c r="L1402">
        <v>1</v>
      </c>
      <c r="M1402">
        <v>0</v>
      </c>
      <c r="N1402">
        <v>0</v>
      </c>
    </row>
    <row r="1403" spans="1:14" x14ac:dyDescent="0.15">
      <c r="A1403" t="str">
        <f t="shared" si="24"/>
        <v>201951_5_4562342690036</v>
      </c>
      <c r="B1403">
        <v>201951</v>
      </c>
      <c r="C1403">
        <v>5</v>
      </c>
      <c r="D1403" t="s">
        <v>130</v>
      </c>
      <c r="E1403" s="9">
        <v>4562342690036</v>
      </c>
      <c r="F1403">
        <v>0</v>
      </c>
      <c r="G1403">
        <v>0</v>
      </c>
      <c r="H1403" t="s">
        <v>20</v>
      </c>
      <c r="I1403" t="s">
        <v>19</v>
      </c>
      <c r="J1403" t="s">
        <v>329</v>
      </c>
      <c r="K1403">
        <v>15</v>
      </c>
      <c r="L1403">
        <v>1</v>
      </c>
      <c r="M1403">
        <v>0</v>
      </c>
      <c r="N1403">
        <v>0</v>
      </c>
    </row>
    <row r="1404" spans="1:14" x14ac:dyDescent="0.15">
      <c r="A1404" t="str">
        <f t="shared" si="24"/>
        <v>201951_5_4562342690043</v>
      </c>
      <c r="B1404">
        <v>201951</v>
      </c>
      <c r="C1404">
        <v>5</v>
      </c>
      <c r="D1404" t="s">
        <v>130</v>
      </c>
      <c r="E1404" s="9">
        <v>4562342690043</v>
      </c>
      <c r="F1404">
        <v>0</v>
      </c>
      <c r="G1404">
        <v>0</v>
      </c>
      <c r="H1404" t="s">
        <v>21</v>
      </c>
      <c r="I1404" t="s">
        <v>19</v>
      </c>
      <c r="J1404" t="s">
        <v>329</v>
      </c>
      <c r="K1404">
        <v>32</v>
      </c>
      <c r="L1404">
        <v>8</v>
      </c>
      <c r="M1404">
        <v>0</v>
      </c>
      <c r="N1404">
        <v>0</v>
      </c>
    </row>
    <row r="1405" spans="1:14" x14ac:dyDescent="0.15">
      <c r="A1405" t="str">
        <f t="shared" si="24"/>
        <v>201951_5_4562342690050</v>
      </c>
      <c r="B1405">
        <v>201951</v>
      </c>
      <c r="C1405">
        <v>5</v>
      </c>
      <c r="D1405" t="s">
        <v>130</v>
      </c>
      <c r="E1405" s="9">
        <v>4562342690050</v>
      </c>
      <c r="F1405">
        <v>0</v>
      </c>
      <c r="G1405">
        <v>0</v>
      </c>
      <c r="H1405" t="s">
        <v>22</v>
      </c>
      <c r="I1405" t="s">
        <v>19</v>
      </c>
      <c r="J1405" t="s">
        <v>329</v>
      </c>
      <c r="K1405">
        <v>16</v>
      </c>
      <c r="L1405">
        <v>1</v>
      </c>
      <c r="M1405">
        <v>0</v>
      </c>
      <c r="N1405">
        <v>0</v>
      </c>
    </row>
    <row r="1406" spans="1:14" x14ac:dyDescent="0.15">
      <c r="A1406" t="str">
        <f t="shared" si="24"/>
        <v>201951_5_4562342690067</v>
      </c>
      <c r="B1406">
        <v>201951</v>
      </c>
      <c r="C1406">
        <v>5</v>
      </c>
      <c r="D1406" t="s">
        <v>130</v>
      </c>
      <c r="E1406" s="9">
        <v>4562342690067</v>
      </c>
      <c r="F1406">
        <v>0</v>
      </c>
      <c r="G1406">
        <v>0</v>
      </c>
      <c r="H1406" t="s">
        <v>23</v>
      </c>
      <c r="I1406" t="s">
        <v>19</v>
      </c>
      <c r="J1406" t="s">
        <v>329</v>
      </c>
      <c r="K1406">
        <v>36</v>
      </c>
      <c r="L1406">
        <v>2</v>
      </c>
      <c r="M1406">
        <v>0</v>
      </c>
      <c r="N1406">
        <v>0</v>
      </c>
    </row>
    <row r="1407" spans="1:14" x14ac:dyDescent="0.15">
      <c r="A1407" t="str">
        <f t="shared" si="24"/>
        <v>201951_5_4562342690074</v>
      </c>
      <c r="B1407">
        <v>201951</v>
      </c>
      <c r="C1407">
        <v>5</v>
      </c>
      <c r="D1407" t="s">
        <v>130</v>
      </c>
      <c r="E1407" s="9">
        <v>4562342690074</v>
      </c>
      <c r="F1407">
        <v>0</v>
      </c>
      <c r="G1407">
        <v>0</v>
      </c>
      <c r="H1407" t="s">
        <v>24</v>
      </c>
      <c r="I1407" t="s">
        <v>19</v>
      </c>
      <c r="J1407" t="s">
        <v>329</v>
      </c>
      <c r="K1407">
        <v>36</v>
      </c>
      <c r="L1407">
        <v>3</v>
      </c>
      <c r="M1407">
        <v>0</v>
      </c>
      <c r="N1407">
        <v>0</v>
      </c>
    </row>
    <row r="1408" spans="1:14" x14ac:dyDescent="0.15">
      <c r="A1408" t="str">
        <f t="shared" si="24"/>
        <v>201951_5_4562342690081</v>
      </c>
      <c r="B1408">
        <v>201951</v>
      </c>
      <c r="C1408">
        <v>5</v>
      </c>
      <c r="D1408" t="s">
        <v>130</v>
      </c>
      <c r="E1408" s="9">
        <v>4562342690081</v>
      </c>
      <c r="F1408">
        <v>0</v>
      </c>
      <c r="G1408">
        <v>0</v>
      </c>
      <c r="H1408" t="s">
        <v>25</v>
      </c>
      <c r="I1408" t="s">
        <v>19</v>
      </c>
      <c r="J1408" t="s">
        <v>329</v>
      </c>
      <c r="K1408">
        <v>13</v>
      </c>
      <c r="L1408">
        <v>2</v>
      </c>
      <c r="M1408">
        <v>0</v>
      </c>
      <c r="N1408">
        <v>0</v>
      </c>
    </row>
    <row r="1409" spans="1:14" x14ac:dyDescent="0.15">
      <c r="A1409" t="str">
        <f t="shared" si="24"/>
        <v>201951_11_4562342690029</v>
      </c>
      <c r="B1409">
        <v>201951</v>
      </c>
      <c r="C1409">
        <v>11</v>
      </c>
      <c r="D1409" t="s">
        <v>131</v>
      </c>
      <c r="E1409" s="9">
        <v>4562342690029</v>
      </c>
      <c r="F1409">
        <v>0</v>
      </c>
      <c r="G1409">
        <v>0</v>
      </c>
      <c r="H1409" t="s">
        <v>18</v>
      </c>
      <c r="I1409" t="s">
        <v>19</v>
      </c>
      <c r="J1409" t="s">
        <v>329</v>
      </c>
      <c r="K1409">
        <v>26</v>
      </c>
      <c r="L1409">
        <v>5</v>
      </c>
      <c r="M1409">
        <v>0</v>
      </c>
      <c r="N1409">
        <v>0</v>
      </c>
    </row>
    <row r="1410" spans="1:14" x14ac:dyDescent="0.15">
      <c r="A1410" t="str">
        <f t="shared" si="24"/>
        <v>201951_11_4562342690036</v>
      </c>
      <c r="B1410">
        <v>201951</v>
      </c>
      <c r="C1410">
        <v>11</v>
      </c>
      <c r="D1410" t="s">
        <v>131</v>
      </c>
      <c r="E1410" s="9">
        <v>4562342690036</v>
      </c>
      <c r="F1410">
        <v>0</v>
      </c>
      <c r="G1410">
        <v>0</v>
      </c>
      <c r="H1410" t="s">
        <v>20</v>
      </c>
      <c r="I1410" t="s">
        <v>19</v>
      </c>
      <c r="J1410" t="s">
        <v>329</v>
      </c>
      <c r="K1410">
        <v>18</v>
      </c>
      <c r="L1410">
        <v>0</v>
      </c>
      <c r="M1410">
        <v>0</v>
      </c>
      <c r="N1410">
        <v>0</v>
      </c>
    </row>
    <row r="1411" spans="1:14" x14ac:dyDescent="0.15">
      <c r="A1411" t="str">
        <f t="shared" si="24"/>
        <v>201951_11_4562342690043</v>
      </c>
      <c r="B1411">
        <v>201951</v>
      </c>
      <c r="C1411">
        <v>11</v>
      </c>
      <c r="D1411" t="s">
        <v>131</v>
      </c>
      <c r="E1411" s="9">
        <v>4562342690043</v>
      </c>
      <c r="F1411">
        <v>0</v>
      </c>
      <c r="G1411">
        <v>0</v>
      </c>
      <c r="H1411" t="s">
        <v>21</v>
      </c>
      <c r="I1411" t="s">
        <v>19</v>
      </c>
      <c r="J1411" t="s">
        <v>329</v>
      </c>
      <c r="K1411">
        <v>35</v>
      </c>
      <c r="L1411">
        <v>8</v>
      </c>
      <c r="M1411">
        <v>0</v>
      </c>
      <c r="N1411">
        <v>0</v>
      </c>
    </row>
    <row r="1412" spans="1:14" x14ac:dyDescent="0.15">
      <c r="A1412" t="str">
        <f t="shared" si="24"/>
        <v>201951_11_4562342690050</v>
      </c>
      <c r="B1412">
        <v>201951</v>
      </c>
      <c r="C1412">
        <v>11</v>
      </c>
      <c r="D1412" t="s">
        <v>131</v>
      </c>
      <c r="E1412" s="9">
        <v>4562342690050</v>
      </c>
      <c r="F1412">
        <v>0</v>
      </c>
      <c r="G1412">
        <v>0</v>
      </c>
      <c r="H1412" t="s">
        <v>22</v>
      </c>
      <c r="I1412" t="s">
        <v>19</v>
      </c>
      <c r="J1412" t="s">
        <v>329</v>
      </c>
      <c r="K1412">
        <v>20</v>
      </c>
      <c r="L1412">
        <v>0</v>
      </c>
      <c r="M1412">
        <v>0</v>
      </c>
      <c r="N1412">
        <v>0</v>
      </c>
    </row>
    <row r="1413" spans="1:14" x14ac:dyDescent="0.15">
      <c r="A1413" t="str">
        <f t="shared" si="24"/>
        <v>201951_11_4562342690067</v>
      </c>
      <c r="B1413">
        <v>201951</v>
      </c>
      <c r="C1413">
        <v>11</v>
      </c>
      <c r="D1413" t="s">
        <v>131</v>
      </c>
      <c r="E1413" s="9">
        <v>4562342690067</v>
      </c>
      <c r="F1413">
        <v>0</v>
      </c>
      <c r="G1413">
        <v>0</v>
      </c>
      <c r="H1413" t="s">
        <v>23</v>
      </c>
      <c r="I1413" t="s">
        <v>19</v>
      </c>
      <c r="J1413" t="s">
        <v>329</v>
      </c>
      <c r="K1413">
        <v>48</v>
      </c>
      <c r="L1413">
        <v>2</v>
      </c>
      <c r="M1413">
        <v>0</v>
      </c>
      <c r="N1413">
        <v>0</v>
      </c>
    </row>
    <row r="1414" spans="1:14" x14ac:dyDescent="0.15">
      <c r="A1414" t="str">
        <f t="shared" si="24"/>
        <v>201951_11_4562342690074</v>
      </c>
      <c r="B1414">
        <v>201951</v>
      </c>
      <c r="C1414">
        <v>11</v>
      </c>
      <c r="D1414" t="s">
        <v>131</v>
      </c>
      <c r="E1414" s="9">
        <v>4562342690074</v>
      </c>
      <c r="F1414">
        <v>0</v>
      </c>
      <c r="G1414">
        <v>0</v>
      </c>
      <c r="H1414" t="s">
        <v>24</v>
      </c>
      <c r="I1414" t="s">
        <v>19</v>
      </c>
      <c r="J1414" t="s">
        <v>329</v>
      </c>
      <c r="K1414">
        <v>35</v>
      </c>
      <c r="L1414">
        <v>5</v>
      </c>
      <c r="M1414">
        <v>0</v>
      </c>
      <c r="N1414">
        <v>0</v>
      </c>
    </row>
    <row r="1415" spans="1:14" x14ac:dyDescent="0.15">
      <c r="A1415" t="str">
        <f t="shared" si="24"/>
        <v>201951_11_4562342690081</v>
      </c>
      <c r="B1415">
        <v>201951</v>
      </c>
      <c r="C1415">
        <v>11</v>
      </c>
      <c r="D1415" t="s">
        <v>131</v>
      </c>
      <c r="E1415" s="9">
        <v>4562342690081</v>
      </c>
      <c r="F1415">
        <v>0</v>
      </c>
      <c r="G1415">
        <v>0</v>
      </c>
      <c r="H1415" t="s">
        <v>25</v>
      </c>
      <c r="I1415" t="s">
        <v>19</v>
      </c>
      <c r="J1415" t="s">
        <v>329</v>
      </c>
      <c r="K1415">
        <v>13</v>
      </c>
      <c r="L1415">
        <v>3</v>
      </c>
      <c r="M1415">
        <v>0</v>
      </c>
      <c r="N1415">
        <v>0</v>
      </c>
    </row>
    <row r="1416" spans="1:14" x14ac:dyDescent="0.15">
      <c r="A1416" t="str">
        <f t="shared" si="24"/>
        <v>201951_12_4562342690029</v>
      </c>
      <c r="B1416">
        <v>201951</v>
      </c>
      <c r="C1416">
        <v>12</v>
      </c>
      <c r="D1416" t="s">
        <v>132</v>
      </c>
      <c r="E1416" s="9">
        <v>4562342690029</v>
      </c>
      <c r="F1416">
        <v>0</v>
      </c>
      <c r="G1416">
        <v>0</v>
      </c>
      <c r="H1416" t="s">
        <v>18</v>
      </c>
      <c r="I1416" t="s">
        <v>19</v>
      </c>
      <c r="J1416" t="s">
        <v>329</v>
      </c>
      <c r="K1416">
        <v>31</v>
      </c>
      <c r="L1416">
        <v>3</v>
      </c>
      <c r="M1416">
        <v>0</v>
      </c>
      <c r="N1416">
        <v>0</v>
      </c>
    </row>
    <row r="1417" spans="1:14" x14ac:dyDescent="0.15">
      <c r="A1417" t="str">
        <f t="shared" si="24"/>
        <v>201951_12_4562342690036</v>
      </c>
      <c r="B1417">
        <v>201951</v>
      </c>
      <c r="C1417">
        <v>12</v>
      </c>
      <c r="D1417" t="s">
        <v>132</v>
      </c>
      <c r="E1417" s="9">
        <v>4562342690036</v>
      </c>
      <c r="F1417">
        <v>0</v>
      </c>
      <c r="G1417">
        <v>0</v>
      </c>
      <c r="H1417" t="s">
        <v>20</v>
      </c>
      <c r="I1417" t="s">
        <v>19</v>
      </c>
      <c r="J1417" t="s">
        <v>329</v>
      </c>
      <c r="K1417">
        <v>12</v>
      </c>
      <c r="L1417">
        <v>3</v>
      </c>
      <c r="M1417">
        <v>0</v>
      </c>
      <c r="N1417">
        <v>0</v>
      </c>
    </row>
    <row r="1418" spans="1:14" x14ac:dyDescent="0.15">
      <c r="A1418" t="str">
        <f t="shared" si="24"/>
        <v>201951_12_4562342690043</v>
      </c>
      <c r="B1418">
        <v>201951</v>
      </c>
      <c r="C1418">
        <v>12</v>
      </c>
      <c r="D1418" t="s">
        <v>132</v>
      </c>
      <c r="E1418" s="9">
        <v>4562342690043</v>
      </c>
      <c r="F1418">
        <v>0</v>
      </c>
      <c r="G1418">
        <v>0</v>
      </c>
      <c r="H1418" t="s">
        <v>21</v>
      </c>
      <c r="I1418" t="s">
        <v>19</v>
      </c>
      <c r="J1418" t="s">
        <v>329</v>
      </c>
      <c r="K1418">
        <v>39</v>
      </c>
      <c r="L1418">
        <v>9</v>
      </c>
      <c r="M1418">
        <v>0</v>
      </c>
      <c r="N1418">
        <v>0</v>
      </c>
    </row>
    <row r="1419" spans="1:14" x14ac:dyDescent="0.15">
      <c r="A1419" t="str">
        <f t="shared" si="24"/>
        <v>201951_12_4562342690050</v>
      </c>
      <c r="B1419">
        <v>201951</v>
      </c>
      <c r="C1419">
        <v>12</v>
      </c>
      <c r="D1419" t="s">
        <v>132</v>
      </c>
      <c r="E1419" s="9">
        <v>4562342690050</v>
      </c>
      <c r="F1419">
        <v>0</v>
      </c>
      <c r="G1419">
        <v>0</v>
      </c>
      <c r="H1419" t="s">
        <v>22</v>
      </c>
      <c r="I1419" t="s">
        <v>19</v>
      </c>
      <c r="J1419" t="s">
        <v>329</v>
      </c>
      <c r="K1419">
        <v>17</v>
      </c>
      <c r="L1419">
        <v>0</v>
      </c>
      <c r="M1419">
        <v>0</v>
      </c>
      <c r="N1419">
        <v>0</v>
      </c>
    </row>
    <row r="1420" spans="1:14" x14ac:dyDescent="0.15">
      <c r="A1420" t="str">
        <f t="shared" si="24"/>
        <v>201951_12_4562342690067</v>
      </c>
      <c r="B1420">
        <v>201951</v>
      </c>
      <c r="C1420">
        <v>12</v>
      </c>
      <c r="D1420" t="s">
        <v>132</v>
      </c>
      <c r="E1420" s="9">
        <v>4562342690067</v>
      </c>
      <c r="F1420">
        <v>0</v>
      </c>
      <c r="G1420">
        <v>0</v>
      </c>
      <c r="H1420" t="s">
        <v>23</v>
      </c>
      <c r="I1420" t="s">
        <v>19</v>
      </c>
      <c r="J1420" t="s">
        <v>329</v>
      </c>
      <c r="K1420">
        <v>47</v>
      </c>
      <c r="L1420">
        <v>1</v>
      </c>
      <c r="M1420">
        <v>0</v>
      </c>
      <c r="N1420">
        <v>0</v>
      </c>
    </row>
    <row r="1421" spans="1:14" x14ac:dyDescent="0.15">
      <c r="A1421" t="str">
        <f t="shared" si="24"/>
        <v>201951_12_4562342690074</v>
      </c>
      <c r="B1421">
        <v>201951</v>
      </c>
      <c r="C1421">
        <v>12</v>
      </c>
      <c r="D1421" t="s">
        <v>132</v>
      </c>
      <c r="E1421" s="9">
        <v>4562342690074</v>
      </c>
      <c r="F1421">
        <v>0</v>
      </c>
      <c r="G1421">
        <v>0</v>
      </c>
      <c r="H1421" t="s">
        <v>24</v>
      </c>
      <c r="I1421" t="s">
        <v>19</v>
      </c>
      <c r="J1421" t="s">
        <v>329</v>
      </c>
      <c r="K1421">
        <v>34</v>
      </c>
      <c r="L1421">
        <v>11</v>
      </c>
      <c r="M1421">
        <v>0</v>
      </c>
      <c r="N1421">
        <v>0</v>
      </c>
    </row>
    <row r="1422" spans="1:14" x14ac:dyDescent="0.15">
      <c r="A1422" t="str">
        <f t="shared" si="24"/>
        <v>201951_12_4562342690081</v>
      </c>
      <c r="B1422">
        <v>201951</v>
      </c>
      <c r="C1422">
        <v>12</v>
      </c>
      <c r="D1422" t="s">
        <v>132</v>
      </c>
      <c r="E1422" s="9">
        <v>4562342690081</v>
      </c>
      <c r="F1422">
        <v>0</v>
      </c>
      <c r="G1422">
        <v>0</v>
      </c>
      <c r="H1422" t="s">
        <v>25</v>
      </c>
      <c r="I1422" t="s">
        <v>19</v>
      </c>
      <c r="J1422" t="s">
        <v>329</v>
      </c>
      <c r="K1422">
        <v>12</v>
      </c>
      <c r="L1422">
        <v>2</v>
      </c>
      <c r="M1422">
        <v>0</v>
      </c>
      <c r="N1422">
        <v>0</v>
      </c>
    </row>
    <row r="1423" spans="1:14" x14ac:dyDescent="0.15">
      <c r="A1423" t="str">
        <f t="shared" si="24"/>
        <v>201951_16_4562342690029</v>
      </c>
      <c r="B1423">
        <v>201951</v>
      </c>
      <c r="C1423">
        <v>16</v>
      </c>
      <c r="D1423" t="s">
        <v>133</v>
      </c>
      <c r="E1423" s="9">
        <v>4562342690029</v>
      </c>
      <c r="F1423">
        <v>0</v>
      </c>
      <c r="G1423">
        <v>0</v>
      </c>
      <c r="H1423" t="s">
        <v>18</v>
      </c>
      <c r="I1423" t="s">
        <v>19</v>
      </c>
      <c r="J1423" t="s">
        <v>329</v>
      </c>
      <c r="K1423">
        <v>39</v>
      </c>
      <c r="L1423">
        <v>1</v>
      </c>
      <c r="M1423">
        <v>0</v>
      </c>
      <c r="N1423">
        <v>0</v>
      </c>
    </row>
    <row r="1424" spans="1:14" x14ac:dyDescent="0.15">
      <c r="A1424" t="str">
        <f t="shared" si="24"/>
        <v>201951_16_4562342690036</v>
      </c>
      <c r="B1424">
        <v>201951</v>
      </c>
      <c r="C1424">
        <v>16</v>
      </c>
      <c r="D1424" t="s">
        <v>133</v>
      </c>
      <c r="E1424" s="9">
        <v>4562342690036</v>
      </c>
      <c r="F1424">
        <v>0</v>
      </c>
      <c r="G1424">
        <v>0</v>
      </c>
      <c r="H1424" t="s">
        <v>20</v>
      </c>
      <c r="I1424" t="s">
        <v>19</v>
      </c>
      <c r="J1424" t="s">
        <v>329</v>
      </c>
      <c r="K1424">
        <v>18</v>
      </c>
      <c r="L1424">
        <v>2</v>
      </c>
      <c r="M1424">
        <v>0</v>
      </c>
      <c r="N1424">
        <v>0</v>
      </c>
    </row>
    <row r="1425" spans="1:14" x14ac:dyDescent="0.15">
      <c r="A1425" t="str">
        <f t="shared" si="24"/>
        <v>201951_16_4562342690043</v>
      </c>
      <c r="B1425">
        <v>201951</v>
      </c>
      <c r="C1425">
        <v>16</v>
      </c>
      <c r="D1425" t="s">
        <v>133</v>
      </c>
      <c r="E1425" s="9">
        <v>4562342690043</v>
      </c>
      <c r="F1425">
        <v>0</v>
      </c>
      <c r="G1425">
        <v>0</v>
      </c>
      <c r="H1425" t="s">
        <v>21</v>
      </c>
      <c r="I1425" t="s">
        <v>19</v>
      </c>
      <c r="J1425" t="s">
        <v>329</v>
      </c>
      <c r="K1425">
        <v>50</v>
      </c>
      <c r="L1425">
        <v>0</v>
      </c>
      <c r="M1425">
        <v>0</v>
      </c>
      <c r="N1425">
        <v>0</v>
      </c>
    </row>
    <row r="1426" spans="1:14" x14ac:dyDescent="0.15">
      <c r="A1426" t="str">
        <f t="shared" si="24"/>
        <v>201951_16_4562342690050</v>
      </c>
      <c r="B1426">
        <v>201951</v>
      </c>
      <c r="C1426">
        <v>16</v>
      </c>
      <c r="D1426" t="s">
        <v>133</v>
      </c>
      <c r="E1426" s="9">
        <v>4562342690050</v>
      </c>
      <c r="F1426">
        <v>0</v>
      </c>
      <c r="G1426">
        <v>0</v>
      </c>
      <c r="H1426" t="s">
        <v>22</v>
      </c>
      <c r="I1426" t="s">
        <v>19</v>
      </c>
      <c r="J1426" t="s">
        <v>329</v>
      </c>
      <c r="K1426">
        <v>20</v>
      </c>
      <c r="L1426">
        <v>0</v>
      </c>
      <c r="M1426">
        <v>0</v>
      </c>
      <c r="N1426">
        <v>0</v>
      </c>
    </row>
    <row r="1427" spans="1:14" x14ac:dyDescent="0.15">
      <c r="A1427" t="str">
        <f t="shared" si="24"/>
        <v>201951_16_4562342690067</v>
      </c>
      <c r="B1427">
        <v>201951</v>
      </c>
      <c r="C1427">
        <v>16</v>
      </c>
      <c r="D1427" t="s">
        <v>133</v>
      </c>
      <c r="E1427" s="9">
        <v>4562342690067</v>
      </c>
      <c r="F1427">
        <v>0</v>
      </c>
      <c r="G1427">
        <v>0</v>
      </c>
      <c r="H1427" t="s">
        <v>23</v>
      </c>
      <c r="I1427" t="s">
        <v>19</v>
      </c>
      <c r="J1427" t="s">
        <v>329</v>
      </c>
      <c r="K1427">
        <v>34</v>
      </c>
      <c r="L1427">
        <v>3</v>
      </c>
      <c r="M1427">
        <v>0</v>
      </c>
      <c r="N1427">
        <v>0</v>
      </c>
    </row>
    <row r="1428" spans="1:14" x14ac:dyDescent="0.15">
      <c r="A1428" t="str">
        <f t="shared" si="24"/>
        <v>201951_16_4562342690074</v>
      </c>
      <c r="B1428">
        <v>201951</v>
      </c>
      <c r="C1428">
        <v>16</v>
      </c>
      <c r="D1428" t="s">
        <v>133</v>
      </c>
      <c r="E1428" s="9">
        <v>4562342690074</v>
      </c>
      <c r="F1428">
        <v>0</v>
      </c>
      <c r="G1428">
        <v>0</v>
      </c>
      <c r="H1428" t="s">
        <v>24</v>
      </c>
      <c r="I1428" t="s">
        <v>19</v>
      </c>
      <c r="J1428" t="s">
        <v>329</v>
      </c>
      <c r="K1428">
        <v>45</v>
      </c>
      <c r="L1428">
        <v>3</v>
      </c>
      <c r="M1428">
        <v>0</v>
      </c>
      <c r="N1428">
        <v>0</v>
      </c>
    </row>
    <row r="1429" spans="1:14" x14ac:dyDescent="0.15">
      <c r="A1429" t="str">
        <f t="shared" si="24"/>
        <v>201951_16_4562342690081</v>
      </c>
      <c r="B1429">
        <v>201951</v>
      </c>
      <c r="C1429">
        <v>16</v>
      </c>
      <c r="D1429" t="s">
        <v>133</v>
      </c>
      <c r="E1429" s="9">
        <v>4562342690081</v>
      </c>
      <c r="F1429">
        <v>0</v>
      </c>
      <c r="G1429">
        <v>0</v>
      </c>
      <c r="H1429" t="s">
        <v>25</v>
      </c>
      <c r="I1429" t="s">
        <v>19</v>
      </c>
      <c r="J1429" t="s">
        <v>329</v>
      </c>
      <c r="K1429">
        <v>20</v>
      </c>
      <c r="L1429">
        <v>0</v>
      </c>
      <c r="M1429">
        <v>0</v>
      </c>
      <c r="N1429">
        <v>0</v>
      </c>
    </row>
    <row r="1430" spans="1:14" x14ac:dyDescent="0.15">
      <c r="A1430" t="str">
        <f t="shared" si="24"/>
        <v>201951_17_4562342690029</v>
      </c>
      <c r="B1430">
        <v>201951</v>
      </c>
      <c r="C1430">
        <v>17</v>
      </c>
      <c r="D1430" t="s">
        <v>134</v>
      </c>
      <c r="E1430" s="9">
        <v>4562342690029</v>
      </c>
      <c r="F1430">
        <v>0</v>
      </c>
      <c r="G1430">
        <v>0</v>
      </c>
      <c r="H1430" t="s">
        <v>18</v>
      </c>
      <c r="I1430" t="s">
        <v>19</v>
      </c>
      <c r="J1430" t="s">
        <v>329</v>
      </c>
      <c r="K1430">
        <v>28</v>
      </c>
      <c r="L1430">
        <v>0</v>
      </c>
      <c r="M1430">
        <v>0</v>
      </c>
      <c r="N1430">
        <v>0</v>
      </c>
    </row>
    <row r="1431" spans="1:14" x14ac:dyDescent="0.15">
      <c r="A1431" t="str">
        <f t="shared" si="24"/>
        <v>201951_17_4562342690036</v>
      </c>
      <c r="B1431">
        <v>201951</v>
      </c>
      <c r="C1431">
        <v>17</v>
      </c>
      <c r="D1431" t="s">
        <v>134</v>
      </c>
      <c r="E1431" s="9">
        <v>4562342690036</v>
      </c>
      <c r="F1431">
        <v>0</v>
      </c>
      <c r="G1431">
        <v>0</v>
      </c>
      <c r="H1431" t="s">
        <v>20</v>
      </c>
      <c r="I1431" t="s">
        <v>19</v>
      </c>
      <c r="J1431" t="s">
        <v>329</v>
      </c>
      <c r="K1431">
        <v>14</v>
      </c>
      <c r="L1431">
        <v>2</v>
      </c>
      <c r="M1431">
        <v>0</v>
      </c>
      <c r="N1431">
        <v>0</v>
      </c>
    </row>
    <row r="1432" spans="1:14" x14ac:dyDescent="0.15">
      <c r="A1432" t="str">
        <f t="shared" si="24"/>
        <v>201951_17_4562342690043</v>
      </c>
      <c r="B1432">
        <v>201951</v>
      </c>
      <c r="C1432">
        <v>17</v>
      </c>
      <c r="D1432" t="s">
        <v>134</v>
      </c>
      <c r="E1432" s="9">
        <v>4562342690043</v>
      </c>
      <c r="F1432">
        <v>0</v>
      </c>
      <c r="G1432">
        <v>0</v>
      </c>
      <c r="H1432" t="s">
        <v>21</v>
      </c>
      <c r="I1432" t="s">
        <v>19</v>
      </c>
      <c r="J1432" t="s">
        <v>329</v>
      </c>
      <c r="K1432">
        <v>43</v>
      </c>
      <c r="L1432">
        <v>2</v>
      </c>
      <c r="M1432">
        <v>0</v>
      </c>
      <c r="N1432">
        <v>0</v>
      </c>
    </row>
    <row r="1433" spans="1:14" x14ac:dyDescent="0.15">
      <c r="A1433" t="str">
        <f t="shared" ref="A1433:A1496" si="25">B1433&amp;"_"&amp;C1433&amp;"_"&amp;E1433</f>
        <v>201951_17_4562342690050</v>
      </c>
      <c r="B1433">
        <v>201951</v>
      </c>
      <c r="C1433">
        <v>17</v>
      </c>
      <c r="D1433" t="s">
        <v>134</v>
      </c>
      <c r="E1433" s="9">
        <v>4562342690050</v>
      </c>
      <c r="F1433">
        <v>0</v>
      </c>
      <c r="G1433">
        <v>0</v>
      </c>
      <c r="H1433" t="s">
        <v>22</v>
      </c>
      <c r="I1433" t="s">
        <v>19</v>
      </c>
      <c r="J1433" t="s">
        <v>329</v>
      </c>
      <c r="K1433">
        <v>12</v>
      </c>
      <c r="L1433">
        <v>1</v>
      </c>
      <c r="M1433">
        <v>0</v>
      </c>
      <c r="N1433">
        <v>0</v>
      </c>
    </row>
    <row r="1434" spans="1:14" x14ac:dyDescent="0.15">
      <c r="A1434" t="str">
        <f t="shared" si="25"/>
        <v>201951_17_4562342690067</v>
      </c>
      <c r="B1434">
        <v>201951</v>
      </c>
      <c r="C1434">
        <v>17</v>
      </c>
      <c r="D1434" t="s">
        <v>134</v>
      </c>
      <c r="E1434" s="9">
        <v>4562342690067</v>
      </c>
      <c r="F1434">
        <v>0</v>
      </c>
      <c r="G1434">
        <v>0</v>
      </c>
      <c r="H1434" t="s">
        <v>23</v>
      </c>
      <c r="I1434" t="s">
        <v>19</v>
      </c>
      <c r="J1434" t="s">
        <v>329</v>
      </c>
      <c r="K1434">
        <v>44</v>
      </c>
      <c r="L1434">
        <v>0</v>
      </c>
      <c r="M1434">
        <v>0</v>
      </c>
      <c r="N1434">
        <v>0</v>
      </c>
    </row>
    <row r="1435" spans="1:14" x14ac:dyDescent="0.15">
      <c r="A1435" t="str">
        <f t="shared" si="25"/>
        <v>201951_17_4562342690074</v>
      </c>
      <c r="B1435">
        <v>201951</v>
      </c>
      <c r="C1435">
        <v>17</v>
      </c>
      <c r="D1435" t="s">
        <v>134</v>
      </c>
      <c r="E1435" s="9">
        <v>4562342690074</v>
      </c>
      <c r="F1435">
        <v>0</v>
      </c>
      <c r="G1435">
        <v>0</v>
      </c>
      <c r="H1435" t="s">
        <v>24</v>
      </c>
      <c r="I1435" t="s">
        <v>19</v>
      </c>
      <c r="J1435" t="s">
        <v>329</v>
      </c>
      <c r="K1435">
        <v>31</v>
      </c>
      <c r="L1435">
        <v>5</v>
      </c>
      <c r="M1435">
        <v>0</v>
      </c>
      <c r="N1435">
        <v>0</v>
      </c>
    </row>
    <row r="1436" spans="1:14" x14ac:dyDescent="0.15">
      <c r="A1436" t="str">
        <f t="shared" si="25"/>
        <v>201951_17_4562342690081</v>
      </c>
      <c r="B1436">
        <v>201951</v>
      </c>
      <c r="C1436">
        <v>17</v>
      </c>
      <c r="D1436" t="s">
        <v>134</v>
      </c>
      <c r="E1436" s="9">
        <v>4562342690081</v>
      </c>
      <c r="F1436">
        <v>0</v>
      </c>
      <c r="G1436">
        <v>0</v>
      </c>
      <c r="H1436" t="s">
        <v>25</v>
      </c>
      <c r="I1436" t="s">
        <v>19</v>
      </c>
      <c r="J1436" t="s">
        <v>329</v>
      </c>
      <c r="K1436">
        <v>15</v>
      </c>
      <c r="L1436">
        <v>1</v>
      </c>
      <c r="M1436">
        <v>0</v>
      </c>
      <c r="N1436">
        <v>0</v>
      </c>
    </row>
    <row r="1437" spans="1:14" x14ac:dyDescent="0.15">
      <c r="A1437" t="str">
        <f t="shared" si="25"/>
        <v>201951_21_4562342690029</v>
      </c>
      <c r="B1437">
        <v>201951</v>
      </c>
      <c r="C1437">
        <v>21</v>
      </c>
      <c r="D1437" t="s">
        <v>135</v>
      </c>
      <c r="E1437" s="9">
        <v>4562342690029</v>
      </c>
      <c r="F1437">
        <v>0</v>
      </c>
      <c r="G1437">
        <v>0</v>
      </c>
      <c r="H1437" t="s">
        <v>18</v>
      </c>
      <c r="I1437" t="s">
        <v>19</v>
      </c>
      <c r="J1437" t="s">
        <v>329</v>
      </c>
      <c r="K1437">
        <v>32</v>
      </c>
      <c r="L1437">
        <v>4</v>
      </c>
      <c r="M1437">
        <v>0</v>
      </c>
      <c r="N1437">
        <v>0</v>
      </c>
    </row>
    <row r="1438" spans="1:14" x14ac:dyDescent="0.15">
      <c r="A1438" t="str">
        <f t="shared" si="25"/>
        <v>201951_21_4562342690036</v>
      </c>
      <c r="B1438">
        <v>201951</v>
      </c>
      <c r="C1438">
        <v>21</v>
      </c>
      <c r="D1438" t="s">
        <v>135</v>
      </c>
      <c r="E1438" s="9">
        <v>4562342690036</v>
      </c>
      <c r="F1438">
        <v>0</v>
      </c>
      <c r="G1438">
        <v>0</v>
      </c>
      <c r="H1438" t="s">
        <v>20</v>
      </c>
      <c r="I1438" t="s">
        <v>19</v>
      </c>
      <c r="J1438" t="s">
        <v>329</v>
      </c>
      <c r="K1438">
        <v>17</v>
      </c>
      <c r="L1438">
        <v>2</v>
      </c>
      <c r="M1438">
        <v>0</v>
      </c>
      <c r="N1438">
        <v>0</v>
      </c>
    </row>
    <row r="1439" spans="1:14" x14ac:dyDescent="0.15">
      <c r="A1439" t="str">
        <f t="shared" si="25"/>
        <v>201951_21_4562342690043</v>
      </c>
      <c r="B1439">
        <v>201951</v>
      </c>
      <c r="C1439">
        <v>21</v>
      </c>
      <c r="D1439" t="s">
        <v>135</v>
      </c>
      <c r="E1439" s="9">
        <v>4562342690043</v>
      </c>
      <c r="F1439">
        <v>0</v>
      </c>
      <c r="G1439">
        <v>0</v>
      </c>
      <c r="H1439" t="s">
        <v>21</v>
      </c>
      <c r="I1439" t="s">
        <v>19</v>
      </c>
      <c r="J1439" t="s">
        <v>329</v>
      </c>
      <c r="K1439">
        <v>38</v>
      </c>
      <c r="L1439">
        <v>4</v>
      </c>
      <c r="M1439">
        <v>0</v>
      </c>
      <c r="N1439">
        <v>0</v>
      </c>
    </row>
    <row r="1440" spans="1:14" x14ac:dyDescent="0.15">
      <c r="A1440" t="str">
        <f t="shared" si="25"/>
        <v>201951_21_4562342690050</v>
      </c>
      <c r="B1440">
        <v>201951</v>
      </c>
      <c r="C1440">
        <v>21</v>
      </c>
      <c r="D1440" t="s">
        <v>135</v>
      </c>
      <c r="E1440" s="9">
        <v>4562342690050</v>
      </c>
      <c r="F1440">
        <v>0</v>
      </c>
      <c r="G1440">
        <v>0</v>
      </c>
      <c r="H1440" t="s">
        <v>22</v>
      </c>
      <c r="I1440" t="s">
        <v>19</v>
      </c>
      <c r="J1440" t="s">
        <v>329</v>
      </c>
      <c r="K1440">
        <v>16</v>
      </c>
      <c r="L1440">
        <v>4</v>
      </c>
      <c r="M1440">
        <v>0</v>
      </c>
      <c r="N1440">
        <v>0</v>
      </c>
    </row>
    <row r="1441" spans="1:14" x14ac:dyDescent="0.15">
      <c r="A1441" t="str">
        <f t="shared" si="25"/>
        <v>201951_21_4562342690067</v>
      </c>
      <c r="B1441">
        <v>201951</v>
      </c>
      <c r="C1441">
        <v>21</v>
      </c>
      <c r="D1441" t="s">
        <v>135</v>
      </c>
      <c r="E1441" s="9">
        <v>4562342690067</v>
      </c>
      <c r="F1441">
        <v>0</v>
      </c>
      <c r="G1441">
        <v>0</v>
      </c>
      <c r="H1441" t="s">
        <v>23</v>
      </c>
      <c r="I1441" t="s">
        <v>19</v>
      </c>
      <c r="J1441" t="s">
        <v>329</v>
      </c>
      <c r="K1441">
        <v>40</v>
      </c>
      <c r="L1441">
        <v>3</v>
      </c>
      <c r="M1441">
        <v>0</v>
      </c>
      <c r="N1441">
        <v>0</v>
      </c>
    </row>
    <row r="1442" spans="1:14" x14ac:dyDescent="0.15">
      <c r="A1442" t="str">
        <f t="shared" si="25"/>
        <v>201951_21_4562342690074</v>
      </c>
      <c r="B1442">
        <v>201951</v>
      </c>
      <c r="C1442">
        <v>21</v>
      </c>
      <c r="D1442" t="s">
        <v>135</v>
      </c>
      <c r="E1442" s="9">
        <v>4562342690074</v>
      </c>
      <c r="F1442">
        <v>0</v>
      </c>
      <c r="G1442">
        <v>0</v>
      </c>
      <c r="H1442" t="s">
        <v>24</v>
      </c>
      <c r="I1442" t="s">
        <v>19</v>
      </c>
      <c r="J1442" t="s">
        <v>329</v>
      </c>
      <c r="K1442">
        <v>32</v>
      </c>
      <c r="L1442">
        <v>7</v>
      </c>
      <c r="M1442">
        <v>0</v>
      </c>
      <c r="N1442">
        <v>0</v>
      </c>
    </row>
    <row r="1443" spans="1:14" x14ac:dyDescent="0.15">
      <c r="A1443" t="str">
        <f t="shared" si="25"/>
        <v>201951_21_4562342690081</v>
      </c>
      <c r="B1443">
        <v>201951</v>
      </c>
      <c r="C1443">
        <v>21</v>
      </c>
      <c r="D1443" t="s">
        <v>135</v>
      </c>
      <c r="E1443" s="9">
        <v>4562342690081</v>
      </c>
      <c r="F1443">
        <v>0</v>
      </c>
      <c r="G1443">
        <v>0</v>
      </c>
      <c r="H1443" t="s">
        <v>25</v>
      </c>
      <c r="I1443" t="s">
        <v>19</v>
      </c>
      <c r="J1443" t="s">
        <v>329</v>
      </c>
      <c r="K1443">
        <v>12</v>
      </c>
      <c r="L1443">
        <v>2</v>
      </c>
      <c r="M1443">
        <v>0</v>
      </c>
      <c r="N1443">
        <v>0</v>
      </c>
    </row>
    <row r="1444" spans="1:14" x14ac:dyDescent="0.15">
      <c r="A1444" t="str">
        <f t="shared" si="25"/>
        <v>201951_26_4562342690029</v>
      </c>
      <c r="B1444">
        <v>201951</v>
      </c>
      <c r="C1444">
        <v>26</v>
      </c>
      <c r="D1444" t="s">
        <v>136</v>
      </c>
      <c r="E1444" s="9">
        <v>4562342690029</v>
      </c>
      <c r="F1444">
        <v>0</v>
      </c>
      <c r="G1444">
        <v>0</v>
      </c>
      <c r="H1444" t="s">
        <v>18</v>
      </c>
      <c r="I1444" t="s">
        <v>19</v>
      </c>
      <c r="J1444" t="s">
        <v>329</v>
      </c>
      <c r="K1444">
        <v>38</v>
      </c>
      <c r="L1444">
        <v>1</v>
      </c>
      <c r="M1444">
        <v>0</v>
      </c>
      <c r="N1444">
        <v>0</v>
      </c>
    </row>
    <row r="1445" spans="1:14" x14ac:dyDescent="0.15">
      <c r="A1445" t="str">
        <f t="shared" si="25"/>
        <v>201951_26_4562342690036</v>
      </c>
      <c r="B1445">
        <v>201951</v>
      </c>
      <c r="C1445">
        <v>26</v>
      </c>
      <c r="D1445" t="s">
        <v>136</v>
      </c>
      <c r="E1445" s="9">
        <v>4562342690036</v>
      </c>
      <c r="F1445">
        <v>0</v>
      </c>
      <c r="G1445">
        <v>0</v>
      </c>
      <c r="H1445" t="s">
        <v>20</v>
      </c>
      <c r="I1445" t="s">
        <v>19</v>
      </c>
      <c r="J1445" t="s">
        <v>329</v>
      </c>
      <c r="K1445">
        <v>15</v>
      </c>
      <c r="L1445">
        <v>2</v>
      </c>
      <c r="M1445">
        <v>0</v>
      </c>
      <c r="N1445">
        <v>0</v>
      </c>
    </row>
    <row r="1446" spans="1:14" x14ac:dyDescent="0.15">
      <c r="A1446" t="str">
        <f t="shared" si="25"/>
        <v>201951_26_4562342690043</v>
      </c>
      <c r="B1446">
        <v>201951</v>
      </c>
      <c r="C1446">
        <v>26</v>
      </c>
      <c r="D1446" t="s">
        <v>136</v>
      </c>
      <c r="E1446" s="9">
        <v>4562342690043</v>
      </c>
      <c r="F1446">
        <v>0</v>
      </c>
      <c r="G1446">
        <v>0</v>
      </c>
      <c r="H1446" t="s">
        <v>21</v>
      </c>
      <c r="I1446" t="s">
        <v>19</v>
      </c>
      <c r="J1446" t="s">
        <v>329</v>
      </c>
      <c r="K1446">
        <v>40</v>
      </c>
      <c r="L1446">
        <v>2</v>
      </c>
      <c r="M1446">
        <v>0</v>
      </c>
      <c r="N1446">
        <v>0</v>
      </c>
    </row>
    <row r="1447" spans="1:14" x14ac:dyDescent="0.15">
      <c r="A1447" t="str">
        <f t="shared" si="25"/>
        <v>201951_26_4562342690050</v>
      </c>
      <c r="B1447">
        <v>201951</v>
      </c>
      <c r="C1447">
        <v>26</v>
      </c>
      <c r="D1447" t="s">
        <v>136</v>
      </c>
      <c r="E1447" s="9">
        <v>4562342690050</v>
      </c>
      <c r="F1447">
        <v>0</v>
      </c>
      <c r="G1447">
        <v>0</v>
      </c>
      <c r="H1447" t="s">
        <v>22</v>
      </c>
      <c r="I1447" t="s">
        <v>19</v>
      </c>
      <c r="J1447" t="s">
        <v>329</v>
      </c>
      <c r="K1447">
        <v>19</v>
      </c>
      <c r="L1447">
        <v>1</v>
      </c>
      <c r="M1447">
        <v>0</v>
      </c>
      <c r="N1447">
        <v>0</v>
      </c>
    </row>
    <row r="1448" spans="1:14" x14ac:dyDescent="0.15">
      <c r="A1448" t="str">
        <f t="shared" si="25"/>
        <v>201951_26_4562342690067</v>
      </c>
      <c r="B1448">
        <v>201951</v>
      </c>
      <c r="C1448">
        <v>26</v>
      </c>
      <c r="D1448" t="s">
        <v>136</v>
      </c>
      <c r="E1448" s="9">
        <v>4562342690067</v>
      </c>
      <c r="F1448">
        <v>0</v>
      </c>
      <c r="G1448">
        <v>0</v>
      </c>
      <c r="H1448" t="s">
        <v>23</v>
      </c>
      <c r="I1448" t="s">
        <v>19</v>
      </c>
      <c r="J1448" t="s">
        <v>329</v>
      </c>
      <c r="K1448">
        <v>48</v>
      </c>
      <c r="L1448">
        <v>1</v>
      </c>
      <c r="M1448">
        <v>0</v>
      </c>
      <c r="N1448">
        <v>0</v>
      </c>
    </row>
    <row r="1449" spans="1:14" x14ac:dyDescent="0.15">
      <c r="A1449" t="str">
        <f t="shared" si="25"/>
        <v>201951_26_4562342690074</v>
      </c>
      <c r="B1449">
        <v>201951</v>
      </c>
      <c r="C1449">
        <v>26</v>
      </c>
      <c r="D1449" t="s">
        <v>136</v>
      </c>
      <c r="E1449" s="9">
        <v>4562342690074</v>
      </c>
      <c r="F1449">
        <v>0</v>
      </c>
      <c r="G1449">
        <v>0</v>
      </c>
      <c r="H1449" t="s">
        <v>24</v>
      </c>
      <c r="I1449" t="s">
        <v>19</v>
      </c>
      <c r="J1449" t="s">
        <v>329</v>
      </c>
      <c r="K1449">
        <v>27</v>
      </c>
      <c r="L1449">
        <v>8</v>
      </c>
      <c r="M1449">
        <v>0</v>
      </c>
      <c r="N1449">
        <v>0</v>
      </c>
    </row>
    <row r="1450" spans="1:14" x14ac:dyDescent="0.15">
      <c r="A1450" t="str">
        <f t="shared" si="25"/>
        <v>201951_26_4562342690081</v>
      </c>
      <c r="B1450">
        <v>201951</v>
      </c>
      <c r="C1450">
        <v>26</v>
      </c>
      <c r="D1450" t="s">
        <v>136</v>
      </c>
      <c r="E1450" s="9">
        <v>4562342690081</v>
      </c>
      <c r="F1450">
        <v>0</v>
      </c>
      <c r="G1450">
        <v>0</v>
      </c>
      <c r="H1450" t="s">
        <v>25</v>
      </c>
      <c r="I1450" t="s">
        <v>19</v>
      </c>
      <c r="J1450" t="s">
        <v>329</v>
      </c>
      <c r="K1450">
        <v>15</v>
      </c>
      <c r="L1450">
        <v>2</v>
      </c>
      <c r="M1450">
        <v>0</v>
      </c>
      <c r="N1450">
        <v>0</v>
      </c>
    </row>
    <row r="1451" spans="1:14" x14ac:dyDescent="0.15">
      <c r="A1451" t="str">
        <f t="shared" si="25"/>
        <v>201951_30_4562342690029</v>
      </c>
      <c r="B1451">
        <v>201951</v>
      </c>
      <c r="C1451">
        <v>30</v>
      </c>
      <c r="D1451" t="s">
        <v>137</v>
      </c>
      <c r="E1451" s="9">
        <v>4562342690029</v>
      </c>
      <c r="F1451">
        <v>0</v>
      </c>
      <c r="G1451">
        <v>0</v>
      </c>
      <c r="H1451" t="s">
        <v>18</v>
      </c>
      <c r="I1451" t="s">
        <v>19</v>
      </c>
      <c r="J1451" t="s">
        <v>329</v>
      </c>
      <c r="K1451">
        <v>32</v>
      </c>
      <c r="L1451">
        <v>5</v>
      </c>
      <c r="M1451">
        <v>0</v>
      </c>
      <c r="N1451">
        <v>0</v>
      </c>
    </row>
    <row r="1452" spans="1:14" x14ac:dyDescent="0.15">
      <c r="A1452" t="str">
        <f t="shared" si="25"/>
        <v>201951_30_4562342690036</v>
      </c>
      <c r="B1452">
        <v>201951</v>
      </c>
      <c r="C1452">
        <v>30</v>
      </c>
      <c r="D1452" t="s">
        <v>137</v>
      </c>
      <c r="E1452" s="9">
        <v>4562342690036</v>
      </c>
      <c r="F1452">
        <v>0</v>
      </c>
      <c r="G1452">
        <v>0</v>
      </c>
      <c r="H1452" t="s">
        <v>20</v>
      </c>
      <c r="I1452" t="s">
        <v>19</v>
      </c>
      <c r="J1452" t="s">
        <v>329</v>
      </c>
      <c r="K1452">
        <v>17</v>
      </c>
      <c r="L1452">
        <v>1</v>
      </c>
      <c r="M1452">
        <v>0</v>
      </c>
      <c r="N1452">
        <v>0</v>
      </c>
    </row>
    <row r="1453" spans="1:14" x14ac:dyDescent="0.15">
      <c r="A1453" t="str">
        <f t="shared" si="25"/>
        <v>201951_30_4562342690043</v>
      </c>
      <c r="B1453">
        <v>201951</v>
      </c>
      <c r="C1453">
        <v>30</v>
      </c>
      <c r="D1453" t="s">
        <v>137</v>
      </c>
      <c r="E1453" s="9">
        <v>4562342690043</v>
      </c>
      <c r="F1453">
        <v>0</v>
      </c>
      <c r="G1453">
        <v>0</v>
      </c>
      <c r="H1453" t="s">
        <v>21</v>
      </c>
      <c r="I1453" t="s">
        <v>19</v>
      </c>
      <c r="J1453" t="s">
        <v>329</v>
      </c>
      <c r="K1453">
        <v>38</v>
      </c>
      <c r="L1453">
        <v>3</v>
      </c>
      <c r="M1453">
        <v>0</v>
      </c>
      <c r="N1453">
        <v>0</v>
      </c>
    </row>
    <row r="1454" spans="1:14" x14ac:dyDescent="0.15">
      <c r="A1454" t="str">
        <f t="shared" si="25"/>
        <v>201951_30_4562342690050</v>
      </c>
      <c r="B1454">
        <v>201951</v>
      </c>
      <c r="C1454">
        <v>30</v>
      </c>
      <c r="D1454" t="s">
        <v>137</v>
      </c>
      <c r="E1454" s="9">
        <v>4562342690050</v>
      </c>
      <c r="F1454">
        <v>0</v>
      </c>
      <c r="G1454">
        <v>0</v>
      </c>
      <c r="H1454" t="s">
        <v>22</v>
      </c>
      <c r="I1454" t="s">
        <v>19</v>
      </c>
      <c r="J1454" t="s">
        <v>329</v>
      </c>
      <c r="K1454">
        <v>14</v>
      </c>
      <c r="L1454">
        <v>3</v>
      </c>
      <c r="M1454">
        <v>0</v>
      </c>
      <c r="N1454">
        <v>0</v>
      </c>
    </row>
    <row r="1455" spans="1:14" x14ac:dyDescent="0.15">
      <c r="A1455" t="str">
        <f t="shared" si="25"/>
        <v>201951_30_4562342690067</v>
      </c>
      <c r="B1455">
        <v>201951</v>
      </c>
      <c r="C1455">
        <v>30</v>
      </c>
      <c r="D1455" t="s">
        <v>137</v>
      </c>
      <c r="E1455" s="9">
        <v>4562342690067</v>
      </c>
      <c r="F1455">
        <v>0</v>
      </c>
      <c r="G1455">
        <v>0</v>
      </c>
      <c r="H1455" t="s">
        <v>23</v>
      </c>
      <c r="I1455" t="s">
        <v>19</v>
      </c>
      <c r="J1455" t="s">
        <v>329</v>
      </c>
      <c r="K1455">
        <v>46</v>
      </c>
      <c r="L1455">
        <v>3</v>
      </c>
      <c r="M1455">
        <v>0</v>
      </c>
      <c r="N1455">
        <v>0</v>
      </c>
    </row>
    <row r="1456" spans="1:14" x14ac:dyDescent="0.15">
      <c r="A1456" t="str">
        <f t="shared" si="25"/>
        <v>201951_30_4562342690074</v>
      </c>
      <c r="B1456">
        <v>201951</v>
      </c>
      <c r="C1456">
        <v>30</v>
      </c>
      <c r="D1456" t="s">
        <v>137</v>
      </c>
      <c r="E1456" s="9">
        <v>4562342690074</v>
      </c>
      <c r="F1456">
        <v>0</v>
      </c>
      <c r="G1456">
        <v>0</v>
      </c>
      <c r="H1456" t="s">
        <v>24</v>
      </c>
      <c r="I1456" t="s">
        <v>19</v>
      </c>
      <c r="J1456" t="s">
        <v>329</v>
      </c>
      <c r="K1456">
        <v>38</v>
      </c>
      <c r="L1456">
        <v>3</v>
      </c>
      <c r="M1456">
        <v>0</v>
      </c>
      <c r="N1456">
        <v>0</v>
      </c>
    </row>
    <row r="1457" spans="1:14" x14ac:dyDescent="0.15">
      <c r="A1457" t="str">
        <f t="shared" si="25"/>
        <v>201951_30_4562342690081</v>
      </c>
      <c r="B1457">
        <v>201951</v>
      </c>
      <c r="C1457">
        <v>30</v>
      </c>
      <c r="D1457" t="s">
        <v>137</v>
      </c>
      <c r="E1457" s="9">
        <v>4562342690081</v>
      </c>
      <c r="F1457">
        <v>0</v>
      </c>
      <c r="G1457">
        <v>0</v>
      </c>
      <c r="H1457" t="s">
        <v>25</v>
      </c>
      <c r="I1457" t="s">
        <v>19</v>
      </c>
      <c r="J1457" t="s">
        <v>329</v>
      </c>
      <c r="K1457">
        <v>11</v>
      </c>
      <c r="L1457">
        <v>2</v>
      </c>
      <c r="M1457">
        <v>0</v>
      </c>
      <c r="N1457">
        <v>0</v>
      </c>
    </row>
    <row r="1458" spans="1:14" x14ac:dyDescent="0.15">
      <c r="A1458" t="str">
        <f t="shared" si="25"/>
        <v>201951_38_4562342690029</v>
      </c>
      <c r="B1458">
        <v>201951</v>
      </c>
      <c r="C1458">
        <v>38</v>
      </c>
      <c r="D1458" t="s">
        <v>138</v>
      </c>
      <c r="E1458" s="9">
        <v>4562342690029</v>
      </c>
      <c r="F1458">
        <v>0</v>
      </c>
      <c r="G1458">
        <v>0</v>
      </c>
      <c r="H1458" t="s">
        <v>18</v>
      </c>
      <c r="I1458" t="s">
        <v>19</v>
      </c>
      <c r="J1458" t="s">
        <v>329</v>
      </c>
      <c r="K1458">
        <v>29</v>
      </c>
      <c r="L1458">
        <v>5</v>
      </c>
      <c r="M1458">
        <v>0</v>
      </c>
      <c r="N1458">
        <v>0</v>
      </c>
    </row>
    <row r="1459" spans="1:14" x14ac:dyDescent="0.15">
      <c r="A1459" t="str">
        <f t="shared" si="25"/>
        <v>201951_38_4562342690036</v>
      </c>
      <c r="B1459">
        <v>201951</v>
      </c>
      <c r="C1459">
        <v>38</v>
      </c>
      <c r="D1459" t="s">
        <v>138</v>
      </c>
      <c r="E1459" s="9">
        <v>4562342690036</v>
      </c>
      <c r="F1459">
        <v>0</v>
      </c>
      <c r="G1459">
        <v>0</v>
      </c>
      <c r="H1459" t="s">
        <v>20</v>
      </c>
      <c r="I1459" t="s">
        <v>19</v>
      </c>
      <c r="J1459" t="s">
        <v>329</v>
      </c>
      <c r="K1459">
        <v>18</v>
      </c>
      <c r="L1459">
        <v>0</v>
      </c>
      <c r="M1459">
        <v>0</v>
      </c>
      <c r="N1459">
        <v>0</v>
      </c>
    </row>
    <row r="1460" spans="1:14" x14ac:dyDescent="0.15">
      <c r="A1460" t="str">
        <f t="shared" si="25"/>
        <v>201951_38_4562342690043</v>
      </c>
      <c r="B1460">
        <v>201951</v>
      </c>
      <c r="C1460">
        <v>38</v>
      </c>
      <c r="D1460" t="s">
        <v>138</v>
      </c>
      <c r="E1460" s="9">
        <v>4562342690043</v>
      </c>
      <c r="F1460">
        <v>0</v>
      </c>
      <c r="G1460">
        <v>0</v>
      </c>
      <c r="H1460" t="s">
        <v>21</v>
      </c>
      <c r="I1460" t="s">
        <v>19</v>
      </c>
      <c r="J1460" t="s">
        <v>329</v>
      </c>
      <c r="K1460">
        <v>43</v>
      </c>
      <c r="L1460">
        <v>2</v>
      </c>
      <c r="M1460">
        <v>0</v>
      </c>
      <c r="N1460">
        <v>0</v>
      </c>
    </row>
    <row r="1461" spans="1:14" x14ac:dyDescent="0.15">
      <c r="A1461" t="str">
        <f t="shared" si="25"/>
        <v>201951_38_4562342690050</v>
      </c>
      <c r="B1461">
        <v>201951</v>
      </c>
      <c r="C1461">
        <v>38</v>
      </c>
      <c r="D1461" t="s">
        <v>138</v>
      </c>
      <c r="E1461" s="9">
        <v>4562342690050</v>
      </c>
      <c r="F1461">
        <v>0</v>
      </c>
      <c r="G1461">
        <v>0</v>
      </c>
      <c r="H1461" t="s">
        <v>22</v>
      </c>
      <c r="I1461" t="s">
        <v>19</v>
      </c>
      <c r="J1461" t="s">
        <v>329</v>
      </c>
      <c r="K1461">
        <v>14</v>
      </c>
      <c r="L1461">
        <v>0</v>
      </c>
      <c r="M1461">
        <v>0</v>
      </c>
      <c r="N1461">
        <v>0</v>
      </c>
    </row>
    <row r="1462" spans="1:14" x14ac:dyDescent="0.15">
      <c r="A1462" t="str">
        <f t="shared" si="25"/>
        <v>201951_38_4562342690067</v>
      </c>
      <c r="B1462">
        <v>201951</v>
      </c>
      <c r="C1462">
        <v>38</v>
      </c>
      <c r="D1462" t="s">
        <v>138</v>
      </c>
      <c r="E1462" s="9">
        <v>4562342690067</v>
      </c>
      <c r="F1462">
        <v>0</v>
      </c>
      <c r="G1462">
        <v>0</v>
      </c>
      <c r="H1462" t="s">
        <v>23</v>
      </c>
      <c r="I1462" t="s">
        <v>19</v>
      </c>
      <c r="J1462" t="s">
        <v>329</v>
      </c>
      <c r="K1462">
        <v>42</v>
      </c>
      <c r="L1462">
        <v>3</v>
      </c>
      <c r="M1462">
        <v>0</v>
      </c>
      <c r="N1462">
        <v>0</v>
      </c>
    </row>
    <row r="1463" spans="1:14" x14ac:dyDescent="0.15">
      <c r="A1463" t="str">
        <f t="shared" si="25"/>
        <v>201951_38_4562342690074</v>
      </c>
      <c r="B1463">
        <v>201951</v>
      </c>
      <c r="C1463">
        <v>38</v>
      </c>
      <c r="D1463" t="s">
        <v>138</v>
      </c>
      <c r="E1463" s="9">
        <v>4562342690074</v>
      </c>
      <c r="F1463">
        <v>0</v>
      </c>
      <c r="G1463">
        <v>0</v>
      </c>
      <c r="H1463" t="s">
        <v>24</v>
      </c>
      <c r="I1463" t="s">
        <v>19</v>
      </c>
      <c r="J1463" t="s">
        <v>329</v>
      </c>
      <c r="K1463">
        <v>24</v>
      </c>
      <c r="L1463">
        <v>9</v>
      </c>
      <c r="M1463">
        <v>0</v>
      </c>
      <c r="N1463">
        <v>0</v>
      </c>
    </row>
    <row r="1464" spans="1:14" x14ac:dyDescent="0.15">
      <c r="A1464" t="str">
        <f t="shared" si="25"/>
        <v>201951_38_4562342690081</v>
      </c>
      <c r="B1464">
        <v>201951</v>
      </c>
      <c r="C1464">
        <v>38</v>
      </c>
      <c r="D1464" t="s">
        <v>138</v>
      </c>
      <c r="E1464" s="9">
        <v>4562342690081</v>
      </c>
      <c r="F1464">
        <v>0</v>
      </c>
      <c r="G1464">
        <v>0</v>
      </c>
      <c r="H1464" t="s">
        <v>25</v>
      </c>
      <c r="I1464" t="s">
        <v>19</v>
      </c>
      <c r="J1464" t="s">
        <v>329</v>
      </c>
      <c r="K1464">
        <v>12</v>
      </c>
      <c r="L1464">
        <v>5</v>
      </c>
      <c r="M1464">
        <v>0</v>
      </c>
      <c r="N1464">
        <v>0</v>
      </c>
    </row>
    <row r="1465" spans="1:14" x14ac:dyDescent="0.15">
      <c r="A1465" t="str">
        <f t="shared" si="25"/>
        <v>201951_40_4562342690029</v>
      </c>
      <c r="B1465">
        <v>201951</v>
      </c>
      <c r="C1465">
        <v>40</v>
      </c>
      <c r="D1465" t="s">
        <v>139</v>
      </c>
      <c r="E1465" s="9">
        <v>4562342690029</v>
      </c>
      <c r="F1465">
        <v>0</v>
      </c>
      <c r="G1465">
        <v>0</v>
      </c>
      <c r="H1465" t="s">
        <v>18</v>
      </c>
      <c r="I1465" t="s">
        <v>19</v>
      </c>
      <c r="J1465" t="s">
        <v>329</v>
      </c>
      <c r="K1465">
        <v>23</v>
      </c>
      <c r="L1465">
        <v>5</v>
      </c>
      <c r="M1465">
        <v>0</v>
      </c>
      <c r="N1465">
        <v>0</v>
      </c>
    </row>
    <row r="1466" spans="1:14" x14ac:dyDescent="0.15">
      <c r="A1466" t="str">
        <f t="shared" si="25"/>
        <v>201951_40_4562342690036</v>
      </c>
      <c r="B1466">
        <v>201951</v>
      </c>
      <c r="C1466">
        <v>40</v>
      </c>
      <c r="D1466" t="s">
        <v>139</v>
      </c>
      <c r="E1466" s="9">
        <v>4562342690036</v>
      </c>
      <c r="F1466">
        <v>0</v>
      </c>
      <c r="G1466">
        <v>0</v>
      </c>
      <c r="H1466" t="s">
        <v>20</v>
      </c>
      <c r="I1466" t="s">
        <v>19</v>
      </c>
      <c r="J1466" t="s">
        <v>329</v>
      </c>
      <c r="K1466">
        <v>11</v>
      </c>
      <c r="L1466">
        <v>4</v>
      </c>
      <c r="M1466">
        <v>0</v>
      </c>
      <c r="N1466">
        <v>0</v>
      </c>
    </row>
    <row r="1467" spans="1:14" x14ac:dyDescent="0.15">
      <c r="A1467" t="str">
        <f t="shared" si="25"/>
        <v>201951_40_4562342690043</v>
      </c>
      <c r="B1467">
        <v>201951</v>
      </c>
      <c r="C1467">
        <v>40</v>
      </c>
      <c r="D1467" t="s">
        <v>139</v>
      </c>
      <c r="E1467" s="9">
        <v>4562342690043</v>
      </c>
      <c r="F1467">
        <v>0</v>
      </c>
      <c r="G1467">
        <v>0</v>
      </c>
      <c r="H1467" t="s">
        <v>21</v>
      </c>
      <c r="I1467" t="s">
        <v>19</v>
      </c>
      <c r="J1467" t="s">
        <v>329</v>
      </c>
      <c r="K1467">
        <v>28</v>
      </c>
      <c r="L1467">
        <v>10</v>
      </c>
      <c r="M1467">
        <v>0</v>
      </c>
      <c r="N1467">
        <v>0</v>
      </c>
    </row>
    <row r="1468" spans="1:14" x14ac:dyDescent="0.15">
      <c r="A1468" t="str">
        <f t="shared" si="25"/>
        <v>201951_40_4562342690050</v>
      </c>
      <c r="B1468">
        <v>201951</v>
      </c>
      <c r="C1468">
        <v>40</v>
      </c>
      <c r="D1468" t="s">
        <v>139</v>
      </c>
      <c r="E1468" s="9">
        <v>4562342690050</v>
      </c>
      <c r="F1468">
        <v>0</v>
      </c>
      <c r="G1468">
        <v>0</v>
      </c>
      <c r="H1468" t="s">
        <v>22</v>
      </c>
      <c r="I1468" t="s">
        <v>19</v>
      </c>
      <c r="J1468" t="s">
        <v>329</v>
      </c>
      <c r="K1468">
        <v>14</v>
      </c>
      <c r="L1468">
        <v>3</v>
      </c>
      <c r="M1468">
        <v>0</v>
      </c>
      <c r="N1468">
        <v>0</v>
      </c>
    </row>
    <row r="1469" spans="1:14" x14ac:dyDescent="0.15">
      <c r="A1469" t="str">
        <f t="shared" si="25"/>
        <v>201951_40_4562342690067</v>
      </c>
      <c r="B1469">
        <v>201951</v>
      </c>
      <c r="C1469">
        <v>40</v>
      </c>
      <c r="D1469" t="s">
        <v>139</v>
      </c>
      <c r="E1469" s="9">
        <v>4562342690067</v>
      </c>
      <c r="F1469">
        <v>0</v>
      </c>
      <c r="G1469">
        <v>0</v>
      </c>
      <c r="H1469" t="s">
        <v>23</v>
      </c>
      <c r="I1469" t="s">
        <v>19</v>
      </c>
      <c r="J1469" t="s">
        <v>329</v>
      </c>
      <c r="K1469">
        <v>36</v>
      </c>
      <c r="L1469">
        <v>8</v>
      </c>
      <c r="M1469">
        <v>0</v>
      </c>
      <c r="N1469">
        <v>0</v>
      </c>
    </row>
    <row r="1470" spans="1:14" x14ac:dyDescent="0.15">
      <c r="A1470" t="str">
        <f t="shared" si="25"/>
        <v>201951_40_4562342690074</v>
      </c>
      <c r="B1470">
        <v>201951</v>
      </c>
      <c r="C1470">
        <v>40</v>
      </c>
      <c r="D1470" t="s">
        <v>139</v>
      </c>
      <c r="E1470" s="9">
        <v>4562342690074</v>
      </c>
      <c r="F1470">
        <v>0</v>
      </c>
      <c r="G1470">
        <v>0</v>
      </c>
      <c r="H1470" t="s">
        <v>24</v>
      </c>
      <c r="I1470" t="s">
        <v>19</v>
      </c>
      <c r="J1470" t="s">
        <v>329</v>
      </c>
      <c r="K1470">
        <v>23</v>
      </c>
      <c r="L1470">
        <v>16</v>
      </c>
      <c r="M1470">
        <v>0</v>
      </c>
      <c r="N1470">
        <v>0</v>
      </c>
    </row>
    <row r="1471" spans="1:14" x14ac:dyDescent="0.15">
      <c r="A1471" t="str">
        <f t="shared" si="25"/>
        <v>201951_40_4562342690081</v>
      </c>
      <c r="B1471">
        <v>201951</v>
      </c>
      <c r="C1471">
        <v>40</v>
      </c>
      <c r="D1471" t="s">
        <v>139</v>
      </c>
      <c r="E1471" s="9">
        <v>4562342690081</v>
      </c>
      <c r="F1471">
        <v>0</v>
      </c>
      <c r="G1471">
        <v>0</v>
      </c>
      <c r="H1471" t="s">
        <v>25</v>
      </c>
      <c r="I1471" t="s">
        <v>19</v>
      </c>
      <c r="J1471" t="s">
        <v>329</v>
      </c>
      <c r="K1471">
        <v>12</v>
      </c>
      <c r="L1471">
        <v>3</v>
      </c>
      <c r="M1471">
        <v>0</v>
      </c>
      <c r="N1471">
        <v>0</v>
      </c>
    </row>
    <row r="1472" spans="1:14" x14ac:dyDescent="0.15">
      <c r="A1472" t="str">
        <f t="shared" si="25"/>
        <v>201951_62_4562342690029</v>
      </c>
      <c r="B1472">
        <v>201951</v>
      </c>
      <c r="C1472">
        <v>62</v>
      </c>
      <c r="D1472" t="s">
        <v>140</v>
      </c>
      <c r="E1472" s="9">
        <v>4562342690029</v>
      </c>
      <c r="F1472">
        <v>0</v>
      </c>
      <c r="G1472">
        <v>0</v>
      </c>
      <c r="H1472" t="s">
        <v>18</v>
      </c>
      <c r="I1472" t="s">
        <v>19</v>
      </c>
      <c r="J1472" t="s">
        <v>329</v>
      </c>
      <c r="K1472">
        <v>23</v>
      </c>
      <c r="L1472">
        <v>1</v>
      </c>
      <c r="M1472">
        <v>0</v>
      </c>
      <c r="N1472">
        <v>0</v>
      </c>
    </row>
    <row r="1473" spans="1:14" x14ac:dyDescent="0.15">
      <c r="A1473" t="str">
        <f t="shared" si="25"/>
        <v>201951_62_4562342690036</v>
      </c>
      <c r="B1473">
        <v>201951</v>
      </c>
      <c r="C1473">
        <v>62</v>
      </c>
      <c r="D1473" t="s">
        <v>140</v>
      </c>
      <c r="E1473" s="9">
        <v>4562342690036</v>
      </c>
      <c r="F1473">
        <v>0</v>
      </c>
      <c r="G1473">
        <v>0</v>
      </c>
      <c r="H1473" t="s">
        <v>20</v>
      </c>
      <c r="I1473" t="s">
        <v>19</v>
      </c>
      <c r="J1473" t="s">
        <v>329</v>
      </c>
      <c r="K1473">
        <v>16</v>
      </c>
      <c r="L1473">
        <v>0</v>
      </c>
      <c r="M1473">
        <v>0</v>
      </c>
      <c r="N1473">
        <v>0</v>
      </c>
    </row>
    <row r="1474" spans="1:14" x14ac:dyDescent="0.15">
      <c r="A1474" t="str">
        <f t="shared" si="25"/>
        <v>201951_62_4562342690043</v>
      </c>
      <c r="B1474">
        <v>201951</v>
      </c>
      <c r="C1474">
        <v>62</v>
      </c>
      <c r="D1474" t="s">
        <v>140</v>
      </c>
      <c r="E1474" s="9">
        <v>4562342690043</v>
      </c>
      <c r="F1474">
        <v>0</v>
      </c>
      <c r="G1474">
        <v>0</v>
      </c>
      <c r="H1474" t="s">
        <v>21</v>
      </c>
      <c r="I1474" t="s">
        <v>19</v>
      </c>
      <c r="J1474" t="s">
        <v>329</v>
      </c>
      <c r="K1474">
        <v>37</v>
      </c>
      <c r="L1474">
        <v>4</v>
      </c>
      <c r="M1474">
        <v>0</v>
      </c>
      <c r="N1474">
        <v>0</v>
      </c>
    </row>
    <row r="1475" spans="1:14" x14ac:dyDescent="0.15">
      <c r="A1475" t="str">
        <f t="shared" si="25"/>
        <v>201951_62_4562342690050</v>
      </c>
      <c r="B1475">
        <v>201951</v>
      </c>
      <c r="C1475">
        <v>62</v>
      </c>
      <c r="D1475" t="s">
        <v>140</v>
      </c>
      <c r="E1475" s="9">
        <v>4562342690050</v>
      </c>
      <c r="F1475">
        <v>0</v>
      </c>
      <c r="G1475">
        <v>0</v>
      </c>
      <c r="H1475" t="s">
        <v>22</v>
      </c>
      <c r="I1475" t="s">
        <v>19</v>
      </c>
      <c r="J1475" t="s">
        <v>329</v>
      </c>
      <c r="K1475">
        <v>12</v>
      </c>
      <c r="L1475">
        <v>3</v>
      </c>
      <c r="M1475">
        <v>0</v>
      </c>
      <c r="N1475">
        <v>0</v>
      </c>
    </row>
    <row r="1476" spans="1:14" x14ac:dyDescent="0.15">
      <c r="A1476" t="str">
        <f t="shared" si="25"/>
        <v>201951_62_4562342690067</v>
      </c>
      <c r="B1476">
        <v>201951</v>
      </c>
      <c r="C1476">
        <v>62</v>
      </c>
      <c r="D1476" t="s">
        <v>140</v>
      </c>
      <c r="E1476" s="9">
        <v>4562342690067</v>
      </c>
      <c r="F1476">
        <v>0</v>
      </c>
      <c r="G1476">
        <v>0</v>
      </c>
      <c r="H1476" t="s">
        <v>23</v>
      </c>
      <c r="I1476" t="s">
        <v>19</v>
      </c>
      <c r="J1476" t="s">
        <v>329</v>
      </c>
      <c r="K1476">
        <v>42</v>
      </c>
      <c r="L1476">
        <v>0</v>
      </c>
      <c r="M1476">
        <v>0</v>
      </c>
      <c r="N1476">
        <v>0</v>
      </c>
    </row>
    <row r="1477" spans="1:14" x14ac:dyDescent="0.15">
      <c r="A1477" t="str">
        <f t="shared" si="25"/>
        <v>201951_62_4562342690074</v>
      </c>
      <c r="B1477">
        <v>201951</v>
      </c>
      <c r="C1477">
        <v>62</v>
      </c>
      <c r="D1477" t="s">
        <v>140</v>
      </c>
      <c r="E1477" s="9">
        <v>4562342690074</v>
      </c>
      <c r="F1477">
        <v>0</v>
      </c>
      <c r="G1477">
        <v>0</v>
      </c>
      <c r="H1477" t="s">
        <v>24</v>
      </c>
      <c r="I1477" t="s">
        <v>19</v>
      </c>
      <c r="J1477" t="s">
        <v>329</v>
      </c>
      <c r="K1477">
        <v>30</v>
      </c>
      <c r="L1477">
        <v>7</v>
      </c>
      <c r="M1477">
        <v>0</v>
      </c>
      <c r="N1477">
        <v>0</v>
      </c>
    </row>
    <row r="1478" spans="1:14" x14ac:dyDescent="0.15">
      <c r="A1478" t="str">
        <f t="shared" si="25"/>
        <v>201951_62_4562342690081</v>
      </c>
      <c r="B1478">
        <v>201951</v>
      </c>
      <c r="C1478">
        <v>62</v>
      </c>
      <c r="D1478" t="s">
        <v>140</v>
      </c>
      <c r="E1478" s="9">
        <v>4562342690081</v>
      </c>
      <c r="F1478">
        <v>0</v>
      </c>
      <c r="G1478">
        <v>0</v>
      </c>
      <c r="H1478" t="s">
        <v>25</v>
      </c>
      <c r="I1478" t="s">
        <v>19</v>
      </c>
      <c r="J1478" t="s">
        <v>329</v>
      </c>
      <c r="K1478">
        <v>8</v>
      </c>
      <c r="L1478">
        <v>4</v>
      </c>
      <c r="M1478">
        <v>0</v>
      </c>
      <c r="N1478">
        <v>0</v>
      </c>
    </row>
    <row r="1479" spans="1:14" x14ac:dyDescent="0.15">
      <c r="A1479" t="str">
        <f t="shared" si="25"/>
        <v>201951_68_4562342690029</v>
      </c>
      <c r="B1479">
        <v>201951</v>
      </c>
      <c r="C1479">
        <v>68</v>
      </c>
      <c r="D1479" t="s">
        <v>141</v>
      </c>
      <c r="E1479" s="9">
        <v>4562342690029</v>
      </c>
      <c r="F1479">
        <v>0</v>
      </c>
      <c r="G1479">
        <v>0</v>
      </c>
      <c r="H1479" t="s">
        <v>18</v>
      </c>
      <c r="I1479" t="s">
        <v>19</v>
      </c>
      <c r="J1479" t="s">
        <v>329</v>
      </c>
      <c r="K1479">
        <v>27</v>
      </c>
      <c r="L1479">
        <v>4</v>
      </c>
      <c r="M1479">
        <v>0</v>
      </c>
      <c r="N1479">
        <v>0</v>
      </c>
    </row>
    <row r="1480" spans="1:14" x14ac:dyDescent="0.15">
      <c r="A1480" t="str">
        <f t="shared" si="25"/>
        <v>201951_68_4562342690036</v>
      </c>
      <c r="B1480">
        <v>201951</v>
      </c>
      <c r="C1480">
        <v>68</v>
      </c>
      <c r="D1480" t="s">
        <v>141</v>
      </c>
      <c r="E1480" s="9">
        <v>4562342690036</v>
      </c>
      <c r="F1480">
        <v>0</v>
      </c>
      <c r="G1480">
        <v>0</v>
      </c>
      <c r="H1480" t="s">
        <v>20</v>
      </c>
      <c r="I1480" t="s">
        <v>19</v>
      </c>
      <c r="J1480" t="s">
        <v>329</v>
      </c>
      <c r="K1480">
        <v>17</v>
      </c>
      <c r="L1480">
        <v>3</v>
      </c>
      <c r="M1480">
        <v>0</v>
      </c>
      <c r="N1480">
        <v>0</v>
      </c>
    </row>
    <row r="1481" spans="1:14" x14ac:dyDescent="0.15">
      <c r="A1481" t="str">
        <f t="shared" si="25"/>
        <v>201951_68_4562342690043</v>
      </c>
      <c r="B1481">
        <v>201951</v>
      </c>
      <c r="C1481">
        <v>68</v>
      </c>
      <c r="D1481" t="s">
        <v>141</v>
      </c>
      <c r="E1481" s="9">
        <v>4562342690043</v>
      </c>
      <c r="F1481">
        <v>0</v>
      </c>
      <c r="G1481">
        <v>0</v>
      </c>
      <c r="H1481" t="s">
        <v>21</v>
      </c>
      <c r="I1481" t="s">
        <v>19</v>
      </c>
      <c r="J1481" t="s">
        <v>329</v>
      </c>
      <c r="K1481">
        <v>40</v>
      </c>
      <c r="L1481">
        <v>6</v>
      </c>
      <c r="M1481">
        <v>0</v>
      </c>
      <c r="N1481">
        <v>0</v>
      </c>
    </row>
    <row r="1482" spans="1:14" x14ac:dyDescent="0.15">
      <c r="A1482" t="str">
        <f t="shared" si="25"/>
        <v>201951_68_4562342690050</v>
      </c>
      <c r="B1482">
        <v>201951</v>
      </c>
      <c r="C1482">
        <v>68</v>
      </c>
      <c r="D1482" t="s">
        <v>141</v>
      </c>
      <c r="E1482" s="9">
        <v>4562342690050</v>
      </c>
      <c r="F1482">
        <v>0</v>
      </c>
      <c r="G1482">
        <v>0</v>
      </c>
      <c r="H1482" t="s">
        <v>22</v>
      </c>
      <c r="I1482" t="s">
        <v>19</v>
      </c>
      <c r="J1482" t="s">
        <v>329</v>
      </c>
      <c r="K1482">
        <v>14</v>
      </c>
      <c r="L1482">
        <v>2</v>
      </c>
      <c r="M1482">
        <v>0</v>
      </c>
      <c r="N1482">
        <v>0</v>
      </c>
    </row>
    <row r="1483" spans="1:14" x14ac:dyDescent="0.15">
      <c r="A1483" t="str">
        <f t="shared" si="25"/>
        <v>201951_68_4562342690067</v>
      </c>
      <c r="B1483">
        <v>201951</v>
      </c>
      <c r="C1483">
        <v>68</v>
      </c>
      <c r="D1483" t="s">
        <v>141</v>
      </c>
      <c r="E1483" s="9">
        <v>4562342690067</v>
      </c>
      <c r="F1483">
        <v>0</v>
      </c>
      <c r="G1483">
        <v>0</v>
      </c>
      <c r="H1483" t="s">
        <v>23</v>
      </c>
      <c r="I1483" t="s">
        <v>19</v>
      </c>
      <c r="J1483" t="s">
        <v>329</v>
      </c>
      <c r="K1483">
        <v>43</v>
      </c>
      <c r="L1483">
        <v>3</v>
      </c>
      <c r="M1483">
        <v>0</v>
      </c>
      <c r="N1483">
        <v>0</v>
      </c>
    </row>
    <row r="1484" spans="1:14" x14ac:dyDescent="0.15">
      <c r="A1484" t="str">
        <f t="shared" si="25"/>
        <v>201951_68_4562342690074</v>
      </c>
      <c r="B1484">
        <v>201951</v>
      </c>
      <c r="C1484">
        <v>68</v>
      </c>
      <c r="D1484" t="s">
        <v>141</v>
      </c>
      <c r="E1484" s="9">
        <v>4562342690074</v>
      </c>
      <c r="F1484">
        <v>0</v>
      </c>
      <c r="G1484">
        <v>0</v>
      </c>
      <c r="H1484" t="s">
        <v>24</v>
      </c>
      <c r="I1484" t="s">
        <v>19</v>
      </c>
      <c r="J1484" t="s">
        <v>329</v>
      </c>
      <c r="K1484">
        <v>42</v>
      </c>
      <c r="L1484">
        <v>5</v>
      </c>
      <c r="M1484">
        <v>0</v>
      </c>
      <c r="N1484">
        <v>0</v>
      </c>
    </row>
    <row r="1485" spans="1:14" x14ac:dyDescent="0.15">
      <c r="A1485" t="str">
        <f t="shared" si="25"/>
        <v>201951_68_4562342690081</v>
      </c>
      <c r="B1485">
        <v>201951</v>
      </c>
      <c r="C1485">
        <v>68</v>
      </c>
      <c r="D1485" t="s">
        <v>141</v>
      </c>
      <c r="E1485" s="9">
        <v>4562342690081</v>
      </c>
      <c r="F1485">
        <v>0</v>
      </c>
      <c r="G1485">
        <v>0</v>
      </c>
      <c r="H1485" t="s">
        <v>25</v>
      </c>
      <c r="I1485" t="s">
        <v>19</v>
      </c>
      <c r="J1485" t="s">
        <v>329</v>
      </c>
      <c r="K1485">
        <v>16</v>
      </c>
      <c r="L1485">
        <v>4</v>
      </c>
      <c r="M1485">
        <v>0</v>
      </c>
      <c r="N1485">
        <v>0</v>
      </c>
    </row>
    <row r="1486" spans="1:14" x14ac:dyDescent="0.15">
      <c r="A1486" t="str">
        <f t="shared" si="25"/>
        <v>201951_72_4562342690029</v>
      </c>
      <c r="B1486">
        <v>201951</v>
      </c>
      <c r="C1486">
        <v>72</v>
      </c>
      <c r="D1486" t="s">
        <v>142</v>
      </c>
      <c r="E1486" s="9">
        <v>4562342690029</v>
      </c>
      <c r="F1486">
        <v>0</v>
      </c>
      <c r="G1486">
        <v>0</v>
      </c>
      <c r="H1486" t="s">
        <v>18</v>
      </c>
      <c r="I1486" t="s">
        <v>19</v>
      </c>
      <c r="J1486" t="s">
        <v>329</v>
      </c>
      <c r="K1486">
        <v>38</v>
      </c>
      <c r="L1486">
        <v>2</v>
      </c>
      <c r="M1486">
        <v>0</v>
      </c>
      <c r="N1486">
        <v>0</v>
      </c>
    </row>
    <row r="1487" spans="1:14" x14ac:dyDescent="0.15">
      <c r="A1487" t="str">
        <f t="shared" si="25"/>
        <v>201951_72_4562342690036</v>
      </c>
      <c r="B1487">
        <v>201951</v>
      </c>
      <c r="C1487">
        <v>72</v>
      </c>
      <c r="D1487" t="s">
        <v>142</v>
      </c>
      <c r="E1487" s="9">
        <v>4562342690036</v>
      </c>
      <c r="F1487">
        <v>0</v>
      </c>
      <c r="G1487">
        <v>0</v>
      </c>
      <c r="H1487" t="s">
        <v>20</v>
      </c>
      <c r="I1487" t="s">
        <v>19</v>
      </c>
      <c r="J1487" t="s">
        <v>329</v>
      </c>
      <c r="K1487">
        <v>14</v>
      </c>
      <c r="L1487">
        <v>0</v>
      </c>
      <c r="M1487">
        <v>0</v>
      </c>
      <c r="N1487">
        <v>0</v>
      </c>
    </row>
    <row r="1488" spans="1:14" x14ac:dyDescent="0.15">
      <c r="A1488" t="str">
        <f t="shared" si="25"/>
        <v>201951_72_4562342690043</v>
      </c>
      <c r="B1488">
        <v>201951</v>
      </c>
      <c r="C1488">
        <v>72</v>
      </c>
      <c r="D1488" t="s">
        <v>142</v>
      </c>
      <c r="E1488" s="9">
        <v>4562342690043</v>
      </c>
      <c r="F1488">
        <v>0</v>
      </c>
      <c r="G1488">
        <v>0</v>
      </c>
      <c r="H1488" t="s">
        <v>21</v>
      </c>
      <c r="I1488" t="s">
        <v>19</v>
      </c>
      <c r="J1488" t="s">
        <v>329</v>
      </c>
      <c r="K1488">
        <v>48</v>
      </c>
      <c r="L1488">
        <v>3</v>
      </c>
      <c r="M1488">
        <v>0</v>
      </c>
      <c r="N1488">
        <v>0</v>
      </c>
    </row>
    <row r="1489" spans="1:14" x14ac:dyDescent="0.15">
      <c r="A1489" t="str">
        <f t="shared" si="25"/>
        <v>201951_72_4562342690050</v>
      </c>
      <c r="B1489">
        <v>201951</v>
      </c>
      <c r="C1489">
        <v>72</v>
      </c>
      <c r="D1489" t="s">
        <v>142</v>
      </c>
      <c r="E1489" s="9">
        <v>4562342690050</v>
      </c>
      <c r="F1489">
        <v>0</v>
      </c>
      <c r="G1489">
        <v>0</v>
      </c>
      <c r="H1489" t="s">
        <v>22</v>
      </c>
      <c r="I1489" t="s">
        <v>19</v>
      </c>
      <c r="J1489" t="s">
        <v>329</v>
      </c>
      <c r="K1489">
        <v>18</v>
      </c>
      <c r="L1489">
        <v>0</v>
      </c>
      <c r="M1489">
        <v>0</v>
      </c>
      <c r="N1489">
        <v>0</v>
      </c>
    </row>
    <row r="1490" spans="1:14" x14ac:dyDescent="0.15">
      <c r="A1490" t="str">
        <f t="shared" si="25"/>
        <v>201951_72_4562342690067</v>
      </c>
      <c r="B1490">
        <v>201951</v>
      </c>
      <c r="C1490">
        <v>72</v>
      </c>
      <c r="D1490" t="s">
        <v>142</v>
      </c>
      <c r="E1490" s="9">
        <v>4562342690067</v>
      </c>
      <c r="F1490">
        <v>0</v>
      </c>
      <c r="G1490">
        <v>0</v>
      </c>
      <c r="H1490" t="s">
        <v>23</v>
      </c>
      <c r="I1490" t="s">
        <v>19</v>
      </c>
      <c r="J1490" t="s">
        <v>329</v>
      </c>
      <c r="K1490">
        <v>42</v>
      </c>
      <c r="L1490">
        <v>0</v>
      </c>
      <c r="M1490">
        <v>0</v>
      </c>
      <c r="N1490">
        <v>0</v>
      </c>
    </row>
    <row r="1491" spans="1:14" x14ac:dyDescent="0.15">
      <c r="A1491" t="str">
        <f t="shared" si="25"/>
        <v>201951_72_4562342690074</v>
      </c>
      <c r="B1491">
        <v>201951</v>
      </c>
      <c r="C1491">
        <v>72</v>
      </c>
      <c r="D1491" t="s">
        <v>142</v>
      </c>
      <c r="E1491" s="9">
        <v>4562342690074</v>
      </c>
      <c r="F1491">
        <v>0</v>
      </c>
      <c r="G1491">
        <v>0</v>
      </c>
      <c r="H1491" t="s">
        <v>24</v>
      </c>
      <c r="I1491" t="s">
        <v>19</v>
      </c>
      <c r="J1491" t="s">
        <v>329</v>
      </c>
      <c r="K1491">
        <v>53</v>
      </c>
      <c r="L1491">
        <v>1</v>
      </c>
      <c r="M1491">
        <v>0</v>
      </c>
      <c r="N1491">
        <v>0</v>
      </c>
    </row>
    <row r="1492" spans="1:14" x14ac:dyDescent="0.15">
      <c r="A1492" t="str">
        <f t="shared" si="25"/>
        <v>201951_72_4562342690081</v>
      </c>
      <c r="B1492">
        <v>201951</v>
      </c>
      <c r="C1492">
        <v>72</v>
      </c>
      <c r="D1492" t="s">
        <v>142</v>
      </c>
      <c r="E1492" s="9">
        <v>4562342690081</v>
      </c>
      <c r="F1492">
        <v>0</v>
      </c>
      <c r="G1492">
        <v>0</v>
      </c>
      <c r="H1492" t="s">
        <v>25</v>
      </c>
      <c r="I1492" t="s">
        <v>19</v>
      </c>
      <c r="J1492" t="s">
        <v>329</v>
      </c>
      <c r="K1492">
        <v>20</v>
      </c>
      <c r="L1492">
        <v>2</v>
      </c>
      <c r="M1492">
        <v>0</v>
      </c>
      <c r="N1492">
        <v>0</v>
      </c>
    </row>
    <row r="1493" spans="1:14" x14ac:dyDescent="0.15">
      <c r="A1493" t="str">
        <f t="shared" si="25"/>
        <v>201951_74_4562342690029</v>
      </c>
      <c r="B1493">
        <v>201951</v>
      </c>
      <c r="C1493">
        <v>74</v>
      </c>
      <c r="D1493" t="s">
        <v>143</v>
      </c>
      <c r="E1493" s="9">
        <v>4562342690029</v>
      </c>
      <c r="F1493">
        <v>0</v>
      </c>
      <c r="G1493">
        <v>0</v>
      </c>
      <c r="H1493" t="s">
        <v>18</v>
      </c>
      <c r="I1493" t="s">
        <v>19</v>
      </c>
      <c r="J1493" t="s">
        <v>329</v>
      </c>
      <c r="K1493">
        <v>36</v>
      </c>
      <c r="L1493">
        <v>1</v>
      </c>
      <c r="M1493">
        <v>0</v>
      </c>
      <c r="N1493">
        <v>0</v>
      </c>
    </row>
    <row r="1494" spans="1:14" x14ac:dyDescent="0.15">
      <c r="A1494" t="str">
        <f t="shared" si="25"/>
        <v>201951_74_4562342690036</v>
      </c>
      <c r="B1494">
        <v>201951</v>
      </c>
      <c r="C1494">
        <v>74</v>
      </c>
      <c r="D1494" t="s">
        <v>143</v>
      </c>
      <c r="E1494" s="9">
        <v>4562342690036</v>
      </c>
      <c r="F1494">
        <v>0</v>
      </c>
      <c r="G1494">
        <v>0</v>
      </c>
      <c r="H1494" t="s">
        <v>20</v>
      </c>
      <c r="I1494" t="s">
        <v>19</v>
      </c>
      <c r="J1494" t="s">
        <v>329</v>
      </c>
      <c r="K1494">
        <v>19</v>
      </c>
      <c r="L1494">
        <v>1</v>
      </c>
      <c r="M1494">
        <v>0</v>
      </c>
      <c r="N1494">
        <v>0</v>
      </c>
    </row>
    <row r="1495" spans="1:14" x14ac:dyDescent="0.15">
      <c r="A1495" t="str">
        <f t="shared" si="25"/>
        <v>201951_74_4562342690043</v>
      </c>
      <c r="B1495">
        <v>201951</v>
      </c>
      <c r="C1495">
        <v>74</v>
      </c>
      <c r="D1495" t="s">
        <v>143</v>
      </c>
      <c r="E1495" s="9">
        <v>4562342690043</v>
      </c>
      <c r="F1495">
        <v>0</v>
      </c>
      <c r="G1495">
        <v>0</v>
      </c>
      <c r="H1495" t="s">
        <v>21</v>
      </c>
      <c r="I1495" t="s">
        <v>19</v>
      </c>
      <c r="J1495" t="s">
        <v>329</v>
      </c>
      <c r="K1495">
        <v>48</v>
      </c>
      <c r="L1495">
        <v>0</v>
      </c>
      <c r="M1495">
        <v>0</v>
      </c>
      <c r="N1495">
        <v>0</v>
      </c>
    </row>
    <row r="1496" spans="1:14" x14ac:dyDescent="0.15">
      <c r="A1496" t="str">
        <f t="shared" si="25"/>
        <v>201951_74_4562342690050</v>
      </c>
      <c r="B1496">
        <v>201951</v>
      </c>
      <c r="C1496">
        <v>74</v>
      </c>
      <c r="D1496" t="s">
        <v>143</v>
      </c>
      <c r="E1496" s="9">
        <v>4562342690050</v>
      </c>
      <c r="F1496">
        <v>0</v>
      </c>
      <c r="G1496">
        <v>0</v>
      </c>
      <c r="H1496" t="s">
        <v>22</v>
      </c>
      <c r="I1496" t="s">
        <v>19</v>
      </c>
      <c r="J1496" t="s">
        <v>329</v>
      </c>
      <c r="K1496">
        <v>17</v>
      </c>
      <c r="L1496">
        <v>1</v>
      </c>
      <c r="M1496">
        <v>0</v>
      </c>
      <c r="N1496">
        <v>0</v>
      </c>
    </row>
    <row r="1497" spans="1:14" x14ac:dyDescent="0.15">
      <c r="A1497" t="str">
        <f t="shared" ref="A1497:A1560" si="26">B1497&amp;"_"&amp;C1497&amp;"_"&amp;E1497</f>
        <v>201951_74_4562342690067</v>
      </c>
      <c r="B1497">
        <v>201951</v>
      </c>
      <c r="C1497">
        <v>74</v>
      </c>
      <c r="D1497" t="s">
        <v>143</v>
      </c>
      <c r="E1497" s="9">
        <v>4562342690067</v>
      </c>
      <c r="F1497">
        <v>0</v>
      </c>
      <c r="G1497">
        <v>0</v>
      </c>
      <c r="H1497" t="s">
        <v>23</v>
      </c>
      <c r="I1497" t="s">
        <v>19</v>
      </c>
      <c r="J1497" t="s">
        <v>329</v>
      </c>
      <c r="K1497">
        <v>48</v>
      </c>
      <c r="L1497">
        <v>0</v>
      </c>
      <c r="M1497">
        <v>0</v>
      </c>
      <c r="N1497">
        <v>0</v>
      </c>
    </row>
    <row r="1498" spans="1:14" x14ac:dyDescent="0.15">
      <c r="A1498" t="str">
        <f t="shared" si="26"/>
        <v>201951_74_4562342690074</v>
      </c>
      <c r="B1498">
        <v>201951</v>
      </c>
      <c r="C1498">
        <v>74</v>
      </c>
      <c r="D1498" t="s">
        <v>143</v>
      </c>
      <c r="E1498" s="9">
        <v>4562342690074</v>
      </c>
      <c r="F1498">
        <v>0</v>
      </c>
      <c r="G1498">
        <v>0</v>
      </c>
      <c r="H1498" t="s">
        <v>24</v>
      </c>
      <c r="I1498" t="s">
        <v>19</v>
      </c>
      <c r="J1498" t="s">
        <v>329</v>
      </c>
      <c r="K1498">
        <v>47</v>
      </c>
      <c r="L1498">
        <v>1</v>
      </c>
      <c r="M1498">
        <v>0</v>
      </c>
      <c r="N1498">
        <v>0</v>
      </c>
    </row>
    <row r="1499" spans="1:14" x14ac:dyDescent="0.15">
      <c r="A1499" t="str">
        <f t="shared" si="26"/>
        <v>201951_74_4562342690081</v>
      </c>
      <c r="B1499">
        <v>201951</v>
      </c>
      <c r="C1499">
        <v>74</v>
      </c>
      <c r="D1499" t="s">
        <v>143</v>
      </c>
      <c r="E1499" s="9">
        <v>4562342690081</v>
      </c>
      <c r="F1499">
        <v>0</v>
      </c>
      <c r="G1499">
        <v>0</v>
      </c>
      <c r="H1499" t="s">
        <v>25</v>
      </c>
      <c r="I1499" t="s">
        <v>19</v>
      </c>
      <c r="J1499" t="s">
        <v>329</v>
      </c>
      <c r="K1499">
        <v>18</v>
      </c>
      <c r="L1499">
        <v>1</v>
      </c>
      <c r="M1499">
        <v>0</v>
      </c>
      <c r="N1499">
        <v>0</v>
      </c>
    </row>
    <row r="1500" spans="1:14" x14ac:dyDescent="0.15">
      <c r="A1500" t="str">
        <f t="shared" si="26"/>
        <v>201951_85_4562342690029</v>
      </c>
      <c r="B1500">
        <v>201951</v>
      </c>
      <c r="C1500">
        <v>85</v>
      </c>
      <c r="D1500" t="s">
        <v>144</v>
      </c>
      <c r="E1500" s="9">
        <v>4562342690029</v>
      </c>
      <c r="F1500">
        <v>0</v>
      </c>
      <c r="G1500">
        <v>0</v>
      </c>
      <c r="H1500" t="s">
        <v>18</v>
      </c>
      <c r="I1500" t="s">
        <v>19</v>
      </c>
      <c r="J1500" t="s">
        <v>329</v>
      </c>
      <c r="K1500">
        <v>35</v>
      </c>
      <c r="L1500">
        <v>5</v>
      </c>
      <c r="M1500">
        <v>0</v>
      </c>
      <c r="N1500">
        <v>0</v>
      </c>
    </row>
    <row r="1501" spans="1:14" x14ac:dyDescent="0.15">
      <c r="A1501" t="str">
        <f t="shared" si="26"/>
        <v>201951_85_4562342690036</v>
      </c>
      <c r="B1501">
        <v>201951</v>
      </c>
      <c r="C1501">
        <v>85</v>
      </c>
      <c r="D1501" t="s">
        <v>144</v>
      </c>
      <c r="E1501" s="9">
        <v>4562342690036</v>
      </c>
      <c r="F1501">
        <v>0</v>
      </c>
      <c r="G1501">
        <v>0</v>
      </c>
      <c r="H1501" t="s">
        <v>20</v>
      </c>
      <c r="I1501" t="s">
        <v>19</v>
      </c>
      <c r="J1501" t="s">
        <v>329</v>
      </c>
      <c r="K1501">
        <v>19</v>
      </c>
      <c r="L1501">
        <v>1</v>
      </c>
      <c r="M1501">
        <v>0</v>
      </c>
      <c r="N1501">
        <v>0</v>
      </c>
    </row>
    <row r="1502" spans="1:14" x14ac:dyDescent="0.15">
      <c r="A1502" t="str">
        <f t="shared" si="26"/>
        <v>201951_85_4562342690043</v>
      </c>
      <c r="B1502">
        <v>201951</v>
      </c>
      <c r="C1502">
        <v>85</v>
      </c>
      <c r="D1502" t="s">
        <v>144</v>
      </c>
      <c r="E1502" s="9">
        <v>4562342690043</v>
      </c>
      <c r="F1502">
        <v>0</v>
      </c>
      <c r="G1502">
        <v>0</v>
      </c>
      <c r="H1502" t="s">
        <v>21</v>
      </c>
      <c r="I1502" t="s">
        <v>19</v>
      </c>
      <c r="J1502" t="s">
        <v>329</v>
      </c>
      <c r="K1502">
        <v>50</v>
      </c>
      <c r="L1502">
        <v>0</v>
      </c>
      <c r="M1502">
        <v>0</v>
      </c>
      <c r="N1502">
        <v>0</v>
      </c>
    </row>
    <row r="1503" spans="1:14" x14ac:dyDescent="0.15">
      <c r="A1503" t="str">
        <f t="shared" si="26"/>
        <v>201951_85_4562342690050</v>
      </c>
      <c r="B1503">
        <v>201951</v>
      </c>
      <c r="C1503">
        <v>85</v>
      </c>
      <c r="D1503" t="s">
        <v>144</v>
      </c>
      <c r="E1503" s="9">
        <v>4562342690050</v>
      </c>
      <c r="F1503">
        <v>0</v>
      </c>
      <c r="G1503">
        <v>0</v>
      </c>
      <c r="H1503" t="s">
        <v>22</v>
      </c>
      <c r="I1503" t="s">
        <v>19</v>
      </c>
      <c r="J1503" t="s">
        <v>329</v>
      </c>
      <c r="K1503">
        <v>19</v>
      </c>
      <c r="L1503">
        <v>1</v>
      </c>
      <c r="M1503">
        <v>0</v>
      </c>
      <c r="N1503">
        <v>0</v>
      </c>
    </row>
    <row r="1504" spans="1:14" x14ac:dyDescent="0.15">
      <c r="A1504" t="str">
        <f t="shared" si="26"/>
        <v>201951_85_4562342690067</v>
      </c>
      <c r="B1504">
        <v>201951</v>
      </c>
      <c r="C1504">
        <v>85</v>
      </c>
      <c r="D1504" t="s">
        <v>144</v>
      </c>
      <c r="E1504" s="9">
        <v>4562342690067</v>
      </c>
      <c r="F1504">
        <v>0</v>
      </c>
      <c r="G1504">
        <v>0</v>
      </c>
      <c r="H1504" t="s">
        <v>23</v>
      </c>
      <c r="I1504" t="s">
        <v>19</v>
      </c>
      <c r="J1504" t="s">
        <v>329</v>
      </c>
      <c r="K1504">
        <v>47</v>
      </c>
      <c r="L1504">
        <v>3</v>
      </c>
      <c r="M1504">
        <v>0</v>
      </c>
      <c r="N1504">
        <v>0</v>
      </c>
    </row>
    <row r="1505" spans="1:14" x14ac:dyDescent="0.15">
      <c r="A1505" t="str">
        <f t="shared" si="26"/>
        <v>201951_85_4562342690074</v>
      </c>
      <c r="B1505">
        <v>201951</v>
      </c>
      <c r="C1505">
        <v>85</v>
      </c>
      <c r="D1505" t="s">
        <v>144</v>
      </c>
      <c r="E1505" s="9">
        <v>4562342690074</v>
      </c>
      <c r="F1505">
        <v>0</v>
      </c>
      <c r="G1505">
        <v>0</v>
      </c>
      <c r="H1505" t="s">
        <v>24</v>
      </c>
      <c r="I1505" t="s">
        <v>19</v>
      </c>
      <c r="J1505" t="s">
        <v>329</v>
      </c>
      <c r="K1505">
        <v>47</v>
      </c>
      <c r="L1505">
        <v>3</v>
      </c>
      <c r="M1505">
        <v>0</v>
      </c>
      <c r="N1505">
        <v>0</v>
      </c>
    </row>
    <row r="1506" spans="1:14" x14ac:dyDescent="0.15">
      <c r="A1506" t="str">
        <f t="shared" si="26"/>
        <v>201951_85_4562342690081</v>
      </c>
      <c r="B1506">
        <v>201951</v>
      </c>
      <c r="C1506">
        <v>85</v>
      </c>
      <c r="D1506" t="s">
        <v>144</v>
      </c>
      <c r="E1506" s="9">
        <v>4562342690081</v>
      </c>
      <c r="F1506">
        <v>0</v>
      </c>
      <c r="G1506">
        <v>0</v>
      </c>
      <c r="H1506" t="s">
        <v>25</v>
      </c>
      <c r="I1506" t="s">
        <v>19</v>
      </c>
      <c r="J1506" t="s">
        <v>329</v>
      </c>
      <c r="K1506">
        <v>16</v>
      </c>
      <c r="L1506">
        <v>4</v>
      </c>
      <c r="M1506">
        <v>0</v>
      </c>
      <c r="N1506">
        <v>0</v>
      </c>
    </row>
    <row r="1507" spans="1:14" x14ac:dyDescent="0.15">
      <c r="A1507" t="str">
        <f t="shared" si="26"/>
        <v>201951_94_4562342690029</v>
      </c>
      <c r="B1507">
        <v>201951</v>
      </c>
      <c r="C1507">
        <v>94</v>
      </c>
      <c r="D1507" t="s">
        <v>145</v>
      </c>
      <c r="E1507" s="9">
        <v>4562342690029</v>
      </c>
      <c r="F1507">
        <v>0</v>
      </c>
      <c r="G1507">
        <v>0</v>
      </c>
      <c r="H1507" t="s">
        <v>18</v>
      </c>
      <c r="I1507" t="s">
        <v>19</v>
      </c>
      <c r="J1507" t="s">
        <v>329</v>
      </c>
      <c r="K1507">
        <v>25</v>
      </c>
      <c r="L1507">
        <v>1</v>
      </c>
      <c r="M1507">
        <v>0</v>
      </c>
      <c r="N1507">
        <v>0</v>
      </c>
    </row>
    <row r="1508" spans="1:14" x14ac:dyDescent="0.15">
      <c r="A1508" t="str">
        <f t="shared" si="26"/>
        <v>201951_94_4562342690036</v>
      </c>
      <c r="B1508">
        <v>201951</v>
      </c>
      <c r="C1508">
        <v>94</v>
      </c>
      <c r="D1508" t="s">
        <v>145</v>
      </c>
      <c r="E1508" s="9">
        <v>4562342690036</v>
      </c>
      <c r="F1508">
        <v>0</v>
      </c>
      <c r="G1508">
        <v>0</v>
      </c>
      <c r="H1508" t="s">
        <v>20</v>
      </c>
      <c r="I1508" t="s">
        <v>19</v>
      </c>
      <c r="J1508" t="s">
        <v>329</v>
      </c>
      <c r="K1508">
        <v>10</v>
      </c>
      <c r="L1508">
        <v>1</v>
      </c>
      <c r="M1508">
        <v>0</v>
      </c>
      <c r="N1508">
        <v>0</v>
      </c>
    </row>
    <row r="1509" spans="1:14" x14ac:dyDescent="0.15">
      <c r="A1509" t="str">
        <f t="shared" si="26"/>
        <v>201951_94_4562342690043</v>
      </c>
      <c r="B1509">
        <v>201951</v>
      </c>
      <c r="C1509">
        <v>94</v>
      </c>
      <c r="D1509" t="s">
        <v>145</v>
      </c>
      <c r="E1509" s="9">
        <v>4562342690043</v>
      </c>
      <c r="F1509">
        <v>0</v>
      </c>
      <c r="G1509">
        <v>0</v>
      </c>
      <c r="H1509" t="s">
        <v>21</v>
      </c>
      <c r="I1509" t="s">
        <v>19</v>
      </c>
      <c r="J1509" t="s">
        <v>329</v>
      </c>
      <c r="K1509">
        <v>23</v>
      </c>
      <c r="L1509">
        <v>5</v>
      </c>
      <c r="M1509">
        <v>0</v>
      </c>
      <c r="N1509">
        <v>0</v>
      </c>
    </row>
    <row r="1510" spans="1:14" x14ac:dyDescent="0.15">
      <c r="A1510" t="str">
        <f t="shared" si="26"/>
        <v>201951_94_4562342690050</v>
      </c>
      <c r="B1510">
        <v>201951</v>
      </c>
      <c r="C1510">
        <v>94</v>
      </c>
      <c r="D1510" t="s">
        <v>145</v>
      </c>
      <c r="E1510" s="9">
        <v>4562342690050</v>
      </c>
      <c r="F1510">
        <v>0</v>
      </c>
      <c r="G1510">
        <v>0</v>
      </c>
      <c r="H1510" t="s">
        <v>22</v>
      </c>
      <c r="I1510" t="s">
        <v>19</v>
      </c>
      <c r="J1510" t="s">
        <v>329</v>
      </c>
      <c r="K1510">
        <v>10</v>
      </c>
      <c r="L1510">
        <v>2</v>
      </c>
      <c r="M1510">
        <v>0</v>
      </c>
      <c r="N1510">
        <v>0</v>
      </c>
    </row>
    <row r="1511" spans="1:14" x14ac:dyDescent="0.15">
      <c r="A1511" t="str">
        <f t="shared" si="26"/>
        <v>201951_94_4562342690067</v>
      </c>
      <c r="B1511">
        <v>201951</v>
      </c>
      <c r="C1511">
        <v>94</v>
      </c>
      <c r="D1511" t="s">
        <v>145</v>
      </c>
      <c r="E1511" s="9">
        <v>4562342690067</v>
      </c>
      <c r="F1511">
        <v>0</v>
      </c>
      <c r="G1511">
        <v>0</v>
      </c>
      <c r="H1511" t="s">
        <v>23</v>
      </c>
      <c r="I1511" t="s">
        <v>19</v>
      </c>
      <c r="J1511" t="s">
        <v>329</v>
      </c>
      <c r="K1511">
        <v>36</v>
      </c>
      <c r="L1511">
        <v>2</v>
      </c>
      <c r="M1511">
        <v>0</v>
      </c>
      <c r="N1511">
        <v>0</v>
      </c>
    </row>
    <row r="1512" spans="1:14" x14ac:dyDescent="0.15">
      <c r="A1512" t="str">
        <f t="shared" si="26"/>
        <v>201951_94_4562342690074</v>
      </c>
      <c r="B1512">
        <v>201951</v>
      </c>
      <c r="C1512">
        <v>94</v>
      </c>
      <c r="D1512" t="s">
        <v>145</v>
      </c>
      <c r="E1512" s="9">
        <v>4562342690074</v>
      </c>
      <c r="F1512">
        <v>0</v>
      </c>
      <c r="G1512">
        <v>0</v>
      </c>
      <c r="H1512" t="s">
        <v>24</v>
      </c>
      <c r="I1512" t="s">
        <v>19</v>
      </c>
      <c r="J1512" t="s">
        <v>329</v>
      </c>
      <c r="K1512">
        <v>17</v>
      </c>
      <c r="L1512">
        <v>5</v>
      </c>
      <c r="M1512">
        <v>0</v>
      </c>
      <c r="N1512">
        <v>0</v>
      </c>
    </row>
    <row r="1513" spans="1:14" x14ac:dyDescent="0.15">
      <c r="A1513" t="str">
        <f t="shared" si="26"/>
        <v>201951_94_4562342690081</v>
      </c>
      <c r="B1513">
        <v>201951</v>
      </c>
      <c r="C1513">
        <v>94</v>
      </c>
      <c r="D1513" t="s">
        <v>145</v>
      </c>
      <c r="E1513" s="9">
        <v>4562342690081</v>
      </c>
      <c r="F1513">
        <v>0</v>
      </c>
      <c r="G1513">
        <v>0</v>
      </c>
      <c r="H1513" t="s">
        <v>25</v>
      </c>
      <c r="I1513" t="s">
        <v>19</v>
      </c>
      <c r="J1513" t="s">
        <v>329</v>
      </c>
      <c r="K1513">
        <v>10</v>
      </c>
      <c r="L1513">
        <v>3</v>
      </c>
      <c r="M1513">
        <v>0</v>
      </c>
      <c r="N1513">
        <v>0</v>
      </c>
    </row>
    <row r="1514" spans="1:14" x14ac:dyDescent="0.15">
      <c r="A1514" t="str">
        <f t="shared" si="26"/>
        <v>201951_100_4562342690029</v>
      </c>
      <c r="B1514">
        <v>201951</v>
      </c>
      <c r="C1514">
        <v>100</v>
      </c>
      <c r="D1514" t="s">
        <v>146</v>
      </c>
      <c r="E1514" s="9">
        <v>4562342690029</v>
      </c>
      <c r="F1514">
        <v>0</v>
      </c>
      <c r="G1514">
        <v>0</v>
      </c>
      <c r="H1514" t="s">
        <v>18</v>
      </c>
      <c r="I1514" t="s">
        <v>19</v>
      </c>
      <c r="J1514" t="s">
        <v>329</v>
      </c>
      <c r="K1514">
        <v>28</v>
      </c>
      <c r="L1514">
        <v>1</v>
      </c>
      <c r="M1514">
        <v>0</v>
      </c>
      <c r="N1514">
        <v>0</v>
      </c>
    </row>
    <row r="1515" spans="1:14" x14ac:dyDescent="0.15">
      <c r="A1515" t="str">
        <f t="shared" si="26"/>
        <v>201951_100_4562342690036</v>
      </c>
      <c r="B1515">
        <v>201951</v>
      </c>
      <c r="C1515">
        <v>100</v>
      </c>
      <c r="D1515" t="s">
        <v>146</v>
      </c>
      <c r="E1515" s="9">
        <v>4562342690036</v>
      </c>
      <c r="F1515">
        <v>0</v>
      </c>
      <c r="G1515">
        <v>0</v>
      </c>
      <c r="H1515" t="s">
        <v>20</v>
      </c>
      <c r="I1515" t="s">
        <v>19</v>
      </c>
      <c r="J1515" t="s">
        <v>329</v>
      </c>
      <c r="K1515">
        <v>20</v>
      </c>
      <c r="L1515">
        <v>0</v>
      </c>
      <c r="M1515">
        <v>0</v>
      </c>
      <c r="N1515">
        <v>0</v>
      </c>
    </row>
    <row r="1516" spans="1:14" x14ac:dyDescent="0.15">
      <c r="A1516" t="str">
        <f t="shared" si="26"/>
        <v>201951_100_4562342690043</v>
      </c>
      <c r="B1516">
        <v>201951</v>
      </c>
      <c r="C1516">
        <v>100</v>
      </c>
      <c r="D1516" t="s">
        <v>146</v>
      </c>
      <c r="E1516" s="9">
        <v>4562342690043</v>
      </c>
      <c r="F1516">
        <v>0</v>
      </c>
      <c r="G1516">
        <v>0</v>
      </c>
      <c r="H1516" t="s">
        <v>21</v>
      </c>
      <c r="I1516" t="s">
        <v>19</v>
      </c>
      <c r="J1516" t="s">
        <v>329</v>
      </c>
      <c r="K1516">
        <v>25</v>
      </c>
      <c r="L1516">
        <v>3</v>
      </c>
      <c r="M1516">
        <v>0</v>
      </c>
      <c r="N1516">
        <v>0</v>
      </c>
    </row>
    <row r="1517" spans="1:14" x14ac:dyDescent="0.15">
      <c r="A1517" t="str">
        <f t="shared" si="26"/>
        <v>201951_100_4562342690050</v>
      </c>
      <c r="B1517">
        <v>201951</v>
      </c>
      <c r="C1517">
        <v>100</v>
      </c>
      <c r="D1517" t="s">
        <v>146</v>
      </c>
      <c r="E1517" s="9">
        <v>4562342690050</v>
      </c>
      <c r="F1517">
        <v>0</v>
      </c>
      <c r="G1517">
        <v>0</v>
      </c>
      <c r="H1517" t="s">
        <v>22</v>
      </c>
      <c r="I1517" t="s">
        <v>19</v>
      </c>
      <c r="J1517" t="s">
        <v>329</v>
      </c>
      <c r="K1517">
        <v>17</v>
      </c>
      <c r="L1517">
        <v>1</v>
      </c>
      <c r="M1517">
        <v>0</v>
      </c>
      <c r="N1517">
        <v>0</v>
      </c>
    </row>
    <row r="1518" spans="1:14" x14ac:dyDescent="0.15">
      <c r="A1518" t="str">
        <f t="shared" si="26"/>
        <v>201951_100_4562342690067</v>
      </c>
      <c r="B1518">
        <v>201951</v>
      </c>
      <c r="C1518">
        <v>100</v>
      </c>
      <c r="D1518" t="s">
        <v>146</v>
      </c>
      <c r="E1518" s="9">
        <v>4562342690067</v>
      </c>
      <c r="F1518">
        <v>0</v>
      </c>
      <c r="G1518">
        <v>0</v>
      </c>
      <c r="H1518" t="s">
        <v>23</v>
      </c>
      <c r="I1518" t="s">
        <v>19</v>
      </c>
      <c r="J1518" t="s">
        <v>329</v>
      </c>
      <c r="K1518">
        <v>39</v>
      </c>
      <c r="L1518">
        <v>1</v>
      </c>
      <c r="M1518">
        <v>0</v>
      </c>
      <c r="N1518">
        <v>0</v>
      </c>
    </row>
    <row r="1519" spans="1:14" x14ac:dyDescent="0.15">
      <c r="A1519" t="str">
        <f t="shared" si="26"/>
        <v>201951_100_4562342690074</v>
      </c>
      <c r="B1519">
        <v>201951</v>
      </c>
      <c r="C1519">
        <v>100</v>
      </c>
      <c r="D1519" t="s">
        <v>146</v>
      </c>
      <c r="E1519" s="9">
        <v>4562342690074</v>
      </c>
      <c r="F1519">
        <v>0</v>
      </c>
      <c r="G1519">
        <v>0</v>
      </c>
      <c r="H1519" t="s">
        <v>24</v>
      </c>
      <c r="I1519" t="s">
        <v>19</v>
      </c>
      <c r="J1519" t="s">
        <v>329</v>
      </c>
      <c r="K1519">
        <v>33</v>
      </c>
      <c r="L1519">
        <v>2</v>
      </c>
      <c r="M1519">
        <v>0</v>
      </c>
      <c r="N1519">
        <v>0</v>
      </c>
    </row>
    <row r="1520" spans="1:14" x14ac:dyDescent="0.15">
      <c r="A1520" t="str">
        <f t="shared" si="26"/>
        <v>201951_100_4562342690081</v>
      </c>
      <c r="B1520">
        <v>201951</v>
      </c>
      <c r="C1520">
        <v>100</v>
      </c>
      <c r="D1520" t="s">
        <v>146</v>
      </c>
      <c r="E1520" s="9">
        <v>4562342690081</v>
      </c>
      <c r="F1520">
        <v>0</v>
      </c>
      <c r="G1520">
        <v>0</v>
      </c>
      <c r="H1520" t="s">
        <v>25</v>
      </c>
      <c r="I1520" t="s">
        <v>19</v>
      </c>
      <c r="J1520" t="s">
        <v>329</v>
      </c>
      <c r="K1520">
        <v>16</v>
      </c>
      <c r="L1520">
        <v>3</v>
      </c>
      <c r="M1520">
        <v>0</v>
      </c>
      <c r="N1520">
        <v>0</v>
      </c>
    </row>
    <row r="1521" spans="1:14" x14ac:dyDescent="0.15">
      <c r="A1521" t="str">
        <f t="shared" si="26"/>
        <v>201951_102_4562342690029</v>
      </c>
      <c r="B1521">
        <v>201951</v>
      </c>
      <c r="C1521">
        <v>102</v>
      </c>
      <c r="D1521" t="s">
        <v>147</v>
      </c>
      <c r="E1521" s="9">
        <v>4562342690029</v>
      </c>
      <c r="F1521">
        <v>0</v>
      </c>
      <c r="G1521">
        <v>0</v>
      </c>
      <c r="H1521" t="s">
        <v>18</v>
      </c>
      <c r="I1521" t="s">
        <v>19</v>
      </c>
      <c r="J1521" t="s">
        <v>329</v>
      </c>
      <c r="K1521">
        <v>48</v>
      </c>
      <c r="L1521">
        <v>3</v>
      </c>
      <c r="M1521">
        <v>0</v>
      </c>
      <c r="N1521">
        <v>0</v>
      </c>
    </row>
    <row r="1522" spans="1:14" x14ac:dyDescent="0.15">
      <c r="A1522" t="str">
        <f t="shared" si="26"/>
        <v>201951_102_4562342690036</v>
      </c>
      <c r="B1522">
        <v>201951</v>
      </c>
      <c r="C1522">
        <v>102</v>
      </c>
      <c r="D1522" t="s">
        <v>147</v>
      </c>
      <c r="E1522" s="9">
        <v>4562342690036</v>
      </c>
      <c r="F1522">
        <v>0</v>
      </c>
      <c r="G1522">
        <v>0</v>
      </c>
      <c r="H1522" t="s">
        <v>20</v>
      </c>
      <c r="I1522" t="s">
        <v>19</v>
      </c>
      <c r="J1522" t="s">
        <v>329</v>
      </c>
      <c r="K1522">
        <v>29</v>
      </c>
      <c r="L1522">
        <v>0</v>
      </c>
      <c r="M1522">
        <v>0</v>
      </c>
      <c r="N1522">
        <v>0</v>
      </c>
    </row>
    <row r="1523" spans="1:14" x14ac:dyDescent="0.15">
      <c r="A1523" t="str">
        <f t="shared" si="26"/>
        <v>201951_102_4562342690043</v>
      </c>
      <c r="B1523">
        <v>201951</v>
      </c>
      <c r="C1523">
        <v>102</v>
      </c>
      <c r="D1523" t="s">
        <v>147</v>
      </c>
      <c r="E1523" s="9">
        <v>4562342690043</v>
      </c>
      <c r="F1523">
        <v>0</v>
      </c>
      <c r="G1523">
        <v>0</v>
      </c>
      <c r="H1523" t="s">
        <v>21</v>
      </c>
      <c r="I1523" t="s">
        <v>19</v>
      </c>
      <c r="J1523" t="s">
        <v>329</v>
      </c>
      <c r="K1523">
        <v>84</v>
      </c>
      <c r="L1523">
        <v>3</v>
      </c>
      <c r="M1523">
        <v>0</v>
      </c>
      <c r="N1523">
        <v>0</v>
      </c>
    </row>
    <row r="1524" spans="1:14" x14ac:dyDescent="0.15">
      <c r="A1524" t="str">
        <f t="shared" si="26"/>
        <v>201951_102_4562342690050</v>
      </c>
      <c r="B1524">
        <v>201951</v>
      </c>
      <c r="C1524">
        <v>102</v>
      </c>
      <c r="D1524" t="s">
        <v>147</v>
      </c>
      <c r="E1524" s="9">
        <v>4562342690050</v>
      </c>
      <c r="F1524">
        <v>0</v>
      </c>
      <c r="G1524">
        <v>0</v>
      </c>
      <c r="H1524" t="s">
        <v>22</v>
      </c>
      <c r="I1524" t="s">
        <v>19</v>
      </c>
      <c r="J1524" t="s">
        <v>329</v>
      </c>
      <c r="K1524">
        <v>39</v>
      </c>
      <c r="L1524">
        <v>1</v>
      </c>
      <c r="M1524">
        <v>0</v>
      </c>
      <c r="N1524">
        <v>0</v>
      </c>
    </row>
    <row r="1525" spans="1:14" x14ac:dyDescent="0.15">
      <c r="A1525" t="str">
        <f t="shared" si="26"/>
        <v>201951_102_4562342690067</v>
      </c>
      <c r="B1525">
        <v>201951</v>
      </c>
      <c r="C1525">
        <v>102</v>
      </c>
      <c r="D1525" t="s">
        <v>147</v>
      </c>
      <c r="E1525" s="9">
        <v>4562342690067</v>
      </c>
      <c r="F1525">
        <v>0</v>
      </c>
      <c r="G1525">
        <v>0</v>
      </c>
      <c r="H1525" t="s">
        <v>23</v>
      </c>
      <c r="I1525" t="s">
        <v>19</v>
      </c>
      <c r="J1525" t="s">
        <v>329</v>
      </c>
      <c r="K1525">
        <v>121</v>
      </c>
      <c r="L1525">
        <v>3</v>
      </c>
      <c r="M1525">
        <v>0</v>
      </c>
      <c r="N1525">
        <v>0</v>
      </c>
    </row>
    <row r="1526" spans="1:14" x14ac:dyDescent="0.15">
      <c r="A1526" t="str">
        <f t="shared" si="26"/>
        <v>201951_102_4562342690074</v>
      </c>
      <c r="B1526">
        <v>201951</v>
      </c>
      <c r="C1526">
        <v>102</v>
      </c>
      <c r="D1526" t="s">
        <v>147</v>
      </c>
      <c r="E1526" s="9">
        <v>4562342690074</v>
      </c>
      <c r="F1526">
        <v>0</v>
      </c>
      <c r="G1526">
        <v>0</v>
      </c>
      <c r="H1526" t="s">
        <v>24</v>
      </c>
      <c r="I1526" t="s">
        <v>19</v>
      </c>
      <c r="J1526" t="s">
        <v>329</v>
      </c>
      <c r="K1526">
        <v>101</v>
      </c>
      <c r="L1526">
        <v>6</v>
      </c>
      <c r="M1526">
        <v>0</v>
      </c>
      <c r="N1526">
        <v>0</v>
      </c>
    </row>
    <row r="1527" spans="1:14" x14ac:dyDescent="0.15">
      <c r="A1527" t="str">
        <f t="shared" si="26"/>
        <v>201951_102_4562342690081</v>
      </c>
      <c r="B1527">
        <v>201951</v>
      </c>
      <c r="C1527">
        <v>102</v>
      </c>
      <c r="D1527" t="s">
        <v>147</v>
      </c>
      <c r="E1527" s="9">
        <v>4562342690081</v>
      </c>
      <c r="F1527">
        <v>0</v>
      </c>
      <c r="G1527">
        <v>0</v>
      </c>
      <c r="H1527" t="s">
        <v>25</v>
      </c>
      <c r="I1527" t="s">
        <v>19</v>
      </c>
      <c r="J1527" t="s">
        <v>329</v>
      </c>
      <c r="K1527">
        <v>22</v>
      </c>
      <c r="L1527">
        <v>1</v>
      </c>
      <c r="M1527">
        <v>0</v>
      </c>
      <c r="N1527">
        <v>0</v>
      </c>
    </row>
    <row r="1528" spans="1:14" x14ac:dyDescent="0.15">
      <c r="A1528" t="str">
        <f t="shared" si="26"/>
        <v>201951_120_4562342690029</v>
      </c>
      <c r="B1528">
        <v>201951</v>
      </c>
      <c r="C1528">
        <v>120</v>
      </c>
      <c r="D1528" t="s">
        <v>148</v>
      </c>
      <c r="E1528" s="9">
        <v>4562342690029</v>
      </c>
      <c r="F1528">
        <v>0</v>
      </c>
      <c r="G1528">
        <v>0</v>
      </c>
      <c r="H1528" t="s">
        <v>18</v>
      </c>
      <c r="I1528" t="s">
        <v>19</v>
      </c>
      <c r="J1528" t="s">
        <v>329</v>
      </c>
      <c r="K1528">
        <v>30</v>
      </c>
      <c r="L1528">
        <v>2</v>
      </c>
      <c r="M1528">
        <v>0</v>
      </c>
      <c r="N1528">
        <v>0</v>
      </c>
    </row>
    <row r="1529" spans="1:14" x14ac:dyDescent="0.15">
      <c r="A1529" t="str">
        <f t="shared" si="26"/>
        <v>201951_120_4562342690036</v>
      </c>
      <c r="B1529">
        <v>201951</v>
      </c>
      <c r="C1529">
        <v>120</v>
      </c>
      <c r="D1529" t="s">
        <v>148</v>
      </c>
      <c r="E1529" s="9">
        <v>4562342690036</v>
      </c>
      <c r="F1529">
        <v>0</v>
      </c>
      <c r="G1529">
        <v>0</v>
      </c>
      <c r="H1529" t="s">
        <v>20</v>
      </c>
      <c r="I1529" t="s">
        <v>19</v>
      </c>
      <c r="J1529" t="s">
        <v>329</v>
      </c>
      <c r="K1529">
        <v>19</v>
      </c>
      <c r="L1529">
        <v>1</v>
      </c>
      <c r="M1529">
        <v>0</v>
      </c>
      <c r="N1529">
        <v>0</v>
      </c>
    </row>
    <row r="1530" spans="1:14" x14ac:dyDescent="0.15">
      <c r="A1530" t="str">
        <f t="shared" si="26"/>
        <v>201951_120_4562342690043</v>
      </c>
      <c r="B1530">
        <v>201951</v>
      </c>
      <c r="C1530">
        <v>120</v>
      </c>
      <c r="D1530" t="s">
        <v>148</v>
      </c>
      <c r="E1530" s="9">
        <v>4562342690043</v>
      </c>
      <c r="F1530">
        <v>0</v>
      </c>
      <c r="G1530">
        <v>0</v>
      </c>
      <c r="H1530" t="s">
        <v>21</v>
      </c>
      <c r="I1530" t="s">
        <v>19</v>
      </c>
      <c r="J1530" t="s">
        <v>329</v>
      </c>
      <c r="K1530">
        <v>39</v>
      </c>
      <c r="L1530">
        <v>2</v>
      </c>
      <c r="M1530">
        <v>0</v>
      </c>
      <c r="N1530">
        <v>0</v>
      </c>
    </row>
    <row r="1531" spans="1:14" x14ac:dyDescent="0.15">
      <c r="A1531" t="str">
        <f t="shared" si="26"/>
        <v>201951_120_4562342690050</v>
      </c>
      <c r="B1531">
        <v>201951</v>
      </c>
      <c r="C1531">
        <v>120</v>
      </c>
      <c r="D1531" t="s">
        <v>148</v>
      </c>
      <c r="E1531" s="9">
        <v>4562342690050</v>
      </c>
      <c r="F1531">
        <v>0</v>
      </c>
      <c r="G1531">
        <v>0</v>
      </c>
      <c r="H1531" t="s">
        <v>22</v>
      </c>
      <c r="I1531" t="s">
        <v>19</v>
      </c>
      <c r="J1531" t="s">
        <v>329</v>
      </c>
      <c r="K1531">
        <v>17</v>
      </c>
      <c r="L1531">
        <v>1</v>
      </c>
      <c r="M1531">
        <v>0</v>
      </c>
      <c r="N1531">
        <v>0</v>
      </c>
    </row>
    <row r="1532" spans="1:14" x14ac:dyDescent="0.15">
      <c r="A1532" t="str">
        <f t="shared" si="26"/>
        <v>201951_120_4562342690067</v>
      </c>
      <c r="B1532">
        <v>201951</v>
      </c>
      <c r="C1532">
        <v>120</v>
      </c>
      <c r="D1532" t="s">
        <v>148</v>
      </c>
      <c r="E1532" s="9">
        <v>4562342690067</v>
      </c>
      <c r="F1532">
        <v>0</v>
      </c>
      <c r="G1532">
        <v>0</v>
      </c>
      <c r="H1532" t="s">
        <v>23</v>
      </c>
      <c r="I1532" t="s">
        <v>19</v>
      </c>
      <c r="J1532" t="s">
        <v>329</v>
      </c>
      <c r="K1532">
        <v>43</v>
      </c>
      <c r="L1532">
        <v>3</v>
      </c>
      <c r="M1532">
        <v>0</v>
      </c>
      <c r="N1532">
        <v>0</v>
      </c>
    </row>
    <row r="1533" spans="1:14" x14ac:dyDescent="0.15">
      <c r="A1533" t="str">
        <f t="shared" si="26"/>
        <v>201951_120_4562342690074</v>
      </c>
      <c r="B1533">
        <v>201951</v>
      </c>
      <c r="C1533">
        <v>120</v>
      </c>
      <c r="D1533" t="s">
        <v>148</v>
      </c>
      <c r="E1533" s="9">
        <v>4562342690074</v>
      </c>
      <c r="F1533">
        <v>0</v>
      </c>
      <c r="G1533">
        <v>0</v>
      </c>
      <c r="H1533" t="s">
        <v>24</v>
      </c>
      <c r="I1533" t="s">
        <v>19</v>
      </c>
      <c r="J1533" t="s">
        <v>329</v>
      </c>
      <c r="K1533">
        <v>40</v>
      </c>
      <c r="L1533">
        <v>2</v>
      </c>
      <c r="M1533">
        <v>0</v>
      </c>
      <c r="N1533">
        <v>0</v>
      </c>
    </row>
    <row r="1534" spans="1:14" x14ac:dyDescent="0.15">
      <c r="A1534" t="str">
        <f t="shared" si="26"/>
        <v>201951_120_4562342690081</v>
      </c>
      <c r="B1534">
        <v>201951</v>
      </c>
      <c r="C1534">
        <v>120</v>
      </c>
      <c r="D1534" t="s">
        <v>148</v>
      </c>
      <c r="E1534" s="9">
        <v>4562342690081</v>
      </c>
      <c r="F1534">
        <v>0</v>
      </c>
      <c r="G1534">
        <v>0</v>
      </c>
      <c r="H1534" t="s">
        <v>25</v>
      </c>
      <c r="I1534" t="s">
        <v>19</v>
      </c>
      <c r="J1534" t="s">
        <v>329</v>
      </c>
      <c r="K1534">
        <v>17</v>
      </c>
      <c r="L1534">
        <v>1</v>
      </c>
      <c r="M1534">
        <v>0</v>
      </c>
      <c r="N1534">
        <v>0</v>
      </c>
    </row>
    <row r="1535" spans="1:14" x14ac:dyDescent="0.15">
      <c r="A1535" t="str">
        <f t="shared" si="26"/>
        <v>201951_122_4562342690029</v>
      </c>
      <c r="B1535">
        <v>201951</v>
      </c>
      <c r="C1535">
        <v>122</v>
      </c>
      <c r="D1535" t="s">
        <v>149</v>
      </c>
      <c r="E1535" s="9">
        <v>4562342690029</v>
      </c>
      <c r="F1535">
        <v>0</v>
      </c>
      <c r="G1535">
        <v>0</v>
      </c>
      <c r="H1535" t="s">
        <v>18</v>
      </c>
      <c r="I1535" t="s">
        <v>19</v>
      </c>
      <c r="J1535" t="s">
        <v>329</v>
      </c>
      <c r="K1535">
        <v>35</v>
      </c>
      <c r="L1535">
        <v>1</v>
      </c>
      <c r="M1535">
        <v>0</v>
      </c>
      <c r="N1535">
        <v>0</v>
      </c>
    </row>
    <row r="1536" spans="1:14" x14ac:dyDescent="0.15">
      <c r="A1536" t="str">
        <f t="shared" si="26"/>
        <v>201951_122_4562342690036</v>
      </c>
      <c r="B1536">
        <v>201951</v>
      </c>
      <c r="C1536">
        <v>122</v>
      </c>
      <c r="D1536" t="s">
        <v>149</v>
      </c>
      <c r="E1536" s="9">
        <v>4562342690036</v>
      </c>
      <c r="F1536">
        <v>0</v>
      </c>
      <c r="G1536">
        <v>0</v>
      </c>
      <c r="H1536" t="s">
        <v>20</v>
      </c>
      <c r="I1536" t="s">
        <v>19</v>
      </c>
      <c r="J1536" t="s">
        <v>329</v>
      </c>
      <c r="K1536">
        <v>20</v>
      </c>
      <c r="L1536">
        <v>0</v>
      </c>
      <c r="M1536">
        <v>0</v>
      </c>
      <c r="N1536">
        <v>0</v>
      </c>
    </row>
    <row r="1537" spans="1:14" x14ac:dyDescent="0.15">
      <c r="A1537" t="str">
        <f t="shared" si="26"/>
        <v>201951_122_4562342690043</v>
      </c>
      <c r="B1537">
        <v>201951</v>
      </c>
      <c r="C1537">
        <v>122</v>
      </c>
      <c r="D1537" t="s">
        <v>149</v>
      </c>
      <c r="E1537" s="9">
        <v>4562342690043</v>
      </c>
      <c r="F1537">
        <v>0</v>
      </c>
      <c r="G1537">
        <v>0</v>
      </c>
      <c r="H1537" t="s">
        <v>21</v>
      </c>
      <c r="I1537" t="s">
        <v>19</v>
      </c>
      <c r="J1537" t="s">
        <v>329</v>
      </c>
      <c r="K1537">
        <v>46</v>
      </c>
      <c r="L1537">
        <v>0</v>
      </c>
      <c r="M1537">
        <v>0</v>
      </c>
      <c r="N1537">
        <v>0</v>
      </c>
    </row>
    <row r="1538" spans="1:14" x14ac:dyDescent="0.15">
      <c r="A1538" t="str">
        <f t="shared" si="26"/>
        <v>201951_122_4562342690050</v>
      </c>
      <c r="B1538">
        <v>201951</v>
      </c>
      <c r="C1538">
        <v>122</v>
      </c>
      <c r="D1538" t="s">
        <v>149</v>
      </c>
      <c r="E1538" s="9">
        <v>4562342690050</v>
      </c>
      <c r="F1538">
        <v>0</v>
      </c>
      <c r="G1538">
        <v>0</v>
      </c>
      <c r="H1538" t="s">
        <v>22</v>
      </c>
      <c r="I1538" t="s">
        <v>19</v>
      </c>
      <c r="J1538" t="s">
        <v>329</v>
      </c>
      <c r="K1538">
        <v>18</v>
      </c>
      <c r="L1538">
        <v>0</v>
      </c>
      <c r="M1538">
        <v>0</v>
      </c>
      <c r="N1538">
        <v>0</v>
      </c>
    </row>
    <row r="1539" spans="1:14" x14ac:dyDescent="0.15">
      <c r="A1539" t="str">
        <f t="shared" si="26"/>
        <v>201951_122_4562342690067</v>
      </c>
      <c r="B1539">
        <v>201951</v>
      </c>
      <c r="C1539">
        <v>122</v>
      </c>
      <c r="D1539" t="s">
        <v>149</v>
      </c>
      <c r="E1539" s="9">
        <v>4562342690067</v>
      </c>
      <c r="F1539">
        <v>0</v>
      </c>
      <c r="G1539">
        <v>0</v>
      </c>
      <c r="H1539" t="s">
        <v>23</v>
      </c>
      <c r="I1539" t="s">
        <v>19</v>
      </c>
      <c r="J1539" t="s">
        <v>329</v>
      </c>
      <c r="K1539">
        <v>46</v>
      </c>
      <c r="L1539">
        <v>1</v>
      </c>
      <c r="M1539">
        <v>0</v>
      </c>
      <c r="N1539">
        <v>0</v>
      </c>
    </row>
    <row r="1540" spans="1:14" x14ac:dyDescent="0.15">
      <c r="A1540" t="str">
        <f t="shared" si="26"/>
        <v>201951_122_4562342690074</v>
      </c>
      <c r="B1540">
        <v>201951</v>
      </c>
      <c r="C1540">
        <v>122</v>
      </c>
      <c r="D1540" t="s">
        <v>149</v>
      </c>
      <c r="E1540" s="9">
        <v>4562342690074</v>
      </c>
      <c r="F1540">
        <v>0</v>
      </c>
      <c r="G1540">
        <v>0</v>
      </c>
      <c r="H1540" t="s">
        <v>24</v>
      </c>
      <c r="I1540" t="s">
        <v>19</v>
      </c>
      <c r="J1540" t="s">
        <v>329</v>
      </c>
      <c r="K1540">
        <v>35</v>
      </c>
      <c r="L1540">
        <v>3</v>
      </c>
      <c r="M1540">
        <v>0</v>
      </c>
      <c r="N1540">
        <v>0</v>
      </c>
    </row>
    <row r="1541" spans="1:14" x14ac:dyDescent="0.15">
      <c r="A1541" t="str">
        <f t="shared" si="26"/>
        <v>201951_122_4562342690081</v>
      </c>
      <c r="B1541">
        <v>201951</v>
      </c>
      <c r="C1541">
        <v>122</v>
      </c>
      <c r="D1541" t="s">
        <v>149</v>
      </c>
      <c r="E1541" s="9">
        <v>4562342690081</v>
      </c>
      <c r="F1541">
        <v>0</v>
      </c>
      <c r="G1541">
        <v>0</v>
      </c>
      <c r="H1541" t="s">
        <v>25</v>
      </c>
      <c r="I1541" t="s">
        <v>19</v>
      </c>
      <c r="J1541" t="s">
        <v>329</v>
      </c>
      <c r="K1541">
        <v>20</v>
      </c>
      <c r="L1541">
        <v>0</v>
      </c>
      <c r="M1541">
        <v>0</v>
      </c>
      <c r="N1541">
        <v>0</v>
      </c>
    </row>
    <row r="1542" spans="1:14" x14ac:dyDescent="0.15">
      <c r="A1542" t="str">
        <f t="shared" si="26"/>
        <v>201951_126_4562342690029</v>
      </c>
      <c r="B1542">
        <v>201951</v>
      </c>
      <c r="C1542">
        <v>126</v>
      </c>
      <c r="D1542" t="s">
        <v>150</v>
      </c>
      <c r="E1542" s="9">
        <v>4562342690029</v>
      </c>
      <c r="F1542">
        <v>0</v>
      </c>
      <c r="G1542">
        <v>0</v>
      </c>
      <c r="H1542" t="s">
        <v>18</v>
      </c>
      <c r="I1542" t="s">
        <v>19</v>
      </c>
      <c r="J1542" t="s">
        <v>329</v>
      </c>
      <c r="K1542">
        <v>36</v>
      </c>
      <c r="L1542">
        <v>2</v>
      </c>
      <c r="M1542">
        <v>0</v>
      </c>
      <c r="N1542">
        <v>0</v>
      </c>
    </row>
    <row r="1543" spans="1:14" x14ac:dyDescent="0.15">
      <c r="A1543" t="str">
        <f t="shared" si="26"/>
        <v>201951_126_4562342690036</v>
      </c>
      <c r="B1543">
        <v>201951</v>
      </c>
      <c r="C1543">
        <v>126</v>
      </c>
      <c r="D1543" t="s">
        <v>150</v>
      </c>
      <c r="E1543" s="9">
        <v>4562342690036</v>
      </c>
      <c r="F1543">
        <v>0</v>
      </c>
      <c r="G1543">
        <v>0</v>
      </c>
      <c r="H1543" t="s">
        <v>20</v>
      </c>
      <c r="I1543" t="s">
        <v>19</v>
      </c>
      <c r="J1543" t="s">
        <v>329</v>
      </c>
      <c r="K1543">
        <v>20</v>
      </c>
      <c r="L1543">
        <v>0</v>
      </c>
      <c r="M1543">
        <v>0</v>
      </c>
      <c r="N1543">
        <v>0</v>
      </c>
    </row>
    <row r="1544" spans="1:14" x14ac:dyDescent="0.15">
      <c r="A1544" t="str">
        <f t="shared" si="26"/>
        <v>201951_126_4562342690043</v>
      </c>
      <c r="B1544">
        <v>201951</v>
      </c>
      <c r="C1544">
        <v>126</v>
      </c>
      <c r="D1544" t="s">
        <v>150</v>
      </c>
      <c r="E1544" s="9">
        <v>4562342690043</v>
      </c>
      <c r="F1544">
        <v>0</v>
      </c>
      <c r="G1544">
        <v>0</v>
      </c>
      <c r="H1544" t="s">
        <v>21</v>
      </c>
      <c r="I1544" t="s">
        <v>19</v>
      </c>
      <c r="J1544" t="s">
        <v>329</v>
      </c>
      <c r="K1544">
        <v>46</v>
      </c>
      <c r="L1544">
        <v>0</v>
      </c>
      <c r="M1544">
        <v>0</v>
      </c>
      <c r="N1544">
        <v>0</v>
      </c>
    </row>
    <row r="1545" spans="1:14" x14ac:dyDescent="0.15">
      <c r="A1545" t="str">
        <f t="shared" si="26"/>
        <v>201951_126_4562342690050</v>
      </c>
      <c r="B1545">
        <v>201951</v>
      </c>
      <c r="C1545">
        <v>126</v>
      </c>
      <c r="D1545" t="s">
        <v>150</v>
      </c>
      <c r="E1545" s="9">
        <v>4562342690050</v>
      </c>
      <c r="F1545">
        <v>0</v>
      </c>
      <c r="G1545">
        <v>0</v>
      </c>
      <c r="H1545" t="s">
        <v>22</v>
      </c>
      <c r="I1545" t="s">
        <v>19</v>
      </c>
      <c r="J1545" t="s">
        <v>329</v>
      </c>
      <c r="K1545">
        <v>19</v>
      </c>
      <c r="L1545">
        <v>1</v>
      </c>
      <c r="M1545">
        <v>0</v>
      </c>
      <c r="N1545">
        <v>0</v>
      </c>
    </row>
    <row r="1546" spans="1:14" x14ac:dyDescent="0.15">
      <c r="A1546" t="str">
        <f t="shared" si="26"/>
        <v>201951_126_4562342690067</v>
      </c>
      <c r="B1546">
        <v>201951</v>
      </c>
      <c r="C1546">
        <v>126</v>
      </c>
      <c r="D1546" t="s">
        <v>150</v>
      </c>
      <c r="E1546" s="9">
        <v>4562342690067</v>
      </c>
      <c r="F1546">
        <v>0</v>
      </c>
      <c r="G1546">
        <v>0</v>
      </c>
      <c r="H1546" t="s">
        <v>23</v>
      </c>
      <c r="I1546" t="s">
        <v>19</v>
      </c>
      <c r="J1546" t="s">
        <v>329</v>
      </c>
      <c r="K1546">
        <v>49</v>
      </c>
      <c r="L1546">
        <v>0</v>
      </c>
      <c r="M1546">
        <v>0</v>
      </c>
      <c r="N1546">
        <v>0</v>
      </c>
    </row>
    <row r="1547" spans="1:14" x14ac:dyDescent="0.15">
      <c r="A1547" t="str">
        <f t="shared" si="26"/>
        <v>201951_126_4562342690074</v>
      </c>
      <c r="B1547">
        <v>201951</v>
      </c>
      <c r="C1547">
        <v>126</v>
      </c>
      <c r="D1547" t="s">
        <v>150</v>
      </c>
      <c r="E1547" s="9">
        <v>4562342690074</v>
      </c>
      <c r="F1547">
        <v>0</v>
      </c>
      <c r="G1547">
        <v>0</v>
      </c>
      <c r="H1547" t="s">
        <v>24</v>
      </c>
      <c r="I1547" t="s">
        <v>19</v>
      </c>
      <c r="J1547" t="s">
        <v>329</v>
      </c>
      <c r="K1547">
        <v>40</v>
      </c>
      <c r="L1547">
        <v>5</v>
      </c>
      <c r="M1547">
        <v>0</v>
      </c>
      <c r="N1547">
        <v>0</v>
      </c>
    </row>
    <row r="1548" spans="1:14" x14ac:dyDescent="0.15">
      <c r="A1548" t="str">
        <f t="shared" si="26"/>
        <v>201951_126_4562342690081</v>
      </c>
      <c r="B1548">
        <v>201951</v>
      </c>
      <c r="C1548">
        <v>126</v>
      </c>
      <c r="D1548" t="s">
        <v>150</v>
      </c>
      <c r="E1548" s="9">
        <v>4562342690081</v>
      </c>
      <c r="F1548">
        <v>0</v>
      </c>
      <c r="G1548">
        <v>0</v>
      </c>
      <c r="H1548" t="s">
        <v>25</v>
      </c>
      <c r="I1548" t="s">
        <v>19</v>
      </c>
      <c r="J1548" t="s">
        <v>329</v>
      </c>
      <c r="K1548">
        <v>12</v>
      </c>
      <c r="L1548">
        <v>3</v>
      </c>
      <c r="M1548">
        <v>0</v>
      </c>
      <c r="N1548">
        <v>0</v>
      </c>
    </row>
    <row r="1549" spans="1:14" x14ac:dyDescent="0.15">
      <c r="A1549" t="str">
        <f t="shared" si="26"/>
        <v>201951_128_4562342690029</v>
      </c>
      <c r="B1549">
        <v>201951</v>
      </c>
      <c r="C1549">
        <v>128</v>
      </c>
      <c r="D1549" t="s">
        <v>151</v>
      </c>
      <c r="E1549" s="9">
        <v>4562342690029</v>
      </c>
      <c r="F1549">
        <v>0</v>
      </c>
      <c r="G1549">
        <v>0</v>
      </c>
      <c r="H1549" t="s">
        <v>18</v>
      </c>
      <c r="I1549" t="s">
        <v>19</v>
      </c>
      <c r="J1549" t="s">
        <v>329</v>
      </c>
      <c r="K1549">
        <v>34</v>
      </c>
      <c r="L1549">
        <v>2</v>
      </c>
      <c r="M1549">
        <v>0</v>
      </c>
      <c r="N1549">
        <v>0</v>
      </c>
    </row>
    <row r="1550" spans="1:14" x14ac:dyDescent="0.15">
      <c r="A1550" t="str">
        <f t="shared" si="26"/>
        <v>201951_128_4562342690036</v>
      </c>
      <c r="B1550">
        <v>201951</v>
      </c>
      <c r="C1550">
        <v>128</v>
      </c>
      <c r="D1550" t="s">
        <v>151</v>
      </c>
      <c r="E1550" s="9">
        <v>4562342690036</v>
      </c>
      <c r="F1550">
        <v>0</v>
      </c>
      <c r="G1550">
        <v>0</v>
      </c>
      <c r="H1550" t="s">
        <v>20</v>
      </c>
      <c r="I1550" t="s">
        <v>19</v>
      </c>
      <c r="J1550" t="s">
        <v>329</v>
      </c>
      <c r="K1550">
        <v>18</v>
      </c>
      <c r="L1550">
        <v>1</v>
      </c>
      <c r="M1550">
        <v>0</v>
      </c>
      <c r="N1550">
        <v>0</v>
      </c>
    </row>
    <row r="1551" spans="1:14" x14ac:dyDescent="0.15">
      <c r="A1551" t="str">
        <f t="shared" si="26"/>
        <v>201951_128_4562342690043</v>
      </c>
      <c r="B1551">
        <v>201951</v>
      </c>
      <c r="C1551">
        <v>128</v>
      </c>
      <c r="D1551" t="s">
        <v>151</v>
      </c>
      <c r="E1551" s="9">
        <v>4562342690043</v>
      </c>
      <c r="F1551">
        <v>0</v>
      </c>
      <c r="G1551">
        <v>0</v>
      </c>
      <c r="H1551" t="s">
        <v>21</v>
      </c>
      <c r="I1551" t="s">
        <v>19</v>
      </c>
      <c r="J1551" t="s">
        <v>329</v>
      </c>
      <c r="K1551">
        <v>43</v>
      </c>
      <c r="L1551">
        <v>1</v>
      </c>
      <c r="M1551">
        <v>0</v>
      </c>
      <c r="N1551">
        <v>0</v>
      </c>
    </row>
    <row r="1552" spans="1:14" x14ac:dyDescent="0.15">
      <c r="A1552" t="str">
        <f t="shared" si="26"/>
        <v>201951_128_4562342690050</v>
      </c>
      <c r="B1552">
        <v>201951</v>
      </c>
      <c r="C1552">
        <v>128</v>
      </c>
      <c r="D1552" t="s">
        <v>151</v>
      </c>
      <c r="E1552" s="9">
        <v>4562342690050</v>
      </c>
      <c r="F1552">
        <v>0</v>
      </c>
      <c r="G1552">
        <v>0</v>
      </c>
      <c r="H1552" t="s">
        <v>22</v>
      </c>
      <c r="I1552" t="s">
        <v>19</v>
      </c>
      <c r="J1552" t="s">
        <v>329</v>
      </c>
      <c r="K1552">
        <v>16</v>
      </c>
      <c r="L1552">
        <v>1</v>
      </c>
      <c r="M1552">
        <v>0</v>
      </c>
      <c r="N1552">
        <v>0</v>
      </c>
    </row>
    <row r="1553" spans="1:14" x14ac:dyDescent="0.15">
      <c r="A1553" t="str">
        <f t="shared" si="26"/>
        <v>201951_128_4562342690067</v>
      </c>
      <c r="B1553">
        <v>201951</v>
      </c>
      <c r="C1553">
        <v>128</v>
      </c>
      <c r="D1553" t="s">
        <v>151</v>
      </c>
      <c r="E1553" s="9">
        <v>4562342690067</v>
      </c>
      <c r="F1553">
        <v>0</v>
      </c>
      <c r="G1553">
        <v>0</v>
      </c>
      <c r="H1553" t="s">
        <v>23</v>
      </c>
      <c r="I1553" t="s">
        <v>19</v>
      </c>
      <c r="J1553" t="s">
        <v>329</v>
      </c>
      <c r="K1553">
        <v>46</v>
      </c>
      <c r="L1553">
        <v>0</v>
      </c>
      <c r="M1553">
        <v>0</v>
      </c>
      <c r="N1553">
        <v>0</v>
      </c>
    </row>
    <row r="1554" spans="1:14" x14ac:dyDescent="0.15">
      <c r="A1554" t="str">
        <f t="shared" si="26"/>
        <v>201951_128_4562342690074</v>
      </c>
      <c r="B1554">
        <v>201951</v>
      </c>
      <c r="C1554">
        <v>128</v>
      </c>
      <c r="D1554" t="s">
        <v>151</v>
      </c>
      <c r="E1554" s="9">
        <v>4562342690074</v>
      </c>
      <c r="F1554">
        <v>0</v>
      </c>
      <c r="G1554">
        <v>0</v>
      </c>
      <c r="H1554" t="s">
        <v>24</v>
      </c>
      <c r="I1554" t="s">
        <v>19</v>
      </c>
      <c r="J1554" t="s">
        <v>329</v>
      </c>
      <c r="K1554">
        <v>39</v>
      </c>
      <c r="L1554">
        <v>0</v>
      </c>
      <c r="M1554">
        <v>0</v>
      </c>
      <c r="N1554">
        <v>0</v>
      </c>
    </row>
    <row r="1555" spans="1:14" x14ac:dyDescent="0.15">
      <c r="A1555" t="str">
        <f t="shared" si="26"/>
        <v>201951_128_4562342690081</v>
      </c>
      <c r="B1555">
        <v>201951</v>
      </c>
      <c r="C1555">
        <v>128</v>
      </c>
      <c r="D1555" t="s">
        <v>151</v>
      </c>
      <c r="E1555" s="9">
        <v>4562342690081</v>
      </c>
      <c r="F1555">
        <v>0</v>
      </c>
      <c r="G1555">
        <v>0</v>
      </c>
      <c r="H1555" t="s">
        <v>25</v>
      </c>
      <c r="I1555" t="s">
        <v>19</v>
      </c>
      <c r="J1555" t="s">
        <v>329</v>
      </c>
      <c r="K1555">
        <v>18</v>
      </c>
      <c r="L1555">
        <v>0</v>
      </c>
      <c r="M1555">
        <v>0</v>
      </c>
      <c r="N1555">
        <v>0</v>
      </c>
    </row>
    <row r="1556" spans="1:14" x14ac:dyDescent="0.15">
      <c r="A1556" t="str">
        <f t="shared" si="26"/>
        <v>201951_157_4562342690029</v>
      </c>
      <c r="B1556">
        <v>201951</v>
      </c>
      <c r="C1556">
        <v>157</v>
      </c>
      <c r="D1556" t="s">
        <v>152</v>
      </c>
      <c r="E1556" s="9">
        <v>4562342690029</v>
      </c>
      <c r="F1556">
        <v>0</v>
      </c>
      <c r="G1556">
        <v>0</v>
      </c>
      <c r="H1556" t="s">
        <v>18</v>
      </c>
      <c r="I1556" t="s">
        <v>19</v>
      </c>
      <c r="J1556" t="s">
        <v>329</v>
      </c>
      <c r="K1556">
        <v>23</v>
      </c>
      <c r="L1556">
        <v>5</v>
      </c>
      <c r="M1556">
        <v>0</v>
      </c>
      <c r="N1556">
        <v>0</v>
      </c>
    </row>
    <row r="1557" spans="1:14" x14ac:dyDescent="0.15">
      <c r="A1557" t="str">
        <f t="shared" si="26"/>
        <v>201951_157_4562342690036</v>
      </c>
      <c r="B1557">
        <v>201951</v>
      </c>
      <c r="C1557">
        <v>157</v>
      </c>
      <c r="D1557" t="s">
        <v>152</v>
      </c>
      <c r="E1557" s="9">
        <v>4562342690036</v>
      </c>
      <c r="F1557">
        <v>0</v>
      </c>
      <c r="G1557">
        <v>0</v>
      </c>
      <c r="H1557" t="s">
        <v>20</v>
      </c>
      <c r="I1557" t="s">
        <v>19</v>
      </c>
      <c r="J1557" t="s">
        <v>329</v>
      </c>
      <c r="K1557">
        <v>14</v>
      </c>
      <c r="L1557">
        <v>1</v>
      </c>
      <c r="M1557">
        <v>0</v>
      </c>
      <c r="N1557">
        <v>0</v>
      </c>
    </row>
    <row r="1558" spans="1:14" x14ac:dyDescent="0.15">
      <c r="A1558" t="str">
        <f t="shared" si="26"/>
        <v>201951_157_4562342690043</v>
      </c>
      <c r="B1558">
        <v>201951</v>
      </c>
      <c r="C1558">
        <v>157</v>
      </c>
      <c r="D1558" t="s">
        <v>152</v>
      </c>
      <c r="E1558" s="9">
        <v>4562342690043</v>
      </c>
      <c r="F1558">
        <v>0</v>
      </c>
      <c r="G1558">
        <v>0</v>
      </c>
      <c r="H1558" t="s">
        <v>21</v>
      </c>
      <c r="I1558" t="s">
        <v>19</v>
      </c>
      <c r="J1558" t="s">
        <v>329</v>
      </c>
      <c r="K1558">
        <v>26</v>
      </c>
      <c r="L1558">
        <v>6</v>
      </c>
      <c r="M1558">
        <v>0</v>
      </c>
      <c r="N1558">
        <v>0</v>
      </c>
    </row>
    <row r="1559" spans="1:14" x14ac:dyDescent="0.15">
      <c r="A1559" t="str">
        <f t="shared" si="26"/>
        <v>201951_157_4562342690050</v>
      </c>
      <c r="B1559">
        <v>201951</v>
      </c>
      <c r="C1559">
        <v>157</v>
      </c>
      <c r="D1559" t="s">
        <v>152</v>
      </c>
      <c r="E1559" s="9">
        <v>4562342690050</v>
      </c>
      <c r="F1559">
        <v>0</v>
      </c>
      <c r="G1559">
        <v>0</v>
      </c>
      <c r="H1559" t="s">
        <v>22</v>
      </c>
      <c r="I1559" t="s">
        <v>19</v>
      </c>
      <c r="J1559" t="s">
        <v>329</v>
      </c>
      <c r="K1559">
        <v>18</v>
      </c>
      <c r="L1559">
        <v>0</v>
      </c>
      <c r="M1559">
        <v>0</v>
      </c>
      <c r="N1559">
        <v>0</v>
      </c>
    </row>
    <row r="1560" spans="1:14" x14ac:dyDescent="0.15">
      <c r="A1560" t="str">
        <f t="shared" si="26"/>
        <v>201951_157_4562342690067</v>
      </c>
      <c r="B1560">
        <v>201951</v>
      </c>
      <c r="C1560">
        <v>157</v>
      </c>
      <c r="D1560" t="s">
        <v>152</v>
      </c>
      <c r="E1560" s="9">
        <v>4562342690067</v>
      </c>
      <c r="F1560">
        <v>0</v>
      </c>
      <c r="G1560">
        <v>0</v>
      </c>
      <c r="H1560" t="s">
        <v>23</v>
      </c>
      <c r="I1560" t="s">
        <v>19</v>
      </c>
      <c r="J1560" t="s">
        <v>329</v>
      </c>
      <c r="K1560">
        <v>43</v>
      </c>
      <c r="L1560">
        <v>3</v>
      </c>
      <c r="M1560">
        <v>0</v>
      </c>
      <c r="N1560">
        <v>0</v>
      </c>
    </row>
    <row r="1561" spans="1:14" x14ac:dyDescent="0.15">
      <c r="A1561" t="str">
        <f t="shared" ref="A1561:A1624" si="27">B1561&amp;"_"&amp;C1561&amp;"_"&amp;E1561</f>
        <v>201951_157_4562342690074</v>
      </c>
      <c r="B1561">
        <v>201951</v>
      </c>
      <c r="C1561">
        <v>157</v>
      </c>
      <c r="D1561" t="s">
        <v>152</v>
      </c>
      <c r="E1561" s="9">
        <v>4562342690074</v>
      </c>
      <c r="F1561">
        <v>0</v>
      </c>
      <c r="G1561">
        <v>0</v>
      </c>
      <c r="H1561" t="s">
        <v>24</v>
      </c>
      <c r="I1561" t="s">
        <v>19</v>
      </c>
      <c r="J1561" t="s">
        <v>329</v>
      </c>
      <c r="K1561">
        <v>28</v>
      </c>
      <c r="L1561">
        <v>5</v>
      </c>
      <c r="M1561">
        <v>0</v>
      </c>
      <c r="N1561">
        <v>0</v>
      </c>
    </row>
    <row r="1562" spans="1:14" x14ac:dyDescent="0.15">
      <c r="A1562" t="str">
        <f t="shared" si="27"/>
        <v>201951_157_4562342690081</v>
      </c>
      <c r="B1562">
        <v>201951</v>
      </c>
      <c r="C1562">
        <v>157</v>
      </c>
      <c r="D1562" t="s">
        <v>152</v>
      </c>
      <c r="E1562" s="9">
        <v>4562342690081</v>
      </c>
      <c r="F1562">
        <v>0</v>
      </c>
      <c r="G1562">
        <v>0</v>
      </c>
      <c r="H1562" t="s">
        <v>25</v>
      </c>
      <c r="I1562" t="s">
        <v>19</v>
      </c>
      <c r="J1562" t="s">
        <v>329</v>
      </c>
      <c r="K1562">
        <v>18</v>
      </c>
      <c r="L1562">
        <v>0</v>
      </c>
      <c r="M1562">
        <v>0</v>
      </c>
      <c r="N1562">
        <v>0</v>
      </c>
    </row>
    <row r="1563" spans="1:14" x14ac:dyDescent="0.15">
      <c r="A1563" t="str">
        <f t="shared" si="27"/>
        <v>201951_170_4562342690029</v>
      </c>
      <c r="B1563">
        <v>201951</v>
      </c>
      <c r="C1563">
        <v>170</v>
      </c>
      <c r="D1563" t="s">
        <v>153</v>
      </c>
      <c r="E1563" s="9">
        <v>4562342690029</v>
      </c>
      <c r="F1563">
        <v>0</v>
      </c>
      <c r="G1563">
        <v>0</v>
      </c>
      <c r="H1563" t="s">
        <v>18</v>
      </c>
      <c r="I1563" t="s">
        <v>19</v>
      </c>
      <c r="J1563" t="s">
        <v>329</v>
      </c>
      <c r="K1563">
        <v>31</v>
      </c>
      <c r="L1563">
        <v>0</v>
      </c>
      <c r="M1563">
        <v>0</v>
      </c>
      <c r="N1563">
        <v>0</v>
      </c>
    </row>
    <row r="1564" spans="1:14" x14ac:dyDescent="0.15">
      <c r="A1564" t="str">
        <f t="shared" si="27"/>
        <v>201951_170_4562342690036</v>
      </c>
      <c r="B1564">
        <v>201951</v>
      </c>
      <c r="C1564">
        <v>170</v>
      </c>
      <c r="D1564" t="s">
        <v>153</v>
      </c>
      <c r="E1564" s="9">
        <v>4562342690036</v>
      </c>
      <c r="F1564">
        <v>0</v>
      </c>
      <c r="G1564">
        <v>0</v>
      </c>
      <c r="H1564" t="s">
        <v>20</v>
      </c>
      <c r="I1564" t="s">
        <v>19</v>
      </c>
      <c r="J1564" t="s">
        <v>329</v>
      </c>
      <c r="K1564">
        <v>16</v>
      </c>
      <c r="L1564">
        <v>3</v>
      </c>
      <c r="M1564">
        <v>0</v>
      </c>
      <c r="N1564">
        <v>0</v>
      </c>
    </row>
    <row r="1565" spans="1:14" x14ac:dyDescent="0.15">
      <c r="A1565" t="str">
        <f t="shared" si="27"/>
        <v>201951_170_4562342690043</v>
      </c>
      <c r="B1565">
        <v>201951</v>
      </c>
      <c r="C1565">
        <v>170</v>
      </c>
      <c r="D1565" t="s">
        <v>153</v>
      </c>
      <c r="E1565" s="9">
        <v>4562342690043</v>
      </c>
      <c r="F1565">
        <v>0</v>
      </c>
      <c r="G1565">
        <v>0</v>
      </c>
      <c r="H1565" t="s">
        <v>21</v>
      </c>
      <c r="I1565" t="s">
        <v>19</v>
      </c>
      <c r="J1565" t="s">
        <v>329</v>
      </c>
      <c r="K1565">
        <v>40</v>
      </c>
      <c r="L1565">
        <v>3</v>
      </c>
      <c r="M1565">
        <v>0</v>
      </c>
      <c r="N1565">
        <v>0</v>
      </c>
    </row>
    <row r="1566" spans="1:14" x14ac:dyDescent="0.15">
      <c r="A1566" t="str">
        <f t="shared" si="27"/>
        <v>201951_170_4562342690050</v>
      </c>
      <c r="B1566">
        <v>201951</v>
      </c>
      <c r="C1566">
        <v>170</v>
      </c>
      <c r="D1566" t="s">
        <v>153</v>
      </c>
      <c r="E1566" s="9">
        <v>4562342690050</v>
      </c>
      <c r="F1566">
        <v>0</v>
      </c>
      <c r="G1566">
        <v>0</v>
      </c>
      <c r="H1566" t="s">
        <v>22</v>
      </c>
      <c r="I1566" t="s">
        <v>19</v>
      </c>
      <c r="J1566" t="s">
        <v>329</v>
      </c>
      <c r="K1566">
        <v>16</v>
      </c>
      <c r="L1566">
        <v>0</v>
      </c>
      <c r="M1566">
        <v>0</v>
      </c>
      <c r="N1566">
        <v>0</v>
      </c>
    </row>
    <row r="1567" spans="1:14" x14ac:dyDescent="0.15">
      <c r="A1567" t="str">
        <f t="shared" si="27"/>
        <v>201951_170_4562342690067</v>
      </c>
      <c r="B1567">
        <v>201951</v>
      </c>
      <c r="C1567">
        <v>170</v>
      </c>
      <c r="D1567" t="s">
        <v>153</v>
      </c>
      <c r="E1567" s="9">
        <v>4562342690067</v>
      </c>
      <c r="F1567">
        <v>0</v>
      </c>
      <c r="G1567">
        <v>0</v>
      </c>
      <c r="H1567" t="s">
        <v>23</v>
      </c>
      <c r="I1567" t="s">
        <v>19</v>
      </c>
      <c r="J1567" t="s">
        <v>329</v>
      </c>
      <c r="K1567">
        <v>45</v>
      </c>
      <c r="L1567">
        <v>1</v>
      </c>
      <c r="M1567">
        <v>0</v>
      </c>
      <c r="N1567">
        <v>0</v>
      </c>
    </row>
    <row r="1568" spans="1:14" x14ac:dyDescent="0.15">
      <c r="A1568" t="str">
        <f t="shared" si="27"/>
        <v>201951_170_4562342690074</v>
      </c>
      <c r="B1568">
        <v>201951</v>
      </c>
      <c r="C1568">
        <v>170</v>
      </c>
      <c r="D1568" t="s">
        <v>153</v>
      </c>
      <c r="E1568" s="9">
        <v>4562342690074</v>
      </c>
      <c r="F1568">
        <v>0</v>
      </c>
      <c r="G1568">
        <v>0</v>
      </c>
      <c r="H1568" t="s">
        <v>24</v>
      </c>
      <c r="I1568" t="s">
        <v>19</v>
      </c>
      <c r="J1568" t="s">
        <v>329</v>
      </c>
      <c r="K1568">
        <v>35</v>
      </c>
      <c r="L1568">
        <v>5</v>
      </c>
      <c r="M1568">
        <v>0</v>
      </c>
      <c r="N1568">
        <v>0</v>
      </c>
    </row>
    <row r="1569" spans="1:14" x14ac:dyDescent="0.15">
      <c r="A1569" t="str">
        <f t="shared" si="27"/>
        <v>201951_170_4562342690081</v>
      </c>
      <c r="B1569">
        <v>201951</v>
      </c>
      <c r="C1569">
        <v>170</v>
      </c>
      <c r="D1569" t="s">
        <v>153</v>
      </c>
      <c r="E1569" s="9">
        <v>4562342690081</v>
      </c>
      <c r="F1569">
        <v>0</v>
      </c>
      <c r="G1569">
        <v>0</v>
      </c>
      <c r="H1569" t="s">
        <v>25</v>
      </c>
      <c r="I1569" t="s">
        <v>19</v>
      </c>
      <c r="J1569" t="s">
        <v>329</v>
      </c>
      <c r="K1569">
        <v>19</v>
      </c>
      <c r="L1569">
        <v>0</v>
      </c>
      <c r="M1569">
        <v>0</v>
      </c>
      <c r="N1569">
        <v>0</v>
      </c>
    </row>
    <row r="1570" spans="1:14" x14ac:dyDescent="0.15">
      <c r="A1570" t="str">
        <f t="shared" si="27"/>
        <v>201951_184_4562342690029</v>
      </c>
      <c r="B1570">
        <v>201951</v>
      </c>
      <c r="C1570">
        <v>184</v>
      </c>
      <c r="D1570" t="s">
        <v>154</v>
      </c>
      <c r="E1570" s="9">
        <v>4562342690029</v>
      </c>
      <c r="F1570">
        <v>0</v>
      </c>
      <c r="G1570">
        <v>0</v>
      </c>
      <c r="H1570" t="s">
        <v>18</v>
      </c>
      <c r="I1570" t="s">
        <v>19</v>
      </c>
      <c r="J1570" t="s">
        <v>329</v>
      </c>
      <c r="K1570">
        <v>40</v>
      </c>
      <c r="L1570">
        <v>0</v>
      </c>
      <c r="M1570">
        <v>0</v>
      </c>
      <c r="N1570">
        <v>0</v>
      </c>
    </row>
    <row r="1571" spans="1:14" x14ac:dyDescent="0.15">
      <c r="A1571" t="str">
        <f t="shared" si="27"/>
        <v>201951_184_4562342690036</v>
      </c>
      <c r="B1571">
        <v>201951</v>
      </c>
      <c r="C1571">
        <v>184</v>
      </c>
      <c r="D1571" t="s">
        <v>154</v>
      </c>
      <c r="E1571" s="9">
        <v>4562342690036</v>
      </c>
      <c r="F1571">
        <v>0</v>
      </c>
      <c r="G1571">
        <v>0</v>
      </c>
      <c r="H1571" t="s">
        <v>20</v>
      </c>
      <c r="I1571" t="s">
        <v>19</v>
      </c>
      <c r="J1571" t="s">
        <v>329</v>
      </c>
      <c r="K1571">
        <v>19</v>
      </c>
      <c r="L1571">
        <v>0</v>
      </c>
      <c r="M1571">
        <v>0</v>
      </c>
      <c r="N1571">
        <v>0</v>
      </c>
    </row>
    <row r="1572" spans="1:14" x14ac:dyDescent="0.15">
      <c r="A1572" t="str">
        <f t="shared" si="27"/>
        <v>201951_184_4562342690043</v>
      </c>
      <c r="B1572">
        <v>201951</v>
      </c>
      <c r="C1572">
        <v>184</v>
      </c>
      <c r="D1572" t="s">
        <v>154</v>
      </c>
      <c r="E1572" s="9">
        <v>4562342690043</v>
      </c>
      <c r="F1572">
        <v>0</v>
      </c>
      <c r="G1572">
        <v>0</v>
      </c>
      <c r="H1572" t="s">
        <v>21</v>
      </c>
      <c r="I1572" t="s">
        <v>19</v>
      </c>
      <c r="J1572" t="s">
        <v>329</v>
      </c>
      <c r="K1572">
        <v>46</v>
      </c>
      <c r="L1572">
        <v>1</v>
      </c>
      <c r="M1572">
        <v>0</v>
      </c>
      <c r="N1572">
        <v>0</v>
      </c>
    </row>
    <row r="1573" spans="1:14" x14ac:dyDescent="0.15">
      <c r="A1573" t="str">
        <f t="shared" si="27"/>
        <v>201951_184_4562342690050</v>
      </c>
      <c r="B1573">
        <v>201951</v>
      </c>
      <c r="C1573">
        <v>184</v>
      </c>
      <c r="D1573" t="s">
        <v>154</v>
      </c>
      <c r="E1573" s="9">
        <v>4562342690050</v>
      </c>
      <c r="F1573">
        <v>0</v>
      </c>
      <c r="G1573">
        <v>0</v>
      </c>
      <c r="H1573" t="s">
        <v>22</v>
      </c>
      <c r="I1573" t="s">
        <v>19</v>
      </c>
      <c r="J1573" t="s">
        <v>329</v>
      </c>
      <c r="K1573">
        <v>20</v>
      </c>
      <c r="L1573">
        <v>0</v>
      </c>
      <c r="M1573">
        <v>0</v>
      </c>
      <c r="N1573">
        <v>0</v>
      </c>
    </row>
    <row r="1574" spans="1:14" x14ac:dyDescent="0.15">
      <c r="A1574" t="str">
        <f t="shared" si="27"/>
        <v>201951_184_4562342690067</v>
      </c>
      <c r="B1574">
        <v>201951</v>
      </c>
      <c r="C1574">
        <v>184</v>
      </c>
      <c r="D1574" t="s">
        <v>154</v>
      </c>
      <c r="E1574" s="9">
        <v>4562342690067</v>
      </c>
      <c r="F1574">
        <v>0</v>
      </c>
      <c r="G1574">
        <v>0</v>
      </c>
      <c r="H1574" t="s">
        <v>23</v>
      </c>
      <c r="I1574" t="s">
        <v>19</v>
      </c>
      <c r="J1574" t="s">
        <v>329</v>
      </c>
      <c r="K1574">
        <v>46</v>
      </c>
      <c r="L1574">
        <v>2</v>
      </c>
      <c r="M1574">
        <v>0</v>
      </c>
      <c r="N1574">
        <v>0</v>
      </c>
    </row>
    <row r="1575" spans="1:14" x14ac:dyDescent="0.15">
      <c r="A1575" t="str">
        <f t="shared" si="27"/>
        <v>201951_184_4562342690074</v>
      </c>
      <c r="B1575">
        <v>201951</v>
      </c>
      <c r="C1575">
        <v>184</v>
      </c>
      <c r="D1575" t="s">
        <v>154</v>
      </c>
      <c r="E1575" s="9">
        <v>4562342690074</v>
      </c>
      <c r="F1575">
        <v>0</v>
      </c>
      <c r="G1575">
        <v>0</v>
      </c>
      <c r="H1575" t="s">
        <v>24</v>
      </c>
      <c r="I1575" t="s">
        <v>19</v>
      </c>
      <c r="J1575" t="s">
        <v>329</v>
      </c>
      <c r="K1575">
        <v>41</v>
      </c>
      <c r="L1575">
        <v>2</v>
      </c>
      <c r="M1575">
        <v>0</v>
      </c>
      <c r="N1575">
        <v>0</v>
      </c>
    </row>
    <row r="1576" spans="1:14" x14ac:dyDescent="0.15">
      <c r="A1576" t="str">
        <f t="shared" si="27"/>
        <v>201951_184_4562342690081</v>
      </c>
      <c r="B1576">
        <v>201951</v>
      </c>
      <c r="C1576">
        <v>184</v>
      </c>
      <c r="D1576" t="s">
        <v>154</v>
      </c>
      <c r="E1576" s="9">
        <v>4562342690081</v>
      </c>
      <c r="F1576">
        <v>0</v>
      </c>
      <c r="G1576">
        <v>0</v>
      </c>
      <c r="H1576" t="s">
        <v>25</v>
      </c>
      <c r="I1576" t="s">
        <v>19</v>
      </c>
      <c r="J1576" t="s">
        <v>329</v>
      </c>
      <c r="K1576">
        <v>17</v>
      </c>
      <c r="L1576">
        <v>0</v>
      </c>
      <c r="M1576">
        <v>0</v>
      </c>
      <c r="N1576">
        <v>0</v>
      </c>
    </row>
    <row r="1577" spans="1:14" x14ac:dyDescent="0.15">
      <c r="A1577" t="str">
        <f t="shared" si="27"/>
        <v>201951_231_4562342690029</v>
      </c>
      <c r="B1577">
        <v>201951</v>
      </c>
      <c r="C1577">
        <v>231</v>
      </c>
      <c r="D1577" t="s">
        <v>155</v>
      </c>
      <c r="E1577" s="9">
        <v>4562342690029</v>
      </c>
      <c r="F1577">
        <v>0</v>
      </c>
      <c r="G1577">
        <v>0</v>
      </c>
      <c r="H1577" t="s">
        <v>18</v>
      </c>
      <c r="I1577" t="s">
        <v>19</v>
      </c>
      <c r="J1577" t="s">
        <v>329</v>
      </c>
      <c r="K1577">
        <v>37</v>
      </c>
      <c r="L1577">
        <v>1</v>
      </c>
      <c r="M1577">
        <v>0</v>
      </c>
      <c r="N1577">
        <v>0</v>
      </c>
    </row>
    <row r="1578" spans="1:14" x14ac:dyDescent="0.15">
      <c r="A1578" t="str">
        <f t="shared" si="27"/>
        <v>201951_231_4562342690036</v>
      </c>
      <c r="B1578">
        <v>201951</v>
      </c>
      <c r="C1578">
        <v>231</v>
      </c>
      <c r="D1578" t="s">
        <v>155</v>
      </c>
      <c r="E1578" s="9">
        <v>4562342690036</v>
      </c>
      <c r="F1578">
        <v>0</v>
      </c>
      <c r="G1578">
        <v>0</v>
      </c>
      <c r="H1578" t="s">
        <v>20</v>
      </c>
      <c r="I1578" t="s">
        <v>19</v>
      </c>
      <c r="J1578" t="s">
        <v>329</v>
      </c>
      <c r="K1578">
        <v>14</v>
      </c>
      <c r="L1578">
        <v>1</v>
      </c>
      <c r="M1578">
        <v>0</v>
      </c>
      <c r="N1578">
        <v>0</v>
      </c>
    </row>
    <row r="1579" spans="1:14" x14ac:dyDescent="0.15">
      <c r="A1579" t="str">
        <f t="shared" si="27"/>
        <v>201951_231_4562342690043</v>
      </c>
      <c r="B1579">
        <v>201951</v>
      </c>
      <c r="C1579">
        <v>231</v>
      </c>
      <c r="D1579" t="s">
        <v>155</v>
      </c>
      <c r="E1579" s="9">
        <v>4562342690043</v>
      </c>
      <c r="F1579">
        <v>0</v>
      </c>
      <c r="G1579">
        <v>0</v>
      </c>
      <c r="H1579" t="s">
        <v>21</v>
      </c>
      <c r="I1579" t="s">
        <v>19</v>
      </c>
      <c r="J1579" t="s">
        <v>329</v>
      </c>
      <c r="K1579">
        <v>36</v>
      </c>
      <c r="L1579">
        <v>3</v>
      </c>
      <c r="M1579">
        <v>0</v>
      </c>
      <c r="N1579">
        <v>0</v>
      </c>
    </row>
    <row r="1580" spans="1:14" x14ac:dyDescent="0.15">
      <c r="A1580" t="str">
        <f t="shared" si="27"/>
        <v>201951_231_4562342690050</v>
      </c>
      <c r="B1580">
        <v>201951</v>
      </c>
      <c r="C1580">
        <v>231</v>
      </c>
      <c r="D1580" t="s">
        <v>155</v>
      </c>
      <c r="E1580" s="9">
        <v>4562342690050</v>
      </c>
      <c r="F1580">
        <v>0</v>
      </c>
      <c r="G1580">
        <v>0</v>
      </c>
      <c r="H1580" t="s">
        <v>22</v>
      </c>
      <c r="I1580" t="s">
        <v>19</v>
      </c>
      <c r="J1580" t="s">
        <v>329</v>
      </c>
      <c r="K1580">
        <v>16</v>
      </c>
      <c r="L1580">
        <v>0</v>
      </c>
      <c r="M1580">
        <v>0</v>
      </c>
      <c r="N1580">
        <v>0</v>
      </c>
    </row>
    <row r="1581" spans="1:14" x14ac:dyDescent="0.15">
      <c r="A1581" t="str">
        <f t="shared" si="27"/>
        <v>201951_231_4562342690067</v>
      </c>
      <c r="B1581">
        <v>201951</v>
      </c>
      <c r="C1581">
        <v>231</v>
      </c>
      <c r="D1581" t="s">
        <v>155</v>
      </c>
      <c r="E1581" s="9">
        <v>4562342690067</v>
      </c>
      <c r="F1581">
        <v>0</v>
      </c>
      <c r="G1581">
        <v>0</v>
      </c>
      <c r="H1581" t="s">
        <v>23</v>
      </c>
      <c r="I1581" t="s">
        <v>19</v>
      </c>
      <c r="J1581" t="s">
        <v>329</v>
      </c>
      <c r="K1581">
        <v>44</v>
      </c>
      <c r="L1581">
        <v>0</v>
      </c>
      <c r="M1581">
        <v>0</v>
      </c>
      <c r="N1581">
        <v>0</v>
      </c>
    </row>
    <row r="1582" spans="1:14" x14ac:dyDescent="0.15">
      <c r="A1582" t="str">
        <f t="shared" si="27"/>
        <v>201951_231_4562342690074</v>
      </c>
      <c r="B1582">
        <v>201951</v>
      </c>
      <c r="C1582">
        <v>231</v>
      </c>
      <c r="D1582" t="s">
        <v>155</v>
      </c>
      <c r="E1582" s="9">
        <v>4562342690074</v>
      </c>
      <c r="F1582">
        <v>0</v>
      </c>
      <c r="G1582">
        <v>0</v>
      </c>
      <c r="H1582" t="s">
        <v>24</v>
      </c>
      <c r="I1582" t="s">
        <v>19</v>
      </c>
      <c r="J1582" t="s">
        <v>329</v>
      </c>
      <c r="K1582">
        <v>31</v>
      </c>
      <c r="L1582">
        <v>3</v>
      </c>
      <c r="M1582">
        <v>0</v>
      </c>
      <c r="N1582">
        <v>0</v>
      </c>
    </row>
    <row r="1583" spans="1:14" x14ac:dyDescent="0.15">
      <c r="A1583" t="str">
        <f t="shared" si="27"/>
        <v>201951_231_4562342690081</v>
      </c>
      <c r="B1583">
        <v>201951</v>
      </c>
      <c r="C1583">
        <v>231</v>
      </c>
      <c r="D1583" t="s">
        <v>155</v>
      </c>
      <c r="E1583" s="9">
        <v>4562342690081</v>
      </c>
      <c r="F1583">
        <v>0</v>
      </c>
      <c r="G1583">
        <v>0</v>
      </c>
      <c r="H1583" t="s">
        <v>25</v>
      </c>
      <c r="I1583" t="s">
        <v>19</v>
      </c>
      <c r="J1583" t="s">
        <v>329</v>
      </c>
      <c r="K1583">
        <v>13</v>
      </c>
      <c r="L1583">
        <v>2</v>
      </c>
      <c r="M1583">
        <v>0</v>
      </c>
      <c r="N1583">
        <v>0</v>
      </c>
    </row>
    <row r="1584" spans="1:14" x14ac:dyDescent="0.15">
      <c r="A1584" t="str">
        <f t="shared" si="27"/>
        <v>201951_238_4562342690029</v>
      </c>
      <c r="B1584">
        <v>201951</v>
      </c>
      <c r="C1584">
        <v>238</v>
      </c>
      <c r="D1584" t="s">
        <v>156</v>
      </c>
      <c r="E1584" s="9">
        <v>4562342690029</v>
      </c>
      <c r="F1584">
        <v>0</v>
      </c>
      <c r="G1584">
        <v>0</v>
      </c>
      <c r="H1584" t="s">
        <v>18</v>
      </c>
      <c r="I1584" t="s">
        <v>19</v>
      </c>
      <c r="J1584" t="s">
        <v>329</v>
      </c>
      <c r="K1584">
        <v>34</v>
      </c>
      <c r="L1584">
        <v>1</v>
      </c>
      <c r="M1584">
        <v>0</v>
      </c>
      <c r="N1584">
        <v>0</v>
      </c>
    </row>
    <row r="1585" spans="1:14" x14ac:dyDescent="0.15">
      <c r="A1585" t="str">
        <f t="shared" si="27"/>
        <v>201951_238_4562342690036</v>
      </c>
      <c r="B1585">
        <v>201951</v>
      </c>
      <c r="C1585">
        <v>238</v>
      </c>
      <c r="D1585" t="s">
        <v>156</v>
      </c>
      <c r="E1585" s="9">
        <v>4562342690036</v>
      </c>
      <c r="F1585">
        <v>0</v>
      </c>
      <c r="G1585">
        <v>0</v>
      </c>
      <c r="H1585" t="s">
        <v>20</v>
      </c>
      <c r="I1585" t="s">
        <v>19</v>
      </c>
      <c r="J1585" t="s">
        <v>329</v>
      </c>
      <c r="K1585">
        <v>17</v>
      </c>
      <c r="L1585">
        <v>1</v>
      </c>
      <c r="M1585">
        <v>0</v>
      </c>
      <c r="N1585">
        <v>0</v>
      </c>
    </row>
    <row r="1586" spans="1:14" x14ac:dyDescent="0.15">
      <c r="A1586" t="str">
        <f t="shared" si="27"/>
        <v>201951_238_4562342690043</v>
      </c>
      <c r="B1586">
        <v>201951</v>
      </c>
      <c r="C1586">
        <v>238</v>
      </c>
      <c r="D1586" t="s">
        <v>156</v>
      </c>
      <c r="E1586" s="9">
        <v>4562342690043</v>
      </c>
      <c r="F1586">
        <v>0</v>
      </c>
      <c r="G1586">
        <v>0</v>
      </c>
      <c r="H1586" t="s">
        <v>21</v>
      </c>
      <c r="I1586" t="s">
        <v>19</v>
      </c>
      <c r="J1586" t="s">
        <v>329</v>
      </c>
      <c r="K1586">
        <v>43</v>
      </c>
      <c r="L1586">
        <v>4</v>
      </c>
      <c r="M1586">
        <v>0</v>
      </c>
      <c r="N1586">
        <v>0</v>
      </c>
    </row>
    <row r="1587" spans="1:14" x14ac:dyDescent="0.15">
      <c r="A1587" t="str">
        <f t="shared" si="27"/>
        <v>201951_238_4562342690050</v>
      </c>
      <c r="B1587">
        <v>201951</v>
      </c>
      <c r="C1587">
        <v>238</v>
      </c>
      <c r="D1587" t="s">
        <v>156</v>
      </c>
      <c r="E1587" s="9">
        <v>4562342690050</v>
      </c>
      <c r="F1587">
        <v>0</v>
      </c>
      <c r="G1587">
        <v>0</v>
      </c>
      <c r="H1587" t="s">
        <v>22</v>
      </c>
      <c r="I1587" t="s">
        <v>19</v>
      </c>
      <c r="J1587" t="s">
        <v>329</v>
      </c>
      <c r="K1587">
        <v>14</v>
      </c>
      <c r="L1587">
        <v>4</v>
      </c>
      <c r="M1587">
        <v>0</v>
      </c>
      <c r="N1587">
        <v>0</v>
      </c>
    </row>
    <row r="1588" spans="1:14" x14ac:dyDescent="0.15">
      <c r="A1588" t="str">
        <f t="shared" si="27"/>
        <v>201951_238_4562342690067</v>
      </c>
      <c r="B1588">
        <v>201951</v>
      </c>
      <c r="C1588">
        <v>238</v>
      </c>
      <c r="D1588" t="s">
        <v>156</v>
      </c>
      <c r="E1588" s="9">
        <v>4562342690067</v>
      </c>
      <c r="F1588">
        <v>0</v>
      </c>
      <c r="G1588">
        <v>0</v>
      </c>
      <c r="H1588" t="s">
        <v>23</v>
      </c>
      <c r="I1588" t="s">
        <v>19</v>
      </c>
      <c r="J1588" t="s">
        <v>329</v>
      </c>
      <c r="K1588">
        <v>43</v>
      </c>
      <c r="L1588">
        <v>2</v>
      </c>
      <c r="M1588">
        <v>0</v>
      </c>
      <c r="N1588">
        <v>0</v>
      </c>
    </row>
    <row r="1589" spans="1:14" x14ac:dyDescent="0.15">
      <c r="A1589" t="str">
        <f t="shared" si="27"/>
        <v>201951_238_4562342690074</v>
      </c>
      <c r="B1589">
        <v>201951</v>
      </c>
      <c r="C1589">
        <v>238</v>
      </c>
      <c r="D1589" t="s">
        <v>156</v>
      </c>
      <c r="E1589" s="9">
        <v>4562342690074</v>
      </c>
      <c r="F1589">
        <v>0</v>
      </c>
      <c r="G1589">
        <v>0</v>
      </c>
      <c r="H1589" t="s">
        <v>24</v>
      </c>
      <c r="I1589" t="s">
        <v>19</v>
      </c>
      <c r="J1589" t="s">
        <v>329</v>
      </c>
      <c r="K1589">
        <v>46</v>
      </c>
      <c r="L1589">
        <v>2</v>
      </c>
      <c r="M1589">
        <v>0</v>
      </c>
      <c r="N1589">
        <v>0</v>
      </c>
    </row>
    <row r="1590" spans="1:14" x14ac:dyDescent="0.15">
      <c r="A1590" t="str">
        <f t="shared" si="27"/>
        <v>201951_238_4562342690081</v>
      </c>
      <c r="B1590">
        <v>201951</v>
      </c>
      <c r="C1590">
        <v>238</v>
      </c>
      <c r="D1590" t="s">
        <v>156</v>
      </c>
      <c r="E1590" s="9">
        <v>4562342690081</v>
      </c>
      <c r="F1590">
        <v>0</v>
      </c>
      <c r="G1590">
        <v>0</v>
      </c>
      <c r="H1590" t="s">
        <v>25</v>
      </c>
      <c r="I1590" t="s">
        <v>19</v>
      </c>
      <c r="J1590" t="s">
        <v>329</v>
      </c>
      <c r="K1590">
        <v>20</v>
      </c>
      <c r="L1590">
        <v>0</v>
      </c>
      <c r="M1590">
        <v>0</v>
      </c>
      <c r="N1590">
        <v>0</v>
      </c>
    </row>
    <row r="1591" spans="1:14" x14ac:dyDescent="0.15">
      <c r="A1591" t="str">
        <f t="shared" si="27"/>
        <v>201951_250_4562342690029</v>
      </c>
      <c r="B1591">
        <v>201951</v>
      </c>
      <c r="C1591">
        <v>250</v>
      </c>
      <c r="D1591" t="s">
        <v>157</v>
      </c>
      <c r="E1591" s="9">
        <v>4562342690029</v>
      </c>
      <c r="F1591">
        <v>0</v>
      </c>
      <c r="G1591">
        <v>0</v>
      </c>
      <c r="H1591" t="s">
        <v>18</v>
      </c>
      <c r="I1591" t="s">
        <v>19</v>
      </c>
      <c r="J1591" t="s">
        <v>329</v>
      </c>
      <c r="K1591">
        <v>23</v>
      </c>
      <c r="L1591">
        <v>6</v>
      </c>
      <c r="M1591">
        <v>0</v>
      </c>
      <c r="N1591">
        <v>0</v>
      </c>
    </row>
    <row r="1592" spans="1:14" x14ac:dyDescent="0.15">
      <c r="A1592" t="str">
        <f t="shared" si="27"/>
        <v>201951_250_4562342690036</v>
      </c>
      <c r="B1592">
        <v>201951</v>
      </c>
      <c r="C1592">
        <v>250</v>
      </c>
      <c r="D1592" t="s">
        <v>157</v>
      </c>
      <c r="E1592" s="9">
        <v>4562342690036</v>
      </c>
      <c r="F1592">
        <v>0</v>
      </c>
      <c r="G1592">
        <v>0</v>
      </c>
      <c r="H1592" t="s">
        <v>20</v>
      </c>
      <c r="I1592" t="s">
        <v>19</v>
      </c>
      <c r="J1592" t="s">
        <v>329</v>
      </c>
      <c r="K1592">
        <v>-4</v>
      </c>
      <c r="L1592">
        <v>1</v>
      </c>
      <c r="M1592">
        <v>0</v>
      </c>
      <c r="N1592">
        <v>0</v>
      </c>
    </row>
    <row r="1593" spans="1:14" x14ac:dyDescent="0.15">
      <c r="A1593" t="str">
        <f t="shared" si="27"/>
        <v>201951_250_4562342690043</v>
      </c>
      <c r="B1593">
        <v>201951</v>
      </c>
      <c r="C1593">
        <v>250</v>
      </c>
      <c r="D1593" t="s">
        <v>157</v>
      </c>
      <c r="E1593" s="9">
        <v>4562342690043</v>
      </c>
      <c r="F1593">
        <v>0</v>
      </c>
      <c r="G1593">
        <v>0</v>
      </c>
      <c r="H1593" t="s">
        <v>21</v>
      </c>
      <c r="I1593" t="s">
        <v>19</v>
      </c>
      <c r="J1593" t="s">
        <v>329</v>
      </c>
      <c r="K1593">
        <v>31</v>
      </c>
      <c r="L1593">
        <v>8</v>
      </c>
      <c r="M1593">
        <v>0</v>
      </c>
      <c r="N1593">
        <v>0</v>
      </c>
    </row>
    <row r="1594" spans="1:14" x14ac:dyDescent="0.15">
      <c r="A1594" t="str">
        <f t="shared" si="27"/>
        <v>201951_250_4562342690050</v>
      </c>
      <c r="B1594">
        <v>201951</v>
      </c>
      <c r="C1594">
        <v>250</v>
      </c>
      <c r="D1594" t="s">
        <v>157</v>
      </c>
      <c r="E1594" s="9">
        <v>4562342690050</v>
      </c>
      <c r="F1594">
        <v>0</v>
      </c>
      <c r="G1594">
        <v>0</v>
      </c>
      <c r="H1594" t="s">
        <v>22</v>
      </c>
      <c r="I1594" t="s">
        <v>19</v>
      </c>
      <c r="J1594" t="s">
        <v>329</v>
      </c>
      <c r="K1594">
        <v>24</v>
      </c>
      <c r="L1594">
        <v>4</v>
      </c>
      <c r="M1594">
        <v>0</v>
      </c>
      <c r="N1594">
        <v>0</v>
      </c>
    </row>
    <row r="1595" spans="1:14" x14ac:dyDescent="0.15">
      <c r="A1595" t="str">
        <f t="shared" si="27"/>
        <v>201951_250_4562342690067</v>
      </c>
      <c r="B1595">
        <v>201951</v>
      </c>
      <c r="C1595">
        <v>250</v>
      </c>
      <c r="D1595" t="s">
        <v>157</v>
      </c>
      <c r="E1595" s="9">
        <v>4562342690067</v>
      </c>
      <c r="F1595">
        <v>0</v>
      </c>
      <c r="G1595">
        <v>0</v>
      </c>
      <c r="H1595" t="s">
        <v>23</v>
      </c>
      <c r="I1595" t="s">
        <v>19</v>
      </c>
      <c r="J1595" t="s">
        <v>329</v>
      </c>
      <c r="K1595">
        <v>31</v>
      </c>
      <c r="L1595">
        <v>4</v>
      </c>
      <c r="M1595">
        <v>0</v>
      </c>
      <c r="N1595">
        <v>0</v>
      </c>
    </row>
    <row r="1596" spans="1:14" x14ac:dyDescent="0.15">
      <c r="A1596" t="str">
        <f t="shared" si="27"/>
        <v>201951_250_4562342690074</v>
      </c>
      <c r="B1596">
        <v>201951</v>
      </c>
      <c r="C1596">
        <v>250</v>
      </c>
      <c r="D1596" t="s">
        <v>157</v>
      </c>
      <c r="E1596" s="9">
        <v>4562342690074</v>
      </c>
      <c r="F1596">
        <v>0</v>
      </c>
      <c r="G1596">
        <v>0</v>
      </c>
      <c r="H1596" t="s">
        <v>24</v>
      </c>
      <c r="I1596" t="s">
        <v>19</v>
      </c>
      <c r="J1596" t="s">
        <v>329</v>
      </c>
      <c r="K1596">
        <v>33</v>
      </c>
      <c r="L1596">
        <v>4</v>
      </c>
      <c r="M1596">
        <v>0</v>
      </c>
      <c r="N1596">
        <v>0</v>
      </c>
    </row>
    <row r="1597" spans="1:14" x14ac:dyDescent="0.15">
      <c r="A1597" t="str">
        <f t="shared" si="27"/>
        <v>201951_250_4562342690081</v>
      </c>
      <c r="B1597">
        <v>201951</v>
      </c>
      <c r="C1597">
        <v>250</v>
      </c>
      <c r="D1597" t="s">
        <v>157</v>
      </c>
      <c r="E1597" s="9">
        <v>4562342690081</v>
      </c>
      <c r="F1597">
        <v>0</v>
      </c>
      <c r="G1597">
        <v>0</v>
      </c>
      <c r="H1597" t="s">
        <v>25</v>
      </c>
      <c r="I1597" t="s">
        <v>19</v>
      </c>
      <c r="J1597" t="s">
        <v>329</v>
      </c>
      <c r="K1597">
        <v>14</v>
      </c>
      <c r="L1597">
        <v>0</v>
      </c>
      <c r="M1597">
        <v>0</v>
      </c>
      <c r="N1597">
        <v>0</v>
      </c>
    </row>
    <row r="1598" spans="1:14" x14ac:dyDescent="0.15">
      <c r="A1598" t="str">
        <f t="shared" si="27"/>
        <v>201951_253_4562342690029</v>
      </c>
      <c r="B1598">
        <v>201951</v>
      </c>
      <c r="C1598">
        <v>253</v>
      </c>
      <c r="D1598" t="s">
        <v>158</v>
      </c>
      <c r="E1598" s="9">
        <v>4562342690029</v>
      </c>
      <c r="F1598">
        <v>0</v>
      </c>
      <c r="G1598">
        <v>0</v>
      </c>
      <c r="H1598" t="s">
        <v>18</v>
      </c>
      <c r="I1598" t="s">
        <v>19</v>
      </c>
      <c r="J1598" t="s">
        <v>329</v>
      </c>
      <c r="K1598">
        <v>36</v>
      </c>
      <c r="L1598">
        <v>1</v>
      </c>
      <c r="M1598">
        <v>0</v>
      </c>
      <c r="N1598">
        <v>0</v>
      </c>
    </row>
    <row r="1599" spans="1:14" x14ac:dyDescent="0.15">
      <c r="A1599" t="str">
        <f t="shared" si="27"/>
        <v>201951_253_4562342690036</v>
      </c>
      <c r="B1599">
        <v>201951</v>
      </c>
      <c r="C1599">
        <v>253</v>
      </c>
      <c r="D1599" t="s">
        <v>158</v>
      </c>
      <c r="E1599" s="9">
        <v>4562342690036</v>
      </c>
      <c r="F1599">
        <v>0</v>
      </c>
      <c r="G1599">
        <v>0</v>
      </c>
      <c r="H1599" t="s">
        <v>20</v>
      </c>
      <c r="I1599" t="s">
        <v>19</v>
      </c>
      <c r="J1599" t="s">
        <v>329</v>
      </c>
      <c r="K1599">
        <v>18</v>
      </c>
      <c r="L1599">
        <v>1</v>
      </c>
      <c r="M1599">
        <v>0</v>
      </c>
      <c r="N1599">
        <v>0</v>
      </c>
    </row>
    <row r="1600" spans="1:14" x14ac:dyDescent="0.15">
      <c r="A1600" t="str">
        <f t="shared" si="27"/>
        <v>201951_253_4562342690043</v>
      </c>
      <c r="B1600">
        <v>201951</v>
      </c>
      <c r="C1600">
        <v>253</v>
      </c>
      <c r="D1600" t="s">
        <v>158</v>
      </c>
      <c r="E1600" s="9">
        <v>4562342690043</v>
      </c>
      <c r="F1600">
        <v>0</v>
      </c>
      <c r="G1600">
        <v>0</v>
      </c>
      <c r="H1600" t="s">
        <v>21</v>
      </c>
      <c r="I1600" t="s">
        <v>19</v>
      </c>
      <c r="J1600" t="s">
        <v>329</v>
      </c>
      <c r="K1600">
        <v>40</v>
      </c>
      <c r="L1600">
        <v>4</v>
      </c>
      <c r="M1600">
        <v>0</v>
      </c>
      <c r="N1600">
        <v>0</v>
      </c>
    </row>
    <row r="1601" spans="1:14" x14ac:dyDescent="0.15">
      <c r="A1601" t="str">
        <f t="shared" si="27"/>
        <v>201951_253_4562342690050</v>
      </c>
      <c r="B1601">
        <v>201951</v>
      </c>
      <c r="C1601">
        <v>253</v>
      </c>
      <c r="D1601" t="s">
        <v>158</v>
      </c>
      <c r="E1601" s="9">
        <v>4562342690050</v>
      </c>
      <c r="F1601">
        <v>0</v>
      </c>
      <c r="G1601">
        <v>0</v>
      </c>
      <c r="H1601" t="s">
        <v>22</v>
      </c>
      <c r="I1601" t="s">
        <v>19</v>
      </c>
      <c r="J1601" t="s">
        <v>329</v>
      </c>
      <c r="K1601">
        <v>17</v>
      </c>
      <c r="L1601">
        <v>2</v>
      </c>
      <c r="M1601">
        <v>0</v>
      </c>
      <c r="N1601">
        <v>0</v>
      </c>
    </row>
    <row r="1602" spans="1:14" x14ac:dyDescent="0.15">
      <c r="A1602" t="str">
        <f t="shared" si="27"/>
        <v>201951_253_4562342690067</v>
      </c>
      <c r="B1602">
        <v>201951</v>
      </c>
      <c r="C1602">
        <v>253</v>
      </c>
      <c r="D1602" t="s">
        <v>158</v>
      </c>
      <c r="E1602" s="9">
        <v>4562342690067</v>
      </c>
      <c r="F1602">
        <v>0</v>
      </c>
      <c r="G1602">
        <v>0</v>
      </c>
      <c r="H1602" t="s">
        <v>23</v>
      </c>
      <c r="I1602" t="s">
        <v>19</v>
      </c>
      <c r="J1602" t="s">
        <v>329</v>
      </c>
      <c r="K1602">
        <v>49</v>
      </c>
      <c r="L1602">
        <v>1</v>
      </c>
      <c r="M1602">
        <v>0</v>
      </c>
      <c r="N1602">
        <v>0</v>
      </c>
    </row>
    <row r="1603" spans="1:14" x14ac:dyDescent="0.15">
      <c r="A1603" t="str">
        <f t="shared" si="27"/>
        <v>201951_253_4562342690074</v>
      </c>
      <c r="B1603">
        <v>201951</v>
      </c>
      <c r="C1603">
        <v>253</v>
      </c>
      <c r="D1603" t="s">
        <v>158</v>
      </c>
      <c r="E1603" s="9">
        <v>4562342690074</v>
      </c>
      <c r="F1603">
        <v>0</v>
      </c>
      <c r="G1603">
        <v>0</v>
      </c>
      <c r="H1603" t="s">
        <v>24</v>
      </c>
      <c r="I1603" t="s">
        <v>19</v>
      </c>
      <c r="J1603" t="s">
        <v>329</v>
      </c>
      <c r="K1603">
        <v>36</v>
      </c>
      <c r="L1603">
        <v>7</v>
      </c>
      <c r="M1603">
        <v>0</v>
      </c>
      <c r="N1603">
        <v>0</v>
      </c>
    </row>
    <row r="1604" spans="1:14" x14ac:dyDescent="0.15">
      <c r="A1604" t="str">
        <f t="shared" si="27"/>
        <v>201951_253_4562342690081</v>
      </c>
      <c r="B1604">
        <v>201951</v>
      </c>
      <c r="C1604">
        <v>253</v>
      </c>
      <c r="D1604" t="s">
        <v>158</v>
      </c>
      <c r="E1604" s="9">
        <v>4562342690081</v>
      </c>
      <c r="F1604">
        <v>0</v>
      </c>
      <c r="G1604">
        <v>0</v>
      </c>
      <c r="H1604" t="s">
        <v>25</v>
      </c>
      <c r="I1604" t="s">
        <v>19</v>
      </c>
      <c r="J1604" t="s">
        <v>329</v>
      </c>
      <c r="K1604">
        <v>16</v>
      </c>
      <c r="L1604">
        <v>3</v>
      </c>
      <c r="M1604">
        <v>0</v>
      </c>
      <c r="N1604">
        <v>0</v>
      </c>
    </row>
    <row r="1605" spans="1:14" x14ac:dyDescent="0.15">
      <c r="A1605" t="str">
        <f t="shared" si="27"/>
        <v>201951_284_4562342690029</v>
      </c>
      <c r="B1605">
        <v>201951</v>
      </c>
      <c r="C1605">
        <v>284</v>
      </c>
      <c r="D1605" t="s">
        <v>159</v>
      </c>
      <c r="E1605" s="9">
        <v>4562342690029</v>
      </c>
      <c r="F1605">
        <v>0</v>
      </c>
      <c r="G1605">
        <v>0</v>
      </c>
      <c r="H1605" t="s">
        <v>18</v>
      </c>
      <c r="I1605" t="s">
        <v>19</v>
      </c>
      <c r="J1605" t="s">
        <v>329</v>
      </c>
      <c r="K1605">
        <v>30</v>
      </c>
      <c r="L1605">
        <v>3</v>
      </c>
      <c r="M1605">
        <v>0</v>
      </c>
      <c r="N1605">
        <v>0</v>
      </c>
    </row>
    <row r="1606" spans="1:14" x14ac:dyDescent="0.15">
      <c r="A1606" t="str">
        <f t="shared" si="27"/>
        <v>201951_284_4562342690036</v>
      </c>
      <c r="B1606">
        <v>201951</v>
      </c>
      <c r="C1606">
        <v>284</v>
      </c>
      <c r="D1606" t="s">
        <v>159</v>
      </c>
      <c r="E1606" s="9">
        <v>4562342690036</v>
      </c>
      <c r="F1606">
        <v>0</v>
      </c>
      <c r="G1606">
        <v>0</v>
      </c>
      <c r="H1606" t="s">
        <v>20</v>
      </c>
      <c r="I1606" t="s">
        <v>19</v>
      </c>
      <c r="J1606" t="s">
        <v>329</v>
      </c>
      <c r="K1606">
        <v>12</v>
      </c>
      <c r="L1606">
        <v>2</v>
      </c>
      <c r="M1606">
        <v>0</v>
      </c>
      <c r="N1606">
        <v>0</v>
      </c>
    </row>
    <row r="1607" spans="1:14" x14ac:dyDescent="0.15">
      <c r="A1607" t="str">
        <f t="shared" si="27"/>
        <v>201951_284_4562342690043</v>
      </c>
      <c r="B1607">
        <v>201951</v>
      </c>
      <c r="C1607">
        <v>284</v>
      </c>
      <c r="D1607" t="s">
        <v>159</v>
      </c>
      <c r="E1607" s="9">
        <v>4562342690043</v>
      </c>
      <c r="F1607">
        <v>0</v>
      </c>
      <c r="G1607">
        <v>0</v>
      </c>
      <c r="H1607" t="s">
        <v>21</v>
      </c>
      <c r="I1607" t="s">
        <v>19</v>
      </c>
      <c r="J1607" t="s">
        <v>329</v>
      </c>
      <c r="K1607">
        <v>33</v>
      </c>
      <c r="L1607">
        <v>4</v>
      </c>
      <c r="M1607">
        <v>0</v>
      </c>
      <c r="N1607">
        <v>0</v>
      </c>
    </row>
    <row r="1608" spans="1:14" x14ac:dyDescent="0.15">
      <c r="A1608" t="str">
        <f t="shared" si="27"/>
        <v>201951_284_4562342690050</v>
      </c>
      <c r="B1608">
        <v>201951</v>
      </c>
      <c r="C1608">
        <v>284</v>
      </c>
      <c r="D1608" t="s">
        <v>159</v>
      </c>
      <c r="E1608" s="9">
        <v>4562342690050</v>
      </c>
      <c r="F1608">
        <v>0</v>
      </c>
      <c r="G1608">
        <v>0</v>
      </c>
      <c r="H1608" t="s">
        <v>22</v>
      </c>
      <c r="I1608" t="s">
        <v>19</v>
      </c>
      <c r="J1608" t="s">
        <v>329</v>
      </c>
      <c r="K1608">
        <v>14</v>
      </c>
      <c r="L1608">
        <v>1</v>
      </c>
      <c r="M1608">
        <v>0</v>
      </c>
      <c r="N1608">
        <v>0</v>
      </c>
    </row>
    <row r="1609" spans="1:14" x14ac:dyDescent="0.15">
      <c r="A1609" t="str">
        <f t="shared" si="27"/>
        <v>201951_284_4562342690067</v>
      </c>
      <c r="B1609">
        <v>201951</v>
      </c>
      <c r="C1609">
        <v>284</v>
      </c>
      <c r="D1609" t="s">
        <v>159</v>
      </c>
      <c r="E1609" s="9">
        <v>4562342690067</v>
      </c>
      <c r="F1609">
        <v>0</v>
      </c>
      <c r="G1609">
        <v>0</v>
      </c>
      <c r="H1609" t="s">
        <v>23</v>
      </c>
      <c r="I1609" t="s">
        <v>19</v>
      </c>
      <c r="J1609" t="s">
        <v>329</v>
      </c>
      <c r="K1609">
        <v>47</v>
      </c>
      <c r="L1609">
        <v>1</v>
      </c>
      <c r="M1609">
        <v>0</v>
      </c>
      <c r="N1609">
        <v>0</v>
      </c>
    </row>
    <row r="1610" spans="1:14" x14ac:dyDescent="0.15">
      <c r="A1610" t="str">
        <f t="shared" si="27"/>
        <v>201951_284_4562342690074</v>
      </c>
      <c r="B1610">
        <v>201951</v>
      </c>
      <c r="C1610">
        <v>284</v>
      </c>
      <c r="D1610" t="s">
        <v>159</v>
      </c>
      <c r="E1610" s="9">
        <v>4562342690074</v>
      </c>
      <c r="F1610">
        <v>0</v>
      </c>
      <c r="G1610">
        <v>0</v>
      </c>
      <c r="H1610" t="s">
        <v>24</v>
      </c>
      <c r="I1610" t="s">
        <v>19</v>
      </c>
      <c r="J1610" t="s">
        <v>329</v>
      </c>
      <c r="K1610">
        <v>21</v>
      </c>
      <c r="L1610">
        <v>13</v>
      </c>
      <c r="M1610">
        <v>0</v>
      </c>
      <c r="N1610">
        <v>0</v>
      </c>
    </row>
    <row r="1611" spans="1:14" x14ac:dyDescent="0.15">
      <c r="A1611" t="str">
        <f t="shared" si="27"/>
        <v>201951_284_4562342690081</v>
      </c>
      <c r="B1611">
        <v>201951</v>
      </c>
      <c r="C1611">
        <v>284</v>
      </c>
      <c r="D1611" t="s">
        <v>159</v>
      </c>
      <c r="E1611" s="9">
        <v>4562342690081</v>
      </c>
      <c r="F1611">
        <v>0</v>
      </c>
      <c r="G1611">
        <v>0</v>
      </c>
      <c r="H1611" t="s">
        <v>25</v>
      </c>
      <c r="I1611" t="s">
        <v>19</v>
      </c>
      <c r="J1611" t="s">
        <v>329</v>
      </c>
      <c r="K1611">
        <v>13</v>
      </c>
      <c r="L1611">
        <v>1</v>
      </c>
      <c r="M1611">
        <v>0</v>
      </c>
      <c r="N1611">
        <v>0</v>
      </c>
    </row>
    <row r="1612" spans="1:14" x14ac:dyDescent="0.15">
      <c r="A1612" t="str">
        <f t="shared" si="27"/>
        <v>201951_298_4562342690029</v>
      </c>
      <c r="B1612">
        <v>201951</v>
      </c>
      <c r="C1612">
        <v>298</v>
      </c>
      <c r="D1612" t="s">
        <v>160</v>
      </c>
      <c r="E1612" s="9">
        <v>4562342690029</v>
      </c>
      <c r="F1612">
        <v>0</v>
      </c>
      <c r="G1612">
        <v>0</v>
      </c>
      <c r="H1612" t="s">
        <v>18</v>
      </c>
      <c r="I1612" t="s">
        <v>19</v>
      </c>
      <c r="J1612" t="s">
        <v>329</v>
      </c>
      <c r="K1612">
        <v>33</v>
      </c>
      <c r="L1612">
        <v>6</v>
      </c>
      <c r="M1612">
        <v>0</v>
      </c>
      <c r="N1612">
        <v>0</v>
      </c>
    </row>
    <row r="1613" spans="1:14" x14ac:dyDescent="0.15">
      <c r="A1613" t="str">
        <f t="shared" si="27"/>
        <v>201951_298_4562342690036</v>
      </c>
      <c r="B1613">
        <v>201951</v>
      </c>
      <c r="C1613">
        <v>298</v>
      </c>
      <c r="D1613" t="s">
        <v>160</v>
      </c>
      <c r="E1613" s="9">
        <v>4562342690036</v>
      </c>
      <c r="F1613">
        <v>0</v>
      </c>
      <c r="G1613">
        <v>0</v>
      </c>
      <c r="H1613" t="s">
        <v>20</v>
      </c>
      <c r="I1613" t="s">
        <v>19</v>
      </c>
      <c r="J1613" t="s">
        <v>329</v>
      </c>
      <c r="K1613">
        <v>17</v>
      </c>
      <c r="L1613">
        <v>1</v>
      </c>
      <c r="M1613">
        <v>0</v>
      </c>
      <c r="N1613">
        <v>0</v>
      </c>
    </row>
    <row r="1614" spans="1:14" x14ac:dyDescent="0.15">
      <c r="A1614" t="str">
        <f t="shared" si="27"/>
        <v>201951_298_4562342690043</v>
      </c>
      <c r="B1614">
        <v>201951</v>
      </c>
      <c r="C1614">
        <v>298</v>
      </c>
      <c r="D1614" t="s">
        <v>160</v>
      </c>
      <c r="E1614" s="9">
        <v>4562342690043</v>
      </c>
      <c r="F1614">
        <v>0</v>
      </c>
      <c r="G1614">
        <v>0</v>
      </c>
      <c r="H1614" t="s">
        <v>21</v>
      </c>
      <c r="I1614" t="s">
        <v>19</v>
      </c>
      <c r="J1614" t="s">
        <v>329</v>
      </c>
      <c r="K1614">
        <v>46</v>
      </c>
      <c r="L1614">
        <v>0</v>
      </c>
      <c r="M1614">
        <v>0</v>
      </c>
      <c r="N1614">
        <v>0</v>
      </c>
    </row>
    <row r="1615" spans="1:14" x14ac:dyDescent="0.15">
      <c r="A1615" t="str">
        <f t="shared" si="27"/>
        <v>201951_298_4562342690050</v>
      </c>
      <c r="B1615">
        <v>201951</v>
      </c>
      <c r="C1615">
        <v>298</v>
      </c>
      <c r="D1615" t="s">
        <v>160</v>
      </c>
      <c r="E1615" s="9">
        <v>4562342690050</v>
      </c>
      <c r="F1615">
        <v>0</v>
      </c>
      <c r="G1615">
        <v>0</v>
      </c>
      <c r="H1615" t="s">
        <v>22</v>
      </c>
      <c r="I1615" t="s">
        <v>19</v>
      </c>
      <c r="J1615" t="s">
        <v>329</v>
      </c>
      <c r="K1615">
        <v>19</v>
      </c>
      <c r="L1615">
        <v>0</v>
      </c>
      <c r="M1615">
        <v>0</v>
      </c>
      <c r="N1615">
        <v>0</v>
      </c>
    </row>
    <row r="1616" spans="1:14" x14ac:dyDescent="0.15">
      <c r="A1616" t="str">
        <f t="shared" si="27"/>
        <v>201951_298_4562342690067</v>
      </c>
      <c r="B1616">
        <v>201951</v>
      </c>
      <c r="C1616">
        <v>298</v>
      </c>
      <c r="D1616" t="s">
        <v>160</v>
      </c>
      <c r="E1616" s="9">
        <v>4562342690067</v>
      </c>
      <c r="F1616">
        <v>0</v>
      </c>
      <c r="G1616">
        <v>0</v>
      </c>
      <c r="H1616" t="s">
        <v>23</v>
      </c>
      <c r="I1616" t="s">
        <v>19</v>
      </c>
      <c r="J1616" t="s">
        <v>329</v>
      </c>
      <c r="K1616">
        <v>48</v>
      </c>
      <c r="L1616">
        <v>2</v>
      </c>
      <c r="M1616">
        <v>0</v>
      </c>
      <c r="N1616">
        <v>0</v>
      </c>
    </row>
    <row r="1617" spans="1:14" x14ac:dyDescent="0.15">
      <c r="A1617" t="str">
        <f t="shared" si="27"/>
        <v>201951_298_4562342690074</v>
      </c>
      <c r="B1617">
        <v>201951</v>
      </c>
      <c r="C1617">
        <v>298</v>
      </c>
      <c r="D1617" t="s">
        <v>160</v>
      </c>
      <c r="E1617" s="9">
        <v>4562342690074</v>
      </c>
      <c r="F1617">
        <v>0</v>
      </c>
      <c r="G1617">
        <v>0</v>
      </c>
      <c r="H1617" t="s">
        <v>24</v>
      </c>
      <c r="I1617" t="s">
        <v>19</v>
      </c>
      <c r="J1617" t="s">
        <v>329</v>
      </c>
      <c r="K1617">
        <v>39</v>
      </c>
      <c r="L1617">
        <v>7</v>
      </c>
      <c r="M1617">
        <v>0</v>
      </c>
      <c r="N1617">
        <v>0</v>
      </c>
    </row>
    <row r="1618" spans="1:14" x14ac:dyDescent="0.15">
      <c r="A1618" t="str">
        <f t="shared" si="27"/>
        <v>201951_298_4562342690081</v>
      </c>
      <c r="B1618">
        <v>201951</v>
      </c>
      <c r="C1618">
        <v>298</v>
      </c>
      <c r="D1618" t="s">
        <v>160</v>
      </c>
      <c r="E1618" s="9">
        <v>4562342690081</v>
      </c>
      <c r="F1618">
        <v>0</v>
      </c>
      <c r="G1618">
        <v>0</v>
      </c>
      <c r="H1618" t="s">
        <v>25</v>
      </c>
      <c r="I1618" t="s">
        <v>19</v>
      </c>
      <c r="J1618" t="s">
        <v>329</v>
      </c>
      <c r="K1618">
        <v>18</v>
      </c>
      <c r="L1618">
        <v>1</v>
      </c>
      <c r="M1618">
        <v>0</v>
      </c>
      <c r="N1618">
        <v>0</v>
      </c>
    </row>
    <row r="1619" spans="1:14" x14ac:dyDescent="0.15">
      <c r="A1619" t="str">
        <f t="shared" si="27"/>
        <v>201951_319_4562342690029</v>
      </c>
      <c r="B1619">
        <v>201951</v>
      </c>
      <c r="C1619">
        <v>319</v>
      </c>
      <c r="D1619" t="s">
        <v>161</v>
      </c>
      <c r="E1619" s="9">
        <v>4562342690029</v>
      </c>
      <c r="F1619">
        <v>0</v>
      </c>
      <c r="G1619">
        <v>0</v>
      </c>
      <c r="H1619" t="s">
        <v>18</v>
      </c>
      <c r="I1619" t="s">
        <v>19</v>
      </c>
      <c r="J1619" t="s">
        <v>329</v>
      </c>
      <c r="K1619">
        <v>43</v>
      </c>
      <c r="L1619">
        <v>2</v>
      </c>
      <c r="M1619">
        <v>0</v>
      </c>
      <c r="N1619">
        <v>0</v>
      </c>
    </row>
    <row r="1620" spans="1:14" x14ac:dyDescent="0.15">
      <c r="A1620" t="str">
        <f t="shared" si="27"/>
        <v>201951_319_4562342690036</v>
      </c>
      <c r="B1620">
        <v>201951</v>
      </c>
      <c r="C1620">
        <v>319</v>
      </c>
      <c r="D1620" t="s">
        <v>161</v>
      </c>
      <c r="E1620" s="9">
        <v>4562342690036</v>
      </c>
      <c r="F1620">
        <v>0</v>
      </c>
      <c r="G1620">
        <v>0</v>
      </c>
      <c r="H1620" t="s">
        <v>20</v>
      </c>
      <c r="I1620" t="s">
        <v>19</v>
      </c>
      <c r="J1620" t="s">
        <v>329</v>
      </c>
      <c r="K1620">
        <v>21</v>
      </c>
      <c r="L1620">
        <v>0</v>
      </c>
      <c r="M1620">
        <v>0</v>
      </c>
      <c r="N1620">
        <v>0</v>
      </c>
    </row>
    <row r="1621" spans="1:14" x14ac:dyDescent="0.15">
      <c r="A1621" t="str">
        <f t="shared" si="27"/>
        <v>201951_319_4562342690043</v>
      </c>
      <c r="B1621">
        <v>201951</v>
      </c>
      <c r="C1621">
        <v>319</v>
      </c>
      <c r="D1621" t="s">
        <v>161</v>
      </c>
      <c r="E1621" s="9">
        <v>4562342690043</v>
      </c>
      <c r="F1621">
        <v>0</v>
      </c>
      <c r="G1621">
        <v>0</v>
      </c>
      <c r="H1621" t="s">
        <v>21</v>
      </c>
      <c r="I1621" t="s">
        <v>19</v>
      </c>
      <c r="J1621" t="s">
        <v>329</v>
      </c>
      <c r="K1621">
        <v>53</v>
      </c>
      <c r="L1621">
        <v>1</v>
      </c>
      <c r="M1621">
        <v>0</v>
      </c>
      <c r="N1621">
        <v>0</v>
      </c>
    </row>
    <row r="1622" spans="1:14" x14ac:dyDescent="0.15">
      <c r="A1622" t="str">
        <f t="shared" si="27"/>
        <v>201951_319_4562342690050</v>
      </c>
      <c r="B1622">
        <v>201951</v>
      </c>
      <c r="C1622">
        <v>319</v>
      </c>
      <c r="D1622" t="s">
        <v>161</v>
      </c>
      <c r="E1622" s="9">
        <v>4562342690050</v>
      </c>
      <c r="F1622">
        <v>0</v>
      </c>
      <c r="G1622">
        <v>0</v>
      </c>
      <c r="H1622" t="s">
        <v>22</v>
      </c>
      <c r="I1622" t="s">
        <v>19</v>
      </c>
      <c r="J1622" t="s">
        <v>329</v>
      </c>
      <c r="K1622">
        <v>15</v>
      </c>
      <c r="L1622">
        <v>1</v>
      </c>
      <c r="M1622">
        <v>0</v>
      </c>
      <c r="N1622">
        <v>0</v>
      </c>
    </row>
    <row r="1623" spans="1:14" x14ac:dyDescent="0.15">
      <c r="A1623" t="str">
        <f t="shared" si="27"/>
        <v>201951_319_4562342690067</v>
      </c>
      <c r="B1623">
        <v>201951</v>
      </c>
      <c r="C1623">
        <v>319</v>
      </c>
      <c r="D1623" t="s">
        <v>161</v>
      </c>
      <c r="E1623" s="9">
        <v>4562342690067</v>
      </c>
      <c r="F1623">
        <v>0</v>
      </c>
      <c r="G1623">
        <v>0</v>
      </c>
      <c r="H1623" t="s">
        <v>23</v>
      </c>
      <c r="I1623" t="s">
        <v>19</v>
      </c>
      <c r="J1623" t="s">
        <v>329</v>
      </c>
      <c r="K1623">
        <v>53</v>
      </c>
      <c r="L1623">
        <v>0</v>
      </c>
      <c r="M1623">
        <v>0</v>
      </c>
      <c r="N1623">
        <v>0</v>
      </c>
    </row>
    <row r="1624" spans="1:14" x14ac:dyDescent="0.15">
      <c r="A1624" t="str">
        <f t="shared" si="27"/>
        <v>201951_319_4562342690074</v>
      </c>
      <c r="B1624">
        <v>201951</v>
      </c>
      <c r="C1624">
        <v>319</v>
      </c>
      <c r="D1624" t="s">
        <v>161</v>
      </c>
      <c r="E1624" s="9">
        <v>4562342690074</v>
      </c>
      <c r="F1624">
        <v>0</v>
      </c>
      <c r="G1624">
        <v>0</v>
      </c>
      <c r="H1624" t="s">
        <v>24</v>
      </c>
      <c r="I1624" t="s">
        <v>19</v>
      </c>
      <c r="J1624" t="s">
        <v>329</v>
      </c>
      <c r="K1624">
        <v>43</v>
      </c>
      <c r="L1624">
        <v>8</v>
      </c>
      <c r="M1624">
        <v>0</v>
      </c>
      <c r="N1624">
        <v>0</v>
      </c>
    </row>
    <row r="1625" spans="1:14" x14ac:dyDescent="0.15">
      <c r="A1625" t="str">
        <f t="shared" ref="A1625:A1688" si="28">B1625&amp;"_"&amp;C1625&amp;"_"&amp;E1625</f>
        <v>201951_319_4562342690081</v>
      </c>
      <c r="B1625">
        <v>201951</v>
      </c>
      <c r="C1625">
        <v>319</v>
      </c>
      <c r="D1625" t="s">
        <v>161</v>
      </c>
      <c r="E1625" s="9">
        <v>4562342690081</v>
      </c>
      <c r="F1625">
        <v>0</v>
      </c>
      <c r="G1625">
        <v>0</v>
      </c>
      <c r="H1625" t="s">
        <v>25</v>
      </c>
      <c r="I1625" t="s">
        <v>19</v>
      </c>
      <c r="J1625" t="s">
        <v>329</v>
      </c>
      <c r="K1625">
        <v>11</v>
      </c>
      <c r="L1625">
        <v>3</v>
      </c>
      <c r="M1625">
        <v>0</v>
      </c>
      <c r="N1625">
        <v>0</v>
      </c>
    </row>
    <row r="1626" spans="1:14" x14ac:dyDescent="0.15">
      <c r="A1626" t="str">
        <f t="shared" si="28"/>
        <v>201951_325_4562342690029</v>
      </c>
      <c r="B1626">
        <v>201951</v>
      </c>
      <c r="C1626">
        <v>325</v>
      </c>
      <c r="D1626" t="s">
        <v>162</v>
      </c>
      <c r="E1626" s="9">
        <v>4562342690029</v>
      </c>
      <c r="F1626">
        <v>0</v>
      </c>
      <c r="G1626">
        <v>0</v>
      </c>
      <c r="H1626" t="s">
        <v>18</v>
      </c>
      <c r="I1626" t="s">
        <v>19</v>
      </c>
      <c r="J1626" t="s">
        <v>329</v>
      </c>
      <c r="K1626">
        <v>27</v>
      </c>
      <c r="L1626">
        <v>7</v>
      </c>
      <c r="M1626">
        <v>0</v>
      </c>
      <c r="N1626">
        <v>0</v>
      </c>
    </row>
    <row r="1627" spans="1:14" x14ac:dyDescent="0.15">
      <c r="A1627" t="str">
        <f t="shared" si="28"/>
        <v>201951_325_4562342690036</v>
      </c>
      <c r="B1627">
        <v>201951</v>
      </c>
      <c r="C1627">
        <v>325</v>
      </c>
      <c r="D1627" t="s">
        <v>162</v>
      </c>
      <c r="E1627" s="9">
        <v>4562342690036</v>
      </c>
      <c r="F1627">
        <v>0</v>
      </c>
      <c r="G1627">
        <v>0</v>
      </c>
      <c r="H1627" t="s">
        <v>20</v>
      </c>
      <c r="I1627" t="s">
        <v>19</v>
      </c>
      <c r="J1627" t="s">
        <v>329</v>
      </c>
      <c r="K1627">
        <v>18</v>
      </c>
      <c r="L1627">
        <v>1</v>
      </c>
      <c r="M1627">
        <v>0</v>
      </c>
      <c r="N1627">
        <v>0</v>
      </c>
    </row>
    <row r="1628" spans="1:14" x14ac:dyDescent="0.15">
      <c r="A1628" t="str">
        <f t="shared" si="28"/>
        <v>201951_325_4562342690043</v>
      </c>
      <c r="B1628">
        <v>201951</v>
      </c>
      <c r="C1628">
        <v>325</v>
      </c>
      <c r="D1628" t="s">
        <v>162</v>
      </c>
      <c r="E1628" s="9">
        <v>4562342690043</v>
      </c>
      <c r="F1628">
        <v>0</v>
      </c>
      <c r="G1628">
        <v>0</v>
      </c>
      <c r="H1628" t="s">
        <v>21</v>
      </c>
      <c r="I1628" t="s">
        <v>19</v>
      </c>
      <c r="J1628" t="s">
        <v>329</v>
      </c>
      <c r="K1628">
        <v>44</v>
      </c>
      <c r="L1628">
        <v>2</v>
      </c>
      <c r="M1628">
        <v>0</v>
      </c>
      <c r="N1628">
        <v>0</v>
      </c>
    </row>
    <row r="1629" spans="1:14" x14ac:dyDescent="0.15">
      <c r="A1629" t="str">
        <f t="shared" si="28"/>
        <v>201951_325_4562342690050</v>
      </c>
      <c r="B1629">
        <v>201951</v>
      </c>
      <c r="C1629">
        <v>325</v>
      </c>
      <c r="D1629" t="s">
        <v>162</v>
      </c>
      <c r="E1629" s="9">
        <v>4562342690050</v>
      </c>
      <c r="F1629">
        <v>0</v>
      </c>
      <c r="G1629">
        <v>0</v>
      </c>
      <c r="H1629" t="s">
        <v>22</v>
      </c>
      <c r="I1629" t="s">
        <v>19</v>
      </c>
      <c r="J1629" t="s">
        <v>329</v>
      </c>
      <c r="K1629">
        <v>18</v>
      </c>
      <c r="L1629">
        <v>1</v>
      </c>
      <c r="M1629">
        <v>0</v>
      </c>
      <c r="N1629">
        <v>0</v>
      </c>
    </row>
    <row r="1630" spans="1:14" x14ac:dyDescent="0.15">
      <c r="A1630" t="str">
        <f t="shared" si="28"/>
        <v>201951_325_4562342690067</v>
      </c>
      <c r="B1630">
        <v>201951</v>
      </c>
      <c r="C1630">
        <v>325</v>
      </c>
      <c r="D1630" t="s">
        <v>162</v>
      </c>
      <c r="E1630" s="9">
        <v>4562342690067</v>
      </c>
      <c r="F1630">
        <v>0</v>
      </c>
      <c r="G1630">
        <v>0</v>
      </c>
      <c r="H1630" t="s">
        <v>23</v>
      </c>
      <c r="I1630" t="s">
        <v>19</v>
      </c>
      <c r="J1630" t="s">
        <v>329</v>
      </c>
      <c r="K1630">
        <v>48</v>
      </c>
      <c r="L1630">
        <v>1</v>
      </c>
      <c r="M1630">
        <v>0</v>
      </c>
      <c r="N1630">
        <v>0</v>
      </c>
    </row>
    <row r="1631" spans="1:14" x14ac:dyDescent="0.15">
      <c r="A1631" t="str">
        <f t="shared" si="28"/>
        <v>201951_325_4562342690074</v>
      </c>
      <c r="B1631">
        <v>201951</v>
      </c>
      <c r="C1631">
        <v>325</v>
      </c>
      <c r="D1631" t="s">
        <v>162</v>
      </c>
      <c r="E1631" s="9">
        <v>4562342690074</v>
      </c>
      <c r="F1631">
        <v>0</v>
      </c>
      <c r="G1631">
        <v>0</v>
      </c>
      <c r="H1631" t="s">
        <v>24</v>
      </c>
      <c r="I1631" t="s">
        <v>19</v>
      </c>
      <c r="J1631" t="s">
        <v>329</v>
      </c>
      <c r="K1631">
        <v>33</v>
      </c>
      <c r="L1631">
        <v>8</v>
      </c>
      <c r="M1631">
        <v>0</v>
      </c>
      <c r="N1631">
        <v>0</v>
      </c>
    </row>
    <row r="1632" spans="1:14" x14ac:dyDescent="0.15">
      <c r="A1632" t="str">
        <f t="shared" si="28"/>
        <v>201951_325_4562342690081</v>
      </c>
      <c r="B1632">
        <v>201951</v>
      </c>
      <c r="C1632">
        <v>325</v>
      </c>
      <c r="D1632" t="s">
        <v>162</v>
      </c>
      <c r="E1632" s="9">
        <v>4562342690081</v>
      </c>
      <c r="F1632">
        <v>0</v>
      </c>
      <c r="G1632">
        <v>0</v>
      </c>
      <c r="H1632" t="s">
        <v>25</v>
      </c>
      <c r="I1632" t="s">
        <v>19</v>
      </c>
      <c r="J1632" t="s">
        <v>329</v>
      </c>
      <c r="K1632">
        <v>16</v>
      </c>
      <c r="L1632">
        <v>2</v>
      </c>
      <c r="M1632">
        <v>0</v>
      </c>
      <c r="N1632">
        <v>0</v>
      </c>
    </row>
    <row r="1633" spans="1:14" x14ac:dyDescent="0.15">
      <c r="A1633" t="str">
        <f t="shared" si="28"/>
        <v>201951_329_4562342690029</v>
      </c>
      <c r="B1633">
        <v>201951</v>
      </c>
      <c r="C1633">
        <v>329</v>
      </c>
      <c r="D1633" t="s">
        <v>163</v>
      </c>
      <c r="E1633" s="9">
        <v>4562342690029</v>
      </c>
      <c r="F1633">
        <v>0</v>
      </c>
      <c r="G1633">
        <v>0</v>
      </c>
      <c r="H1633" t="s">
        <v>18</v>
      </c>
      <c r="I1633" t="s">
        <v>19</v>
      </c>
      <c r="J1633" t="s">
        <v>329</v>
      </c>
      <c r="K1633">
        <v>38</v>
      </c>
      <c r="L1633">
        <v>2</v>
      </c>
      <c r="M1633">
        <v>0</v>
      </c>
      <c r="N1633">
        <v>0</v>
      </c>
    </row>
    <row r="1634" spans="1:14" x14ac:dyDescent="0.15">
      <c r="A1634" t="str">
        <f t="shared" si="28"/>
        <v>201951_329_4562342690036</v>
      </c>
      <c r="B1634">
        <v>201951</v>
      </c>
      <c r="C1634">
        <v>329</v>
      </c>
      <c r="D1634" t="s">
        <v>163</v>
      </c>
      <c r="E1634" s="9">
        <v>4562342690036</v>
      </c>
      <c r="F1634">
        <v>0</v>
      </c>
      <c r="G1634">
        <v>0</v>
      </c>
      <c r="H1634" t="s">
        <v>20</v>
      </c>
      <c r="I1634" t="s">
        <v>19</v>
      </c>
      <c r="J1634" t="s">
        <v>329</v>
      </c>
      <c r="K1634">
        <v>20</v>
      </c>
      <c r="L1634">
        <v>0</v>
      </c>
      <c r="M1634">
        <v>0</v>
      </c>
      <c r="N1634">
        <v>0</v>
      </c>
    </row>
    <row r="1635" spans="1:14" x14ac:dyDescent="0.15">
      <c r="A1635" t="str">
        <f t="shared" si="28"/>
        <v>201951_329_4562342690043</v>
      </c>
      <c r="B1635">
        <v>201951</v>
      </c>
      <c r="C1635">
        <v>329</v>
      </c>
      <c r="D1635" t="s">
        <v>163</v>
      </c>
      <c r="E1635" s="9">
        <v>4562342690043</v>
      </c>
      <c r="F1635">
        <v>0</v>
      </c>
      <c r="G1635">
        <v>0</v>
      </c>
      <c r="H1635" t="s">
        <v>21</v>
      </c>
      <c r="I1635" t="s">
        <v>19</v>
      </c>
      <c r="J1635" t="s">
        <v>329</v>
      </c>
      <c r="K1635">
        <v>49</v>
      </c>
      <c r="L1635">
        <v>1</v>
      </c>
      <c r="M1635">
        <v>0</v>
      </c>
      <c r="N1635">
        <v>0</v>
      </c>
    </row>
    <row r="1636" spans="1:14" x14ac:dyDescent="0.15">
      <c r="A1636" t="str">
        <f t="shared" si="28"/>
        <v>201951_329_4562342690050</v>
      </c>
      <c r="B1636">
        <v>201951</v>
      </c>
      <c r="C1636">
        <v>329</v>
      </c>
      <c r="D1636" t="s">
        <v>163</v>
      </c>
      <c r="E1636" s="9">
        <v>4562342690050</v>
      </c>
      <c r="F1636">
        <v>0</v>
      </c>
      <c r="G1636">
        <v>0</v>
      </c>
      <c r="H1636" t="s">
        <v>22</v>
      </c>
      <c r="I1636" t="s">
        <v>19</v>
      </c>
      <c r="J1636" t="s">
        <v>329</v>
      </c>
      <c r="K1636">
        <v>18</v>
      </c>
      <c r="L1636">
        <v>2</v>
      </c>
      <c r="M1636">
        <v>0</v>
      </c>
      <c r="N1636">
        <v>0</v>
      </c>
    </row>
    <row r="1637" spans="1:14" x14ac:dyDescent="0.15">
      <c r="A1637" t="str">
        <f t="shared" si="28"/>
        <v>201951_329_4562342690067</v>
      </c>
      <c r="B1637">
        <v>201951</v>
      </c>
      <c r="C1637">
        <v>329</v>
      </c>
      <c r="D1637" t="s">
        <v>163</v>
      </c>
      <c r="E1637" s="9">
        <v>4562342690067</v>
      </c>
      <c r="F1637">
        <v>0</v>
      </c>
      <c r="G1637">
        <v>0</v>
      </c>
      <c r="H1637" t="s">
        <v>23</v>
      </c>
      <c r="I1637" t="s">
        <v>19</v>
      </c>
      <c r="J1637" t="s">
        <v>329</v>
      </c>
      <c r="K1637">
        <v>45</v>
      </c>
      <c r="L1637">
        <v>5</v>
      </c>
      <c r="M1637">
        <v>0</v>
      </c>
      <c r="N1637">
        <v>0</v>
      </c>
    </row>
    <row r="1638" spans="1:14" x14ac:dyDescent="0.15">
      <c r="A1638" t="str">
        <f t="shared" si="28"/>
        <v>201951_329_4562342690074</v>
      </c>
      <c r="B1638">
        <v>201951</v>
      </c>
      <c r="C1638">
        <v>329</v>
      </c>
      <c r="D1638" t="s">
        <v>163</v>
      </c>
      <c r="E1638" s="9">
        <v>4562342690074</v>
      </c>
      <c r="F1638">
        <v>0</v>
      </c>
      <c r="G1638">
        <v>0</v>
      </c>
      <c r="H1638" t="s">
        <v>24</v>
      </c>
      <c r="I1638" t="s">
        <v>19</v>
      </c>
      <c r="J1638" t="s">
        <v>329</v>
      </c>
      <c r="K1638">
        <v>43</v>
      </c>
      <c r="L1638">
        <v>7</v>
      </c>
      <c r="M1638">
        <v>0</v>
      </c>
      <c r="N1638">
        <v>0</v>
      </c>
    </row>
    <row r="1639" spans="1:14" x14ac:dyDescent="0.15">
      <c r="A1639" t="str">
        <f t="shared" si="28"/>
        <v>201951_329_4562342690081</v>
      </c>
      <c r="B1639">
        <v>201951</v>
      </c>
      <c r="C1639">
        <v>329</v>
      </c>
      <c r="D1639" t="s">
        <v>163</v>
      </c>
      <c r="E1639" s="9">
        <v>4562342690081</v>
      </c>
      <c r="F1639">
        <v>0</v>
      </c>
      <c r="G1639">
        <v>0</v>
      </c>
      <c r="H1639" t="s">
        <v>25</v>
      </c>
      <c r="I1639" t="s">
        <v>19</v>
      </c>
      <c r="J1639" t="s">
        <v>329</v>
      </c>
      <c r="K1639">
        <v>19</v>
      </c>
      <c r="L1639">
        <v>1</v>
      </c>
      <c r="M1639">
        <v>0</v>
      </c>
      <c r="N1639">
        <v>0</v>
      </c>
    </row>
    <row r="1640" spans="1:14" x14ac:dyDescent="0.15">
      <c r="A1640" t="str">
        <f t="shared" si="28"/>
        <v>201951_340_4562342690029</v>
      </c>
      <c r="B1640">
        <v>201951</v>
      </c>
      <c r="C1640">
        <v>340</v>
      </c>
      <c r="D1640" t="s">
        <v>164</v>
      </c>
      <c r="E1640" s="9">
        <v>4562342690029</v>
      </c>
      <c r="F1640">
        <v>0</v>
      </c>
      <c r="G1640">
        <v>0</v>
      </c>
      <c r="H1640" t="s">
        <v>18</v>
      </c>
      <c r="I1640" t="s">
        <v>19</v>
      </c>
      <c r="J1640" t="s">
        <v>329</v>
      </c>
      <c r="K1640">
        <v>26</v>
      </c>
      <c r="L1640">
        <v>2</v>
      </c>
      <c r="M1640">
        <v>0</v>
      </c>
      <c r="N1640">
        <v>0</v>
      </c>
    </row>
    <row r="1641" spans="1:14" x14ac:dyDescent="0.15">
      <c r="A1641" t="str">
        <f t="shared" si="28"/>
        <v>201951_340_4562342690036</v>
      </c>
      <c r="B1641">
        <v>201951</v>
      </c>
      <c r="C1641">
        <v>340</v>
      </c>
      <c r="D1641" t="s">
        <v>164</v>
      </c>
      <c r="E1641" s="9">
        <v>4562342690036</v>
      </c>
      <c r="F1641">
        <v>0</v>
      </c>
      <c r="G1641">
        <v>0</v>
      </c>
      <c r="H1641" t="s">
        <v>20</v>
      </c>
      <c r="I1641" t="s">
        <v>19</v>
      </c>
      <c r="J1641" t="s">
        <v>329</v>
      </c>
      <c r="K1641">
        <v>15</v>
      </c>
      <c r="L1641">
        <v>0</v>
      </c>
      <c r="M1641">
        <v>0</v>
      </c>
      <c r="N1641">
        <v>0</v>
      </c>
    </row>
    <row r="1642" spans="1:14" x14ac:dyDescent="0.15">
      <c r="A1642" t="str">
        <f t="shared" si="28"/>
        <v>201951_340_4562342690043</v>
      </c>
      <c r="B1642">
        <v>201951</v>
      </c>
      <c r="C1642">
        <v>340</v>
      </c>
      <c r="D1642" t="s">
        <v>164</v>
      </c>
      <c r="E1642" s="9">
        <v>4562342690043</v>
      </c>
      <c r="F1642">
        <v>0</v>
      </c>
      <c r="G1642">
        <v>0</v>
      </c>
      <c r="H1642" t="s">
        <v>21</v>
      </c>
      <c r="I1642" t="s">
        <v>19</v>
      </c>
      <c r="J1642" t="s">
        <v>329</v>
      </c>
      <c r="K1642">
        <v>26</v>
      </c>
      <c r="L1642">
        <v>3</v>
      </c>
      <c r="M1642">
        <v>0</v>
      </c>
      <c r="N1642">
        <v>0</v>
      </c>
    </row>
    <row r="1643" spans="1:14" x14ac:dyDescent="0.15">
      <c r="A1643" t="str">
        <f t="shared" si="28"/>
        <v>201951_340_4562342690050</v>
      </c>
      <c r="B1643">
        <v>201951</v>
      </c>
      <c r="C1643">
        <v>340</v>
      </c>
      <c r="D1643" t="s">
        <v>164</v>
      </c>
      <c r="E1643" s="9">
        <v>4562342690050</v>
      </c>
      <c r="F1643">
        <v>0</v>
      </c>
      <c r="G1643">
        <v>0</v>
      </c>
      <c r="H1643" t="s">
        <v>22</v>
      </c>
      <c r="I1643" t="s">
        <v>19</v>
      </c>
      <c r="J1643" t="s">
        <v>329</v>
      </c>
      <c r="K1643">
        <v>10</v>
      </c>
      <c r="L1643">
        <v>2</v>
      </c>
      <c r="M1643">
        <v>0</v>
      </c>
      <c r="N1643">
        <v>0</v>
      </c>
    </row>
    <row r="1644" spans="1:14" x14ac:dyDescent="0.15">
      <c r="A1644" t="str">
        <f t="shared" si="28"/>
        <v>201951_340_4562342690067</v>
      </c>
      <c r="B1644">
        <v>201951</v>
      </c>
      <c r="C1644">
        <v>340</v>
      </c>
      <c r="D1644" t="s">
        <v>164</v>
      </c>
      <c r="E1644" s="9">
        <v>4562342690067</v>
      </c>
      <c r="F1644">
        <v>0</v>
      </c>
      <c r="G1644">
        <v>0</v>
      </c>
      <c r="H1644" t="s">
        <v>23</v>
      </c>
      <c r="I1644" t="s">
        <v>19</v>
      </c>
      <c r="J1644" t="s">
        <v>329</v>
      </c>
      <c r="K1644">
        <v>19</v>
      </c>
      <c r="L1644">
        <v>1</v>
      </c>
      <c r="M1644">
        <v>0</v>
      </c>
      <c r="N1644">
        <v>0</v>
      </c>
    </row>
    <row r="1645" spans="1:14" x14ac:dyDescent="0.15">
      <c r="A1645" t="str">
        <f t="shared" si="28"/>
        <v>201951_340_4562342690074</v>
      </c>
      <c r="B1645">
        <v>201951</v>
      </c>
      <c r="C1645">
        <v>340</v>
      </c>
      <c r="D1645" t="s">
        <v>164</v>
      </c>
      <c r="E1645" s="9">
        <v>4562342690074</v>
      </c>
      <c r="F1645">
        <v>0</v>
      </c>
      <c r="G1645">
        <v>0</v>
      </c>
      <c r="H1645" t="s">
        <v>24</v>
      </c>
      <c r="I1645" t="s">
        <v>19</v>
      </c>
      <c r="J1645" t="s">
        <v>329</v>
      </c>
      <c r="K1645">
        <v>15</v>
      </c>
      <c r="L1645">
        <v>3</v>
      </c>
      <c r="M1645">
        <v>0</v>
      </c>
      <c r="N1645">
        <v>0</v>
      </c>
    </row>
    <row r="1646" spans="1:14" x14ac:dyDescent="0.15">
      <c r="A1646" t="str">
        <f t="shared" si="28"/>
        <v>201951_340_4562342690081</v>
      </c>
      <c r="B1646">
        <v>201951</v>
      </c>
      <c r="C1646">
        <v>340</v>
      </c>
      <c r="D1646" t="s">
        <v>164</v>
      </c>
      <c r="E1646" s="9">
        <v>4562342690081</v>
      </c>
      <c r="F1646">
        <v>0</v>
      </c>
      <c r="G1646">
        <v>0</v>
      </c>
      <c r="H1646" t="s">
        <v>25</v>
      </c>
      <c r="I1646" t="s">
        <v>19</v>
      </c>
      <c r="J1646" t="s">
        <v>329</v>
      </c>
      <c r="K1646">
        <v>12</v>
      </c>
      <c r="L1646">
        <v>3</v>
      </c>
      <c r="M1646">
        <v>0</v>
      </c>
      <c r="N1646">
        <v>0</v>
      </c>
    </row>
    <row r="1647" spans="1:14" x14ac:dyDescent="0.15">
      <c r="A1647" t="str">
        <f t="shared" si="28"/>
        <v>201951_344_4562342690029</v>
      </c>
      <c r="B1647">
        <v>201951</v>
      </c>
      <c r="C1647">
        <v>344</v>
      </c>
      <c r="D1647" t="s">
        <v>165</v>
      </c>
      <c r="E1647" s="9">
        <v>4562342690029</v>
      </c>
      <c r="F1647">
        <v>0</v>
      </c>
      <c r="G1647">
        <v>0</v>
      </c>
      <c r="H1647" t="s">
        <v>18</v>
      </c>
      <c r="I1647" t="s">
        <v>19</v>
      </c>
      <c r="J1647" t="s">
        <v>329</v>
      </c>
      <c r="K1647">
        <v>31</v>
      </c>
      <c r="L1647">
        <v>3</v>
      </c>
      <c r="M1647">
        <v>0</v>
      </c>
      <c r="N1647">
        <v>0</v>
      </c>
    </row>
    <row r="1648" spans="1:14" x14ac:dyDescent="0.15">
      <c r="A1648" t="str">
        <f t="shared" si="28"/>
        <v>201951_344_4562342690036</v>
      </c>
      <c r="B1648">
        <v>201951</v>
      </c>
      <c r="C1648">
        <v>344</v>
      </c>
      <c r="D1648" t="s">
        <v>165</v>
      </c>
      <c r="E1648" s="9">
        <v>4562342690036</v>
      </c>
      <c r="F1648">
        <v>0</v>
      </c>
      <c r="G1648">
        <v>0</v>
      </c>
      <c r="H1648" t="s">
        <v>20</v>
      </c>
      <c r="I1648" t="s">
        <v>19</v>
      </c>
      <c r="J1648" t="s">
        <v>329</v>
      </c>
      <c r="K1648">
        <v>18</v>
      </c>
      <c r="L1648">
        <v>1</v>
      </c>
      <c r="M1648">
        <v>0</v>
      </c>
      <c r="N1648">
        <v>0</v>
      </c>
    </row>
    <row r="1649" spans="1:14" x14ac:dyDescent="0.15">
      <c r="A1649" t="str">
        <f t="shared" si="28"/>
        <v>201951_344_4562342690043</v>
      </c>
      <c r="B1649">
        <v>201951</v>
      </c>
      <c r="C1649">
        <v>344</v>
      </c>
      <c r="D1649" t="s">
        <v>165</v>
      </c>
      <c r="E1649" s="9">
        <v>4562342690043</v>
      </c>
      <c r="F1649">
        <v>0</v>
      </c>
      <c r="G1649">
        <v>0</v>
      </c>
      <c r="H1649" t="s">
        <v>21</v>
      </c>
      <c r="I1649" t="s">
        <v>19</v>
      </c>
      <c r="J1649" t="s">
        <v>329</v>
      </c>
      <c r="K1649">
        <v>45</v>
      </c>
      <c r="L1649">
        <v>3</v>
      </c>
      <c r="M1649">
        <v>0</v>
      </c>
      <c r="N1649">
        <v>0</v>
      </c>
    </row>
    <row r="1650" spans="1:14" x14ac:dyDescent="0.15">
      <c r="A1650" t="str">
        <f t="shared" si="28"/>
        <v>201951_344_4562342690050</v>
      </c>
      <c r="B1650">
        <v>201951</v>
      </c>
      <c r="C1650">
        <v>344</v>
      </c>
      <c r="D1650" t="s">
        <v>165</v>
      </c>
      <c r="E1650" s="9">
        <v>4562342690050</v>
      </c>
      <c r="F1650">
        <v>0</v>
      </c>
      <c r="G1650">
        <v>0</v>
      </c>
      <c r="H1650" t="s">
        <v>22</v>
      </c>
      <c r="I1650" t="s">
        <v>19</v>
      </c>
      <c r="J1650" t="s">
        <v>329</v>
      </c>
      <c r="K1650">
        <v>18</v>
      </c>
      <c r="L1650">
        <v>1</v>
      </c>
      <c r="M1650">
        <v>0</v>
      </c>
      <c r="N1650">
        <v>0</v>
      </c>
    </row>
    <row r="1651" spans="1:14" x14ac:dyDescent="0.15">
      <c r="A1651" t="str">
        <f t="shared" si="28"/>
        <v>201951_344_4562342690067</v>
      </c>
      <c r="B1651">
        <v>201951</v>
      </c>
      <c r="C1651">
        <v>344</v>
      </c>
      <c r="D1651" t="s">
        <v>165</v>
      </c>
      <c r="E1651" s="9">
        <v>4562342690067</v>
      </c>
      <c r="F1651">
        <v>0</v>
      </c>
      <c r="G1651">
        <v>0</v>
      </c>
      <c r="H1651" t="s">
        <v>23</v>
      </c>
      <c r="I1651" t="s">
        <v>19</v>
      </c>
      <c r="J1651" t="s">
        <v>329</v>
      </c>
      <c r="K1651">
        <v>48</v>
      </c>
      <c r="L1651">
        <v>1</v>
      </c>
      <c r="M1651">
        <v>0</v>
      </c>
      <c r="N1651">
        <v>0</v>
      </c>
    </row>
    <row r="1652" spans="1:14" x14ac:dyDescent="0.15">
      <c r="A1652" t="str">
        <f t="shared" si="28"/>
        <v>201951_344_4562342690074</v>
      </c>
      <c r="B1652">
        <v>201951</v>
      </c>
      <c r="C1652">
        <v>344</v>
      </c>
      <c r="D1652" t="s">
        <v>165</v>
      </c>
      <c r="E1652" s="9">
        <v>4562342690074</v>
      </c>
      <c r="F1652">
        <v>0</v>
      </c>
      <c r="G1652">
        <v>0</v>
      </c>
      <c r="H1652" t="s">
        <v>24</v>
      </c>
      <c r="I1652" t="s">
        <v>19</v>
      </c>
      <c r="J1652" t="s">
        <v>329</v>
      </c>
      <c r="K1652">
        <v>41</v>
      </c>
      <c r="L1652">
        <v>1</v>
      </c>
      <c r="M1652">
        <v>0</v>
      </c>
      <c r="N1652">
        <v>0</v>
      </c>
    </row>
    <row r="1653" spans="1:14" x14ac:dyDescent="0.15">
      <c r="A1653" t="str">
        <f t="shared" si="28"/>
        <v>201951_344_4562342690081</v>
      </c>
      <c r="B1653">
        <v>201951</v>
      </c>
      <c r="C1653">
        <v>344</v>
      </c>
      <c r="D1653" t="s">
        <v>165</v>
      </c>
      <c r="E1653" s="9">
        <v>4562342690081</v>
      </c>
      <c r="F1653">
        <v>0</v>
      </c>
      <c r="G1653">
        <v>0</v>
      </c>
      <c r="H1653" t="s">
        <v>25</v>
      </c>
      <c r="I1653" t="s">
        <v>19</v>
      </c>
      <c r="J1653" t="s">
        <v>329</v>
      </c>
      <c r="K1653">
        <v>16</v>
      </c>
      <c r="L1653">
        <v>3</v>
      </c>
      <c r="M1653">
        <v>0</v>
      </c>
      <c r="N1653">
        <v>0</v>
      </c>
    </row>
    <row r="1654" spans="1:14" x14ac:dyDescent="0.15">
      <c r="A1654" t="str">
        <f t="shared" si="28"/>
        <v>201951_347_4562342690029</v>
      </c>
      <c r="B1654">
        <v>201951</v>
      </c>
      <c r="C1654">
        <v>347</v>
      </c>
      <c r="D1654" t="s">
        <v>166</v>
      </c>
      <c r="E1654" s="9">
        <v>4562342690029</v>
      </c>
      <c r="F1654">
        <v>0</v>
      </c>
      <c r="G1654">
        <v>0</v>
      </c>
      <c r="H1654" t="s">
        <v>18</v>
      </c>
      <c r="I1654" t="s">
        <v>19</v>
      </c>
      <c r="J1654" t="s">
        <v>329</v>
      </c>
      <c r="K1654">
        <v>35</v>
      </c>
      <c r="L1654">
        <v>1</v>
      </c>
      <c r="M1654">
        <v>0</v>
      </c>
      <c r="N1654">
        <v>0</v>
      </c>
    </row>
    <row r="1655" spans="1:14" x14ac:dyDescent="0.15">
      <c r="A1655" t="str">
        <f t="shared" si="28"/>
        <v>201951_347_4562342690036</v>
      </c>
      <c r="B1655">
        <v>201951</v>
      </c>
      <c r="C1655">
        <v>347</v>
      </c>
      <c r="D1655" t="s">
        <v>166</v>
      </c>
      <c r="E1655" s="9">
        <v>4562342690036</v>
      </c>
      <c r="F1655">
        <v>0</v>
      </c>
      <c r="G1655">
        <v>0</v>
      </c>
      <c r="H1655" t="s">
        <v>20</v>
      </c>
      <c r="I1655" t="s">
        <v>19</v>
      </c>
      <c r="J1655" t="s">
        <v>329</v>
      </c>
      <c r="K1655">
        <v>15</v>
      </c>
      <c r="L1655">
        <v>1</v>
      </c>
      <c r="M1655">
        <v>0</v>
      </c>
      <c r="N1655">
        <v>0</v>
      </c>
    </row>
    <row r="1656" spans="1:14" x14ac:dyDescent="0.15">
      <c r="A1656" t="str">
        <f t="shared" si="28"/>
        <v>201951_347_4562342690043</v>
      </c>
      <c r="B1656">
        <v>201951</v>
      </c>
      <c r="C1656">
        <v>347</v>
      </c>
      <c r="D1656" t="s">
        <v>166</v>
      </c>
      <c r="E1656" s="9">
        <v>4562342690043</v>
      </c>
      <c r="F1656">
        <v>0</v>
      </c>
      <c r="G1656">
        <v>0</v>
      </c>
      <c r="H1656" t="s">
        <v>21</v>
      </c>
      <c r="I1656" t="s">
        <v>19</v>
      </c>
      <c r="J1656" t="s">
        <v>329</v>
      </c>
      <c r="K1656">
        <v>43</v>
      </c>
      <c r="L1656">
        <v>1</v>
      </c>
      <c r="M1656">
        <v>0</v>
      </c>
      <c r="N1656">
        <v>0</v>
      </c>
    </row>
    <row r="1657" spans="1:14" x14ac:dyDescent="0.15">
      <c r="A1657" t="str">
        <f t="shared" si="28"/>
        <v>201951_347_4562342690050</v>
      </c>
      <c r="B1657">
        <v>201951</v>
      </c>
      <c r="C1657">
        <v>347</v>
      </c>
      <c r="D1657" t="s">
        <v>166</v>
      </c>
      <c r="E1657" s="9">
        <v>4562342690050</v>
      </c>
      <c r="F1657">
        <v>0</v>
      </c>
      <c r="G1657">
        <v>0</v>
      </c>
      <c r="H1657" t="s">
        <v>22</v>
      </c>
      <c r="I1657" t="s">
        <v>19</v>
      </c>
      <c r="J1657" t="s">
        <v>329</v>
      </c>
      <c r="K1657">
        <v>17</v>
      </c>
      <c r="L1657">
        <v>1</v>
      </c>
      <c r="M1657">
        <v>0</v>
      </c>
      <c r="N1657">
        <v>0</v>
      </c>
    </row>
    <row r="1658" spans="1:14" x14ac:dyDescent="0.15">
      <c r="A1658" t="str">
        <f t="shared" si="28"/>
        <v>201951_347_4562342690067</v>
      </c>
      <c r="B1658">
        <v>201951</v>
      </c>
      <c r="C1658">
        <v>347</v>
      </c>
      <c r="D1658" t="s">
        <v>166</v>
      </c>
      <c r="E1658" s="9">
        <v>4562342690067</v>
      </c>
      <c r="F1658">
        <v>0</v>
      </c>
      <c r="G1658">
        <v>0</v>
      </c>
      <c r="H1658" t="s">
        <v>23</v>
      </c>
      <c r="I1658" t="s">
        <v>19</v>
      </c>
      <c r="J1658" t="s">
        <v>329</v>
      </c>
      <c r="K1658">
        <v>46</v>
      </c>
      <c r="L1658">
        <v>2</v>
      </c>
      <c r="M1658">
        <v>0</v>
      </c>
      <c r="N1658">
        <v>0</v>
      </c>
    </row>
    <row r="1659" spans="1:14" x14ac:dyDescent="0.15">
      <c r="A1659" t="str">
        <f t="shared" si="28"/>
        <v>201951_347_4562342690074</v>
      </c>
      <c r="B1659">
        <v>201951</v>
      </c>
      <c r="C1659">
        <v>347</v>
      </c>
      <c r="D1659" t="s">
        <v>166</v>
      </c>
      <c r="E1659" s="9">
        <v>4562342690074</v>
      </c>
      <c r="F1659">
        <v>0</v>
      </c>
      <c r="G1659">
        <v>0</v>
      </c>
      <c r="H1659" t="s">
        <v>24</v>
      </c>
      <c r="I1659" t="s">
        <v>19</v>
      </c>
      <c r="J1659" t="s">
        <v>329</v>
      </c>
      <c r="K1659">
        <v>26</v>
      </c>
      <c r="L1659">
        <v>4</v>
      </c>
      <c r="M1659">
        <v>0</v>
      </c>
      <c r="N1659">
        <v>0</v>
      </c>
    </row>
    <row r="1660" spans="1:14" x14ac:dyDescent="0.15">
      <c r="A1660" t="str">
        <f t="shared" si="28"/>
        <v>201951_347_4562342690081</v>
      </c>
      <c r="B1660">
        <v>201951</v>
      </c>
      <c r="C1660">
        <v>347</v>
      </c>
      <c r="D1660" t="s">
        <v>166</v>
      </c>
      <c r="E1660" s="9">
        <v>4562342690081</v>
      </c>
      <c r="F1660">
        <v>0</v>
      </c>
      <c r="G1660">
        <v>0</v>
      </c>
      <c r="H1660" t="s">
        <v>25</v>
      </c>
      <c r="I1660" t="s">
        <v>19</v>
      </c>
      <c r="J1660" t="s">
        <v>329</v>
      </c>
      <c r="K1660">
        <v>14</v>
      </c>
      <c r="L1660">
        <v>1</v>
      </c>
      <c r="M1660">
        <v>0</v>
      </c>
      <c r="N1660">
        <v>0</v>
      </c>
    </row>
    <row r="1661" spans="1:14" x14ac:dyDescent="0.15">
      <c r="A1661" t="str">
        <f t="shared" si="28"/>
        <v>201951_354_4562342690029</v>
      </c>
      <c r="B1661">
        <v>201951</v>
      </c>
      <c r="C1661">
        <v>354</v>
      </c>
      <c r="D1661" t="s">
        <v>167</v>
      </c>
      <c r="E1661" s="9">
        <v>4562342690029</v>
      </c>
      <c r="F1661">
        <v>0</v>
      </c>
      <c r="G1661">
        <v>0</v>
      </c>
      <c r="H1661" t="s">
        <v>18</v>
      </c>
      <c r="I1661" t="s">
        <v>19</v>
      </c>
      <c r="J1661" t="s">
        <v>329</v>
      </c>
      <c r="K1661">
        <v>35</v>
      </c>
      <c r="L1661">
        <v>0</v>
      </c>
      <c r="M1661">
        <v>0</v>
      </c>
      <c r="N1661">
        <v>0</v>
      </c>
    </row>
    <row r="1662" spans="1:14" x14ac:dyDescent="0.15">
      <c r="A1662" t="str">
        <f t="shared" si="28"/>
        <v>201951_354_4562342690036</v>
      </c>
      <c r="B1662">
        <v>201951</v>
      </c>
      <c r="C1662">
        <v>354</v>
      </c>
      <c r="D1662" t="s">
        <v>167</v>
      </c>
      <c r="E1662" s="9">
        <v>4562342690036</v>
      </c>
      <c r="F1662">
        <v>0</v>
      </c>
      <c r="G1662">
        <v>0</v>
      </c>
      <c r="H1662" t="s">
        <v>20</v>
      </c>
      <c r="I1662" t="s">
        <v>19</v>
      </c>
      <c r="J1662" t="s">
        <v>329</v>
      </c>
      <c r="K1662">
        <v>18</v>
      </c>
      <c r="L1662">
        <v>1</v>
      </c>
      <c r="M1662">
        <v>0</v>
      </c>
      <c r="N1662">
        <v>0</v>
      </c>
    </row>
    <row r="1663" spans="1:14" x14ac:dyDescent="0.15">
      <c r="A1663" t="str">
        <f t="shared" si="28"/>
        <v>201951_354_4562342690043</v>
      </c>
      <c r="B1663">
        <v>201951</v>
      </c>
      <c r="C1663">
        <v>354</v>
      </c>
      <c r="D1663" t="s">
        <v>167</v>
      </c>
      <c r="E1663" s="9">
        <v>4562342690043</v>
      </c>
      <c r="F1663">
        <v>0</v>
      </c>
      <c r="G1663">
        <v>0</v>
      </c>
      <c r="H1663" t="s">
        <v>21</v>
      </c>
      <c r="I1663" t="s">
        <v>19</v>
      </c>
      <c r="J1663" t="s">
        <v>329</v>
      </c>
      <c r="K1663">
        <v>45</v>
      </c>
      <c r="L1663">
        <v>1</v>
      </c>
      <c r="M1663">
        <v>0</v>
      </c>
      <c r="N1663">
        <v>0</v>
      </c>
    </row>
    <row r="1664" spans="1:14" x14ac:dyDescent="0.15">
      <c r="A1664" t="str">
        <f t="shared" si="28"/>
        <v>201951_354_4562342690050</v>
      </c>
      <c r="B1664">
        <v>201951</v>
      </c>
      <c r="C1664">
        <v>354</v>
      </c>
      <c r="D1664" t="s">
        <v>167</v>
      </c>
      <c r="E1664" s="9">
        <v>4562342690050</v>
      </c>
      <c r="F1664">
        <v>0</v>
      </c>
      <c r="G1664">
        <v>0</v>
      </c>
      <c r="H1664" t="s">
        <v>22</v>
      </c>
      <c r="I1664" t="s">
        <v>19</v>
      </c>
      <c r="J1664" t="s">
        <v>329</v>
      </c>
      <c r="K1664">
        <v>16</v>
      </c>
      <c r="L1664">
        <v>2</v>
      </c>
      <c r="M1664">
        <v>0</v>
      </c>
      <c r="N1664">
        <v>0</v>
      </c>
    </row>
    <row r="1665" spans="1:14" x14ac:dyDescent="0.15">
      <c r="A1665" t="str">
        <f t="shared" si="28"/>
        <v>201951_354_4562342690067</v>
      </c>
      <c r="B1665">
        <v>201951</v>
      </c>
      <c r="C1665">
        <v>354</v>
      </c>
      <c r="D1665" t="s">
        <v>167</v>
      </c>
      <c r="E1665" s="9">
        <v>4562342690067</v>
      </c>
      <c r="F1665">
        <v>0</v>
      </c>
      <c r="G1665">
        <v>0</v>
      </c>
      <c r="H1665" t="s">
        <v>23</v>
      </c>
      <c r="I1665" t="s">
        <v>19</v>
      </c>
      <c r="J1665" t="s">
        <v>329</v>
      </c>
      <c r="K1665">
        <v>46</v>
      </c>
      <c r="L1665">
        <v>4</v>
      </c>
      <c r="M1665">
        <v>0</v>
      </c>
      <c r="N1665">
        <v>0</v>
      </c>
    </row>
    <row r="1666" spans="1:14" x14ac:dyDescent="0.15">
      <c r="A1666" t="str">
        <f t="shared" si="28"/>
        <v>201951_354_4562342690074</v>
      </c>
      <c r="B1666">
        <v>201951</v>
      </c>
      <c r="C1666">
        <v>354</v>
      </c>
      <c r="D1666" t="s">
        <v>167</v>
      </c>
      <c r="E1666" s="9">
        <v>4562342690074</v>
      </c>
      <c r="F1666">
        <v>0</v>
      </c>
      <c r="G1666">
        <v>0</v>
      </c>
      <c r="H1666" t="s">
        <v>24</v>
      </c>
      <c r="I1666" t="s">
        <v>19</v>
      </c>
      <c r="J1666" t="s">
        <v>329</v>
      </c>
      <c r="K1666">
        <v>41</v>
      </c>
      <c r="L1666">
        <v>2</v>
      </c>
      <c r="M1666">
        <v>0</v>
      </c>
      <c r="N1666">
        <v>0</v>
      </c>
    </row>
    <row r="1667" spans="1:14" x14ac:dyDescent="0.15">
      <c r="A1667" t="str">
        <f t="shared" si="28"/>
        <v>201951_354_4562342690081</v>
      </c>
      <c r="B1667">
        <v>201951</v>
      </c>
      <c r="C1667">
        <v>354</v>
      </c>
      <c r="D1667" t="s">
        <v>167</v>
      </c>
      <c r="E1667" s="9">
        <v>4562342690081</v>
      </c>
      <c r="F1667">
        <v>0</v>
      </c>
      <c r="G1667">
        <v>0</v>
      </c>
      <c r="H1667" t="s">
        <v>25</v>
      </c>
      <c r="I1667" t="s">
        <v>19</v>
      </c>
      <c r="J1667" t="s">
        <v>329</v>
      </c>
      <c r="K1667">
        <v>17</v>
      </c>
      <c r="L1667">
        <v>2</v>
      </c>
      <c r="M1667">
        <v>0</v>
      </c>
      <c r="N1667">
        <v>0</v>
      </c>
    </row>
    <row r="1668" spans="1:14" x14ac:dyDescent="0.15">
      <c r="A1668" t="str">
        <f t="shared" si="28"/>
        <v>201951_363_4562342690029</v>
      </c>
      <c r="B1668">
        <v>201951</v>
      </c>
      <c r="C1668">
        <v>363</v>
      </c>
      <c r="D1668" t="s">
        <v>332</v>
      </c>
      <c r="E1668" s="9">
        <v>4562342690029</v>
      </c>
      <c r="F1668">
        <v>0</v>
      </c>
      <c r="G1668">
        <v>0</v>
      </c>
      <c r="H1668" t="s">
        <v>18</v>
      </c>
      <c r="I1668" t="s">
        <v>19</v>
      </c>
      <c r="J1668" t="s">
        <v>329</v>
      </c>
      <c r="K1668">
        <v>31</v>
      </c>
      <c r="L1668">
        <v>2</v>
      </c>
      <c r="M1668">
        <v>0</v>
      </c>
      <c r="N1668">
        <v>0</v>
      </c>
    </row>
    <row r="1669" spans="1:14" x14ac:dyDescent="0.15">
      <c r="A1669" t="str">
        <f t="shared" si="28"/>
        <v>201951_363_4562342690036</v>
      </c>
      <c r="B1669">
        <v>201951</v>
      </c>
      <c r="C1669">
        <v>363</v>
      </c>
      <c r="D1669" t="s">
        <v>332</v>
      </c>
      <c r="E1669" s="9">
        <v>4562342690036</v>
      </c>
      <c r="F1669">
        <v>0</v>
      </c>
      <c r="G1669">
        <v>0</v>
      </c>
      <c r="H1669" t="s">
        <v>20</v>
      </c>
      <c r="I1669" t="s">
        <v>19</v>
      </c>
      <c r="J1669" t="s">
        <v>329</v>
      </c>
      <c r="K1669">
        <v>16</v>
      </c>
      <c r="L1669">
        <v>1</v>
      </c>
      <c r="M1669">
        <v>0</v>
      </c>
      <c r="N1669">
        <v>0</v>
      </c>
    </row>
    <row r="1670" spans="1:14" x14ac:dyDescent="0.15">
      <c r="A1670" t="str">
        <f t="shared" si="28"/>
        <v>201951_363_4562342690043</v>
      </c>
      <c r="B1670">
        <v>201951</v>
      </c>
      <c r="C1670">
        <v>363</v>
      </c>
      <c r="D1670" t="s">
        <v>332</v>
      </c>
      <c r="E1670" s="9">
        <v>4562342690043</v>
      </c>
      <c r="F1670">
        <v>0</v>
      </c>
      <c r="G1670">
        <v>0</v>
      </c>
      <c r="H1670" t="s">
        <v>21</v>
      </c>
      <c r="I1670" t="s">
        <v>19</v>
      </c>
      <c r="J1670" t="s">
        <v>329</v>
      </c>
      <c r="K1670">
        <v>45</v>
      </c>
      <c r="L1670">
        <v>2</v>
      </c>
      <c r="M1670">
        <v>0</v>
      </c>
      <c r="N1670">
        <v>0</v>
      </c>
    </row>
    <row r="1671" spans="1:14" x14ac:dyDescent="0.15">
      <c r="A1671" t="str">
        <f t="shared" si="28"/>
        <v>201951_363_4562342690050</v>
      </c>
      <c r="B1671">
        <v>201951</v>
      </c>
      <c r="C1671">
        <v>363</v>
      </c>
      <c r="D1671" t="s">
        <v>332</v>
      </c>
      <c r="E1671" s="9">
        <v>4562342690050</v>
      </c>
      <c r="F1671">
        <v>0</v>
      </c>
      <c r="G1671">
        <v>0</v>
      </c>
      <c r="H1671" t="s">
        <v>22</v>
      </c>
      <c r="I1671" t="s">
        <v>19</v>
      </c>
      <c r="J1671" t="s">
        <v>329</v>
      </c>
      <c r="K1671">
        <v>18</v>
      </c>
      <c r="L1671">
        <v>0</v>
      </c>
      <c r="M1671">
        <v>0</v>
      </c>
      <c r="N1671">
        <v>0</v>
      </c>
    </row>
    <row r="1672" spans="1:14" x14ac:dyDescent="0.15">
      <c r="A1672" t="str">
        <f t="shared" si="28"/>
        <v>201951_363_4562342690067</v>
      </c>
      <c r="B1672">
        <v>201951</v>
      </c>
      <c r="C1672">
        <v>363</v>
      </c>
      <c r="D1672" t="s">
        <v>332</v>
      </c>
      <c r="E1672" s="9">
        <v>4562342690067</v>
      </c>
      <c r="F1672">
        <v>0</v>
      </c>
      <c r="G1672">
        <v>0</v>
      </c>
      <c r="H1672" t="s">
        <v>23</v>
      </c>
      <c r="I1672" t="s">
        <v>19</v>
      </c>
      <c r="J1672" t="s">
        <v>329</v>
      </c>
      <c r="K1672">
        <v>49</v>
      </c>
      <c r="L1672">
        <v>0</v>
      </c>
      <c r="M1672">
        <v>0</v>
      </c>
      <c r="N1672">
        <v>0</v>
      </c>
    </row>
    <row r="1673" spans="1:14" x14ac:dyDescent="0.15">
      <c r="A1673" t="str">
        <f t="shared" si="28"/>
        <v>201951_363_4562342690074</v>
      </c>
      <c r="B1673">
        <v>201951</v>
      </c>
      <c r="C1673">
        <v>363</v>
      </c>
      <c r="D1673" t="s">
        <v>332</v>
      </c>
      <c r="E1673" s="9">
        <v>4562342690074</v>
      </c>
      <c r="F1673">
        <v>0</v>
      </c>
      <c r="G1673">
        <v>0</v>
      </c>
      <c r="H1673" t="s">
        <v>24</v>
      </c>
      <c r="I1673" t="s">
        <v>19</v>
      </c>
      <c r="J1673" t="s">
        <v>329</v>
      </c>
      <c r="K1673">
        <v>37</v>
      </c>
      <c r="L1673">
        <v>5</v>
      </c>
      <c r="M1673">
        <v>0</v>
      </c>
      <c r="N1673">
        <v>0</v>
      </c>
    </row>
    <row r="1674" spans="1:14" x14ac:dyDescent="0.15">
      <c r="A1674" t="str">
        <f t="shared" si="28"/>
        <v>201951_363_4562342690081</v>
      </c>
      <c r="B1674">
        <v>201951</v>
      </c>
      <c r="C1674">
        <v>363</v>
      </c>
      <c r="D1674" t="s">
        <v>332</v>
      </c>
      <c r="E1674" s="9">
        <v>4562342690081</v>
      </c>
      <c r="F1674">
        <v>0</v>
      </c>
      <c r="G1674">
        <v>0</v>
      </c>
      <c r="H1674" t="s">
        <v>25</v>
      </c>
      <c r="I1674" t="s">
        <v>19</v>
      </c>
      <c r="J1674" t="s">
        <v>329</v>
      </c>
      <c r="K1674">
        <v>15</v>
      </c>
      <c r="L1674">
        <v>4</v>
      </c>
      <c r="M1674">
        <v>0</v>
      </c>
      <c r="N1674">
        <v>0</v>
      </c>
    </row>
    <row r="1675" spans="1:14" x14ac:dyDescent="0.15">
      <c r="A1675" t="str">
        <f t="shared" si="28"/>
        <v>201951_375_4562342690029</v>
      </c>
      <c r="B1675">
        <v>201951</v>
      </c>
      <c r="C1675">
        <v>375</v>
      </c>
      <c r="D1675" t="s">
        <v>169</v>
      </c>
      <c r="E1675" s="9">
        <v>4562342690029</v>
      </c>
      <c r="F1675">
        <v>0</v>
      </c>
      <c r="G1675">
        <v>0</v>
      </c>
      <c r="H1675" t="s">
        <v>18</v>
      </c>
      <c r="I1675" t="s">
        <v>19</v>
      </c>
      <c r="J1675" t="s">
        <v>329</v>
      </c>
      <c r="K1675">
        <v>32</v>
      </c>
      <c r="L1675">
        <v>1</v>
      </c>
      <c r="M1675">
        <v>0</v>
      </c>
      <c r="N1675">
        <v>0</v>
      </c>
    </row>
    <row r="1676" spans="1:14" x14ac:dyDescent="0.15">
      <c r="A1676" t="str">
        <f t="shared" si="28"/>
        <v>201951_375_4562342690036</v>
      </c>
      <c r="B1676">
        <v>201951</v>
      </c>
      <c r="C1676">
        <v>375</v>
      </c>
      <c r="D1676" t="s">
        <v>169</v>
      </c>
      <c r="E1676" s="9">
        <v>4562342690036</v>
      </c>
      <c r="F1676">
        <v>0</v>
      </c>
      <c r="G1676">
        <v>0</v>
      </c>
      <c r="H1676" t="s">
        <v>20</v>
      </c>
      <c r="I1676" t="s">
        <v>19</v>
      </c>
      <c r="J1676" t="s">
        <v>329</v>
      </c>
      <c r="K1676">
        <v>18</v>
      </c>
      <c r="L1676">
        <v>0</v>
      </c>
      <c r="M1676">
        <v>0</v>
      </c>
      <c r="N1676">
        <v>0</v>
      </c>
    </row>
    <row r="1677" spans="1:14" x14ac:dyDescent="0.15">
      <c r="A1677" t="str">
        <f t="shared" si="28"/>
        <v>201951_375_4562342690043</v>
      </c>
      <c r="B1677">
        <v>201951</v>
      </c>
      <c r="C1677">
        <v>375</v>
      </c>
      <c r="D1677" t="s">
        <v>169</v>
      </c>
      <c r="E1677" s="9">
        <v>4562342690043</v>
      </c>
      <c r="F1677">
        <v>0</v>
      </c>
      <c r="G1677">
        <v>0</v>
      </c>
      <c r="H1677" t="s">
        <v>21</v>
      </c>
      <c r="I1677" t="s">
        <v>19</v>
      </c>
      <c r="J1677" t="s">
        <v>329</v>
      </c>
      <c r="K1677">
        <v>44</v>
      </c>
      <c r="L1677">
        <v>5</v>
      </c>
      <c r="M1677">
        <v>0</v>
      </c>
      <c r="N1677">
        <v>0</v>
      </c>
    </row>
    <row r="1678" spans="1:14" x14ac:dyDescent="0.15">
      <c r="A1678" t="str">
        <f t="shared" si="28"/>
        <v>201951_375_4562342690050</v>
      </c>
      <c r="B1678">
        <v>201951</v>
      </c>
      <c r="C1678">
        <v>375</v>
      </c>
      <c r="D1678" t="s">
        <v>169</v>
      </c>
      <c r="E1678" s="9">
        <v>4562342690050</v>
      </c>
      <c r="F1678">
        <v>0</v>
      </c>
      <c r="G1678">
        <v>0</v>
      </c>
      <c r="H1678" t="s">
        <v>22</v>
      </c>
      <c r="I1678" t="s">
        <v>19</v>
      </c>
      <c r="J1678" t="s">
        <v>329</v>
      </c>
      <c r="K1678">
        <v>19</v>
      </c>
      <c r="L1678">
        <v>0</v>
      </c>
      <c r="M1678">
        <v>0</v>
      </c>
      <c r="N1678">
        <v>0</v>
      </c>
    </row>
    <row r="1679" spans="1:14" x14ac:dyDescent="0.15">
      <c r="A1679" t="str">
        <f t="shared" si="28"/>
        <v>201951_375_4562342690067</v>
      </c>
      <c r="B1679">
        <v>201951</v>
      </c>
      <c r="C1679">
        <v>375</v>
      </c>
      <c r="D1679" t="s">
        <v>169</v>
      </c>
      <c r="E1679" s="9">
        <v>4562342690067</v>
      </c>
      <c r="F1679">
        <v>0</v>
      </c>
      <c r="G1679">
        <v>0</v>
      </c>
      <c r="H1679" t="s">
        <v>23</v>
      </c>
      <c r="I1679" t="s">
        <v>19</v>
      </c>
      <c r="J1679" t="s">
        <v>329</v>
      </c>
      <c r="K1679">
        <v>46</v>
      </c>
      <c r="L1679">
        <v>3</v>
      </c>
      <c r="M1679">
        <v>0</v>
      </c>
      <c r="N1679">
        <v>0</v>
      </c>
    </row>
    <row r="1680" spans="1:14" x14ac:dyDescent="0.15">
      <c r="A1680" t="str">
        <f t="shared" si="28"/>
        <v>201951_375_4562342690074</v>
      </c>
      <c r="B1680">
        <v>201951</v>
      </c>
      <c r="C1680">
        <v>375</v>
      </c>
      <c r="D1680" t="s">
        <v>169</v>
      </c>
      <c r="E1680" s="9">
        <v>4562342690074</v>
      </c>
      <c r="F1680">
        <v>0</v>
      </c>
      <c r="G1680">
        <v>0</v>
      </c>
      <c r="H1680" t="s">
        <v>24</v>
      </c>
      <c r="I1680" t="s">
        <v>19</v>
      </c>
      <c r="J1680" t="s">
        <v>329</v>
      </c>
      <c r="K1680">
        <v>34</v>
      </c>
      <c r="L1680">
        <v>9</v>
      </c>
      <c r="M1680">
        <v>0</v>
      </c>
      <c r="N1680">
        <v>0</v>
      </c>
    </row>
    <row r="1681" spans="1:14" x14ac:dyDescent="0.15">
      <c r="A1681" t="str">
        <f t="shared" si="28"/>
        <v>201951_375_4562342690081</v>
      </c>
      <c r="B1681">
        <v>201951</v>
      </c>
      <c r="C1681">
        <v>375</v>
      </c>
      <c r="D1681" t="s">
        <v>169</v>
      </c>
      <c r="E1681" s="9">
        <v>4562342690081</v>
      </c>
      <c r="F1681">
        <v>0</v>
      </c>
      <c r="G1681">
        <v>0</v>
      </c>
      <c r="H1681" t="s">
        <v>25</v>
      </c>
      <c r="I1681" t="s">
        <v>19</v>
      </c>
      <c r="J1681" t="s">
        <v>329</v>
      </c>
      <c r="K1681">
        <v>15</v>
      </c>
      <c r="L1681">
        <v>4</v>
      </c>
      <c r="M1681">
        <v>0</v>
      </c>
      <c r="N1681">
        <v>0</v>
      </c>
    </row>
    <row r="1682" spans="1:14" x14ac:dyDescent="0.15">
      <c r="A1682" t="str">
        <f t="shared" si="28"/>
        <v>201951_377_4562342690029</v>
      </c>
      <c r="B1682">
        <v>201951</v>
      </c>
      <c r="C1682">
        <v>377</v>
      </c>
      <c r="D1682" t="s">
        <v>170</v>
      </c>
      <c r="E1682" s="9">
        <v>4562342690029</v>
      </c>
      <c r="F1682">
        <v>0</v>
      </c>
      <c r="G1682">
        <v>0</v>
      </c>
      <c r="H1682" t="s">
        <v>18</v>
      </c>
      <c r="I1682" t="s">
        <v>19</v>
      </c>
      <c r="J1682" t="s">
        <v>329</v>
      </c>
      <c r="K1682">
        <v>40</v>
      </c>
      <c r="L1682">
        <v>0</v>
      </c>
      <c r="M1682">
        <v>0</v>
      </c>
      <c r="N1682">
        <v>0</v>
      </c>
    </row>
    <row r="1683" spans="1:14" x14ac:dyDescent="0.15">
      <c r="A1683" t="str">
        <f t="shared" si="28"/>
        <v>201951_377_4562342690036</v>
      </c>
      <c r="B1683">
        <v>201951</v>
      </c>
      <c r="C1683">
        <v>377</v>
      </c>
      <c r="D1683" t="s">
        <v>170</v>
      </c>
      <c r="E1683" s="9">
        <v>4562342690036</v>
      </c>
      <c r="F1683">
        <v>0</v>
      </c>
      <c r="G1683">
        <v>0</v>
      </c>
      <c r="H1683" t="s">
        <v>20</v>
      </c>
      <c r="I1683" t="s">
        <v>19</v>
      </c>
      <c r="J1683" t="s">
        <v>329</v>
      </c>
      <c r="K1683">
        <v>20</v>
      </c>
      <c r="L1683">
        <v>0</v>
      </c>
      <c r="M1683">
        <v>0</v>
      </c>
      <c r="N1683">
        <v>0</v>
      </c>
    </row>
    <row r="1684" spans="1:14" x14ac:dyDescent="0.15">
      <c r="A1684" t="str">
        <f t="shared" si="28"/>
        <v>201951_377_4562342690043</v>
      </c>
      <c r="B1684">
        <v>201951</v>
      </c>
      <c r="C1684">
        <v>377</v>
      </c>
      <c r="D1684" t="s">
        <v>170</v>
      </c>
      <c r="E1684" s="9">
        <v>4562342690043</v>
      </c>
      <c r="F1684">
        <v>0</v>
      </c>
      <c r="G1684">
        <v>0</v>
      </c>
      <c r="H1684" t="s">
        <v>21</v>
      </c>
      <c r="I1684" t="s">
        <v>19</v>
      </c>
      <c r="J1684" t="s">
        <v>329</v>
      </c>
      <c r="K1684">
        <v>46</v>
      </c>
      <c r="L1684">
        <v>3</v>
      </c>
      <c r="M1684">
        <v>0</v>
      </c>
      <c r="N1684">
        <v>0</v>
      </c>
    </row>
    <row r="1685" spans="1:14" x14ac:dyDescent="0.15">
      <c r="A1685" t="str">
        <f t="shared" si="28"/>
        <v>201951_377_4562342690050</v>
      </c>
      <c r="B1685">
        <v>201951</v>
      </c>
      <c r="C1685">
        <v>377</v>
      </c>
      <c r="D1685" t="s">
        <v>170</v>
      </c>
      <c r="E1685" s="9">
        <v>4562342690050</v>
      </c>
      <c r="F1685">
        <v>0</v>
      </c>
      <c r="G1685">
        <v>0</v>
      </c>
      <c r="H1685" t="s">
        <v>22</v>
      </c>
      <c r="I1685" t="s">
        <v>19</v>
      </c>
      <c r="J1685" t="s">
        <v>329</v>
      </c>
      <c r="K1685">
        <v>20</v>
      </c>
      <c r="L1685">
        <v>0</v>
      </c>
      <c r="M1685">
        <v>0</v>
      </c>
      <c r="N1685">
        <v>0</v>
      </c>
    </row>
    <row r="1686" spans="1:14" x14ac:dyDescent="0.15">
      <c r="A1686" t="str">
        <f t="shared" si="28"/>
        <v>201951_377_4562342690067</v>
      </c>
      <c r="B1686">
        <v>201951</v>
      </c>
      <c r="C1686">
        <v>377</v>
      </c>
      <c r="D1686" t="s">
        <v>170</v>
      </c>
      <c r="E1686" s="9">
        <v>4562342690067</v>
      </c>
      <c r="F1686">
        <v>0</v>
      </c>
      <c r="G1686">
        <v>0</v>
      </c>
      <c r="H1686" t="s">
        <v>23</v>
      </c>
      <c r="I1686" t="s">
        <v>19</v>
      </c>
      <c r="J1686" t="s">
        <v>329</v>
      </c>
      <c r="K1686">
        <v>50</v>
      </c>
      <c r="L1686">
        <v>0</v>
      </c>
      <c r="M1686">
        <v>0</v>
      </c>
      <c r="N1686">
        <v>0</v>
      </c>
    </row>
    <row r="1687" spans="1:14" x14ac:dyDescent="0.15">
      <c r="A1687" t="str">
        <f t="shared" si="28"/>
        <v>201951_377_4562342690074</v>
      </c>
      <c r="B1687">
        <v>201951</v>
      </c>
      <c r="C1687">
        <v>377</v>
      </c>
      <c r="D1687" t="s">
        <v>170</v>
      </c>
      <c r="E1687" s="9">
        <v>4562342690074</v>
      </c>
      <c r="F1687">
        <v>0</v>
      </c>
      <c r="G1687">
        <v>0</v>
      </c>
      <c r="H1687" t="s">
        <v>24</v>
      </c>
      <c r="I1687" t="s">
        <v>19</v>
      </c>
      <c r="J1687" t="s">
        <v>329</v>
      </c>
      <c r="K1687">
        <v>44</v>
      </c>
      <c r="L1687">
        <v>4</v>
      </c>
      <c r="M1687">
        <v>0</v>
      </c>
      <c r="N1687">
        <v>0</v>
      </c>
    </row>
    <row r="1688" spans="1:14" x14ac:dyDescent="0.15">
      <c r="A1688" t="str">
        <f t="shared" si="28"/>
        <v>201951_377_4562342690081</v>
      </c>
      <c r="B1688">
        <v>201951</v>
      </c>
      <c r="C1688">
        <v>377</v>
      </c>
      <c r="D1688" t="s">
        <v>170</v>
      </c>
      <c r="E1688" s="9">
        <v>4562342690081</v>
      </c>
      <c r="F1688">
        <v>0</v>
      </c>
      <c r="G1688">
        <v>0</v>
      </c>
      <c r="H1688" t="s">
        <v>25</v>
      </c>
      <c r="I1688" t="s">
        <v>19</v>
      </c>
      <c r="J1688" t="s">
        <v>329</v>
      </c>
      <c r="K1688">
        <v>19</v>
      </c>
      <c r="L1688">
        <v>1</v>
      </c>
      <c r="M1688">
        <v>0</v>
      </c>
      <c r="N1688">
        <v>0</v>
      </c>
    </row>
    <row r="1689" spans="1:14" x14ac:dyDescent="0.15">
      <c r="A1689" t="str">
        <f t="shared" ref="A1689:A1752" si="29">B1689&amp;"_"&amp;C1689&amp;"_"&amp;E1689</f>
        <v>201951_380_4562342690029</v>
      </c>
      <c r="B1689">
        <v>201951</v>
      </c>
      <c r="C1689">
        <v>380</v>
      </c>
      <c r="D1689" t="s">
        <v>171</v>
      </c>
      <c r="E1689" s="9">
        <v>4562342690029</v>
      </c>
      <c r="F1689">
        <v>0</v>
      </c>
      <c r="G1689">
        <v>0</v>
      </c>
      <c r="H1689" t="s">
        <v>18</v>
      </c>
      <c r="I1689" t="s">
        <v>19</v>
      </c>
      <c r="J1689" t="s">
        <v>329</v>
      </c>
      <c r="K1689">
        <v>37</v>
      </c>
      <c r="L1689">
        <v>1</v>
      </c>
      <c r="M1689">
        <v>0</v>
      </c>
      <c r="N1689">
        <v>0</v>
      </c>
    </row>
    <row r="1690" spans="1:14" x14ac:dyDescent="0.15">
      <c r="A1690" t="str">
        <f t="shared" si="29"/>
        <v>201951_380_4562342690036</v>
      </c>
      <c r="B1690">
        <v>201951</v>
      </c>
      <c r="C1690">
        <v>380</v>
      </c>
      <c r="D1690" t="s">
        <v>171</v>
      </c>
      <c r="E1690" s="9">
        <v>4562342690036</v>
      </c>
      <c r="F1690">
        <v>0</v>
      </c>
      <c r="G1690">
        <v>0</v>
      </c>
      <c r="H1690" t="s">
        <v>20</v>
      </c>
      <c r="I1690" t="s">
        <v>19</v>
      </c>
      <c r="J1690" t="s">
        <v>329</v>
      </c>
      <c r="K1690">
        <v>19</v>
      </c>
      <c r="L1690">
        <v>0</v>
      </c>
      <c r="M1690">
        <v>0</v>
      </c>
      <c r="N1690">
        <v>0</v>
      </c>
    </row>
    <row r="1691" spans="1:14" x14ac:dyDescent="0.15">
      <c r="A1691" t="str">
        <f t="shared" si="29"/>
        <v>201951_380_4562342690043</v>
      </c>
      <c r="B1691">
        <v>201951</v>
      </c>
      <c r="C1691">
        <v>380</v>
      </c>
      <c r="D1691" t="s">
        <v>171</v>
      </c>
      <c r="E1691" s="9">
        <v>4562342690043</v>
      </c>
      <c r="F1691">
        <v>0</v>
      </c>
      <c r="G1691">
        <v>0</v>
      </c>
      <c r="H1691" t="s">
        <v>21</v>
      </c>
      <c r="I1691" t="s">
        <v>19</v>
      </c>
      <c r="J1691" t="s">
        <v>329</v>
      </c>
      <c r="K1691">
        <v>50</v>
      </c>
      <c r="L1691">
        <v>0</v>
      </c>
      <c r="M1691">
        <v>0</v>
      </c>
      <c r="N1691">
        <v>0</v>
      </c>
    </row>
    <row r="1692" spans="1:14" x14ac:dyDescent="0.15">
      <c r="A1692" t="str">
        <f t="shared" si="29"/>
        <v>201951_380_4562342690050</v>
      </c>
      <c r="B1692">
        <v>201951</v>
      </c>
      <c r="C1692">
        <v>380</v>
      </c>
      <c r="D1692" t="s">
        <v>171</v>
      </c>
      <c r="E1692" s="9">
        <v>4562342690050</v>
      </c>
      <c r="F1692">
        <v>0</v>
      </c>
      <c r="G1692">
        <v>0</v>
      </c>
      <c r="H1692" t="s">
        <v>22</v>
      </c>
      <c r="I1692" t="s">
        <v>19</v>
      </c>
      <c r="J1692" t="s">
        <v>329</v>
      </c>
      <c r="K1692">
        <v>16</v>
      </c>
      <c r="L1692">
        <v>1</v>
      </c>
      <c r="M1692">
        <v>0</v>
      </c>
      <c r="N1692">
        <v>0</v>
      </c>
    </row>
    <row r="1693" spans="1:14" x14ac:dyDescent="0.15">
      <c r="A1693" t="str">
        <f t="shared" si="29"/>
        <v>201951_380_4562342690067</v>
      </c>
      <c r="B1693">
        <v>201951</v>
      </c>
      <c r="C1693">
        <v>380</v>
      </c>
      <c r="D1693" t="s">
        <v>171</v>
      </c>
      <c r="E1693" s="9">
        <v>4562342690067</v>
      </c>
      <c r="F1693">
        <v>0</v>
      </c>
      <c r="G1693">
        <v>0</v>
      </c>
      <c r="H1693" t="s">
        <v>23</v>
      </c>
      <c r="I1693" t="s">
        <v>19</v>
      </c>
      <c r="J1693" t="s">
        <v>329</v>
      </c>
      <c r="K1693">
        <v>49</v>
      </c>
      <c r="L1693">
        <v>0</v>
      </c>
      <c r="M1693">
        <v>0</v>
      </c>
      <c r="N1693">
        <v>0</v>
      </c>
    </row>
    <row r="1694" spans="1:14" x14ac:dyDescent="0.15">
      <c r="A1694" t="str">
        <f t="shared" si="29"/>
        <v>201951_380_4562342690074</v>
      </c>
      <c r="B1694">
        <v>201951</v>
      </c>
      <c r="C1694">
        <v>380</v>
      </c>
      <c r="D1694" t="s">
        <v>171</v>
      </c>
      <c r="E1694" s="9">
        <v>4562342690074</v>
      </c>
      <c r="F1694">
        <v>0</v>
      </c>
      <c r="G1694">
        <v>0</v>
      </c>
      <c r="H1694" t="s">
        <v>24</v>
      </c>
      <c r="I1694" t="s">
        <v>19</v>
      </c>
      <c r="J1694" t="s">
        <v>329</v>
      </c>
      <c r="K1694">
        <v>44</v>
      </c>
      <c r="L1694">
        <v>4</v>
      </c>
      <c r="M1694">
        <v>0</v>
      </c>
      <c r="N1694">
        <v>0</v>
      </c>
    </row>
    <row r="1695" spans="1:14" x14ac:dyDescent="0.15">
      <c r="A1695" t="str">
        <f t="shared" si="29"/>
        <v>201951_380_4562342690081</v>
      </c>
      <c r="B1695">
        <v>201951</v>
      </c>
      <c r="C1695">
        <v>380</v>
      </c>
      <c r="D1695" t="s">
        <v>171</v>
      </c>
      <c r="E1695" s="9">
        <v>4562342690081</v>
      </c>
      <c r="F1695">
        <v>0</v>
      </c>
      <c r="G1695">
        <v>0</v>
      </c>
      <c r="H1695" t="s">
        <v>25</v>
      </c>
      <c r="I1695" t="s">
        <v>19</v>
      </c>
      <c r="J1695" t="s">
        <v>329</v>
      </c>
      <c r="K1695">
        <v>18</v>
      </c>
      <c r="L1695">
        <v>0</v>
      </c>
      <c r="M1695">
        <v>0</v>
      </c>
      <c r="N1695">
        <v>0</v>
      </c>
    </row>
    <row r="1696" spans="1:14" x14ac:dyDescent="0.15">
      <c r="A1696" t="str">
        <f t="shared" si="29"/>
        <v>201951_384_4562342690029</v>
      </c>
      <c r="B1696">
        <v>201951</v>
      </c>
      <c r="C1696">
        <v>384</v>
      </c>
      <c r="D1696" t="s">
        <v>172</v>
      </c>
      <c r="E1696" s="9">
        <v>4562342690029</v>
      </c>
      <c r="F1696">
        <v>0</v>
      </c>
      <c r="G1696">
        <v>0</v>
      </c>
      <c r="H1696" t="s">
        <v>18</v>
      </c>
      <c r="I1696" t="s">
        <v>19</v>
      </c>
      <c r="J1696" t="s">
        <v>329</v>
      </c>
      <c r="K1696">
        <v>33</v>
      </c>
      <c r="L1696">
        <v>4</v>
      </c>
      <c r="M1696">
        <v>0</v>
      </c>
      <c r="N1696">
        <v>0</v>
      </c>
    </row>
    <row r="1697" spans="1:14" x14ac:dyDescent="0.15">
      <c r="A1697" t="str">
        <f t="shared" si="29"/>
        <v>201951_384_4562342690036</v>
      </c>
      <c r="B1697">
        <v>201951</v>
      </c>
      <c r="C1697">
        <v>384</v>
      </c>
      <c r="D1697" t="s">
        <v>172</v>
      </c>
      <c r="E1697" s="9">
        <v>4562342690036</v>
      </c>
      <c r="F1697">
        <v>0</v>
      </c>
      <c r="G1697">
        <v>0</v>
      </c>
      <c r="H1697" t="s">
        <v>20</v>
      </c>
      <c r="I1697" t="s">
        <v>19</v>
      </c>
      <c r="J1697" t="s">
        <v>329</v>
      </c>
      <c r="K1697">
        <v>19</v>
      </c>
      <c r="L1697">
        <v>0</v>
      </c>
      <c r="M1697">
        <v>0</v>
      </c>
      <c r="N1697">
        <v>0</v>
      </c>
    </row>
    <row r="1698" spans="1:14" x14ac:dyDescent="0.15">
      <c r="A1698" t="str">
        <f t="shared" si="29"/>
        <v>201951_384_4562342690043</v>
      </c>
      <c r="B1698">
        <v>201951</v>
      </c>
      <c r="C1698">
        <v>384</v>
      </c>
      <c r="D1698" t="s">
        <v>172</v>
      </c>
      <c r="E1698" s="9">
        <v>4562342690043</v>
      </c>
      <c r="F1698">
        <v>0</v>
      </c>
      <c r="G1698">
        <v>0</v>
      </c>
      <c r="H1698" t="s">
        <v>21</v>
      </c>
      <c r="I1698" t="s">
        <v>19</v>
      </c>
      <c r="J1698" t="s">
        <v>329</v>
      </c>
      <c r="K1698">
        <v>41</v>
      </c>
      <c r="L1698">
        <v>2</v>
      </c>
      <c r="M1698">
        <v>0</v>
      </c>
      <c r="N1698">
        <v>0</v>
      </c>
    </row>
    <row r="1699" spans="1:14" x14ac:dyDescent="0.15">
      <c r="A1699" t="str">
        <f t="shared" si="29"/>
        <v>201951_384_4562342690050</v>
      </c>
      <c r="B1699">
        <v>201951</v>
      </c>
      <c r="C1699">
        <v>384</v>
      </c>
      <c r="D1699" t="s">
        <v>172</v>
      </c>
      <c r="E1699" s="9">
        <v>4562342690050</v>
      </c>
      <c r="F1699">
        <v>0</v>
      </c>
      <c r="G1699">
        <v>0</v>
      </c>
      <c r="H1699" t="s">
        <v>22</v>
      </c>
      <c r="I1699" t="s">
        <v>19</v>
      </c>
      <c r="J1699" t="s">
        <v>329</v>
      </c>
      <c r="K1699">
        <v>14</v>
      </c>
      <c r="L1699">
        <v>2</v>
      </c>
      <c r="M1699">
        <v>0</v>
      </c>
      <c r="N1699">
        <v>0</v>
      </c>
    </row>
    <row r="1700" spans="1:14" x14ac:dyDescent="0.15">
      <c r="A1700" t="str">
        <f t="shared" si="29"/>
        <v>201951_384_4562342690067</v>
      </c>
      <c r="B1700">
        <v>201951</v>
      </c>
      <c r="C1700">
        <v>384</v>
      </c>
      <c r="D1700" t="s">
        <v>172</v>
      </c>
      <c r="E1700" s="9">
        <v>4562342690067</v>
      </c>
      <c r="F1700">
        <v>0</v>
      </c>
      <c r="G1700">
        <v>0</v>
      </c>
      <c r="H1700" t="s">
        <v>23</v>
      </c>
      <c r="I1700" t="s">
        <v>19</v>
      </c>
      <c r="J1700" t="s">
        <v>329</v>
      </c>
      <c r="K1700">
        <v>45</v>
      </c>
      <c r="L1700">
        <v>1</v>
      </c>
      <c r="M1700">
        <v>0</v>
      </c>
      <c r="N1700">
        <v>0</v>
      </c>
    </row>
    <row r="1701" spans="1:14" x14ac:dyDescent="0.15">
      <c r="A1701" t="str">
        <f t="shared" si="29"/>
        <v>201951_384_4562342690074</v>
      </c>
      <c r="B1701">
        <v>201951</v>
      </c>
      <c r="C1701">
        <v>384</v>
      </c>
      <c r="D1701" t="s">
        <v>172</v>
      </c>
      <c r="E1701" s="9">
        <v>4562342690074</v>
      </c>
      <c r="F1701">
        <v>0</v>
      </c>
      <c r="G1701">
        <v>0</v>
      </c>
      <c r="H1701" t="s">
        <v>24</v>
      </c>
      <c r="I1701" t="s">
        <v>19</v>
      </c>
      <c r="J1701" t="s">
        <v>329</v>
      </c>
      <c r="K1701">
        <v>36</v>
      </c>
      <c r="L1701">
        <v>2</v>
      </c>
      <c r="M1701">
        <v>0</v>
      </c>
      <c r="N1701">
        <v>0</v>
      </c>
    </row>
    <row r="1702" spans="1:14" x14ac:dyDescent="0.15">
      <c r="A1702" t="str">
        <f t="shared" si="29"/>
        <v>201951_384_4562342690081</v>
      </c>
      <c r="B1702">
        <v>201951</v>
      </c>
      <c r="C1702">
        <v>384</v>
      </c>
      <c r="D1702" t="s">
        <v>172</v>
      </c>
      <c r="E1702" s="9">
        <v>4562342690081</v>
      </c>
      <c r="F1702">
        <v>0</v>
      </c>
      <c r="G1702">
        <v>0</v>
      </c>
      <c r="H1702" t="s">
        <v>25</v>
      </c>
      <c r="I1702" t="s">
        <v>19</v>
      </c>
      <c r="J1702" t="s">
        <v>329</v>
      </c>
      <c r="K1702">
        <v>16</v>
      </c>
      <c r="L1702">
        <v>3</v>
      </c>
      <c r="M1702">
        <v>0</v>
      </c>
      <c r="N1702">
        <v>0</v>
      </c>
    </row>
    <row r="1703" spans="1:14" x14ac:dyDescent="0.15">
      <c r="A1703" t="str">
        <f t="shared" si="29"/>
        <v>201951_390_4562342690029</v>
      </c>
      <c r="B1703">
        <v>201951</v>
      </c>
      <c r="C1703">
        <v>390</v>
      </c>
      <c r="D1703" t="s">
        <v>173</v>
      </c>
      <c r="E1703" s="9">
        <v>4562342690029</v>
      </c>
      <c r="F1703">
        <v>0</v>
      </c>
      <c r="G1703">
        <v>0</v>
      </c>
      <c r="H1703" t="s">
        <v>18</v>
      </c>
      <c r="I1703" t="s">
        <v>19</v>
      </c>
      <c r="J1703" t="s">
        <v>329</v>
      </c>
      <c r="K1703">
        <v>36</v>
      </c>
      <c r="L1703">
        <v>4</v>
      </c>
      <c r="M1703">
        <v>0</v>
      </c>
      <c r="N1703">
        <v>0</v>
      </c>
    </row>
    <row r="1704" spans="1:14" x14ac:dyDescent="0.15">
      <c r="A1704" t="str">
        <f t="shared" si="29"/>
        <v>201951_390_4562342690036</v>
      </c>
      <c r="B1704">
        <v>201951</v>
      </c>
      <c r="C1704">
        <v>390</v>
      </c>
      <c r="D1704" t="s">
        <v>173</v>
      </c>
      <c r="E1704" s="9">
        <v>4562342690036</v>
      </c>
      <c r="F1704">
        <v>0</v>
      </c>
      <c r="G1704">
        <v>0</v>
      </c>
      <c r="H1704" t="s">
        <v>20</v>
      </c>
      <c r="I1704" t="s">
        <v>19</v>
      </c>
      <c r="J1704" t="s">
        <v>329</v>
      </c>
      <c r="K1704">
        <v>19</v>
      </c>
      <c r="L1704">
        <v>1</v>
      </c>
      <c r="M1704">
        <v>0</v>
      </c>
      <c r="N1704">
        <v>0</v>
      </c>
    </row>
    <row r="1705" spans="1:14" x14ac:dyDescent="0.15">
      <c r="A1705" t="str">
        <f t="shared" si="29"/>
        <v>201951_390_4562342690043</v>
      </c>
      <c r="B1705">
        <v>201951</v>
      </c>
      <c r="C1705">
        <v>390</v>
      </c>
      <c r="D1705" t="s">
        <v>173</v>
      </c>
      <c r="E1705" s="9">
        <v>4562342690043</v>
      </c>
      <c r="F1705">
        <v>0</v>
      </c>
      <c r="G1705">
        <v>0</v>
      </c>
      <c r="H1705" t="s">
        <v>21</v>
      </c>
      <c r="I1705" t="s">
        <v>19</v>
      </c>
      <c r="J1705" t="s">
        <v>329</v>
      </c>
      <c r="K1705">
        <v>49</v>
      </c>
      <c r="L1705">
        <v>1</v>
      </c>
      <c r="M1705">
        <v>0</v>
      </c>
      <c r="N1705">
        <v>0</v>
      </c>
    </row>
    <row r="1706" spans="1:14" x14ac:dyDescent="0.15">
      <c r="A1706" t="str">
        <f t="shared" si="29"/>
        <v>201951_390_4562342690050</v>
      </c>
      <c r="B1706">
        <v>201951</v>
      </c>
      <c r="C1706">
        <v>390</v>
      </c>
      <c r="D1706" t="s">
        <v>173</v>
      </c>
      <c r="E1706" s="9">
        <v>4562342690050</v>
      </c>
      <c r="F1706">
        <v>0</v>
      </c>
      <c r="G1706">
        <v>0</v>
      </c>
      <c r="H1706" t="s">
        <v>22</v>
      </c>
      <c r="I1706" t="s">
        <v>19</v>
      </c>
      <c r="J1706" t="s">
        <v>329</v>
      </c>
      <c r="K1706">
        <v>19</v>
      </c>
      <c r="L1706">
        <v>1</v>
      </c>
      <c r="M1706">
        <v>0</v>
      </c>
      <c r="N1706">
        <v>0</v>
      </c>
    </row>
    <row r="1707" spans="1:14" x14ac:dyDescent="0.15">
      <c r="A1707" t="str">
        <f t="shared" si="29"/>
        <v>201951_390_4562342690067</v>
      </c>
      <c r="B1707">
        <v>201951</v>
      </c>
      <c r="C1707">
        <v>390</v>
      </c>
      <c r="D1707" t="s">
        <v>173</v>
      </c>
      <c r="E1707" s="9">
        <v>4562342690067</v>
      </c>
      <c r="F1707">
        <v>0</v>
      </c>
      <c r="G1707">
        <v>0</v>
      </c>
      <c r="H1707" t="s">
        <v>23</v>
      </c>
      <c r="I1707" t="s">
        <v>19</v>
      </c>
      <c r="J1707" t="s">
        <v>329</v>
      </c>
      <c r="K1707">
        <v>50</v>
      </c>
      <c r="L1707">
        <v>0</v>
      </c>
      <c r="M1707">
        <v>0</v>
      </c>
      <c r="N1707">
        <v>0</v>
      </c>
    </row>
    <row r="1708" spans="1:14" x14ac:dyDescent="0.15">
      <c r="A1708" t="str">
        <f t="shared" si="29"/>
        <v>201951_390_4562342690074</v>
      </c>
      <c r="B1708">
        <v>201951</v>
      </c>
      <c r="C1708">
        <v>390</v>
      </c>
      <c r="D1708" t="s">
        <v>173</v>
      </c>
      <c r="E1708" s="9">
        <v>4562342690074</v>
      </c>
      <c r="F1708">
        <v>0</v>
      </c>
      <c r="G1708">
        <v>0</v>
      </c>
      <c r="H1708" t="s">
        <v>24</v>
      </c>
      <c r="I1708" t="s">
        <v>19</v>
      </c>
      <c r="J1708" t="s">
        <v>329</v>
      </c>
      <c r="K1708">
        <v>48</v>
      </c>
      <c r="L1708">
        <v>2</v>
      </c>
      <c r="M1708">
        <v>0</v>
      </c>
      <c r="N1708">
        <v>0</v>
      </c>
    </row>
    <row r="1709" spans="1:14" x14ac:dyDescent="0.15">
      <c r="A1709" t="str">
        <f t="shared" si="29"/>
        <v>201951_390_4562342690081</v>
      </c>
      <c r="B1709">
        <v>201951</v>
      </c>
      <c r="C1709">
        <v>390</v>
      </c>
      <c r="D1709" t="s">
        <v>173</v>
      </c>
      <c r="E1709" s="9">
        <v>4562342690081</v>
      </c>
      <c r="F1709">
        <v>0</v>
      </c>
      <c r="G1709">
        <v>0</v>
      </c>
      <c r="H1709" t="s">
        <v>25</v>
      </c>
      <c r="I1709" t="s">
        <v>19</v>
      </c>
      <c r="J1709" t="s">
        <v>329</v>
      </c>
      <c r="K1709">
        <v>19</v>
      </c>
      <c r="L1709">
        <v>1</v>
      </c>
      <c r="M1709">
        <v>0</v>
      </c>
      <c r="N1709">
        <v>0</v>
      </c>
    </row>
    <row r="1710" spans="1:14" x14ac:dyDescent="0.15">
      <c r="A1710" t="str">
        <f t="shared" si="29"/>
        <v>201951_436_4562342690029</v>
      </c>
      <c r="B1710">
        <v>201951</v>
      </c>
      <c r="C1710">
        <v>436</v>
      </c>
      <c r="D1710" t="s">
        <v>174</v>
      </c>
      <c r="E1710" s="9">
        <v>4562342690029</v>
      </c>
      <c r="F1710">
        <v>0</v>
      </c>
      <c r="G1710">
        <v>0</v>
      </c>
      <c r="H1710" t="s">
        <v>18</v>
      </c>
      <c r="I1710" t="s">
        <v>19</v>
      </c>
      <c r="J1710" t="s">
        <v>329</v>
      </c>
      <c r="K1710">
        <v>30</v>
      </c>
      <c r="L1710">
        <v>3</v>
      </c>
      <c r="M1710">
        <v>0</v>
      </c>
      <c r="N1710">
        <v>0</v>
      </c>
    </row>
    <row r="1711" spans="1:14" x14ac:dyDescent="0.15">
      <c r="A1711" t="str">
        <f t="shared" si="29"/>
        <v>201951_436_4562342690036</v>
      </c>
      <c r="B1711">
        <v>201951</v>
      </c>
      <c r="C1711">
        <v>436</v>
      </c>
      <c r="D1711" t="s">
        <v>174</v>
      </c>
      <c r="E1711" s="9">
        <v>4562342690036</v>
      </c>
      <c r="F1711">
        <v>0</v>
      </c>
      <c r="G1711">
        <v>0</v>
      </c>
      <c r="H1711" t="s">
        <v>20</v>
      </c>
      <c r="I1711" t="s">
        <v>19</v>
      </c>
      <c r="J1711" t="s">
        <v>329</v>
      </c>
      <c r="K1711">
        <v>15</v>
      </c>
      <c r="L1711">
        <v>1</v>
      </c>
      <c r="M1711">
        <v>0</v>
      </c>
      <c r="N1711">
        <v>0</v>
      </c>
    </row>
    <row r="1712" spans="1:14" x14ac:dyDescent="0.15">
      <c r="A1712" t="str">
        <f t="shared" si="29"/>
        <v>201951_436_4562342690043</v>
      </c>
      <c r="B1712">
        <v>201951</v>
      </c>
      <c r="C1712">
        <v>436</v>
      </c>
      <c r="D1712" t="s">
        <v>174</v>
      </c>
      <c r="E1712" s="9">
        <v>4562342690043</v>
      </c>
      <c r="F1712">
        <v>0</v>
      </c>
      <c r="G1712">
        <v>0</v>
      </c>
      <c r="H1712" t="s">
        <v>21</v>
      </c>
      <c r="I1712" t="s">
        <v>19</v>
      </c>
      <c r="J1712" t="s">
        <v>329</v>
      </c>
      <c r="K1712">
        <v>42</v>
      </c>
      <c r="L1712">
        <v>3</v>
      </c>
      <c r="M1712">
        <v>0</v>
      </c>
      <c r="N1712">
        <v>0</v>
      </c>
    </row>
    <row r="1713" spans="1:14" x14ac:dyDescent="0.15">
      <c r="A1713" t="str">
        <f t="shared" si="29"/>
        <v>201951_436_4562342690050</v>
      </c>
      <c r="B1713">
        <v>201951</v>
      </c>
      <c r="C1713">
        <v>436</v>
      </c>
      <c r="D1713" t="s">
        <v>174</v>
      </c>
      <c r="E1713" s="9">
        <v>4562342690050</v>
      </c>
      <c r="F1713">
        <v>0</v>
      </c>
      <c r="G1713">
        <v>0</v>
      </c>
      <c r="H1713" t="s">
        <v>22</v>
      </c>
      <c r="I1713" t="s">
        <v>19</v>
      </c>
      <c r="J1713" t="s">
        <v>329</v>
      </c>
      <c r="K1713">
        <v>19</v>
      </c>
      <c r="L1713">
        <v>0</v>
      </c>
      <c r="M1713">
        <v>0</v>
      </c>
      <c r="N1713">
        <v>0</v>
      </c>
    </row>
    <row r="1714" spans="1:14" x14ac:dyDescent="0.15">
      <c r="A1714" t="str">
        <f t="shared" si="29"/>
        <v>201951_436_4562342690067</v>
      </c>
      <c r="B1714">
        <v>201951</v>
      </c>
      <c r="C1714">
        <v>436</v>
      </c>
      <c r="D1714" t="s">
        <v>174</v>
      </c>
      <c r="E1714" s="9">
        <v>4562342690067</v>
      </c>
      <c r="F1714">
        <v>0</v>
      </c>
      <c r="G1714">
        <v>0</v>
      </c>
      <c r="H1714" t="s">
        <v>23</v>
      </c>
      <c r="I1714" t="s">
        <v>19</v>
      </c>
      <c r="J1714" t="s">
        <v>329</v>
      </c>
      <c r="K1714">
        <v>47</v>
      </c>
      <c r="L1714">
        <v>1</v>
      </c>
      <c r="M1714">
        <v>0</v>
      </c>
      <c r="N1714">
        <v>0</v>
      </c>
    </row>
    <row r="1715" spans="1:14" x14ac:dyDescent="0.15">
      <c r="A1715" t="str">
        <f t="shared" si="29"/>
        <v>201951_436_4562342690074</v>
      </c>
      <c r="B1715">
        <v>201951</v>
      </c>
      <c r="C1715">
        <v>436</v>
      </c>
      <c r="D1715" t="s">
        <v>174</v>
      </c>
      <c r="E1715" s="9">
        <v>4562342690074</v>
      </c>
      <c r="F1715">
        <v>0</v>
      </c>
      <c r="G1715">
        <v>0</v>
      </c>
      <c r="H1715" t="s">
        <v>24</v>
      </c>
      <c r="I1715" t="s">
        <v>19</v>
      </c>
      <c r="J1715" t="s">
        <v>329</v>
      </c>
      <c r="K1715">
        <v>40</v>
      </c>
      <c r="L1715">
        <v>1</v>
      </c>
      <c r="M1715">
        <v>0</v>
      </c>
      <c r="N1715">
        <v>0</v>
      </c>
    </row>
    <row r="1716" spans="1:14" x14ac:dyDescent="0.15">
      <c r="A1716" t="str">
        <f t="shared" si="29"/>
        <v>201951_436_4562342690081</v>
      </c>
      <c r="B1716">
        <v>201951</v>
      </c>
      <c r="C1716">
        <v>436</v>
      </c>
      <c r="D1716" t="s">
        <v>174</v>
      </c>
      <c r="E1716" s="9">
        <v>4562342690081</v>
      </c>
      <c r="F1716">
        <v>0</v>
      </c>
      <c r="G1716">
        <v>0</v>
      </c>
      <c r="H1716" t="s">
        <v>25</v>
      </c>
      <c r="I1716" t="s">
        <v>19</v>
      </c>
      <c r="J1716" t="s">
        <v>329</v>
      </c>
      <c r="K1716">
        <v>15</v>
      </c>
      <c r="L1716">
        <v>0</v>
      </c>
      <c r="M1716">
        <v>0</v>
      </c>
      <c r="N1716">
        <v>0</v>
      </c>
    </row>
    <row r="1717" spans="1:14" x14ac:dyDescent="0.15">
      <c r="A1717" t="str">
        <f t="shared" si="29"/>
        <v>201951_440_4562342690029</v>
      </c>
      <c r="B1717">
        <v>201951</v>
      </c>
      <c r="C1717">
        <v>440</v>
      </c>
      <c r="D1717" t="s">
        <v>175</v>
      </c>
      <c r="E1717" s="9">
        <v>4562342690029</v>
      </c>
      <c r="F1717">
        <v>0</v>
      </c>
      <c r="G1717">
        <v>0</v>
      </c>
      <c r="H1717" t="s">
        <v>18</v>
      </c>
      <c r="I1717" t="s">
        <v>19</v>
      </c>
      <c r="J1717" t="s">
        <v>329</v>
      </c>
      <c r="K1717">
        <v>36</v>
      </c>
      <c r="L1717">
        <v>1</v>
      </c>
      <c r="M1717">
        <v>0</v>
      </c>
      <c r="N1717">
        <v>0</v>
      </c>
    </row>
    <row r="1718" spans="1:14" x14ac:dyDescent="0.15">
      <c r="A1718" t="str">
        <f t="shared" si="29"/>
        <v>201951_440_4562342690036</v>
      </c>
      <c r="B1718">
        <v>201951</v>
      </c>
      <c r="C1718">
        <v>440</v>
      </c>
      <c r="D1718" t="s">
        <v>175</v>
      </c>
      <c r="E1718" s="9">
        <v>4562342690036</v>
      </c>
      <c r="F1718">
        <v>0</v>
      </c>
      <c r="G1718">
        <v>0</v>
      </c>
      <c r="H1718" t="s">
        <v>20</v>
      </c>
      <c r="I1718" t="s">
        <v>19</v>
      </c>
      <c r="J1718" t="s">
        <v>329</v>
      </c>
      <c r="K1718">
        <v>16</v>
      </c>
      <c r="L1718">
        <v>2</v>
      </c>
      <c r="M1718">
        <v>0</v>
      </c>
      <c r="N1718">
        <v>0</v>
      </c>
    </row>
    <row r="1719" spans="1:14" x14ac:dyDescent="0.15">
      <c r="A1719" t="str">
        <f t="shared" si="29"/>
        <v>201951_440_4562342690043</v>
      </c>
      <c r="B1719">
        <v>201951</v>
      </c>
      <c r="C1719">
        <v>440</v>
      </c>
      <c r="D1719" t="s">
        <v>175</v>
      </c>
      <c r="E1719" s="9">
        <v>4562342690043</v>
      </c>
      <c r="F1719">
        <v>0</v>
      </c>
      <c r="G1719">
        <v>0</v>
      </c>
      <c r="H1719" t="s">
        <v>21</v>
      </c>
      <c r="I1719" t="s">
        <v>19</v>
      </c>
      <c r="J1719" t="s">
        <v>329</v>
      </c>
      <c r="K1719">
        <v>47</v>
      </c>
      <c r="L1719">
        <v>2</v>
      </c>
      <c r="M1719">
        <v>0</v>
      </c>
      <c r="N1719">
        <v>0</v>
      </c>
    </row>
    <row r="1720" spans="1:14" x14ac:dyDescent="0.15">
      <c r="A1720" t="str">
        <f t="shared" si="29"/>
        <v>201951_440_4562342690050</v>
      </c>
      <c r="B1720">
        <v>201951</v>
      </c>
      <c r="C1720">
        <v>440</v>
      </c>
      <c r="D1720" t="s">
        <v>175</v>
      </c>
      <c r="E1720" s="9">
        <v>4562342690050</v>
      </c>
      <c r="F1720">
        <v>0</v>
      </c>
      <c r="G1720">
        <v>0</v>
      </c>
      <c r="H1720" t="s">
        <v>22</v>
      </c>
      <c r="I1720" t="s">
        <v>19</v>
      </c>
      <c r="J1720" t="s">
        <v>329</v>
      </c>
      <c r="K1720">
        <v>20</v>
      </c>
      <c r="L1720">
        <v>0</v>
      </c>
      <c r="M1720">
        <v>0</v>
      </c>
      <c r="N1720">
        <v>0</v>
      </c>
    </row>
    <row r="1721" spans="1:14" x14ac:dyDescent="0.15">
      <c r="A1721" t="str">
        <f t="shared" si="29"/>
        <v>201951_440_4562342690067</v>
      </c>
      <c r="B1721">
        <v>201951</v>
      </c>
      <c r="C1721">
        <v>440</v>
      </c>
      <c r="D1721" t="s">
        <v>175</v>
      </c>
      <c r="E1721" s="9">
        <v>4562342690067</v>
      </c>
      <c r="F1721">
        <v>0</v>
      </c>
      <c r="G1721">
        <v>0</v>
      </c>
      <c r="H1721" t="s">
        <v>23</v>
      </c>
      <c r="I1721" t="s">
        <v>19</v>
      </c>
      <c r="J1721" t="s">
        <v>329</v>
      </c>
      <c r="K1721">
        <v>50</v>
      </c>
      <c r="L1721">
        <v>0</v>
      </c>
      <c r="M1721">
        <v>0</v>
      </c>
      <c r="N1721">
        <v>0</v>
      </c>
    </row>
    <row r="1722" spans="1:14" x14ac:dyDescent="0.15">
      <c r="A1722" t="str">
        <f t="shared" si="29"/>
        <v>201951_440_4562342690074</v>
      </c>
      <c r="B1722">
        <v>201951</v>
      </c>
      <c r="C1722">
        <v>440</v>
      </c>
      <c r="D1722" t="s">
        <v>175</v>
      </c>
      <c r="E1722" s="9">
        <v>4562342690074</v>
      </c>
      <c r="F1722">
        <v>0</v>
      </c>
      <c r="G1722">
        <v>0</v>
      </c>
      <c r="H1722" t="s">
        <v>24</v>
      </c>
      <c r="I1722" t="s">
        <v>19</v>
      </c>
      <c r="J1722" t="s">
        <v>329</v>
      </c>
      <c r="K1722">
        <v>46</v>
      </c>
      <c r="L1722">
        <v>3</v>
      </c>
      <c r="M1722">
        <v>0</v>
      </c>
      <c r="N1722">
        <v>0</v>
      </c>
    </row>
    <row r="1723" spans="1:14" x14ac:dyDescent="0.15">
      <c r="A1723" t="str">
        <f t="shared" si="29"/>
        <v>201951_440_4562342690081</v>
      </c>
      <c r="B1723">
        <v>201951</v>
      </c>
      <c r="C1723">
        <v>440</v>
      </c>
      <c r="D1723" t="s">
        <v>175</v>
      </c>
      <c r="E1723" s="9">
        <v>4562342690081</v>
      </c>
      <c r="F1723">
        <v>0</v>
      </c>
      <c r="G1723">
        <v>0</v>
      </c>
      <c r="H1723" t="s">
        <v>25</v>
      </c>
      <c r="I1723" t="s">
        <v>19</v>
      </c>
      <c r="J1723" t="s">
        <v>329</v>
      </c>
      <c r="K1723">
        <v>16</v>
      </c>
      <c r="L1723">
        <v>3</v>
      </c>
      <c r="M1723">
        <v>0</v>
      </c>
      <c r="N1723">
        <v>0</v>
      </c>
    </row>
    <row r="1724" spans="1:14" x14ac:dyDescent="0.15">
      <c r="A1724" t="str">
        <f t="shared" si="29"/>
        <v>201951_453_4562342690029</v>
      </c>
      <c r="B1724">
        <v>201951</v>
      </c>
      <c r="C1724">
        <v>453</v>
      </c>
      <c r="D1724" t="s">
        <v>176</v>
      </c>
      <c r="E1724" s="9">
        <v>4562342690029</v>
      </c>
      <c r="F1724">
        <v>0</v>
      </c>
      <c r="G1724">
        <v>0</v>
      </c>
      <c r="H1724" t="s">
        <v>18</v>
      </c>
      <c r="I1724" t="s">
        <v>19</v>
      </c>
      <c r="J1724" t="s">
        <v>329</v>
      </c>
      <c r="K1724">
        <v>20</v>
      </c>
      <c r="L1724">
        <v>9</v>
      </c>
      <c r="M1724">
        <v>0</v>
      </c>
      <c r="N1724">
        <v>0</v>
      </c>
    </row>
    <row r="1725" spans="1:14" x14ac:dyDescent="0.15">
      <c r="A1725" t="str">
        <f t="shared" si="29"/>
        <v>201951_453_4562342690036</v>
      </c>
      <c r="B1725">
        <v>201951</v>
      </c>
      <c r="C1725">
        <v>453</v>
      </c>
      <c r="D1725" t="s">
        <v>176</v>
      </c>
      <c r="E1725" s="9">
        <v>4562342690036</v>
      </c>
      <c r="F1725">
        <v>0</v>
      </c>
      <c r="G1725">
        <v>0</v>
      </c>
      <c r="H1725" t="s">
        <v>20</v>
      </c>
      <c r="I1725" t="s">
        <v>19</v>
      </c>
      <c r="J1725" t="s">
        <v>329</v>
      </c>
      <c r="K1725">
        <v>17</v>
      </c>
      <c r="L1725">
        <v>2</v>
      </c>
      <c r="M1725">
        <v>0</v>
      </c>
      <c r="N1725">
        <v>0</v>
      </c>
    </row>
    <row r="1726" spans="1:14" x14ac:dyDescent="0.15">
      <c r="A1726" t="str">
        <f t="shared" si="29"/>
        <v>201951_453_4562342690043</v>
      </c>
      <c r="B1726">
        <v>201951</v>
      </c>
      <c r="C1726">
        <v>453</v>
      </c>
      <c r="D1726" t="s">
        <v>176</v>
      </c>
      <c r="E1726" s="9">
        <v>4562342690043</v>
      </c>
      <c r="F1726">
        <v>0</v>
      </c>
      <c r="G1726">
        <v>0</v>
      </c>
      <c r="H1726" t="s">
        <v>21</v>
      </c>
      <c r="I1726" t="s">
        <v>19</v>
      </c>
      <c r="J1726" t="s">
        <v>329</v>
      </c>
      <c r="K1726">
        <v>37</v>
      </c>
      <c r="L1726">
        <v>6</v>
      </c>
      <c r="M1726">
        <v>0</v>
      </c>
      <c r="N1726">
        <v>0</v>
      </c>
    </row>
    <row r="1727" spans="1:14" x14ac:dyDescent="0.15">
      <c r="A1727" t="str">
        <f t="shared" si="29"/>
        <v>201951_453_4562342690050</v>
      </c>
      <c r="B1727">
        <v>201951</v>
      </c>
      <c r="C1727">
        <v>453</v>
      </c>
      <c r="D1727" t="s">
        <v>176</v>
      </c>
      <c r="E1727" s="9">
        <v>4562342690050</v>
      </c>
      <c r="F1727">
        <v>0</v>
      </c>
      <c r="G1727">
        <v>0</v>
      </c>
      <c r="H1727" t="s">
        <v>22</v>
      </c>
      <c r="I1727" t="s">
        <v>19</v>
      </c>
      <c r="J1727" t="s">
        <v>329</v>
      </c>
      <c r="K1727">
        <v>17</v>
      </c>
      <c r="L1727">
        <v>0</v>
      </c>
      <c r="M1727">
        <v>0</v>
      </c>
      <c r="N1727">
        <v>0</v>
      </c>
    </row>
    <row r="1728" spans="1:14" x14ac:dyDescent="0.15">
      <c r="A1728" t="str">
        <f t="shared" si="29"/>
        <v>201951_453_4562342690067</v>
      </c>
      <c r="B1728">
        <v>201951</v>
      </c>
      <c r="C1728">
        <v>453</v>
      </c>
      <c r="D1728" t="s">
        <v>176</v>
      </c>
      <c r="E1728" s="9">
        <v>4562342690067</v>
      </c>
      <c r="F1728">
        <v>0</v>
      </c>
      <c r="G1728">
        <v>0</v>
      </c>
      <c r="H1728" t="s">
        <v>23</v>
      </c>
      <c r="I1728" t="s">
        <v>19</v>
      </c>
      <c r="J1728" t="s">
        <v>329</v>
      </c>
      <c r="K1728">
        <v>45</v>
      </c>
      <c r="L1728">
        <v>2</v>
      </c>
      <c r="M1728">
        <v>0</v>
      </c>
      <c r="N1728">
        <v>0</v>
      </c>
    </row>
    <row r="1729" spans="1:14" x14ac:dyDescent="0.15">
      <c r="A1729" t="str">
        <f t="shared" si="29"/>
        <v>201951_453_4562342690074</v>
      </c>
      <c r="B1729">
        <v>201951</v>
      </c>
      <c r="C1729">
        <v>453</v>
      </c>
      <c r="D1729" t="s">
        <v>176</v>
      </c>
      <c r="E1729" s="9">
        <v>4562342690074</v>
      </c>
      <c r="F1729">
        <v>0</v>
      </c>
      <c r="G1729">
        <v>0</v>
      </c>
      <c r="H1729" t="s">
        <v>24</v>
      </c>
      <c r="I1729" t="s">
        <v>19</v>
      </c>
      <c r="J1729" t="s">
        <v>329</v>
      </c>
      <c r="K1729">
        <v>32</v>
      </c>
      <c r="L1729">
        <v>1</v>
      </c>
      <c r="M1729">
        <v>0</v>
      </c>
      <c r="N1729">
        <v>0</v>
      </c>
    </row>
    <row r="1730" spans="1:14" x14ac:dyDescent="0.15">
      <c r="A1730" t="str">
        <f t="shared" si="29"/>
        <v>201951_453_4562342690081</v>
      </c>
      <c r="B1730">
        <v>201951</v>
      </c>
      <c r="C1730">
        <v>453</v>
      </c>
      <c r="D1730" t="s">
        <v>176</v>
      </c>
      <c r="E1730" s="9">
        <v>4562342690081</v>
      </c>
      <c r="F1730">
        <v>0</v>
      </c>
      <c r="G1730">
        <v>0</v>
      </c>
      <c r="H1730" t="s">
        <v>25</v>
      </c>
      <c r="I1730" t="s">
        <v>19</v>
      </c>
      <c r="J1730" t="s">
        <v>329</v>
      </c>
      <c r="K1730">
        <v>12</v>
      </c>
      <c r="L1730">
        <v>4</v>
      </c>
      <c r="M1730">
        <v>0</v>
      </c>
      <c r="N1730">
        <v>0</v>
      </c>
    </row>
    <row r="1731" spans="1:14" x14ac:dyDescent="0.15">
      <c r="A1731" t="str">
        <f t="shared" si="29"/>
        <v>201951_456_4562342690029</v>
      </c>
      <c r="B1731">
        <v>201951</v>
      </c>
      <c r="C1731">
        <v>456</v>
      </c>
      <c r="D1731" t="s">
        <v>177</v>
      </c>
      <c r="E1731" s="9">
        <v>4562342690029</v>
      </c>
      <c r="F1731">
        <v>0</v>
      </c>
      <c r="G1731">
        <v>0</v>
      </c>
      <c r="H1731" t="s">
        <v>18</v>
      </c>
      <c r="I1731" t="s">
        <v>19</v>
      </c>
      <c r="J1731" t="s">
        <v>329</v>
      </c>
      <c r="K1731">
        <v>24</v>
      </c>
      <c r="L1731">
        <v>4</v>
      </c>
      <c r="M1731">
        <v>0</v>
      </c>
      <c r="N1731">
        <v>0</v>
      </c>
    </row>
    <row r="1732" spans="1:14" x14ac:dyDescent="0.15">
      <c r="A1732" t="str">
        <f t="shared" si="29"/>
        <v>201951_456_4562342690036</v>
      </c>
      <c r="B1732">
        <v>201951</v>
      </c>
      <c r="C1732">
        <v>456</v>
      </c>
      <c r="D1732" t="s">
        <v>177</v>
      </c>
      <c r="E1732" s="9">
        <v>4562342690036</v>
      </c>
      <c r="F1732">
        <v>0</v>
      </c>
      <c r="G1732">
        <v>0</v>
      </c>
      <c r="H1732" t="s">
        <v>20</v>
      </c>
      <c r="I1732" t="s">
        <v>19</v>
      </c>
      <c r="J1732" t="s">
        <v>329</v>
      </c>
      <c r="K1732">
        <v>9</v>
      </c>
      <c r="L1732">
        <v>0</v>
      </c>
      <c r="M1732">
        <v>0</v>
      </c>
      <c r="N1732">
        <v>0</v>
      </c>
    </row>
    <row r="1733" spans="1:14" x14ac:dyDescent="0.15">
      <c r="A1733" t="str">
        <f t="shared" si="29"/>
        <v>201951_456_4562342690043</v>
      </c>
      <c r="B1733">
        <v>201951</v>
      </c>
      <c r="C1733">
        <v>456</v>
      </c>
      <c r="D1733" t="s">
        <v>177</v>
      </c>
      <c r="E1733" s="9">
        <v>4562342690043</v>
      </c>
      <c r="F1733">
        <v>0</v>
      </c>
      <c r="G1733">
        <v>0</v>
      </c>
      <c r="H1733" t="s">
        <v>21</v>
      </c>
      <c r="I1733" t="s">
        <v>19</v>
      </c>
      <c r="J1733" t="s">
        <v>329</v>
      </c>
      <c r="K1733">
        <v>29</v>
      </c>
      <c r="L1733">
        <v>0</v>
      </c>
      <c r="M1733">
        <v>0</v>
      </c>
      <c r="N1733">
        <v>0</v>
      </c>
    </row>
    <row r="1734" spans="1:14" x14ac:dyDescent="0.15">
      <c r="A1734" t="str">
        <f t="shared" si="29"/>
        <v>201951_456_4562342690050</v>
      </c>
      <c r="B1734">
        <v>201951</v>
      </c>
      <c r="C1734">
        <v>456</v>
      </c>
      <c r="D1734" t="s">
        <v>177</v>
      </c>
      <c r="E1734" s="9">
        <v>4562342690050</v>
      </c>
      <c r="F1734">
        <v>0</v>
      </c>
      <c r="G1734">
        <v>0</v>
      </c>
      <c r="H1734" t="s">
        <v>22</v>
      </c>
      <c r="I1734" t="s">
        <v>19</v>
      </c>
      <c r="J1734" t="s">
        <v>329</v>
      </c>
      <c r="K1734">
        <v>1</v>
      </c>
      <c r="L1734">
        <v>0</v>
      </c>
      <c r="M1734">
        <v>0</v>
      </c>
      <c r="N1734">
        <v>0</v>
      </c>
    </row>
    <row r="1735" spans="1:14" x14ac:dyDescent="0.15">
      <c r="A1735" t="str">
        <f t="shared" si="29"/>
        <v>201951_456_4562342690067</v>
      </c>
      <c r="B1735">
        <v>201951</v>
      </c>
      <c r="C1735">
        <v>456</v>
      </c>
      <c r="D1735" t="s">
        <v>177</v>
      </c>
      <c r="E1735" s="9">
        <v>4562342690067</v>
      </c>
      <c r="F1735">
        <v>0</v>
      </c>
      <c r="G1735">
        <v>0</v>
      </c>
      <c r="H1735" t="s">
        <v>23</v>
      </c>
      <c r="I1735" t="s">
        <v>19</v>
      </c>
      <c r="J1735" t="s">
        <v>329</v>
      </c>
      <c r="K1735">
        <v>29</v>
      </c>
      <c r="L1735">
        <v>1</v>
      </c>
      <c r="M1735">
        <v>0</v>
      </c>
      <c r="N1735">
        <v>0</v>
      </c>
    </row>
    <row r="1736" spans="1:14" x14ac:dyDescent="0.15">
      <c r="A1736" t="str">
        <f t="shared" si="29"/>
        <v>201951_456_4562342690074</v>
      </c>
      <c r="B1736">
        <v>201951</v>
      </c>
      <c r="C1736">
        <v>456</v>
      </c>
      <c r="D1736" t="s">
        <v>177</v>
      </c>
      <c r="E1736" s="9">
        <v>4562342690074</v>
      </c>
      <c r="F1736">
        <v>0</v>
      </c>
      <c r="G1736">
        <v>0</v>
      </c>
      <c r="H1736" t="s">
        <v>24</v>
      </c>
      <c r="I1736" t="s">
        <v>19</v>
      </c>
      <c r="J1736" t="s">
        <v>329</v>
      </c>
      <c r="K1736">
        <v>28</v>
      </c>
      <c r="L1736">
        <v>0</v>
      </c>
      <c r="M1736">
        <v>0</v>
      </c>
      <c r="N1736">
        <v>0</v>
      </c>
    </row>
    <row r="1737" spans="1:14" x14ac:dyDescent="0.15">
      <c r="A1737" t="str">
        <f t="shared" si="29"/>
        <v>201951_456_4562342690081</v>
      </c>
      <c r="B1737">
        <v>201951</v>
      </c>
      <c r="C1737">
        <v>456</v>
      </c>
      <c r="D1737" t="s">
        <v>177</v>
      </c>
      <c r="E1737" s="9">
        <v>4562342690081</v>
      </c>
      <c r="F1737">
        <v>0</v>
      </c>
      <c r="G1737">
        <v>0</v>
      </c>
      <c r="H1737" t="s">
        <v>25</v>
      </c>
      <c r="I1737" t="s">
        <v>19</v>
      </c>
      <c r="J1737" t="s">
        <v>329</v>
      </c>
      <c r="K1737">
        <v>9</v>
      </c>
      <c r="L1737">
        <v>0</v>
      </c>
      <c r="M1737">
        <v>0</v>
      </c>
      <c r="N1737">
        <v>0</v>
      </c>
    </row>
    <row r="1738" spans="1:14" x14ac:dyDescent="0.15">
      <c r="A1738" t="str">
        <f t="shared" si="29"/>
        <v>201951_457_4562342690029</v>
      </c>
      <c r="B1738">
        <v>201951</v>
      </c>
      <c r="C1738">
        <v>457</v>
      </c>
      <c r="D1738" t="s">
        <v>178</v>
      </c>
      <c r="E1738" s="9">
        <v>4562342690029</v>
      </c>
      <c r="F1738">
        <v>0</v>
      </c>
      <c r="G1738">
        <v>0</v>
      </c>
      <c r="H1738" t="s">
        <v>18</v>
      </c>
      <c r="I1738" t="s">
        <v>19</v>
      </c>
      <c r="J1738" t="s">
        <v>329</v>
      </c>
      <c r="K1738">
        <v>40</v>
      </c>
      <c r="L1738">
        <v>0</v>
      </c>
      <c r="M1738">
        <v>0</v>
      </c>
      <c r="N1738">
        <v>0</v>
      </c>
    </row>
    <row r="1739" spans="1:14" x14ac:dyDescent="0.15">
      <c r="A1739" t="str">
        <f t="shared" si="29"/>
        <v>201951_457_4562342690036</v>
      </c>
      <c r="B1739">
        <v>201951</v>
      </c>
      <c r="C1739">
        <v>457</v>
      </c>
      <c r="D1739" t="s">
        <v>178</v>
      </c>
      <c r="E1739" s="9">
        <v>4562342690036</v>
      </c>
      <c r="F1739">
        <v>0</v>
      </c>
      <c r="G1739">
        <v>0</v>
      </c>
      <c r="H1739" t="s">
        <v>20</v>
      </c>
      <c r="I1739" t="s">
        <v>19</v>
      </c>
      <c r="J1739" t="s">
        <v>329</v>
      </c>
      <c r="K1739">
        <v>20</v>
      </c>
      <c r="L1739">
        <v>0</v>
      </c>
      <c r="M1739">
        <v>0</v>
      </c>
      <c r="N1739">
        <v>0</v>
      </c>
    </row>
    <row r="1740" spans="1:14" x14ac:dyDescent="0.15">
      <c r="A1740" t="str">
        <f t="shared" si="29"/>
        <v>201951_457_4562342690043</v>
      </c>
      <c r="B1740">
        <v>201951</v>
      </c>
      <c r="C1740">
        <v>457</v>
      </c>
      <c r="D1740" t="s">
        <v>178</v>
      </c>
      <c r="E1740" s="9">
        <v>4562342690043</v>
      </c>
      <c r="F1740">
        <v>0</v>
      </c>
      <c r="G1740">
        <v>0</v>
      </c>
      <c r="H1740" t="s">
        <v>21</v>
      </c>
      <c r="I1740" t="s">
        <v>19</v>
      </c>
      <c r="J1740" t="s">
        <v>329</v>
      </c>
      <c r="K1740">
        <v>36</v>
      </c>
      <c r="L1740">
        <v>3</v>
      </c>
      <c r="M1740">
        <v>0</v>
      </c>
      <c r="N1740">
        <v>0</v>
      </c>
    </row>
    <row r="1741" spans="1:14" x14ac:dyDescent="0.15">
      <c r="A1741" t="str">
        <f t="shared" si="29"/>
        <v>201951_457_4562342690050</v>
      </c>
      <c r="B1741">
        <v>201951</v>
      </c>
      <c r="C1741">
        <v>457</v>
      </c>
      <c r="D1741" t="s">
        <v>178</v>
      </c>
      <c r="E1741" s="9">
        <v>4562342690050</v>
      </c>
      <c r="F1741">
        <v>0</v>
      </c>
      <c r="G1741">
        <v>0</v>
      </c>
      <c r="H1741" t="s">
        <v>22</v>
      </c>
      <c r="I1741" t="s">
        <v>19</v>
      </c>
      <c r="J1741" t="s">
        <v>329</v>
      </c>
      <c r="K1741">
        <v>19</v>
      </c>
      <c r="L1741">
        <v>0</v>
      </c>
      <c r="M1741">
        <v>0</v>
      </c>
      <c r="N1741">
        <v>0</v>
      </c>
    </row>
    <row r="1742" spans="1:14" x14ac:dyDescent="0.15">
      <c r="A1742" t="str">
        <f t="shared" si="29"/>
        <v>201951_457_4562342690067</v>
      </c>
      <c r="B1742">
        <v>201951</v>
      </c>
      <c r="C1742">
        <v>457</v>
      </c>
      <c r="D1742" t="s">
        <v>178</v>
      </c>
      <c r="E1742" s="9">
        <v>4562342690067</v>
      </c>
      <c r="F1742">
        <v>0</v>
      </c>
      <c r="G1742">
        <v>0</v>
      </c>
      <c r="H1742" t="s">
        <v>23</v>
      </c>
      <c r="I1742" t="s">
        <v>19</v>
      </c>
      <c r="J1742" t="s">
        <v>329</v>
      </c>
      <c r="K1742">
        <v>41</v>
      </c>
      <c r="L1742">
        <v>4</v>
      </c>
      <c r="M1742">
        <v>0</v>
      </c>
      <c r="N1742">
        <v>0</v>
      </c>
    </row>
    <row r="1743" spans="1:14" x14ac:dyDescent="0.15">
      <c r="A1743" t="str">
        <f t="shared" si="29"/>
        <v>201951_457_4562342690074</v>
      </c>
      <c r="B1743">
        <v>201951</v>
      </c>
      <c r="C1743">
        <v>457</v>
      </c>
      <c r="D1743" t="s">
        <v>178</v>
      </c>
      <c r="E1743" s="9">
        <v>4562342690074</v>
      </c>
      <c r="F1743">
        <v>0</v>
      </c>
      <c r="G1743">
        <v>0</v>
      </c>
      <c r="H1743" t="s">
        <v>24</v>
      </c>
      <c r="I1743" t="s">
        <v>19</v>
      </c>
      <c r="J1743" t="s">
        <v>329</v>
      </c>
      <c r="K1743">
        <v>32</v>
      </c>
      <c r="L1743">
        <v>7</v>
      </c>
      <c r="M1743">
        <v>0</v>
      </c>
      <c r="N1743">
        <v>0</v>
      </c>
    </row>
    <row r="1744" spans="1:14" x14ac:dyDescent="0.15">
      <c r="A1744" t="str">
        <f t="shared" si="29"/>
        <v>201951_457_4562342690081</v>
      </c>
      <c r="B1744">
        <v>201951</v>
      </c>
      <c r="C1744">
        <v>457</v>
      </c>
      <c r="D1744" t="s">
        <v>178</v>
      </c>
      <c r="E1744" s="9">
        <v>4562342690081</v>
      </c>
      <c r="F1744">
        <v>0</v>
      </c>
      <c r="G1744">
        <v>0</v>
      </c>
      <c r="H1744" t="s">
        <v>25</v>
      </c>
      <c r="I1744" t="s">
        <v>19</v>
      </c>
      <c r="J1744" t="s">
        <v>329</v>
      </c>
      <c r="K1744">
        <v>16</v>
      </c>
      <c r="L1744">
        <v>0</v>
      </c>
      <c r="M1744">
        <v>0</v>
      </c>
      <c r="N1744">
        <v>0</v>
      </c>
    </row>
    <row r="1745" spans="1:14" x14ac:dyDescent="0.15">
      <c r="A1745" t="str">
        <f t="shared" si="29"/>
        <v>201951_463_4562342690029</v>
      </c>
      <c r="B1745">
        <v>201951</v>
      </c>
      <c r="C1745">
        <v>463</v>
      </c>
      <c r="D1745" t="s">
        <v>179</v>
      </c>
      <c r="E1745" s="9">
        <v>4562342690029</v>
      </c>
      <c r="F1745">
        <v>0</v>
      </c>
      <c r="G1745">
        <v>0</v>
      </c>
      <c r="H1745" t="s">
        <v>18</v>
      </c>
      <c r="I1745" t="s">
        <v>19</v>
      </c>
      <c r="J1745" t="s">
        <v>329</v>
      </c>
      <c r="K1745">
        <v>30</v>
      </c>
      <c r="L1745">
        <v>4</v>
      </c>
      <c r="M1745">
        <v>0</v>
      </c>
      <c r="N1745">
        <v>0</v>
      </c>
    </row>
    <row r="1746" spans="1:14" x14ac:dyDescent="0.15">
      <c r="A1746" t="str">
        <f t="shared" si="29"/>
        <v>201951_463_4562342690036</v>
      </c>
      <c r="B1746">
        <v>201951</v>
      </c>
      <c r="C1746">
        <v>463</v>
      </c>
      <c r="D1746" t="s">
        <v>179</v>
      </c>
      <c r="E1746" s="9">
        <v>4562342690036</v>
      </c>
      <c r="F1746">
        <v>0</v>
      </c>
      <c r="G1746">
        <v>0</v>
      </c>
      <c r="H1746" t="s">
        <v>20</v>
      </c>
      <c r="I1746" t="s">
        <v>19</v>
      </c>
      <c r="J1746" t="s">
        <v>329</v>
      </c>
      <c r="K1746">
        <v>15</v>
      </c>
      <c r="L1746">
        <v>0</v>
      </c>
      <c r="M1746">
        <v>0</v>
      </c>
      <c r="N1746">
        <v>0</v>
      </c>
    </row>
    <row r="1747" spans="1:14" x14ac:dyDescent="0.15">
      <c r="A1747" t="str">
        <f t="shared" si="29"/>
        <v>201951_463_4562342690043</v>
      </c>
      <c r="B1747">
        <v>201951</v>
      </c>
      <c r="C1747">
        <v>463</v>
      </c>
      <c r="D1747" t="s">
        <v>179</v>
      </c>
      <c r="E1747" s="9">
        <v>4562342690043</v>
      </c>
      <c r="F1747">
        <v>0</v>
      </c>
      <c r="G1747">
        <v>0</v>
      </c>
      <c r="H1747" t="s">
        <v>21</v>
      </c>
      <c r="I1747" t="s">
        <v>19</v>
      </c>
      <c r="J1747" t="s">
        <v>329</v>
      </c>
      <c r="K1747">
        <v>36</v>
      </c>
      <c r="L1747">
        <v>1</v>
      </c>
      <c r="M1747">
        <v>0</v>
      </c>
      <c r="N1747">
        <v>0</v>
      </c>
    </row>
    <row r="1748" spans="1:14" x14ac:dyDescent="0.15">
      <c r="A1748" t="str">
        <f t="shared" si="29"/>
        <v>201951_463_4562342690050</v>
      </c>
      <c r="B1748">
        <v>201951</v>
      </c>
      <c r="C1748">
        <v>463</v>
      </c>
      <c r="D1748" t="s">
        <v>179</v>
      </c>
      <c r="E1748" s="9">
        <v>4562342690050</v>
      </c>
      <c r="F1748">
        <v>0</v>
      </c>
      <c r="G1748">
        <v>0</v>
      </c>
      <c r="H1748" t="s">
        <v>22</v>
      </c>
      <c r="I1748" t="s">
        <v>19</v>
      </c>
      <c r="J1748" t="s">
        <v>329</v>
      </c>
      <c r="K1748">
        <v>18</v>
      </c>
      <c r="L1748">
        <v>0</v>
      </c>
      <c r="M1748">
        <v>0</v>
      </c>
      <c r="N1748">
        <v>0</v>
      </c>
    </row>
    <row r="1749" spans="1:14" x14ac:dyDescent="0.15">
      <c r="A1749" t="str">
        <f t="shared" si="29"/>
        <v>201951_463_4562342690067</v>
      </c>
      <c r="B1749">
        <v>201951</v>
      </c>
      <c r="C1749">
        <v>463</v>
      </c>
      <c r="D1749" t="s">
        <v>179</v>
      </c>
      <c r="E1749" s="9">
        <v>4562342690067</v>
      </c>
      <c r="F1749">
        <v>0</v>
      </c>
      <c r="G1749">
        <v>0</v>
      </c>
      <c r="H1749" t="s">
        <v>23</v>
      </c>
      <c r="I1749" t="s">
        <v>19</v>
      </c>
      <c r="J1749" t="s">
        <v>329</v>
      </c>
      <c r="K1749">
        <v>43</v>
      </c>
      <c r="L1749">
        <v>1</v>
      </c>
      <c r="M1749">
        <v>0</v>
      </c>
      <c r="N1749">
        <v>0</v>
      </c>
    </row>
    <row r="1750" spans="1:14" x14ac:dyDescent="0.15">
      <c r="A1750" t="str">
        <f t="shared" si="29"/>
        <v>201951_463_4562342690074</v>
      </c>
      <c r="B1750">
        <v>201951</v>
      </c>
      <c r="C1750">
        <v>463</v>
      </c>
      <c r="D1750" t="s">
        <v>179</v>
      </c>
      <c r="E1750" s="9">
        <v>4562342690074</v>
      </c>
      <c r="F1750">
        <v>0</v>
      </c>
      <c r="G1750">
        <v>0</v>
      </c>
      <c r="H1750" t="s">
        <v>24</v>
      </c>
      <c r="I1750" t="s">
        <v>19</v>
      </c>
      <c r="J1750" t="s">
        <v>329</v>
      </c>
      <c r="K1750">
        <v>30</v>
      </c>
      <c r="L1750">
        <v>2</v>
      </c>
      <c r="M1750">
        <v>0</v>
      </c>
      <c r="N1750">
        <v>0</v>
      </c>
    </row>
    <row r="1751" spans="1:14" x14ac:dyDescent="0.15">
      <c r="A1751" t="str">
        <f t="shared" si="29"/>
        <v>201951_463_4562342690081</v>
      </c>
      <c r="B1751">
        <v>201951</v>
      </c>
      <c r="C1751">
        <v>463</v>
      </c>
      <c r="D1751" t="s">
        <v>179</v>
      </c>
      <c r="E1751" s="9">
        <v>4562342690081</v>
      </c>
      <c r="F1751">
        <v>0</v>
      </c>
      <c r="G1751">
        <v>0</v>
      </c>
      <c r="H1751" t="s">
        <v>25</v>
      </c>
      <c r="I1751" t="s">
        <v>19</v>
      </c>
      <c r="J1751" t="s">
        <v>329</v>
      </c>
      <c r="K1751">
        <v>12</v>
      </c>
      <c r="L1751">
        <v>0</v>
      </c>
      <c r="M1751">
        <v>0</v>
      </c>
      <c r="N1751">
        <v>0</v>
      </c>
    </row>
    <row r="1752" spans="1:14" x14ac:dyDescent="0.15">
      <c r="A1752" t="str">
        <f t="shared" si="29"/>
        <v>201952_184_4562342690029</v>
      </c>
      <c r="B1752">
        <v>201952</v>
      </c>
      <c r="C1752">
        <v>184</v>
      </c>
      <c r="D1752" t="s">
        <v>154</v>
      </c>
      <c r="E1752" s="9">
        <v>4562342690029</v>
      </c>
      <c r="F1752">
        <v>0</v>
      </c>
      <c r="G1752">
        <v>0</v>
      </c>
      <c r="H1752" t="s">
        <v>18</v>
      </c>
      <c r="I1752" t="s">
        <v>19</v>
      </c>
      <c r="J1752" t="s">
        <v>329</v>
      </c>
      <c r="K1752">
        <v>40</v>
      </c>
      <c r="L1752">
        <v>0</v>
      </c>
      <c r="M1752">
        <v>0</v>
      </c>
      <c r="N1752">
        <v>0</v>
      </c>
    </row>
    <row r="1753" spans="1:14" x14ac:dyDescent="0.15">
      <c r="A1753" t="str">
        <f t="shared" ref="A1753:A1816" si="30">B1753&amp;"_"&amp;C1753&amp;"_"&amp;E1753</f>
        <v>201952_184_4562342690036</v>
      </c>
      <c r="B1753">
        <v>201952</v>
      </c>
      <c r="C1753">
        <v>184</v>
      </c>
      <c r="D1753" t="s">
        <v>154</v>
      </c>
      <c r="E1753" s="9">
        <v>4562342690036</v>
      </c>
      <c r="F1753">
        <v>0</v>
      </c>
      <c r="G1753">
        <v>0</v>
      </c>
      <c r="H1753" t="s">
        <v>20</v>
      </c>
      <c r="I1753" t="s">
        <v>19</v>
      </c>
      <c r="J1753" t="s">
        <v>329</v>
      </c>
      <c r="K1753">
        <v>19</v>
      </c>
      <c r="L1753">
        <v>0</v>
      </c>
      <c r="M1753">
        <v>0</v>
      </c>
      <c r="N1753">
        <v>0</v>
      </c>
    </row>
    <row r="1754" spans="1:14" x14ac:dyDescent="0.15">
      <c r="A1754" t="str">
        <f t="shared" si="30"/>
        <v>201952_184_4562342690050</v>
      </c>
      <c r="B1754">
        <v>201952</v>
      </c>
      <c r="C1754">
        <v>184</v>
      </c>
      <c r="D1754" t="s">
        <v>154</v>
      </c>
      <c r="E1754" s="9">
        <v>4562342690050</v>
      </c>
      <c r="F1754">
        <v>0</v>
      </c>
      <c r="G1754">
        <v>0</v>
      </c>
      <c r="H1754" t="s">
        <v>22</v>
      </c>
      <c r="I1754" t="s">
        <v>19</v>
      </c>
      <c r="J1754" t="s">
        <v>329</v>
      </c>
      <c r="K1754">
        <v>20</v>
      </c>
      <c r="L1754">
        <v>0</v>
      </c>
      <c r="M1754">
        <v>0</v>
      </c>
      <c r="N1754">
        <v>0</v>
      </c>
    </row>
    <row r="1755" spans="1:14" x14ac:dyDescent="0.15">
      <c r="A1755" t="str">
        <f t="shared" si="30"/>
        <v>201952_184_4562342690043</v>
      </c>
      <c r="B1755">
        <v>201952</v>
      </c>
      <c r="C1755">
        <v>184</v>
      </c>
      <c r="D1755" t="s">
        <v>154</v>
      </c>
      <c r="E1755" s="9">
        <v>4562342690043</v>
      </c>
      <c r="F1755">
        <v>0</v>
      </c>
      <c r="G1755">
        <v>0</v>
      </c>
      <c r="H1755" t="s">
        <v>21</v>
      </c>
      <c r="I1755" t="s">
        <v>19</v>
      </c>
      <c r="J1755" t="s">
        <v>329</v>
      </c>
      <c r="K1755">
        <v>45</v>
      </c>
      <c r="L1755">
        <v>1</v>
      </c>
      <c r="M1755">
        <v>0</v>
      </c>
      <c r="N1755">
        <v>0</v>
      </c>
    </row>
    <row r="1756" spans="1:14" x14ac:dyDescent="0.15">
      <c r="A1756" t="str">
        <f t="shared" si="30"/>
        <v>201952_184_4562342690067</v>
      </c>
      <c r="B1756">
        <v>201952</v>
      </c>
      <c r="C1756">
        <v>184</v>
      </c>
      <c r="D1756" t="s">
        <v>154</v>
      </c>
      <c r="E1756" s="9">
        <v>4562342690067</v>
      </c>
      <c r="F1756">
        <v>0</v>
      </c>
      <c r="G1756">
        <v>0</v>
      </c>
      <c r="H1756" t="s">
        <v>23</v>
      </c>
      <c r="I1756" t="s">
        <v>19</v>
      </c>
      <c r="J1756" t="s">
        <v>329</v>
      </c>
      <c r="K1756">
        <v>45</v>
      </c>
      <c r="L1756">
        <v>1</v>
      </c>
      <c r="M1756">
        <v>0</v>
      </c>
      <c r="N1756">
        <v>0</v>
      </c>
    </row>
    <row r="1757" spans="1:14" x14ac:dyDescent="0.15">
      <c r="A1757" t="str">
        <f t="shared" si="30"/>
        <v>201952_184_4562342690074</v>
      </c>
      <c r="B1757">
        <v>201952</v>
      </c>
      <c r="C1757">
        <v>184</v>
      </c>
      <c r="D1757" t="s">
        <v>154</v>
      </c>
      <c r="E1757" s="9">
        <v>4562342690074</v>
      </c>
      <c r="F1757">
        <v>0</v>
      </c>
      <c r="G1757">
        <v>0</v>
      </c>
      <c r="H1757" t="s">
        <v>24</v>
      </c>
      <c r="I1757" t="s">
        <v>19</v>
      </c>
      <c r="J1757" t="s">
        <v>329</v>
      </c>
      <c r="K1757">
        <v>39</v>
      </c>
      <c r="L1757">
        <v>2</v>
      </c>
      <c r="M1757">
        <v>0</v>
      </c>
      <c r="N1757">
        <v>0</v>
      </c>
    </row>
    <row r="1758" spans="1:14" x14ac:dyDescent="0.15">
      <c r="A1758" t="str">
        <f t="shared" si="30"/>
        <v>201952_184_4562342690081</v>
      </c>
      <c r="B1758">
        <v>201952</v>
      </c>
      <c r="C1758">
        <v>184</v>
      </c>
      <c r="D1758" t="s">
        <v>154</v>
      </c>
      <c r="E1758" s="9">
        <v>4562342690081</v>
      </c>
      <c r="F1758">
        <v>0</v>
      </c>
      <c r="G1758">
        <v>0</v>
      </c>
      <c r="H1758" t="s">
        <v>25</v>
      </c>
      <c r="I1758" t="s">
        <v>19</v>
      </c>
      <c r="J1758" t="s">
        <v>329</v>
      </c>
      <c r="K1758">
        <v>16</v>
      </c>
      <c r="L1758">
        <v>1</v>
      </c>
      <c r="M1758">
        <v>0</v>
      </c>
      <c r="N1758">
        <v>0</v>
      </c>
    </row>
    <row r="1759" spans="1:14" x14ac:dyDescent="0.15">
      <c r="A1759" t="str">
        <f t="shared" si="30"/>
        <v>201952_5_4562342690029</v>
      </c>
      <c r="B1759">
        <v>201952</v>
      </c>
      <c r="C1759">
        <v>5</v>
      </c>
      <c r="D1759" t="s">
        <v>130</v>
      </c>
      <c r="E1759" s="9">
        <v>4562342690029</v>
      </c>
      <c r="F1759">
        <v>0</v>
      </c>
      <c r="G1759">
        <v>0</v>
      </c>
      <c r="H1759" t="s">
        <v>18</v>
      </c>
      <c r="I1759" t="s">
        <v>19</v>
      </c>
      <c r="J1759" t="s">
        <v>329</v>
      </c>
      <c r="K1759">
        <v>11</v>
      </c>
      <c r="L1759">
        <v>8</v>
      </c>
      <c r="M1759">
        <v>0</v>
      </c>
      <c r="N1759">
        <v>0</v>
      </c>
    </row>
    <row r="1760" spans="1:14" x14ac:dyDescent="0.15">
      <c r="A1760" t="str">
        <f t="shared" si="30"/>
        <v>201952_5_4562342690036</v>
      </c>
      <c r="B1760">
        <v>201952</v>
      </c>
      <c r="C1760">
        <v>5</v>
      </c>
      <c r="D1760" t="s">
        <v>130</v>
      </c>
      <c r="E1760" s="9">
        <v>4562342690036</v>
      </c>
      <c r="F1760">
        <v>0</v>
      </c>
      <c r="G1760">
        <v>0</v>
      </c>
      <c r="H1760" t="s">
        <v>20</v>
      </c>
      <c r="I1760" t="s">
        <v>19</v>
      </c>
      <c r="J1760" t="s">
        <v>329</v>
      </c>
      <c r="K1760">
        <v>14</v>
      </c>
      <c r="L1760">
        <v>1</v>
      </c>
      <c r="M1760">
        <v>0</v>
      </c>
      <c r="N1760">
        <v>0</v>
      </c>
    </row>
    <row r="1761" spans="1:14" x14ac:dyDescent="0.15">
      <c r="A1761" t="str">
        <f t="shared" si="30"/>
        <v>201952_5_4562342690050</v>
      </c>
      <c r="B1761">
        <v>201952</v>
      </c>
      <c r="C1761">
        <v>5</v>
      </c>
      <c r="D1761" t="s">
        <v>130</v>
      </c>
      <c r="E1761" s="9">
        <v>4562342690050</v>
      </c>
      <c r="F1761">
        <v>0</v>
      </c>
      <c r="G1761">
        <v>0</v>
      </c>
      <c r="H1761" t="s">
        <v>22</v>
      </c>
      <c r="I1761" t="s">
        <v>19</v>
      </c>
      <c r="J1761" t="s">
        <v>329</v>
      </c>
      <c r="K1761">
        <v>14</v>
      </c>
      <c r="L1761">
        <v>2</v>
      </c>
      <c r="M1761">
        <v>0</v>
      </c>
      <c r="N1761">
        <v>0</v>
      </c>
    </row>
    <row r="1762" spans="1:14" x14ac:dyDescent="0.15">
      <c r="A1762" t="str">
        <f t="shared" si="30"/>
        <v>201952_5_4562342690043</v>
      </c>
      <c r="B1762">
        <v>201952</v>
      </c>
      <c r="C1762">
        <v>5</v>
      </c>
      <c r="D1762" t="s">
        <v>130</v>
      </c>
      <c r="E1762" s="9">
        <v>4562342690043</v>
      </c>
      <c r="F1762">
        <v>0</v>
      </c>
      <c r="G1762">
        <v>0</v>
      </c>
      <c r="H1762" t="s">
        <v>21</v>
      </c>
      <c r="I1762" t="s">
        <v>19</v>
      </c>
      <c r="J1762" t="s">
        <v>329</v>
      </c>
      <c r="K1762">
        <v>28</v>
      </c>
      <c r="L1762">
        <v>4</v>
      </c>
      <c r="M1762">
        <v>0</v>
      </c>
      <c r="N1762">
        <v>0</v>
      </c>
    </row>
    <row r="1763" spans="1:14" x14ac:dyDescent="0.15">
      <c r="A1763" t="str">
        <f t="shared" si="30"/>
        <v>201952_5_4562342690067</v>
      </c>
      <c r="B1763">
        <v>201952</v>
      </c>
      <c r="C1763">
        <v>5</v>
      </c>
      <c r="D1763" t="s">
        <v>130</v>
      </c>
      <c r="E1763" s="9">
        <v>4562342690067</v>
      </c>
      <c r="F1763">
        <v>0</v>
      </c>
      <c r="G1763">
        <v>0</v>
      </c>
      <c r="H1763" t="s">
        <v>23</v>
      </c>
      <c r="I1763" t="s">
        <v>19</v>
      </c>
      <c r="J1763" t="s">
        <v>329</v>
      </c>
      <c r="K1763">
        <v>35</v>
      </c>
      <c r="L1763">
        <v>1</v>
      </c>
      <c r="M1763">
        <v>0</v>
      </c>
      <c r="N1763">
        <v>0</v>
      </c>
    </row>
    <row r="1764" spans="1:14" x14ac:dyDescent="0.15">
      <c r="A1764" t="str">
        <f t="shared" si="30"/>
        <v>201952_5_4562342690074</v>
      </c>
      <c r="B1764">
        <v>201952</v>
      </c>
      <c r="C1764">
        <v>5</v>
      </c>
      <c r="D1764" t="s">
        <v>130</v>
      </c>
      <c r="E1764" s="9">
        <v>4562342690074</v>
      </c>
      <c r="F1764">
        <v>0</v>
      </c>
      <c r="G1764">
        <v>0</v>
      </c>
      <c r="H1764" t="s">
        <v>24</v>
      </c>
      <c r="I1764" t="s">
        <v>19</v>
      </c>
      <c r="J1764" t="s">
        <v>329</v>
      </c>
      <c r="K1764">
        <v>35</v>
      </c>
      <c r="L1764">
        <v>1</v>
      </c>
      <c r="M1764">
        <v>0</v>
      </c>
      <c r="N1764">
        <v>0</v>
      </c>
    </row>
    <row r="1765" spans="1:14" x14ac:dyDescent="0.15">
      <c r="A1765" t="str">
        <f t="shared" si="30"/>
        <v>201952_5_4562342690081</v>
      </c>
      <c r="B1765">
        <v>201952</v>
      </c>
      <c r="C1765">
        <v>5</v>
      </c>
      <c r="D1765" t="s">
        <v>130</v>
      </c>
      <c r="E1765" s="9">
        <v>4562342690081</v>
      </c>
      <c r="F1765">
        <v>0</v>
      </c>
      <c r="G1765">
        <v>0</v>
      </c>
      <c r="H1765" t="s">
        <v>25</v>
      </c>
      <c r="I1765" t="s">
        <v>19</v>
      </c>
      <c r="J1765" t="s">
        <v>329</v>
      </c>
      <c r="K1765">
        <v>9</v>
      </c>
      <c r="L1765">
        <v>4</v>
      </c>
      <c r="M1765">
        <v>0</v>
      </c>
      <c r="N1765">
        <v>0</v>
      </c>
    </row>
    <row r="1766" spans="1:14" x14ac:dyDescent="0.15">
      <c r="A1766" t="str">
        <f t="shared" si="30"/>
        <v>201952_11_4562342690029</v>
      </c>
      <c r="B1766">
        <v>201952</v>
      </c>
      <c r="C1766">
        <v>11</v>
      </c>
      <c r="D1766" t="s">
        <v>131</v>
      </c>
      <c r="E1766" s="9">
        <v>4562342690029</v>
      </c>
      <c r="F1766">
        <v>0</v>
      </c>
      <c r="G1766">
        <v>0</v>
      </c>
      <c r="H1766" t="s">
        <v>18</v>
      </c>
      <c r="I1766" t="s">
        <v>19</v>
      </c>
      <c r="J1766" t="s">
        <v>329</v>
      </c>
      <c r="K1766">
        <v>22</v>
      </c>
      <c r="L1766">
        <v>4</v>
      </c>
      <c r="M1766">
        <v>0</v>
      </c>
      <c r="N1766">
        <v>0</v>
      </c>
    </row>
    <row r="1767" spans="1:14" x14ac:dyDescent="0.15">
      <c r="A1767" t="str">
        <f t="shared" si="30"/>
        <v>201952_11_4562342690036</v>
      </c>
      <c r="B1767">
        <v>201952</v>
      </c>
      <c r="C1767">
        <v>11</v>
      </c>
      <c r="D1767" t="s">
        <v>131</v>
      </c>
      <c r="E1767" s="9">
        <v>4562342690036</v>
      </c>
      <c r="F1767">
        <v>0</v>
      </c>
      <c r="G1767">
        <v>0</v>
      </c>
      <c r="H1767" t="s">
        <v>20</v>
      </c>
      <c r="I1767" t="s">
        <v>19</v>
      </c>
      <c r="J1767" t="s">
        <v>329</v>
      </c>
      <c r="K1767">
        <v>16</v>
      </c>
      <c r="L1767">
        <v>2</v>
      </c>
      <c r="M1767">
        <v>0</v>
      </c>
      <c r="N1767">
        <v>0</v>
      </c>
    </row>
    <row r="1768" spans="1:14" x14ac:dyDescent="0.15">
      <c r="A1768" t="str">
        <f t="shared" si="30"/>
        <v>201952_11_4562342690050</v>
      </c>
      <c r="B1768">
        <v>201952</v>
      </c>
      <c r="C1768">
        <v>11</v>
      </c>
      <c r="D1768" t="s">
        <v>131</v>
      </c>
      <c r="E1768" s="9">
        <v>4562342690050</v>
      </c>
      <c r="F1768">
        <v>0</v>
      </c>
      <c r="G1768">
        <v>0</v>
      </c>
      <c r="H1768" t="s">
        <v>22</v>
      </c>
      <c r="I1768" t="s">
        <v>19</v>
      </c>
      <c r="J1768" t="s">
        <v>329</v>
      </c>
      <c r="K1768">
        <v>20</v>
      </c>
      <c r="L1768">
        <v>0</v>
      </c>
      <c r="M1768">
        <v>0</v>
      </c>
      <c r="N1768">
        <v>0</v>
      </c>
    </row>
    <row r="1769" spans="1:14" x14ac:dyDescent="0.15">
      <c r="A1769" t="str">
        <f t="shared" si="30"/>
        <v>201952_11_4562342690043</v>
      </c>
      <c r="B1769">
        <v>201952</v>
      </c>
      <c r="C1769">
        <v>11</v>
      </c>
      <c r="D1769" t="s">
        <v>131</v>
      </c>
      <c r="E1769" s="9">
        <v>4562342690043</v>
      </c>
      <c r="F1769">
        <v>0</v>
      </c>
      <c r="G1769">
        <v>0</v>
      </c>
      <c r="H1769" t="s">
        <v>21</v>
      </c>
      <c r="I1769" t="s">
        <v>19</v>
      </c>
      <c r="J1769" t="s">
        <v>329</v>
      </c>
      <c r="K1769">
        <v>31</v>
      </c>
      <c r="L1769">
        <v>4</v>
      </c>
      <c r="M1769">
        <v>0</v>
      </c>
      <c r="N1769">
        <v>0</v>
      </c>
    </row>
    <row r="1770" spans="1:14" x14ac:dyDescent="0.15">
      <c r="A1770" t="str">
        <f t="shared" si="30"/>
        <v>201952_11_4562342690067</v>
      </c>
      <c r="B1770">
        <v>201952</v>
      </c>
      <c r="C1770">
        <v>11</v>
      </c>
      <c r="D1770" t="s">
        <v>131</v>
      </c>
      <c r="E1770" s="9">
        <v>4562342690067</v>
      </c>
      <c r="F1770">
        <v>0</v>
      </c>
      <c r="G1770">
        <v>0</v>
      </c>
      <c r="H1770" t="s">
        <v>23</v>
      </c>
      <c r="I1770" t="s">
        <v>19</v>
      </c>
      <c r="J1770" t="s">
        <v>329</v>
      </c>
      <c r="K1770">
        <v>48</v>
      </c>
      <c r="L1770">
        <v>0</v>
      </c>
      <c r="M1770">
        <v>0</v>
      </c>
      <c r="N1770">
        <v>0</v>
      </c>
    </row>
    <row r="1771" spans="1:14" x14ac:dyDescent="0.15">
      <c r="A1771" t="str">
        <f t="shared" si="30"/>
        <v>201952_11_4562342690074</v>
      </c>
      <c r="B1771">
        <v>201952</v>
      </c>
      <c r="C1771">
        <v>11</v>
      </c>
      <c r="D1771" t="s">
        <v>131</v>
      </c>
      <c r="E1771" s="9">
        <v>4562342690074</v>
      </c>
      <c r="F1771">
        <v>0</v>
      </c>
      <c r="G1771">
        <v>0</v>
      </c>
      <c r="H1771" t="s">
        <v>24</v>
      </c>
      <c r="I1771" t="s">
        <v>19</v>
      </c>
      <c r="J1771" t="s">
        <v>329</v>
      </c>
      <c r="K1771">
        <v>32</v>
      </c>
      <c r="L1771">
        <v>3</v>
      </c>
      <c r="M1771">
        <v>0</v>
      </c>
      <c r="N1771">
        <v>0</v>
      </c>
    </row>
    <row r="1772" spans="1:14" x14ac:dyDescent="0.15">
      <c r="A1772" t="str">
        <f t="shared" si="30"/>
        <v>201952_11_4562342690081</v>
      </c>
      <c r="B1772">
        <v>201952</v>
      </c>
      <c r="C1772">
        <v>11</v>
      </c>
      <c r="D1772" t="s">
        <v>131</v>
      </c>
      <c r="E1772" s="9">
        <v>4562342690081</v>
      </c>
      <c r="F1772">
        <v>0</v>
      </c>
      <c r="G1772">
        <v>0</v>
      </c>
      <c r="H1772" t="s">
        <v>25</v>
      </c>
      <c r="I1772" t="s">
        <v>19</v>
      </c>
      <c r="J1772" t="s">
        <v>329</v>
      </c>
      <c r="K1772">
        <v>12</v>
      </c>
      <c r="L1772">
        <v>1</v>
      </c>
      <c r="M1772">
        <v>0</v>
      </c>
      <c r="N1772">
        <v>0</v>
      </c>
    </row>
    <row r="1773" spans="1:14" x14ac:dyDescent="0.15">
      <c r="A1773" t="str">
        <f t="shared" si="30"/>
        <v>201952_12_4562342690029</v>
      </c>
      <c r="B1773">
        <v>201952</v>
      </c>
      <c r="C1773">
        <v>12</v>
      </c>
      <c r="D1773" t="s">
        <v>132</v>
      </c>
      <c r="E1773" s="9">
        <v>4562342690029</v>
      </c>
      <c r="F1773">
        <v>0</v>
      </c>
      <c r="G1773">
        <v>0</v>
      </c>
      <c r="H1773" t="s">
        <v>18</v>
      </c>
      <c r="I1773" t="s">
        <v>19</v>
      </c>
      <c r="J1773" t="s">
        <v>329</v>
      </c>
      <c r="K1773">
        <v>26</v>
      </c>
      <c r="L1773">
        <v>5</v>
      </c>
      <c r="M1773">
        <v>0</v>
      </c>
      <c r="N1773">
        <v>0</v>
      </c>
    </row>
    <row r="1774" spans="1:14" x14ac:dyDescent="0.15">
      <c r="A1774" t="str">
        <f t="shared" si="30"/>
        <v>201952_12_4562342690036</v>
      </c>
      <c r="B1774">
        <v>201952</v>
      </c>
      <c r="C1774">
        <v>12</v>
      </c>
      <c r="D1774" t="s">
        <v>132</v>
      </c>
      <c r="E1774" s="9">
        <v>4562342690036</v>
      </c>
      <c r="F1774">
        <v>0</v>
      </c>
      <c r="G1774">
        <v>0</v>
      </c>
      <c r="H1774" t="s">
        <v>20</v>
      </c>
      <c r="I1774" t="s">
        <v>19</v>
      </c>
      <c r="J1774" t="s">
        <v>329</v>
      </c>
      <c r="K1774">
        <v>10</v>
      </c>
      <c r="L1774">
        <v>2</v>
      </c>
      <c r="M1774">
        <v>0</v>
      </c>
      <c r="N1774">
        <v>0</v>
      </c>
    </row>
    <row r="1775" spans="1:14" x14ac:dyDescent="0.15">
      <c r="A1775" t="str">
        <f t="shared" si="30"/>
        <v>201952_12_4562342690050</v>
      </c>
      <c r="B1775">
        <v>201952</v>
      </c>
      <c r="C1775">
        <v>12</v>
      </c>
      <c r="D1775" t="s">
        <v>132</v>
      </c>
      <c r="E1775" s="9">
        <v>4562342690050</v>
      </c>
      <c r="F1775">
        <v>0</v>
      </c>
      <c r="G1775">
        <v>0</v>
      </c>
      <c r="H1775" t="s">
        <v>22</v>
      </c>
      <c r="I1775" t="s">
        <v>19</v>
      </c>
      <c r="J1775" t="s">
        <v>329</v>
      </c>
      <c r="K1775">
        <v>17</v>
      </c>
      <c r="L1775">
        <v>0</v>
      </c>
      <c r="M1775">
        <v>0</v>
      </c>
      <c r="N1775">
        <v>0</v>
      </c>
    </row>
    <row r="1776" spans="1:14" x14ac:dyDescent="0.15">
      <c r="A1776" t="str">
        <f t="shared" si="30"/>
        <v>201952_12_4562342690043</v>
      </c>
      <c r="B1776">
        <v>201952</v>
      </c>
      <c r="C1776">
        <v>12</v>
      </c>
      <c r="D1776" t="s">
        <v>132</v>
      </c>
      <c r="E1776" s="9">
        <v>4562342690043</v>
      </c>
      <c r="F1776">
        <v>0</v>
      </c>
      <c r="G1776">
        <v>0</v>
      </c>
      <c r="H1776" t="s">
        <v>21</v>
      </c>
      <c r="I1776" t="s">
        <v>19</v>
      </c>
      <c r="J1776" t="s">
        <v>329</v>
      </c>
      <c r="K1776">
        <v>29</v>
      </c>
      <c r="L1776">
        <v>10</v>
      </c>
      <c r="M1776">
        <v>0</v>
      </c>
      <c r="N1776">
        <v>0</v>
      </c>
    </row>
    <row r="1777" spans="1:14" x14ac:dyDescent="0.15">
      <c r="A1777" t="str">
        <f t="shared" si="30"/>
        <v>201952_12_4562342690067</v>
      </c>
      <c r="B1777">
        <v>201952</v>
      </c>
      <c r="C1777">
        <v>12</v>
      </c>
      <c r="D1777" t="s">
        <v>132</v>
      </c>
      <c r="E1777" s="9">
        <v>4562342690067</v>
      </c>
      <c r="F1777">
        <v>0</v>
      </c>
      <c r="G1777">
        <v>0</v>
      </c>
      <c r="H1777" t="s">
        <v>23</v>
      </c>
      <c r="I1777" t="s">
        <v>19</v>
      </c>
      <c r="J1777" t="s">
        <v>329</v>
      </c>
      <c r="K1777">
        <v>45</v>
      </c>
      <c r="L1777">
        <v>2</v>
      </c>
      <c r="M1777">
        <v>0</v>
      </c>
      <c r="N1777">
        <v>0</v>
      </c>
    </row>
    <row r="1778" spans="1:14" x14ac:dyDescent="0.15">
      <c r="A1778" t="str">
        <f t="shared" si="30"/>
        <v>201952_12_4562342690074</v>
      </c>
      <c r="B1778">
        <v>201952</v>
      </c>
      <c r="C1778">
        <v>12</v>
      </c>
      <c r="D1778" t="s">
        <v>132</v>
      </c>
      <c r="E1778" s="9">
        <v>4562342690074</v>
      </c>
      <c r="F1778">
        <v>0</v>
      </c>
      <c r="G1778">
        <v>0</v>
      </c>
      <c r="H1778" t="s">
        <v>24</v>
      </c>
      <c r="I1778" t="s">
        <v>19</v>
      </c>
      <c r="J1778" t="s">
        <v>329</v>
      </c>
      <c r="K1778">
        <v>28</v>
      </c>
      <c r="L1778">
        <v>6</v>
      </c>
      <c r="M1778">
        <v>0</v>
      </c>
      <c r="N1778">
        <v>0</v>
      </c>
    </row>
    <row r="1779" spans="1:14" x14ac:dyDescent="0.15">
      <c r="A1779" t="str">
        <f t="shared" si="30"/>
        <v>201952_12_4562342690081</v>
      </c>
      <c r="B1779">
        <v>201952</v>
      </c>
      <c r="C1779">
        <v>12</v>
      </c>
      <c r="D1779" t="s">
        <v>132</v>
      </c>
      <c r="E1779" s="9">
        <v>4562342690081</v>
      </c>
      <c r="F1779">
        <v>0</v>
      </c>
      <c r="G1779">
        <v>0</v>
      </c>
      <c r="H1779" t="s">
        <v>25</v>
      </c>
      <c r="I1779" t="s">
        <v>19</v>
      </c>
      <c r="J1779" t="s">
        <v>329</v>
      </c>
      <c r="K1779">
        <v>10</v>
      </c>
      <c r="L1779">
        <v>2</v>
      </c>
      <c r="M1779">
        <v>0</v>
      </c>
      <c r="N1779">
        <v>0</v>
      </c>
    </row>
    <row r="1780" spans="1:14" x14ac:dyDescent="0.15">
      <c r="A1780" t="str">
        <f t="shared" si="30"/>
        <v>201952_100_4562342690029</v>
      </c>
      <c r="B1780">
        <v>201952</v>
      </c>
      <c r="C1780">
        <v>100</v>
      </c>
      <c r="D1780" t="s">
        <v>146</v>
      </c>
      <c r="E1780" s="9">
        <v>4562342690029</v>
      </c>
      <c r="F1780">
        <v>0</v>
      </c>
      <c r="G1780">
        <v>0</v>
      </c>
      <c r="H1780" t="s">
        <v>18</v>
      </c>
      <c r="I1780" t="s">
        <v>19</v>
      </c>
      <c r="J1780" t="s">
        <v>329</v>
      </c>
      <c r="K1780">
        <v>28</v>
      </c>
      <c r="L1780">
        <v>0</v>
      </c>
      <c r="M1780">
        <v>0</v>
      </c>
      <c r="N1780">
        <v>0</v>
      </c>
    </row>
    <row r="1781" spans="1:14" x14ac:dyDescent="0.15">
      <c r="A1781" t="str">
        <f t="shared" si="30"/>
        <v>201952_100_4562342690036</v>
      </c>
      <c r="B1781">
        <v>201952</v>
      </c>
      <c r="C1781">
        <v>100</v>
      </c>
      <c r="D1781" t="s">
        <v>146</v>
      </c>
      <c r="E1781" s="9">
        <v>4562342690036</v>
      </c>
      <c r="F1781">
        <v>0</v>
      </c>
      <c r="G1781">
        <v>0</v>
      </c>
      <c r="H1781" t="s">
        <v>20</v>
      </c>
      <c r="I1781" t="s">
        <v>19</v>
      </c>
      <c r="J1781" t="s">
        <v>329</v>
      </c>
      <c r="K1781">
        <v>20</v>
      </c>
      <c r="L1781">
        <v>0</v>
      </c>
      <c r="M1781">
        <v>0</v>
      </c>
      <c r="N1781">
        <v>0</v>
      </c>
    </row>
    <row r="1782" spans="1:14" x14ac:dyDescent="0.15">
      <c r="A1782" t="str">
        <f t="shared" si="30"/>
        <v>201952_100_4562342690050</v>
      </c>
      <c r="B1782">
        <v>201952</v>
      </c>
      <c r="C1782">
        <v>100</v>
      </c>
      <c r="D1782" t="s">
        <v>146</v>
      </c>
      <c r="E1782" s="9">
        <v>4562342690050</v>
      </c>
      <c r="F1782">
        <v>0</v>
      </c>
      <c r="G1782">
        <v>0</v>
      </c>
      <c r="H1782" t="s">
        <v>22</v>
      </c>
      <c r="I1782" t="s">
        <v>19</v>
      </c>
      <c r="J1782" t="s">
        <v>329</v>
      </c>
      <c r="K1782">
        <v>17</v>
      </c>
      <c r="L1782">
        <v>0</v>
      </c>
      <c r="M1782">
        <v>0</v>
      </c>
      <c r="N1782">
        <v>0</v>
      </c>
    </row>
    <row r="1783" spans="1:14" x14ac:dyDescent="0.15">
      <c r="A1783" t="str">
        <f t="shared" si="30"/>
        <v>201952_100_4562342690043</v>
      </c>
      <c r="B1783">
        <v>201952</v>
      </c>
      <c r="C1783">
        <v>100</v>
      </c>
      <c r="D1783" t="s">
        <v>146</v>
      </c>
      <c r="E1783" s="9">
        <v>4562342690043</v>
      </c>
      <c r="F1783">
        <v>0</v>
      </c>
      <c r="G1783">
        <v>0</v>
      </c>
      <c r="H1783" t="s">
        <v>21</v>
      </c>
      <c r="I1783" t="s">
        <v>19</v>
      </c>
      <c r="J1783" t="s">
        <v>329</v>
      </c>
      <c r="K1783">
        <v>25</v>
      </c>
      <c r="L1783">
        <v>0</v>
      </c>
      <c r="M1783">
        <v>0</v>
      </c>
      <c r="N1783">
        <v>0</v>
      </c>
    </row>
    <row r="1784" spans="1:14" x14ac:dyDescent="0.15">
      <c r="A1784" t="str">
        <f t="shared" si="30"/>
        <v>201952_100_4562342690067</v>
      </c>
      <c r="B1784">
        <v>201952</v>
      </c>
      <c r="C1784">
        <v>100</v>
      </c>
      <c r="D1784" t="s">
        <v>146</v>
      </c>
      <c r="E1784" s="9">
        <v>4562342690067</v>
      </c>
      <c r="F1784">
        <v>0</v>
      </c>
      <c r="G1784">
        <v>0</v>
      </c>
      <c r="H1784" t="s">
        <v>23</v>
      </c>
      <c r="I1784" t="s">
        <v>19</v>
      </c>
      <c r="J1784" t="s">
        <v>329</v>
      </c>
      <c r="K1784">
        <v>39</v>
      </c>
      <c r="L1784">
        <v>0</v>
      </c>
      <c r="M1784">
        <v>0</v>
      </c>
      <c r="N1784">
        <v>0</v>
      </c>
    </row>
    <row r="1785" spans="1:14" x14ac:dyDescent="0.15">
      <c r="A1785" t="str">
        <f t="shared" si="30"/>
        <v>201952_100_4562342690074</v>
      </c>
      <c r="B1785">
        <v>201952</v>
      </c>
      <c r="C1785">
        <v>100</v>
      </c>
      <c r="D1785" t="s">
        <v>146</v>
      </c>
      <c r="E1785" s="9">
        <v>4562342690074</v>
      </c>
      <c r="F1785">
        <v>0</v>
      </c>
      <c r="G1785">
        <v>0</v>
      </c>
      <c r="H1785" t="s">
        <v>24</v>
      </c>
      <c r="I1785" t="s">
        <v>19</v>
      </c>
      <c r="J1785" t="s">
        <v>329</v>
      </c>
      <c r="K1785">
        <v>32</v>
      </c>
      <c r="L1785">
        <v>1</v>
      </c>
      <c r="M1785">
        <v>0</v>
      </c>
      <c r="N1785">
        <v>0</v>
      </c>
    </row>
    <row r="1786" spans="1:14" x14ac:dyDescent="0.15">
      <c r="A1786" t="str">
        <f t="shared" si="30"/>
        <v>201952_100_4562342690081</v>
      </c>
      <c r="B1786">
        <v>201952</v>
      </c>
      <c r="C1786">
        <v>100</v>
      </c>
      <c r="D1786" t="s">
        <v>146</v>
      </c>
      <c r="E1786" s="9">
        <v>4562342690081</v>
      </c>
      <c r="F1786">
        <v>0</v>
      </c>
      <c r="G1786">
        <v>0</v>
      </c>
      <c r="H1786" t="s">
        <v>25</v>
      </c>
      <c r="I1786" t="s">
        <v>19</v>
      </c>
      <c r="J1786" t="s">
        <v>329</v>
      </c>
      <c r="K1786">
        <v>14</v>
      </c>
      <c r="L1786">
        <v>2</v>
      </c>
      <c r="M1786">
        <v>0</v>
      </c>
      <c r="N1786">
        <v>0</v>
      </c>
    </row>
    <row r="1787" spans="1:14" x14ac:dyDescent="0.15">
      <c r="A1787" t="str">
        <f t="shared" si="30"/>
        <v>201952_128_4562342690029</v>
      </c>
      <c r="B1787">
        <v>201952</v>
      </c>
      <c r="C1787">
        <v>128</v>
      </c>
      <c r="D1787" t="s">
        <v>151</v>
      </c>
      <c r="E1787" s="9">
        <v>4562342690029</v>
      </c>
      <c r="F1787">
        <v>0</v>
      </c>
      <c r="G1787">
        <v>0</v>
      </c>
      <c r="H1787" t="s">
        <v>18</v>
      </c>
      <c r="I1787" t="s">
        <v>19</v>
      </c>
      <c r="J1787" t="s">
        <v>329</v>
      </c>
      <c r="K1787">
        <v>34</v>
      </c>
      <c r="L1787">
        <v>0</v>
      </c>
      <c r="M1787">
        <v>0</v>
      </c>
      <c r="N1787">
        <v>0</v>
      </c>
    </row>
    <row r="1788" spans="1:14" x14ac:dyDescent="0.15">
      <c r="A1788" t="str">
        <f t="shared" si="30"/>
        <v>201952_128_4562342690036</v>
      </c>
      <c r="B1788">
        <v>201952</v>
      </c>
      <c r="C1788">
        <v>128</v>
      </c>
      <c r="D1788" t="s">
        <v>151</v>
      </c>
      <c r="E1788" s="9">
        <v>4562342690036</v>
      </c>
      <c r="F1788">
        <v>0</v>
      </c>
      <c r="G1788">
        <v>0</v>
      </c>
      <c r="H1788" t="s">
        <v>20</v>
      </c>
      <c r="I1788" t="s">
        <v>19</v>
      </c>
      <c r="J1788" t="s">
        <v>329</v>
      </c>
      <c r="K1788">
        <v>18</v>
      </c>
      <c r="L1788">
        <v>0</v>
      </c>
      <c r="M1788">
        <v>0</v>
      </c>
      <c r="N1788">
        <v>0</v>
      </c>
    </row>
    <row r="1789" spans="1:14" x14ac:dyDescent="0.15">
      <c r="A1789" t="str">
        <f t="shared" si="30"/>
        <v>201952_128_4562342690050</v>
      </c>
      <c r="B1789">
        <v>201952</v>
      </c>
      <c r="C1789">
        <v>128</v>
      </c>
      <c r="D1789" t="s">
        <v>151</v>
      </c>
      <c r="E1789" s="9">
        <v>4562342690050</v>
      </c>
      <c r="F1789">
        <v>0</v>
      </c>
      <c r="G1789">
        <v>0</v>
      </c>
      <c r="H1789" t="s">
        <v>22</v>
      </c>
      <c r="I1789" t="s">
        <v>19</v>
      </c>
      <c r="J1789" t="s">
        <v>329</v>
      </c>
      <c r="K1789">
        <v>14</v>
      </c>
      <c r="L1789">
        <v>2</v>
      </c>
      <c r="M1789">
        <v>0</v>
      </c>
      <c r="N1789">
        <v>0</v>
      </c>
    </row>
    <row r="1790" spans="1:14" x14ac:dyDescent="0.15">
      <c r="A1790" t="str">
        <f t="shared" si="30"/>
        <v>201952_128_4562342690043</v>
      </c>
      <c r="B1790">
        <v>201952</v>
      </c>
      <c r="C1790">
        <v>128</v>
      </c>
      <c r="D1790" t="s">
        <v>151</v>
      </c>
      <c r="E1790" s="9">
        <v>4562342690043</v>
      </c>
      <c r="F1790">
        <v>0</v>
      </c>
      <c r="G1790">
        <v>0</v>
      </c>
      <c r="H1790" t="s">
        <v>21</v>
      </c>
      <c r="I1790" t="s">
        <v>19</v>
      </c>
      <c r="J1790" t="s">
        <v>329</v>
      </c>
      <c r="K1790">
        <v>40</v>
      </c>
      <c r="L1790">
        <v>3</v>
      </c>
      <c r="M1790">
        <v>0</v>
      </c>
      <c r="N1790">
        <v>0</v>
      </c>
    </row>
    <row r="1791" spans="1:14" x14ac:dyDescent="0.15">
      <c r="A1791" t="str">
        <f t="shared" si="30"/>
        <v>201952_128_4562342690067</v>
      </c>
      <c r="B1791">
        <v>201952</v>
      </c>
      <c r="C1791">
        <v>128</v>
      </c>
      <c r="D1791" t="s">
        <v>151</v>
      </c>
      <c r="E1791" s="9">
        <v>4562342690067</v>
      </c>
      <c r="F1791">
        <v>0</v>
      </c>
      <c r="G1791">
        <v>0</v>
      </c>
      <c r="H1791" t="s">
        <v>23</v>
      </c>
      <c r="I1791" t="s">
        <v>19</v>
      </c>
      <c r="J1791" t="s">
        <v>329</v>
      </c>
      <c r="K1791">
        <v>45</v>
      </c>
      <c r="L1791">
        <v>1</v>
      </c>
      <c r="M1791">
        <v>0</v>
      </c>
      <c r="N1791">
        <v>0</v>
      </c>
    </row>
    <row r="1792" spans="1:14" x14ac:dyDescent="0.15">
      <c r="A1792" t="str">
        <f t="shared" si="30"/>
        <v>201952_128_4562342690074</v>
      </c>
      <c r="B1792">
        <v>201952</v>
      </c>
      <c r="C1792">
        <v>128</v>
      </c>
      <c r="D1792" t="s">
        <v>151</v>
      </c>
      <c r="E1792" s="9">
        <v>4562342690074</v>
      </c>
      <c r="F1792">
        <v>0</v>
      </c>
      <c r="G1792">
        <v>0</v>
      </c>
      <c r="H1792" t="s">
        <v>24</v>
      </c>
      <c r="I1792" t="s">
        <v>19</v>
      </c>
      <c r="J1792" t="s">
        <v>329</v>
      </c>
      <c r="K1792">
        <v>35</v>
      </c>
      <c r="L1792">
        <v>4</v>
      </c>
      <c r="M1792">
        <v>0</v>
      </c>
      <c r="N1792">
        <v>0</v>
      </c>
    </row>
    <row r="1793" spans="1:14" x14ac:dyDescent="0.15">
      <c r="A1793" t="str">
        <f t="shared" si="30"/>
        <v>201952_128_4562342690081</v>
      </c>
      <c r="B1793">
        <v>201952</v>
      </c>
      <c r="C1793">
        <v>128</v>
      </c>
      <c r="D1793" t="s">
        <v>151</v>
      </c>
      <c r="E1793" s="9">
        <v>4562342690081</v>
      </c>
      <c r="F1793">
        <v>0</v>
      </c>
      <c r="G1793">
        <v>0</v>
      </c>
      <c r="H1793" t="s">
        <v>25</v>
      </c>
      <c r="I1793" t="s">
        <v>19</v>
      </c>
      <c r="J1793" t="s">
        <v>329</v>
      </c>
      <c r="K1793">
        <v>17</v>
      </c>
      <c r="L1793">
        <v>1</v>
      </c>
      <c r="M1793">
        <v>0</v>
      </c>
      <c r="N1793">
        <v>0</v>
      </c>
    </row>
    <row r="1794" spans="1:14" x14ac:dyDescent="0.15">
      <c r="A1794" t="str">
        <f t="shared" si="30"/>
        <v>201952_157_4562342690029</v>
      </c>
      <c r="B1794">
        <v>201952</v>
      </c>
      <c r="C1794">
        <v>157</v>
      </c>
      <c r="D1794" t="s">
        <v>152</v>
      </c>
      <c r="E1794" s="9">
        <v>4562342690029</v>
      </c>
      <c r="F1794">
        <v>0</v>
      </c>
      <c r="G1794">
        <v>0</v>
      </c>
      <c r="H1794" t="s">
        <v>18</v>
      </c>
      <c r="I1794" t="s">
        <v>19</v>
      </c>
      <c r="J1794" t="s">
        <v>329</v>
      </c>
      <c r="K1794">
        <v>23</v>
      </c>
      <c r="L1794">
        <v>0</v>
      </c>
      <c r="M1794">
        <v>0</v>
      </c>
      <c r="N1794">
        <v>0</v>
      </c>
    </row>
    <row r="1795" spans="1:14" x14ac:dyDescent="0.15">
      <c r="A1795" t="str">
        <f t="shared" si="30"/>
        <v>201952_157_4562342690036</v>
      </c>
      <c r="B1795">
        <v>201952</v>
      </c>
      <c r="C1795">
        <v>157</v>
      </c>
      <c r="D1795" t="s">
        <v>152</v>
      </c>
      <c r="E1795" s="9">
        <v>4562342690036</v>
      </c>
      <c r="F1795">
        <v>0</v>
      </c>
      <c r="G1795">
        <v>0</v>
      </c>
      <c r="H1795" t="s">
        <v>20</v>
      </c>
      <c r="I1795" t="s">
        <v>19</v>
      </c>
      <c r="J1795" t="s">
        <v>329</v>
      </c>
      <c r="K1795">
        <v>11</v>
      </c>
      <c r="L1795">
        <v>3</v>
      </c>
      <c r="M1795">
        <v>0</v>
      </c>
      <c r="N1795">
        <v>0</v>
      </c>
    </row>
    <row r="1796" spans="1:14" x14ac:dyDescent="0.15">
      <c r="A1796" t="str">
        <f t="shared" si="30"/>
        <v>201952_157_4562342690050</v>
      </c>
      <c r="B1796">
        <v>201952</v>
      </c>
      <c r="C1796">
        <v>157</v>
      </c>
      <c r="D1796" t="s">
        <v>152</v>
      </c>
      <c r="E1796" s="9">
        <v>4562342690050</v>
      </c>
      <c r="F1796">
        <v>0</v>
      </c>
      <c r="G1796">
        <v>0</v>
      </c>
      <c r="H1796" t="s">
        <v>22</v>
      </c>
      <c r="I1796" t="s">
        <v>19</v>
      </c>
      <c r="J1796" t="s">
        <v>329</v>
      </c>
      <c r="K1796">
        <v>18</v>
      </c>
      <c r="L1796">
        <v>0</v>
      </c>
      <c r="M1796">
        <v>0</v>
      </c>
      <c r="N1796">
        <v>0</v>
      </c>
    </row>
    <row r="1797" spans="1:14" x14ac:dyDescent="0.15">
      <c r="A1797" t="str">
        <f t="shared" si="30"/>
        <v>201952_157_4562342690043</v>
      </c>
      <c r="B1797">
        <v>201952</v>
      </c>
      <c r="C1797">
        <v>157</v>
      </c>
      <c r="D1797" t="s">
        <v>152</v>
      </c>
      <c r="E1797" s="9">
        <v>4562342690043</v>
      </c>
      <c r="F1797">
        <v>0</v>
      </c>
      <c r="G1797">
        <v>0</v>
      </c>
      <c r="H1797" t="s">
        <v>21</v>
      </c>
      <c r="I1797" t="s">
        <v>19</v>
      </c>
      <c r="J1797" t="s">
        <v>329</v>
      </c>
      <c r="K1797">
        <v>22</v>
      </c>
      <c r="L1797">
        <v>4</v>
      </c>
      <c r="M1797">
        <v>0</v>
      </c>
      <c r="N1797">
        <v>0</v>
      </c>
    </row>
    <row r="1798" spans="1:14" x14ac:dyDescent="0.15">
      <c r="A1798" t="str">
        <f t="shared" si="30"/>
        <v>201952_157_4562342690067</v>
      </c>
      <c r="B1798">
        <v>201952</v>
      </c>
      <c r="C1798">
        <v>157</v>
      </c>
      <c r="D1798" t="s">
        <v>152</v>
      </c>
      <c r="E1798" s="9">
        <v>4562342690067</v>
      </c>
      <c r="F1798">
        <v>0</v>
      </c>
      <c r="G1798">
        <v>0</v>
      </c>
      <c r="H1798" t="s">
        <v>23</v>
      </c>
      <c r="I1798" t="s">
        <v>19</v>
      </c>
      <c r="J1798" t="s">
        <v>329</v>
      </c>
      <c r="K1798">
        <v>39</v>
      </c>
      <c r="L1798">
        <v>4</v>
      </c>
      <c r="M1798">
        <v>0</v>
      </c>
      <c r="N1798">
        <v>0</v>
      </c>
    </row>
    <row r="1799" spans="1:14" x14ac:dyDescent="0.15">
      <c r="A1799" t="str">
        <f t="shared" si="30"/>
        <v>201952_157_4562342690074</v>
      </c>
      <c r="B1799">
        <v>201952</v>
      </c>
      <c r="C1799">
        <v>157</v>
      </c>
      <c r="D1799" t="s">
        <v>152</v>
      </c>
      <c r="E1799" s="9">
        <v>4562342690074</v>
      </c>
      <c r="F1799">
        <v>0</v>
      </c>
      <c r="G1799">
        <v>0</v>
      </c>
      <c r="H1799" t="s">
        <v>24</v>
      </c>
      <c r="I1799" t="s">
        <v>19</v>
      </c>
      <c r="J1799" t="s">
        <v>329</v>
      </c>
      <c r="K1799">
        <v>27</v>
      </c>
      <c r="L1799">
        <v>1</v>
      </c>
      <c r="M1799">
        <v>0</v>
      </c>
      <c r="N1799">
        <v>0</v>
      </c>
    </row>
    <row r="1800" spans="1:14" x14ac:dyDescent="0.15">
      <c r="A1800" t="str">
        <f t="shared" si="30"/>
        <v>201952_157_4562342690081</v>
      </c>
      <c r="B1800">
        <v>201952</v>
      </c>
      <c r="C1800">
        <v>157</v>
      </c>
      <c r="D1800" t="s">
        <v>152</v>
      </c>
      <c r="E1800" s="9">
        <v>4562342690081</v>
      </c>
      <c r="F1800">
        <v>0</v>
      </c>
      <c r="G1800">
        <v>0</v>
      </c>
      <c r="H1800" t="s">
        <v>25</v>
      </c>
      <c r="I1800" t="s">
        <v>19</v>
      </c>
      <c r="J1800" t="s">
        <v>329</v>
      </c>
      <c r="K1800">
        <v>14</v>
      </c>
      <c r="L1800">
        <v>4</v>
      </c>
      <c r="M1800">
        <v>0</v>
      </c>
      <c r="N1800">
        <v>0</v>
      </c>
    </row>
    <row r="1801" spans="1:14" x14ac:dyDescent="0.15">
      <c r="A1801" t="str">
        <f t="shared" si="30"/>
        <v>201952_253_4562342690029</v>
      </c>
      <c r="B1801">
        <v>201952</v>
      </c>
      <c r="C1801">
        <v>253</v>
      </c>
      <c r="D1801" t="s">
        <v>158</v>
      </c>
      <c r="E1801" s="9">
        <v>4562342690029</v>
      </c>
      <c r="F1801">
        <v>0</v>
      </c>
      <c r="G1801">
        <v>0</v>
      </c>
      <c r="H1801" t="s">
        <v>18</v>
      </c>
      <c r="I1801" t="s">
        <v>19</v>
      </c>
      <c r="J1801" t="s">
        <v>329</v>
      </c>
      <c r="K1801">
        <v>32</v>
      </c>
      <c r="L1801">
        <v>4</v>
      </c>
      <c r="M1801">
        <v>0</v>
      </c>
      <c r="N1801">
        <v>0</v>
      </c>
    </row>
    <row r="1802" spans="1:14" x14ac:dyDescent="0.15">
      <c r="A1802" t="str">
        <f t="shared" si="30"/>
        <v>201952_253_4562342690036</v>
      </c>
      <c r="B1802">
        <v>201952</v>
      </c>
      <c r="C1802">
        <v>253</v>
      </c>
      <c r="D1802" t="s">
        <v>158</v>
      </c>
      <c r="E1802" s="9">
        <v>4562342690036</v>
      </c>
      <c r="F1802">
        <v>0</v>
      </c>
      <c r="G1802">
        <v>0</v>
      </c>
      <c r="H1802" t="s">
        <v>20</v>
      </c>
      <c r="I1802" t="s">
        <v>19</v>
      </c>
      <c r="J1802" t="s">
        <v>329</v>
      </c>
      <c r="K1802">
        <v>17</v>
      </c>
      <c r="L1802">
        <v>1</v>
      </c>
      <c r="M1802">
        <v>0</v>
      </c>
      <c r="N1802">
        <v>0</v>
      </c>
    </row>
    <row r="1803" spans="1:14" x14ac:dyDescent="0.15">
      <c r="A1803" t="str">
        <f t="shared" si="30"/>
        <v>201952_253_4562342690050</v>
      </c>
      <c r="B1803">
        <v>201952</v>
      </c>
      <c r="C1803">
        <v>253</v>
      </c>
      <c r="D1803" t="s">
        <v>158</v>
      </c>
      <c r="E1803" s="9">
        <v>4562342690050</v>
      </c>
      <c r="F1803">
        <v>0</v>
      </c>
      <c r="G1803">
        <v>0</v>
      </c>
      <c r="H1803" t="s">
        <v>22</v>
      </c>
      <c r="I1803" t="s">
        <v>19</v>
      </c>
      <c r="J1803" t="s">
        <v>329</v>
      </c>
      <c r="K1803">
        <v>14</v>
      </c>
      <c r="L1803">
        <v>3</v>
      </c>
      <c r="M1803">
        <v>0</v>
      </c>
      <c r="N1803">
        <v>0</v>
      </c>
    </row>
    <row r="1804" spans="1:14" x14ac:dyDescent="0.15">
      <c r="A1804" t="str">
        <f t="shared" si="30"/>
        <v>201952_253_4562342690043</v>
      </c>
      <c r="B1804">
        <v>201952</v>
      </c>
      <c r="C1804">
        <v>253</v>
      </c>
      <c r="D1804" t="s">
        <v>158</v>
      </c>
      <c r="E1804" s="9">
        <v>4562342690043</v>
      </c>
      <c r="F1804">
        <v>0</v>
      </c>
      <c r="G1804">
        <v>0</v>
      </c>
      <c r="H1804" t="s">
        <v>21</v>
      </c>
      <c r="I1804" t="s">
        <v>19</v>
      </c>
      <c r="J1804" t="s">
        <v>329</v>
      </c>
      <c r="K1804">
        <v>37</v>
      </c>
      <c r="L1804">
        <v>3</v>
      </c>
      <c r="M1804">
        <v>0</v>
      </c>
      <c r="N1804">
        <v>0</v>
      </c>
    </row>
    <row r="1805" spans="1:14" x14ac:dyDescent="0.15">
      <c r="A1805" t="str">
        <f t="shared" si="30"/>
        <v>201952_253_4562342690067</v>
      </c>
      <c r="B1805">
        <v>201952</v>
      </c>
      <c r="C1805">
        <v>253</v>
      </c>
      <c r="D1805" t="s">
        <v>158</v>
      </c>
      <c r="E1805" s="9">
        <v>4562342690067</v>
      </c>
      <c r="F1805">
        <v>0</v>
      </c>
      <c r="G1805">
        <v>0</v>
      </c>
      <c r="H1805" t="s">
        <v>23</v>
      </c>
      <c r="I1805" t="s">
        <v>19</v>
      </c>
      <c r="J1805" t="s">
        <v>329</v>
      </c>
      <c r="K1805">
        <v>49</v>
      </c>
      <c r="L1805">
        <v>0</v>
      </c>
      <c r="M1805">
        <v>0</v>
      </c>
      <c r="N1805">
        <v>0</v>
      </c>
    </row>
    <row r="1806" spans="1:14" x14ac:dyDescent="0.15">
      <c r="A1806" t="str">
        <f t="shared" si="30"/>
        <v>201952_253_4562342690074</v>
      </c>
      <c r="B1806">
        <v>201952</v>
      </c>
      <c r="C1806">
        <v>253</v>
      </c>
      <c r="D1806" t="s">
        <v>158</v>
      </c>
      <c r="E1806" s="9">
        <v>4562342690074</v>
      </c>
      <c r="F1806">
        <v>0</v>
      </c>
      <c r="G1806">
        <v>0</v>
      </c>
      <c r="H1806" t="s">
        <v>24</v>
      </c>
      <c r="I1806" t="s">
        <v>19</v>
      </c>
      <c r="J1806" t="s">
        <v>329</v>
      </c>
      <c r="K1806">
        <v>29</v>
      </c>
      <c r="L1806">
        <v>7</v>
      </c>
      <c r="M1806">
        <v>0</v>
      </c>
      <c r="N1806">
        <v>0</v>
      </c>
    </row>
    <row r="1807" spans="1:14" x14ac:dyDescent="0.15">
      <c r="A1807" t="str">
        <f t="shared" si="30"/>
        <v>201952_253_4562342690081</v>
      </c>
      <c r="B1807">
        <v>201952</v>
      </c>
      <c r="C1807">
        <v>253</v>
      </c>
      <c r="D1807" t="s">
        <v>158</v>
      </c>
      <c r="E1807" s="9">
        <v>4562342690081</v>
      </c>
      <c r="F1807">
        <v>0</v>
      </c>
      <c r="G1807">
        <v>0</v>
      </c>
      <c r="H1807" t="s">
        <v>25</v>
      </c>
      <c r="I1807" t="s">
        <v>19</v>
      </c>
      <c r="J1807" t="s">
        <v>329</v>
      </c>
      <c r="K1807">
        <v>14</v>
      </c>
      <c r="L1807">
        <v>2</v>
      </c>
      <c r="M1807">
        <v>0</v>
      </c>
      <c r="N1807">
        <v>0</v>
      </c>
    </row>
    <row r="1808" spans="1:14" x14ac:dyDescent="0.15">
      <c r="A1808" t="str">
        <f t="shared" si="30"/>
        <v>201952_284_4562342690029</v>
      </c>
      <c r="B1808">
        <v>201952</v>
      </c>
      <c r="C1808">
        <v>284</v>
      </c>
      <c r="D1808" t="s">
        <v>159</v>
      </c>
      <c r="E1808" s="9">
        <v>4562342690029</v>
      </c>
      <c r="F1808">
        <v>0</v>
      </c>
      <c r="G1808">
        <v>0</v>
      </c>
      <c r="H1808" t="s">
        <v>18</v>
      </c>
      <c r="I1808" t="s">
        <v>19</v>
      </c>
      <c r="J1808" t="s">
        <v>329</v>
      </c>
      <c r="K1808">
        <v>28</v>
      </c>
      <c r="L1808">
        <v>2</v>
      </c>
      <c r="M1808">
        <v>0</v>
      </c>
      <c r="N1808">
        <v>0</v>
      </c>
    </row>
    <row r="1809" spans="1:14" x14ac:dyDescent="0.15">
      <c r="A1809" t="str">
        <f t="shared" si="30"/>
        <v>201952_284_4562342690036</v>
      </c>
      <c r="B1809">
        <v>201952</v>
      </c>
      <c r="C1809">
        <v>284</v>
      </c>
      <c r="D1809" t="s">
        <v>159</v>
      </c>
      <c r="E1809" s="9">
        <v>4562342690036</v>
      </c>
      <c r="F1809">
        <v>0</v>
      </c>
      <c r="G1809">
        <v>0</v>
      </c>
      <c r="H1809" t="s">
        <v>20</v>
      </c>
      <c r="I1809" t="s">
        <v>19</v>
      </c>
      <c r="J1809" t="s">
        <v>329</v>
      </c>
      <c r="K1809">
        <v>8</v>
      </c>
      <c r="L1809">
        <v>4</v>
      </c>
      <c r="M1809">
        <v>0</v>
      </c>
      <c r="N1809">
        <v>0</v>
      </c>
    </row>
    <row r="1810" spans="1:14" x14ac:dyDescent="0.15">
      <c r="A1810" t="str">
        <f t="shared" si="30"/>
        <v>201952_284_4562342690050</v>
      </c>
      <c r="B1810">
        <v>201952</v>
      </c>
      <c r="C1810">
        <v>284</v>
      </c>
      <c r="D1810" t="s">
        <v>159</v>
      </c>
      <c r="E1810" s="9">
        <v>4562342690050</v>
      </c>
      <c r="F1810">
        <v>0</v>
      </c>
      <c r="G1810">
        <v>0</v>
      </c>
      <c r="H1810" t="s">
        <v>22</v>
      </c>
      <c r="I1810" t="s">
        <v>19</v>
      </c>
      <c r="J1810" t="s">
        <v>329</v>
      </c>
      <c r="K1810">
        <v>12</v>
      </c>
      <c r="L1810">
        <v>2</v>
      </c>
      <c r="M1810">
        <v>0</v>
      </c>
      <c r="N1810">
        <v>0</v>
      </c>
    </row>
    <row r="1811" spans="1:14" x14ac:dyDescent="0.15">
      <c r="A1811" t="str">
        <f t="shared" si="30"/>
        <v>201952_284_4562342690043</v>
      </c>
      <c r="B1811">
        <v>201952</v>
      </c>
      <c r="C1811">
        <v>284</v>
      </c>
      <c r="D1811" t="s">
        <v>159</v>
      </c>
      <c r="E1811" s="9">
        <v>4562342690043</v>
      </c>
      <c r="F1811">
        <v>0</v>
      </c>
      <c r="G1811">
        <v>0</v>
      </c>
      <c r="H1811" t="s">
        <v>21</v>
      </c>
      <c r="I1811" t="s">
        <v>19</v>
      </c>
      <c r="J1811" t="s">
        <v>329</v>
      </c>
      <c r="K1811">
        <v>28</v>
      </c>
      <c r="L1811">
        <v>5</v>
      </c>
      <c r="M1811">
        <v>0</v>
      </c>
      <c r="N1811">
        <v>0</v>
      </c>
    </row>
    <row r="1812" spans="1:14" x14ac:dyDescent="0.15">
      <c r="A1812" t="str">
        <f t="shared" si="30"/>
        <v>201952_284_4562342690067</v>
      </c>
      <c r="B1812">
        <v>201952</v>
      </c>
      <c r="C1812">
        <v>284</v>
      </c>
      <c r="D1812" t="s">
        <v>159</v>
      </c>
      <c r="E1812" s="9">
        <v>4562342690067</v>
      </c>
      <c r="F1812">
        <v>0</v>
      </c>
      <c r="G1812">
        <v>0</v>
      </c>
      <c r="H1812" t="s">
        <v>23</v>
      </c>
      <c r="I1812" t="s">
        <v>19</v>
      </c>
      <c r="J1812" t="s">
        <v>329</v>
      </c>
      <c r="K1812">
        <v>44</v>
      </c>
      <c r="L1812">
        <v>3</v>
      </c>
      <c r="M1812">
        <v>0</v>
      </c>
      <c r="N1812">
        <v>0</v>
      </c>
    </row>
    <row r="1813" spans="1:14" x14ac:dyDescent="0.15">
      <c r="A1813" t="str">
        <f t="shared" si="30"/>
        <v>201952_284_4562342690074</v>
      </c>
      <c r="B1813">
        <v>201952</v>
      </c>
      <c r="C1813">
        <v>284</v>
      </c>
      <c r="D1813" t="s">
        <v>159</v>
      </c>
      <c r="E1813" s="9">
        <v>4562342690074</v>
      </c>
      <c r="F1813">
        <v>0</v>
      </c>
      <c r="G1813">
        <v>0</v>
      </c>
      <c r="H1813" t="s">
        <v>24</v>
      </c>
      <c r="I1813" t="s">
        <v>19</v>
      </c>
      <c r="J1813" t="s">
        <v>329</v>
      </c>
      <c r="K1813">
        <v>18</v>
      </c>
      <c r="L1813">
        <v>3</v>
      </c>
      <c r="M1813">
        <v>0</v>
      </c>
      <c r="N1813">
        <v>0</v>
      </c>
    </row>
    <row r="1814" spans="1:14" x14ac:dyDescent="0.15">
      <c r="A1814" t="str">
        <f t="shared" si="30"/>
        <v>201952_284_4562342690081</v>
      </c>
      <c r="B1814">
        <v>201952</v>
      </c>
      <c r="C1814">
        <v>284</v>
      </c>
      <c r="D1814" t="s">
        <v>159</v>
      </c>
      <c r="E1814" s="9">
        <v>4562342690081</v>
      </c>
      <c r="F1814">
        <v>0</v>
      </c>
      <c r="G1814">
        <v>0</v>
      </c>
      <c r="H1814" t="s">
        <v>25</v>
      </c>
      <c r="I1814" t="s">
        <v>19</v>
      </c>
      <c r="J1814" t="s">
        <v>329</v>
      </c>
      <c r="K1814">
        <v>12</v>
      </c>
      <c r="L1814">
        <v>1</v>
      </c>
      <c r="M1814">
        <v>0</v>
      </c>
      <c r="N1814">
        <v>0</v>
      </c>
    </row>
    <row r="1815" spans="1:14" x14ac:dyDescent="0.15">
      <c r="A1815" t="str">
        <f t="shared" si="30"/>
        <v>201952_344_4562342690029</v>
      </c>
      <c r="B1815">
        <v>201952</v>
      </c>
      <c r="C1815">
        <v>344</v>
      </c>
      <c r="D1815" t="s">
        <v>165</v>
      </c>
      <c r="E1815" s="9">
        <v>4562342690029</v>
      </c>
      <c r="F1815">
        <v>0</v>
      </c>
      <c r="G1815">
        <v>0</v>
      </c>
      <c r="H1815" t="s">
        <v>18</v>
      </c>
      <c r="I1815" t="s">
        <v>19</v>
      </c>
      <c r="J1815" t="s">
        <v>329</v>
      </c>
      <c r="K1815">
        <v>25</v>
      </c>
      <c r="L1815">
        <v>6</v>
      </c>
      <c r="M1815">
        <v>0</v>
      </c>
      <c r="N1815">
        <v>0</v>
      </c>
    </row>
    <row r="1816" spans="1:14" x14ac:dyDescent="0.15">
      <c r="A1816" t="str">
        <f t="shared" si="30"/>
        <v>201952_344_4562342690036</v>
      </c>
      <c r="B1816">
        <v>201952</v>
      </c>
      <c r="C1816">
        <v>344</v>
      </c>
      <c r="D1816" t="s">
        <v>165</v>
      </c>
      <c r="E1816" s="9">
        <v>4562342690036</v>
      </c>
      <c r="F1816">
        <v>0</v>
      </c>
      <c r="G1816">
        <v>0</v>
      </c>
      <c r="H1816" t="s">
        <v>20</v>
      </c>
      <c r="I1816" t="s">
        <v>19</v>
      </c>
      <c r="J1816" t="s">
        <v>329</v>
      </c>
      <c r="K1816">
        <v>18</v>
      </c>
      <c r="L1816">
        <v>0</v>
      </c>
      <c r="M1816">
        <v>0</v>
      </c>
      <c r="N1816">
        <v>0</v>
      </c>
    </row>
    <row r="1817" spans="1:14" x14ac:dyDescent="0.15">
      <c r="A1817" t="str">
        <f t="shared" ref="A1817:A1880" si="31">B1817&amp;"_"&amp;C1817&amp;"_"&amp;E1817</f>
        <v>201952_344_4562342690050</v>
      </c>
      <c r="B1817">
        <v>201952</v>
      </c>
      <c r="C1817">
        <v>344</v>
      </c>
      <c r="D1817" t="s">
        <v>165</v>
      </c>
      <c r="E1817" s="9">
        <v>4562342690050</v>
      </c>
      <c r="F1817">
        <v>0</v>
      </c>
      <c r="G1817">
        <v>0</v>
      </c>
      <c r="H1817" t="s">
        <v>22</v>
      </c>
      <c r="I1817" t="s">
        <v>19</v>
      </c>
      <c r="J1817" t="s">
        <v>329</v>
      </c>
      <c r="K1817">
        <v>14</v>
      </c>
      <c r="L1817">
        <v>4</v>
      </c>
      <c r="M1817">
        <v>0</v>
      </c>
      <c r="N1817">
        <v>0</v>
      </c>
    </row>
    <row r="1818" spans="1:14" x14ac:dyDescent="0.15">
      <c r="A1818" t="str">
        <f t="shared" si="31"/>
        <v>201952_344_4562342690043</v>
      </c>
      <c r="B1818">
        <v>201952</v>
      </c>
      <c r="C1818">
        <v>344</v>
      </c>
      <c r="D1818" t="s">
        <v>165</v>
      </c>
      <c r="E1818" s="9">
        <v>4562342690043</v>
      </c>
      <c r="F1818">
        <v>0</v>
      </c>
      <c r="G1818">
        <v>0</v>
      </c>
      <c r="H1818" t="s">
        <v>21</v>
      </c>
      <c r="I1818" t="s">
        <v>19</v>
      </c>
      <c r="J1818" t="s">
        <v>329</v>
      </c>
      <c r="K1818">
        <v>44</v>
      </c>
      <c r="L1818">
        <v>1</v>
      </c>
      <c r="M1818">
        <v>0</v>
      </c>
      <c r="N1818">
        <v>0</v>
      </c>
    </row>
    <row r="1819" spans="1:14" x14ac:dyDescent="0.15">
      <c r="A1819" t="str">
        <f t="shared" si="31"/>
        <v>201952_344_4562342690067</v>
      </c>
      <c r="B1819">
        <v>201952</v>
      </c>
      <c r="C1819">
        <v>344</v>
      </c>
      <c r="D1819" t="s">
        <v>165</v>
      </c>
      <c r="E1819" s="9">
        <v>4562342690067</v>
      </c>
      <c r="F1819">
        <v>0</v>
      </c>
      <c r="G1819">
        <v>0</v>
      </c>
      <c r="H1819" t="s">
        <v>23</v>
      </c>
      <c r="I1819" t="s">
        <v>19</v>
      </c>
      <c r="J1819" t="s">
        <v>329</v>
      </c>
      <c r="K1819">
        <v>48</v>
      </c>
      <c r="L1819">
        <v>0</v>
      </c>
      <c r="M1819">
        <v>0</v>
      </c>
      <c r="N1819">
        <v>0</v>
      </c>
    </row>
    <row r="1820" spans="1:14" x14ac:dyDescent="0.15">
      <c r="A1820" t="str">
        <f t="shared" si="31"/>
        <v>201952_344_4562342690074</v>
      </c>
      <c r="B1820">
        <v>201952</v>
      </c>
      <c r="C1820">
        <v>344</v>
      </c>
      <c r="D1820" t="s">
        <v>165</v>
      </c>
      <c r="E1820" s="9">
        <v>4562342690074</v>
      </c>
      <c r="F1820">
        <v>0</v>
      </c>
      <c r="G1820">
        <v>0</v>
      </c>
      <c r="H1820" t="s">
        <v>24</v>
      </c>
      <c r="I1820" t="s">
        <v>19</v>
      </c>
      <c r="J1820" t="s">
        <v>329</v>
      </c>
      <c r="K1820">
        <v>36</v>
      </c>
      <c r="L1820">
        <v>5</v>
      </c>
      <c r="M1820">
        <v>0</v>
      </c>
      <c r="N1820">
        <v>0</v>
      </c>
    </row>
    <row r="1821" spans="1:14" x14ac:dyDescent="0.15">
      <c r="A1821" t="str">
        <f t="shared" si="31"/>
        <v>201952_344_4562342690081</v>
      </c>
      <c r="B1821">
        <v>201952</v>
      </c>
      <c r="C1821">
        <v>344</v>
      </c>
      <c r="D1821" t="s">
        <v>165</v>
      </c>
      <c r="E1821" s="9">
        <v>4562342690081</v>
      </c>
      <c r="F1821">
        <v>0</v>
      </c>
      <c r="G1821">
        <v>0</v>
      </c>
      <c r="H1821" t="s">
        <v>25</v>
      </c>
      <c r="I1821" t="s">
        <v>19</v>
      </c>
      <c r="J1821" t="s">
        <v>329</v>
      </c>
      <c r="K1821">
        <v>15</v>
      </c>
      <c r="L1821">
        <v>1</v>
      </c>
      <c r="M1821">
        <v>0</v>
      </c>
      <c r="N1821">
        <v>0</v>
      </c>
    </row>
    <row r="1822" spans="1:14" x14ac:dyDescent="0.15">
      <c r="A1822" t="str">
        <f t="shared" si="31"/>
        <v>201952_347_4562342690029</v>
      </c>
      <c r="B1822">
        <v>201952</v>
      </c>
      <c r="C1822">
        <v>347</v>
      </c>
      <c r="D1822" t="s">
        <v>166</v>
      </c>
      <c r="E1822" s="9">
        <v>4562342690029</v>
      </c>
      <c r="F1822">
        <v>0</v>
      </c>
      <c r="G1822">
        <v>0</v>
      </c>
      <c r="H1822" t="s">
        <v>18</v>
      </c>
      <c r="I1822" t="s">
        <v>19</v>
      </c>
      <c r="J1822" t="s">
        <v>329</v>
      </c>
      <c r="K1822">
        <v>32</v>
      </c>
      <c r="L1822">
        <v>3</v>
      </c>
      <c r="M1822">
        <v>0</v>
      </c>
      <c r="N1822">
        <v>0</v>
      </c>
    </row>
    <row r="1823" spans="1:14" x14ac:dyDescent="0.15">
      <c r="A1823" t="str">
        <f t="shared" si="31"/>
        <v>201952_347_4562342690036</v>
      </c>
      <c r="B1823">
        <v>201952</v>
      </c>
      <c r="C1823">
        <v>347</v>
      </c>
      <c r="D1823" t="s">
        <v>166</v>
      </c>
      <c r="E1823" s="9">
        <v>4562342690036</v>
      </c>
      <c r="F1823">
        <v>0</v>
      </c>
      <c r="G1823">
        <v>0</v>
      </c>
      <c r="H1823" t="s">
        <v>20</v>
      </c>
      <c r="I1823" t="s">
        <v>19</v>
      </c>
      <c r="J1823" t="s">
        <v>329</v>
      </c>
      <c r="K1823">
        <v>13</v>
      </c>
      <c r="L1823">
        <v>2</v>
      </c>
      <c r="M1823">
        <v>0</v>
      </c>
      <c r="N1823">
        <v>0</v>
      </c>
    </row>
    <row r="1824" spans="1:14" x14ac:dyDescent="0.15">
      <c r="A1824" t="str">
        <f t="shared" si="31"/>
        <v>201952_347_4562342690050</v>
      </c>
      <c r="B1824">
        <v>201952</v>
      </c>
      <c r="C1824">
        <v>347</v>
      </c>
      <c r="D1824" t="s">
        <v>166</v>
      </c>
      <c r="E1824" s="9">
        <v>4562342690050</v>
      </c>
      <c r="F1824">
        <v>0</v>
      </c>
      <c r="G1824">
        <v>0</v>
      </c>
      <c r="H1824" t="s">
        <v>22</v>
      </c>
      <c r="I1824" t="s">
        <v>19</v>
      </c>
      <c r="J1824" t="s">
        <v>329</v>
      </c>
      <c r="K1824">
        <v>17</v>
      </c>
      <c r="L1824">
        <v>0</v>
      </c>
      <c r="M1824">
        <v>0</v>
      </c>
      <c r="N1824">
        <v>0</v>
      </c>
    </row>
    <row r="1825" spans="1:14" x14ac:dyDescent="0.15">
      <c r="A1825" t="str">
        <f t="shared" si="31"/>
        <v>201952_347_4562342690043</v>
      </c>
      <c r="B1825">
        <v>201952</v>
      </c>
      <c r="C1825">
        <v>347</v>
      </c>
      <c r="D1825" t="s">
        <v>166</v>
      </c>
      <c r="E1825" s="9">
        <v>4562342690043</v>
      </c>
      <c r="F1825">
        <v>0</v>
      </c>
      <c r="G1825">
        <v>0</v>
      </c>
      <c r="H1825" t="s">
        <v>21</v>
      </c>
      <c r="I1825" t="s">
        <v>19</v>
      </c>
      <c r="J1825" t="s">
        <v>329</v>
      </c>
      <c r="K1825">
        <v>40</v>
      </c>
      <c r="L1825">
        <v>3</v>
      </c>
      <c r="M1825">
        <v>0</v>
      </c>
      <c r="N1825">
        <v>0</v>
      </c>
    </row>
    <row r="1826" spans="1:14" x14ac:dyDescent="0.15">
      <c r="A1826" t="str">
        <f t="shared" si="31"/>
        <v>201952_347_4562342690067</v>
      </c>
      <c r="B1826">
        <v>201952</v>
      </c>
      <c r="C1826">
        <v>347</v>
      </c>
      <c r="D1826" t="s">
        <v>166</v>
      </c>
      <c r="E1826" s="9">
        <v>4562342690067</v>
      </c>
      <c r="F1826">
        <v>0</v>
      </c>
      <c r="G1826">
        <v>0</v>
      </c>
      <c r="H1826" t="s">
        <v>23</v>
      </c>
      <c r="I1826" t="s">
        <v>19</v>
      </c>
      <c r="J1826" t="s">
        <v>329</v>
      </c>
      <c r="K1826">
        <v>41</v>
      </c>
      <c r="L1826">
        <v>5</v>
      </c>
      <c r="M1826">
        <v>0</v>
      </c>
      <c r="N1826">
        <v>0</v>
      </c>
    </row>
    <row r="1827" spans="1:14" x14ac:dyDescent="0.15">
      <c r="A1827" t="str">
        <f t="shared" si="31"/>
        <v>201952_347_4562342690074</v>
      </c>
      <c r="B1827">
        <v>201952</v>
      </c>
      <c r="C1827">
        <v>347</v>
      </c>
      <c r="D1827" t="s">
        <v>166</v>
      </c>
      <c r="E1827" s="9">
        <v>4562342690074</v>
      </c>
      <c r="F1827">
        <v>0</v>
      </c>
      <c r="G1827">
        <v>0</v>
      </c>
      <c r="H1827" t="s">
        <v>24</v>
      </c>
      <c r="I1827" t="s">
        <v>19</v>
      </c>
      <c r="J1827" t="s">
        <v>329</v>
      </c>
      <c r="K1827">
        <v>22</v>
      </c>
      <c r="L1827">
        <v>4</v>
      </c>
      <c r="M1827">
        <v>0</v>
      </c>
      <c r="N1827">
        <v>0</v>
      </c>
    </row>
    <row r="1828" spans="1:14" x14ac:dyDescent="0.15">
      <c r="A1828" t="str">
        <f t="shared" si="31"/>
        <v>201952_347_4562342690081</v>
      </c>
      <c r="B1828">
        <v>201952</v>
      </c>
      <c r="C1828">
        <v>347</v>
      </c>
      <c r="D1828" t="s">
        <v>166</v>
      </c>
      <c r="E1828" s="9">
        <v>4562342690081</v>
      </c>
      <c r="F1828">
        <v>0</v>
      </c>
      <c r="G1828">
        <v>0</v>
      </c>
      <c r="H1828" t="s">
        <v>25</v>
      </c>
      <c r="I1828" t="s">
        <v>19</v>
      </c>
      <c r="J1828" t="s">
        <v>329</v>
      </c>
      <c r="K1828">
        <v>12</v>
      </c>
      <c r="L1828">
        <v>2</v>
      </c>
      <c r="M1828">
        <v>0</v>
      </c>
      <c r="N1828">
        <v>0</v>
      </c>
    </row>
    <row r="1829" spans="1:14" x14ac:dyDescent="0.15">
      <c r="A1829" t="str">
        <f t="shared" si="31"/>
        <v>201952_363_4562342690029</v>
      </c>
      <c r="B1829">
        <v>201952</v>
      </c>
      <c r="C1829">
        <v>363</v>
      </c>
      <c r="D1829" t="s">
        <v>332</v>
      </c>
      <c r="E1829" s="9">
        <v>4562342690029</v>
      </c>
      <c r="F1829">
        <v>0</v>
      </c>
      <c r="G1829">
        <v>0</v>
      </c>
      <c r="H1829" t="s">
        <v>18</v>
      </c>
      <c r="I1829" t="s">
        <v>19</v>
      </c>
      <c r="J1829" t="s">
        <v>329</v>
      </c>
      <c r="K1829">
        <v>20</v>
      </c>
      <c r="L1829">
        <v>1</v>
      </c>
      <c r="M1829">
        <v>0</v>
      </c>
      <c r="N1829">
        <v>0</v>
      </c>
    </row>
    <row r="1830" spans="1:14" x14ac:dyDescent="0.15">
      <c r="A1830" t="str">
        <f t="shared" si="31"/>
        <v>201952_363_4562342690036</v>
      </c>
      <c r="B1830">
        <v>201952</v>
      </c>
      <c r="C1830">
        <v>363</v>
      </c>
      <c r="D1830" t="s">
        <v>332</v>
      </c>
      <c r="E1830" s="9">
        <v>4562342690036</v>
      </c>
      <c r="F1830">
        <v>0</v>
      </c>
      <c r="G1830">
        <v>0</v>
      </c>
      <c r="H1830" t="s">
        <v>20</v>
      </c>
      <c r="I1830" t="s">
        <v>19</v>
      </c>
      <c r="J1830" t="s">
        <v>329</v>
      </c>
      <c r="K1830">
        <v>16</v>
      </c>
      <c r="L1830">
        <v>0</v>
      </c>
      <c r="M1830">
        <v>0</v>
      </c>
      <c r="N1830">
        <v>0</v>
      </c>
    </row>
    <row r="1831" spans="1:14" x14ac:dyDescent="0.15">
      <c r="A1831" t="str">
        <f t="shared" si="31"/>
        <v>201952_363_4562342690050</v>
      </c>
      <c r="B1831">
        <v>201952</v>
      </c>
      <c r="C1831">
        <v>363</v>
      </c>
      <c r="D1831" t="s">
        <v>332</v>
      </c>
      <c r="E1831" s="9">
        <v>4562342690050</v>
      </c>
      <c r="F1831">
        <v>0</v>
      </c>
      <c r="G1831">
        <v>0</v>
      </c>
      <c r="H1831" t="s">
        <v>22</v>
      </c>
      <c r="I1831" t="s">
        <v>19</v>
      </c>
      <c r="J1831" t="s">
        <v>329</v>
      </c>
      <c r="K1831">
        <v>16</v>
      </c>
      <c r="L1831">
        <v>2</v>
      </c>
      <c r="M1831">
        <v>0</v>
      </c>
      <c r="N1831">
        <v>0</v>
      </c>
    </row>
    <row r="1832" spans="1:14" x14ac:dyDescent="0.15">
      <c r="A1832" t="str">
        <f t="shared" si="31"/>
        <v>201952_363_4562342690043</v>
      </c>
      <c r="B1832">
        <v>201952</v>
      </c>
      <c r="C1832">
        <v>363</v>
      </c>
      <c r="D1832" t="s">
        <v>332</v>
      </c>
      <c r="E1832" s="9">
        <v>4562342690043</v>
      </c>
      <c r="F1832">
        <v>0</v>
      </c>
      <c r="G1832">
        <v>0</v>
      </c>
      <c r="H1832" t="s">
        <v>21</v>
      </c>
      <c r="I1832" t="s">
        <v>19</v>
      </c>
      <c r="J1832" t="s">
        <v>329</v>
      </c>
      <c r="K1832">
        <v>35</v>
      </c>
      <c r="L1832">
        <v>0</v>
      </c>
      <c r="M1832">
        <v>0</v>
      </c>
      <c r="N1832">
        <v>0</v>
      </c>
    </row>
    <row r="1833" spans="1:14" x14ac:dyDescent="0.15">
      <c r="A1833" t="str">
        <f t="shared" si="31"/>
        <v>201952_363_4562342690067</v>
      </c>
      <c r="B1833">
        <v>201952</v>
      </c>
      <c r="C1833">
        <v>363</v>
      </c>
      <c r="D1833" t="s">
        <v>332</v>
      </c>
      <c r="E1833" s="9">
        <v>4562342690067</v>
      </c>
      <c r="F1833">
        <v>0</v>
      </c>
      <c r="G1833">
        <v>0</v>
      </c>
      <c r="H1833" t="s">
        <v>23</v>
      </c>
      <c r="I1833" t="s">
        <v>19</v>
      </c>
      <c r="J1833" t="s">
        <v>329</v>
      </c>
      <c r="K1833">
        <v>39</v>
      </c>
      <c r="L1833">
        <v>0</v>
      </c>
      <c r="M1833">
        <v>0</v>
      </c>
      <c r="N1833">
        <v>0</v>
      </c>
    </row>
    <row r="1834" spans="1:14" x14ac:dyDescent="0.15">
      <c r="A1834" t="str">
        <f t="shared" si="31"/>
        <v>201952_363_4562342690074</v>
      </c>
      <c r="B1834">
        <v>201952</v>
      </c>
      <c r="C1834">
        <v>363</v>
      </c>
      <c r="D1834" t="s">
        <v>332</v>
      </c>
      <c r="E1834" s="9">
        <v>4562342690074</v>
      </c>
      <c r="F1834">
        <v>0</v>
      </c>
      <c r="G1834">
        <v>0</v>
      </c>
      <c r="H1834" t="s">
        <v>24</v>
      </c>
      <c r="I1834" t="s">
        <v>19</v>
      </c>
      <c r="J1834" t="s">
        <v>329</v>
      </c>
      <c r="K1834">
        <v>24</v>
      </c>
      <c r="L1834">
        <v>3</v>
      </c>
      <c r="M1834">
        <v>0</v>
      </c>
      <c r="N1834">
        <v>0</v>
      </c>
    </row>
    <row r="1835" spans="1:14" x14ac:dyDescent="0.15">
      <c r="A1835" t="str">
        <f t="shared" si="31"/>
        <v>201952_363_4562342690081</v>
      </c>
      <c r="B1835">
        <v>201952</v>
      </c>
      <c r="C1835">
        <v>363</v>
      </c>
      <c r="D1835" t="s">
        <v>332</v>
      </c>
      <c r="E1835" s="9">
        <v>4562342690081</v>
      </c>
      <c r="F1835">
        <v>0</v>
      </c>
      <c r="G1835">
        <v>0</v>
      </c>
      <c r="H1835" t="s">
        <v>25</v>
      </c>
      <c r="I1835" t="s">
        <v>19</v>
      </c>
      <c r="J1835" t="s">
        <v>329</v>
      </c>
      <c r="K1835">
        <v>15</v>
      </c>
      <c r="L1835">
        <v>0</v>
      </c>
      <c r="M1835">
        <v>0</v>
      </c>
      <c r="N1835">
        <v>0</v>
      </c>
    </row>
    <row r="1836" spans="1:14" x14ac:dyDescent="0.15">
      <c r="A1836" t="str">
        <f t="shared" si="31"/>
        <v>201952_380_4562342690029</v>
      </c>
      <c r="B1836">
        <v>201952</v>
      </c>
      <c r="C1836">
        <v>380</v>
      </c>
      <c r="D1836" t="s">
        <v>171</v>
      </c>
      <c r="E1836" s="9">
        <v>4562342690029</v>
      </c>
      <c r="F1836">
        <v>0</v>
      </c>
      <c r="G1836">
        <v>0</v>
      </c>
      <c r="H1836" t="s">
        <v>18</v>
      </c>
      <c r="I1836" t="s">
        <v>19</v>
      </c>
      <c r="J1836" t="s">
        <v>329</v>
      </c>
      <c r="K1836">
        <v>29</v>
      </c>
      <c r="L1836">
        <v>8</v>
      </c>
      <c r="M1836">
        <v>0</v>
      </c>
      <c r="N1836">
        <v>0</v>
      </c>
    </row>
    <row r="1837" spans="1:14" x14ac:dyDescent="0.15">
      <c r="A1837" t="str">
        <f t="shared" si="31"/>
        <v>201952_380_4562342690036</v>
      </c>
      <c r="B1837">
        <v>201952</v>
      </c>
      <c r="C1837">
        <v>380</v>
      </c>
      <c r="D1837" t="s">
        <v>171</v>
      </c>
      <c r="E1837" s="9">
        <v>4562342690036</v>
      </c>
      <c r="F1837">
        <v>0</v>
      </c>
      <c r="G1837">
        <v>0</v>
      </c>
      <c r="H1837" t="s">
        <v>20</v>
      </c>
      <c r="I1837" t="s">
        <v>19</v>
      </c>
      <c r="J1837" t="s">
        <v>329</v>
      </c>
      <c r="K1837">
        <v>13</v>
      </c>
      <c r="L1837">
        <v>6</v>
      </c>
      <c r="M1837">
        <v>0</v>
      </c>
      <c r="N1837">
        <v>0</v>
      </c>
    </row>
    <row r="1838" spans="1:14" x14ac:dyDescent="0.15">
      <c r="A1838" t="str">
        <f t="shared" si="31"/>
        <v>201952_380_4562342690050</v>
      </c>
      <c r="B1838">
        <v>201952</v>
      </c>
      <c r="C1838">
        <v>380</v>
      </c>
      <c r="D1838" t="s">
        <v>171</v>
      </c>
      <c r="E1838" s="9">
        <v>4562342690050</v>
      </c>
      <c r="F1838">
        <v>0</v>
      </c>
      <c r="G1838">
        <v>0</v>
      </c>
      <c r="H1838" t="s">
        <v>22</v>
      </c>
      <c r="I1838" t="s">
        <v>19</v>
      </c>
      <c r="J1838" t="s">
        <v>329</v>
      </c>
      <c r="K1838">
        <v>15</v>
      </c>
      <c r="L1838">
        <v>1</v>
      </c>
      <c r="M1838">
        <v>0</v>
      </c>
      <c r="N1838">
        <v>0</v>
      </c>
    </row>
    <row r="1839" spans="1:14" x14ac:dyDescent="0.15">
      <c r="A1839" t="str">
        <f t="shared" si="31"/>
        <v>201952_380_4562342690043</v>
      </c>
      <c r="B1839">
        <v>201952</v>
      </c>
      <c r="C1839">
        <v>380</v>
      </c>
      <c r="D1839" t="s">
        <v>171</v>
      </c>
      <c r="E1839" s="9">
        <v>4562342690043</v>
      </c>
      <c r="F1839">
        <v>0</v>
      </c>
      <c r="G1839">
        <v>0</v>
      </c>
      <c r="H1839" t="s">
        <v>21</v>
      </c>
      <c r="I1839" t="s">
        <v>19</v>
      </c>
      <c r="J1839" t="s">
        <v>329</v>
      </c>
      <c r="K1839">
        <v>44</v>
      </c>
      <c r="L1839">
        <v>6</v>
      </c>
      <c r="M1839">
        <v>0</v>
      </c>
      <c r="N1839">
        <v>0</v>
      </c>
    </row>
    <row r="1840" spans="1:14" x14ac:dyDescent="0.15">
      <c r="A1840" t="str">
        <f t="shared" si="31"/>
        <v>201952_380_4562342690067</v>
      </c>
      <c r="B1840">
        <v>201952</v>
      </c>
      <c r="C1840">
        <v>380</v>
      </c>
      <c r="D1840" t="s">
        <v>171</v>
      </c>
      <c r="E1840" s="9">
        <v>4562342690067</v>
      </c>
      <c r="F1840">
        <v>0</v>
      </c>
      <c r="G1840">
        <v>0</v>
      </c>
      <c r="H1840" t="s">
        <v>23</v>
      </c>
      <c r="I1840" t="s">
        <v>19</v>
      </c>
      <c r="J1840" t="s">
        <v>329</v>
      </c>
      <c r="K1840">
        <v>46</v>
      </c>
      <c r="L1840">
        <v>3</v>
      </c>
      <c r="M1840">
        <v>0</v>
      </c>
      <c r="N1840">
        <v>0</v>
      </c>
    </row>
    <row r="1841" spans="1:14" x14ac:dyDescent="0.15">
      <c r="A1841" t="str">
        <f t="shared" si="31"/>
        <v>201952_380_4562342690074</v>
      </c>
      <c r="B1841">
        <v>201952</v>
      </c>
      <c r="C1841">
        <v>380</v>
      </c>
      <c r="D1841" t="s">
        <v>171</v>
      </c>
      <c r="E1841" s="9">
        <v>4562342690074</v>
      </c>
      <c r="F1841">
        <v>0</v>
      </c>
      <c r="G1841">
        <v>0</v>
      </c>
      <c r="H1841" t="s">
        <v>24</v>
      </c>
      <c r="I1841" t="s">
        <v>19</v>
      </c>
      <c r="J1841" t="s">
        <v>329</v>
      </c>
      <c r="K1841">
        <v>35</v>
      </c>
      <c r="L1841">
        <v>9</v>
      </c>
      <c r="M1841">
        <v>0</v>
      </c>
      <c r="N1841">
        <v>0</v>
      </c>
    </row>
    <row r="1842" spans="1:14" x14ac:dyDescent="0.15">
      <c r="A1842" t="str">
        <f t="shared" si="31"/>
        <v>201952_380_4562342690081</v>
      </c>
      <c r="B1842">
        <v>201952</v>
      </c>
      <c r="C1842">
        <v>380</v>
      </c>
      <c r="D1842" t="s">
        <v>171</v>
      </c>
      <c r="E1842" s="9">
        <v>4562342690081</v>
      </c>
      <c r="F1842">
        <v>0</v>
      </c>
      <c r="G1842">
        <v>0</v>
      </c>
      <c r="H1842" t="s">
        <v>25</v>
      </c>
      <c r="I1842" t="s">
        <v>19</v>
      </c>
      <c r="J1842" t="s">
        <v>329</v>
      </c>
      <c r="K1842">
        <v>16</v>
      </c>
      <c r="L1842">
        <v>2</v>
      </c>
      <c r="M1842">
        <v>0</v>
      </c>
      <c r="N1842">
        <v>0</v>
      </c>
    </row>
    <row r="1843" spans="1:14" x14ac:dyDescent="0.15">
      <c r="A1843" t="str">
        <f t="shared" si="31"/>
        <v>201952_436_4562342690029</v>
      </c>
      <c r="B1843">
        <v>201952</v>
      </c>
      <c r="C1843">
        <v>436</v>
      </c>
      <c r="D1843" t="s">
        <v>174</v>
      </c>
      <c r="E1843" s="9">
        <v>4562342690029</v>
      </c>
      <c r="F1843">
        <v>0</v>
      </c>
      <c r="G1843">
        <v>0</v>
      </c>
      <c r="H1843" t="s">
        <v>18</v>
      </c>
      <c r="I1843" t="s">
        <v>19</v>
      </c>
      <c r="J1843" t="s">
        <v>329</v>
      </c>
      <c r="K1843">
        <v>27</v>
      </c>
      <c r="L1843">
        <v>3</v>
      </c>
      <c r="M1843">
        <v>0</v>
      </c>
      <c r="N1843">
        <v>0</v>
      </c>
    </row>
    <row r="1844" spans="1:14" x14ac:dyDescent="0.15">
      <c r="A1844" t="str">
        <f t="shared" si="31"/>
        <v>201952_436_4562342690036</v>
      </c>
      <c r="B1844">
        <v>201952</v>
      </c>
      <c r="C1844">
        <v>436</v>
      </c>
      <c r="D1844" t="s">
        <v>174</v>
      </c>
      <c r="E1844" s="9">
        <v>4562342690036</v>
      </c>
      <c r="F1844">
        <v>0</v>
      </c>
      <c r="G1844">
        <v>0</v>
      </c>
      <c r="H1844" t="s">
        <v>20</v>
      </c>
      <c r="I1844" t="s">
        <v>19</v>
      </c>
      <c r="J1844" t="s">
        <v>329</v>
      </c>
      <c r="K1844">
        <v>14</v>
      </c>
      <c r="L1844">
        <v>1</v>
      </c>
      <c r="M1844">
        <v>0</v>
      </c>
      <c r="N1844">
        <v>0</v>
      </c>
    </row>
    <row r="1845" spans="1:14" x14ac:dyDescent="0.15">
      <c r="A1845" t="str">
        <f t="shared" si="31"/>
        <v>201952_436_4562342690050</v>
      </c>
      <c r="B1845">
        <v>201952</v>
      </c>
      <c r="C1845">
        <v>436</v>
      </c>
      <c r="D1845" t="s">
        <v>174</v>
      </c>
      <c r="E1845" s="9">
        <v>4562342690050</v>
      </c>
      <c r="F1845">
        <v>0</v>
      </c>
      <c r="G1845">
        <v>0</v>
      </c>
      <c r="H1845" t="s">
        <v>22</v>
      </c>
      <c r="I1845" t="s">
        <v>19</v>
      </c>
      <c r="J1845" t="s">
        <v>329</v>
      </c>
      <c r="K1845">
        <v>19</v>
      </c>
      <c r="L1845">
        <v>0</v>
      </c>
      <c r="M1845">
        <v>0</v>
      </c>
      <c r="N1845">
        <v>0</v>
      </c>
    </row>
    <row r="1846" spans="1:14" x14ac:dyDescent="0.15">
      <c r="A1846" t="str">
        <f t="shared" si="31"/>
        <v>201952_436_4562342690043</v>
      </c>
      <c r="B1846">
        <v>201952</v>
      </c>
      <c r="C1846">
        <v>436</v>
      </c>
      <c r="D1846" t="s">
        <v>174</v>
      </c>
      <c r="E1846" s="9">
        <v>4562342690043</v>
      </c>
      <c r="F1846">
        <v>0</v>
      </c>
      <c r="G1846">
        <v>0</v>
      </c>
      <c r="H1846" t="s">
        <v>21</v>
      </c>
      <c r="I1846" t="s">
        <v>19</v>
      </c>
      <c r="J1846" t="s">
        <v>329</v>
      </c>
      <c r="K1846">
        <v>40</v>
      </c>
      <c r="L1846">
        <v>2</v>
      </c>
      <c r="M1846">
        <v>0</v>
      </c>
      <c r="N1846">
        <v>0</v>
      </c>
    </row>
    <row r="1847" spans="1:14" x14ac:dyDescent="0.15">
      <c r="A1847" t="str">
        <f t="shared" si="31"/>
        <v>201952_436_4562342690067</v>
      </c>
      <c r="B1847">
        <v>201952</v>
      </c>
      <c r="C1847">
        <v>436</v>
      </c>
      <c r="D1847" t="s">
        <v>174</v>
      </c>
      <c r="E1847" s="9">
        <v>4562342690067</v>
      </c>
      <c r="F1847">
        <v>0</v>
      </c>
      <c r="G1847">
        <v>0</v>
      </c>
      <c r="H1847" t="s">
        <v>23</v>
      </c>
      <c r="I1847" t="s">
        <v>19</v>
      </c>
      <c r="J1847" t="s">
        <v>329</v>
      </c>
      <c r="K1847">
        <v>47</v>
      </c>
      <c r="L1847">
        <v>0</v>
      </c>
      <c r="M1847">
        <v>0</v>
      </c>
      <c r="N1847">
        <v>0</v>
      </c>
    </row>
    <row r="1848" spans="1:14" x14ac:dyDescent="0.15">
      <c r="A1848" t="str">
        <f t="shared" si="31"/>
        <v>201952_436_4562342690074</v>
      </c>
      <c r="B1848">
        <v>201952</v>
      </c>
      <c r="C1848">
        <v>436</v>
      </c>
      <c r="D1848" t="s">
        <v>174</v>
      </c>
      <c r="E1848" s="9">
        <v>4562342690074</v>
      </c>
      <c r="F1848">
        <v>0</v>
      </c>
      <c r="G1848">
        <v>0</v>
      </c>
      <c r="H1848" t="s">
        <v>24</v>
      </c>
      <c r="I1848" t="s">
        <v>19</v>
      </c>
      <c r="J1848" t="s">
        <v>329</v>
      </c>
      <c r="K1848">
        <v>38</v>
      </c>
      <c r="L1848">
        <v>2</v>
      </c>
      <c r="M1848">
        <v>0</v>
      </c>
      <c r="N1848">
        <v>0</v>
      </c>
    </row>
    <row r="1849" spans="1:14" x14ac:dyDescent="0.15">
      <c r="A1849" t="str">
        <f t="shared" si="31"/>
        <v>201952_436_4562342690081</v>
      </c>
      <c r="B1849">
        <v>201952</v>
      </c>
      <c r="C1849">
        <v>436</v>
      </c>
      <c r="D1849" t="s">
        <v>174</v>
      </c>
      <c r="E1849" s="9">
        <v>4562342690081</v>
      </c>
      <c r="F1849">
        <v>0</v>
      </c>
      <c r="G1849">
        <v>0</v>
      </c>
      <c r="H1849" t="s">
        <v>25</v>
      </c>
      <c r="I1849" t="s">
        <v>19</v>
      </c>
      <c r="J1849" t="s">
        <v>329</v>
      </c>
      <c r="K1849">
        <v>14</v>
      </c>
      <c r="L1849">
        <v>1</v>
      </c>
      <c r="M1849">
        <v>0</v>
      </c>
      <c r="N1849">
        <v>0</v>
      </c>
    </row>
    <row r="1850" spans="1:14" x14ac:dyDescent="0.15">
      <c r="A1850" t="str">
        <f t="shared" si="31"/>
        <v>201952_453_4562342690029</v>
      </c>
      <c r="B1850">
        <v>201952</v>
      </c>
      <c r="C1850">
        <v>453</v>
      </c>
      <c r="D1850" t="s">
        <v>176</v>
      </c>
      <c r="E1850" s="9">
        <v>4562342690029</v>
      </c>
      <c r="F1850">
        <v>0</v>
      </c>
      <c r="G1850">
        <v>0</v>
      </c>
      <c r="H1850" t="s">
        <v>18</v>
      </c>
      <c r="I1850" t="s">
        <v>19</v>
      </c>
      <c r="J1850" t="s">
        <v>329</v>
      </c>
      <c r="K1850">
        <v>16</v>
      </c>
      <c r="L1850">
        <v>4</v>
      </c>
      <c r="M1850">
        <v>0</v>
      </c>
      <c r="N1850">
        <v>0</v>
      </c>
    </row>
    <row r="1851" spans="1:14" x14ac:dyDescent="0.15">
      <c r="A1851" t="str">
        <f t="shared" si="31"/>
        <v>201952_453_4562342690036</v>
      </c>
      <c r="B1851">
        <v>201952</v>
      </c>
      <c r="C1851">
        <v>453</v>
      </c>
      <c r="D1851" t="s">
        <v>176</v>
      </c>
      <c r="E1851" s="9">
        <v>4562342690036</v>
      </c>
      <c r="F1851">
        <v>0</v>
      </c>
      <c r="G1851">
        <v>0</v>
      </c>
      <c r="H1851" t="s">
        <v>20</v>
      </c>
      <c r="I1851" t="s">
        <v>19</v>
      </c>
      <c r="J1851" t="s">
        <v>329</v>
      </c>
      <c r="K1851">
        <v>15</v>
      </c>
      <c r="L1851">
        <v>2</v>
      </c>
      <c r="M1851">
        <v>0</v>
      </c>
      <c r="N1851">
        <v>0</v>
      </c>
    </row>
    <row r="1852" spans="1:14" x14ac:dyDescent="0.15">
      <c r="A1852" t="str">
        <f t="shared" si="31"/>
        <v>201952_453_4562342690050</v>
      </c>
      <c r="B1852">
        <v>201952</v>
      </c>
      <c r="C1852">
        <v>453</v>
      </c>
      <c r="D1852" t="s">
        <v>176</v>
      </c>
      <c r="E1852" s="9">
        <v>4562342690050</v>
      </c>
      <c r="F1852">
        <v>0</v>
      </c>
      <c r="G1852">
        <v>0</v>
      </c>
      <c r="H1852" t="s">
        <v>22</v>
      </c>
      <c r="I1852" t="s">
        <v>19</v>
      </c>
      <c r="J1852" t="s">
        <v>329</v>
      </c>
      <c r="K1852">
        <v>16</v>
      </c>
      <c r="L1852">
        <v>1</v>
      </c>
      <c r="M1852">
        <v>0</v>
      </c>
      <c r="N1852">
        <v>0</v>
      </c>
    </row>
    <row r="1853" spans="1:14" x14ac:dyDescent="0.15">
      <c r="A1853" t="str">
        <f t="shared" si="31"/>
        <v>201952_453_4562342690043</v>
      </c>
      <c r="B1853">
        <v>201952</v>
      </c>
      <c r="C1853">
        <v>453</v>
      </c>
      <c r="D1853" t="s">
        <v>176</v>
      </c>
      <c r="E1853" s="9">
        <v>4562342690043</v>
      </c>
      <c r="F1853">
        <v>0</v>
      </c>
      <c r="G1853">
        <v>0</v>
      </c>
      <c r="H1853" t="s">
        <v>21</v>
      </c>
      <c r="I1853" t="s">
        <v>19</v>
      </c>
      <c r="J1853" t="s">
        <v>329</v>
      </c>
      <c r="K1853">
        <v>35</v>
      </c>
      <c r="L1853">
        <v>2</v>
      </c>
      <c r="M1853">
        <v>0</v>
      </c>
      <c r="N1853">
        <v>0</v>
      </c>
    </row>
    <row r="1854" spans="1:14" x14ac:dyDescent="0.15">
      <c r="A1854" t="str">
        <f t="shared" si="31"/>
        <v>201952_453_4562342690067</v>
      </c>
      <c r="B1854">
        <v>201952</v>
      </c>
      <c r="C1854">
        <v>453</v>
      </c>
      <c r="D1854" t="s">
        <v>176</v>
      </c>
      <c r="E1854" s="9">
        <v>4562342690067</v>
      </c>
      <c r="F1854">
        <v>0</v>
      </c>
      <c r="G1854">
        <v>0</v>
      </c>
      <c r="H1854" t="s">
        <v>23</v>
      </c>
      <c r="I1854" t="s">
        <v>19</v>
      </c>
      <c r="J1854" t="s">
        <v>329</v>
      </c>
      <c r="K1854">
        <v>45</v>
      </c>
      <c r="L1854">
        <v>0</v>
      </c>
      <c r="M1854">
        <v>0</v>
      </c>
      <c r="N1854">
        <v>0</v>
      </c>
    </row>
    <row r="1855" spans="1:14" x14ac:dyDescent="0.15">
      <c r="A1855" t="str">
        <f t="shared" si="31"/>
        <v>201952_453_4562342690074</v>
      </c>
      <c r="B1855">
        <v>201952</v>
      </c>
      <c r="C1855">
        <v>453</v>
      </c>
      <c r="D1855" t="s">
        <v>176</v>
      </c>
      <c r="E1855" s="9">
        <v>4562342690074</v>
      </c>
      <c r="F1855">
        <v>0</v>
      </c>
      <c r="G1855">
        <v>0</v>
      </c>
      <c r="H1855" t="s">
        <v>24</v>
      </c>
      <c r="I1855" t="s">
        <v>19</v>
      </c>
      <c r="J1855" t="s">
        <v>329</v>
      </c>
      <c r="K1855">
        <v>26</v>
      </c>
      <c r="L1855">
        <v>6</v>
      </c>
      <c r="M1855">
        <v>0</v>
      </c>
      <c r="N1855">
        <v>0</v>
      </c>
    </row>
    <row r="1856" spans="1:14" x14ac:dyDescent="0.15">
      <c r="A1856" t="str">
        <f t="shared" si="31"/>
        <v>201952_453_4562342690081</v>
      </c>
      <c r="B1856">
        <v>201952</v>
      </c>
      <c r="C1856">
        <v>453</v>
      </c>
      <c r="D1856" t="s">
        <v>176</v>
      </c>
      <c r="E1856" s="9">
        <v>4562342690081</v>
      </c>
      <c r="F1856">
        <v>0</v>
      </c>
      <c r="G1856">
        <v>0</v>
      </c>
      <c r="H1856" t="s">
        <v>25</v>
      </c>
      <c r="I1856" t="s">
        <v>19</v>
      </c>
      <c r="J1856" t="s">
        <v>329</v>
      </c>
      <c r="K1856">
        <v>10</v>
      </c>
      <c r="L1856">
        <v>2</v>
      </c>
      <c r="M1856">
        <v>0</v>
      </c>
      <c r="N1856">
        <v>0</v>
      </c>
    </row>
    <row r="1857" spans="1:14" x14ac:dyDescent="0.15">
      <c r="A1857" t="str">
        <f t="shared" si="31"/>
        <v>201952_457_4562342690029</v>
      </c>
      <c r="B1857">
        <v>201952</v>
      </c>
      <c r="C1857">
        <v>457</v>
      </c>
      <c r="D1857" t="s">
        <v>178</v>
      </c>
      <c r="E1857" s="9">
        <v>4562342690029</v>
      </c>
      <c r="F1857">
        <v>0</v>
      </c>
      <c r="G1857">
        <v>0</v>
      </c>
      <c r="H1857" t="s">
        <v>18</v>
      </c>
      <c r="I1857" t="s">
        <v>19</v>
      </c>
      <c r="J1857" t="s">
        <v>329</v>
      </c>
      <c r="K1857">
        <v>38</v>
      </c>
      <c r="L1857">
        <v>2</v>
      </c>
      <c r="M1857">
        <v>0</v>
      </c>
      <c r="N1857">
        <v>0</v>
      </c>
    </row>
    <row r="1858" spans="1:14" x14ac:dyDescent="0.15">
      <c r="A1858" t="str">
        <f t="shared" si="31"/>
        <v>201952_457_4562342690036</v>
      </c>
      <c r="B1858">
        <v>201952</v>
      </c>
      <c r="C1858">
        <v>457</v>
      </c>
      <c r="D1858" t="s">
        <v>178</v>
      </c>
      <c r="E1858" s="9">
        <v>4562342690036</v>
      </c>
      <c r="F1858">
        <v>0</v>
      </c>
      <c r="G1858">
        <v>0</v>
      </c>
      <c r="H1858" t="s">
        <v>20</v>
      </c>
      <c r="I1858" t="s">
        <v>19</v>
      </c>
      <c r="J1858" t="s">
        <v>329</v>
      </c>
      <c r="K1858">
        <v>19</v>
      </c>
      <c r="L1858">
        <v>1</v>
      </c>
      <c r="M1858">
        <v>0</v>
      </c>
      <c r="N1858">
        <v>0</v>
      </c>
    </row>
    <row r="1859" spans="1:14" x14ac:dyDescent="0.15">
      <c r="A1859" t="str">
        <f t="shared" si="31"/>
        <v>201952_457_4562342690050</v>
      </c>
      <c r="B1859">
        <v>201952</v>
      </c>
      <c r="C1859">
        <v>457</v>
      </c>
      <c r="D1859" t="s">
        <v>178</v>
      </c>
      <c r="E1859" s="9">
        <v>4562342690050</v>
      </c>
      <c r="F1859">
        <v>0</v>
      </c>
      <c r="G1859">
        <v>0</v>
      </c>
      <c r="H1859" t="s">
        <v>22</v>
      </c>
      <c r="I1859" t="s">
        <v>19</v>
      </c>
      <c r="J1859" t="s">
        <v>329</v>
      </c>
      <c r="K1859">
        <v>17</v>
      </c>
      <c r="L1859">
        <v>2</v>
      </c>
      <c r="M1859">
        <v>0</v>
      </c>
      <c r="N1859">
        <v>0</v>
      </c>
    </row>
    <row r="1860" spans="1:14" x14ac:dyDescent="0.15">
      <c r="A1860" t="str">
        <f t="shared" si="31"/>
        <v>201952_457_4562342690043</v>
      </c>
      <c r="B1860">
        <v>201952</v>
      </c>
      <c r="C1860">
        <v>457</v>
      </c>
      <c r="D1860" t="s">
        <v>178</v>
      </c>
      <c r="E1860" s="9">
        <v>4562342690043</v>
      </c>
      <c r="F1860">
        <v>0</v>
      </c>
      <c r="G1860">
        <v>0</v>
      </c>
      <c r="H1860" t="s">
        <v>21</v>
      </c>
      <c r="I1860" t="s">
        <v>19</v>
      </c>
      <c r="J1860" t="s">
        <v>329</v>
      </c>
      <c r="K1860">
        <v>36</v>
      </c>
      <c r="L1860">
        <v>0</v>
      </c>
      <c r="M1860">
        <v>0</v>
      </c>
      <c r="N1860">
        <v>0</v>
      </c>
    </row>
    <row r="1861" spans="1:14" x14ac:dyDescent="0.15">
      <c r="A1861" t="str">
        <f t="shared" si="31"/>
        <v>201952_457_4562342690067</v>
      </c>
      <c r="B1861">
        <v>201952</v>
      </c>
      <c r="C1861">
        <v>457</v>
      </c>
      <c r="D1861" t="s">
        <v>178</v>
      </c>
      <c r="E1861" s="9">
        <v>4562342690067</v>
      </c>
      <c r="F1861">
        <v>0</v>
      </c>
      <c r="G1861">
        <v>0</v>
      </c>
      <c r="H1861" t="s">
        <v>23</v>
      </c>
      <c r="I1861" t="s">
        <v>19</v>
      </c>
      <c r="J1861" t="s">
        <v>329</v>
      </c>
      <c r="K1861">
        <v>41</v>
      </c>
      <c r="L1861">
        <v>0</v>
      </c>
      <c r="M1861">
        <v>0</v>
      </c>
      <c r="N1861">
        <v>0</v>
      </c>
    </row>
    <row r="1862" spans="1:14" x14ac:dyDescent="0.15">
      <c r="A1862" t="str">
        <f t="shared" si="31"/>
        <v>201952_457_4562342690074</v>
      </c>
      <c r="B1862">
        <v>201952</v>
      </c>
      <c r="C1862">
        <v>457</v>
      </c>
      <c r="D1862" t="s">
        <v>178</v>
      </c>
      <c r="E1862" s="9">
        <v>4562342690074</v>
      </c>
      <c r="F1862">
        <v>0</v>
      </c>
      <c r="G1862">
        <v>0</v>
      </c>
      <c r="H1862" t="s">
        <v>24</v>
      </c>
      <c r="I1862" t="s">
        <v>19</v>
      </c>
      <c r="J1862" t="s">
        <v>329</v>
      </c>
      <c r="K1862">
        <v>28</v>
      </c>
      <c r="L1862">
        <v>4</v>
      </c>
      <c r="M1862">
        <v>0</v>
      </c>
      <c r="N1862">
        <v>0</v>
      </c>
    </row>
    <row r="1863" spans="1:14" x14ac:dyDescent="0.15">
      <c r="A1863" t="str">
        <f t="shared" si="31"/>
        <v>201952_457_4562342690081</v>
      </c>
      <c r="B1863">
        <v>201952</v>
      </c>
      <c r="C1863">
        <v>457</v>
      </c>
      <c r="D1863" t="s">
        <v>178</v>
      </c>
      <c r="E1863" s="9">
        <v>4562342690081</v>
      </c>
      <c r="F1863">
        <v>0</v>
      </c>
      <c r="G1863">
        <v>0</v>
      </c>
      <c r="H1863" t="s">
        <v>25</v>
      </c>
      <c r="I1863" t="s">
        <v>19</v>
      </c>
      <c r="J1863" t="s">
        <v>329</v>
      </c>
      <c r="K1863">
        <v>15</v>
      </c>
      <c r="L1863">
        <v>1</v>
      </c>
      <c r="M1863">
        <v>0</v>
      </c>
      <c r="N1863">
        <v>0</v>
      </c>
    </row>
    <row r="1864" spans="1:14" x14ac:dyDescent="0.15">
      <c r="A1864" t="str">
        <f t="shared" si="31"/>
        <v>201952_463_4562342690029</v>
      </c>
      <c r="B1864">
        <v>201952</v>
      </c>
      <c r="C1864">
        <v>463</v>
      </c>
      <c r="D1864" t="s">
        <v>179</v>
      </c>
      <c r="E1864" s="9">
        <v>4562342690029</v>
      </c>
      <c r="F1864">
        <v>0</v>
      </c>
      <c r="G1864">
        <v>0</v>
      </c>
      <c r="H1864" t="s">
        <v>18</v>
      </c>
      <c r="I1864" t="s">
        <v>19</v>
      </c>
      <c r="J1864" t="s">
        <v>329</v>
      </c>
      <c r="K1864">
        <v>28</v>
      </c>
      <c r="L1864">
        <v>2</v>
      </c>
      <c r="M1864">
        <v>0</v>
      </c>
      <c r="N1864">
        <v>0</v>
      </c>
    </row>
    <row r="1865" spans="1:14" x14ac:dyDescent="0.15">
      <c r="A1865" t="str">
        <f t="shared" si="31"/>
        <v>201952_463_4562342690036</v>
      </c>
      <c r="B1865">
        <v>201952</v>
      </c>
      <c r="C1865">
        <v>463</v>
      </c>
      <c r="D1865" t="s">
        <v>179</v>
      </c>
      <c r="E1865" s="9">
        <v>4562342690036</v>
      </c>
      <c r="F1865">
        <v>0</v>
      </c>
      <c r="G1865">
        <v>0</v>
      </c>
      <c r="H1865" t="s">
        <v>20</v>
      </c>
      <c r="I1865" t="s">
        <v>19</v>
      </c>
      <c r="J1865" t="s">
        <v>329</v>
      </c>
      <c r="K1865">
        <v>15</v>
      </c>
      <c r="L1865">
        <v>0</v>
      </c>
      <c r="M1865">
        <v>0</v>
      </c>
      <c r="N1865">
        <v>0</v>
      </c>
    </row>
    <row r="1866" spans="1:14" x14ac:dyDescent="0.15">
      <c r="A1866" t="str">
        <f t="shared" si="31"/>
        <v>201952_463_4562342690050</v>
      </c>
      <c r="B1866">
        <v>201952</v>
      </c>
      <c r="C1866">
        <v>463</v>
      </c>
      <c r="D1866" t="s">
        <v>179</v>
      </c>
      <c r="E1866" s="9">
        <v>4562342690050</v>
      </c>
      <c r="F1866">
        <v>0</v>
      </c>
      <c r="G1866">
        <v>0</v>
      </c>
      <c r="H1866" t="s">
        <v>22</v>
      </c>
      <c r="I1866" t="s">
        <v>19</v>
      </c>
      <c r="J1866" t="s">
        <v>329</v>
      </c>
      <c r="K1866">
        <v>15</v>
      </c>
      <c r="L1866">
        <v>3</v>
      </c>
      <c r="M1866">
        <v>0</v>
      </c>
      <c r="N1866">
        <v>0</v>
      </c>
    </row>
    <row r="1867" spans="1:14" x14ac:dyDescent="0.15">
      <c r="A1867" t="str">
        <f t="shared" si="31"/>
        <v>201952_463_4562342690043</v>
      </c>
      <c r="B1867">
        <v>201952</v>
      </c>
      <c r="C1867">
        <v>463</v>
      </c>
      <c r="D1867" t="s">
        <v>179</v>
      </c>
      <c r="E1867" s="9">
        <v>4562342690043</v>
      </c>
      <c r="F1867">
        <v>0</v>
      </c>
      <c r="G1867">
        <v>0</v>
      </c>
      <c r="H1867" t="s">
        <v>21</v>
      </c>
      <c r="I1867" t="s">
        <v>19</v>
      </c>
      <c r="J1867" t="s">
        <v>329</v>
      </c>
      <c r="K1867">
        <v>33</v>
      </c>
      <c r="L1867">
        <v>3</v>
      </c>
      <c r="M1867">
        <v>0</v>
      </c>
      <c r="N1867">
        <v>0</v>
      </c>
    </row>
    <row r="1868" spans="1:14" x14ac:dyDescent="0.15">
      <c r="A1868" t="str">
        <f t="shared" si="31"/>
        <v>201952_463_4562342690067</v>
      </c>
      <c r="B1868">
        <v>201952</v>
      </c>
      <c r="C1868">
        <v>463</v>
      </c>
      <c r="D1868" t="s">
        <v>179</v>
      </c>
      <c r="E1868" s="9">
        <v>4562342690067</v>
      </c>
      <c r="F1868">
        <v>0</v>
      </c>
      <c r="G1868">
        <v>0</v>
      </c>
      <c r="H1868" t="s">
        <v>23</v>
      </c>
      <c r="I1868" t="s">
        <v>19</v>
      </c>
      <c r="J1868" t="s">
        <v>329</v>
      </c>
      <c r="K1868">
        <v>42</v>
      </c>
      <c r="L1868">
        <v>1</v>
      </c>
      <c r="M1868">
        <v>0</v>
      </c>
      <c r="N1868">
        <v>0</v>
      </c>
    </row>
    <row r="1869" spans="1:14" x14ac:dyDescent="0.15">
      <c r="A1869" t="str">
        <f t="shared" si="31"/>
        <v>201952_463_4562342690074</v>
      </c>
      <c r="B1869">
        <v>201952</v>
      </c>
      <c r="C1869">
        <v>463</v>
      </c>
      <c r="D1869" t="s">
        <v>179</v>
      </c>
      <c r="E1869" s="9">
        <v>4562342690074</v>
      </c>
      <c r="F1869">
        <v>0</v>
      </c>
      <c r="G1869">
        <v>0</v>
      </c>
      <c r="H1869" t="s">
        <v>24</v>
      </c>
      <c r="I1869" t="s">
        <v>19</v>
      </c>
      <c r="J1869" t="s">
        <v>329</v>
      </c>
      <c r="K1869">
        <v>29</v>
      </c>
      <c r="L1869">
        <v>1</v>
      </c>
      <c r="M1869">
        <v>0</v>
      </c>
      <c r="N1869">
        <v>0</v>
      </c>
    </row>
    <row r="1870" spans="1:14" x14ac:dyDescent="0.15">
      <c r="A1870" t="str">
        <f t="shared" si="31"/>
        <v>201952_463_4562342690081</v>
      </c>
      <c r="B1870">
        <v>201952</v>
      </c>
      <c r="C1870">
        <v>463</v>
      </c>
      <c r="D1870" t="s">
        <v>179</v>
      </c>
      <c r="E1870" s="9">
        <v>4562342690081</v>
      </c>
      <c r="F1870">
        <v>0</v>
      </c>
      <c r="G1870">
        <v>0</v>
      </c>
      <c r="H1870" t="s">
        <v>25</v>
      </c>
      <c r="I1870" t="s">
        <v>19</v>
      </c>
      <c r="J1870" t="s">
        <v>329</v>
      </c>
      <c r="K1870">
        <v>12</v>
      </c>
      <c r="L1870">
        <v>0</v>
      </c>
      <c r="M1870">
        <v>0</v>
      </c>
      <c r="N1870">
        <v>0</v>
      </c>
    </row>
    <row r="1871" spans="1:14" x14ac:dyDescent="0.15">
      <c r="A1871" t="str">
        <f t="shared" si="31"/>
        <v>201952_62_4562342690029</v>
      </c>
      <c r="B1871">
        <v>201952</v>
      </c>
      <c r="C1871">
        <v>62</v>
      </c>
      <c r="D1871" t="s">
        <v>140</v>
      </c>
      <c r="E1871" s="9">
        <v>4562342690029</v>
      </c>
      <c r="F1871">
        <v>0</v>
      </c>
      <c r="G1871">
        <v>0</v>
      </c>
      <c r="H1871" t="s">
        <v>18</v>
      </c>
      <c r="I1871" t="s">
        <v>19</v>
      </c>
      <c r="J1871" t="s">
        <v>329</v>
      </c>
      <c r="K1871">
        <v>16</v>
      </c>
      <c r="L1871">
        <v>7</v>
      </c>
      <c r="M1871">
        <v>0</v>
      </c>
      <c r="N1871">
        <v>0</v>
      </c>
    </row>
    <row r="1872" spans="1:14" x14ac:dyDescent="0.15">
      <c r="A1872" t="str">
        <f t="shared" si="31"/>
        <v>201952_62_4562342690036</v>
      </c>
      <c r="B1872">
        <v>201952</v>
      </c>
      <c r="C1872">
        <v>62</v>
      </c>
      <c r="D1872" t="s">
        <v>140</v>
      </c>
      <c r="E1872" s="9">
        <v>4562342690036</v>
      </c>
      <c r="F1872">
        <v>0</v>
      </c>
      <c r="G1872">
        <v>0</v>
      </c>
      <c r="H1872" t="s">
        <v>20</v>
      </c>
      <c r="I1872" t="s">
        <v>19</v>
      </c>
      <c r="J1872" t="s">
        <v>329</v>
      </c>
      <c r="K1872">
        <v>15</v>
      </c>
      <c r="L1872">
        <v>1</v>
      </c>
      <c r="M1872">
        <v>0</v>
      </c>
      <c r="N1872">
        <v>0</v>
      </c>
    </row>
    <row r="1873" spans="1:14" x14ac:dyDescent="0.15">
      <c r="A1873" t="str">
        <f t="shared" si="31"/>
        <v>201952_62_4562342690050</v>
      </c>
      <c r="B1873">
        <v>201952</v>
      </c>
      <c r="C1873">
        <v>62</v>
      </c>
      <c r="D1873" t="s">
        <v>140</v>
      </c>
      <c r="E1873" s="9">
        <v>4562342690050</v>
      </c>
      <c r="F1873">
        <v>0</v>
      </c>
      <c r="G1873">
        <v>0</v>
      </c>
      <c r="H1873" t="s">
        <v>22</v>
      </c>
      <c r="I1873" t="s">
        <v>19</v>
      </c>
      <c r="J1873" t="s">
        <v>329</v>
      </c>
      <c r="K1873">
        <v>12</v>
      </c>
      <c r="L1873">
        <v>0</v>
      </c>
      <c r="M1873">
        <v>0</v>
      </c>
      <c r="N1873">
        <v>0</v>
      </c>
    </row>
    <row r="1874" spans="1:14" x14ac:dyDescent="0.15">
      <c r="A1874" t="str">
        <f t="shared" si="31"/>
        <v>201952_62_4562342690043</v>
      </c>
      <c r="B1874">
        <v>201952</v>
      </c>
      <c r="C1874">
        <v>62</v>
      </c>
      <c r="D1874" t="s">
        <v>140</v>
      </c>
      <c r="E1874" s="9">
        <v>4562342690043</v>
      </c>
      <c r="F1874">
        <v>0</v>
      </c>
      <c r="G1874">
        <v>0</v>
      </c>
      <c r="H1874" t="s">
        <v>21</v>
      </c>
      <c r="I1874" t="s">
        <v>19</v>
      </c>
      <c r="J1874" t="s">
        <v>329</v>
      </c>
      <c r="K1874">
        <v>27</v>
      </c>
      <c r="L1874">
        <v>10</v>
      </c>
      <c r="M1874">
        <v>0</v>
      </c>
      <c r="N1874">
        <v>0</v>
      </c>
    </row>
    <row r="1875" spans="1:14" x14ac:dyDescent="0.15">
      <c r="A1875" t="str">
        <f t="shared" si="31"/>
        <v>201952_62_4562342690067</v>
      </c>
      <c r="B1875">
        <v>201952</v>
      </c>
      <c r="C1875">
        <v>62</v>
      </c>
      <c r="D1875" t="s">
        <v>140</v>
      </c>
      <c r="E1875" s="9">
        <v>4562342690067</v>
      </c>
      <c r="F1875">
        <v>0</v>
      </c>
      <c r="G1875">
        <v>0</v>
      </c>
      <c r="H1875" t="s">
        <v>23</v>
      </c>
      <c r="I1875" t="s">
        <v>19</v>
      </c>
      <c r="J1875" t="s">
        <v>329</v>
      </c>
      <c r="K1875">
        <v>35</v>
      </c>
      <c r="L1875">
        <v>7</v>
      </c>
      <c r="M1875">
        <v>0</v>
      </c>
      <c r="N1875">
        <v>0</v>
      </c>
    </row>
    <row r="1876" spans="1:14" x14ac:dyDescent="0.15">
      <c r="A1876" t="str">
        <f t="shared" si="31"/>
        <v>201952_62_4562342690074</v>
      </c>
      <c r="B1876">
        <v>201952</v>
      </c>
      <c r="C1876">
        <v>62</v>
      </c>
      <c r="D1876" t="s">
        <v>140</v>
      </c>
      <c r="E1876" s="9">
        <v>4562342690074</v>
      </c>
      <c r="F1876">
        <v>0</v>
      </c>
      <c r="G1876">
        <v>0</v>
      </c>
      <c r="H1876" t="s">
        <v>24</v>
      </c>
      <c r="I1876" t="s">
        <v>19</v>
      </c>
      <c r="J1876" t="s">
        <v>329</v>
      </c>
      <c r="K1876">
        <v>19</v>
      </c>
      <c r="L1876">
        <v>11</v>
      </c>
      <c r="M1876">
        <v>0</v>
      </c>
      <c r="N1876">
        <v>0</v>
      </c>
    </row>
    <row r="1877" spans="1:14" x14ac:dyDescent="0.15">
      <c r="A1877" t="str">
        <f t="shared" si="31"/>
        <v>201952_62_4562342690081</v>
      </c>
      <c r="B1877">
        <v>201952</v>
      </c>
      <c r="C1877">
        <v>62</v>
      </c>
      <c r="D1877" t="s">
        <v>140</v>
      </c>
      <c r="E1877" s="9">
        <v>4562342690081</v>
      </c>
      <c r="F1877">
        <v>0</v>
      </c>
      <c r="G1877">
        <v>0</v>
      </c>
      <c r="H1877" t="s">
        <v>25</v>
      </c>
      <c r="I1877" t="s">
        <v>19</v>
      </c>
      <c r="J1877" t="s">
        <v>329</v>
      </c>
      <c r="K1877">
        <v>8</v>
      </c>
      <c r="L1877">
        <v>0</v>
      </c>
      <c r="M1877">
        <v>0</v>
      </c>
      <c r="N1877">
        <v>0</v>
      </c>
    </row>
    <row r="1878" spans="1:14" x14ac:dyDescent="0.15">
      <c r="A1878" t="str">
        <f t="shared" si="31"/>
        <v>201952_120_4562342690029</v>
      </c>
      <c r="B1878">
        <v>201952</v>
      </c>
      <c r="C1878">
        <v>120</v>
      </c>
      <c r="D1878" t="s">
        <v>148</v>
      </c>
      <c r="E1878" s="9">
        <v>4562342690029</v>
      </c>
      <c r="F1878">
        <v>0</v>
      </c>
      <c r="G1878">
        <v>0</v>
      </c>
      <c r="H1878" t="s">
        <v>18</v>
      </c>
      <c r="I1878" t="s">
        <v>19</v>
      </c>
      <c r="J1878" t="s">
        <v>329</v>
      </c>
      <c r="K1878">
        <v>29</v>
      </c>
      <c r="L1878">
        <v>1</v>
      </c>
      <c r="M1878">
        <v>0</v>
      </c>
      <c r="N1878">
        <v>0</v>
      </c>
    </row>
    <row r="1879" spans="1:14" x14ac:dyDescent="0.15">
      <c r="A1879" t="str">
        <f t="shared" si="31"/>
        <v>201952_120_4562342690036</v>
      </c>
      <c r="B1879">
        <v>201952</v>
      </c>
      <c r="C1879">
        <v>120</v>
      </c>
      <c r="D1879" t="s">
        <v>148</v>
      </c>
      <c r="E1879" s="9">
        <v>4562342690036</v>
      </c>
      <c r="F1879">
        <v>0</v>
      </c>
      <c r="G1879">
        <v>0</v>
      </c>
      <c r="H1879" t="s">
        <v>20</v>
      </c>
      <c r="I1879" t="s">
        <v>19</v>
      </c>
      <c r="J1879" t="s">
        <v>329</v>
      </c>
      <c r="K1879">
        <v>17</v>
      </c>
      <c r="L1879">
        <v>2</v>
      </c>
      <c r="M1879">
        <v>0</v>
      </c>
      <c r="N1879">
        <v>0</v>
      </c>
    </row>
    <row r="1880" spans="1:14" x14ac:dyDescent="0.15">
      <c r="A1880" t="str">
        <f t="shared" si="31"/>
        <v>201952_120_4562342690050</v>
      </c>
      <c r="B1880">
        <v>201952</v>
      </c>
      <c r="C1880">
        <v>120</v>
      </c>
      <c r="D1880" t="s">
        <v>148</v>
      </c>
      <c r="E1880" s="9">
        <v>4562342690050</v>
      </c>
      <c r="F1880">
        <v>0</v>
      </c>
      <c r="G1880">
        <v>0</v>
      </c>
      <c r="H1880" t="s">
        <v>22</v>
      </c>
      <c r="I1880" t="s">
        <v>19</v>
      </c>
      <c r="J1880" t="s">
        <v>329</v>
      </c>
      <c r="K1880">
        <v>16</v>
      </c>
      <c r="L1880">
        <v>1</v>
      </c>
      <c r="M1880">
        <v>0</v>
      </c>
      <c r="N1880">
        <v>0</v>
      </c>
    </row>
    <row r="1881" spans="1:14" x14ac:dyDescent="0.15">
      <c r="A1881" t="str">
        <f t="shared" ref="A1881:A1944" si="32">B1881&amp;"_"&amp;C1881&amp;"_"&amp;E1881</f>
        <v>201952_120_4562342690043</v>
      </c>
      <c r="B1881">
        <v>201952</v>
      </c>
      <c r="C1881">
        <v>120</v>
      </c>
      <c r="D1881" t="s">
        <v>148</v>
      </c>
      <c r="E1881" s="9">
        <v>4562342690043</v>
      </c>
      <c r="F1881">
        <v>0</v>
      </c>
      <c r="G1881">
        <v>0</v>
      </c>
      <c r="H1881" t="s">
        <v>21</v>
      </c>
      <c r="I1881" t="s">
        <v>19</v>
      </c>
      <c r="J1881" t="s">
        <v>329</v>
      </c>
      <c r="K1881">
        <v>34</v>
      </c>
      <c r="L1881">
        <v>5</v>
      </c>
      <c r="M1881">
        <v>0</v>
      </c>
      <c r="N1881">
        <v>0</v>
      </c>
    </row>
    <row r="1882" spans="1:14" x14ac:dyDescent="0.15">
      <c r="A1882" t="str">
        <f t="shared" si="32"/>
        <v>201952_120_4562342690067</v>
      </c>
      <c r="B1882">
        <v>201952</v>
      </c>
      <c r="C1882">
        <v>120</v>
      </c>
      <c r="D1882" t="s">
        <v>148</v>
      </c>
      <c r="E1882" s="9">
        <v>4562342690067</v>
      </c>
      <c r="F1882">
        <v>0</v>
      </c>
      <c r="G1882">
        <v>0</v>
      </c>
      <c r="H1882" t="s">
        <v>23</v>
      </c>
      <c r="I1882" t="s">
        <v>19</v>
      </c>
      <c r="J1882" t="s">
        <v>329</v>
      </c>
      <c r="K1882">
        <v>43</v>
      </c>
      <c r="L1882">
        <v>0</v>
      </c>
      <c r="M1882">
        <v>0</v>
      </c>
      <c r="N1882">
        <v>0</v>
      </c>
    </row>
    <row r="1883" spans="1:14" x14ac:dyDescent="0.15">
      <c r="A1883" t="str">
        <f t="shared" si="32"/>
        <v>201952_120_4562342690074</v>
      </c>
      <c r="B1883">
        <v>201952</v>
      </c>
      <c r="C1883">
        <v>120</v>
      </c>
      <c r="D1883" t="s">
        <v>148</v>
      </c>
      <c r="E1883" s="9">
        <v>4562342690074</v>
      </c>
      <c r="F1883">
        <v>0</v>
      </c>
      <c r="G1883">
        <v>0</v>
      </c>
      <c r="H1883" t="s">
        <v>24</v>
      </c>
      <c r="I1883" t="s">
        <v>19</v>
      </c>
      <c r="J1883" t="s">
        <v>329</v>
      </c>
      <c r="K1883">
        <v>37</v>
      </c>
      <c r="L1883">
        <v>3</v>
      </c>
      <c r="M1883">
        <v>0</v>
      </c>
      <c r="N1883">
        <v>0</v>
      </c>
    </row>
    <row r="1884" spans="1:14" x14ac:dyDescent="0.15">
      <c r="A1884" t="str">
        <f t="shared" si="32"/>
        <v>201952_120_4562342690081</v>
      </c>
      <c r="B1884">
        <v>201952</v>
      </c>
      <c r="C1884">
        <v>120</v>
      </c>
      <c r="D1884" t="s">
        <v>148</v>
      </c>
      <c r="E1884" s="9">
        <v>4562342690081</v>
      </c>
      <c r="F1884">
        <v>0</v>
      </c>
      <c r="G1884">
        <v>0</v>
      </c>
      <c r="H1884" t="s">
        <v>25</v>
      </c>
      <c r="I1884" t="s">
        <v>19</v>
      </c>
      <c r="J1884" t="s">
        <v>329</v>
      </c>
      <c r="K1884">
        <v>17</v>
      </c>
      <c r="L1884">
        <v>0</v>
      </c>
      <c r="M1884">
        <v>0</v>
      </c>
      <c r="N1884">
        <v>0</v>
      </c>
    </row>
    <row r="1885" spans="1:14" x14ac:dyDescent="0.15">
      <c r="A1885" t="str">
        <f t="shared" si="32"/>
        <v>201952_170_4562342690029</v>
      </c>
      <c r="B1885">
        <v>201952</v>
      </c>
      <c r="C1885">
        <v>170</v>
      </c>
      <c r="D1885" t="s">
        <v>153</v>
      </c>
      <c r="E1885" s="9">
        <v>4562342690029</v>
      </c>
      <c r="F1885">
        <v>0</v>
      </c>
      <c r="G1885">
        <v>0</v>
      </c>
      <c r="H1885" t="s">
        <v>18</v>
      </c>
      <c r="I1885" t="s">
        <v>19</v>
      </c>
      <c r="J1885" t="s">
        <v>329</v>
      </c>
      <c r="K1885">
        <v>29</v>
      </c>
      <c r="L1885">
        <v>2</v>
      </c>
      <c r="M1885">
        <v>0</v>
      </c>
      <c r="N1885">
        <v>0</v>
      </c>
    </row>
    <row r="1886" spans="1:14" x14ac:dyDescent="0.15">
      <c r="A1886" t="str">
        <f t="shared" si="32"/>
        <v>201952_170_4562342690036</v>
      </c>
      <c r="B1886">
        <v>201952</v>
      </c>
      <c r="C1886">
        <v>170</v>
      </c>
      <c r="D1886" t="s">
        <v>153</v>
      </c>
      <c r="E1886" s="9">
        <v>4562342690036</v>
      </c>
      <c r="F1886">
        <v>0</v>
      </c>
      <c r="G1886">
        <v>0</v>
      </c>
      <c r="H1886" t="s">
        <v>20</v>
      </c>
      <c r="I1886" t="s">
        <v>19</v>
      </c>
      <c r="J1886" t="s">
        <v>329</v>
      </c>
      <c r="K1886">
        <v>13</v>
      </c>
      <c r="L1886">
        <v>3</v>
      </c>
      <c r="M1886">
        <v>0</v>
      </c>
      <c r="N1886">
        <v>0</v>
      </c>
    </row>
    <row r="1887" spans="1:14" x14ac:dyDescent="0.15">
      <c r="A1887" t="str">
        <f t="shared" si="32"/>
        <v>201952_170_4562342690050</v>
      </c>
      <c r="B1887">
        <v>201952</v>
      </c>
      <c r="C1887">
        <v>170</v>
      </c>
      <c r="D1887" t="s">
        <v>153</v>
      </c>
      <c r="E1887" s="9">
        <v>4562342690050</v>
      </c>
      <c r="F1887">
        <v>0</v>
      </c>
      <c r="G1887">
        <v>0</v>
      </c>
      <c r="H1887" t="s">
        <v>22</v>
      </c>
      <c r="I1887" t="s">
        <v>19</v>
      </c>
      <c r="J1887" t="s">
        <v>329</v>
      </c>
      <c r="K1887">
        <v>16</v>
      </c>
      <c r="L1887">
        <v>0</v>
      </c>
      <c r="M1887">
        <v>0</v>
      </c>
      <c r="N1887">
        <v>0</v>
      </c>
    </row>
    <row r="1888" spans="1:14" x14ac:dyDescent="0.15">
      <c r="A1888" t="str">
        <f t="shared" si="32"/>
        <v>201952_170_4562342690043</v>
      </c>
      <c r="B1888">
        <v>201952</v>
      </c>
      <c r="C1888">
        <v>170</v>
      </c>
      <c r="D1888" t="s">
        <v>153</v>
      </c>
      <c r="E1888" s="9">
        <v>4562342690043</v>
      </c>
      <c r="F1888">
        <v>0</v>
      </c>
      <c r="G1888">
        <v>0</v>
      </c>
      <c r="H1888" t="s">
        <v>21</v>
      </c>
      <c r="I1888" t="s">
        <v>19</v>
      </c>
      <c r="J1888" t="s">
        <v>329</v>
      </c>
      <c r="K1888">
        <v>39</v>
      </c>
      <c r="L1888">
        <v>1</v>
      </c>
      <c r="M1888">
        <v>0</v>
      </c>
      <c r="N1888">
        <v>0</v>
      </c>
    </row>
    <row r="1889" spans="1:14" x14ac:dyDescent="0.15">
      <c r="A1889" t="str">
        <f t="shared" si="32"/>
        <v>201952_170_4562342690067</v>
      </c>
      <c r="B1889">
        <v>201952</v>
      </c>
      <c r="C1889">
        <v>170</v>
      </c>
      <c r="D1889" t="s">
        <v>153</v>
      </c>
      <c r="E1889" s="9">
        <v>4562342690067</v>
      </c>
      <c r="F1889">
        <v>0</v>
      </c>
      <c r="G1889">
        <v>0</v>
      </c>
      <c r="H1889" t="s">
        <v>23</v>
      </c>
      <c r="I1889" t="s">
        <v>19</v>
      </c>
      <c r="J1889" t="s">
        <v>329</v>
      </c>
      <c r="K1889">
        <v>44</v>
      </c>
      <c r="L1889">
        <v>1</v>
      </c>
      <c r="M1889">
        <v>0</v>
      </c>
      <c r="N1889">
        <v>0</v>
      </c>
    </row>
    <row r="1890" spans="1:14" x14ac:dyDescent="0.15">
      <c r="A1890" t="str">
        <f t="shared" si="32"/>
        <v>201952_170_4562342690074</v>
      </c>
      <c r="B1890">
        <v>201952</v>
      </c>
      <c r="C1890">
        <v>170</v>
      </c>
      <c r="D1890" t="s">
        <v>153</v>
      </c>
      <c r="E1890" s="9">
        <v>4562342690074</v>
      </c>
      <c r="F1890">
        <v>0</v>
      </c>
      <c r="G1890">
        <v>0</v>
      </c>
      <c r="H1890" t="s">
        <v>24</v>
      </c>
      <c r="I1890" t="s">
        <v>19</v>
      </c>
      <c r="J1890" t="s">
        <v>329</v>
      </c>
      <c r="K1890">
        <v>30</v>
      </c>
      <c r="L1890">
        <v>5</v>
      </c>
      <c r="M1890">
        <v>0</v>
      </c>
      <c r="N1890">
        <v>0</v>
      </c>
    </row>
    <row r="1891" spans="1:14" x14ac:dyDescent="0.15">
      <c r="A1891" t="str">
        <f t="shared" si="32"/>
        <v>201952_170_4562342690081</v>
      </c>
      <c r="B1891">
        <v>201952</v>
      </c>
      <c r="C1891">
        <v>170</v>
      </c>
      <c r="D1891" t="s">
        <v>153</v>
      </c>
      <c r="E1891" s="9">
        <v>4562342690081</v>
      </c>
      <c r="F1891">
        <v>0</v>
      </c>
      <c r="G1891">
        <v>0</v>
      </c>
      <c r="H1891" t="s">
        <v>25</v>
      </c>
      <c r="I1891" t="s">
        <v>19</v>
      </c>
      <c r="J1891" t="s">
        <v>329</v>
      </c>
      <c r="K1891">
        <v>17</v>
      </c>
      <c r="L1891">
        <v>2</v>
      </c>
      <c r="M1891">
        <v>0</v>
      </c>
      <c r="N1891">
        <v>0</v>
      </c>
    </row>
    <row r="1892" spans="1:14" x14ac:dyDescent="0.15">
      <c r="A1892" t="str">
        <f t="shared" si="32"/>
        <v>201952_354_4562342690029</v>
      </c>
      <c r="B1892">
        <v>201952</v>
      </c>
      <c r="C1892">
        <v>354</v>
      </c>
      <c r="D1892" t="s">
        <v>167</v>
      </c>
      <c r="E1892" s="9">
        <v>4562342690029</v>
      </c>
      <c r="F1892">
        <v>0</v>
      </c>
      <c r="G1892">
        <v>0</v>
      </c>
      <c r="H1892" t="s">
        <v>18</v>
      </c>
      <c r="I1892" t="s">
        <v>19</v>
      </c>
      <c r="J1892" t="s">
        <v>329</v>
      </c>
      <c r="K1892">
        <v>27</v>
      </c>
      <c r="L1892">
        <v>8</v>
      </c>
      <c r="M1892">
        <v>0</v>
      </c>
      <c r="N1892">
        <v>0</v>
      </c>
    </row>
    <row r="1893" spans="1:14" x14ac:dyDescent="0.15">
      <c r="A1893" t="str">
        <f t="shared" si="32"/>
        <v>201952_354_4562342690036</v>
      </c>
      <c r="B1893">
        <v>201952</v>
      </c>
      <c r="C1893">
        <v>354</v>
      </c>
      <c r="D1893" t="s">
        <v>167</v>
      </c>
      <c r="E1893" s="9">
        <v>4562342690036</v>
      </c>
      <c r="F1893">
        <v>0</v>
      </c>
      <c r="G1893">
        <v>0</v>
      </c>
      <c r="H1893" t="s">
        <v>20</v>
      </c>
      <c r="I1893" t="s">
        <v>19</v>
      </c>
      <c r="J1893" t="s">
        <v>329</v>
      </c>
      <c r="K1893">
        <v>16</v>
      </c>
      <c r="L1893">
        <v>2</v>
      </c>
      <c r="M1893">
        <v>0</v>
      </c>
      <c r="N1893">
        <v>0</v>
      </c>
    </row>
    <row r="1894" spans="1:14" x14ac:dyDescent="0.15">
      <c r="A1894" t="str">
        <f t="shared" si="32"/>
        <v>201952_354_4562342690050</v>
      </c>
      <c r="B1894">
        <v>201952</v>
      </c>
      <c r="C1894">
        <v>354</v>
      </c>
      <c r="D1894" t="s">
        <v>167</v>
      </c>
      <c r="E1894" s="9">
        <v>4562342690050</v>
      </c>
      <c r="F1894">
        <v>0</v>
      </c>
      <c r="G1894">
        <v>0</v>
      </c>
      <c r="H1894" t="s">
        <v>22</v>
      </c>
      <c r="I1894" t="s">
        <v>19</v>
      </c>
      <c r="J1894" t="s">
        <v>329</v>
      </c>
      <c r="K1894">
        <v>16</v>
      </c>
      <c r="L1894">
        <v>0</v>
      </c>
      <c r="M1894">
        <v>0</v>
      </c>
      <c r="N1894">
        <v>0</v>
      </c>
    </row>
    <row r="1895" spans="1:14" x14ac:dyDescent="0.15">
      <c r="A1895" t="str">
        <f t="shared" si="32"/>
        <v>201952_354_4562342690043</v>
      </c>
      <c r="B1895">
        <v>201952</v>
      </c>
      <c r="C1895">
        <v>354</v>
      </c>
      <c r="D1895" t="s">
        <v>167</v>
      </c>
      <c r="E1895" s="9">
        <v>4562342690043</v>
      </c>
      <c r="F1895">
        <v>0</v>
      </c>
      <c r="G1895">
        <v>0</v>
      </c>
      <c r="H1895" t="s">
        <v>21</v>
      </c>
      <c r="I1895" t="s">
        <v>19</v>
      </c>
      <c r="J1895" t="s">
        <v>329</v>
      </c>
      <c r="K1895">
        <v>43</v>
      </c>
      <c r="L1895">
        <v>2</v>
      </c>
      <c r="M1895">
        <v>0</v>
      </c>
      <c r="N1895">
        <v>0</v>
      </c>
    </row>
    <row r="1896" spans="1:14" x14ac:dyDescent="0.15">
      <c r="A1896" t="str">
        <f t="shared" si="32"/>
        <v>201952_354_4562342690067</v>
      </c>
      <c r="B1896">
        <v>201952</v>
      </c>
      <c r="C1896">
        <v>354</v>
      </c>
      <c r="D1896" t="s">
        <v>167</v>
      </c>
      <c r="E1896" s="9">
        <v>4562342690067</v>
      </c>
      <c r="F1896">
        <v>0</v>
      </c>
      <c r="G1896">
        <v>0</v>
      </c>
      <c r="H1896" t="s">
        <v>23</v>
      </c>
      <c r="I1896" t="s">
        <v>19</v>
      </c>
      <c r="J1896" t="s">
        <v>329</v>
      </c>
      <c r="K1896">
        <v>45</v>
      </c>
      <c r="L1896">
        <v>1</v>
      </c>
      <c r="M1896">
        <v>0</v>
      </c>
      <c r="N1896">
        <v>0</v>
      </c>
    </row>
    <row r="1897" spans="1:14" x14ac:dyDescent="0.15">
      <c r="A1897" t="str">
        <f t="shared" si="32"/>
        <v>201952_354_4562342690074</v>
      </c>
      <c r="B1897">
        <v>201952</v>
      </c>
      <c r="C1897">
        <v>354</v>
      </c>
      <c r="D1897" t="s">
        <v>167</v>
      </c>
      <c r="E1897" s="9">
        <v>4562342690074</v>
      </c>
      <c r="F1897">
        <v>0</v>
      </c>
      <c r="G1897">
        <v>0</v>
      </c>
      <c r="H1897" t="s">
        <v>24</v>
      </c>
      <c r="I1897" t="s">
        <v>19</v>
      </c>
      <c r="J1897" t="s">
        <v>329</v>
      </c>
      <c r="K1897">
        <v>38</v>
      </c>
      <c r="L1897">
        <v>3</v>
      </c>
      <c r="M1897">
        <v>0</v>
      </c>
      <c r="N1897">
        <v>0</v>
      </c>
    </row>
    <row r="1898" spans="1:14" x14ac:dyDescent="0.15">
      <c r="A1898" t="str">
        <f t="shared" si="32"/>
        <v>201952_354_4562342690081</v>
      </c>
      <c r="B1898">
        <v>201952</v>
      </c>
      <c r="C1898">
        <v>354</v>
      </c>
      <c r="D1898" t="s">
        <v>167</v>
      </c>
      <c r="E1898" s="9">
        <v>4562342690081</v>
      </c>
      <c r="F1898">
        <v>0</v>
      </c>
      <c r="G1898">
        <v>0</v>
      </c>
      <c r="H1898" t="s">
        <v>25</v>
      </c>
      <c r="I1898" t="s">
        <v>19</v>
      </c>
      <c r="J1898" t="s">
        <v>329</v>
      </c>
      <c r="K1898">
        <v>17</v>
      </c>
      <c r="L1898">
        <v>0</v>
      </c>
      <c r="M1898">
        <v>0</v>
      </c>
      <c r="N1898">
        <v>0</v>
      </c>
    </row>
    <row r="1899" spans="1:14" x14ac:dyDescent="0.15">
      <c r="A1899" t="str">
        <f t="shared" si="32"/>
        <v>201952_384_4562342690029</v>
      </c>
      <c r="B1899">
        <v>201952</v>
      </c>
      <c r="C1899">
        <v>384</v>
      </c>
      <c r="D1899" t="s">
        <v>172</v>
      </c>
      <c r="E1899" s="9">
        <v>4562342690029</v>
      </c>
      <c r="F1899">
        <v>0</v>
      </c>
      <c r="G1899">
        <v>0</v>
      </c>
      <c r="H1899" t="s">
        <v>18</v>
      </c>
      <c r="I1899" t="s">
        <v>19</v>
      </c>
      <c r="J1899" t="s">
        <v>329</v>
      </c>
      <c r="K1899">
        <v>30</v>
      </c>
      <c r="L1899">
        <v>3</v>
      </c>
      <c r="M1899">
        <v>0</v>
      </c>
      <c r="N1899">
        <v>0</v>
      </c>
    </row>
    <row r="1900" spans="1:14" x14ac:dyDescent="0.15">
      <c r="A1900" t="str">
        <f t="shared" si="32"/>
        <v>201952_384_4562342690036</v>
      </c>
      <c r="B1900">
        <v>201952</v>
      </c>
      <c r="C1900">
        <v>384</v>
      </c>
      <c r="D1900" t="s">
        <v>172</v>
      </c>
      <c r="E1900" s="9">
        <v>4562342690036</v>
      </c>
      <c r="F1900">
        <v>0</v>
      </c>
      <c r="G1900">
        <v>0</v>
      </c>
      <c r="H1900" t="s">
        <v>20</v>
      </c>
      <c r="I1900" t="s">
        <v>19</v>
      </c>
      <c r="J1900" t="s">
        <v>329</v>
      </c>
      <c r="K1900">
        <v>18</v>
      </c>
      <c r="L1900">
        <v>1</v>
      </c>
      <c r="M1900">
        <v>0</v>
      </c>
      <c r="N1900">
        <v>0</v>
      </c>
    </row>
    <row r="1901" spans="1:14" x14ac:dyDescent="0.15">
      <c r="A1901" t="str">
        <f t="shared" si="32"/>
        <v>201952_384_4562342690050</v>
      </c>
      <c r="B1901">
        <v>201952</v>
      </c>
      <c r="C1901">
        <v>384</v>
      </c>
      <c r="D1901" t="s">
        <v>172</v>
      </c>
      <c r="E1901" s="9">
        <v>4562342690050</v>
      </c>
      <c r="F1901">
        <v>0</v>
      </c>
      <c r="G1901">
        <v>0</v>
      </c>
      <c r="H1901" t="s">
        <v>22</v>
      </c>
      <c r="I1901" t="s">
        <v>19</v>
      </c>
      <c r="J1901" t="s">
        <v>329</v>
      </c>
      <c r="K1901">
        <v>11</v>
      </c>
      <c r="L1901">
        <v>3</v>
      </c>
      <c r="M1901">
        <v>0</v>
      </c>
      <c r="N1901">
        <v>0</v>
      </c>
    </row>
    <row r="1902" spans="1:14" x14ac:dyDescent="0.15">
      <c r="A1902" t="str">
        <f t="shared" si="32"/>
        <v>201952_384_4562342690043</v>
      </c>
      <c r="B1902">
        <v>201952</v>
      </c>
      <c r="C1902">
        <v>384</v>
      </c>
      <c r="D1902" t="s">
        <v>172</v>
      </c>
      <c r="E1902" s="9">
        <v>4562342690043</v>
      </c>
      <c r="F1902">
        <v>0</v>
      </c>
      <c r="G1902">
        <v>0</v>
      </c>
      <c r="H1902" t="s">
        <v>21</v>
      </c>
      <c r="I1902" t="s">
        <v>19</v>
      </c>
      <c r="J1902" t="s">
        <v>329</v>
      </c>
      <c r="K1902">
        <v>36</v>
      </c>
      <c r="L1902">
        <v>5</v>
      </c>
      <c r="M1902">
        <v>0</v>
      </c>
      <c r="N1902">
        <v>0</v>
      </c>
    </row>
    <row r="1903" spans="1:14" x14ac:dyDescent="0.15">
      <c r="A1903" t="str">
        <f t="shared" si="32"/>
        <v>201952_384_4562342690067</v>
      </c>
      <c r="B1903">
        <v>201952</v>
      </c>
      <c r="C1903">
        <v>384</v>
      </c>
      <c r="D1903" t="s">
        <v>172</v>
      </c>
      <c r="E1903" s="9">
        <v>4562342690067</v>
      </c>
      <c r="F1903">
        <v>0</v>
      </c>
      <c r="G1903">
        <v>0</v>
      </c>
      <c r="H1903" t="s">
        <v>23</v>
      </c>
      <c r="I1903" t="s">
        <v>19</v>
      </c>
      <c r="J1903" t="s">
        <v>329</v>
      </c>
      <c r="K1903">
        <v>44</v>
      </c>
      <c r="L1903">
        <v>1</v>
      </c>
      <c r="M1903">
        <v>0</v>
      </c>
      <c r="N1903">
        <v>0</v>
      </c>
    </row>
    <row r="1904" spans="1:14" x14ac:dyDescent="0.15">
      <c r="A1904" t="str">
        <f t="shared" si="32"/>
        <v>201952_384_4562342690074</v>
      </c>
      <c r="B1904">
        <v>201952</v>
      </c>
      <c r="C1904">
        <v>384</v>
      </c>
      <c r="D1904" t="s">
        <v>172</v>
      </c>
      <c r="E1904" s="9">
        <v>4562342690074</v>
      </c>
      <c r="F1904">
        <v>0</v>
      </c>
      <c r="G1904">
        <v>0</v>
      </c>
      <c r="H1904" t="s">
        <v>24</v>
      </c>
      <c r="I1904" t="s">
        <v>19</v>
      </c>
      <c r="J1904" t="s">
        <v>329</v>
      </c>
      <c r="K1904">
        <v>29</v>
      </c>
      <c r="L1904">
        <v>7</v>
      </c>
      <c r="M1904">
        <v>0</v>
      </c>
      <c r="N1904">
        <v>0</v>
      </c>
    </row>
    <row r="1905" spans="1:14" x14ac:dyDescent="0.15">
      <c r="A1905" t="str">
        <f t="shared" si="32"/>
        <v>201952_384_4562342690081</v>
      </c>
      <c r="B1905">
        <v>201952</v>
      </c>
      <c r="C1905">
        <v>384</v>
      </c>
      <c r="D1905" t="s">
        <v>172</v>
      </c>
      <c r="E1905" s="9">
        <v>4562342690081</v>
      </c>
      <c r="F1905">
        <v>0</v>
      </c>
      <c r="G1905">
        <v>0</v>
      </c>
      <c r="H1905" t="s">
        <v>25</v>
      </c>
      <c r="I1905" t="s">
        <v>19</v>
      </c>
      <c r="J1905" t="s">
        <v>329</v>
      </c>
      <c r="K1905">
        <v>13</v>
      </c>
      <c r="L1905">
        <v>3</v>
      </c>
      <c r="M1905">
        <v>0</v>
      </c>
      <c r="N1905">
        <v>0</v>
      </c>
    </row>
    <row r="1906" spans="1:14" x14ac:dyDescent="0.15">
      <c r="A1906" t="str">
        <f t="shared" si="32"/>
        <v>201952_21_4562342690029</v>
      </c>
      <c r="B1906">
        <v>201952</v>
      </c>
      <c r="C1906">
        <v>21</v>
      </c>
      <c r="D1906" t="s">
        <v>135</v>
      </c>
      <c r="E1906" s="9">
        <v>4562342690029</v>
      </c>
      <c r="F1906">
        <v>0</v>
      </c>
      <c r="G1906">
        <v>0</v>
      </c>
      <c r="H1906" t="s">
        <v>18</v>
      </c>
      <c r="I1906" t="s">
        <v>19</v>
      </c>
      <c r="J1906" t="s">
        <v>329</v>
      </c>
      <c r="K1906">
        <v>27</v>
      </c>
      <c r="L1906">
        <v>5</v>
      </c>
      <c r="M1906">
        <v>0</v>
      </c>
      <c r="N1906">
        <v>0</v>
      </c>
    </row>
    <row r="1907" spans="1:14" x14ac:dyDescent="0.15">
      <c r="A1907" t="str">
        <f t="shared" si="32"/>
        <v>201952_21_4562342690036</v>
      </c>
      <c r="B1907">
        <v>201952</v>
      </c>
      <c r="C1907">
        <v>21</v>
      </c>
      <c r="D1907" t="s">
        <v>135</v>
      </c>
      <c r="E1907" s="9">
        <v>4562342690036</v>
      </c>
      <c r="F1907">
        <v>0</v>
      </c>
      <c r="G1907">
        <v>0</v>
      </c>
      <c r="H1907" t="s">
        <v>20</v>
      </c>
      <c r="I1907" t="s">
        <v>19</v>
      </c>
      <c r="J1907" t="s">
        <v>329</v>
      </c>
      <c r="K1907">
        <v>15</v>
      </c>
      <c r="L1907">
        <v>2</v>
      </c>
      <c r="M1907">
        <v>0</v>
      </c>
      <c r="N1907">
        <v>0</v>
      </c>
    </row>
    <row r="1908" spans="1:14" x14ac:dyDescent="0.15">
      <c r="A1908" t="str">
        <f t="shared" si="32"/>
        <v>201952_21_4562342690050</v>
      </c>
      <c r="B1908">
        <v>201952</v>
      </c>
      <c r="C1908">
        <v>21</v>
      </c>
      <c r="D1908" t="s">
        <v>135</v>
      </c>
      <c r="E1908" s="9">
        <v>4562342690050</v>
      </c>
      <c r="F1908">
        <v>0</v>
      </c>
      <c r="G1908">
        <v>0</v>
      </c>
      <c r="H1908" t="s">
        <v>22</v>
      </c>
      <c r="I1908" t="s">
        <v>19</v>
      </c>
      <c r="J1908" t="s">
        <v>329</v>
      </c>
      <c r="K1908">
        <v>9</v>
      </c>
      <c r="L1908">
        <v>7</v>
      </c>
      <c r="M1908">
        <v>0</v>
      </c>
      <c r="N1908">
        <v>0</v>
      </c>
    </row>
    <row r="1909" spans="1:14" x14ac:dyDescent="0.15">
      <c r="A1909" t="str">
        <f t="shared" si="32"/>
        <v>201952_21_4562342690043</v>
      </c>
      <c r="B1909">
        <v>201952</v>
      </c>
      <c r="C1909">
        <v>21</v>
      </c>
      <c r="D1909" t="s">
        <v>135</v>
      </c>
      <c r="E1909" s="9">
        <v>4562342690043</v>
      </c>
      <c r="F1909">
        <v>0</v>
      </c>
      <c r="G1909">
        <v>0</v>
      </c>
      <c r="H1909" t="s">
        <v>21</v>
      </c>
      <c r="I1909" t="s">
        <v>19</v>
      </c>
      <c r="J1909" t="s">
        <v>329</v>
      </c>
      <c r="K1909">
        <v>37</v>
      </c>
      <c r="L1909">
        <v>1</v>
      </c>
      <c r="M1909">
        <v>0</v>
      </c>
      <c r="N1909">
        <v>0</v>
      </c>
    </row>
    <row r="1910" spans="1:14" x14ac:dyDescent="0.15">
      <c r="A1910" t="str">
        <f t="shared" si="32"/>
        <v>201952_21_4562342690067</v>
      </c>
      <c r="B1910">
        <v>201952</v>
      </c>
      <c r="C1910">
        <v>21</v>
      </c>
      <c r="D1910" t="s">
        <v>135</v>
      </c>
      <c r="E1910" s="9">
        <v>4562342690067</v>
      </c>
      <c r="F1910">
        <v>0</v>
      </c>
      <c r="G1910">
        <v>0</v>
      </c>
      <c r="H1910" t="s">
        <v>23</v>
      </c>
      <c r="I1910" t="s">
        <v>19</v>
      </c>
      <c r="J1910" t="s">
        <v>329</v>
      </c>
      <c r="K1910">
        <v>38</v>
      </c>
      <c r="L1910">
        <v>2</v>
      </c>
      <c r="M1910">
        <v>0</v>
      </c>
      <c r="N1910">
        <v>0</v>
      </c>
    </row>
    <row r="1911" spans="1:14" x14ac:dyDescent="0.15">
      <c r="A1911" t="str">
        <f t="shared" si="32"/>
        <v>201952_21_4562342690074</v>
      </c>
      <c r="B1911">
        <v>201952</v>
      </c>
      <c r="C1911">
        <v>21</v>
      </c>
      <c r="D1911" t="s">
        <v>135</v>
      </c>
      <c r="E1911" s="9">
        <v>4562342690074</v>
      </c>
      <c r="F1911">
        <v>0</v>
      </c>
      <c r="G1911">
        <v>0</v>
      </c>
      <c r="H1911" t="s">
        <v>24</v>
      </c>
      <c r="I1911" t="s">
        <v>19</v>
      </c>
      <c r="J1911" t="s">
        <v>329</v>
      </c>
      <c r="K1911">
        <v>25</v>
      </c>
      <c r="L1911">
        <v>7</v>
      </c>
      <c r="M1911">
        <v>0</v>
      </c>
      <c r="N1911">
        <v>0</v>
      </c>
    </row>
    <row r="1912" spans="1:14" x14ac:dyDescent="0.15">
      <c r="A1912" t="str">
        <f t="shared" si="32"/>
        <v>201952_21_4562342690081</v>
      </c>
      <c r="B1912">
        <v>201952</v>
      </c>
      <c r="C1912">
        <v>21</v>
      </c>
      <c r="D1912" t="s">
        <v>135</v>
      </c>
      <c r="E1912" s="9">
        <v>4562342690081</v>
      </c>
      <c r="F1912">
        <v>0</v>
      </c>
      <c r="G1912">
        <v>0</v>
      </c>
      <c r="H1912" t="s">
        <v>25</v>
      </c>
      <c r="I1912" t="s">
        <v>19</v>
      </c>
      <c r="J1912" t="s">
        <v>329</v>
      </c>
      <c r="K1912">
        <v>9</v>
      </c>
      <c r="L1912">
        <v>3</v>
      </c>
      <c r="M1912">
        <v>0</v>
      </c>
      <c r="N1912">
        <v>0</v>
      </c>
    </row>
    <row r="1913" spans="1:14" x14ac:dyDescent="0.15">
      <c r="A1913" t="str">
        <f t="shared" si="32"/>
        <v>201952_26_4562342690029</v>
      </c>
      <c r="B1913">
        <v>201952</v>
      </c>
      <c r="C1913">
        <v>26</v>
      </c>
      <c r="D1913" t="s">
        <v>136</v>
      </c>
      <c r="E1913" s="9">
        <v>4562342690029</v>
      </c>
      <c r="F1913">
        <v>0</v>
      </c>
      <c r="G1913">
        <v>0</v>
      </c>
      <c r="H1913" t="s">
        <v>18</v>
      </c>
      <c r="I1913" t="s">
        <v>19</v>
      </c>
      <c r="J1913" t="s">
        <v>329</v>
      </c>
      <c r="K1913">
        <v>36</v>
      </c>
      <c r="L1913">
        <v>2</v>
      </c>
      <c r="M1913">
        <v>0</v>
      </c>
      <c r="N1913">
        <v>0</v>
      </c>
    </row>
    <row r="1914" spans="1:14" x14ac:dyDescent="0.15">
      <c r="A1914" t="str">
        <f t="shared" si="32"/>
        <v>201952_26_4562342690036</v>
      </c>
      <c r="B1914">
        <v>201952</v>
      </c>
      <c r="C1914">
        <v>26</v>
      </c>
      <c r="D1914" t="s">
        <v>136</v>
      </c>
      <c r="E1914" s="9">
        <v>4562342690036</v>
      </c>
      <c r="F1914">
        <v>0</v>
      </c>
      <c r="G1914">
        <v>0</v>
      </c>
      <c r="H1914" t="s">
        <v>20</v>
      </c>
      <c r="I1914" t="s">
        <v>19</v>
      </c>
      <c r="J1914" t="s">
        <v>329</v>
      </c>
      <c r="K1914">
        <v>15</v>
      </c>
      <c r="L1914">
        <v>0</v>
      </c>
      <c r="M1914">
        <v>0</v>
      </c>
      <c r="N1914">
        <v>0</v>
      </c>
    </row>
    <row r="1915" spans="1:14" x14ac:dyDescent="0.15">
      <c r="A1915" t="str">
        <f t="shared" si="32"/>
        <v>201952_26_4562342690050</v>
      </c>
      <c r="B1915">
        <v>201952</v>
      </c>
      <c r="C1915">
        <v>26</v>
      </c>
      <c r="D1915" t="s">
        <v>136</v>
      </c>
      <c r="E1915" s="9">
        <v>4562342690050</v>
      </c>
      <c r="F1915">
        <v>0</v>
      </c>
      <c r="G1915">
        <v>0</v>
      </c>
      <c r="H1915" t="s">
        <v>22</v>
      </c>
      <c r="I1915" t="s">
        <v>19</v>
      </c>
      <c r="J1915" t="s">
        <v>329</v>
      </c>
      <c r="K1915">
        <v>18</v>
      </c>
      <c r="L1915">
        <v>1</v>
      </c>
      <c r="M1915">
        <v>0</v>
      </c>
      <c r="N1915">
        <v>0</v>
      </c>
    </row>
    <row r="1916" spans="1:14" x14ac:dyDescent="0.15">
      <c r="A1916" t="str">
        <f t="shared" si="32"/>
        <v>201952_26_4562342690043</v>
      </c>
      <c r="B1916">
        <v>201952</v>
      </c>
      <c r="C1916">
        <v>26</v>
      </c>
      <c r="D1916" t="s">
        <v>136</v>
      </c>
      <c r="E1916" s="9">
        <v>4562342690043</v>
      </c>
      <c r="F1916">
        <v>0</v>
      </c>
      <c r="G1916">
        <v>0</v>
      </c>
      <c r="H1916" t="s">
        <v>21</v>
      </c>
      <c r="I1916" t="s">
        <v>19</v>
      </c>
      <c r="J1916" t="s">
        <v>329</v>
      </c>
      <c r="K1916">
        <v>35</v>
      </c>
      <c r="L1916">
        <v>5</v>
      </c>
      <c r="M1916">
        <v>0</v>
      </c>
      <c r="N1916">
        <v>0</v>
      </c>
    </row>
    <row r="1917" spans="1:14" x14ac:dyDescent="0.15">
      <c r="A1917" t="str">
        <f t="shared" si="32"/>
        <v>201952_26_4562342690067</v>
      </c>
      <c r="B1917">
        <v>201952</v>
      </c>
      <c r="C1917">
        <v>26</v>
      </c>
      <c r="D1917" t="s">
        <v>136</v>
      </c>
      <c r="E1917" s="9">
        <v>4562342690067</v>
      </c>
      <c r="F1917">
        <v>0</v>
      </c>
      <c r="G1917">
        <v>0</v>
      </c>
      <c r="H1917" t="s">
        <v>23</v>
      </c>
      <c r="I1917" t="s">
        <v>19</v>
      </c>
      <c r="J1917" t="s">
        <v>329</v>
      </c>
      <c r="K1917">
        <v>48</v>
      </c>
      <c r="L1917">
        <v>0</v>
      </c>
      <c r="M1917">
        <v>0</v>
      </c>
      <c r="N1917">
        <v>0</v>
      </c>
    </row>
    <row r="1918" spans="1:14" x14ac:dyDescent="0.15">
      <c r="A1918" t="str">
        <f t="shared" si="32"/>
        <v>201952_26_4562342690074</v>
      </c>
      <c r="B1918">
        <v>201952</v>
      </c>
      <c r="C1918">
        <v>26</v>
      </c>
      <c r="D1918" t="s">
        <v>136</v>
      </c>
      <c r="E1918" s="9">
        <v>4562342690074</v>
      </c>
      <c r="F1918">
        <v>0</v>
      </c>
      <c r="G1918">
        <v>0</v>
      </c>
      <c r="H1918" t="s">
        <v>24</v>
      </c>
      <c r="I1918" t="s">
        <v>19</v>
      </c>
      <c r="J1918" t="s">
        <v>329</v>
      </c>
      <c r="K1918">
        <v>20</v>
      </c>
      <c r="L1918">
        <v>7</v>
      </c>
      <c r="M1918">
        <v>0</v>
      </c>
      <c r="N1918">
        <v>0</v>
      </c>
    </row>
    <row r="1919" spans="1:14" x14ac:dyDescent="0.15">
      <c r="A1919" t="str">
        <f t="shared" si="32"/>
        <v>201952_26_4562342690081</v>
      </c>
      <c r="B1919">
        <v>201952</v>
      </c>
      <c r="C1919">
        <v>26</v>
      </c>
      <c r="D1919" t="s">
        <v>136</v>
      </c>
      <c r="E1919" s="9">
        <v>4562342690081</v>
      </c>
      <c r="F1919">
        <v>0</v>
      </c>
      <c r="G1919">
        <v>0</v>
      </c>
      <c r="H1919" t="s">
        <v>25</v>
      </c>
      <c r="I1919" t="s">
        <v>19</v>
      </c>
      <c r="J1919" t="s">
        <v>329</v>
      </c>
      <c r="K1919">
        <v>14</v>
      </c>
      <c r="L1919">
        <v>1</v>
      </c>
      <c r="M1919">
        <v>0</v>
      </c>
      <c r="N1919">
        <v>0</v>
      </c>
    </row>
    <row r="1920" spans="1:14" x14ac:dyDescent="0.15">
      <c r="A1920" t="str">
        <f t="shared" si="32"/>
        <v>201952_126_4562342690029</v>
      </c>
      <c r="B1920">
        <v>201952</v>
      </c>
      <c r="C1920">
        <v>126</v>
      </c>
      <c r="D1920" t="s">
        <v>150</v>
      </c>
      <c r="E1920" s="9">
        <v>4562342690029</v>
      </c>
      <c r="F1920">
        <v>0</v>
      </c>
      <c r="G1920">
        <v>0</v>
      </c>
      <c r="H1920" t="s">
        <v>18</v>
      </c>
      <c r="I1920" t="s">
        <v>19</v>
      </c>
      <c r="J1920" t="s">
        <v>329</v>
      </c>
      <c r="K1920">
        <v>32</v>
      </c>
      <c r="L1920">
        <v>4</v>
      </c>
      <c r="M1920">
        <v>0</v>
      </c>
      <c r="N1920">
        <v>0</v>
      </c>
    </row>
    <row r="1921" spans="1:14" x14ac:dyDescent="0.15">
      <c r="A1921" t="str">
        <f t="shared" si="32"/>
        <v>201952_126_4562342690036</v>
      </c>
      <c r="B1921">
        <v>201952</v>
      </c>
      <c r="C1921">
        <v>126</v>
      </c>
      <c r="D1921" t="s">
        <v>150</v>
      </c>
      <c r="E1921" s="9">
        <v>4562342690036</v>
      </c>
      <c r="F1921">
        <v>0</v>
      </c>
      <c r="G1921">
        <v>0</v>
      </c>
      <c r="H1921" t="s">
        <v>20</v>
      </c>
      <c r="I1921" t="s">
        <v>19</v>
      </c>
      <c r="J1921" t="s">
        <v>329</v>
      </c>
      <c r="K1921">
        <v>19</v>
      </c>
      <c r="L1921">
        <v>1</v>
      </c>
      <c r="M1921">
        <v>0</v>
      </c>
      <c r="N1921">
        <v>0</v>
      </c>
    </row>
    <row r="1922" spans="1:14" x14ac:dyDescent="0.15">
      <c r="A1922" t="str">
        <f t="shared" si="32"/>
        <v>201952_126_4562342690050</v>
      </c>
      <c r="B1922">
        <v>201952</v>
      </c>
      <c r="C1922">
        <v>126</v>
      </c>
      <c r="D1922" t="s">
        <v>150</v>
      </c>
      <c r="E1922" s="9">
        <v>4562342690050</v>
      </c>
      <c r="F1922">
        <v>0</v>
      </c>
      <c r="G1922">
        <v>0</v>
      </c>
      <c r="H1922" t="s">
        <v>22</v>
      </c>
      <c r="I1922" t="s">
        <v>19</v>
      </c>
      <c r="J1922" t="s">
        <v>329</v>
      </c>
      <c r="K1922">
        <v>17</v>
      </c>
      <c r="L1922">
        <v>2</v>
      </c>
      <c r="M1922">
        <v>0</v>
      </c>
      <c r="N1922">
        <v>0</v>
      </c>
    </row>
    <row r="1923" spans="1:14" x14ac:dyDescent="0.15">
      <c r="A1923" t="str">
        <f t="shared" si="32"/>
        <v>201952_126_4562342690043</v>
      </c>
      <c r="B1923">
        <v>201952</v>
      </c>
      <c r="C1923">
        <v>126</v>
      </c>
      <c r="D1923" t="s">
        <v>150</v>
      </c>
      <c r="E1923" s="9">
        <v>4562342690043</v>
      </c>
      <c r="F1923">
        <v>0</v>
      </c>
      <c r="G1923">
        <v>0</v>
      </c>
      <c r="H1923" t="s">
        <v>21</v>
      </c>
      <c r="I1923" t="s">
        <v>19</v>
      </c>
      <c r="J1923" t="s">
        <v>329</v>
      </c>
      <c r="K1923">
        <v>43</v>
      </c>
      <c r="L1923">
        <v>3</v>
      </c>
      <c r="M1923">
        <v>0</v>
      </c>
      <c r="N1923">
        <v>0</v>
      </c>
    </row>
    <row r="1924" spans="1:14" x14ac:dyDescent="0.15">
      <c r="A1924" t="str">
        <f t="shared" si="32"/>
        <v>201952_126_4562342690067</v>
      </c>
      <c r="B1924">
        <v>201952</v>
      </c>
      <c r="C1924">
        <v>126</v>
      </c>
      <c r="D1924" t="s">
        <v>150</v>
      </c>
      <c r="E1924" s="9">
        <v>4562342690067</v>
      </c>
      <c r="F1924">
        <v>0</v>
      </c>
      <c r="G1924">
        <v>0</v>
      </c>
      <c r="H1924" t="s">
        <v>23</v>
      </c>
      <c r="I1924" t="s">
        <v>19</v>
      </c>
      <c r="J1924" t="s">
        <v>329</v>
      </c>
      <c r="K1924">
        <v>48</v>
      </c>
      <c r="L1924">
        <v>1</v>
      </c>
      <c r="M1924">
        <v>0</v>
      </c>
      <c r="N1924">
        <v>0</v>
      </c>
    </row>
    <row r="1925" spans="1:14" x14ac:dyDescent="0.15">
      <c r="A1925" t="str">
        <f t="shared" si="32"/>
        <v>201952_126_4562342690074</v>
      </c>
      <c r="B1925">
        <v>201952</v>
      </c>
      <c r="C1925">
        <v>126</v>
      </c>
      <c r="D1925" t="s">
        <v>150</v>
      </c>
      <c r="E1925" s="9">
        <v>4562342690074</v>
      </c>
      <c r="F1925">
        <v>0</v>
      </c>
      <c r="G1925">
        <v>0</v>
      </c>
      <c r="H1925" t="s">
        <v>24</v>
      </c>
      <c r="I1925" t="s">
        <v>19</v>
      </c>
      <c r="J1925" t="s">
        <v>329</v>
      </c>
      <c r="K1925">
        <v>36</v>
      </c>
      <c r="L1925">
        <v>4</v>
      </c>
      <c r="M1925">
        <v>0</v>
      </c>
      <c r="N1925">
        <v>0</v>
      </c>
    </row>
    <row r="1926" spans="1:14" x14ac:dyDescent="0.15">
      <c r="A1926" t="str">
        <f t="shared" si="32"/>
        <v>201952_126_4562342690081</v>
      </c>
      <c r="B1926">
        <v>201952</v>
      </c>
      <c r="C1926">
        <v>126</v>
      </c>
      <c r="D1926" t="s">
        <v>150</v>
      </c>
      <c r="E1926" s="9">
        <v>4562342690081</v>
      </c>
      <c r="F1926">
        <v>0</v>
      </c>
      <c r="G1926">
        <v>0</v>
      </c>
      <c r="H1926" t="s">
        <v>25</v>
      </c>
      <c r="I1926" t="s">
        <v>19</v>
      </c>
      <c r="J1926" t="s">
        <v>329</v>
      </c>
      <c r="K1926">
        <v>11</v>
      </c>
      <c r="L1926">
        <v>1</v>
      </c>
      <c r="M1926">
        <v>0</v>
      </c>
      <c r="N1926">
        <v>0</v>
      </c>
    </row>
    <row r="1927" spans="1:14" x14ac:dyDescent="0.15">
      <c r="A1927" t="str">
        <f t="shared" si="32"/>
        <v>201952_85_4562342690029</v>
      </c>
      <c r="B1927">
        <v>201952</v>
      </c>
      <c r="C1927">
        <v>85</v>
      </c>
      <c r="D1927" t="s">
        <v>144</v>
      </c>
      <c r="E1927" s="9">
        <v>4562342690029</v>
      </c>
      <c r="F1927">
        <v>0</v>
      </c>
      <c r="G1927">
        <v>0</v>
      </c>
      <c r="H1927" t="s">
        <v>18</v>
      </c>
      <c r="I1927" t="s">
        <v>19</v>
      </c>
      <c r="J1927" t="s">
        <v>329</v>
      </c>
      <c r="K1927">
        <v>30</v>
      </c>
      <c r="L1927">
        <v>5</v>
      </c>
      <c r="M1927">
        <v>0</v>
      </c>
      <c r="N1927">
        <v>0</v>
      </c>
    </row>
    <row r="1928" spans="1:14" x14ac:dyDescent="0.15">
      <c r="A1928" t="str">
        <f t="shared" si="32"/>
        <v>201952_85_4562342690036</v>
      </c>
      <c r="B1928">
        <v>201952</v>
      </c>
      <c r="C1928">
        <v>85</v>
      </c>
      <c r="D1928" t="s">
        <v>144</v>
      </c>
      <c r="E1928" s="9">
        <v>4562342690036</v>
      </c>
      <c r="F1928">
        <v>0</v>
      </c>
      <c r="G1928">
        <v>0</v>
      </c>
      <c r="H1928" t="s">
        <v>20</v>
      </c>
      <c r="I1928" t="s">
        <v>19</v>
      </c>
      <c r="J1928" t="s">
        <v>329</v>
      </c>
      <c r="K1928">
        <v>17</v>
      </c>
      <c r="L1928">
        <v>2</v>
      </c>
      <c r="M1928">
        <v>0</v>
      </c>
      <c r="N1928">
        <v>0</v>
      </c>
    </row>
    <row r="1929" spans="1:14" x14ac:dyDescent="0.15">
      <c r="A1929" t="str">
        <f t="shared" si="32"/>
        <v>201952_85_4562342690050</v>
      </c>
      <c r="B1929">
        <v>201952</v>
      </c>
      <c r="C1929">
        <v>85</v>
      </c>
      <c r="D1929" t="s">
        <v>144</v>
      </c>
      <c r="E1929" s="9">
        <v>4562342690050</v>
      </c>
      <c r="F1929">
        <v>0</v>
      </c>
      <c r="G1929">
        <v>0</v>
      </c>
      <c r="H1929" t="s">
        <v>22</v>
      </c>
      <c r="I1929" t="s">
        <v>19</v>
      </c>
      <c r="J1929" t="s">
        <v>329</v>
      </c>
      <c r="K1929">
        <v>15</v>
      </c>
      <c r="L1929">
        <v>4</v>
      </c>
      <c r="M1929">
        <v>0</v>
      </c>
      <c r="N1929">
        <v>0</v>
      </c>
    </row>
    <row r="1930" spans="1:14" x14ac:dyDescent="0.15">
      <c r="A1930" t="str">
        <f t="shared" si="32"/>
        <v>201952_85_4562342690043</v>
      </c>
      <c r="B1930">
        <v>201952</v>
      </c>
      <c r="C1930">
        <v>85</v>
      </c>
      <c r="D1930" t="s">
        <v>144</v>
      </c>
      <c r="E1930" s="9">
        <v>4562342690043</v>
      </c>
      <c r="F1930">
        <v>0</v>
      </c>
      <c r="G1930">
        <v>0</v>
      </c>
      <c r="H1930" t="s">
        <v>21</v>
      </c>
      <c r="I1930" t="s">
        <v>19</v>
      </c>
      <c r="J1930" t="s">
        <v>329</v>
      </c>
      <c r="K1930">
        <v>45</v>
      </c>
      <c r="L1930">
        <v>5</v>
      </c>
      <c r="M1930">
        <v>0</v>
      </c>
      <c r="N1930">
        <v>0</v>
      </c>
    </row>
    <row r="1931" spans="1:14" x14ac:dyDescent="0.15">
      <c r="A1931" t="str">
        <f t="shared" si="32"/>
        <v>201952_85_4562342690067</v>
      </c>
      <c r="B1931">
        <v>201952</v>
      </c>
      <c r="C1931">
        <v>85</v>
      </c>
      <c r="D1931" t="s">
        <v>144</v>
      </c>
      <c r="E1931" s="9">
        <v>4562342690067</v>
      </c>
      <c r="F1931">
        <v>0</v>
      </c>
      <c r="G1931">
        <v>0</v>
      </c>
      <c r="H1931" t="s">
        <v>23</v>
      </c>
      <c r="I1931" t="s">
        <v>19</v>
      </c>
      <c r="J1931" t="s">
        <v>329</v>
      </c>
      <c r="K1931">
        <v>44</v>
      </c>
      <c r="L1931">
        <v>3</v>
      </c>
      <c r="M1931">
        <v>0</v>
      </c>
      <c r="N1931">
        <v>0</v>
      </c>
    </row>
    <row r="1932" spans="1:14" x14ac:dyDescent="0.15">
      <c r="A1932" t="str">
        <f t="shared" si="32"/>
        <v>201952_85_4562342690074</v>
      </c>
      <c r="B1932">
        <v>201952</v>
      </c>
      <c r="C1932">
        <v>85</v>
      </c>
      <c r="D1932" t="s">
        <v>144</v>
      </c>
      <c r="E1932" s="9">
        <v>4562342690074</v>
      </c>
      <c r="F1932">
        <v>0</v>
      </c>
      <c r="G1932">
        <v>0</v>
      </c>
      <c r="H1932" t="s">
        <v>24</v>
      </c>
      <c r="I1932" t="s">
        <v>19</v>
      </c>
      <c r="J1932" t="s">
        <v>329</v>
      </c>
      <c r="K1932">
        <v>37</v>
      </c>
      <c r="L1932">
        <v>10</v>
      </c>
      <c r="M1932">
        <v>0</v>
      </c>
      <c r="N1932">
        <v>0</v>
      </c>
    </row>
    <row r="1933" spans="1:14" x14ac:dyDescent="0.15">
      <c r="A1933" t="str">
        <f t="shared" si="32"/>
        <v>201952_85_4562342690081</v>
      </c>
      <c r="B1933">
        <v>201952</v>
      </c>
      <c r="C1933">
        <v>85</v>
      </c>
      <c r="D1933" t="s">
        <v>144</v>
      </c>
      <c r="E1933" s="9">
        <v>4562342690081</v>
      </c>
      <c r="F1933">
        <v>0</v>
      </c>
      <c r="G1933">
        <v>0</v>
      </c>
      <c r="H1933" t="s">
        <v>25</v>
      </c>
      <c r="I1933" t="s">
        <v>19</v>
      </c>
      <c r="J1933" t="s">
        <v>329</v>
      </c>
      <c r="K1933">
        <v>13</v>
      </c>
      <c r="L1933">
        <v>3</v>
      </c>
      <c r="M1933">
        <v>0</v>
      </c>
      <c r="N1933">
        <v>0</v>
      </c>
    </row>
    <row r="1934" spans="1:14" x14ac:dyDescent="0.15">
      <c r="A1934" t="str">
        <f t="shared" si="32"/>
        <v>201952_74_4562342690029</v>
      </c>
      <c r="B1934">
        <v>201952</v>
      </c>
      <c r="C1934">
        <v>74</v>
      </c>
      <c r="D1934" t="s">
        <v>143</v>
      </c>
      <c r="E1934" s="9">
        <v>4562342690029</v>
      </c>
      <c r="F1934">
        <v>0</v>
      </c>
      <c r="G1934">
        <v>0</v>
      </c>
      <c r="H1934" t="s">
        <v>18</v>
      </c>
      <c r="I1934" t="s">
        <v>19</v>
      </c>
      <c r="J1934" t="s">
        <v>329</v>
      </c>
      <c r="K1934">
        <v>34</v>
      </c>
      <c r="L1934">
        <v>2</v>
      </c>
      <c r="M1934">
        <v>0</v>
      </c>
      <c r="N1934">
        <v>0</v>
      </c>
    </row>
    <row r="1935" spans="1:14" x14ac:dyDescent="0.15">
      <c r="A1935" t="str">
        <f t="shared" si="32"/>
        <v>201952_74_4562342690036</v>
      </c>
      <c r="B1935">
        <v>201952</v>
      </c>
      <c r="C1935">
        <v>74</v>
      </c>
      <c r="D1935" t="s">
        <v>143</v>
      </c>
      <c r="E1935" s="9">
        <v>4562342690036</v>
      </c>
      <c r="F1935">
        <v>0</v>
      </c>
      <c r="G1935">
        <v>0</v>
      </c>
      <c r="H1935" t="s">
        <v>20</v>
      </c>
      <c r="I1935" t="s">
        <v>19</v>
      </c>
      <c r="J1935" t="s">
        <v>329</v>
      </c>
      <c r="K1935">
        <v>17</v>
      </c>
      <c r="L1935">
        <v>2</v>
      </c>
      <c r="M1935">
        <v>0</v>
      </c>
      <c r="N1935">
        <v>0</v>
      </c>
    </row>
    <row r="1936" spans="1:14" x14ac:dyDescent="0.15">
      <c r="A1936" t="str">
        <f t="shared" si="32"/>
        <v>201952_74_4562342690050</v>
      </c>
      <c r="B1936">
        <v>201952</v>
      </c>
      <c r="C1936">
        <v>74</v>
      </c>
      <c r="D1936" t="s">
        <v>143</v>
      </c>
      <c r="E1936" s="9">
        <v>4562342690050</v>
      </c>
      <c r="F1936">
        <v>0</v>
      </c>
      <c r="G1936">
        <v>0</v>
      </c>
      <c r="H1936" t="s">
        <v>22</v>
      </c>
      <c r="I1936" t="s">
        <v>19</v>
      </c>
      <c r="J1936" t="s">
        <v>329</v>
      </c>
      <c r="K1936">
        <v>17</v>
      </c>
      <c r="L1936">
        <v>0</v>
      </c>
      <c r="M1936">
        <v>0</v>
      </c>
      <c r="N1936">
        <v>0</v>
      </c>
    </row>
    <row r="1937" spans="1:14" x14ac:dyDescent="0.15">
      <c r="A1937" t="str">
        <f t="shared" si="32"/>
        <v>201952_74_4562342690043</v>
      </c>
      <c r="B1937">
        <v>201952</v>
      </c>
      <c r="C1937">
        <v>74</v>
      </c>
      <c r="D1937" t="s">
        <v>143</v>
      </c>
      <c r="E1937" s="9">
        <v>4562342690043</v>
      </c>
      <c r="F1937">
        <v>0</v>
      </c>
      <c r="G1937">
        <v>0</v>
      </c>
      <c r="H1937" t="s">
        <v>21</v>
      </c>
      <c r="I1937" t="s">
        <v>19</v>
      </c>
      <c r="J1937" t="s">
        <v>329</v>
      </c>
      <c r="K1937">
        <v>46</v>
      </c>
      <c r="L1937">
        <v>2</v>
      </c>
      <c r="M1937">
        <v>0</v>
      </c>
      <c r="N1937">
        <v>0</v>
      </c>
    </row>
    <row r="1938" spans="1:14" x14ac:dyDescent="0.15">
      <c r="A1938" t="str">
        <f t="shared" si="32"/>
        <v>201952_74_4562342690067</v>
      </c>
      <c r="B1938">
        <v>201952</v>
      </c>
      <c r="C1938">
        <v>74</v>
      </c>
      <c r="D1938" t="s">
        <v>143</v>
      </c>
      <c r="E1938" s="9">
        <v>4562342690067</v>
      </c>
      <c r="F1938">
        <v>0</v>
      </c>
      <c r="G1938">
        <v>0</v>
      </c>
      <c r="H1938" t="s">
        <v>23</v>
      </c>
      <c r="I1938" t="s">
        <v>19</v>
      </c>
      <c r="J1938" t="s">
        <v>329</v>
      </c>
      <c r="K1938">
        <v>46</v>
      </c>
      <c r="L1938">
        <v>2</v>
      </c>
      <c r="M1938">
        <v>0</v>
      </c>
      <c r="N1938">
        <v>0</v>
      </c>
    </row>
    <row r="1939" spans="1:14" x14ac:dyDescent="0.15">
      <c r="A1939" t="str">
        <f t="shared" si="32"/>
        <v>201952_74_4562342690074</v>
      </c>
      <c r="B1939">
        <v>201952</v>
      </c>
      <c r="C1939">
        <v>74</v>
      </c>
      <c r="D1939" t="s">
        <v>143</v>
      </c>
      <c r="E1939" s="9">
        <v>4562342690074</v>
      </c>
      <c r="F1939">
        <v>0</v>
      </c>
      <c r="G1939">
        <v>0</v>
      </c>
      <c r="H1939" t="s">
        <v>24</v>
      </c>
      <c r="I1939" t="s">
        <v>19</v>
      </c>
      <c r="J1939" t="s">
        <v>329</v>
      </c>
      <c r="K1939">
        <v>45</v>
      </c>
      <c r="L1939">
        <v>2</v>
      </c>
      <c r="M1939">
        <v>0</v>
      </c>
      <c r="N1939">
        <v>0</v>
      </c>
    </row>
    <row r="1940" spans="1:14" x14ac:dyDescent="0.15">
      <c r="A1940" t="str">
        <f t="shared" si="32"/>
        <v>201952_74_4562342690081</v>
      </c>
      <c r="B1940">
        <v>201952</v>
      </c>
      <c r="C1940">
        <v>74</v>
      </c>
      <c r="D1940" t="s">
        <v>143</v>
      </c>
      <c r="E1940" s="9">
        <v>4562342690081</v>
      </c>
      <c r="F1940">
        <v>0</v>
      </c>
      <c r="G1940">
        <v>0</v>
      </c>
      <c r="H1940" t="s">
        <v>25</v>
      </c>
      <c r="I1940" t="s">
        <v>19</v>
      </c>
      <c r="J1940" t="s">
        <v>329</v>
      </c>
      <c r="K1940">
        <v>16</v>
      </c>
      <c r="L1940">
        <v>2</v>
      </c>
      <c r="M1940">
        <v>0</v>
      </c>
      <c r="N1940">
        <v>0</v>
      </c>
    </row>
    <row r="1941" spans="1:14" x14ac:dyDescent="0.15">
      <c r="A1941" t="str">
        <f t="shared" si="32"/>
        <v>201952_238_4562342690029</v>
      </c>
      <c r="B1941">
        <v>201952</v>
      </c>
      <c r="C1941">
        <v>238</v>
      </c>
      <c r="D1941" t="s">
        <v>156</v>
      </c>
      <c r="E1941" s="9">
        <v>4562342690029</v>
      </c>
      <c r="F1941">
        <v>0</v>
      </c>
      <c r="G1941">
        <v>0</v>
      </c>
      <c r="H1941" t="s">
        <v>18</v>
      </c>
      <c r="I1941" t="s">
        <v>19</v>
      </c>
      <c r="J1941" t="s">
        <v>329</v>
      </c>
      <c r="K1941">
        <v>33</v>
      </c>
      <c r="L1941">
        <v>1</v>
      </c>
      <c r="M1941">
        <v>0</v>
      </c>
      <c r="N1941">
        <v>0</v>
      </c>
    </row>
    <row r="1942" spans="1:14" x14ac:dyDescent="0.15">
      <c r="A1942" t="str">
        <f t="shared" si="32"/>
        <v>201952_238_4562342690036</v>
      </c>
      <c r="B1942">
        <v>201952</v>
      </c>
      <c r="C1942">
        <v>238</v>
      </c>
      <c r="D1942" t="s">
        <v>156</v>
      </c>
      <c r="E1942" s="9">
        <v>4562342690036</v>
      </c>
      <c r="F1942">
        <v>0</v>
      </c>
      <c r="G1942">
        <v>0</v>
      </c>
      <c r="H1942" t="s">
        <v>20</v>
      </c>
      <c r="I1942" t="s">
        <v>19</v>
      </c>
      <c r="J1942" t="s">
        <v>329</v>
      </c>
      <c r="K1942">
        <v>17</v>
      </c>
      <c r="L1942">
        <v>0</v>
      </c>
      <c r="M1942">
        <v>0</v>
      </c>
      <c r="N1942">
        <v>0</v>
      </c>
    </row>
    <row r="1943" spans="1:14" x14ac:dyDescent="0.15">
      <c r="A1943" t="str">
        <f t="shared" si="32"/>
        <v>201952_238_4562342690050</v>
      </c>
      <c r="B1943">
        <v>201952</v>
      </c>
      <c r="C1943">
        <v>238</v>
      </c>
      <c r="D1943" t="s">
        <v>156</v>
      </c>
      <c r="E1943" s="9">
        <v>4562342690050</v>
      </c>
      <c r="F1943">
        <v>0</v>
      </c>
      <c r="G1943">
        <v>0</v>
      </c>
      <c r="H1943" t="s">
        <v>22</v>
      </c>
      <c r="I1943" t="s">
        <v>19</v>
      </c>
      <c r="J1943" t="s">
        <v>329</v>
      </c>
      <c r="K1943">
        <v>13</v>
      </c>
      <c r="L1943">
        <v>1</v>
      </c>
      <c r="M1943">
        <v>0</v>
      </c>
      <c r="N1943">
        <v>0</v>
      </c>
    </row>
    <row r="1944" spans="1:14" x14ac:dyDescent="0.15">
      <c r="A1944" t="str">
        <f t="shared" si="32"/>
        <v>201952_238_4562342690043</v>
      </c>
      <c r="B1944">
        <v>201952</v>
      </c>
      <c r="C1944">
        <v>238</v>
      </c>
      <c r="D1944" t="s">
        <v>156</v>
      </c>
      <c r="E1944" s="9">
        <v>4562342690043</v>
      </c>
      <c r="F1944">
        <v>0</v>
      </c>
      <c r="G1944">
        <v>0</v>
      </c>
      <c r="H1944" t="s">
        <v>21</v>
      </c>
      <c r="I1944" t="s">
        <v>19</v>
      </c>
      <c r="J1944" t="s">
        <v>329</v>
      </c>
      <c r="K1944">
        <v>38</v>
      </c>
      <c r="L1944">
        <v>5</v>
      </c>
      <c r="M1944">
        <v>0</v>
      </c>
      <c r="N1944">
        <v>0</v>
      </c>
    </row>
    <row r="1945" spans="1:14" x14ac:dyDescent="0.15">
      <c r="A1945" t="str">
        <f t="shared" ref="A1945:A2008" si="33">B1945&amp;"_"&amp;C1945&amp;"_"&amp;E1945</f>
        <v>201952_238_4562342690067</v>
      </c>
      <c r="B1945">
        <v>201952</v>
      </c>
      <c r="C1945">
        <v>238</v>
      </c>
      <c r="D1945" t="s">
        <v>156</v>
      </c>
      <c r="E1945" s="9">
        <v>4562342690067</v>
      </c>
      <c r="F1945">
        <v>0</v>
      </c>
      <c r="G1945">
        <v>0</v>
      </c>
      <c r="H1945" t="s">
        <v>23</v>
      </c>
      <c r="I1945" t="s">
        <v>19</v>
      </c>
      <c r="J1945" t="s">
        <v>329</v>
      </c>
      <c r="K1945">
        <v>42</v>
      </c>
      <c r="L1945">
        <v>1</v>
      </c>
      <c r="M1945">
        <v>0</v>
      </c>
      <c r="N1945">
        <v>0</v>
      </c>
    </row>
    <row r="1946" spans="1:14" x14ac:dyDescent="0.15">
      <c r="A1946" t="str">
        <f t="shared" si="33"/>
        <v>201952_238_4562342690074</v>
      </c>
      <c r="B1946">
        <v>201952</v>
      </c>
      <c r="C1946">
        <v>238</v>
      </c>
      <c r="D1946" t="s">
        <v>156</v>
      </c>
      <c r="E1946" s="9">
        <v>4562342690074</v>
      </c>
      <c r="F1946">
        <v>0</v>
      </c>
      <c r="G1946">
        <v>0</v>
      </c>
      <c r="H1946" t="s">
        <v>24</v>
      </c>
      <c r="I1946" t="s">
        <v>19</v>
      </c>
      <c r="J1946" t="s">
        <v>329</v>
      </c>
      <c r="K1946">
        <v>44</v>
      </c>
      <c r="L1946">
        <v>2</v>
      </c>
      <c r="M1946">
        <v>0</v>
      </c>
      <c r="N1946">
        <v>0</v>
      </c>
    </row>
    <row r="1947" spans="1:14" x14ac:dyDescent="0.15">
      <c r="A1947" t="str">
        <f t="shared" si="33"/>
        <v>201952_238_4562342690081</v>
      </c>
      <c r="B1947">
        <v>201952</v>
      </c>
      <c r="C1947">
        <v>238</v>
      </c>
      <c r="D1947" t="s">
        <v>156</v>
      </c>
      <c r="E1947" s="9">
        <v>4562342690081</v>
      </c>
      <c r="F1947">
        <v>0</v>
      </c>
      <c r="G1947">
        <v>0</v>
      </c>
      <c r="H1947" t="s">
        <v>25</v>
      </c>
      <c r="I1947" t="s">
        <v>19</v>
      </c>
      <c r="J1947" t="s">
        <v>329</v>
      </c>
      <c r="K1947">
        <v>19</v>
      </c>
      <c r="L1947">
        <v>1</v>
      </c>
      <c r="M1947">
        <v>0</v>
      </c>
      <c r="N1947">
        <v>0</v>
      </c>
    </row>
    <row r="1948" spans="1:14" x14ac:dyDescent="0.15">
      <c r="A1948" t="str">
        <f t="shared" si="33"/>
        <v>201952_298_4562342690029</v>
      </c>
      <c r="B1948">
        <v>201952</v>
      </c>
      <c r="C1948">
        <v>298</v>
      </c>
      <c r="D1948" t="s">
        <v>160</v>
      </c>
      <c r="E1948" s="9">
        <v>4562342690029</v>
      </c>
      <c r="F1948">
        <v>0</v>
      </c>
      <c r="G1948">
        <v>0</v>
      </c>
      <c r="H1948" t="s">
        <v>18</v>
      </c>
      <c r="I1948" t="s">
        <v>19</v>
      </c>
      <c r="J1948" t="s">
        <v>329</v>
      </c>
      <c r="K1948">
        <v>32</v>
      </c>
      <c r="L1948">
        <v>1</v>
      </c>
      <c r="M1948">
        <v>0</v>
      </c>
      <c r="N1948">
        <v>0</v>
      </c>
    </row>
    <row r="1949" spans="1:14" x14ac:dyDescent="0.15">
      <c r="A1949" t="str">
        <f t="shared" si="33"/>
        <v>201952_298_4562342690036</v>
      </c>
      <c r="B1949">
        <v>201952</v>
      </c>
      <c r="C1949">
        <v>298</v>
      </c>
      <c r="D1949" t="s">
        <v>160</v>
      </c>
      <c r="E1949" s="9">
        <v>4562342690036</v>
      </c>
      <c r="F1949">
        <v>0</v>
      </c>
      <c r="G1949">
        <v>0</v>
      </c>
      <c r="H1949" t="s">
        <v>20</v>
      </c>
      <c r="I1949" t="s">
        <v>19</v>
      </c>
      <c r="J1949" t="s">
        <v>329</v>
      </c>
      <c r="K1949">
        <v>16</v>
      </c>
      <c r="L1949">
        <v>1</v>
      </c>
      <c r="M1949">
        <v>0</v>
      </c>
      <c r="N1949">
        <v>0</v>
      </c>
    </row>
    <row r="1950" spans="1:14" x14ac:dyDescent="0.15">
      <c r="A1950" t="str">
        <f t="shared" si="33"/>
        <v>201952_298_4562342690050</v>
      </c>
      <c r="B1950">
        <v>201952</v>
      </c>
      <c r="C1950">
        <v>298</v>
      </c>
      <c r="D1950" t="s">
        <v>160</v>
      </c>
      <c r="E1950" s="9">
        <v>4562342690050</v>
      </c>
      <c r="F1950">
        <v>0</v>
      </c>
      <c r="G1950">
        <v>0</v>
      </c>
      <c r="H1950" t="s">
        <v>22</v>
      </c>
      <c r="I1950" t="s">
        <v>19</v>
      </c>
      <c r="J1950" t="s">
        <v>329</v>
      </c>
      <c r="K1950">
        <v>18</v>
      </c>
      <c r="L1950">
        <v>1</v>
      </c>
      <c r="M1950">
        <v>0</v>
      </c>
      <c r="N1950">
        <v>0</v>
      </c>
    </row>
    <row r="1951" spans="1:14" x14ac:dyDescent="0.15">
      <c r="A1951" t="str">
        <f t="shared" si="33"/>
        <v>201952_298_4562342690043</v>
      </c>
      <c r="B1951">
        <v>201952</v>
      </c>
      <c r="C1951">
        <v>298</v>
      </c>
      <c r="D1951" t="s">
        <v>160</v>
      </c>
      <c r="E1951" s="9">
        <v>4562342690043</v>
      </c>
      <c r="F1951">
        <v>0</v>
      </c>
      <c r="G1951">
        <v>0</v>
      </c>
      <c r="H1951" t="s">
        <v>21</v>
      </c>
      <c r="I1951" t="s">
        <v>19</v>
      </c>
      <c r="J1951" t="s">
        <v>329</v>
      </c>
      <c r="K1951">
        <v>42</v>
      </c>
      <c r="L1951">
        <v>4</v>
      </c>
      <c r="M1951">
        <v>0</v>
      </c>
      <c r="N1951">
        <v>0</v>
      </c>
    </row>
    <row r="1952" spans="1:14" x14ac:dyDescent="0.15">
      <c r="A1952" t="str">
        <f t="shared" si="33"/>
        <v>201952_298_4562342690067</v>
      </c>
      <c r="B1952">
        <v>201952</v>
      </c>
      <c r="C1952">
        <v>298</v>
      </c>
      <c r="D1952" t="s">
        <v>160</v>
      </c>
      <c r="E1952" s="9">
        <v>4562342690067</v>
      </c>
      <c r="F1952">
        <v>0</v>
      </c>
      <c r="G1952">
        <v>0</v>
      </c>
      <c r="H1952" t="s">
        <v>23</v>
      </c>
      <c r="I1952" t="s">
        <v>19</v>
      </c>
      <c r="J1952" t="s">
        <v>329</v>
      </c>
      <c r="K1952">
        <v>47</v>
      </c>
      <c r="L1952">
        <v>1</v>
      </c>
      <c r="M1952">
        <v>0</v>
      </c>
      <c r="N1952">
        <v>0</v>
      </c>
    </row>
    <row r="1953" spans="1:14" x14ac:dyDescent="0.15">
      <c r="A1953" t="str">
        <f t="shared" si="33"/>
        <v>201952_298_4562342690074</v>
      </c>
      <c r="B1953">
        <v>201952</v>
      </c>
      <c r="C1953">
        <v>298</v>
      </c>
      <c r="D1953" t="s">
        <v>160</v>
      </c>
      <c r="E1953" s="9">
        <v>4562342690074</v>
      </c>
      <c r="F1953">
        <v>0</v>
      </c>
      <c r="G1953">
        <v>0</v>
      </c>
      <c r="H1953" t="s">
        <v>24</v>
      </c>
      <c r="I1953" t="s">
        <v>19</v>
      </c>
      <c r="J1953" t="s">
        <v>329</v>
      </c>
      <c r="K1953">
        <v>33</v>
      </c>
      <c r="L1953">
        <v>6</v>
      </c>
      <c r="M1953">
        <v>0</v>
      </c>
      <c r="N1953">
        <v>0</v>
      </c>
    </row>
    <row r="1954" spans="1:14" x14ac:dyDescent="0.15">
      <c r="A1954" t="str">
        <f t="shared" si="33"/>
        <v>201952_298_4562342690081</v>
      </c>
      <c r="B1954">
        <v>201952</v>
      </c>
      <c r="C1954">
        <v>298</v>
      </c>
      <c r="D1954" t="s">
        <v>160</v>
      </c>
      <c r="E1954" s="9">
        <v>4562342690081</v>
      </c>
      <c r="F1954">
        <v>0</v>
      </c>
      <c r="G1954">
        <v>0</v>
      </c>
      <c r="H1954" t="s">
        <v>25</v>
      </c>
      <c r="I1954" t="s">
        <v>19</v>
      </c>
      <c r="J1954" t="s">
        <v>329</v>
      </c>
      <c r="K1954">
        <v>16</v>
      </c>
      <c r="L1954">
        <v>2</v>
      </c>
      <c r="M1954">
        <v>0</v>
      </c>
      <c r="N1954">
        <v>0</v>
      </c>
    </row>
    <row r="1955" spans="1:14" x14ac:dyDescent="0.15">
      <c r="A1955" t="str">
        <f t="shared" si="33"/>
        <v>201952_390_4562342690029</v>
      </c>
      <c r="B1955">
        <v>201952</v>
      </c>
      <c r="C1955">
        <v>390</v>
      </c>
      <c r="D1955" t="s">
        <v>173</v>
      </c>
      <c r="E1955" s="9">
        <v>4562342690029</v>
      </c>
      <c r="F1955">
        <v>0</v>
      </c>
      <c r="G1955">
        <v>0</v>
      </c>
      <c r="H1955" t="s">
        <v>18</v>
      </c>
      <c r="I1955" t="s">
        <v>19</v>
      </c>
      <c r="J1955" t="s">
        <v>329</v>
      </c>
      <c r="K1955">
        <v>11</v>
      </c>
      <c r="L1955">
        <v>5</v>
      </c>
      <c r="M1955">
        <v>0</v>
      </c>
      <c r="N1955">
        <v>0</v>
      </c>
    </row>
    <row r="1956" spans="1:14" x14ac:dyDescent="0.15">
      <c r="A1956" t="str">
        <f t="shared" si="33"/>
        <v>201952_390_4562342690036</v>
      </c>
      <c r="B1956">
        <v>201952</v>
      </c>
      <c r="C1956">
        <v>390</v>
      </c>
      <c r="D1956" t="s">
        <v>173</v>
      </c>
      <c r="E1956" s="9">
        <v>4562342690036</v>
      </c>
      <c r="F1956">
        <v>0</v>
      </c>
      <c r="G1956">
        <v>0</v>
      </c>
      <c r="H1956" t="s">
        <v>20</v>
      </c>
      <c r="I1956" t="s">
        <v>19</v>
      </c>
      <c r="J1956" t="s">
        <v>329</v>
      </c>
      <c r="K1956">
        <v>7</v>
      </c>
      <c r="L1956">
        <v>2</v>
      </c>
      <c r="M1956">
        <v>0</v>
      </c>
      <c r="N1956">
        <v>0</v>
      </c>
    </row>
    <row r="1957" spans="1:14" x14ac:dyDescent="0.15">
      <c r="A1957" t="str">
        <f t="shared" si="33"/>
        <v>201952_390_4562342690050</v>
      </c>
      <c r="B1957">
        <v>201952</v>
      </c>
      <c r="C1957">
        <v>390</v>
      </c>
      <c r="D1957" t="s">
        <v>173</v>
      </c>
      <c r="E1957" s="9">
        <v>4562342690050</v>
      </c>
      <c r="F1957">
        <v>0</v>
      </c>
      <c r="G1957">
        <v>0</v>
      </c>
      <c r="H1957" t="s">
        <v>22</v>
      </c>
      <c r="I1957" t="s">
        <v>19</v>
      </c>
      <c r="J1957" t="s">
        <v>329</v>
      </c>
      <c r="K1957">
        <v>8</v>
      </c>
      <c r="L1957">
        <v>1</v>
      </c>
      <c r="M1957">
        <v>0</v>
      </c>
      <c r="N1957">
        <v>0</v>
      </c>
    </row>
    <row r="1958" spans="1:14" x14ac:dyDescent="0.15">
      <c r="A1958" t="str">
        <f t="shared" si="33"/>
        <v>201952_390_4562342690043</v>
      </c>
      <c r="B1958">
        <v>201952</v>
      </c>
      <c r="C1958">
        <v>390</v>
      </c>
      <c r="D1958" t="s">
        <v>173</v>
      </c>
      <c r="E1958" s="9">
        <v>4562342690043</v>
      </c>
      <c r="F1958">
        <v>0</v>
      </c>
      <c r="G1958">
        <v>0</v>
      </c>
      <c r="H1958" t="s">
        <v>21</v>
      </c>
      <c r="I1958" t="s">
        <v>19</v>
      </c>
      <c r="J1958" t="s">
        <v>329</v>
      </c>
      <c r="K1958">
        <v>26</v>
      </c>
      <c r="L1958">
        <v>3</v>
      </c>
      <c r="M1958">
        <v>0</v>
      </c>
      <c r="N1958">
        <v>0</v>
      </c>
    </row>
    <row r="1959" spans="1:14" x14ac:dyDescent="0.15">
      <c r="A1959" t="str">
        <f t="shared" si="33"/>
        <v>201952_390_4562342690067</v>
      </c>
      <c r="B1959">
        <v>201952</v>
      </c>
      <c r="C1959">
        <v>390</v>
      </c>
      <c r="D1959" t="s">
        <v>173</v>
      </c>
      <c r="E1959" s="9">
        <v>4562342690067</v>
      </c>
      <c r="F1959">
        <v>0</v>
      </c>
      <c r="G1959">
        <v>0</v>
      </c>
      <c r="H1959" t="s">
        <v>23</v>
      </c>
      <c r="I1959" t="s">
        <v>19</v>
      </c>
      <c r="J1959" t="s">
        <v>329</v>
      </c>
      <c r="K1959">
        <v>39</v>
      </c>
      <c r="L1959">
        <v>1</v>
      </c>
      <c r="M1959">
        <v>0</v>
      </c>
      <c r="N1959">
        <v>0</v>
      </c>
    </row>
    <row r="1960" spans="1:14" x14ac:dyDescent="0.15">
      <c r="A1960" t="str">
        <f t="shared" si="33"/>
        <v>201952_390_4562342690074</v>
      </c>
      <c r="B1960">
        <v>201952</v>
      </c>
      <c r="C1960">
        <v>390</v>
      </c>
      <c r="D1960" t="s">
        <v>173</v>
      </c>
      <c r="E1960" s="9">
        <v>4562342690074</v>
      </c>
      <c r="F1960">
        <v>0</v>
      </c>
      <c r="G1960">
        <v>0</v>
      </c>
      <c r="H1960" t="s">
        <v>24</v>
      </c>
      <c r="I1960" t="s">
        <v>19</v>
      </c>
      <c r="J1960" t="s">
        <v>329</v>
      </c>
      <c r="K1960">
        <v>31</v>
      </c>
      <c r="L1960">
        <v>7</v>
      </c>
      <c r="M1960">
        <v>0</v>
      </c>
      <c r="N1960">
        <v>0</v>
      </c>
    </row>
    <row r="1961" spans="1:14" x14ac:dyDescent="0.15">
      <c r="A1961" t="str">
        <f t="shared" si="33"/>
        <v>201952_390_4562342690081</v>
      </c>
      <c r="B1961">
        <v>201952</v>
      </c>
      <c r="C1961">
        <v>390</v>
      </c>
      <c r="D1961" t="s">
        <v>173</v>
      </c>
      <c r="E1961" s="9">
        <v>4562342690081</v>
      </c>
      <c r="F1961">
        <v>0</v>
      </c>
      <c r="G1961">
        <v>0</v>
      </c>
      <c r="H1961" t="s">
        <v>25</v>
      </c>
      <c r="I1961" t="s">
        <v>19</v>
      </c>
      <c r="J1961" t="s">
        <v>329</v>
      </c>
      <c r="K1961">
        <v>11</v>
      </c>
      <c r="L1961">
        <v>3</v>
      </c>
      <c r="M1961">
        <v>0</v>
      </c>
      <c r="N1961">
        <v>0</v>
      </c>
    </row>
    <row r="1962" spans="1:14" x14ac:dyDescent="0.15">
      <c r="A1962" t="str">
        <f t="shared" si="33"/>
        <v>201952_440_4562342690029</v>
      </c>
      <c r="B1962">
        <v>201952</v>
      </c>
      <c r="C1962">
        <v>440</v>
      </c>
      <c r="D1962" t="s">
        <v>175</v>
      </c>
      <c r="E1962" s="9">
        <v>4562342690029</v>
      </c>
      <c r="F1962">
        <v>0</v>
      </c>
      <c r="G1962">
        <v>0</v>
      </c>
      <c r="H1962" t="s">
        <v>18</v>
      </c>
      <c r="I1962" t="s">
        <v>19</v>
      </c>
      <c r="J1962" t="s">
        <v>329</v>
      </c>
      <c r="K1962">
        <v>30</v>
      </c>
      <c r="L1962">
        <v>6</v>
      </c>
      <c r="M1962">
        <v>0</v>
      </c>
      <c r="N1962">
        <v>0</v>
      </c>
    </row>
    <row r="1963" spans="1:14" x14ac:dyDescent="0.15">
      <c r="A1963" t="str">
        <f t="shared" si="33"/>
        <v>201952_440_4562342690036</v>
      </c>
      <c r="B1963">
        <v>201952</v>
      </c>
      <c r="C1963">
        <v>440</v>
      </c>
      <c r="D1963" t="s">
        <v>175</v>
      </c>
      <c r="E1963" s="9">
        <v>4562342690036</v>
      </c>
      <c r="F1963">
        <v>0</v>
      </c>
      <c r="G1963">
        <v>0</v>
      </c>
      <c r="H1963" t="s">
        <v>20</v>
      </c>
      <c r="I1963" t="s">
        <v>19</v>
      </c>
      <c r="J1963" t="s">
        <v>329</v>
      </c>
      <c r="K1963">
        <v>6</v>
      </c>
      <c r="L1963">
        <v>1</v>
      </c>
      <c r="M1963">
        <v>0</v>
      </c>
      <c r="N1963">
        <v>0</v>
      </c>
    </row>
    <row r="1964" spans="1:14" x14ac:dyDescent="0.15">
      <c r="A1964" t="str">
        <f t="shared" si="33"/>
        <v>201952_440_4562342690050</v>
      </c>
      <c r="B1964">
        <v>201952</v>
      </c>
      <c r="C1964">
        <v>440</v>
      </c>
      <c r="D1964" t="s">
        <v>175</v>
      </c>
      <c r="E1964" s="9">
        <v>4562342690050</v>
      </c>
      <c r="F1964">
        <v>0</v>
      </c>
      <c r="G1964">
        <v>0</v>
      </c>
      <c r="H1964" t="s">
        <v>22</v>
      </c>
      <c r="I1964" t="s">
        <v>19</v>
      </c>
      <c r="J1964" t="s">
        <v>329</v>
      </c>
      <c r="K1964">
        <v>16</v>
      </c>
      <c r="L1964">
        <v>3</v>
      </c>
      <c r="M1964">
        <v>0</v>
      </c>
      <c r="N1964">
        <v>0</v>
      </c>
    </row>
    <row r="1965" spans="1:14" x14ac:dyDescent="0.15">
      <c r="A1965" t="str">
        <f t="shared" si="33"/>
        <v>201952_440_4562342690043</v>
      </c>
      <c r="B1965">
        <v>201952</v>
      </c>
      <c r="C1965">
        <v>440</v>
      </c>
      <c r="D1965" t="s">
        <v>175</v>
      </c>
      <c r="E1965" s="9">
        <v>4562342690043</v>
      </c>
      <c r="F1965">
        <v>0</v>
      </c>
      <c r="G1965">
        <v>0</v>
      </c>
      <c r="H1965" t="s">
        <v>21</v>
      </c>
      <c r="I1965" t="s">
        <v>19</v>
      </c>
      <c r="J1965" t="s">
        <v>329</v>
      </c>
      <c r="K1965">
        <v>36</v>
      </c>
      <c r="L1965">
        <v>7</v>
      </c>
      <c r="M1965">
        <v>0</v>
      </c>
      <c r="N1965">
        <v>0</v>
      </c>
    </row>
    <row r="1966" spans="1:14" x14ac:dyDescent="0.15">
      <c r="A1966" t="str">
        <f t="shared" si="33"/>
        <v>201952_440_4562342690067</v>
      </c>
      <c r="B1966">
        <v>201952</v>
      </c>
      <c r="C1966">
        <v>440</v>
      </c>
      <c r="D1966" t="s">
        <v>175</v>
      </c>
      <c r="E1966" s="9">
        <v>4562342690067</v>
      </c>
      <c r="F1966">
        <v>0</v>
      </c>
      <c r="G1966">
        <v>0</v>
      </c>
      <c r="H1966" t="s">
        <v>23</v>
      </c>
      <c r="I1966" t="s">
        <v>19</v>
      </c>
      <c r="J1966" t="s">
        <v>329</v>
      </c>
      <c r="K1966">
        <v>48</v>
      </c>
      <c r="L1966">
        <v>0</v>
      </c>
      <c r="M1966">
        <v>0</v>
      </c>
      <c r="N1966">
        <v>0</v>
      </c>
    </row>
    <row r="1967" spans="1:14" x14ac:dyDescent="0.15">
      <c r="A1967" t="str">
        <f t="shared" si="33"/>
        <v>201952_440_4562342690074</v>
      </c>
      <c r="B1967">
        <v>201952</v>
      </c>
      <c r="C1967">
        <v>440</v>
      </c>
      <c r="D1967" t="s">
        <v>175</v>
      </c>
      <c r="E1967" s="9">
        <v>4562342690074</v>
      </c>
      <c r="F1967">
        <v>0</v>
      </c>
      <c r="G1967">
        <v>0</v>
      </c>
      <c r="H1967" t="s">
        <v>24</v>
      </c>
      <c r="I1967" t="s">
        <v>19</v>
      </c>
      <c r="J1967" t="s">
        <v>329</v>
      </c>
      <c r="K1967">
        <v>25</v>
      </c>
      <c r="L1967">
        <v>6</v>
      </c>
      <c r="M1967">
        <v>0</v>
      </c>
      <c r="N1967">
        <v>0</v>
      </c>
    </row>
    <row r="1968" spans="1:14" x14ac:dyDescent="0.15">
      <c r="A1968" t="str">
        <f t="shared" si="33"/>
        <v>201952_440_4562342690081</v>
      </c>
      <c r="B1968">
        <v>201952</v>
      </c>
      <c r="C1968">
        <v>440</v>
      </c>
      <c r="D1968" t="s">
        <v>175</v>
      </c>
      <c r="E1968" s="9">
        <v>4562342690081</v>
      </c>
      <c r="F1968">
        <v>0</v>
      </c>
      <c r="G1968">
        <v>0</v>
      </c>
      <c r="H1968" t="s">
        <v>25</v>
      </c>
      <c r="I1968" t="s">
        <v>19</v>
      </c>
      <c r="J1968" t="s">
        <v>329</v>
      </c>
      <c r="K1968">
        <v>9</v>
      </c>
      <c r="L1968">
        <v>3</v>
      </c>
      <c r="M1968">
        <v>0</v>
      </c>
      <c r="N1968">
        <v>0</v>
      </c>
    </row>
    <row r="1969" spans="1:14" x14ac:dyDescent="0.15">
      <c r="A1969" t="str">
        <f t="shared" si="33"/>
        <v>201952_329_4562342690029</v>
      </c>
      <c r="B1969">
        <v>201952</v>
      </c>
      <c r="C1969">
        <v>329</v>
      </c>
      <c r="D1969" t="s">
        <v>163</v>
      </c>
      <c r="E1969" s="9">
        <v>4562342690029</v>
      </c>
      <c r="F1969">
        <v>0</v>
      </c>
      <c r="G1969">
        <v>0</v>
      </c>
      <c r="H1969" t="s">
        <v>18</v>
      </c>
      <c r="I1969" t="s">
        <v>19</v>
      </c>
      <c r="J1969" t="s">
        <v>329</v>
      </c>
      <c r="K1969">
        <v>26</v>
      </c>
      <c r="L1969">
        <v>12</v>
      </c>
      <c r="M1969">
        <v>0</v>
      </c>
      <c r="N1969">
        <v>0</v>
      </c>
    </row>
    <row r="1970" spans="1:14" x14ac:dyDescent="0.15">
      <c r="A1970" t="str">
        <f t="shared" si="33"/>
        <v>201952_329_4562342690036</v>
      </c>
      <c r="B1970">
        <v>201952</v>
      </c>
      <c r="C1970">
        <v>329</v>
      </c>
      <c r="D1970" t="s">
        <v>163</v>
      </c>
      <c r="E1970" s="9">
        <v>4562342690036</v>
      </c>
      <c r="F1970">
        <v>0</v>
      </c>
      <c r="G1970">
        <v>0</v>
      </c>
      <c r="H1970" t="s">
        <v>20</v>
      </c>
      <c r="I1970" t="s">
        <v>19</v>
      </c>
      <c r="J1970" t="s">
        <v>329</v>
      </c>
      <c r="K1970">
        <v>15</v>
      </c>
      <c r="L1970">
        <v>5</v>
      </c>
      <c r="M1970">
        <v>0</v>
      </c>
      <c r="N1970">
        <v>0</v>
      </c>
    </row>
    <row r="1971" spans="1:14" x14ac:dyDescent="0.15">
      <c r="A1971" t="str">
        <f t="shared" si="33"/>
        <v>201952_329_4562342690050</v>
      </c>
      <c r="B1971">
        <v>201952</v>
      </c>
      <c r="C1971">
        <v>329</v>
      </c>
      <c r="D1971" t="s">
        <v>163</v>
      </c>
      <c r="E1971" s="9">
        <v>4562342690050</v>
      </c>
      <c r="F1971">
        <v>0</v>
      </c>
      <c r="G1971">
        <v>0</v>
      </c>
      <c r="H1971" t="s">
        <v>22</v>
      </c>
      <c r="I1971" t="s">
        <v>19</v>
      </c>
      <c r="J1971" t="s">
        <v>329</v>
      </c>
      <c r="K1971">
        <v>16</v>
      </c>
      <c r="L1971">
        <v>2</v>
      </c>
      <c r="M1971">
        <v>0</v>
      </c>
      <c r="N1971">
        <v>0</v>
      </c>
    </row>
    <row r="1972" spans="1:14" x14ac:dyDescent="0.15">
      <c r="A1972" t="str">
        <f t="shared" si="33"/>
        <v>201952_329_4562342690043</v>
      </c>
      <c r="B1972">
        <v>201952</v>
      </c>
      <c r="C1972">
        <v>329</v>
      </c>
      <c r="D1972" t="s">
        <v>163</v>
      </c>
      <c r="E1972" s="9">
        <v>4562342690043</v>
      </c>
      <c r="F1972">
        <v>0</v>
      </c>
      <c r="G1972">
        <v>0</v>
      </c>
      <c r="H1972" t="s">
        <v>21</v>
      </c>
      <c r="I1972" t="s">
        <v>19</v>
      </c>
      <c r="J1972" t="s">
        <v>329</v>
      </c>
      <c r="K1972">
        <v>43</v>
      </c>
      <c r="L1972">
        <v>6</v>
      </c>
      <c r="M1972">
        <v>0</v>
      </c>
      <c r="N1972">
        <v>0</v>
      </c>
    </row>
    <row r="1973" spans="1:14" x14ac:dyDescent="0.15">
      <c r="A1973" t="str">
        <f t="shared" si="33"/>
        <v>201952_329_4562342690067</v>
      </c>
      <c r="B1973">
        <v>201952</v>
      </c>
      <c r="C1973">
        <v>329</v>
      </c>
      <c r="D1973" t="s">
        <v>163</v>
      </c>
      <c r="E1973" s="9">
        <v>4562342690067</v>
      </c>
      <c r="F1973">
        <v>0</v>
      </c>
      <c r="G1973">
        <v>0</v>
      </c>
      <c r="H1973" t="s">
        <v>23</v>
      </c>
      <c r="I1973" t="s">
        <v>19</v>
      </c>
      <c r="J1973" t="s">
        <v>329</v>
      </c>
      <c r="K1973">
        <v>35</v>
      </c>
      <c r="L1973">
        <v>10</v>
      </c>
      <c r="M1973">
        <v>0</v>
      </c>
      <c r="N1973">
        <v>0</v>
      </c>
    </row>
    <row r="1974" spans="1:14" x14ac:dyDescent="0.15">
      <c r="A1974" t="str">
        <f t="shared" si="33"/>
        <v>201952_329_4562342690074</v>
      </c>
      <c r="B1974">
        <v>201952</v>
      </c>
      <c r="C1974">
        <v>329</v>
      </c>
      <c r="D1974" t="s">
        <v>163</v>
      </c>
      <c r="E1974" s="9">
        <v>4562342690074</v>
      </c>
      <c r="F1974">
        <v>0</v>
      </c>
      <c r="G1974">
        <v>0</v>
      </c>
      <c r="H1974" t="s">
        <v>24</v>
      </c>
      <c r="I1974" t="s">
        <v>19</v>
      </c>
      <c r="J1974" t="s">
        <v>329</v>
      </c>
      <c r="K1974">
        <v>32</v>
      </c>
      <c r="L1974">
        <v>11</v>
      </c>
      <c r="M1974">
        <v>0</v>
      </c>
      <c r="N1974">
        <v>0</v>
      </c>
    </row>
    <row r="1975" spans="1:14" x14ac:dyDescent="0.15">
      <c r="A1975" t="str">
        <f t="shared" si="33"/>
        <v>201952_329_4562342690081</v>
      </c>
      <c r="B1975">
        <v>201952</v>
      </c>
      <c r="C1975">
        <v>329</v>
      </c>
      <c r="D1975" t="s">
        <v>163</v>
      </c>
      <c r="E1975" s="9">
        <v>4562342690081</v>
      </c>
      <c r="F1975">
        <v>0</v>
      </c>
      <c r="G1975">
        <v>0</v>
      </c>
      <c r="H1975" t="s">
        <v>25</v>
      </c>
      <c r="I1975" t="s">
        <v>19</v>
      </c>
      <c r="J1975" t="s">
        <v>329</v>
      </c>
      <c r="K1975">
        <v>15</v>
      </c>
      <c r="L1975">
        <v>4</v>
      </c>
      <c r="M1975">
        <v>0</v>
      </c>
      <c r="N1975">
        <v>0</v>
      </c>
    </row>
    <row r="1976" spans="1:14" x14ac:dyDescent="0.15">
      <c r="A1976" t="str">
        <f t="shared" si="33"/>
        <v>201952_375_4562342690029</v>
      </c>
      <c r="B1976">
        <v>201952</v>
      </c>
      <c r="C1976">
        <v>375</v>
      </c>
      <c r="D1976" t="s">
        <v>169</v>
      </c>
      <c r="E1976" s="9">
        <v>4562342690029</v>
      </c>
      <c r="F1976">
        <v>0</v>
      </c>
      <c r="G1976">
        <v>0</v>
      </c>
      <c r="H1976" t="s">
        <v>18</v>
      </c>
      <c r="I1976" t="s">
        <v>19</v>
      </c>
      <c r="J1976" t="s">
        <v>329</v>
      </c>
      <c r="K1976">
        <v>28</v>
      </c>
      <c r="L1976">
        <v>4</v>
      </c>
      <c r="M1976">
        <v>0</v>
      </c>
      <c r="N1976">
        <v>0</v>
      </c>
    </row>
    <row r="1977" spans="1:14" x14ac:dyDescent="0.15">
      <c r="A1977" t="str">
        <f t="shared" si="33"/>
        <v>201952_375_4562342690036</v>
      </c>
      <c r="B1977">
        <v>201952</v>
      </c>
      <c r="C1977">
        <v>375</v>
      </c>
      <c r="D1977" t="s">
        <v>169</v>
      </c>
      <c r="E1977" s="9">
        <v>4562342690036</v>
      </c>
      <c r="F1977">
        <v>0</v>
      </c>
      <c r="G1977">
        <v>0</v>
      </c>
      <c r="H1977" t="s">
        <v>20</v>
      </c>
      <c r="I1977" t="s">
        <v>19</v>
      </c>
      <c r="J1977" t="s">
        <v>329</v>
      </c>
      <c r="K1977">
        <v>17</v>
      </c>
      <c r="L1977">
        <v>1</v>
      </c>
      <c r="M1977">
        <v>0</v>
      </c>
      <c r="N1977">
        <v>0</v>
      </c>
    </row>
    <row r="1978" spans="1:14" x14ac:dyDescent="0.15">
      <c r="A1978" t="str">
        <f t="shared" si="33"/>
        <v>201952_375_4562342690050</v>
      </c>
      <c r="B1978">
        <v>201952</v>
      </c>
      <c r="C1978">
        <v>375</v>
      </c>
      <c r="D1978" t="s">
        <v>169</v>
      </c>
      <c r="E1978" s="9">
        <v>4562342690050</v>
      </c>
      <c r="F1978">
        <v>0</v>
      </c>
      <c r="G1978">
        <v>0</v>
      </c>
      <c r="H1978" t="s">
        <v>22</v>
      </c>
      <c r="I1978" t="s">
        <v>19</v>
      </c>
      <c r="J1978" t="s">
        <v>329</v>
      </c>
      <c r="K1978">
        <v>16</v>
      </c>
      <c r="L1978">
        <v>3</v>
      </c>
      <c r="M1978">
        <v>0</v>
      </c>
      <c r="N1978">
        <v>0</v>
      </c>
    </row>
    <row r="1979" spans="1:14" x14ac:dyDescent="0.15">
      <c r="A1979" t="str">
        <f t="shared" si="33"/>
        <v>201952_375_4562342690043</v>
      </c>
      <c r="B1979">
        <v>201952</v>
      </c>
      <c r="C1979">
        <v>375</v>
      </c>
      <c r="D1979" t="s">
        <v>169</v>
      </c>
      <c r="E1979" s="9">
        <v>4562342690043</v>
      </c>
      <c r="F1979">
        <v>0</v>
      </c>
      <c r="G1979">
        <v>0</v>
      </c>
      <c r="H1979" t="s">
        <v>21</v>
      </c>
      <c r="I1979" t="s">
        <v>19</v>
      </c>
      <c r="J1979" t="s">
        <v>329</v>
      </c>
      <c r="K1979">
        <v>41</v>
      </c>
      <c r="L1979">
        <v>3</v>
      </c>
      <c r="M1979">
        <v>0</v>
      </c>
      <c r="N1979">
        <v>0</v>
      </c>
    </row>
    <row r="1980" spans="1:14" x14ac:dyDescent="0.15">
      <c r="A1980" t="str">
        <f t="shared" si="33"/>
        <v>201952_375_4562342690067</v>
      </c>
      <c r="B1980">
        <v>201952</v>
      </c>
      <c r="C1980">
        <v>375</v>
      </c>
      <c r="D1980" t="s">
        <v>169</v>
      </c>
      <c r="E1980" s="9">
        <v>4562342690067</v>
      </c>
      <c r="F1980">
        <v>0</v>
      </c>
      <c r="G1980">
        <v>0</v>
      </c>
      <c r="H1980" t="s">
        <v>23</v>
      </c>
      <c r="I1980" t="s">
        <v>19</v>
      </c>
      <c r="J1980" t="s">
        <v>329</v>
      </c>
      <c r="K1980">
        <v>41</v>
      </c>
      <c r="L1980">
        <v>5</v>
      </c>
      <c r="M1980">
        <v>0</v>
      </c>
      <c r="N1980">
        <v>0</v>
      </c>
    </row>
    <row r="1981" spans="1:14" x14ac:dyDescent="0.15">
      <c r="A1981" t="str">
        <f t="shared" si="33"/>
        <v>201952_375_4562342690074</v>
      </c>
      <c r="B1981">
        <v>201952</v>
      </c>
      <c r="C1981">
        <v>375</v>
      </c>
      <c r="D1981" t="s">
        <v>169</v>
      </c>
      <c r="E1981" s="9">
        <v>4562342690074</v>
      </c>
      <c r="F1981">
        <v>0</v>
      </c>
      <c r="G1981">
        <v>0</v>
      </c>
      <c r="H1981" t="s">
        <v>24</v>
      </c>
      <c r="I1981" t="s">
        <v>19</v>
      </c>
      <c r="J1981" t="s">
        <v>329</v>
      </c>
      <c r="K1981">
        <v>32</v>
      </c>
      <c r="L1981">
        <v>2</v>
      </c>
      <c r="M1981">
        <v>0</v>
      </c>
      <c r="N1981">
        <v>0</v>
      </c>
    </row>
    <row r="1982" spans="1:14" x14ac:dyDescent="0.15">
      <c r="A1982" t="str">
        <f t="shared" si="33"/>
        <v>201952_375_4562342690081</v>
      </c>
      <c r="B1982">
        <v>201952</v>
      </c>
      <c r="C1982">
        <v>375</v>
      </c>
      <c r="D1982" t="s">
        <v>169</v>
      </c>
      <c r="E1982" s="9">
        <v>4562342690081</v>
      </c>
      <c r="F1982">
        <v>0</v>
      </c>
      <c r="G1982">
        <v>0</v>
      </c>
      <c r="H1982" t="s">
        <v>25</v>
      </c>
      <c r="I1982" t="s">
        <v>19</v>
      </c>
      <c r="J1982" t="s">
        <v>329</v>
      </c>
      <c r="K1982">
        <v>15</v>
      </c>
      <c r="L1982">
        <v>0</v>
      </c>
      <c r="M1982">
        <v>0</v>
      </c>
      <c r="N1982">
        <v>0</v>
      </c>
    </row>
    <row r="1983" spans="1:14" x14ac:dyDescent="0.15">
      <c r="A1983" t="str">
        <f t="shared" si="33"/>
        <v>201952_377_4562342690029</v>
      </c>
      <c r="B1983">
        <v>201952</v>
      </c>
      <c r="C1983">
        <v>377</v>
      </c>
      <c r="D1983" t="s">
        <v>170</v>
      </c>
      <c r="E1983" s="9">
        <v>4562342690029</v>
      </c>
      <c r="F1983">
        <v>0</v>
      </c>
      <c r="G1983">
        <v>0</v>
      </c>
      <c r="H1983" t="s">
        <v>18</v>
      </c>
      <c r="I1983" t="s">
        <v>19</v>
      </c>
      <c r="J1983" t="s">
        <v>329</v>
      </c>
      <c r="K1983">
        <v>39</v>
      </c>
      <c r="L1983">
        <v>0</v>
      </c>
      <c r="M1983">
        <v>0</v>
      </c>
      <c r="N1983">
        <v>0</v>
      </c>
    </row>
    <row r="1984" spans="1:14" x14ac:dyDescent="0.15">
      <c r="A1984" t="str">
        <f t="shared" si="33"/>
        <v>201952_377_4562342690036</v>
      </c>
      <c r="B1984">
        <v>201952</v>
      </c>
      <c r="C1984">
        <v>377</v>
      </c>
      <c r="D1984" t="s">
        <v>170</v>
      </c>
      <c r="E1984" s="9">
        <v>4562342690036</v>
      </c>
      <c r="F1984">
        <v>0</v>
      </c>
      <c r="G1984">
        <v>0</v>
      </c>
      <c r="H1984" t="s">
        <v>20</v>
      </c>
      <c r="I1984" t="s">
        <v>19</v>
      </c>
      <c r="J1984" t="s">
        <v>329</v>
      </c>
      <c r="K1984">
        <v>18</v>
      </c>
      <c r="L1984">
        <v>2</v>
      </c>
      <c r="M1984">
        <v>0</v>
      </c>
      <c r="N1984">
        <v>0</v>
      </c>
    </row>
    <row r="1985" spans="1:14" x14ac:dyDescent="0.15">
      <c r="A1985" t="str">
        <f t="shared" si="33"/>
        <v>201952_377_4562342690050</v>
      </c>
      <c r="B1985">
        <v>201952</v>
      </c>
      <c r="C1985">
        <v>377</v>
      </c>
      <c r="D1985" t="s">
        <v>170</v>
      </c>
      <c r="E1985" s="9">
        <v>4562342690050</v>
      </c>
      <c r="F1985">
        <v>0</v>
      </c>
      <c r="G1985">
        <v>0</v>
      </c>
      <c r="H1985" t="s">
        <v>22</v>
      </c>
      <c r="I1985" t="s">
        <v>19</v>
      </c>
      <c r="J1985" t="s">
        <v>329</v>
      </c>
      <c r="K1985">
        <v>17</v>
      </c>
      <c r="L1985">
        <v>1</v>
      </c>
      <c r="M1985">
        <v>0</v>
      </c>
      <c r="N1985">
        <v>0</v>
      </c>
    </row>
    <row r="1986" spans="1:14" x14ac:dyDescent="0.15">
      <c r="A1986" t="str">
        <f t="shared" si="33"/>
        <v>201952_377_4562342690043</v>
      </c>
      <c r="B1986">
        <v>201952</v>
      </c>
      <c r="C1986">
        <v>377</v>
      </c>
      <c r="D1986" t="s">
        <v>170</v>
      </c>
      <c r="E1986" s="9">
        <v>4562342690043</v>
      </c>
      <c r="F1986">
        <v>0</v>
      </c>
      <c r="G1986">
        <v>0</v>
      </c>
      <c r="H1986" t="s">
        <v>21</v>
      </c>
      <c r="I1986" t="s">
        <v>19</v>
      </c>
      <c r="J1986" t="s">
        <v>329</v>
      </c>
      <c r="K1986">
        <v>40</v>
      </c>
      <c r="L1986">
        <v>6</v>
      </c>
      <c r="M1986">
        <v>0</v>
      </c>
      <c r="N1986">
        <v>0</v>
      </c>
    </row>
    <row r="1987" spans="1:14" x14ac:dyDescent="0.15">
      <c r="A1987" t="str">
        <f t="shared" si="33"/>
        <v>201952_377_4562342690067</v>
      </c>
      <c r="B1987">
        <v>201952</v>
      </c>
      <c r="C1987">
        <v>377</v>
      </c>
      <c r="D1987" t="s">
        <v>170</v>
      </c>
      <c r="E1987" s="9">
        <v>4562342690067</v>
      </c>
      <c r="F1987">
        <v>0</v>
      </c>
      <c r="G1987">
        <v>0</v>
      </c>
      <c r="H1987" t="s">
        <v>23</v>
      </c>
      <c r="I1987" t="s">
        <v>19</v>
      </c>
      <c r="J1987" t="s">
        <v>329</v>
      </c>
      <c r="K1987">
        <v>47</v>
      </c>
      <c r="L1987">
        <v>3</v>
      </c>
      <c r="M1987">
        <v>0</v>
      </c>
      <c r="N1987">
        <v>0</v>
      </c>
    </row>
    <row r="1988" spans="1:14" x14ac:dyDescent="0.15">
      <c r="A1988" t="str">
        <f t="shared" si="33"/>
        <v>201952_377_4562342690074</v>
      </c>
      <c r="B1988">
        <v>201952</v>
      </c>
      <c r="C1988">
        <v>377</v>
      </c>
      <c r="D1988" t="s">
        <v>170</v>
      </c>
      <c r="E1988" s="9">
        <v>4562342690074</v>
      </c>
      <c r="F1988">
        <v>0</v>
      </c>
      <c r="G1988">
        <v>0</v>
      </c>
      <c r="H1988" t="s">
        <v>24</v>
      </c>
      <c r="I1988" t="s">
        <v>19</v>
      </c>
      <c r="J1988" t="s">
        <v>329</v>
      </c>
      <c r="K1988">
        <v>40</v>
      </c>
      <c r="L1988">
        <v>4</v>
      </c>
      <c r="M1988">
        <v>0</v>
      </c>
      <c r="N1988">
        <v>0</v>
      </c>
    </row>
    <row r="1989" spans="1:14" x14ac:dyDescent="0.15">
      <c r="A1989" t="str">
        <f t="shared" si="33"/>
        <v>201952_377_4562342690081</v>
      </c>
      <c r="B1989">
        <v>201952</v>
      </c>
      <c r="C1989">
        <v>377</v>
      </c>
      <c r="D1989" t="s">
        <v>170</v>
      </c>
      <c r="E1989" s="9">
        <v>4562342690081</v>
      </c>
      <c r="F1989">
        <v>0</v>
      </c>
      <c r="G1989">
        <v>0</v>
      </c>
      <c r="H1989" t="s">
        <v>25</v>
      </c>
      <c r="I1989" t="s">
        <v>19</v>
      </c>
      <c r="J1989" t="s">
        <v>329</v>
      </c>
      <c r="K1989">
        <v>19</v>
      </c>
      <c r="L1989">
        <v>0</v>
      </c>
      <c r="M1989">
        <v>0</v>
      </c>
      <c r="N1989">
        <v>0</v>
      </c>
    </row>
    <row r="1990" spans="1:14" x14ac:dyDescent="0.15">
      <c r="A1990" t="str">
        <f t="shared" si="33"/>
        <v>201952_40_4562342690029</v>
      </c>
      <c r="B1990">
        <v>201952</v>
      </c>
      <c r="C1990">
        <v>40</v>
      </c>
      <c r="D1990" t="s">
        <v>139</v>
      </c>
      <c r="E1990" s="9">
        <v>4562342690029</v>
      </c>
      <c r="F1990">
        <v>0</v>
      </c>
      <c r="G1990">
        <v>0</v>
      </c>
      <c r="H1990" t="s">
        <v>18</v>
      </c>
      <c r="I1990" t="s">
        <v>19</v>
      </c>
      <c r="J1990" t="s">
        <v>329</v>
      </c>
      <c r="K1990">
        <v>18</v>
      </c>
      <c r="L1990">
        <v>6</v>
      </c>
      <c r="M1990">
        <v>0</v>
      </c>
      <c r="N1990">
        <v>0</v>
      </c>
    </row>
    <row r="1991" spans="1:14" x14ac:dyDescent="0.15">
      <c r="A1991" t="str">
        <f t="shared" si="33"/>
        <v>201952_40_4562342690036</v>
      </c>
      <c r="B1991">
        <v>201952</v>
      </c>
      <c r="C1991">
        <v>40</v>
      </c>
      <c r="D1991" t="s">
        <v>139</v>
      </c>
      <c r="E1991" s="9">
        <v>4562342690036</v>
      </c>
      <c r="F1991">
        <v>0</v>
      </c>
      <c r="G1991">
        <v>0</v>
      </c>
      <c r="H1991" t="s">
        <v>20</v>
      </c>
      <c r="I1991" t="s">
        <v>19</v>
      </c>
      <c r="J1991" t="s">
        <v>329</v>
      </c>
      <c r="K1991">
        <v>8</v>
      </c>
      <c r="L1991">
        <v>3</v>
      </c>
      <c r="M1991">
        <v>0</v>
      </c>
      <c r="N1991">
        <v>0</v>
      </c>
    </row>
    <row r="1992" spans="1:14" x14ac:dyDescent="0.15">
      <c r="A1992" t="str">
        <f t="shared" si="33"/>
        <v>201952_40_4562342690050</v>
      </c>
      <c r="B1992">
        <v>201952</v>
      </c>
      <c r="C1992">
        <v>40</v>
      </c>
      <c r="D1992" t="s">
        <v>139</v>
      </c>
      <c r="E1992" s="9">
        <v>4562342690050</v>
      </c>
      <c r="F1992">
        <v>0</v>
      </c>
      <c r="G1992">
        <v>0</v>
      </c>
      <c r="H1992" t="s">
        <v>22</v>
      </c>
      <c r="I1992" t="s">
        <v>19</v>
      </c>
      <c r="J1992" t="s">
        <v>329</v>
      </c>
      <c r="K1992">
        <v>12</v>
      </c>
      <c r="L1992">
        <v>4</v>
      </c>
      <c r="M1992">
        <v>0</v>
      </c>
      <c r="N1992">
        <v>0</v>
      </c>
    </row>
    <row r="1993" spans="1:14" x14ac:dyDescent="0.15">
      <c r="A1993" t="str">
        <f t="shared" si="33"/>
        <v>201952_40_4562342690043</v>
      </c>
      <c r="B1993">
        <v>201952</v>
      </c>
      <c r="C1993">
        <v>40</v>
      </c>
      <c r="D1993" t="s">
        <v>139</v>
      </c>
      <c r="E1993" s="9">
        <v>4562342690043</v>
      </c>
      <c r="F1993">
        <v>0</v>
      </c>
      <c r="G1993">
        <v>0</v>
      </c>
      <c r="H1993" t="s">
        <v>21</v>
      </c>
      <c r="I1993" t="s">
        <v>19</v>
      </c>
      <c r="J1993" t="s">
        <v>329</v>
      </c>
      <c r="K1993">
        <v>19</v>
      </c>
      <c r="L1993">
        <v>9</v>
      </c>
      <c r="M1993">
        <v>0</v>
      </c>
      <c r="N1993">
        <v>0</v>
      </c>
    </row>
    <row r="1994" spans="1:14" x14ac:dyDescent="0.15">
      <c r="A1994" t="str">
        <f t="shared" si="33"/>
        <v>201952_40_4562342690067</v>
      </c>
      <c r="B1994">
        <v>201952</v>
      </c>
      <c r="C1994">
        <v>40</v>
      </c>
      <c r="D1994" t="s">
        <v>139</v>
      </c>
      <c r="E1994" s="9">
        <v>4562342690067</v>
      </c>
      <c r="F1994">
        <v>0</v>
      </c>
      <c r="G1994">
        <v>0</v>
      </c>
      <c r="H1994" t="s">
        <v>23</v>
      </c>
      <c r="I1994" t="s">
        <v>19</v>
      </c>
      <c r="J1994" t="s">
        <v>329</v>
      </c>
      <c r="K1994">
        <v>32</v>
      </c>
      <c r="L1994">
        <v>4</v>
      </c>
      <c r="M1994">
        <v>0</v>
      </c>
      <c r="N1994">
        <v>0</v>
      </c>
    </row>
    <row r="1995" spans="1:14" x14ac:dyDescent="0.15">
      <c r="A1995" t="str">
        <f t="shared" si="33"/>
        <v>201952_40_4562342690074</v>
      </c>
      <c r="B1995">
        <v>201952</v>
      </c>
      <c r="C1995">
        <v>40</v>
      </c>
      <c r="D1995" t="s">
        <v>139</v>
      </c>
      <c r="E1995" s="9">
        <v>4562342690074</v>
      </c>
      <c r="F1995">
        <v>0</v>
      </c>
      <c r="G1995">
        <v>0</v>
      </c>
      <c r="H1995" t="s">
        <v>24</v>
      </c>
      <c r="I1995" t="s">
        <v>19</v>
      </c>
      <c r="J1995" t="s">
        <v>329</v>
      </c>
      <c r="K1995">
        <v>18</v>
      </c>
      <c r="L1995">
        <v>5</v>
      </c>
      <c r="M1995">
        <v>0</v>
      </c>
      <c r="N1995">
        <v>0</v>
      </c>
    </row>
    <row r="1996" spans="1:14" x14ac:dyDescent="0.15">
      <c r="A1996" t="str">
        <f t="shared" si="33"/>
        <v>201952_40_4562342690081</v>
      </c>
      <c r="B1996">
        <v>201952</v>
      </c>
      <c r="C1996">
        <v>40</v>
      </c>
      <c r="D1996" t="s">
        <v>139</v>
      </c>
      <c r="E1996" s="9">
        <v>4562342690081</v>
      </c>
      <c r="F1996">
        <v>0</v>
      </c>
      <c r="G1996">
        <v>0</v>
      </c>
      <c r="H1996" t="s">
        <v>25</v>
      </c>
      <c r="I1996" t="s">
        <v>19</v>
      </c>
      <c r="J1996" t="s">
        <v>329</v>
      </c>
      <c r="K1996">
        <v>11</v>
      </c>
      <c r="L1996">
        <v>1</v>
      </c>
      <c r="M1996">
        <v>0</v>
      </c>
      <c r="N1996">
        <v>0</v>
      </c>
    </row>
    <row r="1997" spans="1:14" x14ac:dyDescent="0.15">
      <c r="A1997" t="str">
        <f t="shared" si="33"/>
        <v>201952_68_4562342690029</v>
      </c>
      <c r="B1997">
        <v>201952</v>
      </c>
      <c r="C1997">
        <v>68</v>
      </c>
      <c r="D1997" t="s">
        <v>141</v>
      </c>
      <c r="E1997" s="9">
        <v>4562342690029</v>
      </c>
      <c r="F1997">
        <v>0</v>
      </c>
      <c r="G1997">
        <v>0</v>
      </c>
      <c r="H1997" t="s">
        <v>18</v>
      </c>
      <c r="I1997" t="s">
        <v>19</v>
      </c>
      <c r="J1997" t="s">
        <v>329</v>
      </c>
      <c r="K1997">
        <v>24</v>
      </c>
      <c r="L1997">
        <v>3</v>
      </c>
      <c r="M1997">
        <v>0</v>
      </c>
      <c r="N1997">
        <v>0</v>
      </c>
    </row>
    <row r="1998" spans="1:14" x14ac:dyDescent="0.15">
      <c r="A1998" t="str">
        <f t="shared" si="33"/>
        <v>201952_68_4562342690036</v>
      </c>
      <c r="B1998">
        <v>201952</v>
      </c>
      <c r="C1998">
        <v>68</v>
      </c>
      <c r="D1998" t="s">
        <v>141</v>
      </c>
      <c r="E1998" s="9">
        <v>4562342690036</v>
      </c>
      <c r="F1998">
        <v>0</v>
      </c>
      <c r="G1998">
        <v>0</v>
      </c>
      <c r="H1998" t="s">
        <v>20</v>
      </c>
      <c r="I1998" t="s">
        <v>19</v>
      </c>
      <c r="J1998" t="s">
        <v>329</v>
      </c>
      <c r="K1998">
        <v>16</v>
      </c>
      <c r="L1998">
        <v>1</v>
      </c>
      <c r="M1998">
        <v>0</v>
      </c>
      <c r="N1998">
        <v>0</v>
      </c>
    </row>
    <row r="1999" spans="1:14" x14ac:dyDescent="0.15">
      <c r="A1999" t="str">
        <f t="shared" si="33"/>
        <v>201952_68_4562342690050</v>
      </c>
      <c r="B1999">
        <v>201952</v>
      </c>
      <c r="C1999">
        <v>68</v>
      </c>
      <c r="D1999" t="s">
        <v>141</v>
      </c>
      <c r="E1999" s="9">
        <v>4562342690050</v>
      </c>
      <c r="F1999">
        <v>0</v>
      </c>
      <c r="G1999">
        <v>0</v>
      </c>
      <c r="H1999" t="s">
        <v>22</v>
      </c>
      <c r="I1999" t="s">
        <v>19</v>
      </c>
      <c r="J1999" t="s">
        <v>329</v>
      </c>
      <c r="K1999">
        <v>12</v>
      </c>
      <c r="L1999">
        <v>2</v>
      </c>
      <c r="M1999">
        <v>0</v>
      </c>
      <c r="N1999">
        <v>0</v>
      </c>
    </row>
    <row r="2000" spans="1:14" x14ac:dyDescent="0.15">
      <c r="A2000" t="str">
        <f t="shared" si="33"/>
        <v>201952_68_4562342690043</v>
      </c>
      <c r="B2000">
        <v>201952</v>
      </c>
      <c r="C2000">
        <v>68</v>
      </c>
      <c r="D2000" t="s">
        <v>141</v>
      </c>
      <c r="E2000" s="9">
        <v>4562342690043</v>
      </c>
      <c r="F2000">
        <v>0</v>
      </c>
      <c r="G2000">
        <v>0</v>
      </c>
      <c r="H2000" t="s">
        <v>21</v>
      </c>
      <c r="I2000" t="s">
        <v>19</v>
      </c>
      <c r="J2000" t="s">
        <v>329</v>
      </c>
      <c r="K2000">
        <v>37</v>
      </c>
      <c r="L2000">
        <v>3</v>
      </c>
      <c r="M2000">
        <v>0</v>
      </c>
      <c r="N2000">
        <v>0</v>
      </c>
    </row>
    <row r="2001" spans="1:14" x14ac:dyDescent="0.15">
      <c r="A2001" t="str">
        <f t="shared" si="33"/>
        <v>201952_68_4562342690067</v>
      </c>
      <c r="B2001">
        <v>201952</v>
      </c>
      <c r="C2001">
        <v>68</v>
      </c>
      <c r="D2001" t="s">
        <v>141</v>
      </c>
      <c r="E2001" s="9">
        <v>4562342690067</v>
      </c>
      <c r="F2001">
        <v>0</v>
      </c>
      <c r="G2001">
        <v>0</v>
      </c>
      <c r="H2001" t="s">
        <v>23</v>
      </c>
      <c r="I2001" t="s">
        <v>19</v>
      </c>
      <c r="J2001" t="s">
        <v>329</v>
      </c>
      <c r="K2001">
        <v>41</v>
      </c>
      <c r="L2001">
        <v>2</v>
      </c>
      <c r="M2001">
        <v>0</v>
      </c>
      <c r="N2001">
        <v>0</v>
      </c>
    </row>
    <row r="2002" spans="1:14" x14ac:dyDescent="0.15">
      <c r="A2002" t="str">
        <f t="shared" si="33"/>
        <v>201952_68_4562342690074</v>
      </c>
      <c r="B2002">
        <v>201952</v>
      </c>
      <c r="C2002">
        <v>68</v>
      </c>
      <c r="D2002" t="s">
        <v>141</v>
      </c>
      <c r="E2002" s="9">
        <v>4562342690074</v>
      </c>
      <c r="F2002">
        <v>0</v>
      </c>
      <c r="G2002">
        <v>0</v>
      </c>
      <c r="H2002" t="s">
        <v>24</v>
      </c>
      <c r="I2002" t="s">
        <v>19</v>
      </c>
      <c r="J2002" t="s">
        <v>329</v>
      </c>
      <c r="K2002">
        <v>38</v>
      </c>
      <c r="L2002">
        <v>4</v>
      </c>
      <c r="M2002">
        <v>0</v>
      </c>
      <c r="N2002">
        <v>0</v>
      </c>
    </row>
    <row r="2003" spans="1:14" x14ac:dyDescent="0.15">
      <c r="A2003" t="str">
        <f t="shared" si="33"/>
        <v>201952_68_4562342690081</v>
      </c>
      <c r="B2003">
        <v>201952</v>
      </c>
      <c r="C2003">
        <v>68</v>
      </c>
      <c r="D2003" t="s">
        <v>141</v>
      </c>
      <c r="E2003" s="9">
        <v>4562342690081</v>
      </c>
      <c r="F2003">
        <v>0</v>
      </c>
      <c r="G2003">
        <v>0</v>
      </c>
      <c r="H2003" t="s">
        <v>25</v>
      </c>
      <c r="I2003" t="s">
        <v>19</v>
      </c>
      <c r="J2003" t="s">
        <v>329</v>
      </c>
      <c r="K2003">
        <v>13</v>
      </c>
      <c r="L2003">
        <v>3</v>
      </c>
      <c r="M2003">
        <v>0</v>
      </c>
      <c r="N2003">
        <v>0</v>
      </c>
    </row>
    <row r="2004" spans="1:14" x14ac:dyDescent="0.15">
      <c r="A2004" t="str">
        <f t="shared" si="33"/>
        <v>201952_72_4562342690029</v>
      </c>
      <c r="B2004">
        <v>201952</v>
      </c>
      <c r="C2004">
        <v>72</v>
      </c>
      <c r="D2004" t="s">
        <v>142</v>
      </c>
      <c r="E2004" s="9">
        <v>4562342690029</v>
      </c>
      <c r="F2004">
        <v>0</v>
      </c>
      <c r="G2004">
        <v>0</v>
      </c>
      <c r="H2004" t="s">
        <v>18</v>
      </c>
      <c r="I2004" t="s">
        <v>19</v>
      </c>
      <c r="J2004" t="s">
        <v>329</v>
      </c>
      <c r="K2004">
        <v>34</v>
      </c>
      <c r="L2004">
        <v>4</v>
      </c>
      <c r="M2004">
        <v>0</v>
      </c>
      <c r="N2004">
        <v>0</v>
      </c>
    </row>
    <row r="2005" spans="1:14" x14ac:dyDescent="0.15">
      <c r="A2005" t="str">
        <f t="shared" si="33"/>
        <v>201952_72_4562342690036</v>
      </c>
      <c r="B2005">
        <v>201952</v>
      </c>
      <c r="C2005">
        <v>72</v>
      </c>
      <c r="D2005" t="s">
        <v>142</v>
      </c>
      <c r="E2005" s="9">
        <v>4562342690036</v>
      </c>
      <c r="F2005">
        <v>0</v>
      </c>
      <c r="G2005">
        <v>0</v>
      </c>
      <c r="H2005" t="s">
        <v>20</v>
      </c>
      <c r="I2005" t="s">
        <v>19</v>
      </c>
      <c r="J2005" t="s">
        <v>329</v>
      </c>
      <c r="K2005">
        <v>13</v>
      </c>
      <c r="L2005">
        <v>1</v>
      </c>
      <c r="M2005">
        <v>0</v>
      </c>
      <c r="N2005">
        <v>0</v>
      </c>
    </row>
    <row r="2006" spans="1:14" x14ac:dyDescent="0.15">
      <c r="A2006" t="str">
        <f t="shared" si="33"/>
        <v>201952_72_4562342690050</v>
      </c>
      <c r="B2006">
        <v>201952</v>
      </c>
      <c r="C2006">
        <v>72</v>
      </c>
      <c r="D2006" t="s">
        <v>142</v>
      </c>
      <c r="E2006" s="9">
        <v>4562342690050</v>
      </c>
      <c r="F2006">
        <v>0</v>
      </c>
      <c r="G2006">
        <v>0</v>
      </c>
      <c r="H2006" t="s">
        <v>22</v>
      </c>
      <c r="I2006" t="s">
        <v>19</v>
      </c>
      <c r="J2006" t="s">
        <v>329</v>
      </c>
      <c r="K2006">
        <v>18</v>
      </c>
      <c r="L2006">
        <v>0</v>
      </c>
      <c r="M2006">
        <v>0</v>
      </c>
      <c r="N2006">
        <v>0</v>
      </c>
    </row>
    <row r="2007" spans="1:14" x14ac:dyDescent="0.15">
      <c r="A2007" t="str">
        <f t="shared" si="33"/>
        <v>201952_72_4562342690043</v>
      </c>
      <c r="B2007">
        <v>201952</v>
      </c>
      <c r="C2007">
        <v>72</v>
      </c>
      <c r="D2007" t="s">
        <v>142</v>
      </c>
      <c r="E2007" s="9">
        <v>4562342690043</v>
      </c>
      <c r="F2007">
        <v>0</v>
      </c>
      <c r="G2007">
        <v>0</v>
      </c>
      <c r="H2007" t="s">
        <v>21</v>
      </c>
      <c r="I2007" t="s">
        <v>19</v>
      </c>
      <c r="J2007" t="s">
        <v>329</v>
      </c>
      <c r="K2007">
        <v>39</v>
      </c>
      <c r="L2007">
        <v>9</v>
      </c>
      <c r="M2007">
        <v>0</v>
      </c>
      <c r="N2007">
        <v>0</v>
      </c>
    </row>
    <row r="2008" spans="1:14" x14ac:dyDescent="0.15">
      <c r="A2008" t="str">
        <f t="shared" si="33"/>
        <v>201952_72_4562342690067</v>
      </c>
      <c r="B2008">
        <v>201952</v>
      </c>
      <c r="C2008">
        <v>72</v>
      </c>
      <c r="D2008" t="s">
        <v>142</v>
      </c>
      <c r="E2008" s="9">
        <v>4562342690067</v>
      </c>
      <c r="F2008">
        <v>0</v>
      </c>
      <c r="G2008">
        <v>0</v>
      </c>
      <c r="H2008" t="s">
        <v>23</v>
      </c>
      <c r="I2008" t="s">
        <v>19</v>
      </c>
      <c r="J2008" t="s">
        <v>329</v>
      </c>
      <c r="K2008">
        <v>41</v>
      </c>
      <c r="L2008">
        <v>1</v>
      </c>
      <c r="M2008">
        <v>0</v>
      </c>
      <c r="N2008">
        <v>0</v>
      </c>
    </row>
    <row r="2009" spans="1:14" x14ac:dyDescent="0.15">
      <c r="A2009" t="str">
        <f t="shared" ref="A2009:A2072" si="34">B2009&amp;"_"&amp;C2009&amp;"_"&amp;E2009</f>
        <v>201952_72_4562342690074</v>
      </c>
      <c r="B2009">
        <v>201952</v>
      </c>
      <c r="C2009">
        <v>72</v>
      </c>
      <c r="D2009" t="s">
        <v>142</v>
      </c>
      <c r="E2009" s="9">
        <v>4562342690074</v>
      </c>
      <c r="F2009">
        <v>0</v>
      </c>
      <c r="G2009">
        <v>0</v>
      </c>
      <c r="H2009" t="s">
        <v>24</v>
      </c>
      <c r="I2009" t="s">
        <v>19</v>
      </c>
      <c r="J2009" t="s">
        <v>329</v>
      </c>
      <c r="K2009">
        <v>49</v>
      </c>
      <c r="L2009">
        <v>4</v>
      </c>
      <c r="M2009">
        <v>0</v>
      </c>
      <c r="N2009">
        <v>0</v>
      </c>
    </row>
    <row r="2010" spans="1:14" x14ac:dyDescent="0.15">
      <c r="A2010" t="str">
        <f t="shared" si="34"/>
        <v>201952_72_4562342690081</v>
      </c>
      <c r="B2010">
        <v>201952</v>
      </c>
      <c r="C2010">
        <v>72</v>
      </c>
      <c r="D2010" t="s">
        <v>142</v>
      </c>
      <c r="E2010" s="9">
        <v>4562342690081</v>
      </c>
      <c r="F2010">
        <v>0</v>
      </c>
      <c r="G2010">
        <v>0</v>
      </c>
      <c r="H2010" t="s">
        <v>25</v>
      </c>
      <c r="I2010" t="s">
        <v>19</v>
      </c>
      <c r="J2010" t="s">
        <v>329</v>
      </c>
      <c r="K2010">
        <v>19</v>
      </c>
      <c r="L2010">
        <v>1</v>
      </c>
      <c r="M2010">
        <v>0</v>
      </c>
      <c r="N2010">
        <v>0</v>
      </c>
    </row>
    <row r="2011" spans="1:14" x14ac:dyDescent="0.15">
      <c r="A2011" t="str">
        <f t="shared" si="34"/>
        <v>201952_456_4562342690029</v>
      </c>
      <c r="B2011">
        <v>201952</v>
      </c>
      <c r="C2011">
        <v>456</v>
      </c>
      <c r="D2011" t="s">
        <v>177</v>
      </c>
      <c r="E2011" s="9">
        <v>4562342690029</v>
      </c>
      <c r="F2011">
        <v>0</v>
      </c>
      <c r="G2011">
        <v>0</v>
      </c>
      <c r="H2011" t="s">
        <v>18</v>
      </c>
      <c r="I2011" t="s">
        <v>19</v>
      </c>
      <c r="J2011" t="s">
        <v>329</v>
      </c>
      <c r="K2011">
        <v>22</v>
      </c>
      <c r="L2011">
        <v>2</v>
      </c>
      <c r="M2011">
        <v>0</v>
      </c>
      <c r="N2011">
        <v>0</v>
      </c>
    </row>
    <row r="2012" spans="1:14" x14ac:dyDescent="0.15">
      <c r="A2012" t="str">
        <f t="shared" si="34"/>
        <v>201952_456_4562342690036</v>
      </c>
      <c r="B2012">
        <v>201952</v>
      </c>
      <c r="C2012">
        <v>456</v>
      </c>
      <c r="D2012" t="s">
        <v>177</v>
      </c>
      <c r="E2012" s="9">
        <v>4562342690036</v>
      </c>
      <c r="F2012">
        <v>0</v>
      </c>
      <c r="G2012">
        <v>0</v>
      </c>
      <c r="H2012" t="s">
        <v>20</v>
      </c>
      <c r="I2012" t="s">
        <v>19</v>
      </c>
      <c r="J2012" t="s">
        <v>329</v>
      </c>
      <c r="K2012">
        <v>9</v>
      </c>
      <c r="L2012">
        <v>0</v>
      </c>
      <c r="M2012">
        <v>0</v>
      </c>
      <c r="N2012">
        <v>0</v>
      </c>
    </row>
    <row r="2013" spans="1:14" x14ac:dyDescent="0.15">
      <c r="A2013" t="str">
        <f t="shared" si="34"/>
        <v>201952_456_4562342690050</v>
      </c>
      <c r="B2013">
        <v>201952</v>
      </c>
      <c r="C2013">
        <v>456</v>
      </c>
      <c r="D2013" t="s">
        <v>177</v>
      </c>
      <c r="E2013" s="9">
        <v>4562342690050</v>
      </c>
      <c r="F2013">
        <v>0</v>
      </c>
      <c r="G2013">
        <v>0</v>
      </c>
      <c r="H2013" t="s">
        <v>22</v>
      </c>
      <c r="I2013" t="s">
        <v>19</v>
      </c>
      <c r="J2013" t="s">
        <v>329</v>
      </c>
      <c r="K2013">
        <v>0</v>
      </c>
      <c r="L2013">
        <v>0</v>
      </c>
      <c r="M2013">
        <v>0</v>
      </c>
      <c r="N2013">
        <v>0</v>
      </c>
    </row>
    <row r="2014" spans="1:14" x14ac:dyDescent="0.15">
      <c r="A2014" t="str">
        <f t="shared" si="34"/>
        <v>201952_456_4562342690043</v>
      </c>
      <c r="B2014">
        <v>201952</v>
      </c>
      <c r="C2014">
        <v>456</v>
      </c>
      <c r="D2014" t="s">
        <v>177</v>
      </c>
      <c r="E2014" s="9">
        <v>4562342690043</v>
      </c>
      <c r="F2014">
        <v>0</v>
      </c>
      <c r="G2014">
        <v>0</v>
      </c>
      <c r="H2014" t="s">
        <v>21</v>
      </c>
      <c r="I2014" t="s">
        <v>19</v>
      </c>
      <c r="J2014" t="s">
        <v>329</v>
      </c>
      <c r="K2014">
        <v>26</v>
      </c>
      <c r="L2014">
        <v>3</v>
      </c>
      <c r="M2014">
        <v>0</v>
      </c>
      <c r="N2014">
        <v>0</v>
      </c>
    </row>
    <row r="2015" spans="1:14" x14ac:dyDescent="0.15">
      <c r="A2015" t="str">
        <f t="shared" si="34"/>
        <v>201952_456_4562342690067</v>
      </c>
      <c r="B2015">
        <v>201952</v>
      </c>
      <c r="C2015">
        <v>456</v>
      </c>
      <c r="D2015" t="s">
        <v>177</v>
      </c>
      <c r="E2015" s="9">
        <v>4562342690067</v>
      </c>
      <c r="F2015">
        <v>0</v>
      </c>
      <c r="G2015">
        <v>0</v>
      </c>
      <c r="H2015" t="s">
        <v>23</v>
      </c>
      <c r="I2015" t="s">
        <v>19</v>
      </c>
      <c r="J2015" t="s">
        <v>329</v>
      </c>
      <c r="K2015">
        <v>28</v>
      </c>
      <c r="L2015">
        <v>1</v>
      </c>
      <c r="M2015">
        <v>0</v>
      </c>
      <c r="N2015">
        <v>0</v>
      </c>
    </row>
    <row r="2016" spans="1:14" x14ac:dyDescent="0.15">
      <c r="A2016" t="str">
        <f t="shared" si="34"/>
        <v>201952_456_4562342690074</v>
      </c>
      <c r="B2016">
        <v>201952</v>
      </c>
      <c r="C2016">
        <v>456</v>
      </c>
      <c r="D2016" t="s">
        <v>177</v>
      </c>
      <c r="E2016" s="9">
        <v>4562342690074</v>
      </c>
      <c r="F2016">
        <v>0</v>
      </c>
      <c r="G2016">
        <v>0</v>
      </c>
      <c r="H2016" t="s">
        <v>24</v>
      </c>
      <c r="I2016" t="s">
        <v>19</v>
      </c>
      <c r="J2016" t="s">
        <v>329</v>
      </c>
      <c r="K2016">
        <v>25</v>
      </c>
      <c r="L2016">
        <v>3</v>
      </c>
      <c r="M2016">
        <v>0</v>
      </c>
      <c r="N2016">
        <v>0</v>
      </c>
    </row>
    <row r="2017" spans="1:14" x14ac:dyDescent="0.15">
      <c r="A2017" t="str">
        <f t="shared" si="34"/>
        <v>201952_456_4562342690081</v>
      </c>
      <c r="B2017">
        <v>201952</v>
      </c>
      <c r="C2017">
        <v>456</v>
      </c>
      <c r="D2017" t="s">
        <v>177</v>
      </c>
      <c r="E2017" s="9">
        <v>4562342690081</v>
      </c>
      <c r="F2017">
        <v>0</v>
      </c>
      <c r="G2017">
        <v>0</v>
      </c>
      <c r="H2017" t="s">
        <v>25</v>
      </c>
      <c r="I2017" t="s">
        <v>19</v>
      </c>
      <c r="J2017" t="s">
        <v>329</v>
      </c>
      <c r="K2017">
        <v>9</v>
      </c>
      <c r="L2017">
        <v>0</v>
      </c>
      <c r="M2017">
        <v>0</v>
      </c>
      <c r="N2017">
        <v>0</v>
      </c>
    </row>
    <row r="2018" spans="1:14" x14ac:dyDescent="0.15">
      <c r="A2018" t="str">
        <f t="shared" si="34"/>
        <v>201952_319_4562342690029</v>
      </c>
      <c r="B2018">
        <v>201952</v>
      </c>
      <c r="C2018">
        <v>319</v>
      </c>
      <c r="D2018" t="s">
        <v>161</v>
      </c>
      <c r="E2018" s="9">
        <v>4562342690029</v>
      </c>
      <c r="F2018">
        <v>0</v>
      </c>
      <c r="G2018">
        <v>0</v>
      </c>
      <c r="H2018" t="s">
        <v>18</v>
      </c>
      <c r="I2018" t="s">
        <v>19</v>
      </c>
      <c r="J2018" t="s">
        <v>329</v>
      </c>
      <c r="K2018">
        <v>40</v>
      </c>
      <c r="L2018">
        <v>3</v>
      </c>
      <c r="M2018">
        <v>0</v>
      </c>
      <c r="N2018">
        <v>0</v>
      </c>
    </row>
    <row r="2019" spans="1:14" x14ac:dyDescent="0.15">
      <c r="A2019" t="str">
        <f t="shared" si="34"/>
        <v>201952_319_4562342690036</v>
      </c>
      <c r="B2019">
        <v>201952</v>
      </c>
      <c r="C2019">
        <v>319</v>
      </c>
      <c r="D2019" t="s">
        <v>161</v>
      </c>
      <c r="E2019" s="9">
        <v>4562342690036</v>
      </c>
      <c r="F2019">
        <v>0</v>
      </c>
      <c r="G2019">
        <v>0</v>
      </c>
      <c r="H2019" t="s">
        <v>20</v>
      </c>
      <c r="I2019" t="s">
        <v>19</v>
      </c>
      <c r="J2019" t="s">
        <v>329</v>
      </c>
      <c r="K2019">
        <v>21</v>
      </c>
      <c r="L2019">
        <v>0</v>
      </c>
      <c r="M2019">
        <v>0</v>
      </c>
      <c r="N2019">
        <v>0</v>
      </c>
    </row>
    <row r="2020" spans="1:14" x14ac:dyDescent="0.15">
      <c r="A2020" t="str">
        <f t="shared" si="34"/>
        <v>201952_319_4562342690050</v>
      </c>
      <c r="B2020">
        <v>201952</v>
      </c>
      <c r="C2020">
        <v>319</v>
      </c>
      <c r="D2020" t="s">
        <v>161</v>
      </c>
      <c r="E2020" s="9">
        <v>4562342690050</v>
      </c>
      <c r="F2020">
        <v>0</v>
      </c>
      <c r="G2020">
        <v>0</v>
      </c>
      <c r="H2020" t="s">
        <v>22</v>
      </c>
      <c r="I2020" t="s">
        <v>19</v>
      </c>
      <c r="J2020" t="s">
        <v>329</v>
      </c>
      <c r="K2020">
        <v>11</v>
      </c>
      <c r="L2020">
        <v>4</v>
      </c>
      <c r="M2020">
        <v>0</v>
      </c>
      <c r="N2020">
        <v>0</v>
      </c>
    </row>
    <row r="2021" spans="1:14" x14ac:dyDescent="0.15">
      <c r="A2021" t="str">
        <f t="shared" si="34"/>
        <v>201952_319_4562342690043</v>
      </c>
      <c r="B2021">
        <v>201952</v>
      </c>
      <c r="C2021">
        <v>319</v>
      </c>
      <c r="D2021" t="s">
        <v>161</v>
      </c>
      <c r="E2021" s="9">
        <v>4562342690043</v>
      </c>
      <c r="F2021">
        <v>0</v>
      </c>
      <c r="G2021">
        <v>0</v>
      </c>
      <c r="H2021" t="s">
        <v>21</v>
      </c>
      <c r="I2021" t="s">
        <v>19</v>
      </c>
      <c r="J2021" t="s">
        <v>329</v>
      </c>
      <c r="K2021">
        <v>51</v>
      </c>
      <c r="L2021">
        <v>2</v>
      </c>
      <c r="M2021">
        <v>0</v>
      </c>
      <c r="N2021">
        <v>0</v>
      </c>
    </row>
    <row r="2022" spans="1:14" x14ac:dyDescent="0.15">
      <c r="A2022" t="str">
        <f t="shared" si="34"/>
        <v>201952_319_4562342690067</v>
      </c>
      <c r="B2022">
        <v>201952</v>
      </c>
      <c r="C2022">
        <v>319</v>
      </c>
      <c r="D2022" t="s">
        <v>161</v>
      </c>
      <c r="E2022" s="9">
        <v>4562342690067</v>
      </c>
      <c r="F2022">
        <v>0</v>
      </c>
      <c r="G2022">
        <v>0</v>
      </c>
      <c r="H2022" t="s">
        <v>23</v>
      </c>
      <c r="I2022" t="s">
        <v>19</v>
      </c>
      <c r="J2022" t="s">
        <v>329</v>
      </c>
      <c r="K2022">
        <v>50</v>
      </c>
      <c r="L2022">
        <v>3</v>
      </c>
      <c r="M2022">
        <v>0</v>
      </c>
      <c r="N2022">
        <v>0</v>
      </c>
    </row>
    <row r="2023" spans="1:14" x14ac:dyDescent="0.15">
      <c r="A2023" t="str">
        <f t="shared" si="34"/>
        <v>201952_319_4562342690074</v>
      </c>
      <c r="B2023">
        <v>201952</v>
      </c>
      <c r="C2023">
        <v>319</v>
      </c>
      <c r="D2023" t="s">
        <v>161</v>
      </c>
      <c r="E2023" s="9">
        <v>4562342690074</v>
      </c>
      <c r="F2023">
        <v>0</v>
      </c>
      <c r="G2023">
        <v>0</v>
      </c>
      <c r="H2023" t="s">
        <v>24</v>
      </c>
      <c r="I2023" t="s">
        <v>19</v>
      </c>
      <c r="J2023" t="s">
        <v>329</v>
      </c>
      <c r="K2023">
        <v>37</v>
      </c>
      <c r="L2023">
        <v>6</v>
      </c>
      <c r="M2023">
        <v>0</v>
      </c>
      <c r="N2023">
        <v>0</v>
      </c>
    </row>
    <row r="2024" spans="1:14" x14ac:dyDescent="0.15">
      <c r="A2024" t="str">
        <f t="shared" si="34"/>
        <v>201952_319_4562342690081</v>
      </c>
      <c r="B2024">
        <v>201952</v>
      </c>
      <c r="C2024">
        <v>319</v>
      </c>
      <c r="D2024" t="s">
        <v>161</v>
      </c>
      <c r="E2024" s="9">
        <v>4562342690081</v>
      </c>
      <c r="F2024">
        <v>0</v>
      </c>
      <c r="G2024">
        <v>0</v>
      </c>
      <c r="H2024" t="s">
        <v>25</v>
      </c>
      <c r="I2024" t="s">
        <v>19</v>
      </c>
      <c r="J2024" t="s">
        <v>329</v>
      </c>
      <c r="K2024">
        <v>11</v>
      </c>
      <c r="L2024">
        <v>0</v>
      </c>
      <c r="M2024">
        <v>0</v>
      </c>
      <c r="N2024">
        <v>0</v>
      </c>
    </row>
    <row r="2025" spans="1:14" x14ac:dyDescent="0.15">
      <c r="A2025" t="str">
        <f t="shared" si="34"/>
        <v>201952_94_4562342690029</v>
      </c>
      <c r="B2025">
        <v>201952</v>
      </c>
      <c r="C2025">
        <v>94</v>
      </c>
      <c r="D2025" t="s">
        <v>145</v>
      </c>
      <c r="E2025" s="9">
        <v>4562342690029</v>
      </c>
      <c r="F2025">
        <v>0</v>
      </c>
      <c r="G2025">
        <v>0</v>
      </c>
      <c r="H2025" t="s">
        <v>18</v>
      </c>
      <c r="I2025" t="s">
        <v>19</v>
      </c>
      <c r="J2025" t="s">
        <v>329</v>
      </c>
      <c r="K2025">
        <v>20</v>
      </c>
      <c r="L2025">
        <v>5</v>
      </c>
      <c r="M2025">
        <v>0</v>
      </c>
      <c r="N2025">
        <v>0</v>
      </c>
    </row>
    <row r="2026" spans="1:14" x14ac:dyDescent="0.15">
      <c r="A2026" t="str">
        <f t="shared" si="34"/>
        <v>201952_94_4562342690036</v>
      </c>
      <c r="B2026">
        <v>201952</v>
      </c>
      <c r="C2026">
        <v>94</v>
      </c>
      <c r="D2026" t="s">
        <v>145</v>
      </c>
      <c r="E2026" s="9">
        <v>4562342690036</v>
      </c>
      <c r="F2026">
        <v>0</v>
      </c>
      <c r="G2026">
        <v>0</v>
      </c>
      <c r="H2026" t="s">
        <v>20</v>
      </c>
      <c r="I2026" t="s">
        <v>19</v>
      </c>
      <c r="J2026" t="s">
        <v>329</v>
      </c>
      <c r="K2026">
        <v>10</v>
      </c>
      <c r="L2026">
        <v>0</v>
      </c>
      <c r="M2026">
        <v>0</v>
      </c>
      <c r="N2026">
        <v>0</v>
      </c>
    </row>
    <row r="2027" spans="1:14" x14ac:dyDescent="0.15">
      <c r="A2027" t="str">
        <f t="shared" si="34"/>
        <v>201952_94_4562342690050</v>
      </c>
      <c r="B2027">
        <v>201952</v>
      </c>
      <c r="C2027">
        <v>94</v>
      </c>
      <c r="D2027" t="s">
        <v>145</v>
      </c>
      <c r="E2027" s="9">
        <v>4562342690050</v>
      </c>
      <c r="F2027">
        <v>0</v>
      </c>
      <c r="G2027">
        <v>0</v>
      </c>
      <c r="H2027" t="s">
        <v>22</v>
      </c>
      <c r="I2027" t="s">
        <v>19</v>
      </c>
      <c r="J2027" t="s">
        <v>329</v>
      </c>
      <c r="K2027">
        <v>8</v>
      </c>
      <c r="L2027">
        <v>2</v>
      </c>
      <c r="M2027">
        <v>0</v>
      </c>
      <c r="N2027">
        <v>0</v>
      </c>
    </row>
    <row r="2028" spans="1:14" x14ac:dyDescent="0.15">
      <c r="A2028" t="str">
        <f t="shared" si="34"/>
        <v>201952_94_4562342690043</v>
      </c>
      <c r="B2028">
        <v>201952</v>
      </c>
      <c r="C2028">
        <v>94</v>
      </c>
      <c r="D2028" t="s">
        <v>145</v>
      </c>
      <c r="E2028" s="9">
        <v>4562342690043</v>
      </c>
      <c r="F2028">
        <v>0</v>
      </c>
      <c r="G2028">
        <v>0</v>
      </c>
      <c r="H2028" t="s">
        <v>21</v>
      </c>
      <c r="I2028" t="s">
        <v>19</v>
      </c>
      <c r="J2028" t="s">
        <v>329</v>
      </c>
      <c r="K2028">
        <v>22</v>
      </c>
      <c r="L2028">
        <v>1</v>
      </c>
      <c r="M2028">
        <v>0</v>
      </c>
      <c r="N2028">
        <v>0</v>
      </c>
    </row>
    <row r="2029" spans="1:14" x14ac:dyDescent="0.15">
      <c r="A2029" t="str">
        <f t="shared" si="34"/>
        <v>201952_94_4562342690067</v>
      </c>
      <c r="B2029">
        <v>201952</v>
      </c>
      <c r="C2029">
        <v>94</v>
      </c>
      <c r="D2029" t="s">
        <v>145</v>
      </c>
      <c r="E2029" s="9">
        <v>4562342690067</v>
      </c>
      <c r="F2029">
        <v>0</v>
      </c>
      <c r="G2029">
        <v>0</v>
      </c>
      <c r="H2029" t="s">
        <v>23</v>
      </c>
      <c r="I2029" t="s">
        <v>19</v>
      </c>
      <c r="J2029" t="s">
        <v>329</v>
      </c>
      <c r="K2029">
        <v>33</v>
      </c>
      <c r="L2029">
        <v>3</v>
      </c>
      <c r="M2029">
        <v>0</v>
      </c>
      <c r="N2029">
        <v>0</v>
      </c>
    </row>
    <row r="2030" spans="1:14" x14ac:dyDescent="0.15">
      <c r="A2030" t="str">
        <f t="shared" si="34"/>
        <v>201952_94_4562342690074</v>
      </c>
      <c r="B2030">
        <v>201952</v>
      </c>
      <c r="C2030">
        <v>94</v>
      </c>
      <c r="D2030" t="s">
        <v>145</v>
      </c>
      <c r="E2030" s="9">
        <v>4562342690074</v>
      </c>
      <c r="F2030">
        <v>0</v>
      </c>
      <c r="G2030">
        <v>0</v>
      </c>
      <c r="H2030" t="s">
        <v>24</v>
      </c>
      <c r="I2030" t="s">
        <v>19</v>
      </c>
      <c r="J2030" t="s">
        <v>329</v>
      </c>
      <c r="K2030">
        <v>15</v>
      </c>
      <c r="L2030">
        <v>2</v>
      </c>
      <c r="M2030">
        <v>0</v>
      </c>
      <c r="N2030">
        <v>0</v>
      </c>
    </row>
    <row r="2031" spans="1:14" x14ac:dyDescent="0.15">
      <c r="A2031" t="str">
        <f t="shared" si="34"/>
        <v>201952_94_4562342690081</v>
      </c>
      <c r="B2031">
        <v>201952</v>
      </c>
      <c r="C2031">
        <v>94</v>
      </c>
      <c r="D2031" t="s">
        <v>145</v>
      </c>
      <c r="E2031" s="9">
        <v>4562342690081</v>
      </c>
      <c r="F2031">
        <v>0</v>
      </c>
      <c r="G2031">
        <v>0</v>
      </c>
      <c r="H2031" t="s">
        <v>25</v>
      </c>
      <c r="I2031" t="s">
        <v>19</v>
      </c>
      <c r="J2031" t="s">
        <v>329</v>
      </c>
      <c r="K2031">
        <v>8</v>
      </c>
      <c r="L2031">
        <v>2</v>
      </c>
      <c r="M2031">
        <v>0</v>
      </c>
      <c r="N2031">
        <v>0</v>
      </c>
    </row>
    <row r="2032" spans="1:14" x14ac:dyDescent="0.15">
      <c r="A2032" t="str">
        <f t="shared" si="34"/>
        <v>201952_250_4562342690029</v>
      </c>
      <c r="B2032">
        <v>201952</v>
      </c>
      <c r="C2032">
        <v>250</v>
      </c>
      <c r="D2032" t="s">
        <v>157</v>
      </c>
      <c r="E2032" s="9">
        <v>4562342690029</v>
      </c>
      <c r="F2032">
        <v>0</v>
      </c>
      <c r="G2032">
        <v>0</v>
      </c>
      <c r="H2032" t="s">
        <v>18</v>
      </c>
      <c r="I2032" t="s">
        <v>19</v>
      </c>
      <c r="J2032" t="s">
        <v>329</v>
      </c>
      <c r="K2032">
        <v>19</v>
      </c>
      <c r="L2032">
        <v>4</v>
      </c>
      <c r="M2032">
        <v>0</v>
      </c>
      <c r="N2032">
        <v>0</v>
      </c>
    </row>
    <row r="2033" spans="1:14" x14ac:dyDescent="0.15">
      <c r="A2033" t="str">
        <f t="shared" si="34"/>
        <v>201952_250_4562342690036</v>
      </c>
      <c r="B2033">
        <v>201952</v>
      </c>
      <c r="C2033">
        <v>250</v>
      </c>
      <c r="D2033" t="s">
        <v>157</v>
      </c>
      <c r="E2033" s="9">
        <v>4562342690036</v>
      </c>
      <c r="F2033">
        <v>0</v>
      </c>
      <c r="G2033">
        <v>0</v>
      </c>
      <c r="H2033" t="s">
        <v>20</v>
      </c>
      <c r="I2033" t="s">
        <v>19</v>
      </c>
      <c r="J2033" t="s">
        <v>329</v>
      </c>
      <c r="K2033">
        <v>10</v>
      </c>
      <c r="L2033">
        <v>1</v>
      </c>
      <c r="M2033">
        <v>0</v>
      </c>
      <c r="N2033">
        <v>0</v>
      </c>
    </row>
    <row r="2034" spans="1:14" x14ac:dyDescent="0.15">
      <c r="A2034" t="str">
        <f t="shared" si="34"/>
        <v>201952_250_4562342690050</v>
      </c>
      <c r="B2034">
        <v>201952</v>
      </c>
      <c r="C2034">
        <v>250</v>
      </c>
      <c r="D2034" t="s">
        <v>157</v>
      </c>
      <c r="E2034" s="9">
        <v>4562342690050</v>
      </c>
      <c r="F2034">
        <v>0</v>
      </c>
      <c r="G2034">
        <v>0</v>
      </c>
      <c r="H2034" t="s">
        <v>22</v>
      </c>
      <c r="I2034" t="s">
        <v>19</v>
      </c>
      <c r="J2034" t="s">
        <v>329</v>
      </c>
      <c r="K2034">
        <v>7</v>
      </c>
      <c r="L2034">
        <v>3</v>
      </c>
      <c r="M2034">
        <v>0</v>
      </c>
      <c r="N2034">
        <v>0</v>
      </c>
    </row>
    <row r="2035" spans="1:14" x14ac:dyDescent="0.15">
      <c r="A2035" t="str">
        <f t="shared" si="34"/>
        <v>201952_250_4562342690043</v>
      </c>
      <c r="B2035">
        <v>201952</v>
      </c>
      <c r="C2035">
        <v>250</v>
      </c>
      <c r="D2035" t="s">
        <v>157</v>
      </c>
      <c r="E2035" s="9">
        <v>4562342690043</v>
      </c>
      <c r="F2035">
        <v>0</v>
      </c>
      <c r="G2035">
        <v>0</v>
      </c>
      <c r="H2035" t="s">
        <v>21</v>
      </c>
      <c r="I2035" t="s">
        <v>19</v>
      </c>
      <c r="J2035" t="s">
        <v>329</v>
      </c>
      <c r="K2035">
        <v>22</v>
      </c>
      <c r="L2035">
        <v>9</v>
      </c>
      <c r="M2035">
        <v>0</v>
      </c>
      <c r="N2035">
        <v>0</v>
      </c>
    </row>
    <row r="2036" spans="1:14" x14ac:dyDescent="0.15">
      <c r="A2036" t="str">
        <f t="shared" si="34"/>
        <v>201952_250_4562342690067</v>
      </c>
      <c r="B2036">
        <v>201952</v>
      </c>
      <c r="C2036">
        <v>250</v>
      </c>
      <c r="D2036" t="s">
        <v>157</v>
      </c>
      <c r="E2036" s="9">
        <v>4562342690067</v>
      </c>
      <c r="F2036">
        <v>0</v>
      </c>
      <c r="G2036">
        <v>0</v>
      </c>
      <c r="H2036" t="s">
        <v>23</v>
      </c>
      <c r="I2036" t="s">
        <v>19</v>
      </c>
      <c r="J2036" t="s">
        <v>329</v>
      </c>
      <c r="K2036">
        <v>28</v>
      </c>
      <c r="L2036">
        <v>3</v>
      </c>
      <c r="M2036">
        <v>0</v>
      </c>
      <c r="N2036">
        <v>0</v>
      </c>
    </row>
    <row r="2037" spans="1:14" x14ac:dyDescent="0.15">
      <c r="A2037" t="str">
        <f t="shared" si="34"/>
        <v>201952_250_4562342690074</v>
      </c>
      <c r="B2037">
        <v>201952</v>
      </c>
      <c r="C2037">
        <v>250</v>
      </c>
      <c r="D2037" t="s">
        <v>157</v>
      </c>
      <c r="E2037" s="9">
        <v>4562342690074</v>
      </c>
      <c r="F2037">
        <v>0</v>
      </c>
      <c r="G2037">
        <v>0</v>
      </c>
      <c r="H2037" t="s">
        <v>24</v>
      </c>
      <c r="I2037" t="s">
        <v>19</v>
      </c>
      <c r="J2037" t="s">
        <v>329</v>
      </c>
      <c r="K2037">
        <v>31</v>
      </c>
      <c r="L2037">
        <v>2</v>
      </c>
      <c r="M2037">
        <v>0</v>
      </c>
      <c r="N2037">
        <v>0</v>
      </c>
    </row>
    <row r="2038" spans="1:14" x14ac:dyDescent="0.15">
      <c r="A2038" t="str">
        <f t="shared" si="34"/>
        <v>201952_250_4562342690081</v>
      </c>
      <c r="B2038">
        <v>201952</v>
      </c>
      <c r="C2038">
        <v>250</v>
      </c>
      <c r="D2038" t="s">
        <v>157</v>
      </c>
      <c r="E2038" s="9">
        <v>4562342690081</v>
      </c>
      <c r="F2038">
        <v>0</v>
      </c>
      <c r="G2038">
        <v>0</v>
      </c>
      <c r="H2038" t="s">
        <v>25</v>
      </c>
      <c r="I2038" t="s">
        <v>19</v>
      </c>
      <c r="J2038" t="s">
        <v>329</v>
      </c>
      <c r="K2038">
        <v>14</v>
      </c>
      <c r="L2038">
        <v>0</v>
      </c>
      <c r="M2038">
        <v>0</v>
      </c>
      <c r="N2038">
        <v>0</v>
      </c>
    </row>
    <row r="2039" spans="1:14" x14ac:dyDescent="0.15">
      <c r="A2039" t="str">
        <f t="shared" si="34"/>
        <v>201952_340_4562342690029</v>
      </c>
      <c r="B2039">
        <v>201952</v>
      </c>
      <c r="C2039">
        <v>340</v>
      </c>
      <c r="D2039" t="s">
        <v>164</v>
      </c>
      <c r="E2039" s="9">
        <v>4562342690029</v>
      </c>
      <c r="F2039">
        <v>0</v>
      </c>
      <c r="G2039">
        <v>0</v>
      </c>
      <c r="H2039" t="s">
        <v>18</v>
      </c>
      <c r="I2039" t="s">
        <v>19</v>
      </c>
      <c r="J2039" t="s">
        <v>329</v>
      </c>
      <c r="K2039">
        <v>25</v>
      </c>
      <c r="L2039">
        <v>1</v>
      </c>
      <c r="M2039">
        <v>0</v>
      </c>
      <c r="N2039">
        <v>0</v>
      </c>
    </row>
    <row r="2040" spans="1:14" x14ac:dyDescent="0.15">
      <c r="A2040" t="str">
        <f t="shared" si="34"/>
        <v>201952_340_4562342690036</v>
      </c>
      <c r="B2040">
        <v>201952</v>
      </c>
      <c r="C2040">
        <v>340</v>
      </c>
      <c r="D2040" t="s">
        <v>164</v>
      </c>
      <c r="E2040" s="9">
        <v>4562342690036</v>
      </c>
      <c r="F2040">
        <v>0</v>
      </c>
      <c r="G2040">
        <v>0</v>
      </c>
      <c r="H2040" t="s">
        <v>20</v>
      </c>
      <c r="I2040" t="s">
        <v>19</v>
      </c>
      <c r="J2040" t="s">
        <v>329</v>
      </c>
      <c r="K2040">
        <v>14</v>
      </c>
      <c r="L2040">
        <v>1</v>
      </c>
      <c r="M2040">
        <v>0</v>
      </c>
      <c r="N2040">
        <v>0</v>
      </c>
    </row>
    <row r="2041" spans="1:14" x14ac:dyDescent="0.15">
      <c r="A2041" t="str">
        <f t="shared" si="34"/>
        <v>201952_340_4562342690050</v>
      </c>
      <c r="B2041">
        <v>201952</v>
      </c>
      <c r="C2041">
        <v>340</v>
      </c>
      <c r="D2041" t="s">
        <v>164</v>
      </c>
      <c r="E2041" s="9">
        <v>4562342690050</v>
      </c>
      <c r="F2041">
        <v>0</v>
      </c>
      <c r="G2041">
        <v>0</v>
      </c>
      <c r="H2041" t="s">
        <v>22</v>
      </c>
      <c r="I2041" t="s">
        <v>19</v>
      </c>
      <c r="J2041" t="s">
        <v>329</v>
      </c>
      <c r="K2041">
        <v>8</v>
      </c>
      <c r="L2041">
        <v>2</v>
      </c>
      <c r="M2041">
        <v>0</v>
      </c>
      <c r="N2041">
        <v>0</v>
      </c>
    </row>
    <row r="2042" spans="1:14" x14ac:dyDescent="0.15">
      <c r="A2042" t="str">
        <f t="shared" si="34"/>
        <v>201952_340_4562342690043</v>
      </c>
      <c r="B2042">
        <v>201952</v>
      </c>
      <c r="C2042">
        <v>340</v>
      </c>
      <c r="D2042" t="s">
        <v>164</v>
      </c>
      <c r="E2042" s="9">
        <v>4562342690043</v>
      </c>
      <c r="F2042">
        <v>0</v>
      </c>
      <c r="G2042">
        <v>0</v>
      </c>
      <c r="H2042" t="s">
        <v>21</v>
      </c>
      <c r="I2042" t="s">
        <v>19</v>
      </c>
      <c r="J2042" t="s">
        <v>329</v>
      </c>
      <c r="K2042">
        <v>25</v>
      </c>
      <c r="L2042">
        <v>1</v>
      </c>
      <c r="M2042">
        <v>0</v>
      </c>
      <c r="N2042">
        <v>0</v>
      </c>
    </row>
    <row r="2043" spans="1:14" x14ac:dyDescent="0.15">
      <c r="A2043" t="str">
        <f t="shared" si="34"/>
        <v>201952_340_4562342690067</v>
      </c>
      <c r="B2043">
        <v>201952</v>
      </c>
      <c r="C2043">
        <v>340</v>
      </c>
      <c r="D2043" t="s">
        <v>164</v>
      </c>
      <c r="E2043" s="9">
        <v>4562342690067</v>
      </c>
      <c r="F2043">
        <v>0</v>
      </c>
      <c r="G2043">
        <v>0</v>
      </c>
      <c r="H2043" t="s">
        <v>23</v>
      </c>
      <c r="I2043" t="s">
        <v>19</v>
      </c>
      <c r="J2043" t="s">
        <v>329</v>
      </c>
      <c r="K2043">
        <v>19</v>
      </c>
      <c r="L2043">
        <v>0</v>
      </c>
      <c r="M2043">
        <v>0</v>
      </c>
      <c r="N2043">
        <v>0</v>
      </c>
    </row>
    <row r="2044" spans="1:14" x14ac:dyDescent="0.15">
      <c r="A2044" t="str">
        <f t="shared" si="34"/>
        <v>201952_340_4562342690074</v>
      </c>
      <c r="B2044">
        <v>201952</v>
      </c>
      <c r="C2044">
        <v>340</v>
      </c>
      <c r="D2044" t="s">
        <v>164</v>
      </c>
      <c r="E2044" s="9">
        <v>4562342690074</v>
      </c>
      <c r="F2044">
        <v>0</v>
      </c>
      <c r="G2044">
        <v>0</v>
      </c>
      <c r="H2044" t="s">
        <v>24</v>
      </c>
      <c r="I2044" t="s">
        <v>19</v>
      </c>
      <c r="J2044" t="s">
        <v>329</v>
      </c>
      <c r="K2044">
        <v>15</v>
      </c>
      <c r="L2044">
        <v>0</v>
      </c>
      <c r="M2044">
        <v>0</v>
      </c>
      <c r="N2044">
        <v>0</v>
      </c>
    </row>
    <row r="2045" spans="1:14" x14ac:dyDescent="0.15">
      <c r="A2045" t="str">
        <f t="shared" si="34"/>
        <v>201952_340_4562342690081</v>
      </c>
      <c r="B2045">
        <v>201952</v>
      </c>
      <c r="C2045">
        <v>340</v>
      </c>
      <c r="D2045" t="s">
        <v>164</v>
      </c>
      <c r="E2045" s="9">
        <v>4562342690081</v>
      </c>
      <c r="F2045">
        <v>0</v>
      </c>
      <c r="G2045">
        <v>0</v>
      </c>
      <c r="H2045" t="s">
        <v>25</v>
      </c>
      <c r="I2045" t="s">
        <v>19</v>
      </c>
      <c r="J2045" t="s">
        <v>329</v>
      </c>
      <c r="K2045">
        <v>9</v>
      </c>
      <c r="L2045">
        <v>3</v>
      </c>
      <c r="M2045">
        <v>0</v>
      </c>
      <c r="N2045">
        <v>0</v>
      </c>
    </row>
    <row r="2046" spans="1:14" x14ac:dyDescent="0.15">
      <c r="A2046" t="str">
        <f t="shared" si="34"/>
        <v>201952_231_4562342690029</v>
      </c>
      <c r="B2046">
        <v>201952</v>
      </c>
      <c r="C2046">
        <v>231</v>
      </c>
      <c r="D2046" t="s">
        <v>155</v>
      </c>
      <c r="E2046" s="9">
        <v>4562342690029</v>
      </c>
      <c r="F2046">
        <v>0</v>
      </c>
      <c r="G2046">
        <v>0</v>
      </c>
      <c r="H2046" t="s">
        <v>18</v>
      </c>
      <c r="I2046" t="s">
        <v>19</v>
      </c>
      <c r="J2046" t="s">
        <v>329</v>
      </c>
      <c r="K2046">
        <v>36</v>
      </c>
      <c r="L2046">
        <v>1</v>
      </c>
      <c r="M2046">
        <v>0</v>
      </c>
      <c r="N2046">
        <v>0</v>
      </c>
    </row>
    <row r="2047" spans="1:14" x14ac:dyDescent="0.15">
      <c r="A2047" t="str">
        <f t="shared" si="34"/>
        <v>201952_231_4562342690036</v>
      </c>
      <c r="B2047">
        <v>201952</v>
      </c>
      <c r="C2047">
        <v>231</v>
      </c>
      <c r="D2047" t="s">
        <v>155</v>
      </c>
      <c r="E2047" s="9">
        <v>4562342690036</v>
      </c>
      <c r="F2047">
        <v>0</v>
      </c>
      <c r="G2047">
        <v>0</v>
      </c>
      <c r="H2047" t="s">
        <v>20</v>
      </c>
      <c r="I2047" t="s">
        <v>19</v>
      </c>
      <c r="J2047" t="s">
        <v>329</v>
      </c>
      <c r="K2047">
        <v>13</v>
      </c>
      <c r="L2047">
        <v>1</v>
      </c>
      <c r="M2047">
        <v>0</v>
      </c>
      <c r="N2047">
        <v>0</v>
      </c>
    </row>
    <row r="2048" spans="1:14" x14ac:dyDescent="0.15">
      <c r="A2048" t="str">
        <f t="shared" si="34"/>
        <v>201952_231_4562342690050</v>
      </c>
      <c r="B2048">
        <v>201952</v>
      </c>
      <c r="C2048">
        <v>231</v>
      </c>
      <c r="D2048" t="s">
        <v>155</v>
      </c>
      <c r="E2048" s="9">
        <v>4562342690050</v>
      </c>
      <c r="F2048">
        <v>0</v>
      </c>
      <c r="G2048">
        <v>0</v>
      </c>
      <c r="H2048" t="s">
        <v>22</v>
      </c>
      <c r="I2048" t="s">
        <v>19</v>
      </c>
      <c r="J2048" t="s">
        <v>329</v>
      </c>
      <c r="K2048">
        <v>13</v>
      </c>
      <c r="L2048">
        <v>3</v>
      </c>
      <c r="M2048">
        <v>0</v>
      </c>
      <c r="N2048">
        <v>0</v>
      </c>
    </row>
    <row r="2049" spans="1:14" x14ac:dyDescent="0.15">
      <c r="A2049" t="str">
        <f t="shared" si="34"/>
        <v>201952_231_4562342690043</v>
      </c>
      <c r="B2049">
        <v>201952</v>
      </c>
      <c r="C2049">
        <v>231</v>
      </c>
      <c r="D2049" t="s">
        <v>155</v>
      </c>
      <c r="E2049" s="9">
        <v>4562342690043</v>
      </c>
      <c r="F2049">
        <v>0</v>
      </c>
      <c r="G2049">
        <v>0</v>
      </c>
      <c r="H2049" t="s">
        <v>21</v>
      </c>
      <c r="I2049" t="s">
        <v>19</v>
      </c>
      <c r="J2049" t="s">
        <v>329</v>
      </c>
      <c r="K2049">
        <v>34</v>
      </c>
      <c r="L2049">
        <v>2</v>
      </c>
      <c r="M2049">
        <v>0</v>
      </c>
      <c r="N2049">
        <v>0</v>
      </c>
    </row>
    <row r="2050" spans="1:14" x14ac:dyDescent="0.15">
      <c r="A2050" t="str">
        <f t="shared" si="34"/>
        <v>201952_231_4562342690067</v>
      </c>
      <c r="B2050">
        <v>201952</v>
      </c>
      <c r="C2050">
        <v>231</v>
      </c>
      <c r="D2050" t="s">
        <v>155</v>
      </c>
      <c r="E2050" s="9">
        <v>4562342690067</v>
      </c>
      <c r="F2050">
        <v>0</v>
      </c>
      <c r="G2050">
        <v>0</v>
      </c>
      <c r="H2050" t="s">
        <v>23</v>
      </c>
      <c r="I2050" t="s">
        <v>19</v>
      </c>
      <c r="J2050" t="s">
        <v>329</v>
      </c>
      <c r="K2050">
        <v>42</v>
      </c>
      <c r="L2050">
        <v>2</v>
      </c>
      <c r="M2050">
        <v>0</v>
      </c>
      <c r="N2050">
        <v>0</v>
      </c>
    </row>
    <row r="2051" spans="1:14" x14ac:dyDescent="0.15">
      <c r="A2051" t="str">
        <f t="shared" si="34"/>
        <v>201952_231_4562342690074</v>
      </c>
      <c r="B2051">
        <v>201952</v>
      </c>
      <c r="C2051">
        <v>231</v>
      </c>
      <c r="D2051" t="s">
        <v>155</v>
      </c>
      <c r="E2051" s="9">
        <v>4562342690074</v>
      </c>
      <c r="F2051">
        <v>0</v>
      </c>
      <c r="G2051">
        <v>0</v>
      </c>
      <c r="H2051" t="s">
        <v>24</v>
      </c>
      <c r="I2051" t="s">
        <v>19</v>
      </c>
      <c r="J2051" t="s">
        <v>329</v>
      </c>
      <c r="K2051">
        <v>25</v>
      </c>
      <c r="L2051">
        <v>6</v>
      </c>
      <c r="M2051">
        <v>0</v>
      </c>
      <c r="N2051">
        <v>0</v>
      </c>
    </row>
    <row r="2052" spans="1:14" x14ac:dyDescent="0.15">
      <c r="A2052" t="str">
        <f t="shared" si="34"/>
        <v>201952_231_4562342690081</v>
      </c>
      <c r="B2052">
        <v>201952</v>
      </c>
      <c r="C2052">
        <v>231</v>
      </c>
      <c r="D2052" t="s">
        <v>155</v>
      </c>
      <c r="E2052" s="9">
        <v>4562342690081</v>
      </c>
      <c r="F2052">
        <v>0</v>
      </c>
      <c r="G2052">
        <v>0</v>
      </c>
      <c r="H2052" t="s">
        <v>25</v>
      </c>
      <c r="I2052" t="s">
        <v>19</v>
      </c>
      <c r="J2052" t="s">
        <v>329</v>
      </c>
      <c r="K2052">
        <v>12</v>
      </c>
      <c r="L2052">
        <v>1</v>
      </c>
      <c r="M2052">
        <v>0</v>
      </c>
      <c r="N2052">
        <v>0</v>
      </c>
    </row>
    <row r="2053" spans="1:14" x14ac:dyDescent="0.15">
      <c r="A2053" t="str">
        <f t="shared" si="34"/>
        <v>201952_30_4562342690029</v>
      </c>
      <c r="B2053">
        <v>201952</v>
      </c>
      <c r="C2053">
        <v>30</v>
      </c>
      <c r="D2053" t="s">
        <v>137</v>
      </c>
      <c r="E2053" s="9">
        <v>4562342690029</v>
      </c>
      <c r="F2053">
        <v>0</v>
      </c>
      <c r="G2053">
        <v>0</v>
      </c>
      <c r="H2053" t="s">
        <v>18</v>
      </c>
      <c r="I2053" t="s">
        <v>19</v>
      </c>
      <c r="J2053" t="s">
        <v>329</v>
      </c>
      <c r="K2053">
        <v>27</v>
      </c>
      <c r="L2053">
        <v>5</v>
      </c>
      <c r="M2053">
        <v>0</v>
      </c>
      <c r="N2053">
        <v>0</v>
      </c>
    </row>
    <row r="2054" spans="1:14" x14ac:dyDescent="0.15">
      <c r="A2054" t="str">
        <f t="shared" si="34"/>
        <v>201952_30_4562342690036</v>
      </c>
      <c r="B2054">
        <v>201952</v>
      </c>
      <c r="C2054">
        <v>30</v>
      </c>
      <c r="D2054" t="s">
        <v>137</v>
      </c>
      <c r="E2054" s="9">
        <v>4562342690036</v>
      </c>
      <c r="F2054">
        <v>0</v>
      </c>
      <c r="G2054">
        <v>0</v>
      </c>
      <c r="H2054" t="s">
        <v>20</v>
      </c>
      <c r="I2054" t="s">
        <v>19</v>
      </c>
      <c r="J2054" t="s">
        <v>329</v>
      </c>
      <c r="K2054">
        <v>13</v>
      </c>
      <c r="L2054">
        <v>4</v>
      </c>
      <c r="M2054">
        <v>0</v>
      </c>
      <c r="N2054">
        <v>0</v>
      </c>
    </row>
    <row r="2055" spans="1:14" x14ac:dyDescent="0.15">
      <c r="A2055" t="str">
        <f t="shared" si="34"/>
        <v>201952_30_4562342690050</v>
      </c>
      <c r="B2055">
        <v>201952</v>
      </c>
      <c r="C2055">
        <v>30</v>
      </c>
      <c r="D2055" t="s">
        <v>137</v>
      </c>
      <c r="E2055" s="9">
        <v>4562342690050</v>
      </c>
      <c r="F2055">
        <v>0</v>
      </c>
      <c r="G2055">
        <v>0</v>
      </c>
      <c r="H2055" t="s">
        <v>22</v>
      </c>
      <c r="I2055" t="s">
        <v>19</v>
      </c>
      <c r="J2055" t="s">
        <v>329</v>
      </c>
      <c r="K2055">
        <v>13</v>
      </c>
      <c r="L2055">
        <v>1</v>
      </c>
      <c r="M2055">
        <v>0</v>
      </c>
      <c r="N2055">
        <v>0</v>
      </c>
    </row>
    <row r="2056" spans="1:14" x14ac:dyDescent="0.15">
      <c r="A2056" t="str">
        <f t="shared" si="34"/>
        <v>201952_30_4562342690043</v>
      </c>
      <c r="B2056">
        <v>201952</v>
      </c>
      <c r="C2056">
        <v>30</v>
      </c>
      <c r="D2056" t="s">
        <v>137</v>
      </c>
      <c r="E2056" s="9">
        <v>4562342690043</v>
      </c>
      <c r="F2056">
        <v>0</v>
      </c>
      <c r="G2056">
        <v>0</v>
      </c>
      <c r="H2056" t="s">
        <v>21</v>
      </c>
      <c r="I2056" t="s">
        <v>19</v>
      </c>
      <c r="J2056" t="s">
        <v>329</v>
      </c>
      <c r="K2056">
        <v>31</v>
      </c>
      <c r="L2056">
        <v>7</v>
      </c>
      <c r="M2056">
        <v>0</v>
      </c>
      <c r="N2056">
        <v>0</v>
      </c>
    </row>
    <row r="2057" spans="1:14" x14ac:dyDescent="0.15">
      <c r="A2057" t="str">
        <f t="shared" si="34"/>
        <v>201952_30_4562342690067</v>
      </c>
      <c r="B2057">
        <v>201952</v>
      </c>
      <c r="C2057">
        <v>30</v>
      </c>
      <c r="D2057" t="s">
        <v>137</v>
      </c>
      <c r="E2057" s="9">
        <v>4562342690067</v>
      </c>
      <c r="F2057">
        <v>0</v>
      </c>
      <c r="G2057">
        <v>0</v>
      </c>
      <c r="H2057" t="s">
        <v>23</v>
      </c>
      <c r="I2057" t="s">
        <v>19</v>
      </c>
      <c r="J2057" t="s">
        <v>329</v>
      </c>
      <c r="K2057">
        <v>43</v>
      </c>
      <c r="L2057">
        <v>3</v>
      </c>
      <c r="M2057">
        <v>0</v>
      </c>
      <c r="N2057">
        <v>0</v>
      </c>
    </row>
    <row r="2058" spans="1:14" x14ac:dyDescent="0.15">
      <c r="A2058" t="str">
        <f t="shared" si="34"/>
        <v>201952_30_4562342690074</v>
      </c>
      <c r="B2058">
        <v>201952</v>
      </c>
      <c r="C2058">
        <v>30</v>
      </c>
      <c r="D2058" t="s">
        <v>137</v>
      </c>
      <c r="E2058" s="9">
        <v>4562342690074</v>
      </c>
      <c r="F2058">
        <v>0</v>
      </c>
      <c r="G2058">
        <v>0</v>
      </c>
      <c r="H2058" t="s">
        <v>24</v>
      </c>
      <c r="I2058" t="s">
        <v>19</v>
      </c>
      <c r="J2058" t="s">
        <v>329</v>
      </c>
      <c r="K2058">
        <v>32</v>
      </c>
      <c r="L2058">
        <v>6</v>
      </c>
      <c r="M2058">
        <v>0</v>
      </c>
      <c r="N2058">
        <v>0</v>
      </c>
    </row>
    <row r="2059" spans="1:14" x14ac:dyDescent="0.15">
      <c r="A2059" t="str">
        <f t="shared" si="34"/>
        <v>201952_30_4562342690081</v>
      </c>
      <c r="B2059">
        <v>201952</v>
      </c>
      <c r="C2059">
        <v>30</v>
      </c>
      <c r="D2059" t="s">
        <v>137</v>
      </c>
      <c r="E2059" s="9">
        <v>4562342690081</v>
      </c>
      <c r="F2059">
        <v>0</v>
      </c>
      <c r="G2059">
        <v>0</v>
      </c>
      <c r="H2059" t="s">
        <v>25</v>
      </c>
      <c r="I2059" t="s">
        <v>19</v>
      </c>
      <c r="J2059" t="s">
        <v>329</v>
      </c>
      <c r="K2059">
        <v>7</v>
      </c>
      <c r="L2059">
        <v>4</v>
      </c>
      <c r="M2059">
        <v>0</v>
      </c>
      <c r="N2059">
        <v>0</v>
      </c>
    </row>
    <row r="2060" spans="1:14" x14ac:dyDescent="0.15">
      <c r="A2060" t="str">
        <f t="shared" si="34"/>
        <v>201952_38_4562342690029</v>
      </c>
      <c r="B2060">
        <v>201952</v>
      </c>
      <c r="C2060">
        <v>38</v>
      </c>
      <c r="D2060" t="s">
        <v>138</v>
      </c>
      <c r="E2060" s="9">
        <v>4562342690029</v>
      </c>
      <c r="F2060">
        <v>0</v>
      </c>
      <c r="G2060">
        <v>0</v>
      </c>
      <c r="H2060" t="s">
        <v>18</v>
      </c>
      <c r="I2060" t="s">
        <v>19</v>
      </c>
      <c r="J2060" t="s">
        <v>329</v>
      </c>
      <c r="K2060">
        <v>28</v>
      </c>
      <c r="L2060">
        <v>1</v>
      </c>
      <c r="M2060">
        <v>0</v>
      </c>
      <c r="N2060">
        <v>0</v>
      </c>
    </row>
    <row r="2061" spans="1:14" x14ac:dyDescent="0.15">
      <c r="A2061" t="str">
        <f t="shared" si="34"/>
        <v>201952_38_4562342690036</v>
      </c>
      <c r="B2061">
        <v>201952</v>
      </c>
      <c r="C2061">
        <v>38</v>
      </c>
      <c r="D2061" t="s">
        <v>138</v>
      </c>
      <c r="E2061" s="9">
        <v>4562342690036</v>
      </c>
      <c r="F2061">
        <v>0</v>
      </c>
      <c r="G2061">
        <v>0</v>
      </c>
      <c r="H2061" t="s">
        <v>20</v>
      </c>
      <c r="I2061" t="s">
        <v>19</v>
      </c>
      <c r="J2061" t="s">
        <v>329</v>
      </c>
      <c r="K2061">
        <v>13</v>
      </c>
      <c r="L2061">
        <v>5</v>
      </c>
      <c r="M2061">
        <v>0</v>
      </c>
      <c r="N2061">
        <v>0</v>
      </c>
    </row>
    <row r="2062" spans="1:14" x14ac:dyDescent="0.15">
      <c r="A2062" t="str">
        <f t="shared" si="34"/>
        <v>201952_38_4562342690050</v>
      </c>
      <c r="B2062">
        <v>201952</v>
      </c>
      <c r="C2062">
        <v>38</v>
      </c>
      <c r="D2062" t="s">
        <v>138</v>
      </c>
      <c r="E2062" s="9">
        <v>4562342690050</v>
      </c>
      <c r="F2062">
        <v>0</v>
      </c>
      <c r="G2062">
        <v>0</v>
      </c>
      <c r="H2062" t="s">
        <v>22</v>
      </c>
      <c r="I2062" t="s">
        <v>19</v>
      </c>
      <c r="J2062" t="s">
        <v>329</v>
      </c>
      <c r="K2062">
        <v>13</v>
      </c>
      <c r="L2062">
        <v>1</v>
      </c>
      <c r="M2062">
        <v>0</v>
      </c>
      <c r="N2062">
        <v>0</v>
      </c>
    </row>
    <row r="2063" spans="1:14" x14ac:dyDescent="0.15">
      <c r="A2063" t="str">
        <f t="shared" si="34"/>
        <v>201952_38_4562342690043</v>
      </c>
      <c r="B2063">
        <v>201952</v>
      </c>
      <c r="C2063">
        <v>38</v>
      </c>
      <c r="D2063" t="s">
        <v>138</v>
      </c>
      <c r="E2063" s="9">
        <v>4562342690043</v>
      </c>
      <c r="F2063">
        <v>0</v>
      </c>
      <c r="G2063">
        <v>0</v>
      </c>
      <c r="H2063" t="s">
        <v>21</v>
      </c>
      <c r="I2063" t="s">
        <v>19</v>
      </c>
      <c r="J2063" t="s">
        <v>329</v>
      </c>
      <c r="K2063">
        <v>41</v>
      </c>
      <c r="L2063">
        <v>2</v>
      </c>
      <c r="M2063">
        <v>0</v>
      </c>
      <c r="N2063">
        <v>0</v>
      </c>
    </row>
    <row r="2064" spans="1:14" x14ac:dyDescent="0.15">
      <c r="A2064" t="str">
        <f t="shared" si="34"/>
        <v>201952_38_4562342690067</v>
      </c>
      <c r="B2064">
        <v>201952</v>
      </c>
      <c r="C2064">
        <v>38</v>
      </c>
      <c r="D2064" t="s">
        <v>138</v>
      </c>
      <c r="E2064" s="9">
        <v>4562342690067</v>
      </c>
      <c r="F2064">
        <v>0</v>
      </c>
      <c r="G2064">
        <v>0</v>
      </c>
      <c r="H2064" t="s">
        <v>23</v>
      </c>
      <c r="I2064" t="s">
        <v>19</v>
      </c>
      <c r="J2064" t="s">
        <v>329</v>
      </c>
      <c r="K2064">
        <v>40</v>
      </c>
      <c r="L2064">
        <v>2</v>
      </c>
      <c r="M2064">
        <v>0</v>
      </c>
      <c r="N2064">
        <v>0</v>
      </c>
    </row>
    <row r="2065" spans="1:14" x14ac:dyDescent="0.15">
      <c r="A2065" t="str">
        <f t="shared" si="34"/>
        <v>201952_38_4562342690074</v>
      </c>
      <c r="B2065">
        <v>201952</v>
      </c>
      <c r="C2065">
        <v>38</v>
      </c>
      <c r="D2065" t="s">
        <v>138</v>
      </c>
      <c r="E2065" s="9">
        <v>4562342690074</v>
      </c>
      <c r="F2065">
        <v>0</v>
      </c>
      <c r="G2065">
        <v>0</v>
      </c>
      <c r="H2065" t="s">
        <v>24</v>
      </c>
      <c r="I2065" t="s">
        <v>19</v>
      </c>
      <c r="J2065" t="s">
        <v>329</v>
      </c>
      <c r="K2065">
        <v>22</v>
      </c>
      <c r="L2065">
        <v>2</v>
      </c>
      <c r="M2065">
        <v>0</v>
      </c>
      <c r="N2065">
        <v>0</v>
      </c>
    </row>
    <row r="2066" spans="1:14" x14ac:dyDescent="0.15">
      <c r="A2066" t="str">
        <f t="shared" si="34"/>
        <v>201952_38_4562342690081</v>
      </c>
      <c r="B2066">
        <v>201952</v>
      </c>
      <c r="C2066">
        <v>38</v>
      </c>
      <c r="D2066" t="s">
        <v>138</v>
      </c>
      <c r="E2066" s="9">
        <v>4562342690081</v>
      </c>
      <c r="F2066">
        <v>0</v>
      </c>
      <c r="G2066">
        <v>0</v>
      </c>
      <c r="H2066" t="s">
        <v>25</v>
      </c>
      <c r="I2066" t="s">
        <v>19</v>
      </c>
      <c r="J2066" t="s">
        <v>329</v>
      </c>
      <c r="K2066">
        <v>11</v>
      </c>
      <c r="L2066">
        <v>1</v>
      </c>
      <c r="M2066">
        <v>0</v>
      </c>
      <c r="N2066">
        <v>0</v>
      </c>
    </row>
    <row r="2067" spans="1:14" x14ac:dyDescent="0.15">
      <c r="A2067" t="str">
        <f t="shared" si="34"/>
        <v>201952_102_4562342690029</v>
      </c>
      <c r="B2067">
        <v>201952</v>
      </c>
      <c r="C2067">
        <v>102</v>
      </c>
      <c r="D2067" t="s">
        <v>147</v>
      </c>
      <c r="E2067" s="9">
        <v>4562342690029</v>
      </c>
      <c r="F2067">
        <v>0</v>
      </c>
      <c r="G2067">
        <v>0</v>
      </c>
      <c r="H2067" t="s">
        <v>18</v>
      </c>
      <c r="I2067" t="s">
        <v>19</v>
      </c>
      <c r="J2067" t="s">
        <v>329</v>
      </c>
      <c r="K2067">
        <v>48</v>
      </c>
      <c r="L2067">
        <v>0</v>
      </c>
      <c r="M2067">
        <v>0</v>
      </c>
      <c r="N2067">
        <v>0</v>
      </c>
    </row>
    <row r="2068" spans="1:14" x14ac:dyDescent="0.15">
      <c r="A2068" t="str">
        <f t="shared" si="34"/>
        <v>201952_102_4562342690036</v>
      </c>
      <c r="B2068">
        <v>201952</v>
      </c>
      <c r="C2068">
        <v>102</v>
      </c>
      <c r="D2068" t="s">
        <v>147</v>
      </c>
      <c r="E2068" s="9">
        <v>4562342690036</v>
      </c>
      <c r="F2068">
        <v>0</v>
      </c>
      <c r="G2068">
        <v>0</v>
      </c>
      <c r="H2068" t="s">
        <v>20</v>
      </c>
      <c r="I2068" t="s">
        <v>19</v>
      </c>
      <c r="J2068" t="s">
        <v>329</v>
      </c>
      <c r="K2068">
        <v>29</v>
      </c>
      <c r="L2068">
        <v>0</v>
      </c>
      <c r="M2068">
        <v>0</v>
      </c>
      <c r="N2068">
        <v>0</v>
      </c>
    </row>
    <row r="2069" spans="1:14" x14ac:dyDescent="0.15">
      <c r="A2069" t="str">
        <f t="shared" si="34"/>
        <v>201952_102_4562342690050</v>
      </c>
      <c r="B2069">
        <v>201952</v>
      </c>
      <c r="C2069">
        <v>102</v>
      </c>
      <c r="D2069" t="s">
        <v>147</v>
      </c>
      <c r="E2069" s="9">
        <v>4562342690050</v>
      </c>
      <c r="F2069">
        <v>0</v>
      </c>
      <c r="G2069">
        <v>0</v>
      </c>
      <c r="H2069" t="s">
        <v>22</v>
      </c>
      <c r="I2069" t="s">
        <v>19</v>
      </c>
      <c r="J2069" t="s">
        <v>329</v>
      </c>
      <c r="K2069">
        <v>37</v>
      </c>
      <c r="L2069">
        <v>2</v>
      </c>
      <c r="M2069">
        <v>0</v>
      </c>
      <c r="N2069">
        <v>0</v>
      </c>
    </row>
    <row r="2070" spans="1:14" x14ac:dyDescent="0.15">
      <c r="A2070" t="str">
        <f t="shared" si="34"/>
        <v>201952_102_4562342690043</v>
      </c>
      <c r="B2070">
        <v>201952</v>
      </c>
      <c r="C2070">
        <v>102</v>
      </c>
      <c r="D2070" t="s">
        <v>147</v>
      </c>
      <c r="E2070" s="9">
        <v>4562342690043</v>
      </c>
      <c r="F2070">
        <v>0</v>
      </c>
      <c r="G2070">
        <v>0</v>
      </c>
      <c r="H2070" t="s">
        <v>21</v>
      </c>
      <c r="I2070" t="s">
        <v>19</v>
      </c>
      <c r="J2070" t="s">
        <v>329</v>
      </c>
      <c r="K2070">
        <v>81</v>
      </c>
      <c r="L2070">
        <v>3</v>
      </c>
      <c r="M2070">
        <v>0</v>
      </c>
      <c r="N2070">
        <v>0</v>
      </c>
    </row>
    <row r="2071" spans="1:14" x14ac:dyDescent="0.15">
      <c r="A2071" t="str">
        <f t="shared" si="34"/>
        <v>201952_102_4562342690067</v>
      </c>
      <c r="B2071">
        <v>201952</v>
      </c>
      <c r="C2071">
        <v>102</v>
      </c>
      <c r="D2071" t="s">
        <v>147</v>
      </c>
      <c r="E2071" s="9">
        <v>4562342690067</v>
      </c>
      <c r="F2071">
        <v>0</v>
      </c>
      <c r="G2071">
        <v>0</v>
      </c>
      <c r="H2071" t="s">
        <v>23</v>
      </c>
      <c r="I2071" t="s">
        <v>19</v>
      </c>
      <c r="J2071" t="s">
        <v>329</v>
      </c>
      <c r="K2071">
        <v>121</v>
      </c>
      <c r="L2071">
        <v>0</v>
      </c>
      <c r="M2071">
        <v>0</v>
      </c>
      <c r="N2071">
        <v>0</v>
      </c>
    </row>
    <row r="2072" spans="1:14" x14ac:dyDescent="0.15">
      <c r="A2072" t="str">
        <f t="shared" si="34"/>
        <v>201952_102_4562342690074</v>
      </c>
      <c r="B2072">
        <v>201952</v>
      </c>
      <c r="C2072">
        <v>102</v>
      </c>
      <c r="D2072" t="s">
        <v>147</v>
      </c>
      <c r="E2072" s="9">
        <v>4562342690074</v>
      </c>
      <c r="F2072">
        <v>0</v>
      </c>
      <c r="G2072">
        <v>0</v>
      </c>
      <c r="H2072" t="s">
        <v>24</v>
      </c>
      <c r="I2072" t="s">
        <v>19</v>
      </c>
      <c r="J2072" t="s">
        <v>329</v>
      </c>
      <c r="K2072">
        <v>97</v>
      </c>
      <c r="L2072">
        <v>4</v>
      </c>
      <c r="M2072">
        <v>0</v>
      </c>
      <c r="N2072">
        <v>0</v>
      </c>
    </row>
    <row r="2073" spans="1:14" x14ac:dyDescent="0.15">
      <c r="A2073" t="str">
        <f t="shared" ref="A2073:A2136" si="35">B2073&amp;"_"&amp;C2073&amp;"_"&amp;E2073</f>
        <v>201952_102_4562342690081</v>
      </c>
      <c r="B2073">
        <v>201952</v>
      </c>
      <c r="C2073">
        <v>102</v>
      </c>
      <c r="D2073" t="s">
        <v>147</v>
      </c>
      <c r="E2073" s="9">
        <v>4562342690081</v>
      </c>
      <c r="F2073">
        <v>0</v>
      </c>
      <c r="G2073">
        <v>0</v>
      </c>
      <c r="H2073" t="s">
        <v>25</v>
      </c>
      <c r="I2073" t="s">
        <v>19</v>
      </c>
      <c r="J2073" t="s">
        <v>329</v>
      </c>
      <c r="K2073">
        <v>20</v>
      </c>
      <c r="L2073">
        <v>2</v>
      </c>
      <c r="M2073">
        <v>0</v>
      </c>
      <c r="N2073">
        <v>0</v>
      </c>
    </row>
    <row r="2074" spans="1:14" x14ac:dyDescent="0.15">
      <c r="A2074" t="str">
        <f t="shared" si="35"/>
        <v>201952_325_4562342690029</v>
      </c>
      <c r="B2074">
        <v>201952</v>
      </c>
      <c r="C2074">
        <v>325</v>
      </c>
      <c r="D2074" t="s">
        <v>162</v>
      </c>
      <c r="E2074" s="9">
        <v>4562342690029</v>
      </c>
      <c r="F2074">
        <v>0</v>
      </c>
      <c r="G2074">
        <v>0</v>
      </c>
      <c r="H2074" t="s">
        <v>18</v>
      </c>
      <c r="I2074" t="s">
        <v>19</v>
      </c>
      <c r="J2074" t="s">
        <v>329</v>
      </c>
      <c r="K2074">
        <v>24</v>
      </c>
      <c r="L2074">
        <v>3</v>
      </c>
      <c r="M2074">
        <v>0</v>
      </c>
      <c r="N2074">
        <v>0</v>
      </c>
    </row>
    <row r="2075" spans="1:14" x14ac:dyDescent="0.15">
      <c r="A2075" t="str">
        <f t="shared" si="35"/>
        <v>201952_325_4562342690036</v>
      </c>
      <c r="B2075">
        <v>201952</v>
      </c>
      <c r="C2075">
        <v>325</v>
      </c>
      <c r="D2075" t="s">
        <v>162</v>
      </c>
      <c r="E2075" s="9">
        <v>4562342690036</v>
      </c>
      <c r="F2075">
        <v>0</v>
      </c>
      <c r="G2075">
        <v>0</v>
      </c>
      <c r="H2075" t="s">
        <v>20</v>
      </c>
      <c r="I2075" t="s">
        <v>19</v>
      </c>
      <c r="J2075" t="s">
        <v>329</v>
      </c>
      <c r="K2075">
        <v>18</v>
      </c>
      <c r="L2075">
        <v>0</v>
      </c>
      <c r="M2075">
        <v>0</v>
      </c>
      <c r="N2075">
        <v>0</v>
      </c>
    </row>
    <row r="2076" spans="1:14" x14ac:dyDescent="0.15">
      <c r="A2076" t="str">
        <f t="shared" si="35"/>
        <v>201952_325_4562342690050</v>
      </c>
      <c r="B2076">
        <v>201952</v>
      </c>
      <c r="C2076">
        <v>325</v>
      </c>
      <c r="D2076" t="s">
        <v>162</v>
      </c>
      <c r="E2076" s="9">
        <v>4562342690050</v>
      </c>
      <c r="F2076">
        <v>0</v>
      </c>
      <c r="G2076">
        <v>0</v>
      </c>
      <c r="H2076" t="s">
        <v>22</v>
      </c>
      <c r="I2076" t="s">
        <v>19</v>
      </c>
      <c r="J2076" t="s">
        <v>329</v>
      </c>
      <c r="K2076">
        <v>17</v>
      </c>
      <c r="L2076">
        <v>1</v>
      </c>
      <c r="M2076">
        <v>0</v>
      </c>
      <c r="N2076">
        <v>0</v>
      </c>
    </row>
    <row r="2077" spans="1:14" x14ac:dyDescent="0.15">
      <c r="A2077" t="str">
        <f t="shared" si="35"/>
        <v>201952_325_4562342690043</v>
      </c>
      <c r="B2077">
        <v>201952</v>
      </c>
      <c r="C2077">
        <v>325</v>
      </c>
      <c r="D2077" t="s">
        <v>162</v>
      </c>
      <c r="E2077" s="9">
        <v>4562342690043</v>
      </c>
      <c r="F2077">
        <v>0</v>
      </c>
      <c r="G2077">
        <v>0</v>
      </c>
      <c r="H2077" t="s">
        <v>21</v>
      </c>
      <c r="I2077" t="s">
        <v>19</v>
      </c>
      <c r="J2077" t="s">
        <v>329</v>
      </c>
      <c r="K2077">
        <v>41</v>
      </c>
      <c r="L2077">
        <v>3</v>
      </c>
      <c r="M2077">
        <v>0</v>
      </c>
      <c r="N2077">
        <v>0</v>
      </c>
    </row>
    <row r="2078" spans="1:14" x14ac:dyDescent="0.15">
      <c r="A2078" t="str">
        <f t="shared" si="35"/>
        <v>201952_325_4562342690067</v>
      </c>
      <c r="B2078">
        <v>201952</v>
      </c>
      <c r="C2078">
        <v>325</v>
      </c>
      <c r="D2078" t="s">
        <v>162</v>
      </c>
      <c r="E2078" s="9">
        <v>4562342690067</v>
      </c>
      <c r="F2078">
        <v>0</v>
      </c>
      <c r="G2078">
        <v>0</v>
      </c>
      <c r="H2078" t="s">
        <v>23</v>
      </c>
      <c r="I2078" t="s">
        <v>19</v>
      </c>
      <c r="J2078" t="s">
        <v>329</v>
      </c>
      <c r="K2078">
        <v>47</v>
      </c>
      <c r="L2078">
        <v>1</v>
      </c>
      <c r="M2078">
        <v>0</v>
      </c>
      <c r="N2078">
        <v>0</v>
      </c>
    </row>
    <row r="2079" spans="1:14" x14ac:dyDescent="0.15">
      <c r="A2079" t="str">
        <f t="shared" si="35"/>
        <v>201952_325_4562342690074</v>
      </c>
      <c r="B2079">
        <v>201952</v>
      </c>
      <c r="C2079">
        <v>325</v>
      </c>
      <c r="D2079" t="s">
        <v>162</v>
      </c>
      <c r="E2079" s="9">
        <v>4562342690074</v>
      </c>
      <c r="F2079">
        <v>0</v>
      </c>
      <c r="G2079">
        <v>0</v>
      </c>
      <c r="H2079" t="s">
        <v>24</v>
      </c>
      <c r="I2079" t="s">
        <v>19</v>
      </c>
      <c r="J2079" t="s">
        <v>329</v>
      </c>
      <c r="K2079">
        <v>29</v>
      </c>
      <c r="L2079">
        <v>4</v>
      </c>
      <c r="M2079">
        <v>0</v>
      </c>
      <c r="N2079">
        <v>0</v>
      </c>
    </row>
    <row r="2080" spans="1:14" x14ac:dyDescent="0.15">
      <c r="A2080" t="str">
        <f t="shared" si="35"/>
        <v>201952_325_4562342690081</v>
      </c>
      <c r="B2080">
        <v>201952</v>
      </c>
      <c r="C2080">
        <v>325</v>
      </c>
      <c r="D2080" t="s">
        <v>162</v>
      </c>
      <c r="E2080" s="9">
        <v>4562342690081</v>
      </c>
      <c r="F2080">
        <v>0</v>
      </c>
      <c r="G2080">
        <v>0</v>
      </c>
      <c r="H2080" t="s">
        <v>25</v>
      </c>
      <c r="I2080" t="s">
        <v>19</v>
      </c>
      <c r="J2080" t="s">
        <v>329</v>
      </c>
      <c r="K2080">
        <v>14</v>
      </c>
      <c r="L2080">
        <v>2</v>
      </c>
      <c r="M2080">
        <v>0</v>
      </c>
      <c r="N2080">
        <v>0</v>
      </c>
    </row>
    <row r="2081" spans="1:14" x14ac:dyDescent="0.15">
      <c r="A2081" t="str">
        <f t="shared" si="35"/>
        <v>201952_16_4562342690029</v>
      </c>
      <c r="B2081">
        <v>201952</v>
      </c>
      <c r="C2081">
        <v>16</v>
      </c>
      <c r="D2081" t="s">
        <v>133</v>
      </c>
      <c r="E2081" s="9">
        <v>4562342690029</v>
      </c>
      <c r="F2081">
        <v>0</v>
      </c>
      <c r="G2081">
        <v>0</v>
      </c>
      <c r="H2081" t="s">
        <v>18</v>
      </c>
      <c r="I2081" t="s">
        <v>19</v>
      </c>
      <c r="J2081" t="s">
        <v>329</v>
      </c>
      <c r="K2081">
        <v>25</v>
      </c>
      <c r="L2081">
        <v>14</v>
      </c>
      <c r="M2081">
        <v>0</v>
      </c>
      <c r="N2081">
        <v>0</v>
      </c>
    </row>
    <row r="2082" spans="1:14" x14ac:dyDescent="0.15">
      <c r="A2082" t="str">
        <f t="shared" si="35"/>
        <v>201952_16_4562342690036</v>
      </c>
      <c r="B2082">
        <v>201952</v>
      </c>
      <c r="C2082">
        <v>16</v>
      </c>
      <c r="D2082" t="s">
        <v>133</v>
      </c>
      <c r="E2082" s="9">
        <v>4562342690036</v>
      </c>
      <c r="F2082">
        <v>0</v>
      </c>
      <c r="G2082">
        <v>0</v>
      </c>
      <c r="H2082" t="s">
        <v>20</v>
      </c>
      <c r="I2082" t="s">
        <v>19</v>
      </c>
      <c r="J2082" t="s">
        <v>329</v>
      </c>
      <c r="K2082">
        <v>18</v>
      </c>
      <c r="L2082">
        <v>0</v>
      </c>
      <c r="M2082">
        <v>0</v>
      </c>
      <c r="N2082">
        <v>0</v>
      </c>
    </row>
    <row r="2083" spans="1:14" x14ac:dyDescent="0.15">
      <c r="A2083" t="str">
        <f t="shared" si="35"/>
        <v>201952_16_4562342690050</v>
      </c>
      <c r="B2083">
        <v>201952</v>
      </c>
      <c r="C2083">
        <v>16</v>
      </c>
      <c r="D2083" t="s">
        <v>133</v>
      </c>
      <c r="E2083" s="9">
        <v>4562342690050</v>
      </c>
      <c r="F2083">
        <v>0</v>
      </c>
      <c r="G2083">
        <v>0</v>
      </c>
      <c r="H2083" t="s">
        <v>22</v>
      </c>
      <c r="I2083" t="s">
        <v>19</v>
      </c>
      <c r="J2083" t="s">
        <v>329</v>
      </c>
      <c r="K2083">
        <v>20</v>
      </c>
      <c r="L2083">
        <v>0</v>
      </c>
      <c r="M2083">
        <v>0</v>
      </c>
      <c r="N2083">
        <v>0</v>
      </c>
    </row>
    <row r="2084" spans="1:14" x14ac:dyDescent="0.15">
      <c r="A2084" t="str">
        <f t="shared" si="35"/>
        <v>201952_16_4562342690043</v>
      </c>
      <c r="B2084">
        <v>201952</v>
      </c>
      <c r="C2084">
        <v>16</v>
      </c>
      <c r="D2084" t="s">
        <v>133</v>
      </c>
      <c r="E2084" s="9">
        <v>4562342690043</v>
      </c>
      <c r="F2084">
        <v>0</v>
      </c>
      <c r="G2084">
        <v>0</v>
      </c>
      <c r="H2084" t="s">
        <v>21</v>
      </c>
      <c r="I2084" t="s">
        <v>19</v>
      </c>
      <c r="J2084" t="s">
        <v>329</v>
      </c>
      <c r="K2084">
        <v>50</v>
      </c>
      <c r="L2084">
        <v>0</v>
      </c>
      <c r="M2084">
        <v>0</v>
      </c>
      <c r="N2084">
        <v>0</v>
      </c>
    </row>
    <row r="2085" spans="1:14" x14ac:dyDescent="0.15">
      <c r="A2085" t="str">
        <f t="shared" si="35"/>
        <v>201952_16_4562342690067</v>
      </c>
      <c r="B2085">
        <v>201952</v>
      </c>
      <c r="C2085">
        <v>16</v>
      </c>
      <c r="D2085" t="s">
        <v>133</v>
      </c>
      <c r="E2085" s="9">
        <v>4562342690067</v>
      </c>
      <c r="F2085">
        <v>0</v>
      </c>
      <c r="G2085">
        <v>0</v>
      </c>
      <c r="H2085" t="s">
        <v>23</v>
      </c>
      <c r="I2085" t="s">
        <v>19</v>
      </c>
      <c r="J2085" t="s">
        <v>329</v>
      </c>
      <c r="K2085">
        <v>29</v>
      </c>
      <c r="L2085">
        <v>5</v>
      </c>
      <c r="M2085">
        <v>0</v>
      </c>
      <c r="N2085">
        <v>0</v>
      </c>
    </row>
    <row r="2086" spans="1:14" x14ac:dyDescent="0.15">
      <c r="A2086" t="str">
        <f t="shared" si="35"/>
        <v>201952_16_4562342690074</v>
      </c>
      <c r="B2086">
        <v>201952</v>
      </c>
      <c r="C2086">
        <v>16</v>
      </c>
      <c r="D2086" t="s">
        <v>133</v>
      </c>
      <c r="E2086" s="9">
        <v>4562342690074</v>
      </c>
      <c r="F2086">
        <v>0</v>
      </c>
      <c r="G2086">
        <v>0</v>
      </c>
      <c r="H2086" t="s">
        <v>24</v>
      </c>
      <c r="I2086" t="s">
        <v>19</v>
      </c>
      <c r="J2086" t="s">
        <v>329</v>
      </c>
      <c r="K2086">
        <v>39</v>
      </c>
      <c r="L2086">
        <v>6</v>
      </c>
      <c r="M2086">
        <v>0</v>
      </c>
      <c r="N2086">
        <v>0</v>
      </c>
    </row>
    <row r="2087" spans="1:14" x14ac:dyDescent="0.15">
      <c r="A2087" t="str">
        <f t="shared" si="35"/>
        <v>201952_16_4562342690081</v>
      </c>
      <c r="B2087">
        <v>201952</v>
      </c>
      <c r="C2087">
        <v>16</v>
      </c>
      <c r="D2087" t="s">
        <v>133</v>
      </c>
      <c r="E2087" s="9">
        <v>4562342690081</v>
      </c>
      <c r="F2087">
        <v>0</v>
      </c>
      <c r="G2087">
        <v>0</v>
      </c>
      <c r="H2087" t="s">
        <v>25</v>
      </c>
      <c r="I2087" t="s">
        <v>19</v>
      </c>
      <c r="J2087" t="s">
        <v>329</v>
      </c>
      <c r="K2087">
        <v>16</v>
      </c>
      <c r="L2087">
        <v>4</v>
      </c>
      <c r="M2087">
        <v>0</v>
      </c>
      <c r="N2087">
        <v>0</v>
      </c>
    </row>
    <row r="2088" spans="1:14" x14ac:dyDescent="0.15">
      <c r="A2088" t="str">
        <f t="shared" si="35"/>
        <v>201952_17_4562342690029</v>
      </c>
      <c r="B2088">
        <v>201952</v>
      </c>
      <c r="C2088">
        <v>17</v>
      </c>
      <c r="D2088" t="s">
        <v>134</v>
      </c>
      <c r="E2088" s="9">
        <v>4562342690029</v>
      </c>
      <c r="F2088">
        <v>0</v>
      </c>
      <c r="G2088">
        <v>0</v>
      </c>
      <c r="H2088" t="s">
        <v>18</v>
      </c>
      <c r="I2088" t="s">
        <v>19</v>
      </c>
      <c r="J2088" t="s">
        <v>329</v>
      </c>
      <c r="K2088">
        <v>28</v>
      </c>
      <c r="L2088">
        <v>0</v>
      </c>
      <c r="M2088">
        <v>0</v>
      </c>
      <c r="N2088">
        <v>0</v>
      </c>
    </row>
    <row r="2089" spans="1:14" x14ac:dyDescent="0.15">
      <c r="A2089" t="str">
        <f t="shared" si="35"/>
        <v>201952_17_4562342690036</v>
      </c>
      <c r="B2089">
        <v>201952</v>
      </c>
      <c r="C2089">
        <v>17</v>
      </c>
      <c r="D2089" t="s">
        <v>134</v>
      </c>
      <c r="E2089" s="9">
        <v>4562342690036</v>
      </c>
      <c r="F2089">
        <v>0</v>
      </c>
      <c r="G2089">
        <v>0</v>
      </c>
      <c r="H2089" t="s">
        <v>20</v>
      </c>
      <c r="I2089" t="s">
        <v>19</v>
      </c>
      <c r="J2089" t="s">
        <v>329</v>
      </c>
      <c r="K2089">
        <v>14</v>
      </c>
      <c r="L2089">
        <v>0</v>
      </c>
      <c r="M2089">
        <v>0</v>
      </c>
      <c r="N2089">
        <v>0</v>
      </c>
    </row>
    <row r="2090" spans="1:14" x14ac:dyDescent="0.15">
      <c r="A2090" t="str">
        <f t="shared" si="35"/>
        <v>201952_17_4562342690050</v>
      </c>
      <c r="B2090">
        <v>201952</v>
      </c>
      <c r="C2090">
        <v>17</v>
      </c>
      <c r="D2090" t="s">
        <v>134</v>
      </c>
      <c r="E2090" s="9">
        <v>4562342690050</v>
      </c>
      <c r="F2090">
        <v>0</v>
      </c>
      <c r="G2090">
        <v>0</v>
      </c>
      <c r="H2090" t="s">
        <v>22</v>
      </c>
      <c r="I2090" t="s">
        <v>19</v>
      </c>
      <c r="J2090" t="s">
        <v>329</v>
      </c>
      <c r="K2090">
        <v>12</v>
      </c>
      <c r="L2090">
        <v>0</v>
      </c>
      <c r="M2090">
        <v>0</v>
      </c>
      <c r="N2090">
        <v>0</v>
      </c>
    </row>
    <row r="2091" spans="1:14" x14ac:dyDescent="0.15">
      <c r="A2091" t="str">
        <f t="shared" si="35"/>
        <v>201952_17_4562342690043</v>
      </c>
      <c r="B2091">
        <v>201952</v>
      </c>
      <c r="C2091">
        <v>17</v>
      </c>
      <c r="D2091" t="s">
        <v>134</v>
      </c>
      <c r="E2091" s="9">
        <v>4562342690043</v>
      </c>
      <c r="F2091">
        <v>0</v>
      </c>
      <c r="G2091">
        <v>0</v>
      </c>
      <c r="H2091" t="s">
        <v>21</v>
      </c>
      <c r="I2091" t="s">
        <v>19</v>
      </c>
      <c r="J2091" t="s">
        <v>329</v>
      </c>
      <c r="K2091">
        <v>40</v>
      </c>
      <c r="L2091">
        <v>3</v>
      </c>
      <c r="M2091">
        <v>0</v>
      </c>
      <c r="N2091">
        <v>0</v>
      </c>
    </row>
    <row r="2092" spans="1:14" x14ac:dyDescent="0.15">
      <c r="A2092" t="str">
        <f t="shared" si="35"/>
        <v>201952_17_4562342690067</v>
      </c>
      <c r="B2092">
        <v>201952</v>
      </c>
      <c r="C2092">
        <v>17</v>
      </c>
      <c r="D2092" t="s">
        <v>134</v>
      </c>
      <c r="E2092" s="9">
        <v>4562342690067</v>
      </c>
      <c r="F2092">
        <v>0</v>
      </c>
      <c r="G2092">
        <v>0</v>
      </c>
      <c r="H2092" t="s">
        <v>23</v>
      </c>
      <c r="I2092" t="s">
        <v>19</v>
      </c>
      <c r="J2092" t="s">
        <v>329</v>
      </c>
      <c r="K2092">
        <v>43</v>
      </c>
      <c r="L2092">
        <v>1</v>
      </c>
      <c r="M2092">
        <v>0</v>
      </c>
      <c r="N2092">
        <v>0</v>
      </c>
    </row>
    <row r="2093" spans="1:14" x14ac:dyDescent="0.15">
      <c r="A2093" t="str">
        <f t="shared" si="35"/>
        <v>201952_17_4562342690074</v>
      </c>
      <c r="B2093">
        <v>201952</v>
      </c>
      <c r="C2093">
        <v>17</v>
      </c>
      <c r="D2093" t="s">
        <v>134</v>
      </c>
      <c r="E2093" s="9">
        <v>4562342690074</v>
      </c>
      <c r="F2093">
        <v>0</v>
      </c>
      <c r="G2093">
        <v>0</v>
      </c>
      <c r="H2093" t="s">
        <v>24</v>
      </c>
      <c r="I2093" t="s">
        <v>19</v>
      </c>
      <c r="J2093" t="s">
        <v>329</v>
      </c>
      <c r="K2093">
        <v>26</v>
      </c>
      <c r="L2093">
        <v>5</v>
      </c>
      <c r="M2093">
        <v>0</v>
      </c>
      <c r="N2093">
        <v>0</v>
      </c>
    </row>
    <row r="2094" spans="1:14" x14ac:dyDescent="0.15">
      <c r="A2094" t="str">
        <f t="shared" si="35"/>
        <v>201952_17_4562342690081</v>
      </c>
      <c r="B2094">
        <v>201952</v>
      </c>
      <c r="C2094">
        <v>17</v>
      </c>
      <c r="D2094" t="s">
        <v>134</v>
      </c>
      <c r="E2094" s="9">
        <v>4562342690081</v>
      </c>
      <c r="F2094">
        <v>0</v>
      </c>
      <c r="G2094">
        <v>0</v>
      </c>
      <c r="H2094" t="s">
        <v>25</v>
      </c>
      <c r="I2094" t="s">
        <v>19</v>
      </c>
      <c r="J2094" t="s">
        <v>329</v>
      </c>
      <c r="K2094">
        <v>13</v>
      </c>
      <c r="L2094">
        <v>2</v>
      </c>
      <c r="M2094">
        <v>0</v>
      </c>
      <c r="N2094">
        <v>0</v>
      </c>
    </row>
    <row r="2095" spans="1:14" x14ac:dyDescent="0.15">
      <c r="A2095" t="str">
        <f t="shared" si="35"/>
        <v>201952_122_4562342690029</v>
      </c>
      <c r="B2095">
        <v>201952</v>
      </c>
      <c r="C2095">
        <v>122</v>
      </c>
      <c r="D2095" t="s">
        <v>149</v>
      </c>
      <c r="E2095" s="9">
        <v>4562342690029</v>
      </c>
      <c r="F2095">
        <v>0</v>
      </c>
      <c r="G2095">
        <v>0</v>
      </c>
      <c r="H2095" t="s">
        <v>18</v>
      </c>
      <c r="I2095" t="s">
        <v>19</v>
      </c>
      <c r="J2095" t="s">
        <v>329</v>
      </c>
      <c r="K2095">
        <v>34</v>
      </c>
      <c r="L2095">
        <v>1</v>
      </c>
      <c r="M2095">
        <v>0</v>
      </c>
      <c r="N2095">
        <v>0</v>
      </c>
    </row>
    <row r="2096" spans="1:14" x14ac:dyDescent="0.15">
      <c r="A2096" t="str">
        <f t="shared" si="35"/>
        <v>201952_122_4562342690036</v>
      </c>
      <c r="B2096">
        <v>201952</v>
      </c>
      <c r="C2096">
        <v>122</v>
      </c>
      <c r="D2096" t="s">
        <v>149</v>
      </c>
      <c r="E2096" s="9">
        <v>4562342690036</v>
      </c>
      <c r="F2096">
        <v>0</v>
      </c>
      <c r="G2096">
        <v>0</v>
      </c>
      <c r="H2096" t="s">
        <v>20</v>
      </c>
      <c r="I2096" t="s">
        <v>19</v>
      </c>
      <c r="J2096" t="s">
        <v>329</v>
      </c>
      <c r="K2096">
        <v>20</v>
      </c>
      <c r="L2096">
        <v>0</v>
      </c>
      <c r="M2096">
        <v>0</v>
      </c>
      <c r="N2096">
        <v>0</v>
      </c>
    </row>
    <row r="2097" spans="1:14" x14ac:dyDescent="0.15">
      <c r="A2097" t="str">
        <f t="shared" si="35"/>
        <v>201952_122_4562342690050</v>
      </c>
      <c r="B2097">
        <v>201952</v>
      </c>
      <c r="C2097">
        <v>122</v>
      </c>
      <c r="D2097" t="s">
        <v>149</v>
      </c>
      <c r="E2097" s="9">
        <v>4562342690050</v>
      </c>
      <c r="F2097">
        <v>0</v>
      </c>
      <c r="G2097">
        <v>0</v>
      </c>
      <c r="H2097" t="s">
        <v>22</v>
      </c>
      <c r="I2097" t="s">
        <v>19</v>
      </c>
      <c r="J2097" t="s">
        <v>329</v>
      </c>
      <c r="K2097">
        <v>18</v>
      </c>
      <c r="L2097">
        <v>0</v>
      </c>
      <c r="M2097">
        <v>0</v>
      </c>
      <c r="N2097">
        <v>0</v>
      </c>
    </row>
    <row r="2098" spans="1:14" x14ac:dyDescent="0.15">
      <c r="A2098" t="str">
        <f t="shared" si="35"/>
        <v>201952_122_4562342690043</v>
      </c>
      <c r="B2098">
        <v>201952</v>
      </c>
      <c r="C2098">
        <v>122</v>
      </c>
      <c r="D2098" t="s">
        <v>149</v>
      </c>
      <c r="E2098" s="9">
        <v>4562342690043</v>
      </c>
      <c r="F2098">
        <v>0</v>
      </c>
      <c r="G2098">
        <v>0</v>
      </c>
      <c r="H2098" t="s">
        <v>21</v>
      </c>
      <c r="I2098" t="s">
        <v>19</v>
      </c>
      <c r="J2098" t="s">
        <v>329</v>
      </c>
      <c r="K2098">
        <v>46</v>
      </c>
      <c r="L2098">
        <v>0</v>
      </c>
      <c r="M2098">
        <v>0</v>
      </c>
      <c r="N2098">
        <v>0</v>
      </c>
    </row>
    <row r="2099" spans="1:14" x14ac:dyDescent="0.15">
      <c r="A2099" t="str">
        <f t="shared" si="35"/>
        <v>201952_122_4562342690067</v>
      </c>
      <c r="B2099">
        <v>201952</v>
      </c>
      <c r="C2099">
        <v>122</v>
      </c>
      <c r="D2099" t="s">
        <v>149</v>
      </c>
      <c r="E2099" s="9">
        <v>4562342690067</v>
      </c>
      <c r="F2099">
        <v>0</v>
      </c>
      <c r="G2099">
        <v>0</v>
      </c>
      <c r="H2099" t="s">
        <v>23</v>
      </c>
      <c r="I2099" t="s">
        <v>19</v>
      </c>
      <c r="J2099" t="s">
        <v>329</v>
      </c>
      <c r="K2099">
        <v>45</v>
      </c>
      <c r="L2099">
        <v>1</v>
      </c>
      <c r="M2099">
        <v>0</v>
      </c>
      <c r="N2099">
        <v>0</v>
      </c>
    </row>
    <row r="2100" spans="1:14" x14ac:dyDescent="0.15">
      <c r="A2100" t="str">
        <f t="shared" si="35"/>
        <v>201952_122_4562342690074</v>
      </c>
      <c r="B2100">
        <v>201952</v>
      </c>
      <c r="C2100">
        <v>122</v>
      </c>
      <c r="D2100" t="s">
        <v>149</v>
      </c>
      <c r="E2100" s="9">
        <v>4562342690074</v>
      </c>
      <c r="F2100">
        <v>0</v>
      </c>
      <c r="G2100">
        <v>0</v>
      </c>
      <c r="H2100" t="s">
        <v>24</v>
      </c>
      <c r="I2100" t="s">
        <v>19</v>
      </c>
      <c r="J2100" t="s">
        <v>329</v>
      </c>
      <c r="K2100">
        <v>34</v>
      </c>
      <c r="L2100">
        <v>1</v>
      </c>
      <c r="M2100">
        <v>0</v>
      </c>
      <c r="N2100">
        <v>0</v>
      </c>
    </row>
    <row r="2101" spans="1:14" x14ac:dyDescent="0.15">
      <c r="A2101" t="str">
        <f t="shared" si="35"/>
        <v>201952_122_4562342690081</v>
      </c>
      <c r="B2101">
        <v>201952</v>
      </c>
      <c r="C2101">
        <v>122</v>
      </c>
      <c r="D2101" t="s">
        <v>149</v>
      </c>
      <c r="E2101" s="9">
        <v>4562342690081</v>
      </c>
      <c r="F2101">
        <v>0</v>
      </c>
      <c r="G2101">
        <v>0</v>
      </c>
      <c r="H2101" t="s">
        <v>25</v>
      </c>
      <c r="I2101" t="s">
        <v>19</v>
      </c>
      <c r="J2101" t="s">
        <v>329</v>
      </c>
      <c r="K2101">
        <v>20</v>
      </c>
      <c r="L2101">
        <v>0</v>
      </c>
      <c r="M2101">
        <v>0</v>
      </c>
      <c r="N2101">
        <v>0</v>
      </c>
    </row>
    <row r="2102" spans="1:14" x14ac:dyDescent="0.15">
      <c r="A2102" t="str">
        <f t="shared" si="35"/>
        <v>202001_184_4562342690029</v>
      </c>
      <c r="B2102">
        <v>202001</v>
      </c>
      <c r="C2102">
        <v>184</v>
      </c>
      <c r="D2102" t="s">
        <v>154</v>
      </c>
      <c r="E2102" s="9">
        <v>4562342690029</v>
      </c>
      <c r="F2102">
        <v>0</v>
      </c>
      <c r="G2102">
        <v>0</v>
      </c>
      <c r="H2102" t="s">
        <v>18</v>
      </c>
      <c r="I2102" t="s">
        <v>19</v>
      </c>
      <c r="J2102" t="s">
        <v>329</v>
      </c>
      <c r="K2102">
        <v>40</v>
      </c>
      <c r="L2102">
        <v>0</v>
      </c>
      <c r="M2102">
        <v>0</v>
      </c>
      <c r="N2102">
        <v>0</v>
      </c>
    </row>
    <row r="2103" spans="1:14" x14ac:dyDescent="0.15">
      <c r="A2103" t="str">
        <f t="shared" si="35"/>
        <v>202001_184_4562342690036</v>
      </c>
      <c r="B2103">
        <v>202001</v>
      </c>
      <c r="C2103">
        <v>184</v>
      </c>
      <c r="D2103" t="s">
        <v>154</v>
      </c>
      <c r="E2103" s="9">
        <v>4562342690036</v>
      </c>
      <c r="F2103">
        <v>0</v>
      </c>
      <c r="G2103">
        <v>0</v>
      </c>
      <c r="H2103" t="s">
        <v>20</v>
      </c>
      <c r="I2103" t="s">
        <v>19</v>
      </c>
      <c r="J2103" t="s">
        <v>329</v>
      </c>
      <c r="K2103">
        <v>17</v>
      </c>
      <c r="L2103">
        <v>2</v>
      </c>
      <c r="M2103">
        <v>0</v>
      </c>
      <c r="N2103">
        <v>0</v>
      </c>
    </row>
    <row r="2104" spans="1:14" x14ac:dyDescent="0.15">
      <c r="A2104" t="str">
        <f t="shared" si="35"/>
        <v>202001_184_4562342690050</v>
      </c>
      <c r="B2104">
        <v>202001</v>
      </c>
      <c r="C2104">
        <v>184</v>
      </c>
      <c r="D2104" t="s">
        <v>154</v>
      </c>
      <c r="E2104" s="9">
        <v>4562342690050</v>
      </c>
      <c r="F2104">
        <v>0</v>
      </c>
      <c r="G2104">
        <v>0</v>
      </c>
      <c r="H2104" t="s">
        <v>22</v>
      </c>
      <c r="I2104" t="s">
        <v>19</v>
      </c>
      <c r="J2104" t="s">
        <v>329</v>
      </c>
      <c r="K2104">
        <v>20</v>
      </c>
      <c r="L2104">
        <v>0</v>
      </c>
      <c r="M2104">
        <v>0</v>
      </c>
      <c r="N2104">
        <v>0</v>
      </c>
    </row>
    <row r="2105" spans="1:14" x14ac:dyDescent="0.15">
      <c r="A2105" t="str">
        <f t="shared" si="35"/>
        <v>202001_184_4562342690043</v>
      </c>
      <c r="B2105">
        <v>202001</v>
      </c>
      <c r="C2105">
        <v>184</v>
      </c>
      <c r="D2105" t="s">
        <v>154</v>
      </c>
      <c r="E2105" s="9">
        <v>4562342690043</v>
      </c>
      <c r="F2105">
        <v>0</v>
      </c>
      <c r="G2105">
        <v>0</v>
      </c>
      <c r="H2105" t="s">
        <v>21</v>
      </c>
      <c r="I2105" t="s">
        <v>19</v>
      </c>
      <c r="J2105" t="s">
        <v>329</v>
      </c>
      <c r="K2105">
        <v>45</v>
      </c>
      <c r="L2105">
        <v>0</v>
      </c>
      <c r="M2105">
        <v>0</v>
      </c>
      <c r="N2105">
        <v>0</v>
      </c>
    </row>
    <row r="2106" spans="1:14" x14ac:dyDescent="0.15">
      <c r="A2106" t="str">
        <f t="shared" si="35"/>
        <v>202001_184_4562342690067</v>
      </c>
      <c r="B2106">
        <v>202001</v>
      </c>
      <c r="C2106">
        <v>184</v>
      </c>
      <c r="D2106" t="s">
        <v>154</v>
      </c>
      <c r="E2106" s="9">
        <v>4562342690067</v>
      </c>
      <c r="F2106">
        <v>0</v>
      </c>
      <c r="G2106">
        <v>0</v>
      </c>
      <c r="H2106" t="s">
        <v>23</v>
      </c>
      <c r="I2106" t="s">
        <v>19</v>
      </c>
      <c r="J2106" t="s">
        <v>329</v>
      </c>
      <c r="K2106">
        <v>42</v>
      </c>
      <c r="L2106">
        <v>3</v>
      </c>
      <c r="M2106">
        <v>0</v>
      </c>
      <c r="N2106">
        <v>0</v>
      </c>
    </row>
    <row r="2107" spans="1:14" x14ac:dyDescent="0.15">
      <c r="A2107" t="str">
        <f t="shared" si="35"/>
        <v>202001_184_4562342690074</v>
      </c>
      <c r="B2107">
        <v>202001</v>
      </c>
      <c r="C2107">
        <v>184</v>
      </c>
      <c r="D2107" t="s">
        <v>154</v>
      </c>
      <c r="E2107" s="9">
        <v>4562342690074</v>
      </c>
      <c r="F2107">
        <v>0</v>
      </c>
      <c r="G2107">
        <v>0</v>
      </c>
      <c r="H2107" t="s">
        <v>24</v>
      </c>
      <c r="I2107" t="s">
        <v>19</v>
      </c>
      <c r="J2107" t="s">
        <v>329</v>
      </c>
      <c r="K2107">
        <v>35</v>
      </c>
      <c r="L2107">
        <v>4</v>
      </c>
      <c r="M2107">
        <v>0</v>
      </c>
      <c r="N2107">
        <v>0</v>
      </c>
    </row>
    <row r="2108" spans="1:14" x14ac:dyDescent="0.15">
      <c r="A2108" t="str">
        <f t="shared" si="35"/>
        <v>202001_184_4562342690081</v>
      </c>
      <c r="B2108">
        <v>202001</v>
      </c>
      <c r="C2108">
        <v>184</v>
      </c>
      <c r="D2108" t="s">
        <v>154</v>
      </c>
      <c r="E2108" s="9">
        <v>4562342690081</v>
      </c>
      <c r="F2108">
        <v>0</v>
      </c>
      <c r="G2108">
        <v>0</v>
      </c>
      <c r="H2108" t="s">
        <v>25</v>
      </c>
      <c r="I2108" t="s">
        <v>19</v>
      </c>
      <c r="J2108" t="s">
        <v>329</v>
      </c>
      <c r="K2108">
        <v>14</v>
      </c>
      <c r="L2108">
        <v>2</v>
      </c>
      <c r="M2108">
        <v>0</v>
      </c>
      <c r="N2108">
        <v>0</v>
      </c>
    </row>
    <row r="2109" spans="1:14" x14ac:dyDescent="0.15">
      <c r="A2109" t="str">
        <f t="shared" si="35"/>
        <v>202001_5_4562342690029</v>
      </c>
      <c r="B2109">
        <v>202001</v>
      </c>
      <c r="C2109">
        <v>5</v>
      </c>
      <c r="D2109" t="s">
        <v>130</v>
      </c>
      <c r="E2109" s="9">
        <v>4562342690029</v>
      </c>
      <c r="F2109">
        <v>0</v>
      </c>
      <c r="G2109">
        <v>0</v>
      </c>
      <c r="H2109" t="s">
        <v>18</v>
      </c>
      <c r="I2109" t="s">
        <v>19</v>
      </c>
      <c r="J2109" t="s">
        <v>329</v>
      </c>
      <c r="K2109">
        <v>9</v>
      </c>
      <c r="L2109">
        <v>2</v>
      </c>
      <c r="M2109">
        <v>0</v>
      </c>
      <c r="N2109">
        <v>0</v>
      </c>
    </row>
    <row r="2110" spans="1:14" x14ac:dyDescent="0.15">
      <c r="A2110" t="str">
        <f t="shared" si="35"/>
        <v>202001_5_4562342690036</v>
      </c>
      <c r="B2110">
        <v>202001</v>
      </c>
      <c r="C2110">
        <v>5</v>
      </c>
      <c r="D2110" t="s">
        <v>130</v>
      </c>
      <c r="E2110" s="9">
        <v>4562342690036</v>
      </c>
      <c r="F2110">
        <v>0</v>
      </c>
      <c r="G2110">
        <v>0</v>
      </c>
      <c r="H2110" t="s">
        <v>20</v>
      </c>
      <c r="I2110" t="s">
        <v>19</v>
      </c>
      <c r="J2110" t="s">
        <v>329</v>
      </c>
      <c r="K2110">
        <v>13</v>
      </c>
      <c r="L2110">
        <v>1</v>
      </c>
      <c r="M2110">
        <v>0</v>
      </c>
      <c r="N2110">
        <v>0</v>
      </c>
    </row>
    <row r="2111" spans="1:14" x14ac:dyDescent="0.15">
      <c r="A2111" t="str">
        <f t="shared" si="35"/>
        <v>202001_5_4562342690050</v>
      </c>
      <c r="B2111">
        <v>202001</v>
      </c>
      <c r="C2111">
        <v>5</v>
      </c>
      <c r="D2111" t="s">
        <v>130</v>
      </c>
      <c r="E2111" s="9">
        <v>4562342690050</v>
      </c>
      <c r="F2111">
        <v>0</v>
      </c>
      <c r="G2111">
        <v>0</v>
      </c>
      <c r="H2111" t="s">
        <v>22</v>
      </c>
      <c r="I2111" t="s">
        <v>19</v>
      </c>
      <c r="J2111" t="s">
        <v>329</v>
      </c>
      <c r="K2111">
        <v>9</v>
      </c>
      <c r="L2111">
        <v>5</v>
      </c>
      <c r="M2111">
        <v>0</v>
      </c>
      <c r="N2111">
        <v>0</v>
      </c>
    </row>
    <row r="2112" spans="1:14" x14ac:dyDescent="0.15">
      <c r="A2112" t="str">
        <f t="shared" si="35"/>
        <v>202001_5_4562342690043</v>
      </c>
      <c r="B2112">
        <v>202001</v>
      </c>
      <c r="C2112">
        <v>5</v>
      </c>
      <c r="D2112" t="s">
        <v>130</v>
      </c>
      <c r="E2112" s="9">
        <v>4562342690043</v>
      </c>
      <c r="F2112">
        <v>0</v>
      </c>
      <c r="G2112">
        <v>0</v>
      </c>
      <c r="H2112" t="s">
        <v>21</v>
      </c>
      <c r="I2112" t="s">
        <v>19</v>
      </c>
      <c r="J2112" t="s">
        <v>329</v>
      </c>
      <c r="K2112">
        <v>22</v>
      </c>
      <c r="L2112">
        <v>6</v>
      </c>
      <c r="M2112">
        <v>0</v>
      </c>
      <c r="N2112">
        <v>0</v>
      </c>
    </row>
    <row r="2113" spans="1:14" x14ac:dyDescent="0.15">
      <c r="A2113" t="str">
        <f t="shared" si="35"/>
        <v>202001_5_4562342690067</v>
      </c>
      <c r="B2113">
        <v>202001</v>
      </c>
      <c r="C2113">
        <v>5</v>
      </c>
      <c r="D2113" t="s">
        <v>130</v>
      </c>
      <c r="E2113" s="9">
        <v>4562342690067</v>
      </c>
      <c r="F2113">
        <v>0</v>
      </c>
      <c r="G2113">
        <v>0</v>
      </c>
      <c r="H2113" t="s">
        <v>23</v>
      </c>
      <c r="I2113" t="s">
        <v>19</v>
      </c>
      <c r="J2113" t="s">
        <v>329</v>
      </c>
      <c r="K2113">
        <v>31</v>
      </c>
      <c r="L2113">
        <v>4</v>
      </c>
      <c r="M2113">
        <v>0</v>
      </c>
      <c r="N2113">
        <v>0</v>
      </c>
    </row>
    <row r="2114" spans="1:14" x14ac:dyDescent="0.15">
      <c r="A2114" t="str">
        <f t="shared" si="35"/>
        <v>202001_5_4562342690074</v>
      </c>
      <c r="B2114">
        <v>202001</v>
      </c>
      <c r="C2114">
        <v>5</v>
      </c>
      <c r="D2114" t="s">
        <v>130</v>
      </c>
      <c r="E2114" s="9">
        <v>4562342690074</v>
      </c>
      <c r="F2114">
        <v>0</v>
      </c>
      <c r="G2114">
        <v>0</v>
      </c>
      <c r="H2114" t="s">
        <v>24</v>
      </c>
      <c r="I2114" t="s">
        <v>19</v>
      </c>
      <c r="J2114" t="s">
        <v>329</v>
      </c>
      <c r="K2114">
        <v>30</v>
      </c>
      <c r="L2114">
        <v>5</v>
      </c>
      <c r="M2114">
        <v>0</v>
      </c>
      <c r="N2114">
        <v>0</v>
      </c>
    </row>
    <row r="2115" spans="1:14" x14ac:dyDescent="0.15">
      <c r="A2115" t="str">
        <f t="shared" si="35"/>
        <v>202001_5_4562342690081</v>
      </c>
      <c r="B2115">
        <v>202001</v>
      </c>
      <c r="C2115">
        <v>5</v>
      </c>
      <c r="D2115" t="s">
        <v>130</v>
      </c>
      <c r="E2115" s="9">
        <v>4562342690081</v>
      </c>
      <c r="F2115">
        <v>0</v>
      </c>
      <c r="G2115">
        <v>0</v>
      </c>
      <c r="H2115" t="s">
        <v>25</v>
      </c>
      <c r="I2115" t="s">
        <v>19</v>
      </c>
      <c r="J2115" t="s">
        <v>329</v>
      </c>
      <c r="K2115">
        <v>5</v>
      </c>
      <c r="L2115">
        <v>4</v>
      </c>
      <c r="M2115">
        <v>0</v>
      </c>
      <c r="N2115">
        <v>0</v>
      </c>
    </row>
    <row r="2116" spans="1:14" x14ac:dyDescent="0.15">
      <c r="A2116" t="str">
        <f t="shared" si="35"/>
        <v>202001_11_4562342690029</v>
      </c>
      <c r="B2116">
        <v>202001</v>
      </c>
      <c r="C2116">
        <v>11</v>
      </c>
      <c r="D2116" t="s">
        <v>131</v>
      </c>
      <c r="E2116" s="9">
        <v>4562342690029</v>
      </c>
      <c r="F2116">
        <v>0</v>
      </c>
      <c r="G2116">
        <v>0</v>
      </c>
      <c r="H2116" t="s">
        <v>18</v>
      </c>
      <c r="I2116" t="s">
        <v>19</v>
      </c>
      <c r="J2116" t="s">
        <v>329</v>
      </c>
      <c r="K2116">
        <v>18</v>
      </c>
      <c r="L2116">
        <v>4</v>
      </c>
      <c r="M2116">
        <v>0</v>
      </c>
      <c r="N2116">
        <v>0</v>
      </c>
    </row>
    <row r="2117" spans="1:14" x14ac:dyDescent="0.15">
      <c r="A2117" t="str">
        <f t="shared" si="35"/>
        <v>202001_11_4562342690036</v>
      </c>
      <c r="B2117">
        <v>202001</v>
      </c>
      <c r="C2117">
        <v>11</v>
      </c>
      <c r="D2117" t="s">
        <v>131</v>
      </c>
      <c r="E2117" s="9">
        <v>4562342690036</v>
      </c>
      <c r="F2117">
        <v>0</v>
      </c>
      <c r="G2117">
        <v>0</v>
      </c>
      <c r="H2117" t="s">
        <v>20</v>
      </c>
      <c r="I2117" t="s">
        <v>19</v>
      </c>
      <c r="J2117" t="s">
        <v>329</v>
      </c>
      <c r="K2117">
        <v>14</v>
      </c>
      <c r="L2117">
        <v>2</v>
      </c>
      <c r="M2117">
        <v>0</v>
      </c>
      <c r="N2117">
        <v>0</v>
      </c>
    </row>
    <row r="2118" spans="1:14" x14ac:dyDescent="0.15">
      <c r="A2118" t="str">
        <f t="shared" si="35"/>
        <v>202001_11_4562342690050</v>
      </c>
      <c r="B2118">
        <v>202001</v>
      </c>
      <c r="C2118">
        <v>11</v>
      </c>
      <c r="D2118" t="s">
        <v>131</v>
      </c>
      <c r="E2118" s="9">
        <v>4562342690050</v>
      </c>
      <c r="F2118">
        <v>0</v>
      </c>
      <c r="G2118">
        <v>0</v>
      </c>
      <c r="H2118" t="s">
        <v>22</v>
      </c>
      <c r="I2118" t="s">
        <v>19</v>
      </c>
      <c r="J2118" t="s">
        <v>329</v>
      </c>
      <c r="K2118">
        <v>18</v>
      </c>
      <c r="L2118">
        <v>2</v>
      </c>
      <c r="M2118">
        <v>0</v>
      </c>
      <c r="N2118">
        <v>0</v>
      </c>
    </row>
    <row r="2119" spans="1:14" x14ac:dyDescent="0.15">
      <c r="A2119" t="str">
        <f t="shared" si="35"/>
        <v>202001_11_4562342690043</v>
      </c>
      <c r="B2119">
        <v>202001</v>
      </c>
      <c r="C2119">
        <v>11</v>
      </c>
      <c r="D2119" t="s">
        <v>131</v>
      </c>
      <c r="E2119" s="9">
        <v>4562342690043</v>
      </c>
      <c r="F2119">
        <v>0</v>
      </c>
      <c r="G2119">
        <v>0</v>
      </c>
      <c r="H2119" t="s">
        <v>21</v>
      </c>
      <c r="I2119" t="s">
        <v>19</v>
      </c>
      <c r="J2119" t="s">
        <v>329</v>
      </c>
      <c r="K2119">
        <v>28</v>
      </c>
      <c r="L2119">
        <v>3</v>
      </c>
      <c r="M2119">
        <v>0</v>
      </c>
      <c r="N2119">
        <v>0</v>
      </c>
    </row>
    <row r="2120" spans="1:14" x14ac:dyDescent="0.15">
      <c r="A2120" t="str">
        <f t="shared" si="35"/>
        <v>202001_11_4562342690067</v>
      </c>
      <c r="B2120">
        <v>202001</v>
      </c>
      <c r="C2120">
        <v>11</v>
      </c>
      <c r="D2120" t="s">
        <v>131</v>
      </c>
      <c r="E2120" s="9">
        <v>4562342690067</v>
      </c>
      <c r="F2120">
        <v>0</v>
      </c>
      <c r="G2120">
        <v>0</v>
      </c>
      <c r="H2120" t="s">
        <v>23</v>
      </c>
      <c r="I2120" t="s">
        <v>19</v>
      </c>
      <c r="J2120" t="s">
        <v>329</v>
      </c>
      <c r="K2120">
        <v>44</v>
      </c>
      <c r="L2120">
        <v>4</v>
      </c>
      <c r="M2120">
        <v>0</v>
      </c>
      <c r="N2120">
        <v>0</v>
      </c>
    </row>
    <row r="2121" spans="1:14" x14ac:dyDescent="0.15">
      <c r="A2121" t="str">
        <f t="shared" si="35"/>
        <v>202001_11_4562342690074</v>
      </c>
      <c r="B2121">
        <v>202001</v>
      </c>
      <c r="C2121">
        <v>11</v>
      </c>
      <c r="D2121" t="s">
        <v>131</v>
      </c>
      <c r="E2121" s="9">
        <v>4562342690074</v>
      </c>
      <c r="F2121">
        <v>0</v>
      </c>
      <c r="G2121">
        <v>0</v>
      </c>
      <c r="H2121" t="s">
        <v>24</v>
      </c>
      <c r="I2121" t="s">
        <v>19</v>
      </c>
      <c r="J2121" t="s">
        <v>329</v>
      </c>
      <c r="K2121">
        <v>25</v>
      </c>
      <c r="L2121">
        <v>7</v>
      </c>
      <c r="M2121">
        <v>0</v>
      </c>
      <c r="N2121">
        <v>0</v>
      </c>
    </row>
    <row r="2122" spans="1:14" x14ac:dyDescent="0.15">
      <c r="A2122" t="str">
        <f t="shared" si="35"/>
        <v>202001_11_4562342690081</v>
      </c>
      <c r="B2122">
        <v>202001</v>
      </c>
      <c r="C2122">
        <v>11</v>
      </c>
      <c r="D2122" t="s">
        <v>131</v>
      </c>
      <c r="E2122" s="9">
        <v>4562342690081</v>
      </c>
      <c r="F2122">
        <v>0</v>
      </c>
      <c r="G2122">
        <v>0</v>
      </c>
      <c r="H2122" t="s">
        <v>25</v>
      </c>
      <c r="I2122" t="s">
        <v>19</v>
      </c>
      <c r="J2122" t="s">
        <v>329</v>
      </c>
      <c r="K2122">
        <v>11</v>
      </c>
      <c r="L2122">
        <v>1</v>
      </c>
      <c r="M2122">
        <v>0</v>
      </c>
      <c r="N2122">
        <v>0</v>
      </c>
    </row>
    <row r="2123" spans="1:14" x14ac:dyDescent="0.15">
      <c r="A2123" t="str">
        <f t="shared" si="35"/>
        <v>202001_12_4562342690029</v>
      </c>
      <c r="B2123">
        <v>202001</v>
      </c>
      <c r="C2123">
        <v>12</v>
      </c>
      <c r="D2123" t="s">
        <v>132</v>
      </c>
      <c r="E2123" s="9">
        <v>4562342690029</v>
      </c>
      <c r="F2123">
        <v>0</v>
      </c>
      <c r="G2123">
        <v>0</v>
      </c>
      <c r="H2123" t="s">
        <v>18</v>
      </c>
      <c r="I2123" t="s">
        <v>19</v>
      </c>
      <c r="J2123" t="s">
        <v>329</v>
      </c>
      <c r="K2123">
        <v>20</v>
      </c>
      <c r="L2123">
        <v>6</v>
      </c>
      <c r="M2123">
        <v>0</v>
      </c>
      <c r="N2123">
        <v>0</v>
      </c>
    </row>
    <row r="2124" spans="1:14" x14ac:dyDescent="0.15">
      <c r="A2124" t="str">
        <f t="shared" si="35"/>
        <v>202001_12_4562342690036</v>
      </c>
      <c r="B2124">
        <v>202001</v>
      </c>
      <c r="C2124">
        <v>12</v>
      </c>
      <c r="D2124" t="s">
        <v>132</v>
      </c>
      <c r="E2124" s="9">
        <v>4562342690036</v>
      </c>
      <c r="F2124">
        <v>0</v>
      </c>
      <c r="G2124">
        <v>0</v>
      </c>
      <c r="H2124" t="s">
        <v>20</v>
      </c>
      <c r="I2124" t="s">
        <v>19</v>
      </c>
      <c r="J2124" t="s">
        <v>329</v>
      </c>
      <c r="K2124">
        <v>9</v>
      </c>
      <c r="L2124">
        <v>1</v>
      </c>
      <c r="M2124">
        <v>0</v>
      </c>
      <c r="N2124">
        <v>0</v>
      </c>
    </row>
    <row r="2125" spans="1:14" x14ac:dyDescent="0.15">
      <c r="A2125" t="str">
        <f t="shared" si="35"/>
        <v>202001_12_4562342690050</v>
      </c>
      <c r="B2125">
        <v>202001</v>
      </c>
      <c r="C2125">
        <v>12</v>
      </c>
      <c r="D2125" t="s">
        <v>132</v>
      </c>
      <c r="E2125" s="9">
        <v>4562342690050</v>
      </c>
      <c r="F2125">
        <v>0</v>
      </c>
      <c r="G2125">
        <v>0</v>
      </c>
      <c r="H2125" t="s">
        <v>22</v>
      </c>
      <c r="I2125" t="s">
        <v>19</v>
      </c>
      <c r="J2125" t="s">
        <v>329</v>
      </c>
      <c r="K2125">
        <v>15</v>
      </c>
      <c r="L2125">
        <v>2</v>
      </c>
      <c r="M2125">
        <v>0</v>
      </c>
      <c r="N2125">
        <v>0</v>
      </c>
    </row>
    <row r="2126" spans="1:14" x14ac:dyDescent="0.15">
      <c r="A2126" t="str">
        <f t="shared" si="35"/>
        <v>202001_12_4562342690043</v>
      </c>
      <c r="B2126">
        <v>202001</v>
      </c>
      <c r="C2126">
        <v>12</v>
      </c>
      <c r="D2126" t="s">
        <v>132</v>
      </c>
      <c r="E2126" s="9">
        <v>4562342690043</v>
      </c>
      <c r="F2126">
        <v>0</v>
      </c>
      <c r="G2126">
        <v>0</v>
      </c>
      <c r="H2126" t="s">
        <v>21</v>
      </c>
      <c r="I2126" t="s">
        <v>19</v>
      </c>
      <c r="J2126" t="s">
        <v>329</v>
      </c>
      <c r="K2126">
        <v>22</v>
      </c>
      <c r="L2126">
        <v>7</v>
      </c>
      <c r="M2126">
        <v>0</v>
      </c>
      <c r="N2126">
        <v>0</v>
      </c>
    </row>
    <row r="2127" spans="1:14" x14ac:dyDescent="0.15">
      <c r="A2127" t="str">
        <f t="shared" si="35"/>
        <v>202001_12_4562342690067</v>
      </c>
      <c r="B2127">
        <v>202001</v>
      </c>
      <c r="C2127">
        <v>12</v>
      </c>
      <c r="D2127" t="s">
        <v>132</v>
      </c>
      <c r="E2127" s="9">
        <v>4562342690067</v>
      </c>
      <c r="F2127">
        <v>0</v>
      </c>
      <c r="G2127">
        <v>0</v>
      </c>
      <c r="H2127" t="s">
        <v>23</v>
      </c>
      <c r="I2127" t="s">
        <v>19</v>
      </c>
      <c r="J2127" t="s">
        <v>329</v>
      </c>
      <c r="K2127">
        <v>43</v>
      </c>
      <c r="L2127">
        <v>2</v>
      </c>
      <c r="M2127">
        <v>0</v>
      </c>
      <c r="N2127">
        <v>0</v>
      </c>
    </row>
    <row r="2128" spans="1:14" x14ac:dyDescent="0.15">
      <c r="A2128" t="str">
        <f t="shared" si="35"/>
        <v>202001_12_4562342690074</v>
      </c>
      <c r="B2128">
        <v>202001</v>
      </c>
      <c r="C2128">
        <v>12</v>
      </c>
      <c r="D2128" t="s">
        <v>132</v>
      </c>
      <c r="E2128" s="9">
        <v>4562342690074</v>
      </c>
      <c r="F2128">
        <v>0</v>
      </c>
      <c r="G2128">
        <v>0</v>
      </c>
      <c r="H2128" t="s">
        <v>24</v>
      </c>
      <c r="I2128" t="s">
        <v>19</v>
      </c>
      <c r="J2128" t="s">
        <v>329</v>
      </c>
      <c r="K2128">
        <v>20</v>
      </c>
      <c r="L2128">
        <v>8</v>
      </c>
      <c r="M2128">
        <v>0</v>
      </c>
      <c r="N2128">
        <v>0</v>
      </c>
    </row>
    <row r="2129" spans="1:14" x14ac:dyDescent="0.15">
      <c r="A2129" t="str">
        <f t="shared" si="35"/>
        <v>202001_12_4562342690081</v>
      </c>
      <c r="B2129">
        <v>202001</v>
      </c>
      <c r="C2129">
        <v>12</v>
      </c>
      <c r="D2129" t="s">
        <v>132</v>
      </c>
      <c r="E2129" s="9">
        <v>4562342690081</v>
      </c>
      <c r="F2129">
        <v>0</v>
      </c>
      <c r="G2129">
        <v>0</v>
      </c>
      <c r="H2129" t="s">
        <v>25</v>
      </c>
      <c r="I2129" t="s">
        <v>19</v>
      </c>
      <c r="J2129" t="s">
        <v>329</v>
      </c>
      <c r="K2129">
        <v>10</v>
      </c>
      <c r="L2129">
        <v>0</v>
      </c>
      <c r="M2129">
        <v>0</v>
      </c>
      <c r="N2129">
        <v>0</v>
      </c>
    </row>
    <row r="2130" spans="1:14" x14ac:dyDescent="0.15">
      <c r="A2130" t="str">
        <f t="shared" si="35"/>
        <v>202001_100_4562342690029</v>
      </c>
      <c r="B2130">
        <v>202001</v>
      </c>
      <c r="C2130">
        <v>100</v>
      </c>
      <c r="D2130" t="s">
        <v>146</v>
      </c>
      <c r="E2130" s="9">
        <v>4562342690029</v>
      </c>
      <c r="F2130">
        <v>0</v>
      </c>
      <c r="G2130">
        <v>0</v>
      </c>
      <c r="H2130" t="s">
        <v>18</v>
      </c>
      <c r="I2130" t="s">
        <v>19</v>
      </c>
      <c r="J2130" t="s">
        <v>329</v>
      </c>
      <c r="K2130">
        <v>28</v>
      </c>
      <c r="L2130">
        <v>0</v>
      </c>
      <c r="M2130">
        <v>0</v>
      </c>
      <c r="N2130">
        <v>0</v>
      </c>
    </row>
    <row r="2131" spans="1:14" x14ac:dyDescent="0.15">
      <c r="A2131" t="str">
        <f t="shared" si="35"/>
        <v>202001_100_4562342690036</v>
      </c>
      <c r="B2131">
        <v>202001</v>
      </c>
      <c r="C2131">
        <v>100</v>
      </c>
      <c r="D2131" t="s">
        <v>146</v>
      </c>
      <c r="E2131" s="9">
        <v>4562342690036</v>
      </c>
      <c r="F2131">
        <v>0</v>
      </c>
      <c r="G2131">
        <v>0</v>
      </c>
      <c r="H2131" t="s">
        <v>20</v>
      </c>
      <c r="I2131" t="s">
        <v>19</v>
      </c>
      <c r="J2131" t="s">
        <v>329</v>
      </c>
      <c r="K2131">
        <v>20</v>
      </c>
      <c r="L2131">
        <v>0</v>
      </c>
      <c r="M2131">
        <v>0</v>
      </c>
      <c r="N2131">
        <v>0</v>
      </c>
    </row>
    <row r="2132" spans="1:14" x14ac:dyDescent="0.15">
      <c r="A2132" t="str">
        <f t="shared" si="35"/>
        <v>202001_100_4562342690050</v>
      </c>
      <c r="B2132">
        <v>202001</v>
      </c>
      <c r="C2132">
        <v>100</v>
      </c>
      <c r="D2132" t="s">
        <v>146</v>
      </c>
      <c r="E2132" s="9">
        <v>4562342690050</v>
      </c>
      <c r="F2132">
        <v>0</v>
      </c>
      <c r="G2132">
        <v>0</v>
      </c>
      <c r="H2132" t="s">
        <v>22</v>
      </c>
      <c r="I2132" t="s">
        <v>19</v>
      </c>
      <c r="J2132" t="s">
        <v>329</v>
      </c>
      <c r="K2132">
        <v>16</v>
      </c>
      <c r="L2132">
        <v>1</v>
      </c>
      <c r="M2132">
        <v>0</v>
      </c>
      <c r="N2132">
        <v>0</v>
      </c>
    </row>
    <row r="2133" spans="1:14" x14ac:dyDescent="0.15">
      <c r="A2133" t="str">
        <f t="shared" si="35"/>
        <v>202001_100_4562342690043</v>
      </c>
      <c r="B2133">
        <v>202001</v>
      </c>
      <c r="C2133">
        <v>100</v>
      </c>
      <c r="D2133" t="s">
        <v>146</v>
      </c>
      <c r="E2133" s="9">
        <v>4562342690043</v>
      </c>
      <c r="F2133">
        <v>0</v>
      </c>
      <c r="G2133">
        <v>0</v>
      </c>
      <c r="H2133" t="s">
        <v>21</v>
      </c>
      <c r="I2133" t="s">
        <v>19</v>
      </c>
      <c r="J2133" t="s">
        <v>329</v>
      </c>
      <c r="K2133">
        <v>22</v>
      </c>
      <c r="L2133">
        <v>3</v>
      </c>
      <c r="M2133">
        <v>0</v>
      </c>
      <c r="N2133">
        <v>0</v>
      </c>
    </row>
    <row r="2134" spans="1:14" x14ac:dyDescent="0.15">
      <c r="A2134" t="str">
        <f t="shared" si="35"/>
        <v>202001_100_4562342690067</v>
      </c>
      <c r="B2134">
        <v>202001</v>
      </c>
      <c r="C2134">
        <v>100</v>
      </c>
      <c r="D2134" t="s">
        <v>146</v>
      </c>
      <c r="E2134" s="9">
        <v>4562342690067</v>
      </c>
      <c r="F2134">
        <v>0</v>
      </c>
      <c r="G2134">
        <v>0</v>
      </c>
      <c r="H2134" t="s">
        <v>23</v>
      </c>
      <c r="I2134" t="s">
        <v>19</v>
      </c>
      <c r="J2134" t="s">
        <v>329</v>
      </c>
      <c r="K2134">
        <v>39</v>
      </c>
      <c r="L2134">
        <v>0</v>
      </c>
      <c r="M2134">
        <v>0</v>
      </c>
      <c r="N2134">
        <v>0</v>
      </c>
    </row>
    <row r="2135" spans="1:14" x14ac:dyDescent="0.15">
      <c r="A2135" t="str">
        <f t="shared" si="35"/>
        <v>202001_100_4562342690074</v>
      </c>
      <c r="B2135">
        <v>202001</v>
      </c>
      <c r="C2135">
        <v>100</v>
      </c>
      <c r="D2135" t="s">
        <v>146</v>
      </c>
      <c r="E2135" s="9">
        <v>4562342690074</v>
      </c>
      <c r="F2135">
        <v>0</v>
      </c>
      <c r="G2135">
        <v>0</v>
      </c>
      <c r="H2135" t="s">
        <v>24</v>
      </c>
      <c r="I2135" t="s">
        <v>19</v>
      </c>
      <c r="J2135" t="s">
        <v>329</v>
      </c>
      <c r="K2135">
        <v>26</v>
      </c>
      <c r="L2135">
        <v>6</v>
      </c>
      <c r="M2135">
        <v>0</v>
      </c>
      <c r="N2135">
        <v>0</v>
      </c>
    </row>
    <row r="2136" spans="1:14" x14ac:dyDescent="0.15">
      <c r="A2136" t="str">
        <f t="shared" si="35"/>
        <v>202001_100_4562342690081</v>
      </c>
      <c r="B2136">
        <v>202001</v>
      </c>
      <c r="C2136">
        <v>100</v>
      </c>
      <c r="D2136" t="s">
        <v>146</v>
      </c>
      <c r="E2136" s="9">
        <v>4562342690081</v>
      </c>
      <c r="F2136">
        <v>0</v>
      </c>
      <c r="G2136">
        <v>0</v>
      </c>
      <c r="H2136" t="s">
        <v>25</v>
      </c>
      <c r="I2136" t="s">
        <v>19</v>
      </c>
      <c r="J2136" t="s">
        <v>329</v>
      </c>
      <c r="K2136">
        <v>14</v>
      </c>
      <c r="L2136">
        <v>0</v>
      </c>
      <c r="M2136">
        <v>0</v>
      </c>
      <c r="N2136">
        <v>0</v>
      </c>
    </row>
    <row r="2137" spans="1:14" x14ac:dyDescent="0.15">
      <c r="A2137" t="str">
        <f t="shared" ref="A2137:A2200" si="36">B2137&amp;"_"&amp;C2137&amp;"_"&amp;E2137</f>
        <v>202001_128_4562342690029</v>
      </c>
      <c r="B2137">
        <v>202001</v>
      </c>
      <c r="C2137">
        <v>128</v>
      </c>
      <c r="D2137" t="s">
        <v>151</v>
      </c>
      <c r="E2137" s="9">
        <v>4562342690029</v>
      </c>
      <c r="F2137">
        <v>0</v>
      </c>
      <c r="G2137">
        <v>0</v>
      </c>
      <c r="H2137" t="s">
        <v>18</v>
      </c>
      <c r="I2137" t="s">
        <v>19</v>
      </c>
      <c r="J2137" t="s">
        <v>329</v>
      </c>
      <c r="K2137">
        <v>29</v>
      </c>
      <c r="L2137">
        <v>5</v>
      </c>
      <c r="M2137">
        <v>0</v>
      </c>
      <c r="N2137">
        <v>0</v>
      </c>
    </row>
    <row r="2138" spans="1:14" x14ac:dyDescent="0.15">
      <c r="A2138" t="str">
        <f t="shared" si="36"/>
        <v>202001_128_4562342690036</v>
      </c>
      <c r="B2138">
        <v>202001</v>
      </c>
      <c r="C2138">
        <v>128</v>
      </c>
      <c r="D2138" t="s">
        <v>151</v>
      </c>
      <c r="E2138" s="9">
        <v>4562342690036</v>
      </c>
      <c r="F2138">
        <v>0</v>
      </c>
      <c r="G2138">
        <v>0</v>
      </c>
      <c r="H2138" t="s">
        <v>20</v>
      </c>
      <c r="I2138" t="s">
        <v>19</v>
      </c>
      <c r="J2138" t="s">
        <v>329</v>
      </c>
      <c r="K2138">
        <v>18</v>
      </c>
      <c r="L2138">
        <v>0</v>
      </c>
      <c r="M2138">
        <v>0</v>
      </c>
      <c r="N2138">
        <v>0</v>
      </c>
    </row>
    <row r="2139" spans="1:14" x14ac:dyDescent="0.15">
      <c r="A2139" t="str">
        <f t="shared" si="36"/>
        <v>202001_128_4562342690050</v>
      </c>
      <c r="B2139">
        <v>202001</v>
      </c>
      <c r="C2139">
        <v>128</v>
      </c>
      <c r="D2139" t="s">
        <v>151</v>
      </c>
      <c r="E2139" s="9">
        <v>4562342690050</v>
      </c>
      <c r="F2139">
        <v>0</v>
      </c>
      <c r="G2139">
        <v>0</v>
      </c>
      <c r="H2139" t="s">
        <v>22</v>
      </c>
      <c r="I2139" t="s">
        <v>19</v>
      </c>
      <c r="J2139" t="s">
        <v>329</v>
      </c>
      <c r="K2139">
        <v>14</v>
      </c>
      <c r="L2139">
        <v>0</v>
      </c>
      <c r="M2139">
        <v>0</v>
      </c>
      <c r="N2139">
        <v>0</v>
      </c>
    </row>
    <row r="2140" spans="1:14" x14ac:dyDescent="0.15">
      <c r="A2140" t="str">
        <f t="shared" si="36"/>
        <v>202001_128_4562342690043</v>
      </c>
      <c r="B2140">
        <v>202001</v>
      </c>
      <c r="C2140">
        <v>128</v>
      </c>
      <c r="D2140" t="s">
        <v>151</v>
      </c>
      <c r="E2140" s="9">
        <v>4562342690043</v>
      </c>
      <c r="F2140">
        <v>0</v>
      </c>
      <c r="G2140">
        <v>0</v>
      </c>
      <c r="H2140" t="s">
        <v>21</v>
      </c>
      <c r="I2140" t="s">
        <v>19</v>
      </c>
      <c r="J2140" t="s">
        <v>329</v>
      </c>
      <c r="K2140">
        <v>35</v>
      </c>
      <c r="L2140">
        <v>5</v>
      </c>
      <c r="M2140">
        <v>0</v>
      </c>
      <c r="N2140">
        <v>0</v>
      </c>
    </row>
    <row r="2141" spans="1:14" x14ac:dyDescent="0.15">
      <c r="A2141" t="str">
        <f t="shared" si="36"/>
        <v>202001_128_4562342690067</v>
      </c>
      <c r="B2141">
        <v>202001</v>
      </c>
      <c r="C2141">
        <v>128</v>
      </c>
      <c r="D2141" t="s">
        <v>151</v>
      </c>
      <c r="E2141" s="9">
        <v>4562342690067</v>
      </c>
      <c r="F2141">
        <v>0</v>
      </c>
      <c r="G2141">
        <v>0</v>
      </c>
      <c r="H2141" t="s">
        <v>23</v>
      </c>
      <c r="I2141" t="s">
        <v>19</v>
      </c>
      <c r="J2141" t="s">
        <v>329</v>
      </c>
      <c r="K2141">
        <v>44</v>
      </c>
      <c r="L2141">
        <v>1</v>
      </c>
      <c r="M2141">
        <v>0</v>
      </c>
      <c r="N2141">
        <v>0</v>
      </c>
    </row>
    <row r="2142" spans="1:14" x14ac:dyDescent="0.15">
      <c r="A2142" t="str">
        <f t="shared" si="36"/>
        <v>202001_128_4562342690074</v>
      </c>
      <c r="B2142">
        <v>202001</v>
      </c>
      <c r="C2142">
        <v>128</v>
      </c>
      <c r="D2142" t="s">
        <v>151</v>
      </c>
      <c r="E2142" s="9">
        <v>4562342690074</v>
      </c>
      <c r="F2142">
        <v>0</v>
      </c>
      <c r="G2142">
        <v>0</v>
      </c>
      <c r="H2142" t="s">
        <v>24</v>
      </c>
      <c r="I2142" t="s">
        <v>19</v>
      </c>
      <c r="J2142" t="s">
        <v>329</v>
      </c>
      <c r="K2142">
        <v>34</v>
      </c>
      <c r="L2142">
        <v>1</v>
      </c>
      <c r="M2142">
        <v>0</v>
      </c>
      <c r="N2142">
        <v>0</v>
      </c>
    </row>
    <row r="2143" spans="1:14" x14ac:dyDescent="0.15">
      <c r="A2143" t="str">
        <f t="shared" si="36"/>
        <v>202001_128_4562342690081</v>
      </c>
      <c r="B2143">
        <v>202001</v>
      </c>
      <c r="C2143">
        <v>128</v>
      </c>
      <c r="D2143" t="s">
        <v>151</v>
      </c>
      <c r="E2143" s="9">
        <v>4562342690081</v>
      </c>
      <c r="F2143">
        <v>0</v>
      </c>
      <c r="G2143">
        <v>0</v>
      </c>
      <c r="H2143" t="s">
        <v>25</v>
      </c>
      <c r="I2143" t="s">
        <v>19</v>
      </c>
      <c r="J2143" t="s">
        <v>329</v>
      </c>
      <c r="K2143">
        <v>13</v>
      </c>
      <c r="L2143">
        <v>4</v>
      </c>
      <c r="M2143">
        <v>0</v>
      </c>
      <c r="N2143">
        <v>0</v>
      </c>
    </row>
    <row r="2144" spans="1:14" x14ac:dyDescent="0.15">
      <c r="A2144" t="str">
        <f t="shared" si="36"/>
        <v>202001_157_4562342690029</v>
      </c>
      <c r="B2144">
        <v>202001</v>
      </c>
      <c r="C2144">
        <v>157</v>
      </c>
      <c r="D2144" t="s">
        <v>152</v>
      </c>
      <c r="E2144" s="9">
        <v>4562342690029</v>
      </c>
      <c r="F2144">
        <v>0</v>
      </c>
      <c r="G2144">
        <v>0</v>
      </c>
      <c r="H2144" t="s">
        <v>18</v>
      </c>
      <c r="I2144" t="s">
        <v>19</v>
      </c>
      <c r="J2144" t="s">
        <v>329</v>
      </c>
      <c r="K2144">
        <v>16</v>
      </c>
      <c r="L2144">
        <v>7</v>
      </c>
      <c r="M2144">
        <v>0</v>
      </c>
      <c r="N2144">
        <v>0</v>
      </c>
    </row>
    <row r="2145" spans="1:14" x14ac:dyDescent="0.15">
      <c r="A2145" t="str">
        <f t="shared" si="36"/>
        <v>202001_157_4562342690036</v>
      </c>
      <c r="B2145">
        <v>202001</v>
      </c>
      <c r="C2145">
        <v>157</v>
      </c>
      <c r="D2145" t="s">
        <v>152</v>
      </c>
      <c r="E2145" s="9">
        <v>4562342690036</v>
      </c>
      <c r="F2145">
        <v>0</v>
      </c>
      <c r="G2145">
        <v>0</v>
      </c>
      <c r="H2145" t="s">
        <v>20</v>
      </c>
      <c r="I2145" t="s">
        <v>19</v>
      </c>
      <c r="J2145" t="s">
        <v>329</v>
      </c>
      <c r="K2145">
        <v>7</v>
      </c>
      <c r="L2145">
        <v>4</v>
      </c>
      <c r="M2145">
        <v>0</v>
      </c>
      <c r="N2145">
        <v>0</v>
      </c>
    </row>
    <row r="2146" spans="1:14" x14ac:dyDescent="0.15">
      <c r="A2146" t="str">
        <f t="shared" si="36"/>
        <v>202001_157_4562342690050</v>
      </c>
      <c r="B2146">
        <v>202001</v>
      </c>
      <c r="C2146">
        <v>157</v>
      </c>
      <c r="D2146" t="s">
        <v>152</v>
      </c>
      <c r="E2146" s="9">
        <v>4562342690050</v>
      </c>
      <c r="F2146">
        <v>0</v>
      </c>
      <c r="G2146">
        <v>0</v>
      </c>
      <c r="H2146" t="s">
        <v>22</v>
      </c>
      <c r="I2146" t="s">
        <v>19</v>
      </c>
      <c r="J2146" t="s">
        <v>329</v>
      </c>
      <c r="K2146">
        <v>9</v>
      </c>
      <c r="L2146">
        <v>9</v>
      </c>
      <c r="M2146">
        <v>0</v>
      </c>
      <c r="N2146">
        <v>0</v>
      </c>
    </row>
    <row r="2147" spans="1:14" x14ac:dyDescent="0.15">
      <c r="A2147" t="str">
        <f t="shared" si="36"/>
        <v>202001_157_4562342690043</v>
      </c>
      <c r="B2147">
        <v>202001</v>
      </c>
      <c r="C2147">
        <v>157</v>
      </c>
      <c r="D2147" t="s">
        <v>152</v>
      </c>
      <c r="E2147" s="9">
        <v>4562342690043</v>
      </c>
      <c r="F2147">
        <v>0</v>
      </c>
      <c r="G2147">
        <v>0</v>
      </c>
      <c r="H2147" t="s">
        <v>21</v>
      </c>
      <c r="I2147" t="s">
        <v>19</v>
      </c>
      <c r="J2147" t="s">
        <v>329</v>
      </c>
      <c r="K2147">
        <v>15</v>
      </c>
      <c r="L2147">
        <v>7</v>
      </c>
      <c r="M2147">
        <v>0</v>
      </c>
      <c r="N2147">
        <v>0</v>
      </c>
    </row>
    <row r="2148" spans="1:14" x14ac:dyDescent="0.15">
      <c r="A2148" t="str">
        <f t="shared" si="36"/>
        <v>202001_157_4562342690067</v>
      </c>
      <c r="B2148">
        <v>202001</v>
      </c>
      <c r="C2148">
        <v>157</v>
      </c>
      <c r="D2148" t="s">
        <v>152</v>
      </c>
      <c r="E2148" s="9">
        <v>4562342690067</v>
      </c>
      <c r="F2148">
        <v>0</v>
      </c>
      <c r="G2148">
        <v>0</v>
      </c>
      <c r="H2148" t="s">
        <v>23</v>
      </c>
      <c r="I2148" t="s">
        <v>19</v>
      </c>
      <c r="J2148" t="s">
        <v>329</v>
      </c>
      <c r="K2148">
        <v>30</v>
      </c>
      <c r="L2148">
        <v>9</v>
      </c>
      <c r="M2148">
        <v>0</v>
      </c>
      <c r="N2148">
        <v>0</v>
      </c>
    </row>
    <row r="2149" spans="1:14" x14ac:dyDescent="0.15">
      <c r="A2149" t="str">
        <f t="shared" si="36"/>
        <v>202001_157_4562342690074</v>
      </c>
      <c r="B2149">
        <v>202001</v>
      </c>
      <c r="C2149">
        <v>157</v>
      </c>
      <c r="D2149" t="s">
        <v>152</v>
      </c>
      <c r="E2149" s="9">
        <v>4562342690074</v>
      </c>
      <c r="F2149">
        <v>0</v>
      </c>
      <c r="G2149">
        <v>0</v>
      </c>
      <c r="H2149" t="s">
        <v>24</v>
      </c>
      <c r="I2149" t="s">
        <v>19</v>
      </c>
      <c r="J2149" t="s">
        <v>329</v>
      </c>
      <c r="K2149">
        <v>19</v>
      </c>
      <c r="L2149">
        <v>8</v>
      </c>
      <c r="M2149">
        <v>0</v>
      </c>
      <c r="N2149">
        <v>0</v>
      </c>
    </row>
    <row r="2150" spans="1:14" x14ac:dyDescent="0.15">
      <c r="A2150" t="str">
        <f t="shared" si="36"/>
        <v>202001_157_4562342690081</v>
      </c>
      <c r="B2150">
        <v>202001</v>
      </c>
      <c r="C2150">
        <v>157</v>
      </c>
      <c r="D2150" t="s">
        <v>152</v>
      </c>
      <c r="E2150" s="9">
        <v>4562342690081</v>
      </c>
      <c r="F2150">
        <v>0</v>
      </c>
      <c r="G2150">
        <v>0</v>
      </c>
      <c r="H2150" t="s">
        <v>25</v>
      </c>
      <c r="I2150" t="s">
        <v>19</v>
      </c>
      <c r="J2150" t="s">
        <v>329</v>
      </c>
      <c r="K2150">
        <v>9</v>
      </c>
      <c r="L2150">
        <v>5</v>
      </c>
      <c r="M2150">
        <v>0</v>
      </c>
      <c r="N2150">
        <v>0</v>
      </c>
    </row>
    <row r="2151" spans="1:14" x14ac:dyDescent="0.15">
      <c r="A2151" t="str">
        <f t="shared" si="36"/>
        <v>202001_253_4562342690029</v>
      </c>
      <c r="B2151">
        <v>202001</v>
      </c>
      <c r="C2151">
        <v>253</v>
      </c>
      <c r="D2151" t="s">
        <v>158</v>
      </c>
      <c r="E2151" s="9">
        <v>4562342690029</v>
      </c>
      <c r="F2151">
        <v>0</v>
      </c>
      <c r="G2151">
        <v>0</v>
      </c>
      <c r="H2151" t="s">
        <v>18</v>
      </c>
      <c r="I2151" t="s">
        <v>19</v>
      </c>
      <c r="J2151" t="s">
        <v>329</v>
      </c>
      <c r="K2151">
        <v>25</v>
      </c>
      <c r="L2151">
        <v>7</v>
      </c>
      <c r="M2151">
        <v>0</v>
      </c>
      <c r="N2151">
        <v>0</v>
      </c>
    </row>
    <row r="2152" spans="1:14" x14ac:dyDescent="0.15">
      <c r="A2152" t="str">
        <f t="shared" si="36"/>
        <v>202001_253_4562342690036</v>
      </c>
      <c r="B2152">
        <v>202001</v>
      </c>
      <c r="C2152">
        <v>253</v>
      </c>
      <c r="D2152" t="s">
        <v>158</v>
      </c>
      <c r="E2152" s="9">
        <v>4562342690036</v>
      </c>
      <c r="F2152">
        <v>0</v>
      </c>
      <c r="G2152">
        <v>0</v>
      </c>
      <c r="H2152" t="s">
        <v>20</v>
      </c>
      <c r="I2152" t="s">
        <v>19</v>
      </c>
      <c r="J2152" t="s">
        <v>329</v>
      </c>
      <c r="K2152">
        <v>13</v>
      </c>
      <c r="L2152">
        <v>4</v>
      </c>
      <c r="M2152">
        <v>0</v>
      </c>
      <c r="N2152">
        <v>0</v>
      </c>
    </row>
    <row r="2153" spans="1:14" x14ac:dyDescent="0.15">
      <c r="A2153" t="str">
        <f t="shared" si="36"/>
        <v>202001_253_4562342690050</v>
      </c>
      <c r="B2153">
        <v>202001</v>
      </c>
      <c r="C2153">
        <v>253</v>
      </c>
      <c r="D2153" t="s">
        <v>158</v>
      </c>
      <c r="E2153" s="9">
        <v>4562342690050</v>
      </c>
      <c r="F2153">
        <v>0</v>
      </c>
      <c r="G2153">
        <v>0</v>
      </c>
      <c r="H2153" t="s">
        <v>22</v>
      </c>
      <c r="I2153" t="s">
        <v>19</v>
      </c>
      <c r="J2153" t="s">
        <v>329</v>
      </c>
      <c r="K2153">
        <v>11</v>
      </c>
      <c r="L2153">
        <v>3</v>
      </c>
      <c r="M2153">
        <v>0</v>
      </c>
      <c r="N2153">
        <v>0</v>
      </c>
    </row>
    <row r="2154" spans="1:14" x14ac:dyDescent="0.15">
      <c r="A2154" t="str">
        <f t="shared" si="36"/>
        <v>202001_253_4562342690043</v>
      </c>
      <c r="B2154">
        <v>202001</v>
      </c>
      <c r="C2154">
        <v>253</v>
      </c>
      <c r="D2154" t="s">
        <v>158</v>
      </c>
      <c r="E2154" s="9">
        <v>4562342690043</v>
      </c>
      <c r="F2154">
        <v>0</v>
      </c>
      <c r="G2154">
        <v>0</v>
      </c>
      <c r="H2154" t="s">
        <v>21</v>
      </c>
      <c r="I2154" t="s">
        <v>19</v>
      </c>
      <c r="J2154" t="s">
        <v>329</v>
      </c>
      <c r="K2154">
        <v>26</v>
      </c>
      <c r="L2154">
        <v>11</v>
      </c>
      <c r="M2154">
        <v>0</v>
      </c>
      <c r="N2154">
        <v>0</v>
      </c>
    </row>
    <row r="2155" spans="1:14" x14ac:dyDescent="0.15">
      <c r="A2155" t="str">
        <f t="shared" si="36"/>
        <v>202001_253_4562342690067</v>
      </c>
      <c r="B2155">
        <v>202001</v>
      </c>
      <c r="C2155">
        <v>253</v>
      </c>
      <c r="D2155" t="s">
        <v>158</v>
      </c>
      <c r="E2155" s="9">
        <v>4562342690067</v>
      </c>
      <c r="F2155">
        <v>0</v>
      </c>
      <c r="G2155">
        <v>0</v>
      </c>
      <c r="H2155" t="s">
        <v>23</v>
      </c>
      <c r="I2155" t="s">
        <v>19</v>
      </c>
      <c r="J2155" t="s">
        <v>329</v>
      </c>
      <c r="K2155">
        <v>42</v>
      </c>
      <c r="L2155">
        <v>7</v>
      </c>
      <c r="M2155">
        <v>0</v>
      </c>
      <c r="N2155">
        <v>0</v>
      </c>
    </row>
    <row r="2156" spans="1:14" x14ac:dyDescent="0.15">
      <c r="A2156" t="str">
        <f t="shared" si="36"/>
        <v>202001_253_4562342690074</v>
      </c>
      <c r="B2156">
        <v>202001</v>
      </c>
      <c r="C2156">
        <v>253</v>
      </c>
      <c r="D2156" t="s">
        <v>158</v>
      </c>
      <c r="E2156" s="9">
        <v>4562342690074</v>
      </c>
      <c r="F2156">
        <v>0</v>
      </c>
      <c r="G2156">
        <v>0</v>
      </c>
      <c r="H2156" t="s">
        <v>24</v>
      </c>
      <c r="I2156" t="s">
        <v>19</v>
      </c>
      <c r="J2156" t="s">
        <v>329</v>
      </c>
      <c r="K2156">
        <v>14</v>
      </c>
      <c r="L2156">
        <v>15</v>
      </c>
      <c r="M2156">
        <v>0</v>
      </c>
      <c r="N2156">
        <v>0</v>
      </c>
    </row>
    <row r="2157" spans="1:14" x14ac:dyDescent="0.15">
      <c r="A2157" t="str">
        <f t="shared" si="36"/>
        <v>202001_253_4562342690081</v>
      </c>
      <c r="B2157">
        <v>202001</v>
      </c>
      <c r="C2157">
        <v>253</v>
      </c>
      <c r="D2157" t="s">
        <v>158</v>
      </c>
      <c r="E2157" s="9">
        <v>4562342690081</v>
      </c>
      <c r="F2157">
        <v>0</v>
      </c>
      <c r="G2157">
        <v>0</v>
      </c>
      <c r="H2157" t="s">
        <v>25</v>
      </c>
      <c r="I2157" t="s">
        <v>19</v>
      </c>
      <c r="J2157" t="s">
        <v>329</v>
      </c>
      <c r="K2157">
        <v>11</v>
      </c>
      <c r="L2157">
        <v>3</v>
      </c>
      <c r="M2157">
        <v>0</v>
      </c>
      <c r="N2157">
        <v>0</v>
      </c>
    </row>
    <row r="2158" spans="1:14" x14ac:dyDescent="0.15">
      <c r="A2158" t="str">
        <f t="shared" si="36"/>
        <v>202001_284_4562342690029</v>
      </c>
      <c r="B2158">
        <v>202001</v>
      </c>
      <c r="C2158">
        <v>284</v>
      </c>
      <c r="D2158" t="s">
        <v>159</v>
      </c>
      <c r="E2158" s="9">
        <v>4562342690029</v>
      </c>
      <c r="F2158">
        <v>0</v>
      </c>
      <c r="G2158">
        <v>0</v>
      </c>
      <c r="H2158" t="s">
        <v>18</v>
      </c>
      <c r="I2158" t="s">
        <v>19</v>
      </c>
      <c r="J2158" t="s">
        <v>329</v>
      </c>
      <c r="K2158">
        <v>13</v>
      </c>
      <c r="L2158">
        <v>15</v>
      </c>
      <c r="M2158">
        <v>0</v>
      </c>
      <c r="N2158">
        <v>0</v>
      </c>
    </row>
    <row r="2159" spans="1:14" x14ac:dyDescent="0.15">
      <c r="A2159" t="str">
        <f t="shared" si="36"/>
        <v>202001_284_4562342690036</v>
      </c>
      <c r="B2159">
        <v>202001</v>
      </c>
      <c r="C2159">
        <v>284</v>
      </c>
      <c r="D2159" t="s">
        <v>159</v>
      </c>
      <c r="E2159" s="9">
        <v>4562342690036</v>
      </c>
      <c r="F2159">
        <v>0</v>
      </c>
      <c r="G2159">
        <v>0</v>
      </c>
      <c r="H2159" t="s">
        <v>20</v>
      </c>
      <c r="I2159" t="s">
        <v>19</v>
      </c>
      <c r="J2159" t="s">
        <v>329</v>
      </c>
      <c r="K2159">
        <v>3</v>
      </c>
      <c r="L2159">
        <v>5</v>
      </c>
      <c r="M2159">
        <v>0</v>
      </c>
      <c r="N2159">
        <v>0</v>
      </c>
    </row>
    <row r="2160" spans="1:14" x14ac:dyDescent="0.15">
      <c r="A2160" t="str">
        <f t="shared" si="36"/>
        <v>202001_284_4562342690050</v>
      </c>
      <c r="B2160">
        <v>202001</v>
      </c>
      <c r="C2160">
        <v>284</v>
      </c>
      <c r="D2160" t="s">
        <v>159</v>
      </c>
      <c r="E2160" s="9">
        <v>4562342690050</v>
      </c>
      <c r="F2160">
        <v>0</v>
      </c>
      <c r="G2160">
        <v>0</v>
      </c>
      <c r="H2160" t="s">
        <v>22</v>
      </c>
      <c r="I2160" t="s">
        <v>19</v>
      </c>
      <c r="J2160" t="s">
        <v>329</v>
      </c>
      <c r="K2160">
        <v>7</v>
      </c>
      <c r="L2160">
        <v>5</v>
      </c>
      <c r="M2160">
        <v>0</v>
      </c>
      <c r="N2160">
        <v>0</v>
      </c>
    </row>
    <row r="2161" spans="1:14" x14ac:dyDescent="0.15">
      <c r="A2161" t="str">
        <f t="shared" si="36"/>
        <v>202001_284_4562342690043</v>
      </c>
      <c r="B2161">
        <v>202001</v>
      </c>
      <c r="C2161">
        <v>284</v>
      </c>
      <c r="D2161" t="s">
        <v>159</v>
      </c>
      <c r="E2161" s="9">
        <v>4562342690043</v>
      </c>
      <c r="F2161">
        <v>0</v>
      </c>
      <c r="G2161">
        <v>0</v>
      </c>
      <c r="H2161" t="s">
        <v>21</v>
      </c>
      <c r="I2161" t="s">
        <v>19</v>
      </c>
      <c r="J2161" t="s">
        <v>329</v>
      </c>
      <c r="K2161">
        <v>11</v>
      </c>
      <c r="L2161">
        <v>17</v>
      </c>
      <c r="M2161">
        <v>0</v>
      </c>
      <c r="N2161">
        <v>0</v>
      </c>
    </row>
    <row r="2162" spans="1:14" x14ac:dyDescent="0.15">
      <c r="A2162" t="str">
        <f t="shared" si="36"/>
        <v>202001_284_4562342690067</v>
      </c>
      <c r="B2162">
        <v>202001</v>
      </c>
      <c r="C2162">
        <v>284</v>
      </c>
      <c r="D2162" t="s">
        <v>159</v>
      </c>
      <c r="E2162" s="9">
        <v>4562342690067</v>
      </c>
      <c r="F2162">
        <v>0</v>
      </c>
      <c r="G2162">
        <v>0</v>
      </c>
      <c r="H2162" t="s">
        <v>23</v>
      </c>
      <c r="I2162" t="s">
        <v>19</v>
      </c>
      <c r="J2162" t="s">
        <v>329</v>
      </c>
      <c r="K2162">
        <v>32</v>
      </c>
      <c r="L2162">
        <v>12</v>
      </c>
      <c r="M2162">
        <v>0</v>
      </c>
      <c r="N2162">
        <v>0</v>
      </c>
    </row>
    <row r="2163" spans="1:14" x14ac:dyDescent="0.15">
      <c r="A2163" t="str">
        <f t="shared" si="36"/>
        <v>202001_284_4562342690074</v>
      </c>
      <c r="B2163">
        <v>202001</v>
      </c>
      <c r="C2163">
        <v>284</v>
      </c>
      <c r="D2163" t="s">
        <v>159</v>
      </c>
      <c r="E2163" s="9">
        <v>4562342690074</v>
      </c>
      <c r="F2163">
        <v>0</v>
      </c>
      <c r="G2163">
        <v>0</v>
      </c>
      <c r="H2163" t="s">
        <v>24</v>
      </c>
      <c r="I2163" t="s">
        <v>19</v>
      </c>
      <c r="J2163" t="s">
        <v>329</v>
      </c>
      <c r="K2163">
        <v>1</v>
      </c>
      <c r="L2163">
        <v>17</v>
      </c>
      <c r="M2163">
        <v>0</v>
      </c>
      <c r="N2163">
        <v>0</v>
      </c>
    </row>
    <row r="2164" spans="1:14" x14ac:dyDescent="0.15">
      <c r="A2164" t="str">
        <f t="shared" si="36"/>
        <v>202001_284_4562342690081</v>
      </c>
      <c r="B2164">
        <v>202001</v>
      </c>
      <c r="C2164">
        <v>284</v>
      </c>
      <c r="D2164" t="s">
        <v>159</v>
      </c>
      <c r="E2164" s="9">
        <v>4562342690081</v>
      </c>
      <c r="F2164">
        <v>0</v>
      </c>
      <c r="G2164">
        <v>0</v>
      </c>
      <c r="H2164" t="s">
        <v>25</v>
      </c>
      <c r="I2164" t="s">
        <v>19</v>
      </c>
      <c r="J2164" t="s">
        <v>329</v>
      </c>
      <c r="K2164">
        <v>6</v>
      </c>
      <c r="L2164">
        <v>6</v>
      </c>
      <c r="M2164">
        <v>0</v>
      </c>
      <c r="N2164">
        <v>0</v>
      </c>
    </row>
    <row r="2165" spans="1:14" x14ac:dyDescent="0.15">
      <c r="A2165" t="str">
        <f t="shared" si="36"/>
        <v>202001_344_4562342690029</v>
      </c>
      <c r="B2165">
        <v>202001</v>
      </c>
      <c r="C2165">
        <v>344</v>
      </c>
      <c r="D2165" t="s">
        <v>165</v>
      </c>
      <c r="E2165" s="9">
        <v>4562342690029</v>
      </c>
      <c r="F2165">
        <v>0</v>
      </c>
      <c r="G2165">
        <v>0</v>
      </c>
      <c r="H2165" t="s">
        <v>18</v>
      </c>
      <c r="I2165" t="s">
        <v>19</v>
      </c>
      <c r="J2165" t="s">
        <v>329</v>
      </c>
      <c r="K2165">
        <v>23</v>
      </c>
      <c r="L2165">
        <v>2</v>
      </c>
      <c r="M2165">
        <v>0</v>
      </c>
      <c r="N2165">
        <v>0</v>
      </c>
    </row>
    <row r="2166" spans="1:14" x14ac:dyDescent="0.15">
      <c r="A2166" t="str">
        <f t="shared" si="36"/>
        <v>202001_344_4562342690036</v>
      </c>
      <c r="B2166">
        <v>202001</v>
      </c>
      <c r="C2166">
        <v>344</v>
      </c>
      <c r="D2166" t="s">
        <v>165</v>
      </c>
      <c r="E2166" s="9">
        <v>4562342690036</v>
      </c>
      <c r="F2166">
        <v>0</v>
      </c>
      <c r="G2166">
        <v>0</v>
      </c>
      <c r="H2166" t="s">
        <v>20</v>
      </c>
      <c r="I2166" t="s">
        <v>19</v>
      </c>
      <c r="J2166" t="s">
        <v>329</v>
      </c>
      <c r="K2166">
        <v>15</v>
      </c>
      <c r="L2166">
        <v>3</v>
      </c>
      <c r="M2166">
        <v>0</v>
      </c>
      <c r="N2166">
        <v>0</v>
      </c>
    </row>
    <row r="2167" spans="1:14" x14ac:dyDescent="0.15">
      <c r="A2167" t="str">
        <f t="shared" si="36"/>
        <v>202001_344_4562342690050</v>
      </c>
      <c r="B2167">
        <v>202001</v>
      </c>
      <c r="C2167">
        <v>344</v>
      </c>
      <c r="D2167" t="s">
        <v>165</v>
      </c>
      <c r="E2167" s="9">
        <v>4562342690050</v>
      </c>
      <c r="F2167">
        <v>0</v>
      </c>
      <c r="G2167">
        <v>0</v>
      </c>
      <c r="H2167" t="s">
        <v>22</v>
      </c>
      <c r="I2167" t="s">
        <v>19</v>
      </c>
      <c r="J2167" t="s">
        <v>329</v>
      </c>
      <c r="K2167">
        <v>13</v>
      </c>
      <c r="L2167">
        <v>1</v>
      </c>
      <c r="M2167">
        <v>0</v>
      </c>
      <c r="N2167">
        <v>0</v>
      </c>
    </row>
    <row r="2168" spans="1:14" x14ac:dyDescent="0.15">
      <c r="A2168" t="str">
        <f t="shared" si="36"/>
        <v>202001_344_4562342690043</v>
      </c>
      <c r="B2168">
        <v>202001</v>
      </c>
      <c r="C2168">
        <v>344</v>
      </c>
      <c r="D2168" t="s">
        <v>165</v>
      </c>
      <c r="E2168" s="9">
        <v>4562342690043</v>
      </c>
      <c r="F2168">
        <v>0</v>
      </c>
      <c r="G2168">
        <v>0</v>
      </c>
      <c r="H2168" t="s">
        <v>21</v>
      </c>
      <c r="I2168" t="s">
        <v>19</v>
      </c>
      <c r="J2168" t="s">
        <v>329</v>
      </c>
      <c r="K2168">
        <v>37</v>
      </c>
      <c r="L2168">
        <v>7</v>
      </c>
      <c r="M2168">
        <v>0</v>
      </c>
      <c r="N2168">
        <v>0</v>
      </c>
    </row>
    <row r="2169" spans="1:14" x14ac:dyDescent="0.15">
      <c r="A2169" t="str">
        <f t="shared" si="36"/>
        <v>202001_344_4562342690067</v>
      </c>
      <c r="B2169">
        <v>202001</v>
      </c>
      <c r="C2169">
        <v>344</v>
      </c>
      <c r="D2169" t="s">
        <v>165</v>
      </c>
      <c r="E2169" s="9">
        <v>4562342690067</v>
      </c>
      <c r="F2169">
        <v>0</v>
      </c>
      <c r="G2169">
        <v>0</v>
      </c>
      <c r="H2169" t="s">
        <v>23</v>
      </c>
      <c r="I2169" t="s">
        <v>19</v>
      </c>
      <c r="J2169" t="s">
        <v>329</v>
      </c>
      <c r="K2169">
        <v>46</v>
      </c>
      <c r="L2169">
        <v>2</v>
      </c>
      <c r="M2169">
        <v>0</v>
      </c>
      <c r="N2169">
        <v>0</v>
      </c>
    </row>
    <row r="2170" spans="1:14" x14ac:dyDescent="0.15">
      <c r="A2170" t="str">
        <f t="shared" si="36"/>
        <v>202001_344_4562342690074</v>
      </c>
      <c r="B2170">
        <v>202001</v>
      </c>
      <c r="C2170">
        <v>344</v>
      </c>
      <c r="D2170" t="s">
        <v>165</v>
      </c>
      <c r="E2170" s="9">
        <v>4562342690074</v>
      </c>
      <c r="F2170">
        <v>0</v>
      </c>
      <c r="G2170">
        <v>0</v>
      </c>
      <c r="H2170" t="s">
        <v>24</v>
      </c>
      <c r="I2170" t="s">
        <v>19</v>
      </c>
      <c r="J2170" t="s">
        <v>329</v>
      </c>
      <c r="K2170">
        <v>30</v>
      </c>
      <c r="L2170">
        <v>6</v>
      </c>
      <c r="M2170">
        <v>0</v>
      </c>
      <c r="N2170">
        <v>0</v>
      </c>
    </row>
    <row r="2171" spans="1:14" x14ac:dyDescent="0.15">
      <c r="A2171" t="str">
        <f t="shared" si="36"/>
        <v>202001_344_4562342690081</v>
      </c>
      <c r="B2171">
        <v>202001</v>
      </c>
      <c r="C2171">
        <v>344</v>
      </c>
      <c r="D2171" t="s">
        <v>165</v>
      </c>
      <c r="E2171" s="9">
        <v>4562342690081</v>
      </c>
      <c r="F2171">
        <v>0</v>
      </c>
      <c r="G2171">
        <v>0</v>
      </c>
      <c r="H2171" t="s">
        <v>25</v>
      </c>
      <c r="I2171" t="s">
        <v>19</v>
      </c>
      <c r="J2171" t="s">
        <v>329</v>
      </c>
      <c r="K2171">
        <v>15</v>
      </c>
      <c r="L2171">
        <v>0</v>
      </c>
      <c r="M2171">
        <v>0</v>
      </c>
      <c r="N2171">
        <v>0</v>
      </c>
    </row>
    <row r="2172" spans="1:14" x14ac:dyDescent="0.15">
      <c r="A2172" t="str">
        <f t="shared" si="36"/>
        <v>202001_347_4562342690029</v>
      </c>
      <c r="B2172">
        <v>202001</v>
      </c>
      <c r="C2172">
        <v>347</v>
      </c>
      <c r="D2172" t="s">
        <v>166</v>
      </c>
      <c r="E2172" s="9">
        <v>4562342690029</v>
      </c>
      <c r="F2172">
        <v>0</v>
      </c>
      <c r="G2172">
        <v>0</v>
      </c>
      <c r="H2172" t="s">
        <v>18</v>
      </c>
      <c r="I2172" t="s">
        <v>19</v>
      </c>
      <c r="J2172" t="s">
        <v>329</v>
      </c>
      <c r="K2172">
        <v>31</v>
      </c>
      <c r="L2172">
        <v>1</v>
      </c>
      <c r="M2172">
        <v>0</v>
      </c>
      <c r="N2172">
        <v>0</v>
      </c>
    </row>
    <row r="2173" spans="1:14" x14ac:dyDescent="0.15">
      <c r="A2173" t="str">
        <f t="shared" si="36"/>
        <v>202001_347_4562342690036</v>
      </c>
      <c r="B2173">
        <v>202001</v>
      </c>
      <c r="C2173">
        <v>347</v>
      </c>
      <c r="D2173" t="s">
        <v>166</v>
      </c>
      <c r="E2173" s="9">
        <v>4562342690036</v>
      </c>
      <c r="F2173">
        <v>0</v>
      </c>
      <c r="G2173">
        <v>0</v>
      </c>
      <c r="H2173" t="s">
        <v>20</v>
      </c>
      <c r="I2173" t="s">
        <v>19</v>
      </c>
      <c r="J2173" t="s">
        <v>329</v>
      </c>
      <c r="K2173">
        <v>11</v>
      </c>
      <c r="L2173">
        <v>2</v>
      </c>
      <c r="M2173">
        <v>0</v>
      </c>
      <c r="N2173">
        <v>0</v>
      </c>
    </row>
    <row r="2174" spans="1:14" x14ac:dyDescent="0.15">
      <c r="A2174" t="str">
        <f t="shared" si="36"/>
        <v>202001_347_4562342690050</v>
      </c>
      <c r="B2174">
        <v>202001</v>
      </c>
      <c r="C2174">
        <v>347</v>
      </c>
      <c r="D2174" t="s">
        <v>166</v>
      </c>
      <c r="E2174" s="9">
        <v>4562342690050</v>
      </c>
      <c r="F2174">
        <v>0</v>
      </c>
      <c r="G2174">
        <v>0</v>
      </c>
      <c r="H2174" t="s">
        <v>22</v>
      </c>
      <c r="I2174" t="s">
        <v>19</v>
      </c>
      <c r="J2174" t="s">
        <v>329</v>
      </c>
      <c r="K2174">
        <v>15</v>
      </c>
      <c r="L2174">
        <v>2</v>
      </c>
      <c r="M2174">
        <v>0</v>
      </c>
      <c r="N2174">
        <v>0</v>
      </c>
    </row>
    <row r="2175" spans="1:14" x14ac:dyDescent="0.15">
      <c r="A2175" t="str">
        <f t="shared" si="36"/>
        <v>202001_347_4562342690043</v>
      </c>
      <c r="B2175">
        <v>202001</v>
      </c>
      <c r="C2175">
        <v>347</v>
      </c>
      <c r="D2175" t="s">
        <v>166</v>
      </c>
      <c r="E2175" s="9">
        <v>4562342690043</v>
      </c>
      <c r="F2175">
        <v>0</v>
      </c>
      <c r="G2175">
        <v>0</v>
      </c>
      <c r="H2175" t="s">
        <v>21</v>
      </c>
      <c r="I2175" t="s">
        <v>19</v>
      </c>
      <c r="J2175" t="s">
        <v>329</v>
      </c>
      <c r="K2175">
        <v>38</v>
      </c>
      <c r="L2175">
        <v>2</v>
      </c>
      <c r="M2175">
        <v>0</v>
      </c>
      <c r="N2175">
        <v>0</v>
      </c>
    </row>
    <row r="2176" spans="1:14" x14ac:dyDescent="0.15">
      <c r="A2176" t="str">
        <f t="shared" si="36"/>
        <v>202001_347_4562342690067</v>
      </c>
      <c r="B2176">
        <v>202001</v>
      </c>
      <c r="C2176">
        <v>347</v>
      </c>
      <c r="D2176" t="s">
        <v>166</v>
      </c>
      <c r="E2176" s="9">
        <v>4562342690067</v>
      </c>
      <c r="F2176">
        <v>0</v>
      </c>
      <c r="G2176">
        <v>0</v>
      </c>
      <c r="H2176" t="s">
        <v>23</v>
      </c>
      <c r="I2176" t="s">
        <v>19</v>
      </c>
      <c r="J2176" t="s">
        <v>329</v>
      </c>
      <c r="K2176">
        <v>35</v>
      </c>
      <c r="L2176">
        <v>6</v>
      </c>
      <c r="M2176">
        <v>0</v>
      </c>
      <c r="N2176">
        <v>0</v>
      </c>
    </row>
    <row r="2177" spans="1:14" x14ac:dyDescent="0.15">
      <c r="A2177" t="str">
        <f t="shared" si="36"/>
        <v>202001_347_4562342690074</v>
      </c>
      <c r="B2177">
        <v>202001</v>
      </c>
      <c r="C2177">
        <v>347</v>
      </c>
      <c r="D2177" t="s">
        <v>166</v>
      </c>
      <c r="E2177" s="9">
        <v>4562342690074</v>
      </c>
      <c r="F2177">
        <v>0</v>
      </c>
      <c r="G2177">
        <v>0</v>
      </c>
      <c r="H2177" t="s">
        <v>24</v>
      </c>
      <c r="I2177" t="s">
        <v>19</v>
      </c>
      <c r="J2177" t="s">
        <v>329</v>
      </c>
      <c r="K2177">
        <v>17</v>
      </c>
      <c r="L2177">
        <v>5</v>
      </c>
      <c r="M2177">
        <v>0</v>
      </c>
      <c r="N2177">
        <v>0</v>
      </c>
    </row>
    <row r="2178" spans="1:14" x14ac:dyDescent="0.15">
      <c r="A2178" t="str">
        <f t="shared" si="36"/>
        <v>202001_347_4562342690081</v>
      </c>
      <c r="B2178">
        <v>202001</v>
      </c>
      <c r="C2178">
        <v>347</v>
      </c>
      <c r="D2178" t="s">
        <v>166</v>
      </c>
      <c r="E2178" s="9">
        <v>4562342690081</v>
      </c>
      <c r="F2178">
        <v>0</v>
      </c>
      <c r="G2178">
        <v>0</v>
      </c>
      <c r="H2178" t="s">
        <v>25</v>
      </c>
      <c r="I2178" t="s">
        <v>19</v>
      </c>
      <c r="J2178" t="s">
        <v>329</v>
      </c>
      <c r="K2178">
        <v>10</v>
      </c>
      <c r="L2178">
        <v>2</v>
      </c>
      <c r="M2178">
        <v>0</v>
      </c>
      <c r="N2178">
        <v>0</v>
      </c>
    </row>
    <row r="2179" spans="1:14" x14ac:dyDescent="0.15">
      <c r="A2179" t="str">
        <f t="shared" si="36"/>
        <v>202001_363_4562342690029</v>
      </c>
      <c r="B2179">
        <v>202001</v>
      </c>
      <c r="C2179">
        <v>363</v>
      </c>
      <c r="D2179" t="s">
        <v>332</v>
      </c>
      <c r="E2179" s="9">
        <v>4562342690029</v>
      </c>
      <c r="F2179">
        <v>0</v>
      </c>
      <c r="G2179">
        <v>0</v>
      </c>
      <c r="H2179" t="s">
        <v>18</v>
      </c>
      <c r="I2179" t="s">
        <v>19</v>
      </c>
      <c r="J2179" t="s">
        <v>329</v>
      </c>
      <c r="K2179">
        <v>8</v>
      </c>
      <c r="L2179">
        <v>12</v>
      </c>
      <c r="M2179">
        <v>0</v>
      </c>
      <c r="N2179">
        <v>0</v>
      </c>
    </row>
    <row r="2180" spans="1:14" x14ac:dyDescent="0.15">
      <c r="A2180" t="str">
        <f t="shared" si="36"/>
        <v>202001_363_4562342690036</v>
      </c>
      <c r="B2180">
        <v>202001</v>
      </c>
      <c r="C2180">
        <v>363</v>
      </c>
      <c r="D2180" t="s">
        <v>332</v>
      </c>
      <c r="E2180" s="9">
        <v>4562342690036</v>
      </c>
      <c r="F2180">
        <v>0</v>
      </c>
      <c r="G2180">
        <v>0</v>
      </c>
      <c r="H2180" t="s">
        <v>20</v>
      </c>
      <c r="I2180" t="s">
        <v>19</v>
      </c>
      <c r="J2180" t="s">
        <v>329</v>
      </c>
      <c r="K2180">
        <v>15</v>
      </c>
      <c r="L2180">
        <v>1</v>
      </c>
      <c r="M2180">
        <v>0</v>
      </c>
      <c r="N2180">
        <v>0</v>
      </c>
    </row>
    <row r="2181" spans="1:14" x14ac:dyDescent="0.15">
      <c r="A2181" t="str">
        <f t="shared" si="36"/>
        <v>202001_363_4562342690050</v>
      </c>
      <c r="B2181">
        <v>202001</v>
      </c>
      <c r="C2181">
        <v>363</v>
      </c>
      <c r="D2181" t="s">
        <v>332</v>
      </c>
      <c r="E2181" s="9">
        <v>4562342690050</v>
      </c>
      <c r="F2181">
        <v>0</v>
      </c>
      <c r="G2181">
        <v>0</v>
      </c>
      <c r="H2181" t="s">
        <v>22</v>
      </c>
      <c r="I2181" t="s">
        <v>19</v>
      </c>
      <c r="J2181" t="s">
        <v>329</v>
      </c>
      <c r="K2181">
        <v>14</v>
      </c>
      <c r="L2181">
        <v>2</v>
      </c>
      <c r="M2181">
        <v>0</v>
      </c>
      <c r="N2181">
        <v>0</v>
      </c>
    </row>
    <row r="2182" spans="1:14" x14ac:dyDescent="0.15">
      <c r="A2182" t="str">
        <f t="shared" si="36"/>
        <v>202001_363_4562342690043</v>
      </c>
      <c r="B2182">
        <v>202001</v>
      </c>
      <c r="C2182">
        <v>363</v>
      </c>
      <c r="D2182" t="s">
        <v>332</v>
      </c>
      <c r="E2182" s="9">
        <v>4562342690043</v>
      </c>
      <c r="F2182">
        <v>0</v>
      </c>
      <c r="G2182">
        <v>0</v>
      </c>
      <c r="H2182" t="s">
        <v>21</v>
      </c>
      <c r="I2182" t="s">
        <v>19</v>
      </c>
      <c r="J2182" t="s">
        <v>329</v>
      </c>
      <c r="K2182">
        <v>25</v>
      </c>
      <c r="L2182">
        <v>10</v>
      </c>
      <c r="M2182">
        <v>0</v>
      </c>
      <c r="N2182">
        <v>0</v>
      </c>
    </row>
    <row r="2183" spans="1:14" x14ac:dyDescent="0.15">
      <c r="A2183" t="str">
        <f t="shared" si="36"/>
        <v>202001_363_4562342690067</v>
      </c>
      <c r="B2183">
        <v>202001</v>
      </c>
      <c r="C2183">
        <v>363</v>
      </c>
      <c r="D2183" t="s">
        <v>332</v>
      </c>
      <c r="E2183" s="9">
        <v>4562342690067</v>
      </c>
      <c r="F2183">
        <v>0</v>
      </c>
      <c r="G2183">
        <v>0</v>
      </c>
      <c r="H2183" t="s">
        <v>23</v>
      </c>
      <c r="I2183" t="s">
        <v>19</v>
      </c>
      <c r="J2183" t="s">
        <v>329</v>
      </c>
      <c r="K2183">
        <v>33</v>
      </c>
      <c r="L2183">
        <v>6</v>
      </c>
      <c r="M2183">
        <v>0</v>
      </c>
      <c r="N2183">
        <v>0</v>
      </c>
    </row>
    <row r="2184" spans="1:14" x14ac:dyDescent="0.15">
      <c r="A2184" t="str">
        <f t="shared" si="36"/>
        <v>202001_363_4562342690074</v>
      </c>
      <c r="B2184">
        <v>202001</v>
      </c>
      <c r="C2184">
        <v>363</v>
      </c>
      <c r="D2184" t="s">
        <v>332</v>
      </c>
      <c r="E2184" s="9">
        <v>4562342690074</v>
      </c>
      <c r="F2184">
        <v>0</v>
      </c>
      <c r="G2184">
        <v>0</v>
      </c>
      <c r="H2184" t="s">
        <v>24</v>
      </c>
      <c r="I2184" t="s">
        <v>19</v>
      </c>
      <c r="J2184" t="s">
        <v>329</v>
      </c>
      <c r="K2184">
        <v>17</v>
      </c>
      <c r="L2184">
        <v>7</v>
      </c>
      <c r="M2184">
        <v>0</v>
      </c>
      <c r="N2184">
        <v>0</v>
      </c>
    </row>
    <row r="2185" spans="1:14" x14ac:dyDescent="0.15">
      <c r="A2185" t="str">
        <f t="shared" si="36"/>
        <v>202001_363_4562342690081</v>
      </c>
      <c r="B2185">
        <v>202001</v>
      </c>
      <c r="C2185">
        <v>363</v>
      </c>
      <c r="D2185" t="s">
        <v>332</v>
      </c>
      <c r="E2185" s="9">
        <v>4562342690081</v>
      </c>
      <c r="F2185">
        <v>0</v>
      </c>
      <c r="G2185">
        <v>0</v>
      </c>
      <c r="H2185" t="s">
        <v>25</v>
      </c>
      <c r="I2185" t="s">
        <v>19</v>
      </c>
      <c r="J2185" t="s">
        <v>329</v>
      </c>
      <c r="K2185">
        <v>10</v>
      </c>
      <c r="L2185">
        <v>5</v>
      </c>
      <c r="M2185">
        <v>0</v>
      </c>
      <c r="N2185">
        <v>0</v>
      </c>
    </row>
    <row r="2186" spans="1:14" x14ac:dyDescent="0.15">
      <c r="A2186" t="str">
        <f t="shared" si="36"/>
        <v>202001_380_4562342690029</v>
      </c>
      <c r="B2186">
        <v>202001</v>
      </c>
      <c r="C2186">
        <v>380</v>
      </c>
      <c r="D2186" t="s">
        <v>171</v>
      </c>
      <c r="E2186" s="9">
        <v>4562342690029</v>
      </c>
      <c r="F2186">
        <v>0</v>
      </c>
      <c r="G2186">
        <v>0</v>
      </c>
      <c r="H2186" t="s">
        <v>18</v>
      </c>
      <c r="I2186" t="s">
        <v>19</v>
      </c>
      <c r="J2186" t="s">
        <v>329</v>
      </c>
      <c r="K2186">
        <v>15</v>
      </c>
      <c r="L2186">
        <v>14</v>
      </c>
      <c r="M2186">
        <v>0</v>
      </c>
      <c r="N2186">
        <v>0</v>
      </c>
    </row>
    <row r="2187" spans="1:14" x14ac:dyDescent="0.15">
      <c r="A2187" t="str">
        <f t="shared" si="36"/>
        <v>202001_380_4562342690036</v>
      </c>
      <c r="B2187">
        <v>202001</v>
      </c>
      <c r="C2187">
        <v>380</v>
      </c>
      <c r="D2187" t="s">
        <v>171</v>
      </c>
      <c r="E2187" s="9">
        <v>4562342690036</v>
      </c>
      <c r="F2187">
        <v>0</v>
      </c>
      <c r="G2187">
        <v>0</v>
      </c>
      <c r="H2187" t="s">
        <v>20</v>
      </c>
      <c r="I2187" t="s">
        <v>19</v>
      </c>
      <c r="J2187" t="s">
        <v>329</v>
      </c>
      <c r="K2187">
        <v>10</v>
      </c>
      <c r="L2187">
        <v>3</v>
      </c>
      <c r="M2187">
        <v>0</v>
      </c>
      <c r="N2187">
        <v>0</v>
      </c>
    </row>
    <row r="2188" spans="1:14" x14ac:dyDescent="0.15">
      <c r="A2188" t="str">
        <f t="shared" si="36"/>
        <v>202001_380_4562342690050</v>
      </c>
      <c r="B2188">
        <v>202001</v>
      </c>
      <c r="C2188">
        <v>380</v>
      </c>
      <c r="D2188" t="s">
        <v>171</v>
      </c>
      <c r="E2188" s="9">
        <v>4562342690050</v>
      </c>
      <c r="F2188">
        <v>0</v>
      </c>
      <c r="G2188">
        <v>0</v>
      </c>
      <c r="H2188" t="s">
        <v>22</v>
      </c>
      <c r="I2188" t="s">
        <v>19</v>
      </c>
      <c r="J2188" t="s">
        <v>329</v>
      </c>
      <c r="K2188">
        <v>13</v>
      </c>
      <c r="L2188">
        <v>2</v>
      </c>
      <c r="M2188">
        <v>0</v>
      </c>
      <c r="N2188">
        <v>0</v>
      </c>
    </row>
    <row r="2189" spans="1:14" x14ac:dyDescent="0.15">
      <c r="A2189" t="str">
        <f t="shared" si="36"/>
        <v>202001_380_4562342690043</v>
      </c>
      <c r="B2189">
        <v>202001</v>
      </c>
      <c r="C2189">
        <v>380</v>
      </c>
      <c r="D2189" t="s">
        <v>171</v>
      </c>
      <c r="E2189" s="9">
        <v>4562342690043</v>
      </c>
      <c r="F2189">
        <v>0</v>
      </c>
      <c r="G2189">
        <v>0</v>
      </c>
      <c r="H2189" t="s">
        <v>21</v>
      </c>
      <c r="I2189" t="s">
        <v>19</v>
      </c>
      <c r="J2189" t="s">
        <v>329</v>
      </c>
      <c r="K2189">
        <v>30</v>
      </c>
      <c r="L2189">
        <v>14</v>
      </c>
      <c r="M2189">
        <v>0</v>
      </c>
      <c r="N2189">
        <v>0</v>
      </c>
    </row>
    <row r="2190" spans="1:14" x14ac:dyDescent="0.15">
      <c r="A2190" t="str">
        <f t="shared" si="36"/>
        <v>202001_380_4562342690067</v>
      </c>
      <c r="B2190">
        <v>202001</v>
      </c>
      <c r="C2190">
        <v>380</v>
      </c>
      <c r="D2190" t="s">
        <v>171</v>
      </c>
      <c r="E2190" s="9">
        <v>4562342690067</v>
      </c>
      <c r="F2190">
        <v>0</v>
      </c>
      <c r="G2190">
        <v>0</v>
      </c>
      <c r="H2190" t="s">
        <v>23</v>
      </c>
      <c r="I2190" t="s">
        <v>19</v>
      </c>
      <c r="J2190" t="s">
        <v>329</v>
      </c>
      <c r="K2190">
        <v>37</v>
      </c>
      <c r="L2190">
        <v>9</v>
      </c>
      <c r="M2190">
        <v>0</v>
      </c>
      <c r="N2190">
        <v>0</v>
      </c>
    </row>
    <row r="2191" spans="1:14" x14ac:dyDescent="0.15">
      <c r="A2191" t="str">
        <f t="shared" si="36"/>
        <v>202001_380_4562342690074</v>
      </c>
      <c r="B2191">
        <v>202001</v>
      </c>
      <c r="C2191">
        <v>380</v>
      </c>
      <c r="D2191" t="s">
        <v>171</v>
      </c>
      <c r="E2191" s="9">
        <v>4562342690074</v>
      </c>
      <c r="F2191">
        <v>0</v>
      </c>
      <c r="G2191">
        <v>0</v>
      </c>
      <c r="H2191" t="s">
        <v>24</v>
      </c>
      <c r="I2191" t="s">
        <v>19</v>
      </c>
      <c r="J2191" t="s">
        <v>329</v>
      </c>
      <c r="K2191">
        <v>11</v>
      </c>
      <c r="L2191">
        <v>24</v>
      </c>
      <c r="M2191">
        <v>0</v>
      </c>
      <c r="N2191">
        <v>0</v>
      </c>
    </row>
    <row r="2192" spans="1:14" x14ac:dyDescent="0.15">
      <c r="A2192" t="str">
        <f t="shared" si="36"/>
        <v>202001_380_4562342690081</v>
      </c>
      <c r="B2192">
        <v>202001</v>
      </c>
      <c r="C2192">
        <v>380</v>
      </c>
      <c r="D2192" t="s">
        <v>171</v>
      </c>
      <c r="E2192" s="9">
        <v>4562342690081</v>
      </c>
      <c r="F2192">
        <v>0</v>
      </c>
      <c r="G2192">
        <v>0</v>
      </c>
      <c r="H2192" t="s">
        <v>25</v>
      </c>
      <c r="I2192" t="s">
        <v>19</v>
      </c>
      <c r="J2192" t="s">
        <v>329</v>
      </c>
      <c r="K2192">
        <v>10</v>
      </c>
      <c r="L2192">
        <v>6</v>
      </c>
      <c r="M2192">
        <v>0</v>
      </c>
      <c r="N2192">
        <v>0</v>
      </c>
    </row>
    <row r="2193" spans="1:14" x14ac:dyDescent="0.15">
      <c r="A2193" t="str">
        <f t="shared" si="36"/>
        <v>202001_436_4562342690029</v>
      </c>
      <c r="B2193">
        <v>202001</v>
      </c>
      <c r="C2193">
        <v>436</v>
      </c>
      <c r="D2193" t="s">
        <v>174</v>
      </c>
      <c r="E2193" s="9">
        <v>4562342690029</v>
      </c>
      <c r="F2193">
        <v>0</v>
      </c>
      <c r="G2193">
        <v>0</v>
      </c>
      <c r="H2193" t="s">
        <v>18</v>
      </c>
      <c r="I2193" t="s">
        <v>19</v>
      </c>
      <c r="J2193" t="s">
        <v>329</v>
      </c>
      <c r="K2193">
        <v>24</v>
      </c>
      <c r="L2193">
        <v>3</v>
      </c>
      <c r="M2193">
        <v>0</v>
      </c>
      <c r="N2193">
        <v>0</v>
      </c>
    </row>
    <row r="2194" spans="1:14" x14ac:dyDescent="0.15">
      <c r="A2194" t="str">
        <f t="shared" si="36"/>
        <v>202001_436_4562342690036</v>
      </c>
      <c r="B2194">
        <v>202001</v>
      </c>
      <c r="C2194">
        <v>436</v>
      </c>
      <c r="D2194" t="s">
        <v>174</v>
      </c>
      <c r="E2194" s="9">
        <v>4562342690036</v>
      </c>
      <c r="F2194">
        <v>0</v>
      </c>
      <c r="G2194">
        <v>0</v>
      </c>
      <c r="H2194" t="s">
        <v>20</v>
      </c>
      <c r="I2194" t="s">
        <v>19</v>
      </c>
      <c r="J2194" t="s">
        <v>329</v>
      </c>
      <c r="K2194">
        <v>12</v>
      </c>
      <c r="L2194">
        <v>2</v>
      </c>
      <c r="M2194">
        <v>0</v>
      </c>
      <c r="N2194">
        <v>0</v>
      </c>
    </row>
    <row r="2195" spans="1:14" x14ac:dyDescent="0.15">
      <c r="A2195" t="str">
        <f t="shared" si="36"/>
        <v>202001_436_4562342690050</v>
      </c>
      <c r="B2195">
        <v>202001</v>
      </c>
      <c r="C2195">
        <v>436</v>
      </c>
      <c r="D2195" t="s">
        <v>174</v>
      </c>
      <c r="E2195" s="9">
        <v>4562342690050</v>
      </c>
      <c r="F2195">
        <v>0</v>
      </c>
      <c r="G2195">
        <v>0</v>
      </c>
      <c r="H2195" t="s">
        <v>22</v>
      </c>
      <c r="I2195" t="s">
        <v>19</v>
      </c>
      <c r="J2195" t="s">
        <v>329</v>
      </c>
      <c r="K2195">
        <v>18</v>
      </c>
      <c r="L2195">
        <v>1</v>
      </c>
      <c r="M2195">
        <v>0</v>
      </c>
      <c r="N2195">
        <v>0</v>
      </c>
    </row>
    <row r="2196" spans="1:14" x14ac:dyDescent="0.15">
      <c r="A2196" t="str">
        <f t="shared" si="36"/>
        <v>202001_436_4562342690043</v>
      </c>
      <c r="B2196">
        <v>202001</v>
      </c>
      <c r="C2196">
        <v>436</v>
      </c>
      <c r="D2196" t="s">
        <v>174</v>
      </c>
      <c r="E2196" s="9">
        <v>4562342690043</v>
      </c>
      <c r="F2196">
        <v>0</v>
      </c>
      <c r="G2196">
        <v>0</v>
      </c>
      <c r="H2196" t="s">
        <v>21</v>
      </c>
      <c r="I2196" t="s">
        <v>19</v>
      </c>
      <c r="J2196" t="s">
        <v>329</v>
      </c>
      <c r="K2196">
        <v>35</v>
      </c>
      <c r="L2196">
        <v>5</v>
      </c>
      <c r="M2196">
        <v>0</v>
      </c>
      <c r="N2196">
        <v>0</v>
      </c>
    </row>
    <row r="2197" spans="1:14" x14ac:dyDescent="0.15">
      <c r="A2197" t="str">
        <f t="shared" si="36"/>
        <v>202001_436_4562342690067</v>
      </c>
      <c r="B2197">
        <v>202001</v>
      </c>
      <c r="C2197">
        <v>436</v>
      </c>
      <c r="D2197" t="s">
        <v>174</v>
      </c>
      <c r="E2197" s="9">
        <v>4562342690067</v>
      </c>
      <c r="F2197">
        <v>0</v>
      </c>
      <c r="G2197">
        <v>0</v>
      </c>
      <c r="H2197" t="s">
        <v>23</v>
      </c>
      <c r="I2197" t="s">
        <v>19</v>
      </c>
      <c r="J2197" t="s">
        <v>329</v>
      </c>
      <c r="K2197">
        <v>45</v>
      </c>
      <c r="L2197">
        <v>2</v>
      </c>
      <c r="M2197">
        <v>0</v>
      </c>
      <c r="N2197">
        <v>0</v>
      </c>
    </row>
    <row r="2198" spans="1:14" x14ac:dyDescent="0.15">
      <c r="A2198" t="str">
        <f t="shared" si="36"/>
        <v>202001_436_4562342690074</v>
      </c>
      <c r="B2198">
        <v>202001</v>
      </c>
      <c r="C2198">
        <v>436</v>
      </c>
      <c r="D2198" t="s">
        <v>174</v>
      </c>
      <c r="E2198" s="9">
        <v>4562342690074</v>
      </c>
      <c r="F2198">
        <v>0</v>
      </c>
      <c r="G2198">
        <v>0</v>
      </c>
      <c r="H2198" t="s">
        <v>24</v>
      </c>
      <c r="I2198" t="s">
        <v>19</v>
      </c>
      <c r="J2198" t="s">
        <v>329</v>
      </c>
      <c r="K2198">
        <v>34</v>
      </c>
      <c r="L2198">
        <v>4</v>
      </c>
      <c r="M2198">
        <v>0</v>
      </c>
      <c r="N2198">
        <v>0</v>
      </c>
    </row>
    <row r="2199" spans="1:14" x14ac:dyDescent="0.15">
      <c r="A2199" t="str">
        <f t="shared" si="36"/>
        <v>202001_436_4562342690081</v>
      </c>
      <c r="B2199">
        <v>202001</v>
      </c>
      <c r="C2199">
        <v>436</v>
      </c>
      <c r="D2199" t="s">
        <v>174</v>
      </c>
      <c r="E2199" s="9">
        <v>4562342690081</v>
      </c>
      <c r="F2199">
        <v>0</v>
      </c>
      <c r="G2199">
        <v>0</v>
      </c>
      <c r="H2199" t="s">
        <v>25</v>
      </c>
      <c r="I2199" t="s">
        <v>19</v>
      </c>
      <c r="J2199" t="s">
        <v>329</v>
      </c>
      <c r="K2199">
        <v>13</v>
      </c>
      <c r="L2199">
        <v>1</v>
      </c>
      <c r="M2199">
        <v>0</v>
      </c>
      <c r="N2199">
        <v>0</v>
      </c>
    </row>
    <row r="2200" spans="1:14" x14ac:dyDescent="0.15">
      <c r="A2200" t="str">
        <f t="shared" si="36"/>
        <v>202001_453_4562342690029</v>
      </c>
      <c r="B2200">
        <v>202001</v>
      </c>
      <c r="C2200">
        <v>453</v>
      </c>
      <c r="D2200" t="s">
        <v>176</v>
      </c>
      <c r="E2200" s="9">
        <v>4562342690029</v>
      </c>
      <c r="F2200">
        <v>0</v>
      </c>
      <c r="G2200">
        <v>0</v>
      </c>
      <c r="H2200" t="s">
        <v>18</v>
      </c>
      <c r="I2200" t="s">
        <v>19</v>
      </c>
      <c r="J2200" t="s">
        <v>329</v>
      </c>
      <c r="K2200">
        <v>8</v>
      </c>
      <c r="L2200">
        <v>8</v>
      </c>
      <c r="M2200">
        <v>0</v>
      </c>
      <c r="N2200">
        <v>0</v>
      </c>
    </row>
    <row r="2201" spans="1:14" x14ac:dyDescent="0.15">
      <c r="A2201" t="str">
        <f t="shared" ref="A2201:A2264" si="37">B2201&amp;"_"&amp;C2201&amp;"_"&amp;E2201</f>
        <v>202001_453_4562342690036</v>
      </c>
      <c r="B2201">
        <v>202001</v>
      </c>
      <c r="C2201">
        <v>453</v>
      </c>
      <c r="D2201" t="s">
        <v>176</v>
      </c>
      <c r="E2201" s="9">
        <v>4562342690036</v>
      </c>
      <c r="F2201">
        <v>0</v>
      </c>
      <c r="G2201">
        <v>0</v>
      </c>
      <c r="H2201" t="s">
        <v>20</v>
      </c>
      <c r="I2201" t="s">
        <v>19</v>
      </c>
      <c r="J2201" t="s">
        <v>329</v>
      </c>
      <c r="K2201">
        <v>12</v>
      </c>
      <c r="L2201">
        <v>3</v>
      </c>
      <c r="M2201">
        <v>0</v>
      </c>
      <c r="N2201">
        <v>0</v>
      </c>
    </row>
    <row r="2202" spans="1:14" x14ac:dyDescent="0.15">
      <c r="A2202" t="str">
        <f t="shared" si="37"/>
        <v>202001_453_4562342690050</v>
      </c>
      <c r="B2202">
        <v>202001</v>
      </c>
      <c r="C2202">
        <v>453</v>
      </c>
      <c r="D2202" t="s">
        <v>176</v>
      </c>
      <c r="E2202" s="9">
        <v>4562342690050</v>
      </c>
      <c r="F2202">
        <v>0</v>
      </c>
      <c r="G2202">
        <v>0</v>
      </c>
      <c r="H2202" t="s">
        <v>22</v>
      </c>
      <c r="I2202" t="s">
        <v>19</v>
      </c>
      <c r="J2202" t="s">
        <v>329</v>
      </c>
      <c r="K2202">
        <v>11</v>
      </c>
      <c r="L2202">
        <v>5</v>
      </c>
      <c r="M2202">
        <v>0</v>
      </c>
      <c r="N2202">
        <v>0</v>
      </c>
    </row>
    <row r="2203" spans="1:14" x14ac:dyDescent="0.15">
      <c r="A2203" t="str">
        <f t="shared" si="37"/>
        <v>202001_453_4562342690043</v>
      </c>
      <c r="B2203">
        <v>202001</v>
      </c>
      <c r="C2203">
        <v>453</v>
      </c>
      <c r="D2203" t="s">
        <v>176</v>
      </c>
      <c r="E2203" s="9">
        <v>4562342690043</v>
      </c>
      <c r="F2203">
        <v>0</v>
      </c>
      <c r="G2203">
        <v>0</v>
      </c>
      <c r="H2203" t="s">
        <v>21</v>
      </c>
      <c r="I2203" t="s">
        <v>19</v>
      </c>
      <c r="J2203" t="s">
        <v>329</v>
      </c>
      <c r="K2203">
        <v>28</v>
      </c>
      <c r="L2203">
        <v>7</v>
      </c>
      <c r="M2203">
        <v>0</v>
      </c>
      <c r="N2203">
        <v>0</v>
      </c>
    </row>
    <row r="2204" spans="1:14" x14ac:dyDescent="0.15">
      <c r="A2204" t="str">
        <f t="shared" si="37"/>
        <v>202001_453_4562342690067</v>
      </c>
      <c r="B2204">
        <v>202001</v>
      </c>
      <c r="C2204">
        <v>453</v>
      </c>
      <c r="D2204" t="s">
        <v>176</v>
      </c>
      <c r="E2204" s="9">
        <v>4562342690067</v>
      </c>
      <c r="F2204">
        <v>0</v>
      </c>
      <c r="G2204">
        <v>0</v>
      </c>
      <c r="H2204" t="s">
        <v>23</v>
      </c>
      <c r="I2204" t="s">
        <v>19</v>
      </c>
      <c r="J2204" t="s">
        <v>329</v>
      </c>
      <c r="K2204">
        <v>41</v>
      </c>
      <c r="L2204">
        <v>4</v>
      </c>
      <c r="M2204">
        <v>0</v>
      </c>
      <c r="N2204">
        <v>0</v>
      </c>
    </row>
    <row r="2205" spans="1:14" x14ac:dyDescent="0.15">
      <c r="A2205" t="str">
        <f t="shared" si="37"/>
        <v>202001_453_4562342690074</v>
      </c>
      <c r="B2205">
        <v>202001</v>
      </c>
      <c r="C2205">
        <v>453</v>
      </c>
      <c r="D2205" t="s">
        <v>176</v>
      </c>
      <c r="E2205" s="9">
        <v>4562342690074</v>
      </c>
      <c r="F2205">
        <v>0</v>
      </c>
      <c r="G2205">
        <v>0</v>
      </c>
      <c r="H2205" t="s">
        <v>24</v>
      </c>
      <c r="I2205" t="s">
        <v>19</v>
      </c>
      <c r="J2205" t="s">
        <v>329</v>
      </c>
      <c r="K2205">
        <v>19</v>
      </c>
      <c r="L2205">
        <v>7</v>
      </c>
      <c r="M2205">
        <v>0</v>
      </c>
      <c r="N2205">
        <v>0</v>
      </c>
    </row>
    <row r="2206" spans="1:14" x14ac:dyDescent="0.15">
      <c r="A2206" t="str">
        <f t="shared" si="37"/>
        <v>202001_453_4562342690081</v>
      </c>
      <c r="B2206">
        <v>202001</v>
      </c>
      <c r="C2206">
        <v>453</v>
      </c>
      <c r="D2206" t="s">
        <v>176</v>
      </c>
      <c r="E2206" s="9">
        <v>4562342690081</v>
      </c>
      <c r="F2206">
        <v>0</v>
      </c>
      <c r="G2206">
        <v>0</v>
      </c>
      <c r="H2206" t="s">
        <v>25</v>
      </c>
      <c r="I2206" t="s">
        <v>19</v>
      </c>
      <c r="J2206" t="s">
        <v>329</v>
      </c>
      <c r="K2206">
        <v>10</v>
      </c>
      <c r="L2206">
        <v>0</v>
      </c>
      <c r="M2206">
        <v>0</v>
      </c>
      <c r="N2206">
        <v>0</v>
      </c>
    </row>
    <row r="2207" spans="1:14" x14ac:dyDescent="0.15">
      <c r="A2207" t="str">
        <f t="shared" si="37"/>
        <v>202001_457_4562342690029</v>
      </c>
      <c r="B2207">
        <v>202001</v>
      </c>
      <c r="C2207">
        <v>457</v>
      </c>
      <c r="D2207" t="s">
        <v>178</v>
      </c>
      <c r="E2207" s="9">
        <v>4562342690029</v>
      </c>
      <c r="F2207">
        <v>0</v>
      </c>
      <c r="G2207">
        <v>0</v>
      </c>
      <c r="H2207" t="s">
        <v>18</v>
      </c>
      <c r="I2207" t="s">
        <v>19</v>
      </c>
      <c r="J2207" t="s">
        <v>329</v>
      </c>
      <c r="K2207">
        <v>36</v>
      </c>
      <c r="L2207">
        <v>2</v>
      </c>
      <c r="M2207">
        <v>0</v>
      </c>
      <c r="N2207">
        <v>0</v>
      </c>
    </row>
    <row r="2208" spans="1:14" x14ac:dyDescent="0.15">
      <c r="A2208" t="str">
        <f t="shared" si="37"/>
        <v>202001_457_4562342690036</v>
      </c>
      <c r="B2208">
        <v>202001</v>
      </c>
      <c r="C2208">
        <v>457</v>
      </c>
      <c r="D2208" t="s">
        <v>178</v>
      </c>
      <c r="E2208" s="9">
        <v>4562342690036</v>
      </c>
      <c r="F2208">
        <v>0</v>
      </c>
      <c r="G2208">
        <v>0</v>
      </c>
      <c r="H2208" t="s">
        <v>20</v>
      </c>
      <c r="I2208" t="s">
        <v>19</v>
      </c>
      <c r="J2208" t="s">
        <v>329</v>
      </c>
      <c r="K2208">
        <v>19</v>
      </c>
      <c r="L2208">
        <v>0</v>
      </c>
      <c r="M2208">
        <v>0</v>
      </c>
      <c r="N2208">
        <v>0</v>
      </c>
    </row>
    <row r="2209" spans="1:14" x14ac:dyDescent="0.15">
      <c r="A2209" t="str">
        <f t="shared" si="37"/>
        <v>202001_457_4562342690050</v>
      </c>
      <c r="B2209">
        <v>202001</v>
      </c>
      <c r="C2209">
        <v>457</v>
      </c>
      <c r="D2209" t="s">
        <v>178</v>
      </c>
      <c r="E2209" s="9">
        <v>4562342690050</v>
      </c>
      <c r="F2209">
        <v>0</v>
      </c>
      <c r="G2209">
        <v>0</v>
      </c>
      <c r="H2209" t="s">
        <v>22</v>
      </c>
      <c r="I2209" t="s">
        <v>19</v>
      </c>
      <c r="J2209" t="s">
        <v>329</v>
      </c>
      <c r="K2209">
        <v>16</v>
      </c>
      <c r="L2209">
        <v>1</v>
      </c>
      <c r="M2209">
        <v>0</v>
      </c>
      <c r="N2209">
        <v>0</v>
      </c>
    </row>
    <row r="2210" spans="1:14" x14ac:dyDescent="0.15">
      <c r="A2210" t="str">
        <f t="shared" si="37"/>
        <v>202001_457_4562342690043</v>
      </c>
      <c r="B2210">
        <v>202001</v>
      </c>
      <c r="C2210">
        <v>457</v>
      </c>
      <c r="D2210" t="s">
        <v>178</v>
      </c>
      <c r="E2210" s="9">
        <v>4562342690043</v>
      </c>
      <c r="F2210">
        <v>0</v>
      </c>
      <c r="G2210">
        <v>0</v>
      </c>
      <c r="H2210" t="s">
        <v>21</v>
      </c>
      <c r="I2210" t="s">
        <v>19</v>
      </c>
      <c r="J2210" t="s">
        <v>329</v>
      </c>
      <c r="K2210">
        <v>30</v>
      </c>
      <c r="L2210">
        <v>6</v>
      </c>
      <c r="M2210">
        <v>0</v>
      </c>
      <c r="N2210">
        <v>0</v>
      </c>
    </row>
    <row r="2211" spans="1:14" x14ac:dyDescent="0.15">
      <c r="A2211" t="str">
        <f t="shared" si="37"/>
        <v>202001_457_4562342690067</v>
      </c>
      <c r="B2211">
        <v>202001</v>
      </c>
      <c r="C2211">
        <v>457</v>
      </c>
      <c r="D2211" t="s">
        <v>178</v>
      </c>
      <c r="E2211" s="9">
        <v>4562342690067</v>
      </c>
      <c r="F2211">
        <v>0</v>
      </c>
      <c r="G2211">
        <v>0</v>
      </c>
      <c r="H2211" t="s">
        <v>23</v>
      </c>
      <c r="I2211" t="s">
        <v>19</v>
      </c>
      <c r="J2211" t="s">
        <v>329</v>
      </c>
      <c r="K2211">
        <v>38</v>
      </c>
      <c r="L2211">
        <v>3</v>
      </c>
      <c r="M2211">
        <v>0</v>
      </c>
      <c r="N2211">
        <v>0</v>
      </c>
    </row>
    <row r="2212" spans="1:14" x14ac:dyDescent="0.15">
      <c r="A2212" t="str">
        <f t="shared" si="37"/>
        <v>202001_457_4562342690074</v>
      </c>
      <c r="B2212">
        <v>202001</v>
      </c>
      <c r="C2212">
        <v>457</v>
      </c>
      <c r="D2212" t="s">
        <v>178</v>
      </c>
      <c r="E2212" s="9">
        <v>4562342690074</v>
      </c>
      <c r="F2212">
        <v>0</v>
      </c>
      <c r="G2212">
        <v>0</v>
      </c>
      <c r="H2212" t="s">
        <v>24</v>
      </c>
      <c r="I2212" t="s">
        <v>19</v>
      </c>
      <c r="J2212" t="s">
        <v>329</v>
      </c>
      <c r="K2212">
        <v>20</v>
      </c>
      <c r="L2212">
        <v>8</v>
      </c>
      <c r="M2212">
        <v>0</v>
      </c>
      <c r="N2212">
        <v>0</v>
      </c>
    </row>
    <row r="2213" spans="1:14" x14ac:dyDescent="0.15">
      <c r="A2213" t="str">
        <f t="shared" si="37"/>
        <v>202001_457_4562342690081</v>
      </c>
      <c r="B2213">
        <v>202001</v>
      </c>
      <c r="C2213">
        <v>457</v>
      </c>
      <c r="D2213" t="s">
        <v>178</v>
      </c>
      <c r="E2213" s="9">
        <v>4562342690081</v>
      </c>
      <c r="F2213">
        <v>0</v>
      </c>
      <c r="G2213">
        <v>0</v>
      </c>
      <c r="H2213" t="s">
        <v>25</v>
      </c>
      <c r="I2213" t="s">
        <v>19</v>
      </c>
      <c r="J2213" t="s">
        <v>329</v>
      </c>
      <c r="K2213">
        <v>12</v>
      </c>
      <c r="L2213">
        <v>3</v>
      </c>
      <c r="M2213">
        <v>0</v>
      </c>
      <c r="N2213">
        <v>0</v>
      </c>
    </row>
    <row r="2214" spans="1:14" x14ac:dyDescent="0.15">
      <c r="A2214" t="str">
        <f t="shared" si="37"/>
        <v>202001_463_4562342690029</v>
      </c>
      <c r="B2214">
        <v>202001</v>
      </c>
      <c r="C2214">
        <v>463</v>
      </c>
      <c r="D2214" t="s">
        <v>179</v>
      </c>
      <c r="E2214" s="9">
        <v>4562342690029</v>
      </c>
      <c r="F2214">
        <v>0</v>
      </c>
      <c r="G2214">
        <v>0</v>
      </c>
      <c r="H2214" t="s">
        <v>18</v>
      </c>
      <c r="I2214" t="s">
        <v>19</v>
      </c>
      <c r="J2214" t="s">
        <v>329</v>
      </c>
      <c r="K2214">
        <v>25</v>
      </c>
      <c r="L2214">
        <v>3</v>
      </c>
      <c r="M2214">
        <v>0</v>
      </c>
      <c r="N2214">
        <v>0</v>
      </c>
    </row>
    <row r="2215" spans="1:14" x14ac:dyDescent="0.15">
      <c r="A2215" t="str">
        <f t="shared" si="37"/>
        <v>202001_463_4562342690036</v>
      </c>
      <c r="B2215">
        <v>202001</v>
      </c>
      <c r="C2215">
        <v>463</v>
      </c>
      <c r="D2215" t="s">
        <v>179</v>
      </c>
      <c r="E2215" s="9">
        <v>4562342690036</v>
      </c>
      <c r="F2215">
        <v>0</v>
      </c>
      <c r="G2215">
        <v>0</v>
      </c>
      <c r="H2215" t="s">
        <v>20</v>
      </c>
      <c r="I2215" t="s">
        <v>19</v>
      </c>
      <c r="J2215" t="s">
        <v>329</v>
      </c>
      <c r="K2215">
        <v>15</v>
      </c>
      <c r="L2215">
        <v>0</v>
      </c>
      <c r="M2215">
        <v>0</v>
      </c>
      <c r="N2215">
        <v>0</v>
      </c>
    </row>
    <row r="2216" spans="1:14" x14ac:dyDescent="0.15">
      <c r="A2216" t="str">
        <f t="shared" si="37"/>
        <v>202001_463_4562342690050</v>
      </c>
      <c r="B2216">
        <v>202001</v>
      </c>
      <c r="C2216">
        <v>463</v>
      </c>
      <c r="D2216" t="s">
        <v>179</v>
      </c>
      <c r="E2216" s="9">
        <v>4562342690050</v>
      </c>
      <c r="F2216">
        <v>0</v>
      </c>
      <c r="G2216">
        <v>0</v>
      </c>
      <c r="H2216" t="s">
        <v>22</v>
      </c>
      <c r="I2216" t="s">
        <v>19</v>
      </c>
      <c r="J2216" t="s">
        <v>329</v>
      </c>
      <c r="K2216">
        <v>14</v>
      </c>
      <c r="L2216">
        <v>1</v>
      </c>
      <c r="M2216">
        <v>0</v>
      </c>
      <c r="N2216">
        <v>0</v>
      </c>
    </row>
    <row r="2217" spans="1:14" x14ac:dyDescent="0.15">
      <c r="A2217" t="str">
        <f t="shared" si="37"/>
        <v>202001_463_4562342690043</v>
      </c>
      <c r="B2217">
        <v>202001</v>
      </c>
      <c r="C2217">
        <v>463</v>
      </c>
      <c r="D2217" t="s">
        <v>179</v>
      </c>
      <c r="E2217" s="9">
        <v>4562342690043</v>
      </c>
      <c r="F2217">
        <v>0</v>
      </c>
      <c r="G2217">
        <v>0</v>
      </c>
      <c r="H2217" t="s">
        <v>21</v>
      </c>
      <c r="I2217" t="s">
        <v>19</v>
      </c>
      <c r="J2217" t="s">
        <v>329</v>
      </c>
      <c r="K2217">
        <v>23</v>
      </c>
      <c r="L2217">
        <v>10</v>
      </c>
      <c r="M2217">
        <v>0</v>
      </c>
      <c r="N2217">
        <v>0</v>
      </c>
    </row>
    <row r="2218" spans="1:14" x14ac:dyDescent="0.15">
      <c r="A2218" t="str">
        <f t="shared" si="37"/>
        <v>202001_463_4562342690067</v>
      </c>
      <c r="B2218">
        <v>202001</v>
      </c>
      <c r="C2218">
        <v>463</v>
      </c>
      <c r="D2218" t="s">
        <v>179</v>
      </c>
      <c r="E2218" s="9">
        <v>4562342690067</v>
      </c>
      <c r="F2218">
        <v>0</v>
      </c>
      <c r="G2218">
        <v>0</v>
      </c>
      <c r="H2218" t="s">
        <v>23</v>
      </c>
      <c r="I2218" t="s">
        <v>19</v>
      </c>
      <c r="J2218" t="s">
        <v>329</v>
      </c>
      <c r="K2218">
        <v>38</v>
      </c>
      <c r="L2218">
        <v>4</v>
      </c>
      <c r="M2218">
        <v>0</v>
      </c>
      <c r="N2218">
        <v>0</v>
      </c>
    </row>
    <row r="2219" spans="1:14" x14ac:dyDescent="0.15">
      <c r="A2219" t="str">
        <f t="shared" si="37"/>
        <v>202001_463_4562342690074</v>
      </c>
      <c r="B2219">
        <v>202001</v>
      </c>
      <c r="C2219">
        <v>463</v>
      </c>
      <c r="D2219" t="s">
        <v>179</v>
      </c>
      <c r="E2219" s="9">
        <v>4562342690074</v>
      </c>
      <c r="F2219">
        <v>0</v>
      </c>
      <c r="G2219">
        <v>0</v>
      </c>
      <c r="H2219" t="s">
        <v>24</v>
      </c>
      <c r="I2219" t="s">
        <v>19</v>
      </c>
      <c r="J2219" t="s">
        <v>329</v>
      </c>
      <c r="K2219">
        <v>23</v>
      </c>
      <c r="L2219">
        <v>6</v>
      </c>
      <c r="M2219">
        <v>0</v>
      </c>
      <c r="N2219">
        <v>0</v>
      </c>
    </row>
    <row r="2220" spans="1:14" x14ac:dyDescent="0.15">
      <c r="A2220" t="str">
        <f t="shared" si="37"/>
        <v>202001_463_4562342690081</v>
      </c>
      <c r="B2220">
        <v>202001</v>
      </c>
      <c r="C2220">
        <v>463</v>
      </c>
      <c r="D2220" t="s">
        <v>179</v>
      </c>
      <c r="E2220" s="9">
        <v>4562342690081</v>
      </c>
      <c r="F2220">
        <v>0</v>
      </c>
      <c r="G2220">
        <v>0</v>
      </c>
      <c r="H2220" t="s">
        <v>25</v>
      </c>
      <c r="I2220" t="s">
        <v>19</v>
      </c>
      <c r="J2220" t="s">
        <v>329</v>
      </c>
      <c r="K2220">
        <v>9</v>
      </c>
      <c r="L2220">
        <v>3</v>
      </c>
      <c r="M2220">
        <v>0</v>
      </c>
      <c r="N2220">
        <v>0</v>
      </c>
    </row>
    <row r="2221" spans="1:14" x14ac:dyDescent="0.15">
      <c r="A2221" t="str">
        <f t="shared" si="37"/>
        <v>202001_62_4562342690029</v>
      </c>
      <c r="B2221">
        <v>202001</v>
      </c>
      <c r="C2221">
        <v>62</v>
      </c>
      <c r="D2221" t="s">
        <v>140</v>
      </c>
      <c r="E2221" s="9">
        <v>4562342690029</v>
      </c>
      <c r="F2221">
        <v>0</v>
      </c>
      <c r="G2221">
        <v>0</v>
      </c>
      <c r="H2221" t="s">
        <v>18</v>
      </c>
      <c r="I2221" t="s">
        <v>19</v>
      </c>
      <c r="J2221" t="s">
        <v>329</v>
      </c>
      <c r="K2221">
        <v>9</v>
      </c>
      <c r="L2221">
        <v>7</v>
      </c>
      <c r="M2221">
        <v>0</v>
      </c>
      <c r="N2221">
        <v>0</v>
      </c>
    </row>
    <row r="2222" spans="1:14" x14ac:dyDescent="0.15">
      <c r="A2222" t="str">
        <f t="shared" si="37"/>
        <v>202001_62_4562342690036</v>
      </c>
      <c r="B2222">
        <v>202001</v>
      </c>
      <c r="C2222">
        <v>62</v>
      </c>
      <c r="D2222" t="s">
        <v>140</v>
      </c>
      <c r="E2222" s="9">
        <v>4562342690036</v>
      </c>
      <c r="F2222">
        <v>0</v>
      </c>
      <c r="G2222">
        <v>0</v>
      </c>
      <c r="H2222" t="s">
        <v>20</v>
      </c>
      <c r="I2222" t="s">
        <v>19</v>
      </c>
      <c r="J2222" t="s">
        <v>329</v>
      </c>
      <c r="K2222">
        <v>13</v>
      </c>
      <c r="L2222">
        <v>2</v>
      </c>
      <c r="M2222">
        <v>0</v>
      </c>
      <c r="N2222">
        <v>0</v>
      </c>
    </row>
    <row r="2223" spans="1:14" x14ac:dyDescent="0.15">
      <c r="A2223" t="str">
        <f t="shared" si="37"/>
        <v>202001_62_4562342690050</v>
      </c>
      <c r="B2223">
        <v>202001</v>
      </c>
      <c r="C2223">
        <v>62</v>
      </c>
      <c r="D2223" t="s">
        <v>140</v>
      </c>
      <c r="E2223" s="9">
        <v>4562342690050</v>
      </c>
      <c r="F2223">
        <v>0</v>
      </c>
      <c r="G2223">
        <v>0</v>
      </c>
      <c r="H2223" t="s">
        <v>22</v>
      </c>
      <c r="I2223" t="s">
        <v>19</v>
      </c>
      <c r="J2223" t="s">
        <v>329</v>
      </c>
      <c r="K2223">
        <v>11</v>
      </c>
      <c r="L2223">
        <v>1</v>
      </c>
      <c r="M2223">
        <v>0</v>
      </c>
      <c r="N2223">
        <v>0</v>
      </c>
    </row>
    <row r="2224" spans="1:14" x14ac:dyDescent="0.15">
      <c r="A2224" t="str">
        <f t="shared" si="37"/>
        <v>202001_62_4562342690043</v>
      </c>
      <c r="B2224">
        <v>202001</v>
      </c>
      <c r="C2224">
        <v>62</v>
      </c>
      <c r="D2224" t="s">
        <v>140</v>
      </c>
      <c r="E2224" s="9">
        <v>4562342690043</v>
      </c>
      <c r="F2224">
        <v>0</v>
      </c>
      <c r="G2224">
        <v>0</v>
      </c>
      <c r="H2224" t="s">
        <v>21</v>
      </c>
      <c r="I2224" t="s">
        <v>19</v>
      </c>
      <c r="J2224" t="s">
        <v>329</v>
      </c>
      <c r="K2224">
        <v>16</v>
      </c>
      <c r="L2224">
        <v>11</v>
      </c>
      <c r="M2224">
        <v>0</v>
      </c>
      <c r="N2224">
        <v>0</v>
      </c>
    </row>
    <row r="2225" spans="1:14" x14ac:dyDescent="0.15">
      <c r="A2225" t="str">
        <f t="shared" si="37"/>
        <v>202001_62_4562342690067</v>
      </c>
      <c r="B2225">
        <v>202001</v>
      </c>
      <c r="C2225">
        <v>62</v>
      </c>
      <c r="D2225" t="s">
        <v>140</v>
      </c>
      <c r="E2225" s="9">
        <v>4562342690067</v>
      </c>
      <c r="F2225">
        <v>0</v>
      </c>
      <c r="G2225">
        <v>0</v>
      </c>
      <c r="H2225" t="s">
        <v>23</v>
      </c>
      <c r="I2225" t="s">
        <v>19</v>
      </c>
      <c r="J2225" t="s">
        <v>329</v>
      </c>
      <c r="K2225">
        <v>26</v>
      </c>
      <c r="L2225">
        <v>9</v>
      </c>
      <c r="M2225">
        <v>0</v>
      </c>
      <c r="N2225">
        <v>0</v>
      </c>
    </row>
    <row r="2226" spans="1:14" x14ac:dyDescent="0.15">
      <c r="A2226" t="str">
        <f t="shared" si="37"/>
        <v>202001_62_4562342690074</v>
      </c>
      <c r="B2226">
        <v>202001</v>
      </c>
      <c r="C2226">
        <v>62</v>
      </c>
      <c r="D2226" t="s">
        <v>140</v>
      </c>
      <c r="E2226" s="9">
        <v>4562342690074</v>
      </c>
      <c r="F2226">
        <v>0</v>
      </c>
      <c r="G2226">
        <v>0</v>
      </c>
      <c r="H2226" t="s">
        <v>24</v>
      </c>
      <c r="I2226" t="s">
        <v>19</v>
      </c>
      <c r="J2226" t="s">
        <v>329</v>
      </c>
      <c r="K2226">
        <v>14</v>
      </c>
      <c r="L2226">
        <v>5</v>
      </c>
      <c r="M2226">
        <v>0</v>
      </c>
      <c r="N2226">
        <v>0</v>
      </c>
    </row>
    <row r="2227" spans="1:14" x14ac:dyDescent="0.15">
      <c r="A2227" t="str">
        <f t="shared" si="37"/>
        <v>202001_62_4562342690081</v>
      </c>
      <c r="B2227">
        <v>202001</v>
      </c>
      <c r="C2227">
        <v>62</v>
      </c>
      <c r="D2227" t="s">
        <v>140</v>
      </c>
      <c r="E2227" s="9">
        <v>4562342690081</v>
      </c>
      <c r="F2227">
        <v>0</v>
      </c>
      <c r="G2227">
        <v>0</v>
      </c>
      <c r="H2227" t="s">
        <v>25</v>
      </c>
      <c r="I2227" t="s">
        <v>19</v>
      </c>
      <c r="J2227" t="s">
        <v>329</v>
      </c>
      <c r="K2227">
        <v>7</v>
      </c>
      <c r="L2227">
        <v>1</v>
      </c>
      <c r="M2227">
        <v>0</v>
      </c>
      <c r="N2227">
        <v>0</v>
      </c>
    </row>
    <row r="2228" spans="1:14" x14ac:dyDescent="0.15">
      <c r="A2228" t="str">
        <f t="shared" si="37"/>
        <v>202001_120_4562342690029</v>
      </c>
      <c r="B2228">
        <v>202001</v>
      </c>
      <c r="C2228">
        <v>120</v>
      </c>
      <c r="D2228" t="s">
        <v>148</v>
      </c>
      <c r="E2228" s="9">
        <v>4562342690029</v>
      </c>
      <c r="F2228">
        <v>0</v>
      </c>
      <c r="G2228">
        <v>0</v>
      </c>
      <c r="H2228" t="s">
        <v>18</v>
      </c>
      <c r="I2228" t="s">
        <v>19</v>
      </c>
      <c r="J2228" t="s">
        <v>329</v>
      </c>
      <c r="K2228">
        <v>28</v>
      </c>
      <c r="L2228">
        <v>1</v>
      </c>
      <c r="M2228">
        <v>0</v>
      </c>
      <c r="N2228">
        <v>0</v>
      </c>
    </row>
    <row r="2229" spans="1:14" x14ac:dyDescent="0.15">
      <c r="A2229" t="str">
        <f t="shared" si="37"/>
        <v>202001_120_4562342690036</v>
      </c>
      <c r="B2229">
        <v>202001</v>
      </c>
      <c r="C2229">
        <v>120</v>
      </c>
      <c r="D2229" t="s">
        <v>148</v>
      </c>
      <c r="E2229" s="9">
        <v>4562342690036</v>
      </c>
      <c r="F2229">
        <v>0</v>
      </c>
      <c r="G2229">
        <v>0</v>
      </c>
      <c r="H2229" t="s">
        <v>20</v>
      </c>
      <c r="I2229" t="s">
        <v>19</v>
      </c>
      <c r="J2229" t="s">
        <v>329</v>
      </c>
      <c r="K2229">
        <v>17</v>
      </c>
      <c r="L2229">
        <v>0</v>
      </c>
      <c r="M2229">
        <v>0</v>
      </c>
      <c r="N2229">
        <v>0</v>
      </c>
    </row>
    <row r="2230" spans="1:14" x14ac:dyDescent="0.15">
      <c r="A2230" t="str">
        <f t="shared" si="37"/>
        <v>202001_120_4562342690050</v>
      </c>
      <c r="B2230">
        <v>202001</v>
      </c>
      <c r="C2230">
        <v>120</v>
      </c>
      <c r="D2230" t="s">
        <v>148</v>
      </c>
      <c r="E2230" s="9">
        <v>4562342690050</v>
      </c>
      <c r="F2230">
        <v>0</v>
      </c>
      <c r="G2230">
        <v>0</v>
      </c>
      <c r="H2230" t="s">
        <v>22</v>
      </c>
      <c r="I2230" t="s">
        <v>19</v>
      </c>
      <c r="J2230" t="s">
        <v>329</v>
      </c>
      <c r="K2230">
        <v>12</v>
      </c>
      <c r="L2230">
        <v>4</v>
      </c>
      <c r="M2230">
        <v>0</v>
      </c>
      <c r="N2230">
        <v>0</v>
      </c>
    </row>
    <row r="2231" spans="1:14" x14ac:dyDescent="0.15">
      <c r="A2231" t="str">
        <f t="shared" si="37"/>
        <v>202001_120_4562342690043</v>
      </c>
      <c r="B2231">
        <v>202001</v>
      </c>
      <c r="C2231">
        <v>120</v>
      </c>
      <c r="D2231" t="s">
        <v>148</v>
      </c>
      <c r="E2231" s="9">
        <v>4562342690043</v>
      </c>
      <c r="F2231">
        <v>0</v>
      </c>
      <c r="G2231">
        <v>0</v>
      </c>
      <c r="H2231" t="s">
        <v>21</v>
      </c>
      <c r="I2231" t="s">
        <v>19</v>
      </c>
      <c r="J2231" t="s">
        <v>329</v>
      </c>
      <c r="K2231">
        <v>26</v>
      </c>
      <c r="L2231">
        <v>8</v>
      </c>
      <c r="M2231">
        <v>0</v>
      </c>
      <c r="N2231">
        <v>0</v>
      </c>
    </row>
    <row r="2232" spans="1:14" x14ac:dyDescent="0.15">
      <c r="A2232" t="str">
        <f t="shared" si="37"/>
        <v>202001_120_4562342690067</v>
      </c>
      <c r="B2232">
        <v>202001</v>
      </c>
      <c r="C2232">
        <v>120</v>
      </c>
      <c r="D2232" t="s">
        <v>148</v>
      </c>
      <c r="E2232" s="9">
        <v>4562342690067</v>
      </c>
      <c r="F2232">
        <v>0</v>
      </c>
      <c r="G2232">
        <v>0</v>
      </c>
      <c r="H2232" t="s">
        <v>23</v>
      </c>
      <c r="I2232" t="s">
        <v>19</v>
      </c>
      <c r="J2232" t="s">
        <v>329</v>
      </c>
      <c r="K2232">
        <v>42</v>
      </c>
      <c r="L2232">
        <v>1</v>
      </c>
      <c r="M2232">
        <v>0</v>
      </c>
      <c r="N2232">
        <v>0</v>
      </c>
    </row>
    <row r="2233" spans="1:14" x14ac:dyDescent="0.15">
      <c r="A2233" t="str">
        <f t="shared" si="37"/>
        <v>202001_120_4562342690074</v>
      </c>
      <c r="B2233">
        <v>202001</v>
      </c>
      <c r="C2233">
        <v>120</v>
      </c>
      <c r="D2233" t="s">
        <v>148</v>
      </c>
      <c r="E2233" s="9">
        <v>4562342690074</v>
      </c>
      <c r="F2233">
        <v>0</v>
      </c>
      <c r="G2233">
        <v>0</v>
      </c>
      <c r="H2233" t="s">
        <v>24</v>
      </c>
      <c r="I2233" t="s">
        <v>19</v>
      </c>
      <c r="J2233" t="s">
        <v>329</v>
      </c>
      <c r="K2233">
        <v>32</v>
      </c>
      <c r="L2233">
        <v>5</v>
      </c>
      <c r="M2233">
        <v>0</v>
      </c>
      <c r="N2233">
        <v>0</v>
      </c>
    </row>
    <row r="2234" spans="1:14" x14ac:dyDescent="0.15">
      <c r="A2234" t="str">
        <f t="shared" si="37"/>
        <v>202001_120_4562342690081</v>
      </c>
      <c r="B2234">
        <v>202001</v>
      </c>
      <c r="C2234">
        <v>120</v>
      </c>
      <c r="D2234" t="s">
        <v>148</v>
      </c>
      <c r="E2234" s="9">
        <v>4562342690081</v>
      </c>
      <c r="F2234">
        <v>0</v>
      </c>
      <c r="G2234">
        <v>0</v>
      </c>
      <c r="H2234" t="s">
        <v>25</v>
      </c>
      <c r="I2234" t="s">
        <v>19</v>
      </c>
      <c r="J2234" t="s">
        <v>329</v>
      </c>
      <c r="K2234">
        <v>16</v>
      </c>
      <c r="L2234">
        <v>1</v>
      </c>
      <c r="M2234">
        <v>0</v>
      </c>
      <c r="N2234">
        <v>0</v>
      </c>
    </row>
    <row r="2235" spans="1:14" x14ac:dyDescent="0.15">
      <c r="A2235" t="str">
        <f t="shared" si="37"/>
        <v>202001_170_4562342690029</v>
      </c>
      <c r="B2235">
        <v>202001</v>
      </c>
      <c r="C2235">
        <v>170</v>
      </c>
      <c r="D2235" t="s">
        <v>153</v>
      </c>
      <c r="E2235" s="9">
        <v>4562342690029</v>
      </c>
      <c r="F2235">
        <v>0</v>
      </c>
      <c r="G2235">
        <v>0</v>
      </c>
      <c r="H2235" t="s">
        <v>18</v>
      </c>
      <c r="I2235" t="s">
        <v>19</v>
      </c>
      <c r="J2235" t="s">
        <v>329</v>
      </c>
      <c r="K2235">
        <v>22</v>
      </c>
      <c r="L2235">
        <v>7</v>
      </c>
      <c r="M2235">
        <v>0</v>
      </c>
      <c r="N2235">
        <v>0</v>
      </c>
    </row>
    <row r="2236" spans="1:14" x14ac:dyDescent="0.15">
      <c r="A2236" t="str">
        <f t="shared" si="37"/>
        <v>202001_170_4562342690036</v>
      </c>
      <c r="B2236">
        <v>202001</v>
      </c>
      <c r="C2236">
        <v>170</v>
      </c>
      <c r="D2236" t="s">
        <v>153</v>
      </c>
      <c r="E2236" s="9">
        <v>4562342690036</v>
      </c>
      <c r="F2236">
        <v>0</v>
      </c>
      <c r="G2236">
        <v>0</v>
      </c>
      <c r="H2236" t="s">
        <v>20</v>
      </c>
      <c r="I2236" t="s">
        <v>19</v>
      </c>
      <c r="J2236" t="s">
        <v>329</v>
      </c>
      <c r="K2236">
        <v>11</v>
      </c>
      <c r="L2236">
        <v>2</v>
      </c>
      <c r="M2236">
        <v>0</v>
      </c>
      <c r="N2236">
        <v>0</v>
      </c>
    </row>
    <row r="2237" spans="1:14" x14ac:dyDescent="0.15">
      <c r="A2237" t="str">
        <f t="shared" si="37"/>
        <v>202001_170_4562342690050</v>
      </c>
      <c r="B2237">
        <v>202001</v>
      </c>
      <c r="C2237">
        <v>170</v>
      </c>
      <c r="D2237" t="s">
        <v>153</v>
      </c>
      <c r="E2237" s="9">
        <v>4562342690050</v>
      </c>
      <c r="F2237">
        <v>0</v>
      </c>
      <c r="G2237">
        <v>0</v>
      </c>
      <c r="H2237" t="s">
        <v>22</v>
      </c>
      <c r="I2237" t="s">
        <v>19</v>
      </c>
      <c r="J2237" t="s">
        <v>329</v>
      </c>
      <c r="K2237">
        <v>9</v>
      </c>
      <c r="L2237">
        <v>7</v>
      </c>
      <c r="M2237">
        <v>0</v>
      </c>
      <c r="N2237">
        <v>0</v>
      </c>
    </row>
    <row r="2238" spans="1:14" x14ac:dyDescent="0.15">
      <c r="A2238" t="str">
        <f t="shared" si="37"/>
        <v>202001_170_4562342690043</v>
      </c>
      <c r="B2238">
        <v>202001</v>
      </c>
      <c r="C2238">
        <v>170</v>
      </c>
      <c r="D2238" t="s">
        <v>153</v>
      </c>
      <c r="E2238" s="9">
        <v>4562342690043</v>
      </c>
      <c r="F2238">
        <v>0</v>
      </c>
      <c r="G2238">
        <v>0</v>
      </c>
      <c r="H2238" t="s">
        <v>21</v>
      </c>
      <c r="I2238" t="s">
        <v>19</v>
      </c>
      <c r="J2238" t="s">
        <v>329</v>
      </c>
      <c r="K2238">
        <v>29</v>
      </c>
      <c r="L2238">
        <v>10</v>
      </c>
      <c r="M2238">
        <v>0</v>
      </c>
      <c r="N2238">
        <v>0</v>
      </c>
    </row>
    <row r="2239" spans="1:14" x14ac:dyDescent="0.15">
      <c r="A2239" t="str">
        <f t="shared" si="37"/>
        <v>202001_170_4562342690067</v>
      </c>
      <c r="B2239">
        <v>202001</v>
      </c>
      <c r="C2239">
        <v>170</v>
      </c>
      <c r="D2239" t="s">
        <v>153</v>
      </c>
      <c r="E2239" s="9">
        <v>4562342690067</v>
      </c>
      <c r="F2239">
        <v>0</v>
      </c>
      <c r="G2239">
        <v>0</v>
      </c>
      <c r="H2239" t="s">
        <v>23</v>
      </c>
      <c r="I2239" t="s">
        <v>19</v>
      </c>
      <c r="J2239" t="s">
        <v>329</v>
      </c>
      <c r="K2239">
        <v>38</v>
      </c>
      <c r="L2239">
        <v>6</v>
      </c>
      <c r="M2239">
        <v>0</v>
      </c>
      <c r="N2239">
        <v>0</v>
      </c>
    </row>
    <row r="2240" spans="1:14" x14ac:dyDescent="0.15">
      <c r="A2240" t="str">
        <f t="shared" si="37"/>
        <v>202001_170_4562342690074</v>
      </c>
      <c r="B2240">
        <v>202001</v>
      </c>
      <c r="C2240">
        <v>170</v>
      </c>
      <c r="D2240" t="s">
        <v>153</v>
      </c>
      <c r="E2240" s="9">
        <v>4562342690074</v>
      </c>
      <c r="F2240">
        <v>0</v>
      </c>
      <c r="G2240">
        <v>0</v>
      </c>
      <c r="H2240" t="s">
        <v>24</v>
      </c>
      <c r="I2240" t="s">
        <v>19</v>
      </c>
      <c r="J2240" t="s">
        <v>329</v>
      </c>
      <c r="K2240">
        <v>14</v>
      </c>
      <c r="L2240">
        <v>16</v>
      </c>
      <c r="M2240">
        <v>0</v>
      </c>
      <c r="N2240">
        <v>0</v>
      </c>
    </row>
    <row r="2241" spans="1:14" x14ac:dyDescent="0.15">
      <c r="A2241" t="str">
        <f t="shared" si="37"/>
        <v>202001_170_4562342690081</v>
      </c>
      <c r="B2241">
        <v>202001</v>
      </c>
      <c r="C2241">
        <v>170</v>
      </c>
      <c r="D2241" t="s">
        <v>153</v>
      </c>
      <c r="E2241" s="9">
        <v>4562342690081</v>
      </c>
      <c r="F2241">
        <v>0</v>
      </c>
      <c r="G2241">
        <v>0</v>
      </c>
      <c r="H2241" t="s">
        <v>25</v>
      </c>
      <c r="I2241" t="s">
        <v>19</v>
      </c>
      <c r="J2241" t="s">
        <v>329</v>
      </c>
      <c r="K2241">
        <v>10</v>
      </c>
      <c r="L2241">
        <v>7</v>
      </c>
      <c r="M2241">
        <v>0</v>
      </c>
      <c r="N2241">
        <v>0</v>
      </c>
    </row>
    <row r="2242" spans="1:14" x14ac:dyDescent="0.15">
      <c r="A2242" t="str">
        <f t="shared" si="37"/>
        <v>202001_354_4562342690029</v>
      </c>
      <c r="B2242">
        <v>202001</v>
      </c>
      <c r="C2242">
        <v>354</v>
      </c>
      <c r="D2242" t="s">
        <v>167</v>
      </c>
      <c r="E2242" s="9">
        <v>4562342690029</v>
      </c>
      <c r="F2242">
        <v>0</v>
      </c>
      <c r="G2242">
        <v>0</v>
      </c>
      <c r="H2242" t="s">
        <v>18</v>
      </c>
      <c r="I2242" t="s">
        <v>19</v>
      </c>
      <c r="J2242" t="s">
        <v>329</v>
      </c>
      <c r="K2242">
        <v>22</v>
      </c>
      <c r="L2242">
        <v>5</v>
      </c>
      <c r="M2242">
        <v>0</v>
      </c>
      <c r="N2242">
        <v>0</v>
      </c>
    </row>
    <row r="2243" spans="1:14" x14ac:dyDescent="0.15">
      <c r="A2243" t="str">
        <f t="shared" si="37"/>
        <v>202001_354_4562342690036</v>
      </c>
      <c r="B2243">
        <v>202001</v>
      </c>
      <c r="C2243">
        <v>354</v>
      </c>
      <c r="D2243" t="s">
        <v>167</v>
      </c>
      <c r="E2243" s="9">
        <v>4562342690036</v>
      </c>
      <c r="F2243">
        <v>0</v>
      </c>
      <c r="G2243">
        <v>0</v>
      </c>
      <c r="H2243" t="s">
        <v>20</v>
      </c>
      <c r="I2243" t="s">
        <v>19</v>
      </c>
      <c r="J2243" t="s">
        <v>329</v>
      </c>
      <c r="K2243">
        <v>13</v>
      </c>
      <c r="L2243">
        <v>3</v>
      </c>
      <c r="M2243">
        <v>0</v>
      </c>
      <c r="N2243">
        <v>0</v>
      </c>
    </row>
    <row r="2244" spans="1:14" x14ac:dyDescent="0.15">
      <c r="A2244" t="str">
        <f t="shared" si="37"/>
        <v>202001_354_4562342690050</v>
      </c>
      <c r="B2244">
        <v>202001</v>
      </c>
      <c r="C2244">
        <v>354</v>
      </c>
      <c r="D2244" t="s">
        <v>167</v>
      </c>
      <c r="E2244" s="9">
        <v>4562342690050</v>
      </c>
      <c r="F2244">
        <v>0</v>
      </c>
      <c r="G2244">
        <v>0</v>
      </c>
      <c r="H2244" t="s">
        <v>22</v>
      </c>
      <c r="I2244" t="s">
        <v>19</v>
      </c>
      <c r="J2244" t="s">
        <v>329</v>
      </c>
      <c r="K2244">
        <v>14</v>
      </c>
      <c r="L2244">
        <v>2</v>
      </c>
      <c r="M2244">
        <v>0</v>
      </c>
      <c r="N2244">
        <v>0</v>
      </c>
    </row>
    <row r="2245" spans="1:14" x14ac:dyDescent="0.15">
      <c r="A2245" t="str">
        <f t="shared" si="37"/>
        <v>202001_354_4562342690043</v>
      </c>
      <c r="B2245">
        <v>202001</v>
      </c>
      <c r="C2245">
        <v>354</v>
      </c>
      <c r="D2245" t="s">
        <v>167</v>
      </c>
      <c r="E2245" s="9">
        <v>4562342690043</v>
      </c>
      <c r="F2245">
        <v>0</v>
      </c>
      <c r="G2245">
        <v>0</v>
      </c>
      <c r="H2245" t="s">
        <v>21</v>
      </c>
      <c r="I2245" t="s">
        <v>19</v>
      </c>
      <c r="J2245" t="s">
        <v>329</v>
      </c>
      <c r="K2245">
        <v>38</v>
      </c>
      <c r="L2245">
        <v>5</v>
      </c>
      <c r="M2245">
        <v>0</v>
      </c>
      <c r="N2245">
        <v>0</v>
      </c>
    </row>
    <row r="2246" spans="1:14" x14ac:dyDescent="0.15">
      <c r="A2246" t="str">
        <f t="shared" si="37"/>
        <v>202001_354_4562342690067</v>
      </c>
      <c r="B2246">
        <v>202001</v>
      </c>
      <c r="C2246">
        <v>354</v>
      </c>
      <c r="D2246" t="s">
        <v>167</v>
      </c>
      <c r="E2246" s="9">
        <v>4562342690067</v>
      </c>
      <c r="F2246">
        <v>0</v>
      </c>
      <c r="G2246">
        <v>0</v>
      </c>
      <c r="H2246" t="s">
        <v>23</v>
      </c>
      <c r="I2246" t="s">
        <v>19</v>
      </c>
      <c r="J2246" t="s">
        <v>329</v>
      </c>
      <c r="K2246">
        <v>40</v>
      </c>
      <c r="L2246">
        <v>5</v>
      </c>
      <c r="M2246">
        <v>0</v>
      </c>
      <c r="N2246">
        <v>0</v>
      </c>
    </row>
    <row r="2247" spans="1:14" x14ac:dyDescent="0.15">
      <c r="A2247" t="str">
        <f t="shared" si="37"/>
        <v>202001_354_4562342690074</v>
      </c>
      <c r="B2247">
        <v>202001</v>
      </c>
      <c r="C2247">
        <v>354</v>
      </c>
      <c r="D2247" t="s">
        <v>167</v>
      </c>
      <c r="E2247" s="9">
        <v>4562342690074</v>
      </c>
      <c r="F2247">
        <v>0</v>
      </c>
      <c r="G2247">
        <v>0</v>
      </c>
      <c r="H2247" t="s">
        <v>24</v>
      </c>
      <c r="I2247" t="s">
        <v>19</v>
      </c>
      <c r="J2247" t="s">
        <v>329</v>
      </c>
      <c r="K2247">
        <v>34</v>
      </c>
      <c r="L2247">
        <v>4</v>
      </c>
      <c r="M2247">
        <v>0</v>
      </c>
      <c r="N2247">
        <v>0</v>
      </c>
    </row>
    <row r="2248" spans="1:14" x14ac:dyDescent="0.15">
      <c r="A2248" t="str">
        <f t="shared" si="37"/>
        <v>202001_354_4562342690081</v>
      </c>
      <c r="B2248">
        <v>202001</v>
      </c>
      <c r="C2248">
        <v>354</v>
      </c>
      <c r="D2248" t="s">
        <v>167</v>
      </c>
      <c r="E2248" s="9">
        <v>4562342690081</v>
      </c>
      <c r="F2248">
        <v>0</v>
      </c>
      <c r="G2248">
        <v>0</v>
      </c>
      <c r="H2248" t="s">
        <v>25</v>
      </c>
      <c r="I2248" t="s">
        <v>19</v>
      </c>
      <c r="J2248" t="s">
        <v>329</v>
      </c>
      <c r="K2248">
        <v>12</v>
      </c>
      <c r="L2248">
        <v>5</v>
      </c>
      <c r="M2248">
        <v>0</v>
      </c>
      <c r="N2248">
        <v>0</v>
      </c>
    </row>
    <row r="2249" spans="1:14" x14ac:dyDescent="0.15">
      <c r="A2249" t="str">
        <f t="shared" si="37"/>
        <v>202001_384_4562342690029</v>
      </c>
      <c r="B2249">
        <v>202001</v>
      </c>
      <c r="C2249">
        <v>384</v>
      </c>
      <c r="D2249" t="s">
        <v>172</v>
      </c>
      <c r="E2249" s="9">
        <v>4562342690029</v>
      </c>
      <c r="F2249">
        <v>0</v>
      </c>
      <c r="G2249">
        <v>0</v>
      </c>
      <c r="H2249" t="s">
        <v>18</v>
      </c>
      <c r="I2249" t="s">
        <v>19</v>
      </c>
      <c r="J2249" t="s">
        <v>329</v>
      </c>
      <c r="K2249">
        <v>29</v>
      </c>
      <c r="L2249">
        <v>1</v>
      </c>
      <c r="M2249">
        <v>0</v>
      </c>
      <c r="N2249">
        <v>0</v>
      </c>
    </row>
    <row r="2250" spans="1:14" x14ac:dyDescent="0.15">
      <c r="A2250" t="str">
        <f t="shared" si="37"/>
        <v>202001_384_4562342690036</v>
      </c>
      <c r="B2250">
        <v>202001</v>
      </c>
      <c r="C2250">
        <v>384</v>
      </c>
      <c r="D2250" t="s">
        <v>172</v>
      </c>
      <c r="E2250" s="9">
        <v>4562342690036</v>
      </c>
      <c r="F2250">
        <v>0</v>
      </c>
      <c r="G2250">
        <v>0</v>
      </c>
      <c r="H2250" t="s">
        <v>20</v>
      </c>
      <c r="I2250" t="s">
        <v>19</v>
      </c>
      <c r="J2250" t="s">
        <v>329</v>
      </c>
      <c r="K2250">
        <v>14</v>
      </c>
      <c r="L2250">
        <v>4</v>
      </c>
      <c r="M2250">
        <v>0</v>
      </c>
      <c r="N2250">
        <v>0</v>
      </c>
    </row>
    <row r="2251" spans="1:14" x14ac:dyDescent="0.15">
      <c r="A2251" t="str">
        <f t="shared" si="37"/>
        <v>202001_384_4562342690050</v>
      </c>
      <c r="B2251">
        <v>202001</v>
      </c>
      <c r="C2251">
        <v>384</v>
      </c>
      <c r="D2251" t="s">
        <v>172</v>
      </c>
      <c r="E2251" s="9">
        <v>4562342690050</v>
      </c>
      <c r="F2251">
        <v>0</v>
      </c>
      <c r="G2251">
        <v>0</v>
      </c>
      <c r="H2251" t="s">
        <v>22</v>
      </c>
      <c r="I2251" t="s">
        <v>19</v>
      </c>
      <c r="J2251" t="s">
        <v>329</v>
      </c>
      <c r="K2251">
        <v>7</v>
      </c>
      <c r="L2251">
        <v>4</v>
      </c>
      <c r="M2251">
        <v>0</v>
      </c>
      <c r="N2251">
        <v>0</v>
      </c>
    </row>
    <row r="2252" spans="1:14" x14ac:dyDescent="0.15">
      <c r="A2252" t="str">
        <f t="shared" si="37"/>
        <v>202001_384_4562342690043</v>
      </c>
      <c r="B2252">
        <v>202001</v>
      </c>
      <c r="C2252">
        <v>384</v>
      </c>
      <c r="D2252" t="s">
        <v>172</v>
      </c>
      <c r="E2252" s="9">
        <v>4562342690043</v>
      </c>
      <c r="F2252">
        <v>0</v>
      </c>
      <c r="G2252">
        <v>0</v>
      </c>
      <c r="H2252" t="s">
        <v>21</v>
      </c>
      <c r="I2252" t="s">
        <v>19</v>
      </c>
      <c r="J2252" t="s">
        <v>329</v>
      </c>
      <c r="K2252">
        <v>30</v>
      </c>
      <c r="L2252">
        <v>6</v>
      </c>
      <c r="M2252">
        <v>0</v>
      </c>
      <c r="N2252">
        <v>0</v>
      </c>
    </row>
    <row r="2253" spans="1:14" x14ac:dyDescent="0.15">
      <c r="A2253" t="str">
        <f t="shared" si="37"/>
        <v>202001_384_4562342690067</v>
      </c>
      <c r="B2253">
        <v>202001</v>
      </c>
      <c r="C2253">
        <v>384</v>
      </c>
      <c r="D2253" t="s">
        <v>172</v>
      </c>
      <c r="E2253" s="9">
        <v>4562342690067</v>
      </c>
      <c r="F2253">
        <v>0</v>
      </c>
      <c r="G2253">
        <v>0</v>
      </c>
      <c r="H2253" t="s">
        <v>23</v>
      </c>
      <c r="I2253" t="s">
        <v>19</v>
      </c>
      <c r="J2253" t="s">
        <v>329</v>
      </c>
      <c r="K2253">
        <v>42</v>
      </c>
      <c r="L2253">
        <v>2</v>
      </c>
      <c r="M2253">
        <v>0</v>
      </c>
      <c r="N2253">
        <v>0</v>
      </c>
    </row>
    <row r="2254" spans="1:14" x14ac:dyDescent="0.15">
      <c r="A2254" t="str">
        <f t="shared" si="37"/>
        <v>202001_384_4562342690074</v>
      </c>
      <c r="B2254">
        <v>202001</v>
      </c>
      <c r="C2254">
        <v>384</v>
      </c>
      <c r="D2254" t="s">
        <v>172</v>
      </c>
      <c r="E2254" s="9">
        <v>4562342690074</v>
      </c>
      <c r="F2254">
        <v>0</v>
      </c>
      <c r="G2254">
        <v>0</v>
      </c>
      <c r="H2254" t="s">
        <v>24</v>
      </c>
      <c r="I2254" t="s">
        <v>19</v>
      </c>
      <c r="J2254" t="s">
        <v>329</v>
      </c>
      <c r="K2254">
        <v>24</v>
      </c>
      <c r="L2254">
        <v>5</v>
      </c>
      <c r="M2254">
        <v>0</v>
      </c>
      <c r="N2254">
        <v>0</v>
      </c>
    </row>
    <row r="2255" spans="1:14" x14ac:dyDescent="0.15">
      <c r="A2255" t="str">
        <f t="shared" si="37"/>
        <v>202001_384_4562342690081</v>
      </c>
      <c r="B2255">
        <v>202001</v>
      </c>
      <c r="C2255">
        <v>384</v>
      </c>
      <c r="D2255" t="s">
        <v>172</v>
      </c>
      <c r="E2255" s="9">
        <v>4562342690081</v>
      </c>
      <c r="F2255">
        <v>0</v>
      </c>
      <c r="G2255">
        <v>0</v>
      </c>
      <c r="H2255" t="s">
        <v>25</v>
      </c>
      <c r="I2255" t="s">
        <v>19</v>
      </c>
      <c r="J2255" t="s">
        <v>329</v>
      </c>
      <c r="K2255">
        <v>12</v>
      </c>
      <c r="L2255">
        <v>1</v>
      </c>
      <c r="M2255">
        <v>0</v>
      </c>
      <c r="N2255">
        <v>0</v>
      </c>
    </row>
    <row r="2256" spans="1:14" x14ac:dyDescent="0.15">
      <c r="A2256" t="str">
        <f t="shared" si="37"/>
        <v>202001_21_4562342690029</v>
      </c>
      <c r="B2256">
        <v>202001</v>
      </c>
      <c r="C2256">
        <v>21</v>
      </c>
      <c r="D2256" t="s">
        <v>135</v>
      </c>
      <c r="E2256" s="9">
        <v>4562342690029</v>
      </c>
      <c r="F2256">
        <v>0</v>
      </c>
      <c r="G2256">
        <v>0</v>
      </c>
      <c r="H2256" t="s">
        <v>18</v>
      </c>
      <c r="I2256" t="s">
        <v>19</v>
      </c>
      <c r="J2256" t="s">
        <v>329</v>
      </c>
      <c r="K2256">
        <v>25</v>
      </c>
      <c r="L2256">
        <v>2</v>
      </c>
      <c r="M2256">
        <v>0</v>
      </c>
      <c r="N2256">
        <v>0</v>
      </c>
    </row>
    <row r="2257" spans="1:14" x14ac:dyDescent="0.15">
      <c r="A2257" t="str">
        <f t="shared" si="37"/>
        <v>202001_21_4562342690036</v>
      </c>
      <c r="B2257">
        <v>202001</v>
      </c>
      <c r="C2257">
        <v>21</v>
      </c>
      <c r="D2257" t="s">
        <v>135</v>
      </c>
      <c r="E2257" s="9">
        <v>4562342690036</v>
      </c>
      <c r="F2257">
        <v>0</v>
      </c>
      <c r="G2257">
        <v>0</v>
      </c>
      <c r="H2257" t="s">
        <v>20</v>
      </c>
      <c r="I2257" t="s">
        <v>19</v>
      </c>
      <c r="J2257" t="s">
        <v>329</v>
      </c>
      <c r="K2257">
        <v>13</v>
      </c>
      <c r="L2257">
        <v>2</v>
      </c>
      <c r="M2257">
        <v>0</v>
      </c>
      <c r="N2257">
        <v>0</v>
      </c>
    </row>
    <row r="2258" spans="1:14" x14ac:dyDescent="0.15">
      <c r="A2258" t="str">
        <f t="shared" si="37"/>
        <v>202001_21_4562342690050</v>
      </c>
      <c r="B2258">
        <v>202001</v>
      </c>
      <c r="C2258">
        <v>21</v>
      </c>
      <c r="D2258" t="s">
        <v>135</v>
      </c>
      <c r="E2258" s="9">
        <v>4562342690050</v>
      </c>
      <c r="F2258">
        <v>0</v>
      </c>
      <c r="G2258">
        <v>0</v>
      </c>
      <c r="H2258" t="s">
        <v>22</v>
      </c>
      <c r="I2258" t="s">
        <v>19</v>
      </c>
      <c r="J2258" t="s">
        <v>329</v>
      </c>
      <c r="K2258">
        <v>8</v>
      </c>
      <c r="L2258">
        <v>1</v>
      </c>
      <c r="M2258">
        <v>0</v>
      </c>
      <c r="N2258">
        <v>0</v>
      </c>
    </row>
    <row r="2259" spans="1:14" x14ac:dyDescent="0.15">
      <c r="A2259" t="str">
        <f t="shared" si="37"/>
        <v>202001_21_4562342690043</v>
      </c>
      <c r="B2259">
        <v>202001</v>
      </c>
      <c r="C2259">
        <v>21</v>
      </c>
      <c r="D2259" t="s">
        <v>135</v>
      </c>
      <c r="E2259" s="9">
        <v>4562342690043</v>
      </c>
      <c r="F2259">
        <v>0</v>
      </c>
      <c r="G2259">
        <v>0</v>
      </c>
      <c r="H2259" t="s">
        <v>21</v>
      </c>
      <c r="I2259" t="s">
        <v>19</v>
      </c>
      <c r="J2259" t="s">
        <v>329</v>
      </c>
      <c r="K2259">
        <v>24</v>
      </c>
      <c r="L2259">
        <v>13</v>
      </c>
      <c r="M2259">
        <v>0</v>
      </c>
      <c r="N2259">
        <v>0</v>
      </c>
    </row>
    <row r="2260" spans="1:14" x14ac:dyDescent="0.15">
      <c r="A2260" t="str">
        <f t="shared" si="37"/>
        <v>202001_21_4562342690067</v>
      </c>
      <c r="B2260">
        <v>202001</v>
      </c>
      <c r="C2260">
        <v>21</v>
      </c>
      <c r="D2260" t="s">
        <v>135</v>
      </c>
      <c r="E2260" s="9">
        <v>4562342690067</v>
      </c>
      <c r="F2260">
        <v>0</v>
      </c>
      <c r="G2260">
        <v>0</v>
      </c>
      <c r="H2260" t="s">
        <v>23</v>
      </c>
      <c r="I2260" t="s">
        <v>19</v>
      </c>
      <c r="J2260" t="s">
        <v>329</v>
      </c>
      <c r="K2260">
        <v>34</v>
      </c>
      <c r="L2260">
        <v>4</v>
      </c>
      <c r="M2260">
        <v>0</v>
      </c>
      <c r="N2260">
        <v>0</v>
      </c>
    </row>
    <row r="2261" spans="1:14" x14ac:dyDescent="0.15">
      <c r="A2261" t="str">
        <f t="shared" si="37"/>
        <v>202001_21_4562342690074</v>
      </c>
      <c r="B2261">
        <v>202001</v>
      </c>
      <c r="C2261">
        <v>21</v>
      </c>
      <c r="D2261" t="s">
        <v>135</v>
      </c>
      <c r="E2261" s="9">
        <v>4562342690074</v>
      </c>
      <c r="F2261">
        <v>0</v>
      </c>
      <c r="G2261">
        <v>0</v>
      </c>
      <c r="H2261" t="s">
        <v>24</v>
      </c>
      <c r="I2261" t="s">
        <v>19</v>
      </c>
      <c r="J2261" t="s">
        <v>329</v>
      </c>
      <c r="K2261">
        <v>17</v>
      </c>
      <c r="L2261">
        <v>8</v>
      </c>
      <c r="M2261">
        <v>0</v>
      </c>
      <c r="N2261">
        <v>0</v>
      </c>
    </row>
    <row r="2262" spans="1:14" x14ac:dyDescent="0.15">
      <c r="A2262" t="str">
        <f t="shared" si="37"/>
        <v>202001_21_4562342690081</v>
      </c>
      <c r="B2262">
        <v>202001</v>
      </c>
      <c r="C2262">
        <v>21</v>
      </c>
      <c r="D2262" t="s">
        <v>135</v>
      </c>
      <c r="E2262" s="9">
        <v>4562342690081</v>
      </c>
      <c r="F2262">
        <v>0</v>
      </c>
      <c r="G2262">
        <v>0</v>
      </c>
      <c r="H2262" t="s">
        <v>25</v>
      </c>
      <c r="I2262" t="s">
        <v>19</v>
      </c>
      <c r="J2262" t="s">
        <v>329</v>
      </c>
      <c r="K2262">
        <v>8</v>
      </c>
      <c r="L2262">
        <v>1</v>
      </c>
      <c r="M2262">
        <v>0</v>
      </c>
      <c r="N2262">
        <v>0</v>
      </c>
    </row>
    <row r="2263" spans="1:14" x14ac:dyDescent="0.15">
      <c r="A2263" t="str">
        <f t="shared" si="37"/>
        <v>202001_26_4562342690029</v>
      </c>
      <c r="B2263">
        <v>202001</v>
      </c>
      <c r="C2263">
        <v>26</v>
      </c>
      <c r="D2263" t="s">
        <v>136</v>
      </c>
      <c r="E2263" s="9">
        <v>4562342690029</v>
      </c>
      <c r="F2263">
        <v>0</v>
      </c>
      <c r="G2263">
        <v>0</v>
      </c>
      <c r="H2263" t="s">
        <v>18</v>
      </c>
      <c r="I2263" t="s">
        <v>19</v>
      </c>
      <c r="J2263" t="s">
        <v>329</v>
      </c>
      <c r="K2263">
        <v>31</v>
      </c>
      <c r="L2263">
        <v>5</v>
      </c>
      <c r="M2263">
        <v>0</v>
      </c>
      <c r="N2263">
        <v>0</v>
      </c>
    </row>
    <row r="2264" spans="1:14" x14ac:dyDescent="0.15">
      <c r="A2264" t="str">
        <f t="shared" si="37"/>
        <v>202001_26_4562342690036</v>
      </c>
      <c r="B2264">
        <v>202001</v>
      </c>
      <c r="C2264">
        <v>26</v>
      </c>
      <c r="D2264" t="s">
        <v>136</v>
      </c>
      <c r="E2264" s="9">
        <v>4562342690036</v>
      </c>
      <c r="F2264">
        <v>0</v>
      </c>
      <c r="G2264">
        <v>0</v>
      </c>
      <c r="H2264" t="s">
        <v>20</v>
      </c>
      <c r="I2264" t="s">
        <v>19</v>
      </c>
      <c r="J2264" t="s">
        <v>329</v>
      </c>
      <c r="K2264">
        <v>9</v>
      </c>
      <c r="L2264">
        <v>6</v>
      </c>
      <c r="M2264">
        <v>0</v>
      </c>
      <c r="N2264">
        <v>0</v>
      </c>
    </row>
    <row r="2265" spans="1:14" x14ac:dyDescent="0.15">
      <c r="A2265" t="str">
        <f t="shared" ref="A2265:A2328" si="38">B2265&amp;"_"&amp;C2265&amp;"_"&amp;E2265</f>
        <v>202001_26_4562342690050</v>
      </c>
      <c r="B2265">
        <v>202001</v>
      </c>
      <c r="C2265">
        <v>26</v>
      </c>
      <c r="D2265" t="s">
        <v>136</v>
      </c>
      <c r="E2265" s="9">
        <v>4562342690050</v>
      </c>
      <c r="F2265">
        <v>0</v>
      </c>
      <c r="G2265">
        <v>0</v>
      </c>
      <c r="H2265" t="s">
        <v>22</v>
      </c>
      <c r="I2265" t="s">
        <v>19</v>
      </c>
      <c r="J2265" t="s">
        <v>329</v>
      </c>
      <c r="K2265">
        <v>16</v>
      </c>
      <c r="L2265">
        <v>2</v>
      </c>
      <c r="M2265">
        <v>0</v>
      </c>
      <c r="N2265">
        <v>0</v>
      </c>
    </row>
    <row r="2266" spans="1:14" x14ac:dyDescent="0.15">
      <c r="A2266" t="str">
        <f t="shared" si="38"/>
        <v>202001_26_4562342690043</v>
      </c>
      <c r="B2266">
        <v>202001</v>
      </c>
      <c r="C2266">
        <v>26</v>
      </c>
      <c r="D2266" t="s">
        <v>136</v>
      </c>
      <c r="E2266" s="9">
        <v>4562342690043</v>
      </c>
      <c r="F2266">
        <v>0</v>
      </c>
      <c r="G2266">
        <v>0</v>
      </c>
      <c r="H2266" t="s">
        <v>21</v>
      </c>
      <c r="I2266" t="s">
        <v>19</v>
      </c>
      <c r="J2266" t="s">
        <v>329</v>
      </c>
      <c r="K2266">
        <v>28</v>
      </c>
      <c r="L2266">
        <v>7</v>
      </c>
      <c r="M2266">
        <v>0</v>
      </c>
      <c r="N2266">
        <v>0</v>
      </c>
    </row>
    <row r="2267" spans="1:14" x14ac:dyDescent="0.15">
      <c r="A2267" t="str">
        <f t="shared" si="38"/>
        <v>202001_26_4562342690067</v>
      </c>
      <c r="B2267">
        <v>202001</v>
      </c>
      <c r="C2267">
        <v>26</v>
      </c>
      <c r="D2267" t="s">
        <v>136</v>
      </c>
      <c r="E2267" s="9">
        <v>4562342690067</v>
      </c>
      <c r="F2267">
        <v>0</v>
      </c>
      <c r="G2267">
        <v>0</v>
      </c>
      <c r="H2267" t="s">
        <v>23</v>
      </c>
      <c r="I2267" t="s">
        <v>19</v>
      </c>
      <c r="J2267" t="s">
        <v>329</v>
      </c>
      <c r="K2267">
        <v>43</v>
      </c>
      <c r="L2267">
        <v>5</v>
      </c>
      <c r="M2267">
        <v>0</v>
      </c>
      <c r="N2267">
        <v>0</v>
      </c>
    </row>
    <row r="2268" spans="1:14" x14ac:dyDescent="0.15">
      <c r="A2268" t="str">
        <f t="shared" si="38"/>
        <v>202001_26_4562342690074</v>
      </c>
      <c r="B2268">
        <v>202001</v>
      </c>
      <c r="C2268">
        <v>26</v>
      </c>
      <c r="D2268" t="s">
        <v>136</v>
      </c>
      <c r="E2268" s="9">
        <v>4562342690074</v>
      </c>
      <c r="F2268">
        <v>0</v>
      </c>
      <c r="G2268">
        <v>0</v>
      </c>
      <c r="H2268" t="s">
        <v>24</v>
      </c>
      <c r="I2268" t="s">
        <v>19</v>
      </c>
      <c r="J2268" t="s">
        <v>329</v>
      </c>
      <c r="K2268">
        <v>15</v>
      </c>
      <c r="L2268">
        <v>5</v>
      </c>
      <c r="M2268">
        <v>0</v>
      </c>
      <c r="N2268">
        <v>0</v>
      </c>
    </row>
    <row r="2269" spans="1:14" x14ac:dyDescent="0.15">
      <c r="A2269" t="str">
        <f t="shared" si="38"/>
        <v>202001_26_4562342690081</v>
      </c>
      <c r="B2269">
        <v>202001</v>
      </c>
      <c r="C2269">
        <v>26</v>
      </c>
      <c r="D2269" t="s">
        <v>136</v>
      </c>
      <c r="E2269" s="9">
        <v>4562342690081</v>
      </c>
      <c r="F2269">
        <v>0</v>
      </c>
      <c r="G2269">
        <v>0</v>
      </c>
      <c r="H2269" t="s">
        <v>25</v>
      </c>
      <c r="I2269" t="s">
        <v>19</v>
      </c>
      <c r="J2269" t="s">
        <v>329</v>
      </c>
      <c r="K2269">
        <v>12</v>
      </c>
      <c r="L2269">
        <v>2</v>
      </c>
      <c r="M2269">
        <v>0</v>
      </c>
      <c r="N2269">
        <v>0</v>
      </c>
    </row>
    <row r="2270" spans="1:14" x14ac:dyDescent="0.15">
      <c r="A2270" t="str">
        <f t="shared" si="38"/>
        <v>202001_126_4562342690029</v>
      </c>
      <c r="B2270">
        <v>202001</v>
      </c>
      <c r="C2270">
        <v>126</v>
      </c>
      <c r="D2270" t="s">
        <v>150</v>
      </c>
      <c r="E2270" s="9">
        <v>4562342690029</v>
      </c>
      <c r="F2270">
        <v>0</v>
      </c>
      <c r="G2270">
        <v>0</v>
      </c>
      <c r="H2270" t="s">
        <v>18</v>
      </c>
      <c r="I2270" t="s">
        <v>19</v>
      </c>
      <c r="J2270" t="s">
        <v>329</v>
      </c>
      <c r="K2270">
        <v>30</v>
      </c>
      <c r="L2270">
        <v>2</v>
      </c>
      <c r="M2270">
        <v>0</v>
      </c>
      <c r="N2270">
        <v>0</v>
      </c>
    </row>
    <row r="2271" spans="1:14" x14ac:dyDescent="0.15">
      <c r="A2271" t="str">
        <f t="shared" si="38"/>
        <v>202001_126_4562342690036</v>
      </c>
      <c r="B2271">
        <v>202001</v>
      </c>
      <c r="C2271">
        <v>126</v>
      </c>
      <c r="D2271" t="s">
        <v>150</v>
      </c>
      <c r="E2271" s="9">
        <v>4562342690036</v>
      </c>
      <c r="F2271">
        <v>0</v>
      </c>
      <c r="G2271">
        <v>0</v>
      </c>
      <c r="H2271" t="s">
        <v>20</v>
      </c>
      <c r="I2271" t="s">
        <v>19</v>
      </c>
      <c r="J2271" t="s">
        <v>329</v>
      </c>
      <c r="K2271">
        <v>18</v>
      </c>
      <c r="L2271">
        <v>1</v>
      </c>
      <c r="M2271">
        <v>0</v>
      </c>
      <c r="N2271">
        <v>0</v>
      </c>
    </row>
    <row r="2272" spans="1:14" x14ac:dyDescent="0.15">
      <c r="A2272" t="str">
        <f t="shared" si="38"/>
        <v>202001_126_4562342690050</v>
      </c>
      <c r="B2272">
        <v>202001</v>
      </c>
      <c r="C2272">
        <v>126</v>
      </c>
      <c r="D2272" t="s">
        <v>150</v>
      </c>
      <c r="E2272" s="9">
        <v>4562342690050</v>
      </c>
      <c r="F2272">
        <v>0</v>
      </c>
      <c r="G2272">
        <v>0</v>
      </c>
      <c r="H2272" t="s">
        <v>22</v>
      </c>
      <c r="I2272" t="s">
        <v>19</v>
      </c>
      <c r="J2272" t="s">
        <v>329</v>
      </c>
      <c r="K2272">
        <v>16</v>
      </c>
      <c r="L2272">
        <v>1</v>
      </c>
      <c r="M2272">
        <v>0</v>
      </c>
      <c r="N2272">
        <v>0</v>
      </c>
    </row>
    <row r="2273" spans="1:14" x14ac:dyDescent="0.15">
      <c r="A2273" t="str">
        <f t="shared" si="38"/>
        <v>202001_126_4562342690043</v>
      </c>
      <c r="B2273">
        <v>202001</v>
      </c>
      <c r="C2273">
        <v>126</v>
      </c>
      <c r="D2273" t="s">
        <v>150</v>
      </c>
      <c r="E2273" s="9">
        <v>4562342690043</v>
      </c>
      <c r="F2273">
        <v>0</v>
      </c>
      <c r="G2273">
        <v>0</v>
      </c>
      <c r="H2273" t="s">
        <v>21</v>
      </c>
      <c r="I2273" t="s">
        <v>19</v>
      </c>
      <c r="J2273" t="s">
        <v>329</v>
      </c>
      <c r="K2273">
        <v>38</v>
      </c>
      <c r="L2273">
        <v>5</v>
      </c>
      <c r="M2273">
        <v>0</v>
      </c>
      <c r="N2273">
        <v>0</v>
      </c>
    </row>
    <row r="2274" spans="1:14" x14ac:dyDescent="0.15">
      <c r="A2274" t="str">
        <f t="shared" si="38"/>
        <v>202001_126_4562342690067</v>
      </c>
      <c r="B2274">
        <v>202001</v>
      </c>
      <c r="C2274">
        <v>126</v>
      </c>
      <c r="D2274" t="s">
        <v>150</v>
      </c>
      <c r="E2274" s="9">
        <v>4562342690067</v>
      </c>
      <c r="F2274">
        <v>0</v>
      </c>
      <c r="G2274">
        <v>0</v>
      </c>
      <c r="H2274" t="s">
        <v>23</v>
      </c>
      <c r="I2274" t="s">
        <v>19</v>
      </c>
      <c r="J2274" t="s">
        <v>329</v>
      </c>
      <c r="K2274">
        <v>43</v>
      </c>
      <c r="L2274">
        <v>5</v>
      </c>
      <c r="M2274">
        <v>0</v>
      </c>
      <c r="N2274">
        <v>0</v>
      </c>
    </row>
    <row r="2275" spans="1:14" x14ac:dyDescent="0.15">
      <c r="A2275" t="str">
        <f t="shared" si="38"/>
        <v>202001_126_4562342690074</v>
      </c>
      <c r="B2275">
        <v>202001</v>
      </c>
      <c r="C2275">
        <v>126</v>
      </c>
      <c r="D2275" t="s">
        <v>150</v>
      </c>
      <c r="E2275" s="9">
        <v>4562342690074</v>
      </c>
      <c r="F2275">
        <v>0</v>
      </c>
      <c r="G2275">
        <v>0</v>
      </c>
      <c r="H2275" t="s">
        <v>24</v>
      </c>
      <c r="I2275" t="s">
        <v>19</v>
      </c>
      <c r="J2275" t="s">
        <v>329</v>
      </c>
      <c r="K2275">
        <v>32</v>
      </c>
      <c r="L2275">
        <v>4</v>
      </c>
      <c r="M2275">
        <v>0</v>
      </c>
      <c r="N2275">
        <v>0</v>
      </c>
    </row>
    <row r="2276" spans="1:14" x14ac:dyDescent="0.15">
      <c r="A2276" t="str">
        <f t="shared" si="38"/>
        <v>202001_126_4562342690081</v>
      </c>
      <c r="B2276">
        <v>202001</v>
      </c>
      <c r="C2276">
        <v>126</v>
      </c>
      <c r="D2276" t="s">
        <v>150</v>
      </c>
      <c r="E2276" s="9">
        <v>4562342690081</v>
      </c>
      <c r="F2276">
        <v>0</v>
      </c>
      <c r="G2276">
        <v>0</v>
      </c>
      <c r="H2276" t="s">
        <v>25</v>
      </c>
      <c r="I2276" t="s">
        <v>19</v>
      </c>
      <c r="J2276" t="s">
        <v>329</v>
      </c>
      <c r="K2276">
        <v>10</v>
      </c>
      <c r="L2276">
        <v>1</v>
      </c>
      <c r="M2276">
        <v>0</v>
      </c>
      <c r="N2276">
        <v>0</v>
      </c>
    </row>
    <row r="2277" spans="1:14" x14ac:dyDescent="0.15">
      <c r="A2277" t="str">
        <f t="shared" si="38"/>
        <v>202001_85_4562342690029</v>
      </c>
      <c r="B2277">
        <v>202001</v>
      </c>
      <c r="C2277">
        <v>85</v>
      </c>
      <c r="D2277" t="s">
        <v>144</v>
      </c>
      <c r="E2277" s="9">
        <v>4562342690029</v>
      </c>
      <c r="F2277">
        <v>0</v>
      </c>
      <c r="G2277">
        <v>0</v>
      </c>
      <c r="H2277" t="s">
        <v>18</v>
      </c>
      <c r="I2277" t="s">
        <v>19</v>
      </c>
      <c r="J2277" t="s">
        <v>329</v>
      </c>
      <c r="K2277">
        <v>18</v>
      </c>
      <c r="L2277">
        <v>12</v>
      </c>
      <c r="M2277">
        <v>0</v>
      </c>
      <c r="N2277">
        <v>0</v>
      </c>
    </row>
    <row r="2278" spans="1:14" x14ac:dyDescent="0.15">
      <c r="A2278" t="str">
        <f t="shared" si="38"/>
        <v>202001_85_4562342690036</v>
      </c>
      <c r="B2278">
        <v>202001</v>
      </c>
      <c r="C2278">
        <v>85</v>
      </c>
      <c r="D2278" t="s">
        <v>144</v>
      </c>
      <c r="E2278" s="9">
        <v>4562342690036</v>
      </c>
      <c r="F2278">
        <v>0</v>
      </c>
      <c r="G2278">
        <v>0</v>
      </c>
      <c r="H2278" t="s">
        <v>20</v>
      </c>
      <c r="I2278" t="s">
        <v>19</v>
      </c>
      <c r="J2278" t="s">
        <v>329</v>
      </c>
      <c r="K2278">
        <v>9</v>
      </c>
      <c r="L2278">
        <v>8</v>
      </c>
      <c r="M2278">
        <v>0</v>
      </c>
      <c r="N2278">
        <v>0</v>
      </c>
    </row>
    <row r="2279" spans="1:14" x14ac:dyDescent="0.15">
      <c r="A2279" t="str">
        <f t="shared" si="38"/>
        <v>202001_85_4562342690050</v>
      </c>
      <c r="B2279">
        <v>202001</v>
      </c>
      <c r="C2279">
        <v>85</v>
      </c>
      <c r="D2279" t="s">
        <v>144</v>
      </c>
      <c r="E2279" s="9">
        <v>4562342690050</v>
      </c>
      <c r="F2279">
        <v>0</v>
      </c>
      <c r="G2279">
        <v>0</v>
      </c>
      <c r="H2279" t="s">
        <v>22</v>
      </c>
      <c r="I2279" t="s">
        <v>19</v>
      </c>
      <c r="J2279" t="s">
        <v>329</v>
      </c>
      <c r="K2279">
        <v>6</v>
      </c>
      <c r="L2279">
        <v>9</v>
      </c>
      <c r="M2279">
        <v>0</v>
      </c>
      <c r="N2279">
        <v>0</v>
      </c>
    </row>
    <row r="2280" spans="1:14" x14ac:dyDescent="0.15">
      <c r="A2280" t="str">
        <f t="shared" si="38"/>
        <v>202001_85_4562342690043</v>
      </c>
      <c r="B2280">
        <v>202001</v>
      </c>
      <c r="C2280">
        <v>85</v>
      </c>
      <c r="D2280" t="s">
        <v>144</v>
      </c>
      <c r="E2280" s="9">
        <v>4562342690043</v>
      </c>
      <c r="F2280">
        <v>0</v>
      </c>
      <c r="G2280">
        <v>0</v>
      </c>
      <c r="H2280" t="s">
        <v>21</v>
      </c>
      <c r="I2280" t="s">
        <v>19</v>
      </c>
      <c r="J2280" t="s">
        <v>329</v>
      </c>
      <c r="K2280">
        <v>36</v>
      </c>
      <c r="L2280">
        <v>9</v>
      </c>
      <c r="M2280">
        <v>0</v>
      </c>
      <c r="N2280">
        <v>0</v>
      </c>
    </row>
    <row r="2281" spans="1:14" x14ac:dyDescent="0.15">
      <c r="A2281" t="str">
        <f t="shared" si="38"/>
        <v>202001_85_4562342690067</v>
      </c>
      <c r="B2281">
        <v>202001</v>
      </c>
      <c r="C2281">
        <v>85</v>
      </c>
      <c r="D2281" t="s">
        <v>144</v>
      </c>
      <c r="E2281" s="9">
        <v>4562342690067</v>
      </c>
      <c r="F2281">
        <v>0</v>
      </c>
      <c r="G2281">
        <v>0</v>
      </c>
      <c r="H2281" t="s">
        <v>23</v>
      </c>
      <c r="I2281" t="s">
        <v>19</v>
      </c>
      <c r="J2281" t="s">
        <v>329</v>
      </c>
      <c r="K2281">
        <v>33</v>
      </c>
      <c r="L2281">
        <v>11</v>
      </c>
      <c r="M2281">
        <v>0</v>
      </c>
      <c r="N2281">
        <v>0</v>
      </c>
    </row>
    <row r="2282" spans="1:14" x14ac:dyDescent="0.15">
      <c r="A2282" t="str">
        <f t="shared" si="38"/>
        <v>202001_85_4562342690074</v>
      </c>
      <c r="B2282">
        <v>202001</v>
      </c>
      <c r="C2282">
        <v>85</v>
      </c>
      <c r="D2282" t="s">
        <v>144</v>
      </c>
      <c r="E2282" s="9">
        <v>4562342690074</v>
      </c>
      <c r="F2282">
        <v>0</v>
      </c>
      <c r="G2282">
        <v>0</v>
      </c>
      <c r="H2282" t="s">
        <v>24</v>
      </c>
      <c r="I2282" t="s">
        <v>19</v>
      </c>
      <c r="J2282" t="s">
        <v>329</v>
      </c>
      <c r="K2282">
        <v>33</v>
      </c>
      <c r="L2282">
        <v>4</v>
      </c>
      <c r="M2282">
        <v>0</v>
      </c>
      <c r="N2282">
        <v>0</v>
      </c>
    </row>
    <row r="2283" spans="1:14" x14ac:dyDescent="0.15">
      <c r="A2283" t="str">
        <f t="shared" si="38"/>
        <v>202001_85_4562342690081</v>
      </c>
      <c r="B2283">
        <v>202001</v>
      </c>
      <c r="C2283">
        <v>85</v>
      </c>
      <c r="D2283" t="s">
        <v>144</v>
      </c>
      <c r="E2283" s="9">
        <v>4562342690081</v>
      </c>
      <c r="F2283">
        <v>0</v>
      </c>
      <c r="G2283">
        <v>0</v>
      </c>
      <c r="H2283" t="s">
        <v>25</v>
      </c>
      <c r="I2283" t="s">
        <v>19</v>
      </c>
      <c r="J2283" t="s">
        <v>329</v>
      </c>
      <c r="K2283">
        <v>11</v>
      </c>
      <c r="L2283">
        <v>2</v>
      </c>
      <c r="M2283">
        <v>0</v>
      </c>
      <c r="N2283">
        <v>0</v>
      </c>
    </row>
    <row r="2284" spans="1:14" x14ac:dyDescent="0.15">
      <c r="A2284" t="str">
        <f t="shared" si="38"/>
        <v>202001_74_4562342690029</v>
      </c>
      <c r="B2284">
        <v>202001</v>
      </c>
      <c r="C2284">
        <v>74</v>
      </c>
      <c r="D2284" t="s">
        <v>143</v>
      </c>
      <c r="E2284" s="9">
        <v>4562342690029</v>
      </c>
      <c r="F2284">
        <v>0</v>
      </c>
      <c r="G2284">
        <v>0</v>
      </c>
      <c r="H2284" t="s">
        <v>18</v>
      </c>
      <c r="I2284" t="s">
        <v>19</v>
      </c>
      <c r="J2284" t="s">
        <v>329</v>
      </c>
      <c r="K2284">
        <v>14</v>
      </c>
      <c r="L2284">
        <v>20</v>
      </c>
      <c r="M2284">
        <v>0</v>
      </c>
      <c r="N2284">
        <v>0</v>
      </c>
    </row>
    <row r="2285" spans="1:14" x14ac:dyDescent="0.15">
      <c r="A2285" t="str">
        <f t="shared" si="38"/>
        <v>202001_74_4562342690036</v>
      </c>
      <c r="B2285">
        <v>202001</v>
      </c>
      <c r="C2285">
        <v>74</v>
      </c>
      <c r="D2285" t="s">
        <v>143</v>
      </c>
      <c r="E2285" s="9">
        <v>4562342690036</v>
      </c>
      <c r="F2285">
        <v>0</v>
      </c>
      <c r="G2285">
        <v>0</v>
      </c>
      <c r="H2285" t="s">
        <v>20</v>
      </c>
      <c r="I2285" t="s">
        <v>19</v>
      </c>
      <c r="J2285" t="s">
        <v>329</v>
      </c>
      <c r="K2285">
        <v>16</v>
      </c>
      <c r="L2285">
        <v>1</v>
      </c>
      <c r="M2285">
        <v>0</v>
      </c>
      <c r="N2285">
        <v>0</v>
      </c>
    </row>
    <row r="2286" spans="1:14" x14ac:dyDescent="0.15">
      <c r="A2286" t="str">
        <f t="shared" si="38"/>
        <v>202001_74_4562342690050</v>
      </c>
      <c r="B2286">
        <v>202001</v>
      </c>
      <c r="C2286">
        <v>74</v>
      </c>
      <c r="D2286" t="s">
        <v>143</v>
      </c>
      <c r="E2286" s="9">
        <v>4562342690050</v>
      </c>
      <c r="F2286">
        <v>0</v>
      </c>
      <c r="G2286">
        <v>0</v>
      </c>
      <c r="H2286" t="s">
        <v>22</v>
      </c>
      <c r="I2286" t="s">
        <v>19</v>
      </c>
      <c r="J2286" t="s">
        <v>329</v>
      </c>
      <c r="K2286">
        <v>13</v>
      </c>
      <c r="L2286">
        <v>4</v>
      </c>
      <c r="M2286">
        <v>0</v>
      </c>
      <c r="N2286">
        <v>0</v>
      </c>
    </row>
    <row r="2287" spans="1:14" x14ac:dyDescent="0.15">
      <c r="A2287" t="str">
        <f t="shared" si="38"/>
        <v>202001_74_4562342690043</v>
      </c>
      <c r="B2287">
        <v>202001</v>
      </c>
      <c r="C2287">
        <v>74</v>
      </c>
      <c r="D2287" t="s">
        <v>143</v>
      </c>
      <c r="E2287" s="9">
        <v>4562342690043</v>
      </c>
      <c r="F2287">
        <v>0</v>
      </c>
      <c r="G2287">
        <v>0</v>
      </c>
      <c r="H2287" t="s">
        <v>21</v>
      </c>
      <c r="I2287" t="s">
        <v>19</v>
      </c>
      <c r="J2287" t="s">
        <v>329</v>
      </c>
      <c r="K2287">
        <v>34</v>
      </c>
      <c r="L2287">
        <v>12</v>
      </c>
      <c r="M2287">
        <v>0</v>
      </c>
      <c r="N2287">
        <v>0</v>
      </c>
    </row>
    <row r="2288" spans="1:14" x14ac:dyDescent="0.15">
      <c r="A2288" t="str">
        <f t="shared" si="38"/>
        <v>202001_74_4562342690067</v>
      </c>
      <c r="B2288">
        <v>202001</v>
      </c>
      <c r="C2288">
        <v>74</v>
      </c>
      <c r="D2288" t="s">
        <v>143</v>
      </c>
      <c r="E2288" s="9">
        <v>4562342690067</v>
      </c>
      <c r="F2288">
        <v>0</v>
      </c>
      <c r="G2288">
        <v>0</v>
      </c>
      <c r="H2288" t="s">
        <v>23</v>
      </c>
      <c r="I2288" t="s">
        <v>19</v>
      </c>
      <c r="J2288" t="s">
        <v>329</v>
      </c>
      <c r="K2288">
        <v>38</v>
      </c>
      <c r="L2288">
        <v>8</v>
      </c>
      <c r="M2288">
        <v>0</v>
      </c>
      <c r="N2288">
        <v>0</v>
      </c>
    </row>
    <row r="2289" spans="1:14" x14ac:dyDescent="0.15">
      <c r="A2289" t="str">
        <f t="shared" si="38"/>
        <v>202001_74_4562342690074</v>
      </c>
      <c r="B2289">
        <v>202001</v>
      </c>
      <c r="C2289">
        <v>74</v>
      </c>
      <c r="D2289" t="s">
        <v>143</v>
      </c>
      <c r="E2289" s="9">
        <v>4562342690074</v>
      </c>
      <c r="F2289">
        <v>0</v>
      </c>
      <c r="G2289">
        <v>0</v>
      </c>
      <c r="H2289" t="s">
        <v>24</v>
      </c>
      <c r="I2289" t="s">
        <v>19</v>
      </c>
      <c r="J2289" t="s">
        <v>329</v>
      </c>
      <c r="K2289">
        <v>25</v>
      </c>
      <c r="L2289">
        <v>20</v>
      </c>
      <c r="M2289">
        <v>0</v>
      </c>
      <c r="N2289">
        <v>0</v>
      </c>
    </row>
    <row r="2290" spans="1:14" x14ac:dyDescent="0.15">
      <c r="A2290" t="str">
        <f t="shared" si="38"/>
        <v>202001_74_4562342690081</v>
      </c>
      <c r="B2290">
        <v>202001</v>
      </c>
      <c r="C2290">
        <v>74</v>
      </c>
      <c r="D2290" t="s">
        <v>143</v>
      </c>
      <c r="E2290" s="9">
        <v>4562342690081</v>
      </c>
      <c r="F2290">
        <v>0</v>
      </c>
      <c r="G2290">
        <v>0</v>
      </c>
      <c r="H2290" t="s">
        <v>25</v>
      </c>
      <c r="I2290" t="s">
        <v>19</v>
      </c>
      <c r="J2290" t="s">
        <v>329</v>
      </c>
      <c r="K2290">
        <v>13</v>
      </c>
      <c r="L2290">
        <v>3</v>
      </c>
      <c r="M2290">
        <v>0</v>
      </c>
      <c r="N2290">
        <v>0</v>
      </c>
    </row>
    <row r="2291" spans="1:14" x14ac:dyDescent="0.15">
      <c r="A2291" t="str">
        <f t="shared" si="38"/>
        <v>202001_238_4562342690029</v>
      </c>
      <c r="B2291">
        <v>202001</v>
      </c>
      <c r="C2291">
        <v>238</v>
      </c>
      <c r="D2291" t="s">
        <v>156</v>
      </c>
      <c r="E2291" s="9">
        <v>4562342690029</v>
      </c>
      <c r="F2291">
        <v>0</v>
      </c>
      <c r="G2291">
        <v>0</v>
      </c>
      <c r="H2291" t="s">
        <v>18</v>
      </c>
      <c r="I2291" t="s">
        <v>19</v>
      </c>
      <c r="J2291" t="s">
        <v>329</v>
      </c>
      <c r="K2291">
        <v>29</v>
      </c>
      <c r="L2291">
        <v>4</v>
      </c>
      <c r="M2291">
        <v>0</v>
      </c>
      <c r="N2291">
        <v>0</v>
      </c>
    </row>
    <row r="2292" spans="1:14" x14ac:dyDescent="0.15">
      <c r="A2292" t="str">
        <f t="shared" si="38"/>
        <v>202001_238_4562342690036</v>
      </c>
      <c r="B2292">
        <v>202001</v>
      </c>
      <c r="C2292">
        <v>238</v>
      </c>
      <c r="D2292" t="s">
        <v>156</v>
      </c>
      <c r="E2292" s="9">
        <v>4562342690036</v>
      </c>
      <c r="F2292">
        <v>0</v>
      </c>
      <c r="G2292">
        <v>0</v>
      </c>
      <c r="H2292" t="s">
        <v>20</v>
      </c>
      <c r="I2292" t="s">
        <v>19</v>
      </c>
      <c r="J2292" t="s">
        <v>329</v>
      </c>
      <c r="K2292">
        <v>15</v>
      </c>
      <c r="L2292">
        <v>2</v>
      </c>
      <c r="M2292">
        <v>0</v>
      </c>
      <c r="N2292">
        <v>0</v>
      </c>
    </row>
    <row r="2293" spans="1:14" x14ac:dyDescent="0.15">
      <c r="A2293" t="str">
        <f t="shared" si="38"/>
        <v>202001_238_4562342690050</v>
      </c>
      <c r="B2293">
        <v>202001</v>
      </c>
      <c r="C2293">
        <v>238</v>
      </c>
      <c r="D2293" t="s">
        <v>156</v>
      </c>
      <c r="E2293" s="9">
        <v>4562342690050</v>
      </c>
      <c r="F2293">
        <v>0</v>
      </c>
      <c r="G2293">
        <v>0</v>
      </c>
      <c r="H2293" t="s">
        <v>22</v>
      </c>
      <c r="I2293" t="s">
        <v>19</v>
      </c>
      <c r="J2293" t="s">
        <v>329</v>
      </c>
      <c r="K2293">
        <v>11</v>
      </c>
      <c r="L2293">
        <v>2</v>
      </c>
      <c r="M2293">
        <v>0</v>
      </c>
      <c r="N2293">
        <v>0</v>
      </c>
    </row>
    <row r="2294" spans="1:14" x14ac:dyDescent="0.15">
      <c r="A2294" t="str">
        <f t="shared" si="38"/>
        <v>202001_238_4562342690043</v>
      </c>
      <c r="B2294">
        <v>202001</v>
      </c>
      <c r="C2294">
        <v>238</v>
      </c>
      <c r="D2294" t="s">
        <v>156</v>
      </c>
      <c r="E2294" s="9">
        <v>4562342690043</v>
      </c>
      <c r="F2294">
        <v>0</v>
      </c>
      <c r="G2294">
        <v>0</v>
      </c>
      <c r="H2294" t="s">
        <v>21</v>
      </c>
      <c r="I2294" t="s">
        <v>19</v>
      </c>
      <c r="J2294" t="s">
        <v>329</v>
      </c>
      <c r="K2294">
        <v>30</v>
      </c>
      <c r="L2294">
        <v>8</v>
      </c>
      <c r="M2294">
        <v>0</v>
      </c>
      <c r="N2294">
        <v>0</v>
      </c>
    </row>
    <row r="2295" spans="1:14" x14ac:dyDescent="0.15">
      <c r="A2295" t="str">
        <f t="shared" si="38"/>
        <v>202001_238_4562342690067</v>
      </c>
      <c r="B2295">
        <v>202001</v>
      </c>
      <c r="C2295">
        <v>238</v>
      </c>
      <c r="D2295" t="s">
        <v>156</v>
      </c>
      <c r="E2295" s="9">
        <v>4562342690067</v>
      </c>
      <c r="F2295">
        <v>0</v>
      </c>
      <c r="G2295">
        <v>0</v>
      </c>
      <c r="H2295" t="s">
        <v>23</v>
      </c>
      <c r="I2295" t="s">
        <v>19</v>
      </c>
      <c r="J2295" t="s">
        <v>329</v>
      </c>
      <c r="K2295">
        <v>34</v>
      </c>
      <c r="L2295">
        <v>8</v>
      </c>
      <c r="M2295">
        <v>0</v>
      </c>
      <c r="N2295">
        <v>0</v>
      </c>
    </row>
    <row r="2296" spans="1:14" x14ac:dyDescent="0.15">
      <c r="A2296" t="str">
        <f t="shared" si="38"/>
        <v>202001_238_4562342690074</v>
      </c>
      <c r="B2296">
        <v>202001</v>
      </c>
      <c r="C2296">
        <v>238</v>
      </c>
      <c r="D2296" t="s">
        <v>156</v>
      </c>
      <c r="E2296" s="9">
        <v>4562342690074</v>
      </c>
      <c r="F2296">
        <v>0</v>
      </c>
      <c r="G2296">
        <v>0</v>
      </c>
      <c r="H2296" t="s">
        <v>24</v>
      </c>
      <c r="I2296" t="s">
        <v>19</v>
      </c>
      <c r="J2296" t="s">
        <v>329</v>
      </c>
      <c r="K2296">
        <v>37</v>
      </c>
      <c r="L2296">
        <v>7</v>
      </c>
      <c r="M2296">
        <v>0</v>
      </c>
      <c r="N2296">
        <v>0</v>
      </c>
    </row>
    <row r="2297" spans="1:14" x14ac:dyDescent="0.15">
      <c r="A2297" t="str">
        <f t="shared" si="38"/>
        <v>202001_238_4562342690081</v>
      </c>
      <c r="B2297">
        <v>202001</v>
      </c>
      <c r="C2297">
        <v>238</v>
      </c>
      <c r="D2297" t="s">
        <v>156</v>
      </c>
      <c r="E2297" s="9">
        <v>4562342690081</v>
      </c>
      <c r="F2297">
        <v>0</v>
      </c>
      <c r="G2297">
        <v>0</v>
      </c>
      <c r="H2297" t="s">
        <v>25</v>
      </c>
      <c r="I2297" t="s">
        <v>19</v>
      </c>
      <c r="J2297" t="s">
        <v>329</v>
      </c>
      <c r="K2297">
        <v>11</v>
      </c>
      <c r="L2297">
        <v>8</v>
      </c>
      <c r="M2297">
        <v>0</v>
      </c>
      <c r="N2297">
        <v>0</v>
      </c>
    </row>
    <row r="2298" spans="1:14" x14ac:dyDescent="0.15">
      <c r="A2298" t="str">
        <f t="shared" si="38"/>
        <v>202001_298_4562342690029</v>
      </c>
      <c r="B2298">
        <v>202001</v>
      </c>
      <c r="C2298">
        <v>298</v>
      </c>
      <c r="D2298" t="s">
        <v>160</v>
      </c>
      <c r="E2298" s="9">
        <v>4562342690029</v>
      </c>
      <c r="F2298">
        <v>0</v>
      </c>
      <c r="G2298">
        <v>0</v>
      </c>
      <c r="H2298" t="s">
        <v>18</v>
      </c>
      <c r="I2298" t="s">
        <v>19</v>
      </c>
      <c r="J2298" t="s">
        <v>329</v>
      </c>
      <c r="K2298">
        <v>19</v>
      </c>
      <c r="L2298">
        <v>13</v>
      </c>
      <c r="M2298">
        <v>0</v>
      </c>
      <c r="N2298">
        <v>0</v>
      </c>
    </row>
    <row r="2299" spans="1:14" x14ac:dyDescent="0.15">
      <c r="A2299" t="str">
        <f t="shared" si="38"/>
        <v>202001_298_4562342690036</v>
      </c>
      <c r="B2299">
        <v>202001</v>
      </c>
      <c r="C2299">
        <v>298</v>
      </c>
      <c r="D2299" t="s">
        <v>160</v>
      </c>
      <c r="E2299" s="9">
        <v>4562342690036</v>
      </c>
      <c r="F2299">
        <v>0</v>
      </c>
      <c r="G2299">
        <v>0</v>
      </c>
      <c r="H2299" t="s">
        <v>20</v>
      </c>
      <c r="I2299" t="s">
        <v>19</v>
      </c>
      <c r="J2299" t="s">
        <v>329</v>
      </c>
      <c r="K2299">
        <v>8</v>
      </c>
      <c r="L2299">
        <v>8</v>
      </c>
      <c r="M2299">
        <v>0</v>
      </c>
      <c r="N2299">
        <v>0</v>
      </c>
    </row>
    <row r="2300" spans="1:14" x14ac:dyDescent="0.15">
      <c r="A2300" t="str">
        <f t="shared" si="38"/>
        <v>202001_298_4562342690050</v>
      </c>
      <c r="B2300">
        <v>202001</v>
      </c>
      <c r="C2300">
        <v>298</v>
      </c>
      <c r="D2300" t="s">
        <v>160</v>
      </c>
      <c r="E2300" s="9">
        <v>4562342690050</v>
      </c>
      <c r="F2300">
        <v>0</v>
      </c>
      <c r="G2300">
        <v>0</v>
      </c>
      <c r="H2300" t="s">
        <v>22</v>
      </c>
      <c r="I2300" t="s">
        <v>19</v>
      </c>
      <c r="J2300" t="s">
        <v>329</v>
      </c>
      <c r="K2300">
        <v>7</v>
      </c>
      <c r="L2300">
        <v>11</v>
      </c>
      <c r="M2300">
        <v>0</v>
      </c>
      <c r="N2300">
        <v>0</v>
      </c>
    </row>
    <row r="2301" spans="1:14" x14ac:dyDescent="0.15">
      <c r="A2301" t="str">
        <f t="shared" si="38"/>
        <v>202001_298_4562342690043</v>
      </c>
      <c r="B2301">
        <v>202001</v>
      </c>
      <c r="C2301">
        <v>298</v>
      </c>
      <c r="D2301" t="s">
        <v>160</v>
      </c>
      <c r="E2301" s="9">
        <v>4562342690043</v>
      </c>
      <c r="F2301">
        <v>0</v>
      </c>
      <c r="G2301">
        <v>0</v>
      </c>
      <c r="H2301" t="s">
        <v>21</v>
      </c>
      <c r="I2301" t="s">
        <v>19</v>
      </c>
      <c r="J2301" t="s">
        <v>329</v>
      </c>
      <c r="K2301">
        <v>20</v>
      </c>
      <c r="L2301">
        <v>22</v>
      </c>
      <c r="M2301">
        <v>0</v>
      </c>
      <c r="N2301">
        <v>0</v>
      </c>
    </row>
    <row r="2302" spans="1:14" x14ac:dyDescent="0.15">
      <c r="A2302" t="str">
        <f t="shared" si="38"/>
        <v>202001_298_4562342690067</v>
      </c>
      <c r="B2302">
        <v>202001</v>
      </c>
      <c r="C2302">
        <v>298</v>
      </c>
      <c r="D2302" t="s">
        <v>160</v>
      </c>
      <c r="E2302" s="9">
        <v>4562342690067</v>
      </c>
      <c r="F2302">
        <v>0</v>
      </c>
      <c r="G2302">
        <v>0</v>
      </c>
      <c r="H2302" t="s">
        <v>23</v>
      </c>
      <c r="I2302" t="s">
        <v>19</v>
      </c>
      <c r="J2302" t="s">
        <v>329</v>
      </c>
      <c r="K2302">
        <v>33</v>
      </c>
      <c r="L2302">
        <v>14</v>
      </c>
      <c r="M2302">
        <v>0</v>
      </c>
      <c r="N2302">
        <v>0</v>
      </c>
    </row>
    <row r="2303" spans="1:14" x14ac:dyDescent="0.15">
      <c r="A2303" t="str">
        <f t="shared" si="38"/>
        <v>202001_298_4562342690074</v>
      </c>
      <c r="B2303">
        <v>202001</v>
      </c>
      <c r="C2303">
        <v>298</v>
      </c>
      <c r="D2303" t="s">
        <v>160</v>
      </c>
      <c r="E2303" s="9">
        <v>4562342690074</v>
      </c>
      <c r="F2303">
        <v>0</v>
      </c>
      <c r="G2303">
        <v>0</v>
      </c>
      <c r="H2303" t="s">
        <v>24</v>
      </c>
      <c r="I2303" t="s">
        <v>19</v>
      </c>
      <c r="J2303" t="s">
        <v>329</v>
      </c>
      <c r="K2303">
        <v>11</v>
      </c>
      <c r="L2303">
        <v>22</v>
      </c>
      <c r="M2303">
        <v>0</v>
      </c>
      <c r="N2303">
        <v>0</v>
      </c>
    </row>
    <row r="2304" spans="1:14" x14ac:dyDescent="0.15">
      <c r="A2304" t="str">
        <f t="shared" si="38"/>
        <v>202001_298_4562342690081</v>
      </c>
      <c r="B2304">
        <v>202001</v>
      </c>
      <c r="C2304">
        <v>298</v>
      </c>
      <c r="D2304" t="s">
        <v>160</v>
      </c>
      <c r="E2304" s="9">
        <v>4562342690081</v>
      </c>
      <c r="F2304">
        <v>0</v>
      </c>
      <c r="G2304">
        <v>0</v>
      </c>
      <c r="H2304" t="s">
        <v>25</v>
      </c>
      <c r="I2304" t="s">
        <v>19</v>
      </c>
      <c r="J2304" t="s">
        <v>329</v>
      </c>
      <c r="K2304">
        <v>11</v>
      </c>
      <c r="L2304">
        <v>5</v>
      </c>
      <c r="M2304">
        <v>0</v>
      </c>
      <c r="N2304">
        <v>0</v>
      </c>
    </row>
    <row r="2305" spans="1:14" x14ac:dyDescent="0.15">
      <c r="A2305" t="str">
        <f t="shared" si="38"/>
        <v>202001_390_4562342690029</v>
      </c>
      <c r="B2305">
        <v>202001</v>
      </c>
      <c r="C2305">
        <v>390</v>
      </c>
      <c r="D2305" t="s">
        <v>173</v>
      </c>
      <c r="E2305" s="9">
        <v>4562342690029</v>
      </c>
      <c r="F2305">
        <v>0</v>
      </c>
      <c r="G2305">
        <v>0</v>
      </c>
      <c r="H2305" t="s">
        <v>18</v>
      </c>
      <c r="I2305" t="s">
        <v>19</v>
      </c>
      <c r="J2305" t="s">
        <v>329</v>
      </c>
      <c r="K2305">
        <v>4</v>
      </c>
      <c r="L2305">
        <v>7</v>
      </c>
      <c r="M2305">
        <v>0</v>
      </c>
      <c r="N2305">
        <v>0</v>
      </c>
    </row>
    <row r="2306" spans="1:14" x14ac:dyDescent="0.15">
      <c r="A2306" t="str">
        <f t="shared" si="38"/>
        <v>202001_390_4562342690036</v>
      </c>
      <c r="B2306">
        <v>202001</v>
      </c>
      <c r="C2306">
        <v>390</v>
      </c>
      <c r="D2306" t="s">
        <v>173</v>
      </c>
      <c r="E2306" s="9">
        <v>4562342690036</v>
      </c>
      <c r="F2306">
        <v>0</v>
      </c>
      <c r="G2306">
        <v>0</v>
      </c>
      <c r="H2306" t="s">
        <v>20</v>
      </c>
      <c r="I2306" t="s">
        <v>19</v>
      </c>
      <c r="J2306" t="s">
        <v>329</v>
      </c>
      <c r="K2306">
        <v>5</v>
      </c>
      <c r="L2306">
        <v>2</v>
      </c>
      <c r="M2306">
        <v>0</v>
      </c>
      <c r="N2306">
        <v>0</v>
      </c>
    </row>
    <row r="2307" spans="1:14" x14ac:dyDescent="0.15">
      <c r="A2307" t="str">
        <f t="shared" si="38"/>
        <v>202001_390_4562342690050</v>
      </c>
      <c r="B2307">
        <v>202001</v>
      </c>
      <c r="C2307">
        <v>390</v>
      </c>
      <c r="D2307" t="s">
        <v>173</v>
      </c>
      <c r="E2307" s="9">
        <v>4562342690050</v>
      </c>
      <c r="F2307">
        <v>0</v>
      </c>
      <c r="G2307">
        <v>0</v>
      </c>
      <c r="H2307" t="s">
        <v>22</v>
      </c>
      <c r="I2307" t="s">
        <v>19</v>
      </c>
      <c r="J2307" t="s">
        <v>329</v>
      </c>
      <c r="K2307">
        <v>5</v>
      </c>
      <c r="L2307">
        <v>3</v>
      </c>
      <c r="M2307">
        <v>0</v>
      </c>
      <c r="N2307">
        <v>0</v>
      </c>
    </row>
    <row r="2308" spans="1:14" x14ac:dyDescent="0.15">
      <c r="A2308" t="str">
        <f t="shared" si="38"/>
        <v>202001_390_4562342690043</v>
      </c>
      <c r="B2308">
        <v>202001</v>
      </c>
      <c r="C2308">
        <v>390</v>
      </c>
      <c r="D2308" t="s">
        <v>173</v>
      </c>
      <c r="E2308" s="9">
        <v>4562342690043</v>
      </c>
      <c r="F2308">
        <v>0</v>
      </c>
      <c r="G2308">
        <v>0</v>
      </c>
      <c r="H2308" t="s">
        <v>21</v>
      </c>
      <c r="I2308" t="s">
        <v>19</v>
      </c>
      <c r="J2308" t="s">
        <v>329</v>
      </c>
      <c r="K2308">
        <v>8</v>
      </c>
      <c r="L2308">
        <v>18</v>
      </c>
      <c r="M2308">
        <v>0</v>
      </c>
      <c r="N2308">
        <v>0</v>
      </c>
    </row>
    <row r="2309" spans="1:14" x14ac:dyDescent="0.15">
      <c r="A2309" t="str">
        <f t="shared" si="38"/>
        <v>202001_390_4562342690067</v>
      </c>
      <c r="B2309">
        <v>202001</v>
      </c>
      <c r="C2309">
        <v>390</v>
      </c>
      <c r="D2309" t="s">
        <v>173</v>
      </c>
      <c r="E2309" s="9">
        <v>4562342690067</v>
      </c>
      <c r="F2309">
        <v>0</v>
      </c>
      <c r="G2309">
        <v>0</v>
      </c>
      <c r="H2309" t="s">
        <v>23</v>
      </c>
      <c r="I2309" t="s">
        <v>19</v>
      </c>
      <c r="J2309" t="s">
        <v>329</v>
      </c>
      <c r="K2309">
        <v>26</v>
      </c>
      <c r="L2309">
        <v>13</v>
      </c>
      <c r="M2309">
        <v>0</v>
      </c>
      <c r="N2309">
        <v>0</v>
      </c>
    </row>
    <row r="2310" spans="1:14" x14ac:dyDescent="0.15">
      <c r="A2310" t="str">
        <f t="shared" si="38"/>
        <v>202001_390_4562342690074</v>
      </c>
      <c r="B2310">
        <v>202001</v>
      </c>
      <c r="C2310">
        <v>390</v>
      </c>
      <c r="D2310" t="s">
        <v>173</v>
      </c>
      <c r="E2310" s="9">
        <v>4562342690074</v>
      </c>
      <c r="F2310">
        <v>0</v>
      </c>
      <c r="G2310">
        <v>0</v>
      </c>
      <c r="H2310" t="s">
        <v>24</v>
      </c>
      <c r="I2310" t="s">
        <v>19</v>
      </c>
      <c r="J2310" t="s">
        <v>329</v>
      </c>
      <c r="K2310">
        <v>10</v>
      </c>
      <c r="L2310">
        <v>21</v>
      </c>
      <c r="M2310">
        <v>0</v>
      </c>
      <c r="N2310">
        <v>0</v>
      </c>
    </row>
    <row r="2311" spans="1:14" x14ac:dyDescent="0.15">
      <c r="A2311" t="str">
        <f t="shared" si="38"/>
        <v>202001_390_4562342690081</v>
      </c>
      <c r="B2311">
        <v>202001</v>
      </c>
      <c r="C2311">
        <v>390</v>
      </c>
      <c r="D2311" t="s">
        <v>173</v>
      </c>
      <c r="E2311" s="9">
        <v>4562342690081</v>
      </c>
      <c r="F2311">
        <v>0</v>
      </c>
      <c r="G2311">
        <v>0</v>
      </c>
      <c r="H2311" t="s">
        <v>25</v>
      </c>
      <c r="I2311" t="s">
        <v>19</v>
      </c>
      <c r="J2311" t="s">
        <v>329</v>
      </c>
      <c r="K2311">
        <v>6</v>
      </c>
      <c r="L2311">
        <v>5</v>
      </c>
      <c r="M2311">
        <v>0</v>
      </c>
      <c r="N2311">
        <v>0</v>
      </c>
    </row>
    <row r="2312" spans="1:14" x14ac:dyDescent="0.15">
      <c r="A2312" t="str">
        <f t="shared" si="38"/>
        <v>202001_440_4562342690029</v>
      </c>
      <c r="B2312">
        <v>202001</v>
      </c>
      <c r="C2312">
        <v>440</v>
      </c>
      <c r="D2312" t="s">
        <v>175</v>
      </c>
      <c r="E2312" s="9">
        <v>4562342690029</v>
      </c>
      <c r="F2312">
        <v>0</v>
      </c>
      <c r="G2312">
        <v>0</v>
      </c>
      <c r="H2312" t="s">
        <v>18</v>
      </c>
      <c r="I2312" t="s">
        <v>19</v>
      </c>
      <c r="J2312" t="s">
        <v>329</v>
      </c>
      <c r="K2312">
        <v>17</v>
      </c>
      <c r="L2312">
        <v>13</v>
      </c>
      <c r="M2312">
        <v>0</v>
      </c>
      <c r="N2312">
        <v>0</v>
      </c>
    </row>
    <row r="2313" spans="1:14" x14ac:dyDescent="0.15">
      <c r="A2313" t="str">
        <f t="shared" si="38"/>
        <v>202001_440_4562342690036</v>
      </c>
      <c r="B2313">
        <v>202001</v>
      </c>
      <c r="C2313">
        <v>440</v>
      </c>
      <c r="D2313" t="s">
        <v>175</v>
      </c>
      <c r="E2313" s="9">
        <v>4562342690036</v>
      </c>
      <c r="F2313">
        <v>0</v>
      </c>
      <c r="G2313">
        <v>0</v>
      </c>
      <c r="H2313" t="s">
        <v>20</v>
      </c>
      <c r="I2313" t="s">
        <v>19</v>
      </c>
      <c r="J2313" t="s">
        <v>329</v>
      </c>
      <c r="K2313">
        <v>10</v>
      </c>
      <c r="L2313">
        <v>3</v>
      </c>
      <c r="M2313">
        <v>0</v>
      </c>
      <c r="N2313">
        <v>0</v>
      </c>
    </row>
    <row r="2314" spans="1:14" x14ac:dyDescent="0.15">
      <c r="A2314" t="str">
        <f t="shared" si="38"/>
        <v>202001_440_4562342690050</v>
      </c>
      <c r="B2314">
        <v>202001</v>
      </c>
      <c r="C2314">
        <v>440</v>
      </c>
      <c r="D2314" t="s">
        <v>175</v>
      </c>
      <c r="E2314" s="9">
        <v>4562342690050</v>
      </c>
      <c r="F2314">
        <v>0</v>
      </c>
      <c r="G2314">
        <v>0</v>
      </c>
      <c r="H2314" t="s">
        <v>22</v>
      </c>
      <c r="I2314" t="s">
        <v>19</v>
      </c>
      <c r="J2314" t="s">
        <v>329</v>
      </c>
      <c r="K2314">
        <v>23</v>
      </c>
      <c r="L2314">
        <v>0</v>
      </c>
      <c r="M2314">
        <v>0</v>
      </c>
      <c r="N2314">
        <v>0</v>
      </c>
    </row>
    <row r="2315" spans="1:14" x14ac:dyDescent="0.15">
      <c r="A2315" t="str">
        <f t="shared" si="38"/>
        <v>202001_440_4562342690043</v>
      </c>
      <c r="B2315">
        <v>202001</v>
      </c>
      <c r="C2315">
        <v>440</v>
      </c>
      <c r="D2315" t="s">
        <v>175</v>
      </c>
      <c r="E2315" s="9">
        <v>4562342690043</v>
      </c>
      <c r="F2315">
        <v>0</v>
      </c>
      <c r="G2315">
        <v>0</v>
      </c>
      <c r="H2315" t="s">
        <v>21</v>
      </c>
      <c r="I2315" t="s">
        <v>19</v>
      </c>
      <c r="J2315" t="s">
        <v>329</v>
      </c>
      <c r="K2315">
        <v>28</v>
      </c>
      <c r="L2315">
        <v>18</v>
      </c>
      <c r="M2315">
        <v>0</v>
      </c>
      <c r="N2315">
        <v>0</v>
      </c>
    </row>
    <row r="2316" spans="1:14" x14ac:dyDescent="0.15">
      <c r="A2316" t="str">
        <f t="shared" si="38"/>
        <v>202001_440_4562342690067</v>
      </c>
      <c r="B2316">
        <v>202001</v>
      </c>
      <c r="C2316">
        <v>440</v>
      </c>
      <c r="D2316" t="s">
        <v>175</v>
      </c>
      <c r="E2316" s="9">
        <v>4562342690067</v>
      </c>
      <c r="F2316">
        <v>0</v>
      </c>
      <c r="G2316">
        <v>0</v>
      </c>
      <c r="H2316" t="s">
        <v>23</v>
      </c>
      <c r="I2316" t="s">
        <v>19</v>
      </c>
      <c r="J2316" t="s">
        <v>329</v>
      </c>
      <c r="K2316">
        <v>51</v>
      </c>
      <c r="L2316">
        <v>5</v>
      </c>
      <c r="M2316">
        <v>0</v>
      </c>
      <c r="N2316">
        <v>0</v>
      </c>
    </row>
    <row r="2317" spans="1:14" x14ac:dyDescent="0.15">
      <c r="A2317" t="str">
        <f t="shared" si="38"/>
        <v>202001_440_4562342690074</v>
      </c>
      <c r="B2317">
        <v>202001</v>
      </c>
      <c r="C2317">
        <v>440</v>
      </c>
      <c r="D2317" t="s">
        <v>175</v>
      </c>
      <c r="E2317" s="9">
        <v>4562342690074</v>
      </c>
      <c r="F2317">
        <v>0</v>
      </c>
      <c r="G2317">
        <v>0</v>
      </c>
      <c r="H2317" t="s">
        <v>24</v>
      </c>
      <c r="I2317" t="s">
        <v>19</v>
      </c>
      <c r="J2317" t="s">
        <v>329</v>
      </c>
      <c r="K2317">
        <v>23</v>
      </c>
      <c r="L2317">
        <v>20</v>
      </c>
      <c r="M2317">
        <v>0</v>
      </c>
      <c r="N2317">
        <v>0</v>
      </c>
    </row>
    <row r="2318" spans="1:14" x14ac:dyDescent="0.15">
      <c r="A2318" t="str">
        <f t="shared" si="38"/>
        <v>202001_440_4562342690081</v>
      </c>
      <c r="B2318">
        <v>202001</v>
      </c>
      <c r="C2318">
        <v>440</v>
      </c>
      <c r="D2318" t="s">
        <v>175</v>
      </c>
      <c r="E2318" s="9">
        <v>4562342690081</v>
      </c>
      <c r="F2318">
        <v>0</v>
      </c>
      <c r="G2318">
        <v>0</v>
      </c>
      <c r="H2318" t="s">
        <v>25</v>
      </c>
      <c r="I2318" t="s">
        <v>19</v>
      </c>
      <c r="J2318" t="s">
        <v>329</v>
      </c>
      <c r="K2318">
        <v>10</v>
      </c>
      <c r="L2318">
        <v>4</v>
      </c>
      <c r="M2318">
        <v>0</v>
      </c>
      <c r="N2318">
        <v>0</v>
      </c>
    </row>
    <row r="2319" spans="1:14" x14ac:dyDescent="0.15">
      <c r="A2319" t="str">
        <f t="shared" si="38"/>
        <v>202001_329_4562342690029</v>
      </c>
      <c r="B2319">
        <v>202001</v>
      </c>
      <c r="C2319">
        <v>329</v>
      </c>
      <c r="D2319" t="s">
        <v>163</v>
      </c>
      <c r="E2319" s="9">
        <v>4562342690029</v>
      </c>
      <c r="F2319">
        <v>0</v>
      </c>
      <c r="G2319">
        <v>0</v>
      </c>
      <c r="H2319" t="s">
        <v>18</v>
      </c>
      <c r="I2319" t="s">
        <v>19</v>
      </c>
      <c r="J2319" t="s">
        <v>329</v>
      </c>
      <c r="K2319">
        <v>6</v>
      </c>
      <c r="L2319">
        <v>20</v>
      </c>
      <c r="M2319">
        <v>0</v>
      </c>
      <c r="N2319">
        <v>0</v>
      </c>
    </row>
    <row r="2320" spans="1:14" x14ac:dyDescent="0.15">
      <c r="A2320" t="str">
        <f t="shared" si="38"/>
        <v>202001_329_4562342690036</v>
      </c>
      <c r="B2320">
        <v>202001</v>
      </c>
      <c r="C2320">
        <v>329</v>
      </c>
      <c r="D2320" t="s">
        <v>163</v>
      </c>
      <c r="E2320" s="9">
        <v>4562342690036</v>
      </c>
      <c r="F2320">
        <v>0</v>
      </c>
      <c r="G2320">
        <v>0</v>
      </c>
      <c r="H2320" t="s">
        <v>20</v>
      </c>
      <c r="I2320" t="s">
        <v>19</v>
      </c>
      <c r="J2320" t="s">
        <v>329</v>
      </c>
      <c r="K2320">
        <v>10</v>
      </c>
      <c r="L2320">
        <v>5</v>
      </c>
      <c r="M2320">
        <v>0</v>
      </c>
      <c r="N2320">
        <v>0</v>
      </c>
    </row>
    <row r="2321" spans="1:14" x14ac:dyDescent="0.15">
      <c r="A2321" t="str">
        <f t="shared" si="38"/>
        <v>202001_329_4562342690050</v>
      </c>
      <c r="B2321">
        <v>202001</v>
      </c>
      <c r="C2321">
        <v>329</v>
      </c>
      <c r="D2321" t="s">
        <v>163</v>
      </c>
      <c r="E2321" s="9">
        <v>4562342690050</v>
      </c>
      <c r="F2321">
        <v>0</v>
      </c>
      <c r="G2321">
        <v>0</v>
      </c>
      <c r="H2321" t="s">
        <v>22</v>
      </c>
      <c r="I2321" t="s">
        <v>19</v>
      </c>
      <c r="J2321" t="s">
        <v>329</v>
      </c>
      <c r="K2321">
        <v>8</v>
      </c>
      <c r="L2321">
        <v>8</v>
      </c>
      <c r="M2321">
        <v>0</v>
      </c>
      <c r="N2321">
        <v>0</v>
      </c>
    </row>
    <row r="2322" spans="1:14" x14ac:dyDescent="0.15">
      <c r="A2322" t="str">
        <f t="shared" si="38"/>
        <v>202001_329_4562342690043</v>
      </c>
      <c r="B2322">
        <v>202001</v>
      </c>
      <c r="C2322">
        <v>329</v>
      </c>
      <c r="D2322" t="s">
        <v>163</v>
      </c>
      <c r="E2322" s="9">
        <v>4562342690043</v>
      </c>
      <c r="F2322">
        <v>0</v>
      </c>
      <c r="G2322">
        <v>0</v>
      </c>
      <c r="H2322" t="s">
        <v>21</v>
      </c>
      <c r="I2322" t="s">
        <v>19</v>
      </c>
      <c r="J2322" t="s">
        <v>329</v>
      </c>
      <c r="K2322">
        <v>26</v>
      </c>
      <c r="L2322">
        <v>17</v>
      </c>
      <c r="M2322">
        <v>0</v>
      </c>
      <c r="N2322">
        <v>0</v>
      </c>
    </row>
    <row r="2323" spans="1:14" x14ac:dyDescent="0.15">
      <c r="A2323" t="str">
        <f t="shared" si="38"/>
        <v>202001_329_4562342690067</v>
      </c>
      <c r="B2323">
        <v>202001</v>
      </c>
      <c r="C2323">
        <v>329</v>
      </c>
      <c r="D2323" t="s">
        <v>163</v>
      </c>
      <c r="E2323" s="9">
        <v>4562342690067</v>
      </c>
      <c r="F2323">
        <v>0</v>
      </c>
      <c r="G2323">
        <v>0</v>
      </c>
      <c r="H2323" t="s">
        <v>23</v>
      </c>
      <c r="I2323" t="s">
        <v>19</v>
      </c>
      <c r="J2323" t="s">
        <v>329</v>
      </c>
      <c r="K2323">
        <v>26</v>
      </c>
      <c r="L2323">
        <v>9</v>
      </c>
      <c r="M2323">
        <v>0</v>
      </c>
      <c r="N2323">
        <v>0</v>
      </c>
    </row>
    <row r="2324" spans="1:14" x14ac:dyDescent="0.15">
      <c r="A2324" t="str">
        <f t="shared" si="38"/>
        <v>202001_329_4562342690074</v>
      </c>
      <c r="B2324">
        <v>202001</v>
      </c>
      <c r="C2324">
        <v>329</v>
      </c>
      <c r="D2324" t="s">
        <v>163</v>
      </c>
      <c r="E2324" s="9">
        <v>4562342690074</v>
      </c>
      <c r="F2324">
        <v>0</v>
      </c>
      <c r="G2324">
        <v>0</v>
      </c>
      <c r="H2324" t="s">
        <v>24</v>
      </c>
      <c r="I2324" t="s">
        <v>19</v>
      </c>
      <c r="J2324" t="s">
        <v>329</v>
      </c>
      <c r="K2324">
        <v>9</v>
      </c>
      <c r="L2324">
        <v>23</v>
      </c>
      <c r="M2324">
        <v>0</v>
      </c>
      <c r="N2324">
        <v>0</v>
      </c>
    </row>
    <row r="2325" spans="1:14" x14ac:dyDescent="0.15">
      <c r="A2325" t="str">
        <f t="shared" si="38"/>
        <v>202001_329_4562342690081</v>
      </c>
      <c r="B2325">
        <v>202001</v>
      </c>
      <c r="C2325">
        <v>329</v>
      </c>
      <c r="D2325" t="s">
        <v>163</v>
      </c>
      <c r="E2325" s="9">
        <v>4562342690081</v>
      </c>
      <c r="F2325">
        <v>0</v>
      </c>
      <c r="G2325">
        <v>0</v>
      </c>
      <c r="H2325" t="s">
        <v>25</v>
      </c>
      <c r="I2325" t="s">
        <v>19</v>
      </c>
      <c r="J2325" t="s">
        <v>329</v>
      </c>
      <c r="K2325">
        <v>11</v>
      </c>
      <c r="L2325">
        <v>4</v>
      </c>
      <c r="M2325">
        <v>0</v>
      </c>
      <c r="N2325">
        <v>0</v>
      </c>
    </row>
    <row r="2326" spans="1:14" x14ac:dyDescent="0.15">
      <c r="A2326" t="str">
        <f t="shared" si="38"/>
        <v>202001_375_4562342690029</v>
      </c>
      <c r="B2326">
        <v>202001</v>
      </c>
      <c r="C2326">
        <v>375</v>
      </c>
      <c r="D2326" t="s">
        <v>169</v>
      </c>
      <c r="E2326" s="9">
        <v>4562342690029</v>
      </c>
      <c r="F2326">
        <v>0</v>
      </c>
      <c r="G2326">
        <v>0</v>
      </c>
      <c r="H2326" t="s">
        <v>18</v>
      </c>
      <c r="I2326" t="s">
        <v>19</v>
      </c>
      <c r="J2326" t="s">
        <v>329</v>
      </c>
      <c r="K2326">
        <v>23</v>
      </c>
      <c r="L2326">
        <v>5</v>
      </c>
      <c r="M2326">
        <v>0</v>
      </c>
      <c r="N2326">
        <v>0</v>
      </c>
    </row>
    <row r="2327" spans="1:14" x14ac:dyDescent="0.15">
      <c r="A2327" t="str">
        <f t="shared" si="38"/>
        <v>202001_375_4562342690036</v>
      </c>
      <c r="B2327">
        <v>202001</v>
      </c>
      <c r="C2327">
        <v>375</v>
      </c>
      <c r="D2327" t="s">
        <v>169</v>
      </c>
      <c r="E2327" s="9">
        <v>4562342690036</v>
      </c>
      <c r="F2327">
        <v>0</v>
      </c>
      <c r="G2327">
        <v>0</v>
      </c>
      <c r="H2327" t="s">
        <v>20</v>
      </c>
      <c r="I2327" t="s">
        <v>19</v>
      </c>
      <c r="J2327" t="s">
        <v>329</v>
      </c>
      <c r="K2327">
        <v>12</v>
      </c>
      <c r="L2327">
        <v>5</v>
      </c>
      <c r="M2327">
        <v>0</v>
      </c>
      <c r="N2327">
        <v>0</v>
      </c>
    </row>
    <row r="2328" spans="1:14" x14ac:dyDescent="0.15">
      <c r="A2328" t="str">
        <f t="shared" si="38"/>
        <v>202001_375_4562342690050</v>
      </c>
      <c r="B2328">
        <v>202001</v>
      </c>
      <c r="C2328">
        <v>375</v>
      </c>
      <c r="D2328" t="s">
        <v>169</v>
      </c>
      <c r="E2328" s="9">
        <v>4562342690050</v>
      </c>
      <c r="F2328">
        <v>0</v>
      </c>
      <c r="G2328">
        <v>0</v>
      </c>
      <c r="H2328" t="s">
        <v>22</v>
      </c>
      <c r="I2328" t="s">
        <v>19</v>
      </c>
      <c r="J2328" t="s">
        <v>329</v>
      </c>
      <c r="K2328">
        <v>10</v>
      </c>
      <c r="L2328">
        <v>6</v>
      </c>
      <c r="M2328">
        <v>0</v>
      </c>
      <c r="N2328">
        <v>0</v>
      </c>
    </row>
    <row r="2329" spans="1:14" x14ac:dyDescent="0.15">
      <c r="A2329" t="str">
        <f t="shared" ref="A2329:A2392" si="39">B2329&amp;"_"&amp;C2329&amp;"_"&amp;E2329</f>
        <v>202001_375_4562342690043</v>
      </c>
      <c r="B2329">
        <v>202001</v>
      </c>
      <c r="C2329">
        <v>375</v>
      </c>
      <c r="D2329" t="s">
        <v>169</v>
      </c>
      <c r="E2329" s="9">
        <v>4562342690043</v>
      </c>
      <c r="F2329">
        <v>0</v>
      </c>
      <c r="G2329">
        <v>0</v>
      </c>
      <c r="H2329" t="s">
        <v>21</v>
      </c>
      <c r="I2329" t="s">
        <v>19</v>
      </c>
      <c r="J2329" t="s">
        <v>329</v>
      </c>
      <c r="K2329">
        <v>29</v>
      </c>
      <c r="L2329">
        <v>12</v>
      </c>
      <c r="M2329">
        <v>0</v>
      </c>
      <c r="N2329">
        <v>0</v>
      </c>
    </row>
    <row r="2330" spans="1:14" x14ac:dyDescent="0.15">
      <c r="A2330" t="str">
        <f t="shared" si="39"/>
        <v>202001_375_4562342690067</v>
      </c>
      <c r="B2330">
        <v>202001</v>
      </c>
      <c r="C2330">
        <v>375</v>
      </c>
      <c r="D2330" t="s">
        <v>169</v>
      </c>
      <c r="E2330" s="9">
        <v>4562342690067</v>
      </c>
      <c r="F2330">
        <v>0</v>
      </c>
      <c r="G2330">
        <v>0</v>
      </c>
      <c r="H2330" t="s">
        <v>23</v>
      </c>
      <c r="I2330" t="s">
        <v>19</v>
      </c>
      <c r="J2330" t="s">
        <v>329</v>
      </c>
      <c r="K2330">
        <v>39</v>
      </c>
      <c r="L2330">
        <v>2</v>
      </c>
      <c r="M2330">
        <v>0</v>
      </c>
      <c r="N2330">
        <v>0</v>
      </c>
    </row>
    <row r="2331" spans="1:14" x14ac:dyDescent="0.15">
      <c r="A2331" t="str">
        <f t="shared" si="39"/>
        <v>202001_375_4562342690074</v>
      </c>
      <c r="B2331">
        <v>202001</v>
      </c>
      <c r="C2331">
        <v>375</v>
      </c>
      <c r="D2331" t="s">
        <v>169</v>
      </c>
      <c r="E2331" s="9">
        <v>4562342690074</v>
      </c>
      <c r="F2331">
        <v>0</v>
      </c>
      <c r="G2331">
        <v>0</v>
      </c>
      <c r="H2331" t="s">
        <v>24</v>
      </c>
      <c r="I2331" t="s">
        <v>19</v>
      </c>
      <c r="J2331" t="s">
        <v>329</v>
      </c>
      <c r="K2331">
        <v>23</v>
      </c>
      <c r="L2331">
        <v>9</v>
      </c>
      <c r="M2331">
        <v>0</v>
      </c>
      <c r="N2331">
        <v>0</v>
      </c>
    </row>
    <row r="2332" spans="1:14" x14ac:dyDescent="0.15">
      <c r="A2332" t="str">
        <f t="shared" si="39"/>
        <v>202001_375_4562342690081</v>
      </c>
      <c r="B2332">
        <v>202001</v>
      </c>
      <c r="C2332">
        <v>375</v>
      </c>
      <c r="D2332" t="s">
        <v>169</v>
      </c>
      <c r="E2332" s="9">
        <v>4562342690081</v>
      </c>
      <c r="F2332">
        <v>0</v>
      </c>
      <c r="G2332">
        <v>0</v>
      </c>
      <c r="H2332" t="s">
        <v>25</v>
      </c>
      <c r="I2332" t="s">
        <v>19</v>
      </c>
      <c r="J2332" t="s">
        <v>329</v>
      </c>
      <c r="K2332">
        <v>13</v>
      </c>
      <c r="L2332">
        <v>2</v>
      </c>
      <c r="M2332">
        <v>0</v>
      </c>
      <c r="N2332">
        <v>0</v>
      </c>
    </row>
    <row r="2333" spans="1:14" x14ac:dyDescent="0.15">
      <c r="A2333" t="str">
        <f t="shared" si="39"/>
        <v>202001_377_4562342690029</v>
      </c>
      <c r="B2333">
        <v>202001</v>
      </c>
      <c r="C2333">
        <v>377</v>
      </c>
      <c r="D2333" t="s">
        <v>170</v>
      </c>
      <c r="E2333" s="9">
        <v>4562342690029</v>
      </c>
      <c r="F2333">
        <v>0</v>
      </c>
      <c r="G2333">
        <v>0</v>
      </c>
      <c r="H2333" t="s">
        <v>18</v>
      </c>
      <c r="I2333" t="s">
        <v>19</v>
      </c>
      <c r="J2333" t="s">
        <v>329</v>
      </c>
      <c r="K2333">
        <v>20</v>
      </c>
      <c r="L2333">
        <v>19</v>
      </c>
      <c r="M2333">
        <v>0</v>
      </c>
      <c r="N2333">
        <v>0</v>
      </c>
    </row>
    <row r="2334" spans="1:14" x14ac:dyDescent="0.15">
      <c r="A2334" t="str">
        <f t="shared" si="39"/>
        <v>202001_377_4562342690036</v>
      </c>
      <c r="B2334">
        <v>202001</v>
      </c>
      <c r="C2334">
        <v>377</v>
      </c>
      <c r="D2334" t="s">
        <v>170</v>
      </c>
      <c r="E2334" s="9">
        <v>4562342690036</v>
      </c>
      <c r="F2334">
        <v>0</v>
      </c>
      <c r="G2334">
        <v>0</v>
      </c>
      <c r="H2334" t="s">
        <v>20</v>
      </c>
      <c r="I2334" t="s">
        <v>19</v>
      </c>
      <c r="J2334" t="s">
        <v>329</v>
      </c>
      <c r="K2334">
        <v>10</v>
      </c>
      <c r="L2334">
        <v>8</v>
      </c>
      <c r="M2334">
        <v>0</v>
      </c>
      <c r="N2334">
        <v>0</v>
      </c>
    </row>
    <row r="2335" spans="1:14" x14ac:dyDescent="0.15">
      <c r="A2335" t="str">
        <f t="shared" si="39"/>
        <v>202001_377_4562342690050</v>
      </c>
      <c r="B2335">
        <v>202001</v>
      </c>
      <c r="C2335">
        <v>377</v>
      </c>
      <c r="D2335" t="s">
        <v>170</v>
      </c>
      <c r="E2335" s="9">
        <v>4562342690050</v>
      </c>
      <c r="F2335">
        <v>0</v>
      </c>
      <c r="G2335">
        <v>0</v>
      </c>
      <c r="H2335" t="s">
        <v>22</v>
      </c>
      <c r="I2335" t="s">
        <v>19</v>
      </c>
      <c r="J2335" t="s">
        <v>329</v>
      </c>
      <c r="K2335">
        <v>16</v>
      </c>
      <c r="L2335">
        <v>1</v>
      </c>
      <c r="M2335">
        <v>0</v>
      </c>
      <c r="N2335">
        <v>0</v>
      </c>
    </row>
    <row r="2336" spans="1:14" x14ac:dyDescent="0.15">
      <c r="A2336" t="str">
        <f t="shared" si="39"/>
        <v>202001_377_4562342690043</v>
      </c>
      <c r="B2336">
        <v>202001</v>
      </c>
      <c r="C2336">
        <v>377</v>
      </c>
      <c r="D2336" t="s">
        <v>170</v>
      </c>
      <c r="E2336" s="9">
        <v>4562342690043</v>
      </c>
      <c r="F2336">
        <v>0</v>
      </c>
      <c r="G2336">
        <v>0</v>
      </c>
      <c r="H2336" t="s">
        <v>21</v>
      </c>
      <c r="I2336" t="s">
        <v>19</v>
      </c>
      <c r="J2336" t="s">
        <v>329</v>
      </c>
      <c r="K2336">
        <v>20</v>
      </c>
      <c r="L2336">
        <v>20</v>
      </c>
      <c r="M2336">
        <v>0</v>
      </c>
      <c r="N2336">
        <v>0</v>
      </c>
    </row>
    <row r="2337" spans="1:14" x14ac:dyDescent="0.15">
      <c r="A2337" t="str">
        <f t="shared" si="39"/>
        <v>202001_377_4562342690067</v>
      </c>
      <c r="B2337">
        <v>202001</v>
      </c>
      <c r="C2337">
        <v>377</v>
      </c>
      <c r="D2337" t="s">
        <v>170</v>
      </c>
      <c r="E2337" s="9">
        <v>4562342690067</v>
      </c>
      <c r="F2337">
        <v>0</v>
      </c>
      <c r="G2337">
        <v>0</v>
      </c>
      <c r="H2337" t="s">
        <v>23</v>
      </c>
      <c r="I2337" t="s">
        <v>19</v>
      </c>
      <c r="J2337" t="s">
        <v>329</v>
      </c>
      <c r="K2337">
        <v>36</v>
      </c>
      <c r="L2337">
        <v>11</v>
      </c>
      <c r="M2337">
        <v>0</v>
      </c>
      <c r="N2337">
        <v>0</v>
      </c>
    </row>
    <row r="2338" spans="1:14" x14ac:dyDescent="0.15">
      <c r="A2338" t="str">
        <f t="shared" si="39"/>
        <v>202001_377_4562342690074</v>
      </c>
      <c r="B2338">
        <v>202001</v>
      </c>
      <c r="C2338">
        <v>377</v>
      </c>
      <c r="D2338" t="s">
        <v>170</v>
      </c>
      <c r="E2338" s="9">
        <v>4562342690074</v>
      </c>
      <c r="F2338">
        <v>0</v>
      </c>
      <c r="G2338">
        <v>0</v>
      </c>
      <c r="H2338" t="s">
        <v>24</v>
      </c>
      <c r="I2338" t="s">
        <v>19</v>
      </c>
      <c r="J2338" t="s">
        <v>329</v>
      </c>
      <c r="K2338">
        <v>21</v>
      </c>
      <c r="L2338">
        <v>19</v>
      </c>
      <c r="M2338">
        <v>0</v>
      </c>
      <c r="N2338">
        <v>0</v>
      </c>
    </row>
    <row r="2339" spans="1:14" x14ac:dyDescent="0.15">
      <c r="A2339" t="str">
        <f t="shared" si="39"/>
        <v>202001_377_4562342690081</v>
      </c>
      <c r="B2339">
        <v>202001</v>
      </c>
      <c r="C2339">
        <v>377</v>
      </c>
      <c r="D2339" t="s">
        <v>170</v>
      </c>
      <c r="E2339" s="9">
        <v>4562342690081</v>
      </c>
      <c r="F2339">
        <v>0</v>
      </c>
      <c r="G2339">
        <v>0</v>
      </c>
      <c r="H2339" t="s">
        <v>25</v>
      </c>
      <c r="I2339" t="s">
        <v>19</v>
      </c>
      <c r="J2339" t="s">
        <v>329</v>
      </c>
      <c r="K2339">
        <v>18</v>
      </c>
      <c r="L2339">
        <v>1</v>
      </c>
      <c r="M2339">
        <v>0</v>
      </c>
      <c r="N2339">
        <v>0</v>
      </c>
    </row>
    <row r="2340" spans="1:14" x14ac:dyDescent="0.15">
      <c r="A2340" t="str">
        <f t="shared" si="39"/>
        <v>202001_40_4562342690029</v>
      </c>
      <c r="B2340">
        <v>202001</v>
      </c>
      <c r="C2340">
        <v>40</v>
      </c>
      <c r="D2340" t="s">
        <v>139</v>
      </c>
      <c r="E2340" s="9">
        <v>4562342690029</v>
      </c>
      <c r="F2340">
        <v>0</v>
      </c>
      <c r="G2340">
        <v>0</v>
      </c>
      <c r="H2340" t="s">
        <v>18</v>
      </c>
      <c r="I2340" t="s">
        <v>19</v>
      </c>
      <c r="J2340" t="s">
        <v>329</v>
      </c>
      <c r="K2340">
        <v>18</v>
      </c>
      <c r="L2340">
        <v>0</v>
      </c>
      <c r="M2340">
        <v>0</v>
      </c>
      <c r="N2340">
        <v>0</v>
      </c>
    </row>
    <row r="2341" spans="1:14" x14ac:dyDescent="0.15">
      <c r="A2341" t="str">
        <f t="shared" si="39"/>
        <v>202001_40_4562342690036</v>
      </c>
      <c r="B2341">
        <v>202001</v>
      </c>
      <c r="C2341">
        <v>40</v>
      </c>
      <c r="D2341" t="s">
        <v>139</v>
      </c>
      <c r="E2341" s="9">
        <v>4562342690036</v>
      </c>
      <c r="F2341">
        <v>0</v>
      </c>
      <c r="G2341">
        <v>0</v>
      </c>
      <c r="H2341" t="s">
        <v>20</v>
      </c>
      <c r="I2341" t="s">
        <v>19</v>
      </c>
      <c r="J2341" t="s">
        <v>329</v>
      </c>
      <c r="K2341">
        <v>7</v>
      </c>
      <c r="L2341">
        <v>1</v>
      </c>
      <c r="M2341">
        <v>0</v>
      </c>
      <c r="N2341">
        <v>0</v>
      </c>
    </row>
    <row r="2342" spans="1:14" x14ac:dyDescent="0.15">
      <c r="A2342" t="str">
        <f t="shared" si="39"/>
        <v>202001_40_4562342690050</v>
      </c>
      <c r="B2342">
        <v>202001</v>
      </c>
      <c r="C2342">
        <v>40</v>
      </c>
      <c r="D2342" t="s">
        <v>139</v>
      </c>
      <c r="E2342" s="9">
        <v>4562342690050</v>
      </c>
      <c r="F2342">
        <v>0</v>
      </c>
      <c r="G2342">
        <v>0</v>
      </c>
      <c r="H2342" t="s">
        <v>22</v>
      </c>
      <c r="I2342" t="s">
        <v>19</v>
      </c>
      <c r="J2342" t="s">
        <v>329</v>
      </c>
      <c r="K2342">
        <v>9</v>
      </c>
      <c r="L2342">
        <v>3</v>
      </c>
      <c r="M2342">
        <v>0</v>
      </c>
      <c r="N2342">
        <v>0</v>
      </c>
    </row>
    <row r="2343" spans="1:14" x14ac:dyDescent="0.15">
      <c r="A2343" t="str">
        <f t="shared" si="39"/>
        <v>202001_40_4562342690043</v>
      </c>
      <c r="B2343">
        <v>202001</v>
      </c>
      <c r="C2343">
        <v>40</v>
      </c>
      <c r="D2343" t="s">
        <v>139</v>
      </c>
      <c r="E2343" s="9">
        <v>4562342690043</v>
      </c>
      <c r="F2343">
        <v>0</v>
      </c>
      <c r="G2343">
        <v>0</v>
      </c>
      <c r="H2343" t="s">
        <v>21</v>
      </c>
      <c r="I2343" t="s">
        <v>19</v>
      </c>
      <c r="J2343" t="s">
        <v>329</v>
      </c>
      <c r="K2343">
        <v>16</v>
      </c>
      <c r="L2343">
        <v>3</v>
      </c>
      <c r="M2343">
        <v>0</v>
      </c>
      <c r="N2343">
        <v>0</v>
      </c>
    </row>
    <row r="2344" spans="1:14" x14ac:dyDescent="0.15">
      <c r="A2344" t="str">
        <f t="shared" si="39"/>
        <v>202001_40_4562342690067</v>
      </c>
      <c r="B2344">
        <v>202001</v>
      </c>
      <c r="C2344">
        <v>40</v>
      </c>
      <c r="D2344" t="s">
        <v>139</v>
      </c>
      <c r="E2344" s="9">
        <v>4562342690067</v>
      </c>
      <c r="F2344">
        <v>0</v>
      </c>
      <c r="G2344">
        <v>0</v>
      </c>
      <c r="H2344" t="s">
        <v>23</v>
      </c>
      <c r="I2344" t="s">
        <v>19</v>
      </c>
      <c r="J2344" t="s">
        <v>329</v>
      </c>
      <c r="K2344">
        <v>29</v>
      </c>
      <c r="L2344">
        <v>3</v>
      </c>
      <c r="M2344">
        <v>0</v>
      </c>
      <c r="N2344">
        <v>0</v>
      </c>
    </row>
    <row r="2345" spans="1:14" x14ac:dyDescent="0.15">
      <c r="A2345" t="str">
        <f t="shared" si="39"/>
        <v>202001_40_4562342690074</v>
      </c>
      <c r="B2345">
        <v>202001</v>
      </c>
      <c r="C2345">
        <v>40</v>
      </c>
      <c r="D2345" t="s">
        <v>139</v>
      </c>
      <c r="E2345" s="9">
        <v>4562342690074</v>
      </c>
      <c r="F2345">
        <v>0</v>
      </c>
      <c r="G2345">
        <v>0</v>
      </c>
      <c r="H2345" t="s">
        <v>24</v>
      </c>
      <c r="I2345" t="s">
        <v>19</v>
      </c>
      <c r="J2345" t="s">
        <v>329</v>
      </c>
      <c r="K2345">
        <v>12</v>
      </c>
      <c r="L2345">
        <v>6</v>
      </c>
      <c r="M2345">
        <v>0</v>
      </c>
      <c r="N2345">
        <v>0</v>
      </c>
    </row>
    <row r="2346" spans="1:14" x14ac:dyDescent="0.15">
      <c r="A2346" t="str">
        <f t="shared" si="39"/>
        <v>202001_40_4562342690081</v>
      </c>
      <c r="B2346">
        <v>202001</v>
      </c>
      <c r="C2346">
        <v>40</v>
      </c>
      <c r="D2346" t="s">
        <v>139</v>
      </c>
      <c r="E2346" s="9">
        <v>4562342690081</v>
      </c>
      <c r="F2346">
        <v>0</v>
      </c>
      <c r="G2346">
        <v>0</v>
      </c>
      <c r="H2346" t="s">
        <v>25</v>
      </c>
      <c r="I2346" t="s">
        <v>19</v>
      </c>
      <c r="J2346" t="s">
        <v>329</v>
      </c>
      <c r="K2346">
        <v>5</v>
      </c>
      <c r="L2346">
        <v>6</v>
      </c>
      <c r="M2346">
        <v>0</v>
      </c>
      <c r="N2346">
        <v>0</v>
      </c>
    </row>
    <row r="2347" spans="1:14" x14ac:dyDescent="0.15">
      <c r="A2347" t="str">
        <f t="shared" si="39"/>
        <v>202001_68_4562342690029</v>
      </c>
      <c r="B2347">
        <v>202001</v>
      </c>
      <c r="C2347">
        <v>68</v>
      </c>
      <c r="D2347" t="s">
        <v>141</v>
      </c>
      <c r="E2347" s="9">
        <v>4562342690029</v>
      </c>
      <c r="F2347">
        <v>0</v>
      </c>
      <c r="G2347">
        <v>0</v>
      </c>
      <c r="H2347" t="s">
        <v>18</v>
      </c>
      <c r="I2347" t="s">
        <v>19</v>
      </c>
      <c r="J2347" t="s">
        <v>329</v>
      </c>
      <c r="K2347">
        <v>22</v>
      </c>
      <c r="L2347">
        <v>2</v>
      </c>
      <c r="M2347">
        <v>0</v>
      </c>
      <c r="N2347">
        <v>0</v>
      </c>
    </row>
    <row r="2348" spans="1:14" x14ac:dyDescent="0.15">
      <c r="A2348" t="str">
        <f t="shared" si="39"/>
        <v>202001_68_4562342690036</v>
      </c>
      <c r="B2348">
        <v>202001</v>
      </c>
      <c r="C2348">
        <v>68</v>
      </c>
      <c r="D2348" t="s">
        <v>141</v>
      </c>
      <c r="E2348" s="9">
        <v>4562342690036</v>
      </c>
      <c r="F2348">
        <v>0</v>
      </c>
      <c r="G2348">
        <v>0</v>
      </c>
      <c r="H2348" t="s">
        <v>20</v>
      </c>
      <c r="I2348" t="s">
        <v>19</v>
      </c>
      <c r="J2348" t="s">
        <v>329</v>
      </c>
      <c r="K2348">
        <v>15</v>
      </c>
      <c r="L2348">
        <v>1</v>
      </c>
      <c r="M2348">
        <v>0</v>
      </c>
      <c r="N2348">
        <v>0</v>
      </c>
    </row>
    <row r="2349" spans="1:14" x14ac:dyDescent="0.15">
      <c r="A2349" t="str">
        <f t="shared" si="39"/>
        <v>202001_68_4562342690050</v>
      </c>
      <c r="B2349">
        <v>202001</v>
      </c>
      <c r="C2349">
        <v>68</v>
      </c>
      <c r="D2349" t="s">
        <v>141</v>
      </c>
      <c r="E2349" s="9">
        <v>4562342690050</v>
      </c>
      <c r="F2349">
        <v>0</v>
      </c>
      <c r="G2349">
        <v>0</v>
      </c>
      <c r="H2349" t="s">
        <v>22</v>
      </c>
      <c r="I2349" t="s">
        <v>19</v>
      </c>
      <c r="J2349" t="s">
        <v>329</v>
      </c>
      <c r="K2349">
        <v>8</v>
      </c>
      <c r="L2349">
        <v>4</v>
      </c>
      <c r="M2349">
        <v>0</v>
      </c>
      <c r="N2349">
        <v>0</v>
      </c>
    </row>
    <row r="2350" spans="1:14" x14ac:dyDescent="0.15">
      <c r="A2350" t="str">
        <f t="shared" si="39"/>
        <v>202001_68_4562342690043</v>
      </c>
      <c r="B2350">
        <v>202001</v>
      </c>
      <c r="C2350">
        <v>68</v>
      </c>
      <c r="D2350" t="s">
        <v>141</v>
      </c>
      <c r="E2350" s="9">
        <v>4562342690043</v>
      </c>
      <c r="F2350">
        <v>0</v>
      </c>
      <c r="G2350">
        <v>0</v>
      </c>
      <c r="H2350" t="s">
        <v>21</v>
      </c>
      <c r="I2350" t="s">
        <v>19</v>
      </c>
      <c r="J2350" t="s">
        <v>329</v>
      </c>
      <c r="K2350">
        <v>31</v>
      </c>
      <c r="L2350">
        <v>6</v>
      </c>
      <c r="M2350">
        <v>0</v>
      </c>
      <c r="N2350">
        <v>0</v>
      </c>
    </row>
    <row r="2351" spans="1:14" x14ac:dyDescent="0.15">
      <c r="A2351" t="str">
        <f t="shared" si="39"/>
        <v>202001_68_4562342690067</v>
      </c>
      <c r="B2351">
        <v>202001</v>
      </c>
      <c r="C2351">
        <v>68</v>
      </c>
      <c r="D2351" t="s">
        <v>141</v>
      </c>
      <c r="E2351" s="9">
        <v>4562342690067</v>
      </c>
      <c r="F2351">
        <v>0</v>
      </c>
      <c r="G2351">
        <v>0</v>
      </c>
      <c r="H2351" t="s">
        <v>23</v>
      </c>
      <c r="I2351" t="s">
        <v>19</v>
      </c>
      <c r="J2351" t="s">
        <v>329</v>
      </c>
      <c r="K2351">
        <v>39</v>
      </c>
      <c r="L2351">
        <v>2</v>
      </c>
      <c r="M2351">
        <v>0</v>
      </c>
      <c r="N2351">
        <v>0</v>
      </c>
    </row>
    <row r="2352" spans="1:14" x14ac:dyDescent="0.15">
      <c r="A2352" t="str">
        <f t="shared" si="39"/>
        <v>202001_68_4562342690074</v>
      </c>
      <c r="B2352">
        <v>202001</v>
      </c>
      <c r="C2352">
        <v>68</v>
      </c>
      <c r="D2352" t="s">
        <v>141</v>
      </c>
      <c r="E2352" s="9">
        <v>4562342690074</v>
      </c>
      <c r="F2352">
        <v>0</v>
      </c>
      <c r="G2352">
        <v>0</v>
      </c>
      <c r="H2352" t="s">
        <v>24</v>
      </c>
      <c r="I2352" t="s">
        <v>19</v>
      </c>
      <c r="J2352" t="s">
        <v>329</v>
      </c>
      <c r="K2352">
        <v>34</v>
      </c>
      <c r="L2352">
        <v>4</v>
      </c>
      <c r="M2352">
        <v>0</v>
      </c>
      <c r="N2352">
        <v>0</v>
      </c>
    </row>
    <row r="2353" spans="1:14" x14ac:dyDescent="0.15">
      <c r="A2353" t="str">
        <f t="shared" si="39"/>
        <v>202001_68_4562342690081</v>
      </c>
      <c r="B2353">
        <v>202001</v>
      </c>
      <c r="C2353">
        <v>68</v>
      </c>
      <c r="D2353" t="s">
        <v>141</v>
      </c>
      <c r="E2353" s="9">
        <v>4562342690081</v>
      </c>
      <c r="F2353">
        <v>0</v>
      </c>
      <c r="G2353">
        <v>0</v>
      </c>
      <c r="H2353" t="s">
        <v>25</v>
      </c>
      <c r="I2353" t="s">
        <v>19</v>
      </c>
      <c r="J2353" t="s">
        <v>329</v>
      </c>
      <c r="K2353">
        <v>12</v>
      </c>
      <c r="L2353">
        <v>1</v>
      </c>
      <c r="M2353">
        <v>0</v>
      </c>
      <c r="N2353">
        <v>0</v>
      </c>
    </row>
    <row r="2354" spans="1:14" x14ac:dyDescent="0.15">
      <c r="A2354" t="str">
        <f t="shared" si="39"/>
        <v>202001_72_4562342690029</v>
      </c>
      <c r="B2354">
        <v>202001</v>
      </c>
      <c r="C2354">
        <v>72</v>
      </c>
      <c r="D2354" t="s">
        <v>142</v>
      </c>
      <c r="E2354" s="9">
        <v>4562342690029</v>
      </c>
      <c r="F2354">
        <v>0</v>
      </c>
      <c r="G2354">
        <v>0</v>
      </c>
      <c r="H2354" t="s">
        <v>18</v>
      </c>
      <c r="I2354" t="s">
        <v>19</v>
      </c>
      <c r="J2354" t="s">
        <v>329</v>
      </c>
      <c r="K2354">
        <v>31</v>
      </c>
      <c r="L2354">
        <v>3</v>
      </c>
      <c r="M2354">
        <v>0</v>
      </c>
      <c r="N2354">
        <v>0</v>
      </c>
    </row>
    <row r="2355" spans="1:14" x14ac:dyDescent="0.15">
      <c r="A2355" t="str">
        <f t="shared" si="39"/>
        <v>202001_72_4562342690036</v>
      </c>
      <c r="B2355">
        <v>202001</v>
      </c>
      <c r="C2355">
        <v>72</v>
      </c>
      <c r="D2355" t="s">
        <v>142</v>
      </c>
      <c r="E2355" s="9">
        <v>4562342690036</v>
      </c>
      <c r="F2355">
        <v>0</v>
      </c>
      <c r="G2355">
        <v>0</v>
      </c>
      <c r="H2355" t="s">
        <v>20</v>
      </c>
      <c r="I2355" t="s">
        <v>19</v>
      </c>
      <c r="J2355" t="s">
        <v>329</v>
      </c>
      <c r="K2355">
        <v>13</v>
      </c>
      <c r="L2355">
        <v>0</v>
      </c>
      <c r="M2355">
        <v>0</v>
      </c>
      <c r="N2355">
        <v>0</v>
      </c>
    </row>
    <row r="2356" spans="1:14" x14ac:dyDescent="0.15">
      <c r="A2356" t="str">
        <f t="shared" si="39"/>
        <v>202001_72_4562342690050</v>
      </c>
      <c r="B2356">
        <v>202001</v>
      </c>
      <c r="C2356">
        <v>72</v>
      </c>
      <c r="D2356" t="s">
        <v>142</v>
      </c>
      <c r="E2356" s="9">
        <v>4562342690050</v>
      </c>
      <c r="F2356">
        <v>0</v>
      </c>
      <c r="G2356">
        <v>0</v>
      </c>
      <c r="H2356" t="s">
        <v>22</v>
      </c>
      <c r="I2356" t="s">
        <v>19</v>
      </c>
      <c r="J2356" t="s">
        <v>329</v>
      </c>
      <c r="K2356">
        <v>18</v>
      </c>
      <c r="L2356">
        <v>0</v>
      </c>
      <c r="M2356">
        <v>0</v>
      </c>
      <c r="N2356">
        <v>0</v>
      </c>
    </row>
    <row r="2357" spans="1:14" x14ac:dyDescent="0.15">
      <c r="A2357" t="str">
        <f t="shared" si="39"/>
        <v>202001_72_4562342690043</v>
      </c>
      <c r="B2357">
        <v>202001</v>
      </c>
      <c r="C2357">
        <v>72</v>
      </c>
      <c r="D2357" t="s">
        <v>142</v>
      </c>
      <c r="E2357" s="9">
        <v>4562342690043</v>
      </c>
      <c r="F2357">
        <v>0</v>
      </c>
      <c r="G2357">
        <v>0</v>
      </c>
      <c r="H2357" t="s">
        <v>21</v>
      </c>
      <c r="I2357" t="s">
        <v>19</v>
      </c>
      <c r="J2357" t="s">
        <v>329</v>
      </c>
      <c r="K2357">
        <v>30</v>
      </c>
      <c r="L2357">
        <v>9</v>
      </c>
      <c r="M2357">
        <v>0</v>
      </c>
      <c r="N2357">
        <v>0</v>
      </c>
    </row>
    <row r="2358" spans="1:14" x14ac:dyDescent="0.15">
      <c r="A2358" t="str">
        <f t="shared" si="39"/>
        <v>202001_72_4562342690067</v>
      </c>
      <c r="B2358">
        <v>202001</v>
      </c>
      <c r="C2358">
        <v>72</v>
      </c>
      <c r="D2358" t="s">
        <v>142</v>
      </c>
      <c r="E2358" s="9">
        <v>4562342690067</v>
      </c>
      <c r="F2358">
        <v>0</v>
      </c>
      <c r="G2358">
        <v>0</v>
      </c>
      <c r="H2358" t="s">
        <v>23</v>
      </c>
      <c r="I2358" t="s">
        <v>19</v>
      </c>
      <c r="J2358" t="s">
        <v>329</v>
      </c>
      <c r="K2358">
        <v>40</v>
      </c>
      <c r="L2358">
        <v>1</v>
      </c>
      <c r="M2358">
        <v>0</v>
      </c>
      <c r="N2358">
        <v>0</v>
      </c>
    </row>
    <row r="2359" spans="1:14" x14ac:dyDescent="0.15">
      <c r="A2359" t="str">
        <f t="shared" si="39"/>
        <v>202001_72_4562342690074</v>
      </c>
      <c r="B2359">
        <v>202001</v>
      </c>
      <c r="C2359">
        <v>72</v>
      </c>
      <c r="D2359" t="s">
        <v>142</v>
      </c>
      <c r="E2359" s="9">
        <v>4562342690074</v>
      </c>
      <c r="F2359">
        <v>0</v>
      </c>
      <c r="G2359">
        <v>0</v>
      </c>
      <c r="H2359" t="s">
        <v>24</v>
      </c>
      <c r="I2359" t="s">
        <v>19</v>
      </c>
      <c r="J2359" t="s">
        <v>329</v>
      </c>
      <c r="K2359">
        <v>40</v>
      </c>
      <c r="L2359">
        <v>9</v>
      </c>
      <c r="M2359">
        <v>0</v>
      </c>
      <c r="N2359">
        <v>0</v>
      </c>
    </row>
    <row r="2360" spans="1:14" x14ac:dyDescent="0.15">
      <c r="A2360" t="str">
        <f t="shared" si="39"/>
        <v>202001_72_4562342690081</v>
      </c>
      <c r="B2360">
        <v>202001</v>
      </c>
      <c r="C2360">
        <v>72</v>
      </c>
      <c r="D2360" t="s">
        <v>142</v>
      </c>
      <c r="E2360" s="9">
        <v>4562342690081</v>
      </c>
      <c r="F2360">
        <v>0</v>
      </c>
      <c r="G2360">
        <v>0</v>
      </c>
      <c r="H2360" t="s">
        <v>25</v>
      </c>
      <c r="I2360" t="s">
        <v>19</v>
      </c>
      <c r="J2360" t="s">
        <v>329</v>
      </c>
      <c r="K2360">
        <v>16</v>
      </c>
      <c r="L2360">
        <v>3</v>
      </c>
      <c r="M2360">
        <v>0</v>
      </c>
      <c r="N2360">
        <v>0</v>
      </c>
    </row>
    <row r="2361" spans="1:14" x14ac:dyDescent="0.15">
      <c r="A2361" t="str">
        <f t="shared" si="39"/>
        <v>202001_456_4562342690029</v>
      </c>
      <c r="B2361">
        <v>202001</v>
      </c>
      <c r="C2361">
        <v>456</v>
      </c>
      <c r="D2361" t="s">
        <v>177</v>
      </c>
      <c r="E2361" s="9">
        <v>4562342690029</v>
      </c>
      <c r="F2361">
        <v>0</v>
      </c>
      <c r="G2361">
        <v>0</v>
      </c>
      <c r="H2361" t="s">
        <v>18</v>
      </c>
      <c r="I2361" t="s">
        <v>19</v>
      </c>
      <c r="J2361" t="s">
        <v>329</v>
      </c>
      <c r="K2361">
        <v>20</v>
      </c>
      <c r="L2361">
        <v>2</v>
      </c>
      <c r="M2361">
        <v>0</v>
      </c>
      <c r="N2361">
        <v>0</v>
      </c>
    </row>
    <row r="2362" spans="1:14" x14ac:dyDescent="0.15">
      <c r="A2362" t="str">
        <f t="shared" si="39"/>
        <v>202001_456_4562342690036</v>
      </c>
      <c r="B2362">
        <v>202001</v>
      </c>
      <c r="C2362">
        <v>456</v>
      </c>
      <c r="D2362" t="s">
        <v>177</v>
      </c>
      <c r="E2362" s="9">
        <v>4562342690036</v>
      </c>
      <c r="F2362">
        <v>0</v>
      </c>
      <c r="G2362">
        <v>0</v>
      </c>
      <c r="H2362" t="s">
        <v>20</v>
      </c>
      <c r="I2362" t="s">
        <v>19</v>
      </c>
      <c r="J2362" t="s">
        <v>329</v>
      </c>
      <c r="K2362">
        <v>9</v>
      </c>
      <c r="L2362">
        <v>0</v>
      </c>
      <c r="M2362">
        <v>0</v>
      </c>
      <c r="N2362">
        <v>0</v>
      </c>
    </row>
    <row r="2363" spans="1:14" x14ac:dyDescent="0.15">
      <c r="A2363" t="str">
        <f t="shared" si="39"/>
        <v>202001_456_4562342690050</v>
      </c>
      <c r="B2363">
        <v>202001</v>
      </c>
      <c r="C2363">
        <v>456</v>
      </c>
      <c r="D2363" t="s">
        <v>177</v>
      </c>
      <c r="E2363" s="9">
        <v>4562342690050</v>
      </c>
      <c r="F2363">
        <v>0</v>
      </c>
      <c r="G2363">
        <v>0</v>
      </c>
      <c r="H2363" t="s">
        <v>22</v>
      </c>
      <c r="I2363" t="s">
        <v>19</v>
      </c>
      <c r="J2363" t="s">
        <v>329</v>
      </c>
      <c r="K2363">
        <v>0</v>
      </c>
      <c r="L2363">
        <v>0</v>
      </c>
      <c r="M2363">
        <v>0</v>
      </c>
      <c r="N2363">
        <v>0</v>
      </c>
    </row>
    <row r="2364" spans="1:14" x14ac:dyDescent="0.15">
      <c r="A2364" t="str">
        <f t="shared" si="39"/>
        <v>202001_456_4562342690043</v>
      </c>
      <c r="B2364">
        <v>202001</v>
      </c>
      <c r="C2364">
        <v>456</v>
      </c>
      <c r="D2364" t="s">
        <v>177</v>
      </c>
      <c r="E2364" s="9">
        <v>4562342690043</v>
      </c>
      <c r="F2364">
        <v>0</v>
      </c>
      <c r="G2364">
        <v>0</v>
      </c>
      <c r="H2364" t="s">
        <v>21</v>
      </c>
      <c r="I2364" t="s">
        <v>19</v>
      </c>
      <c r="J2364" t="s">
        <v>329</v>
      </c>
      <c r="K2364">
        <v>24</v>
      </c>
      <c r="L2364">
        <v>2</v>
      </c>
      <c r="M2364">
        <v>0</v>
      </c>
      <c r="N2364">
        <v>0</v>
      </c>
    </row>
    <row r="2365" spans="1:14" x14ac:dyDescent="0.15">
      <c r="A2365" t="str">
        <f t="shared" si="39"/>
        <v>202001_456_4562342690067</v>
      </c>
      <c r="B2365">
        <v>202001</v>
      </c>
      <c r="C2365">
        <v>456</v>
      </c>
      <c r="D2365" t="s">
        <v>177</v>
      </c>
      <c r="E2365" s="9">
        <v>4562342690067</v>
      </c>
      <c r="F2365">
        <v>0</v>
      </c>
      <c r="G2365">
        <v>0</v>
      </c>
      <c r="H2365" t="s">
        <v>23</v>
      </c>
      <c r="I2365" t="s">
        <v>19</v>
      </c>
      <c r="J2365" t="s">
        <v>329</v>
      </c>
      <c r="K2365">
        <v>28</v>
      </c>
      <c r="L2365">
        <v>0</v>
      </c>
      <c r="M2365">
        <v>0</v>
      </c>
      <c r="N2365">
        <v>0</v>
      </c>
    </row>
    <row r="2366" spans="1:14" x14ac:dyDescent="0.15">
      <c r="A2366" t="str">
        <f t="shared" si="39"/>
        <v>202001_456_4562342690074</v>
      </c>
      <c r="B2366">
        <v>202001</v>
      </c>
      <c r="C2366">
        <v>456</v>
      </c>
      <c r="D2366" t="s">
        <v>177</v>
      </c>
      <c r="E2366" s="9">
        <v>4562342690074</v>
      </c>
      <c r="F2366">
        <v>0</v>
      </c>
      <c r="G2366">
        <v>0</v>
      </c>
      <c r="H2366" t="s">
        <v>24</v>
      </c>
      <c r="I2366" t="s">
        <v>19</v>
      </c>
      <c r="J2366" t="s">
        <v>329</v>
      </c>
      <c r="K2366">
        <v>24</v>
      </c>
      <c r="L2366">
        <v>1</v>
      </c>
      <c r="M2366">
        <v>0</v>
      </c>
      <c r="N2366">
        <v>0</v>
      </c>
    </row>
    <row r="2367" spans="1:14" x14ac:dyDescent="0.15">
      <c r="A2367" t="str">
        <f t="shared" si="39"/>
        <v>202001_456_4562342690081</v>
      </c>
      <c r="B2367">
        <v>202001</v>
      </c>
      <c r="C2367">
        <v>456</v>
      </c>
      <c r="D2367" t="s">
        <v>177</v>
      </c>
      <c r="E2367" s="9">
        <v>4562342690081</v>
      </c>
      <c r="F2367">
        <v>0</v>
      </c>
      <c r="G2367">
        <v>0</v>
      </c>
      <c r="H2367" t="s">
        <v>25</v>
      </c>
      <c r="I2367" t="s">
        <v>19</v>
      </c>
      <c r="J2367" t="s">
        <v>329</v>
      </c>
      <c r="K2367">
        <v>9</v>
      </c>
      <c r="L2367">
        <v>0</v>
      </c>
      <c r="M2367">
        <v>0</v>
      </c>
      <c r="N2367">
        <v>0</v>
      </c>
    </row>
    <row r="2368" spans="1:14" x14ac:dyDescent="0.15">
      <c r="A2368" t="str">
        <f t="shared" si="39"/>
        <v>202001_319_4562342690029</v>
      </c>
      <c r="B2368">
        <v>202001</v>
      </c>
      <c r="C2368">
        <v>319</v>
      </c>
      <c r="D2368" t="s">
        <v>161</v>
      </c>
      <c r="E2368" s="9">
        <v>4562342690029</v>
      </c>
      <c r="F2368">
        <v>0</v>
      </c>
      <c r="G2368">
        <v>0</v>
      </c>
      <c r="H2368" t="s">
        <v>18</v>
      </c>
      <c r="I2368" t="s">
        <v>19</v>
      </c>
      <c r="J2368" t="s">
        <v>329</v>
      </c>
      <c r="K2368">
        <v>38</v>
      </c>
      <c r="L2368">
        <v>2</v>
      </c>
      <c r="M2368">
        <v>0</v>
      </c>
      <c r="N2368">
        <v>0</v>
      </c>
    </row>
    <row r="2369" spans="1:14" x14ac:dyDescent="0.15">
      <c r="A2369" t="str">
        <f t="shared" si="39"/>
        <v>202001_319_4562342690036</v>
      </c>
      <c r="B2369">
        <v>202001</v>
      </c>
      <c r="C2369">
        <v>319</v>
      </c>
      <c r="D2369" t="s">
        <v>161</v>
      </c>
      <c r="E2369" s="9">
        <v>4562342690036</v>
      </c>
      <c r="F2369">
        <v>0</v>
      </c>
      <c r="G2369">
        <v>0</v>
      </c>
      <c r="H2369" t="s">
        <v>20</v>
      </c>
      <c r="I2369" t="s">
        <v>19</v>
      </c>
      <c r="J2369" t="s">
        <v>329</v>
      </c>
      <c r="K2369">
        <v>20</v>
      </c>
      <c r="L2369">
        <v>1</v>
      </c>
      <c r="M2369">
        <v>0</v>
      </c>
      <c r="N2369">
        <v>0</v>
      </c>
    </row>
    <row r="2370" spans="1:14" x14ac:dyDescent="0.15">
      <c r="A2370" t="str">
        <f t="shared" si="39"/>
        <v>202001_319_4562342690050</v>
      </c>
      <c r="B2370">
        <v>202001</v>
      </c>
      <c r="C2370">
        <v>319</v>
      </c>
      <c r="D2370" t="s">
        <v>161</v>
      </c>
      <c r="E2370" s="9">
        <v>4562342690050</v>
      </c>
      <c r="F2370">
        <v>0</v>
      </c>
      <c r="G2370">
        <v>0</v>
      </c>
      <c r="H2370" t="s">
        <v>22</v>
      </c>
      <c r="I2370" t="s">
        <v>19</v>
      </c>
      <c r="J2370" t="s">
        <v>329</v>
      </c>
      <c r="K2370">
        <v>11</v>
      </c>
      <c r="L2370">
        <v>0</v>
      </c>
      <c r="M2370">
        <v>0</v>
      </c>
      <c r="N2370">
        <v>0</v>
      </c>
    </row>
    <row r="2371" spans="1:14" x14ac:dyDescent="0.15">
      <c r="A2371" t="str">
        <f t="shared" si="39"/>
        <v>202001_319_4562342690043</v>
      </c>
      <c r="B2371">
        <v>202001</v>
      </c>
      <c r="C2371">
        <v>319</v>
      </c>
      <c r="D2371" t="s">
        <v>161</v>
      </c>
      <c r="E2371" s="9">
        <v>4562342690043</v>
      </c>
      <c r="F2371">
        <v>0</v>
      </c>
      <c r="G2371">
        <v>0</v>
      </c>
      <c r="H2371" t="s">
        <v>21</v>
      </c>
      <c r="I2371" t="s">
        <v>19</v>
      </c>
      <c r="J2371" t="s">
        <v>329</v>
      </c>
      <c r="K2371">
        <v>45</v>
      </c>
      <c r="L2371">
        <v>6</v>
      </c>
      <c r="M2371">
        <v>0</v>
      </c>
      <c r="N2371">
        <v>0</v>
      </c>
    </row>
    <row r="2372" spans="1:14" x14ac:dyDescent="0.15">
      <c r="A2372" t="str">
        <f t="shared" si="39"/>
        <v>202001_319_4562342690067</v>
      </c>
      <c r="B2372">
        <v>202001</v>
      </c>
      <c r="C2372">
        <v>319</v>
      </c>
      <c r="D2372" t="s">
        <v>161</v>
      </c>
      <c r="E2372" s="9">
        <v>4562342690067</v>
      </c>
      <c r="F2372">
        <v>0</v>
      </c>
      <c r="G2372">
        <v>0</v>
      </c>
      <c r="H2372" t="s">
        <v>23</v>
      </c>
      <c r="I2372" t="s">
        <v>19</v>
      </c>
      <c r="J2372" t="s">
        <v>329</v>
      </c>
      <c r="K2372">
        <v>48</v>
      </c>
      <c r="L2372">
        <v>2</v>
      </c>
      <c r="M2372">
        <v>0</v>
      </c>
      <c r="N2372">
        <v>0</v>
      </c>
    </row>
    <row r="2373" spans="1:14" x14ac:dyDescent="0.15">
      <c r="A2373" t="str">
        <f t="shared" si="39"/>
        <v>202001_319_4562342690074</v>
      </c>
      <c r="B2373">
        <v>202001</v>
      </c>
      <c r="C2373">
        <v>319</v>
      </c>
      <c r="D2373" t="s">
        <v>161</v>
      </c>
      <c r="E2373" s="9">
        <v>4562342690074</v>
      </c>
      <c r="F2373">
        <v>0</v>
      </c>
      <c r="G2373">
        <v>0</v>
      </c>
      <c r="H2373" t="s">
        <v>24</v>
      </c>
      <c r="I2373" t="s">
        <v>19</v>
      </c>
      <c r="J2373" t="s">
        <v>329</v>
      </c>
      <c r="K2373">
        <v>33</v>
      </c>
      <c r="L2373">
        <v>4</v>
      </c>
      <c r="M2373">
        <v>0</v>
      </c>
      <c r="N2373">
        <v>0</v>
      </c>
    </row>
    <row r="2374" spans="1:14" x14ac:dyDescent="0.15">
      <c r="A2374" t="str">
        <f t="shared" si="39"/>
        <v>202001_319_4562342690081</v>
      </c>
      <c r="B2374">
        <v>202001</v>
      </c>
      <c r="C2374">
        <v>319</v>
      </c>
      <c r="D2374" t="s">
        <v>161</v>
      </c>
      <c r="E2374" s="9">
        <v>4562342690081</v>
      </c>
      <c r="F2374">
        <v>0</v>
      </c>
      <c r="G2374">
        <v>0</v>
      </c>
      <c r="H2374" t="s">
        <v>25</v>
      </c>
      <c r="I2374" t="s">
        <v>19</v>
      </c>
      <c r="J2374" t="s">
        <v>329</v>
      </c>
      <c r="K2374">
        <v>9</v>
      </c>
      <c r="L2374">
        <v>2</v>
      </c>
      <c r="M2374">
        <v>0</v>
      </c>
      <c r="N2374">
        <v>0</v>
      </c>
    </row>
    <row r="2375" spans="1:14" x14ac:dyDescent="0.15">
      <c r="A2375" t="str">
        <f t="shared" si="39"/>
        <v>202001_94_4562342690029</v>
      </c>
      <c r="B2375">
        <v>202001</v>
      </c>
      <c r="C2375">
        <v>94</v>
      </c>
      <c r="D2375" t="s">
        <v>145</v>
      </c>
      <c r="E2375" s="9">
        <v>4562342690029</v>
      </c>
      <c r="F2375">
        <v>0</v>
      </c>
      <c r="G2375">
        <v>0</v>
      </c>
      <c r="H2375" t="s">
        <v>18</v>
      </c>
      <c r="I2375" t="s">
        <v>19</v>
      </c>
      <c r="J2375" t="s">
        <v>329</v>
      </c>
      <c r="K2375">
        <v>20</v>
      </c>
      <c r="L2375">
        <v>0</v>
      </c>
      <c r="M2375">
        <v>0</v>
      </c>
      <c r="N2375">
        <v>0</v>
      </c>
    </row>
    <row r="2376" spans="1:14" x14ac:dyDescent="0.15">
      <c r="A2376" t="str">
        <f t="shared" si="39"/>
        <v>202001_94_4562342690036</v>
      </c>
      <c r="B2376">
        <v>202001</v>
      </c>
      <c r="C2376">
        <v>94</v>
      </c>
      <c r="D2376" t="s">
        <v>145</v>
      </c>
      <c r="E2376" s="9">
        <v>4562342690036</v>
      </c>
      <c r="F2376">
        <v>0</v>
      </c>
      <c r="G2376">
        <v>0</v>
      </c>
      <c r="H2376" t="s">
        <v>20</v>
      </c>
      <c r="I2376" t="s">
        <v>19</v>
      </c>
      <c r="J2376" t="s">
        <v>329</v>
      </c>
      <c r="K2376">
        <v>8</v>
      </c>
      <c r="L2376">
        <v>2</v>
      </c>
      <c r="M2376">
        <v>0</v>
      </c>
      <c r="N2376">
        <v>0</v>
      </c>
    </row>
    <row r="2377" spans="1:14" x14ac:dyDescent="0.15">
      <c r="A2377" t="str">
        <f t="shared" si="39"/>
        <v>202001_94_4562342690050</v>
      </c>
      <c r="B2377">
        <v>202001</v>
      </c>
      <c r="C2377">
        <v>94</v>
      </c>
      <c r="D2377" t="s">
        <v>145</v>
      </c>
      <c r="E2377" s="9">
        <v>4562342690050</v>
      </c>
      <c r="F2377">
        <v>0</v>
      </c>
      <c r="G2377">
        <v>0</v>
      </c>
      <c r="H2377" t="s">
        <v>22</v>
      </c>
      <c r="I2377" t="s">
        <v>19</v>
      </c>
      <c r="J2377" t="s">
        <v>329</v>
      </c>
      <c r="K2377">
        <v>8</v>
      </c>
      <c r="L2377">
        <v>0</v>
      </c>
      <c r="M2377">
        <v>0</v>
      </c>
      <c r="N2377">
        <v>0</v>
      </c>
    </row>
    <row r="2378" spans="1:14" x14ac:dyDescent="0.15">
      <c r="A2378" t="str">
        <f t="shared" si="39"/>
        <v>202001_94_4562342690043</v>
      </c>
      <c r="B2378">
        <v>202001</v>
      </c>
      <c r="C2378">
        <v>94</v>
      </c>
      <c r="D2378" t="s">
        <v>145</v>
      </c>
      <c r="E2378" s="9">
        <v>4562342690043</v>
      </c>
      <c r="F2378">
        <v>0</v>
      </c>
      <c r="G2378">
        <v>0</v>
      </c>
      <c r="H2378" t="s">
        <v>21</v>
      </c>
      <c r="I2378" t="s">
        <v>19</v>
      </c>
      <c r="J2378" t="s">
        <v>329</v>
      </c>
      <c r="K2378">
        <v>18</v>
      </c>
      <c r="L2378">
        <v>4</v>
      </c>
      <c r="M2378">
        <v>0</v>
      </c>
      <c r="N2378">
        <v>0</v>
      </c>
    </row>
    <row r="2379" spans="1:14" x14ac:dyDescent="0.15">
      <c r="A2379" t="str">
        <f t="shared" si="39"/>
        <v>202001_94_4562342690067</v>
      </c>
      <c r="B2379">
        <v>202001</v>
      </c>
      <c r="C2379">
        <v>94</v>
      </c>
      <c r="D2379" t="s">
        <v>145</v>
      </c>
      <c r="E2379" s="9">
        <v>4562342690067</v>
      </c>
      <c r="F2379">
        <v>0</v>
      </c>
      <c r="G2379">
        <v>0</v>
      </c>
      <c r="H2379" t="s">
        <v>23</v>
      </c>
      <c r="I2379" t="s">
        <v>19</v>
      </c>
      <c r="J2379" t="s">
        <v>329</v>
      </c>
      <c r="K2379">
        <v>33</v>
      </c>
      <c r="L2379">
        <v>0</v>
      </c>
      <c r="M2379">
        <v>0</v>
      </c>
      <c r="N2379">
        <v>0</v>
      </c>
    </row>
    <row r="2380" spans="1:14" x14ac:dyDescent="0.15">
      <c r="A2380" t="str">
        <f t="shared" si="39"/>
        <v>202001_94_4562342690074</v>
      </c>
      <c r="B2380">
        <v>202001</v>
      </c>
      <c r="C2380">
        <v>94</v>
      </c>
      <c r="D2380" t="s">
        <v>145</v>
      </c>
      <c r="E2380" s="9">
        <v>4562342690074</v>
      </c>
      <c r="F2380">
        <v>0</v>
      </c>
      <c r="G2380">
        <v>0</v>
      </c>
      <c r="H2380" t="s">
        <v>24</v>
      </c>
      <c r="I2380" t="s">
        <v>19</v>
      </c>
      <c r="J2380" t="s">
        <v>329</v>
      </c>
      <c r="K2380">
        <v>11</v>
      </c>
      <c r="L2380">
        <v>4</v>
      </c>
      <c r="M2380">
        <v>0</v>
      </c>
      <c r="N2380">
        <v>0</v>
      </c>
    </row>
    <row r="2381" spans="1:14" x14ac:dyDescent="0.15">
      <c r="A2381" t="str">
        <f t="shared" si="39"/>
        <v>202001_94_4562342690081</v>
      </c>
      <c r="B2381">
        <v>202001</v>
      </c>
      <c r="C2381">
        <v>94</v>
      </c>
      <c r="D2381" t="s">
        <v>145</v>
      </c>
      <c r="E2381" s="9">
        <v>4562342690081</v>
      </c>
      <c r="F2381">
        <v>0</v>
      </c>
      <c r="G2381">
        <v>0</v>
      </c>
      <c r="H2381" t="s">
        <v>25</v>
      </c>
      <c r="I2381" t="s">
        <v>19</v>
      </c>
      <c r="J2381" t="s">
        <v>329</v>
      </c>
      <c r="K2381">
        <v>8</v>
      </c>
      <c r="L2381">
        <v>0</v>
      </c>
      <c r="M2381">
        <v>0</v>
      </c>
      <c r="N2381">
        <v>0</v>
      </c>
    </row>
    <row r="2382" spans="1:14" x14ac:dyDescent="0.15">
      <c r="A2382" t="str">
        <f t="shared" si="39"/>
        <v>202001_250_4562342690029</v>
      </c>
      <c r="B2382">
        <v>202001</v>
      </c>
      <c r="C2382">
        <v>250</v>
      </c>
      <c r="D2382" t="s">
        <v>157</v>
      </c>
      <c r="E2382" s="9">
        <v>4562342690029</v>
      </c>
      <c r="F2382">
        <v>0</v>
      </c>
      <c r="G2382">
        <v>0</v>
      </c>
      <c r="H2382" t="s">
        <v>18</v>
      </c>
      <c r="I2382" t="s">
        <v>19</v>
      </c>
      <c r="J2382" t="s">
        <v>329</v>
      </c>
      <c r="K2382">
        <v>17</v>
      </c>
      <c r="L2382">
        <v>2</v>
      </c>
      <c r="M2382">
        <v>0</v>
      </c>
      <c r="N2382">
        <v>0</v>
      </c>
    </row>
    <row r="2383" spans="1:14" x14ac:dyDescent="0.15">
      <c r="A2383" t="str">
        <f t="shared" si="39"/>
        <v>202001_250_4562342690036</v>
      </c>
      <c r="B2383">
        <v>202001</v>
      </c>
      <c r="C2383">
        <v>250</v>
      </c>
      <c r="D2383" t="s">
        <v>157</v>
      </c>
      <c r="E2383" s="9">
        <v>4562342690036</v>
      </c>
      <c r="F2383">
        <v>0</v>
      </c>
      <c r="G2383">
        <v>0</v>
      </c>
      <c r="H2383" t="s">
        <v>20</v>
      </c>
      <c r="I2383" t="s">
        <v>19</v>
      </c>
      <c r="J2383" t="s">
        <v>329</v>
      </c>
      <c r="K2383">
        <v>8</v>
      </c>
      <c r="L2383">
        <v>2</v>
      </c>
      <c r="M2383">
        <v>0</v>
      </c>
      <c r="N2383">
        <v>0</v>
      </c>
    </row>
    <row r="2384" spans="1:14" x14ac:dyDescent="0.15">
      <c r="A2384" t="str">
        <f t="shared" si="39"/>
        <v>202001_250_4562342690050</v>
      </c>
      <c r="B2384">
        <v>202001</v>
      </c>
      <c r="C2384">
        <v>250</v>
      </c>
      <c r="D2384" t="s">
        <v>157</v>
      </c>
      <c r="E2384" s="9">
        <v>4562342690050</v>
      </c>
      <c r="F2384">
        <v>0</v>
      </c>
      <c r="G2384">
        <v>0</v>
      </c>
      <c r="H2384" t="s">
        <v>22</v>
      </c>
      <c r="I2384" t="s">
        <v>19</v>
      </c>
      <c r="J2384" t="s">
        <v>329</v>
      </c>
      <c r="K2384">
        <v>5</v>
      </c>
      <c r="L2384">
        <v>2</v>
      </c>
      <c r="M2384">
        <v>0</v>
      </c>
      <c r="N2384">
        <v>0</v>
      </c>
    </row>
    <row r="2385" spans="1:14" x14ac:dyDescent="0.15">
      <c r="A2385" t="str">
        <f t="shared" si="39"/>
        <v>202001_250_4562342690043</v>
      </c>
      <c r="B2385">
        <v>202001</v>
      </c>
      <c r="C2385">
        <v>250</v>
      </c>
      <c r="D2385" t="s">
        <v>157</v>
      </c>
      <c r="E2385" s="9">
        <v>4562342690043</v>
      </c>
      <c r="F2385">
        <v>0</v>
      </c>
      <c r="G2385">
        <v>0</v>
      </c>
      <c r="H2385" t="s">
        <v>21</v>
      </c>
      <c r="I2385" t="s">
        <v>19</v>
      </c>
      <c r="J2385" t="s">
        <v>329</v>
      </c>
      <c r="K2385">
        <v>14</v>
      </c>
      <c r="L2385">
        <v>8</v>
      </c>
      <c r="M2385">
        <v>0</v>
      </c>
      <c r="N2385">
        <v>0</v>
      </c>
    </row>
    <row r="2386" spans="1:14" x14ac:dyDescent="0.15">
      <c r="A2386" t="str">
        <f t="shared" si="39"/>
        <v>202001_250_4562342690067</v>
      </c>
      <c r="B2386">
        <v>202001</v>
      </c>
      <c r="C2386">
        <v>250</v>
      </c>
      <c r="D2386" t="s">
        <v>157</v>
      </c>
      <c r="E2386" s="9">
        <v>4562342690067</v>
      </c>
      <c r="F2386">
        <v>0</v>
      </c>
      <c r="G2386">
        <v>0</v>
      </c>
      <c r="H2386" t="s">
        <v>23</v>
      </c>
      <c r="I2386" t="s">
        <v>19</v>
      </c>
      <c r="J2386" t="s">
        <v>329</v>
      </c>
      <c r="K2386">
        <v>24</v>
      </c>
      <c r="L2386">
        <v>4</v>
      </c>
      <c r="M2386">
        <v>0</v>
      </c>
      <c r="N2386">
        <v>0</v>
      </c>
    </row>
    <row r="2387" spans="1:14" x14ac:dyDescent="0.15">
      <c r="A2387" t="str">
        <f t="shared" si="39"/>
        <v>202001_250_4562342690074</v>
      </c>
      <c r="B2387">
        <v>202001</v>
      </c>
      <c r="C2387">
        <v>250</v>
      </c>
      <c r="D2387" t="s">
        <v>157</v>
      </c>
      <c r="E2387" s="9">
        <v>4562342690074</v>
      </c>
      <c r="F2387">
        <v>0</v>
      </c>
      <c r="G2387">
        <v>0</v>
      </c>
      <c r="H2387" t="s">
        <v>24</v>
      </c>
      <c r="I2387" t="s">
        <v>19</v>
      </c>
      <c r="J2387" t="s">
        <v>329</v>
      </c>
      <c r="K2387">
        <v>28</v>
      </c>
      <c r="L2387">
        <v>3</v>
      </c>
      <c r="M2387">
        <v>0</v>
      </c>
      <c r="N2387">
        <v>0</v>
      </c>
    </row>
    <row r="2388" spans="1:14" x14ac:dyDescent="0.15">
      <c r="A2388" t="str">
        <f t="shared" si="39"/>
        <v>202001_250_4562342690081</v>
      </c>
      <c r="B2388">
        <v>202001</v>
      </c>
      <c r="C2388">
        <v>250</v>
      </c>
      <c r="D2388" t="s">
        <v>157</v>
      </c>
      <c r="E2388" s="9">
        <v>4562342690081</v>
      </c>
      <c r="F2388">
        <v>0</v>
      </c>
      <c r="G2388">
        <v>0</v>
      </c>
      <c r="H2388" t="s">
        <v>25</v>
      </c>
      <c r="I2388" t="s">
        <v>19</v>
      </c>
      <c r="J2388" t="s">
        <v>329</v>
      </c>
      <c r="K2388">
        <v>11</v>
      </c>
      <c r="L2388">
        <v>3</v>
      </c>
      <c r="M2388">
        <v>0</v>
      </c>
      <c r="N2388">
        <v>0</v>
      </c>
    </row>
    <row r="2389" spans="1:14" x14ac:dyDescent="0.15">
      <c r="A2389" t="str">
        <f t="shared" si="39"/>
        <v>202001_340_4562342690029</v>
      </c>
      <c r="B2389">
        <v>202001</v>
      </c>
      <c r="C2389">
        <v>340</v>
      </c>
      <c r="D2389" t="s">
        <v>164</v>
      </c>
      <c r="E2389" s="9">
        <v>4562342690029</v>
      </c>
      <c r="F2389">
        <v>0</v>
      </c>
      <c r="G2389">
        <v>0</v>
      </c>
      <c r="H2389" t="s">
        <v>18</v>
      </c>
      <c r="I2389" t="s">
        <v>19</v>
      </c>
      <c r="J2389" t="s">
        <v>329</v>
      </c>
      <c r="K2389">
        <v>24</v>
      </c>
      <c r="L2389">
        <v>1</v>
      </c>
      <c r="M2389">
        <v>0</v>
      </c>
      <c r="N2389">
        <v>0</v>
      </c>
    </row>
    <row r="2390" spans="1:14" x14ac:dyDescent="0.15">
      <c r="A2390" t="str">
        <f t="shared" si="39"/>
        <v>202001_340_4562342690036</v>
      </c>
      <c r="B2390">
        <v>202001</v>
      </c>
      <c r="C2390">
        <v>340</v>
      </c>
      <c r="D2390" t="s">
        <v>164</v>
      </c>
      <c r="E2390" s="9">
        <v>4562342690036</v>
      </c>
      <c r="F2390">
        <v>0</v>
      </c>
      <c r="G2390">
        <v>0</v>
      </c>
      <c r="H2390" t="s">
        <v>20</v>
      </c>
      <c r="I2390" t="s">
        <v>19</v>
      </c>
      <c r="J2390" t="s">
        <v>329</v>
      </c>
      <c r="K2390">
        <v>14</v>
      </c>
      <c r="L2390">
        <v>0</v>
      </c>
      <c r="M2390">
        <v>0</v>
      </c>
      <c r="N2390">
        <v>0</v>
      </c>
    </row>
    <row r="2391" spans="1:14" x14ac:dyDescent="0.15">
      <c r="A2391" t="str">
        <f t="shared" si="39"/>
        <v>202001_340_4562342690050</v>
      </c>
      <c r="B2391">
        <v>202001</v>
      </c>
      <c r="C2391">
        <v>340</v>
      </c>
      <c r="D2391" t="s">
        <v>164</v>
      </c>
      <c r="E2391" s="9">
        <v>4562342690050</v>
      </c>
      <c r="F2391">
        <v>0</v>
      </c>
      <c r="G2391">
        <v>0</v>
      </c>
      <c r="H2391" t="s">
        <v>22</v>
      </c>
      <c r="I2391" t="s">
        <v>19</v>
      </c>
      <c r="J2391" t="s">
        <v>329</v>
      </c>
      <c r="K2391">
        <v>7</v>
      </c>
      <c r="L2391">
        <v>1</v>
      </c>
      <c r="M2391">
        <v>0</v>
      </c>
      <c r="N2391">
        <v>0</v>
      </c>
    </row>
    <row r="2392" spans="1:14" x14ac:dyDescent="0.15">
      <c r="A2392" t="str">
        <f t="shared" si="39"/>
        <v>202001_340_4562342690043</v>
      </c>
      <c r="B2392">
        <v>202001</v>
      </c>
      <c r="C2392">
        <v>340</v>
      </c>
      <c r="D2392" t="s">
        <v>164</v>
      </c>
      <c r="E2392" s="9">
        <v>4562342690043</v>
      </c>
      <c r="F2392">
        <v>0</v>
      </c>
      <c r="G2392">
        <v>0</v>
      </c>
      <c r="H2392" t="s">
        <v>21</v>
      </c>
      <c r="I2392" t="s">
        <v>19</v>
      </c>
      <c r="J2392" t="s">
        <v>329</v>
      </c>
      <c r="K2392">
        <v>21</v>
      </c>
      <c r="L2392">
        <v>4</v>
      </c>
      <c r="M2392">
        <v>0</v>
      </c>
      <c r="N2392">
        <v>0</v>
      </c>
    </row>
    <row r="2393" spans="1:14" x14ac:dyDescent="0.15">
      <c r="A2393" t="str">
        <f t="shared" ref="A2393:A2456" si="40">B2393&amp;"_"&amp;C2393&amp;"_"&amp;E2393</f>
        <v>202001_340_4562342690067</v>
      </c>
      <c r="B2393">
        <v>202001</v>
      </c>
      <c r="C2393">
        <v>340</v>
      </c>
      <c r="D2393" t="s">
        <v>164</v>
      </c>
      <c r="E2393" s="9">
        <v>4562342690067</v>
      </c>
      <c r="F2393">
        <v>0</v>
      </c>
      <c r="G2393">
        <v>0</v>
      </c>
      <c r="H2393" t="s">
        <v>23</v>
      </c>
      <c r="I2393" t="s">
        <v>19</v>
      </c>
      <c r="J2393" t="s">
        <v>329</v>
      </c>
      <c r="K2393">
        <v>19</v>
      </c>
      <c r="L2393">
        <v>0</v>
      </c>
      <c r="M2393">
        <v>0</v>
      </c>
      <c r="N2393">
        <v>0</v>
      </c>
    </row>
    <row r="2394" spans="1:14" x14ac:dyDescent="0.15">
      <c r="A2394" t="str">
        <f t="shared" si="40"/>
        <v>202001_340_4562342690074</v>
      </c>
      <c r="B2394">
        <v>202001</v>
      </c>
      <c r="C2394">
        <v>340</v>
      </c>
      <c r="D2394" t="s">
        <v>164</v>
      </c>
      <c r="E2394" s="9">
        <v>4562342690074</v>
      </c>
      <c r="F2394">
        <v>0</v>
      </c>
      <c r="G2394">
        <v>0</v>
      </c>
      <c r="H2394" t="s">
        <v>24</v>
      </c>
      <c r="I2394" t="s">
        <v>19</v>
      </c>
      <c r="J2394" t="s">
        <v>329</v>
      </c>
      <c r="K2394">
        <v>12</v>
      </c>
      <c r="L2394">
        <v>3</v>
      </c>
      <c r="M2394">
        <v>0</v>
      </c>
      <c r="N2394">
        <v>0</v>
      </c>
    </row>
    <row r="2395" spans="1:14" x14ac:dyDescent="0.15">
      <c r="A2395" t="str">
        <f t="shared" si="40"/>
        <v>202001_340_4562342690081</v>
      </c>
      <c r="B2395">
        <v>202001</v>
      </c>
      <c r="C2395">
        <v>340</v>
      </c>
      <c r="D2395" t="s">
        <v>164</v>
      </c>
      <c r="E2395" s="9">
        <v>4562342690081</v>
      </c>
      <c r="F2395">
        <v>0</v>
      </c>
      <c r="G2395">
        <v>0</v>
      </c>
      <c r="H2395" t="s">
        <v>25</v>
      </c>
      <c r="I2395" t="s">
        <v>19</v>
      </c>
      <c r="J2395" t="s">
        <v>329</v>
      </c>
      <c r="K2395">
        <v>9</v>
      </c>
      <c r="L2395">
        <v>0</v>
      </c>
      <c r="M2395">
        <v>0</v>
      </c>
      <c r="N2395">
        <v>0</v>
      </c>
    </row>
    <row r="2396" spans="1:14" x14ac:dyDescent="0.15">
      <c r="A2396" t="str">
        <f t="shared" si="40"/>
        <v>202001_231_4562342690029</v>
      </c>
      <c r="B2396">
        <v>202001</v>
      </c>
      <c r="C2396">
        <v>231</v>
      </c>
      <c r="D2396" t="s">
        <v>155</v>
      </c>
      <c r="E2396" s="9">
        <v>4562342690029</v>
      </c>
      <c r="F2396">
        <v>0</v>
      </c>
      <c r="G2396">
        <v>0</v>
      </c>
      <c r="H2396" t="s">
        <v>18</v>
      </c>
      <c r="I2396" t="s">
        <v>19</v>
      </c>
      <c r="J2396" t="s">
        <v>329</v>
      </c>
      <c r="K2396">
        <v>32</v>
      </c>
      <c r="L2396">
        <v>4</v>
      </c>
      <c r="M2396">
        <v>0</v>
      </c>
      <c r="N2396">
        <v>0</v>
      </c>
    </row>
    <row r="2397" spans="1:14" x14ac:dyDescent="0.15">
      <c r="A2397" t="str">
        <f t="shared" si="40"/>
        <v>202001_231_4562342690036</v>
      </c>
      <c r="B2397">
        <v>202001</v>
      </c>
      <c r="C2397">
        <v>231</v>
      </c>
      <c r="D2397" t="s">
        <v>155</v>
      </c>
      <c r="E2397" s="9">
        <v>4562342690036</v>
      </c>
      <c r="F2397">
        <v>0</v>
      </c>
      <c r="G2397">
        <v>0</v>
      </c>
      <c r="H2397" t="s">
        <v>20</v>
      </c>
      <c r="I2397" t="s">
        <v>19</v>
      </c>
      <c r="J2397" t="s">
        <v>329</v>
      </c>
      <c r="K2397">
        <v>11</v>
      </c>
      <c r="L2397">
        <v>2</v>
      </c>
      <c r="M2397">
        <v>0</v>
      </c>
      <c r="N2397">
        <v>0</v>
      </c>
    </row>
    <row r="2398" spans="1:14" x14ac:dyDescent="0.15">
      <c r="A2398" t="str">
        <f t="shared" si="40"/>
        <v>202001_231_4562342690050</v>
      </c>
      <c r="B2398">
        <v>202001</v>
      </c>
      <c r="C2398">
        <v>231</v>
      </c>
      <c r="D2398" t="s">
        <v>155</v>
      </c>
      <c r="E2398" s="9">
        <v>4562342690050</v>
      </c>
      <c r="F2398">
        <v>0</v>
      </c>
      <c r="G2398">
        <v>0</v>
      </c>
      <c r="H2398" t="s">
        <v>22</v>
      </c>
      <c r="I2398" t="s">
        <v>19</v>
      </c>
      <c r="J2398" t="s">
        <v>329</v>
      </c>
      <c r="K2398">
        <v>10</v>
      </c>
      <c r="L2398">
        <v>3</v>
      </c>
      <c r="M2398">
        <v>0</v>
      </c>
      <c r="N2398">
        <v>0</v>
      </c>
    </row>
    <row r="2399" spans="1:14" x14ac:dyDescent="0.15">
      <c r="A2399" t="str">
        <f t="shared" si="40"/>
        <v>202001_231_4562342690043</v>
      </c>
      <c r="B2399">
        <v>202001</v>
      </c>
      <c r="C2399">
        <v>231</v>
      </c>
      <c r="D2399" t="s">
        <v>155</v>
      </c>
      <c r="E2399" s="9">
        <v>4562342690043</v>
      </c>
      <c r="F2399">
        <v>0</v>
      </c>
      <c r="G2399">
        <v>0</v>
      </c>
      <c r="H2399" t="s">
        <v>21</v>
      </c>
      <c r="I2399" t="s">
        <v>19</v>
      </c>
      <c r="J2399" t="s">
        <v>329</v>
      </c>
      <c r="K2399">
        <v>25</v>
      </c>
      <c r="L2399">
        <v>9</v>
      </c>
      <c r="M2399">
        <v>0</v>
      </c>
      <c r="N2399">
        <v>0</v>
      </c>
    </row>
    <row r="2400" spans="1:14" x14ac:dyDescent="0.15">
      <c r="A2400" t="str">
        <f t="shared" si="40"/>
        <v>202001_231_4562342690067</v>
      </c>
      <c r="B2400">
        <v>202001</v>
      </c>
      <c r="C2400">
        <v>231</v>
      </c>
      <c r="D2400" t="s">
        <v>155</v>
      </c>
      <c r="E2400" s="9">
        <v>4562342690067</v>
      </c>
      <c r="F2400">
        <v>0</v>
      </c>
      <c r="G2400">
        <v>0</v>
      </c>
      <c r="H2400" t="s">
        <v>23</v>
      </c>
      <c r="I2400" t="s">
        <v>19</v>
      </c>
      <c r="J2400" t="s">
        <v>329</v>
      </c>
      <c r="K2400">
        <v>40</v>
      </c>
      <c r="L2400">
        <v>2</v>
      </c>
      <c r="M2400">
        <v>0</v>
      </c>
      <c r="N2400">
        <v>0</v>
      </c>
    </row>
    <row r="2401" spans="1:14" x14ac:dyDescent="0.15">
      <c r="A2401" t="str">
        <f t="shared" si="40"/>
        <v>202001_231_4562342690074</v>
      </c>
      <c r="B2401">
        <v>202001</v>
      </c>
      <c r="C2401">
        <v>231</v>
      </c>
      <c r="D2401" t="s">
        <v>155</v>
      </c>
      <c r="E2401" s="9">
        <v>4562342690074</v>
      </c>
      <c r="F2401">
        <v>0</v>
      </c>
      <c r="G2401">
        <v>0</v>
      </c>
      <c r="H2401" t="s">
        <v>24</v>
      </c>
      <c r="I2401" t="s">
        <v>19</v>
      </c>
      <c r="J2401" t="s">
        <v>329</v>
      </c>
      <c r="K2401">
        <v>22</v>
      </c>
      <c r="L2401">
        <v>3</v>
      </c>
      <c r="M2401">
        <v>0</v>
      </c>
      <c r="N2401">
        <v>0</v>
      </c>
    </row>
    <row r="2402" spans="1:14" x14ac:dyDescent="0.15">
      <c r="A2402" t="str">
        <f t="shared" si="40"/>
        <v>202001_231_4562342690081</v>
      </c>
      <c r="B2402">
        <v>202001</v>
      </c>
      <c r="C2402">
        <v>231</v>
      </c>
      <c r="D2402" t="s">
        <v>155</v>
      </c>
      <c r="E2402" s="9">
        <v>4562342690081</v>
      </c>
      <c r="F2402">
        <v>0</v>
      </c>
      <c r="G2402">
        <v>0</v>
      </c>
      <c r="H2402" t="s">
        <v>25</v>
      </c>
      <c r="I2402" t="s">
        <v>19</v>
      </c>
      <c r="J2402" t="s">
        <v>329</v>
      </c>
      <c r="K2402">
        <v>10</v>
      </c>
      <c r="L2402">
        <v>2</v>
      </c>
      <c r="M2402">
        <v>0</v>
      </c>
      <c r="N2402">
        <v>0</v>
      </c>
    </row>
    <row r="2403" spans="1:14" x14ac:dyDescent="0.15">
      <c r="A2403" t="str">
        <f t="shared" si="40"/>
        <v>202001_30_4562342690029</v>
      </c>
      <c r="B2403">
        <v>202001</v>
      </c>
      <c r="C2403">
        <v>30</v>
      </c>
      <c r="D2403" t="s">
        <v>137</v>
      </c>
      <c r="E2403" s="9">
        <v>4562342690029</v>
      </c>
      <c r="F2403">
        <v>0</v>
      </c>
      <c r="G2403">
        <v>0</v>
      </c>
      <c r="H2403" t="s">
        <v>18</v>
      </c>
      <c r="I2403" t="s">
        <v>19</v>
      </c>
      <c r="J2403" t="s">
        <v>329</v>
      </c>
      <c r="K2403">
        <v>21</v>
      </c>
      <c r="L2403">
        <v>6</v>
      </c>
      <c r="M2403">
        <v>0</v>
      </c>
      <c r="N2403">
        <v>0</v>
      </c>
    </row>
    <row r="2404" spans="1:14" x14ac:dyDescent="0.15">
      <c r="A2404" t="str">
        <f t="shared" si="40"/>
        <v>202001_30_4562342690036</v>
      </c>
      <c r="B2404">
        <v>202001</v>
      </c>
      <c r="C2404">
        <v>30</v>
      </c>
      <c r="D2404" t="s">
        <v>137</v>
      </c>
      <c r="E2404" s="9">
        <v>4562342690036</v>
      </c>
      <c r="F2404">
        <v>0</v>
      </c>
      <c r="G2404">
        <v>0</v>
      </c>
      <c r="H2404" t="s">
        <v>20</v>
      </c>
      <c r="I2404" t="s">
        <v>19</v>
      </c>
      <c r="J2404" t="s">
        <v>329</v>
      </c>
      <c r="K2404">
        <v>11</v>
      </c>
      <c r="L2404">
        <v>2</v>
      </c>
      <c r="M2404">
        <v>0</v>
      </c>
      <c r="N2404">
        <v>0</v>
      </c>
    </row>
    <row r="2405" spans="1:14" x14ac:dyDescent="0.15">
      <c r="A2405" t="str">
        <f t="shared" si="40"/>
        <v>202001_30_4562342690050</v>
      </c>
      <c r="B2405">
        <v>202001</v>
      </c>
      <c r="C2405">
        <v>30</v>
      </c>
      <c r="D2405" t="s">
        <v>137</v>
      </c>
      <c r="E2405" s="9">
        <v>4562342690050</v>
      </c>
      <c r="F2405">
        <v>0</v>
      </c>
      <c r="G2405">
        <v>0</v>
      </c>
      <c r="H2405" t="s">
        <v>22</v>
      </c>
      <c r="I2405" t="s">
        <v>19</v>
      </c>
      <c r="J2405" t="s">
        <v>329</v>
      </c>
      <c r="K2405">
        <v>8</v>
      </c>
      <c r="L2405">
        <v>5</v>
      </c>
      <c r="M2405">
        <v>0</v>
      </c>
      <c r="N2405">
        <v>0</v>
      </c>
    </row>
    <row r="2406" spans="1:14" x14ac:dyDescent="0.15">
      <c r="A2406" t="str">
        <f t="shared" si="40"/>
        <v>202001_30_4562342690043</v>
      </c>
      <c r="B2406">
        <v>202001</v>
      </c>
      <c r="C2406">
        <v>30</v>
      </c>
      <c r="D2406" t="s">
        <v>137</v>
      </c>
      <c r="E2406" s="9">
        <v>4562342690043</v>
      </c>
      <c r="F2406">
        <v>0</v>
      </c>
      <c r="G2406">
        <v>0</v>
      </c>
      <c r="H2406" t="s">
        <v>21</v>
      </c>
      <c r="I2406" t="s">
        <v>19</v>
      </c>
      <c r="J2406" t="s">
        <v>329</v>
      </c>
      <c r="K2406">
        <v>18</v>
      </c>
      <c r="L2406">
        <v>13</v>
      </c>
      <c r="M2406">
        <v>0</v>
      </c>
      <c r="N2406">
        <v>0</v>
      </c>
    </row>
    <row r="2407" spans="1:14" x14ac:dyDescent="0.15">
      <c r="A2407" t="str">
        <f t="shared" si="40"/>
        <v>202001_30_4562342690067</v>
      </c>
      <c r="B2407">
        <v>202001</v>
      </c>
      <c r="C2407">
        <v>30</v>
      </c>
      <c r="D2407" t="s">
        <v>137</v>
      </c>
      <c r="E2407" s="9">
        <v>4562342690067</v>
      </c>
      <c r="F2407">
        <v>0</v>
      </c>
      <c r="G2407">
        <v>0</v>
      </c>
      <c r="H2407" t="s">
        <v>23</v>
      </c>
      <c r="I2407" t="s">
        <v>19</v>
      </c>
      <c r="J2407" t="s">
        <v>329</v>
      </c>
      <c r="K2407">
        <v>37</v>
      </c>
      <c r="L2407">
        <v>6</v>
      </c>
      <c r="M2407">
        <v>0</v>
      </c>
      <c r="N2407">
        <v>0</v>
      </c>
    </row>
    <row r="2408" spans="1:14" x14ac:dyDescent="0.15">
      <c r="A2408" t="str">
        <f t="shared" si="40"/>
        <v>202001_30_4562342690074</v>
      </c>
      <c r="B2408">
        <v>202001</v>
      </c>
      <c r="C2408">
        <v>30</v>
      </c>
      <c r="D2408" t="s">
        <v>137</v>
      </c>
      <c r="E2408" s="9">
        <v>4562342690074</v>
      </c>
      <c r="F2408">
        <v>0</v>
      </c>
      <c r="G2408">
        <v>0</v>
      </c>
      <c r="H2408" t="s">
        <v>24</v>
      </c>
      <c r="I2408" t="s">
        <v>19</v>
      </c>
      <c r="J2408" t="s">
        <v>329</v>
      </c>
      <c r="K2408">
        <v>29</v>
      </c>
      <c r="L2408">
        <v>3</v>
      </c>
      <c r="M2408">
        <v>0</v>
      </c>
      <c r="N2408">
        <v>0</v>
      </c>
    </row>
    <row r="2409" spans="1:14" x14ac:dyDescent="0.15">
      <c r="A2409" t="str">
        <f t="shared" si="40"/>
        <v>202001_30_4562342690081</v>
      </c>
      <c r="B2409">
        <v>202001</v>
      </c>
      <c r="C2409">
        <v>30</v>
      </c>
      <c r="D2409" t="s">
        <v>137</v>
      </c>
      <c r="E2409" s="9">
        <v>4562342690081</v>
      </c>
      <c r="F2409">
        <v>0</v>
      </c>
      <c r="G2409">
        <v>0</v>
      </c>
      <c r="H2409" t="s">
        <v>25</v>
      </c>
      <c r="I2409" t="s">
        <v>19</v>
      </c>
      <c r="J2409" t="s">
        <v>329</v>
      </c>
      <c r="K2409">
        <v>5</v>
      </c>
      <c r="L2409">
        <v>2</v>
      </c>
      <c r="M2409">
        <v>0</v>
      </c>
      <c r="N2409">
        <v>0</v>
      </c>
    </row>
    <row r="2410" spans="1:14" x14ac:dyDescent="0.15">
      <c r="A2410" t="str">
        <f t="shared" si="40"/>
        <v>202001_38_4562342690029</v>
      </c>
      <c r="B2410">
        <v>202001</v>
      </c>
      <c r="C2410">
        <v>38</v>
      </c>
      <c r="D2410" t="s">
        <v>138</v>
      </c>
      <c r="E2410" s="9">
        <v>4562342690029</v>
      </c>
      <c r="F2410">
        <v>0</v>
      </c>
      <c r="G2410">
        <v>0</v>
      </c>
      <c r="H2410" t="s">
        <v>18</v>
      </c>
      <c r="I2410" t="s">
        <v>19</v>
      </c>
      <c r="J2410" t="s">
        <v>329</v>
      </c>
      <c r="K2410">
        <v>24</v>
      </c>
      <c r="L2410">
        <v>4</v>
      </c>
      <c r="M2410">
        <v>0</v>
      </c>
      <c r="N2410">
        <v>0</v>
      </c>
    </row>
    <row r="2411" spans="1:14" x14ac:dyDescent="0.15">
      <c r="A2411" t="str">
        <f t="shared" si="40"/>
        <v>202001_38_4562342690036</v>
      </c>
      <c r="B2411">
        <v>202001</v>
      </c>
      <c r="C2411">
        <v>38</v>
      </c>
      <c r="D2411" t="s">
        <v>138</v>
      </c>
      <c r="E2411" s="9">
        <v>4562342690036</v>
      </c>
      <c r="F2411">
        <v>0</v>
      </c>
      <c r="G2411">
        <v>0</v>
      </c>
      <c r="H2411" t="s">
        <v>20</v>
      </c>
      <c r="I2411" t="s">
        <v>19</v>
      </c>
      <c r="J2411" t="s">
        <v>329</v>
      </c>
      <c r="K2411">
        <v>10</v>
      </c>
      <c r="L2411">
        <v>3</v>
      </c>
      <c r="M2411">
        <v>0</v>
      </c>
      <c r="N2411">
        <v>0</v>
      </c>
    </row>
    <row r="2412" spans="1:14" x14ac:dyDescent="0.15">
      <c r="A2412" t="str">
        <f t="shared" si="40"/>
        <v>202001_38_4562342690050</v>
      </c>
      <c r="B2412">
        <v>202001</v>
      </c>
      <c r="C2412">
        <v>38</v>
      </c>
      <c r="D2412" t="s">
        <v>138</v>
      </c>
      <c r="E2412" s="9">
        <v>4562342690050</v>
      </c>
      <c r="F2412">
        <v>0</v>
      </c>
      <c r="G2412">
        <v>0</v>
      </c>
      <c r="H2412" t="s">
        <v>22</v>
      </c>
      <c r="I2412" t="s">
        <v>19</v>
      </c>
      <c r="J2412" t="s">
        <v>329</v>
      </c>
      <c r="K2412">
        <v>10</v>
      </c>
      <c r="L2412">
        <v>3</v>
      </c>
      <c r="M2412">
        <v>0</v>
      </c>
      <c r="N2412">
        <v>0</v>
      </c>
    </row>
    <row r="2413" spans="1:14" x14ac:dyDescent="0.15">
      <c r="A2413" t="str">
        <f t="shared" si="40"/>
        <v>202001_38_4562342690043</v>
      </c>
      <c r="B2413">
        <v>202001</v>
      </c>
      <c r="C2413">
        <v>38</v>
      </c>
      <c r="D2413" t="s">
        <v>138</v>
      </c>
      <c r="E2413" s="9">
        <v>4562342690043</v>
      </c>
      <c r="F2413">
        <v>0</v>
      </c>
      <c r="G2413">
        <v>0</v>
      </c>
      <c r="H2413" t="s">
        <v>21</v>
      </c>
      <c r="I2413" t="s">
        <v>19</v>
      </c>
      <c r="J2413" t="s">
        <v>329</v>
      </c>
      <c r="K2413">
        <v>36</v>
      </c>
      <c r="L2413">
        <v>5</v>
      </c>
      <c r="M2413">
        <v>0</v>
      </c>
      <c r="N2413">
        <v>0</v>
      </c>
    </row>
    <row r="2414" spans="1:14" x14ac:dyDescent="0.15">
      <c r="A2414" t="str">
        <f t="shared" si="40"/>
        <v>202001_38_4562342690067</v>
      </c>
      <c r="B2414">
        <v>202001</v>
      </c>
      <c r="C2414">
        <v>38</v>
      </c>
      <c r="D2414" t="s">
        <v>138</v>
      </c>
      <c r="E2414" s="9">
        <v>4562342690067</v>
      </c>
      <c r="F2414">
        <v>0</v>
      </c>
      <c r="G2414">
        <v>0</v>
      </c>
      <c r="H2414" t="s">
        <v>23</v>
      </c>
      <c r="I2414" t="s">
        <v>19</v>
      </c>
      <c r="J2414" t="s">
        <v>329</v>
      </c>
      <c r="K2414">
        <v>35</v>
      </c>
      <c r="L2414">
        <v>5</v>
      </c>
      <c r="M2414">
        <v>0</v>
      </c>
      <c r="N2414">
        <v>0</v>
      </c>
    </row>
    <row r="2415" spans="1:14" x14ac:dyDescent="0.15">
      <c r="A2415" t="str">
        <f t="shared" si="40"/>
        <v>202001_38_4562342690074</v>
      </c>
      <c r="B2415">
        <v>202001</v>
      </c>
      <c r="C2415">
        <v>38</v>
      </c>
      <c r="D2415" t="s">
        <v>138</v>
      </c>
      <c r="E2415" s="9">
        <v>4562342690074</v>
      </c>
      <c r="F2415">
        <v>0</v>
      </c>
      <c r="G2415">
        <v>0</v>
      </c>
      <c r="H2415" t="s">
        <v>24</v>
      </c>
      <c r="I2415" t="s">
        <v>19</v>
      </c>
      <c r="J2415" t="s">
        <v>329</v>
      </c>
      <c r="K2415">
        <v>18</v>
      </c>
      <c r="L2415">
        <v>4</v>
      </c>
      <c r="M2415">
        <v>0</v>
      </c>
      <c r="N2415">
        <v>0</v>
      </c>
    </row>
    <row r="2416" spans="1:14" x14ac:dyDescent="0.15">
      <c r="A2416" t="str">
        <f t="shared" si="40"/>
        <v>202001_38_4562342690081</v>
      </c>
      <c r="B2416">
        <v>202001</v>
      </c>
      <c r="C2416">
        <v>38</v>
      </c>
      <c r="D2416" t="s">
        <v>138</v>
      </c>
      <c r="E2416" s="9">
        <v>4562342690081</v>
      </c>
      <c r="F2416">
        <v>0</v>
      </c>
      <c r="G2416">
        <v>0</v>
      </c>
      <c r="H2416" t="s">
        <v>25</v>
      </c>
      <c r="I2416" t="s">
        <v>19</v>
      </c>
      <c r="J2416" t="s">
        <v>329</v>
      </c>
      <c r="K2416">
        <v>10</v>
      </c>
      <c r="L2416">
        <v>1</v>
      </c>
      <c r="M2416">
        <v>0</v>
      </c>
      <c r="N2416">
        <v>0</v>
      </c>
    </row>
    <row r="2417" spans="1:14" x14ac:dyDescent="0.15">
      <c r="A2417" t="str">
        <f t="shared" si="40"/>
        <v>202001_102_4562342690029</v>
      </c>
      <c r="B2417">
        <v>202001</v>
      </c>
      <c r="C2417">
        <v>102</v>
      </c>
      <c r="D2417" t="s">
        <v>147</v>
      </c>
      <c r="E2417" s="9">
        <v>4562342690029</v>
      </c>
      <c r="F2417">
        <v>0</v>
      </c>
      <c r="G2417">
        <v>0</v>
      </c>
      <c r="H2417" t="s">
        <v>18</v>
      </c>
      <c r="I2417" t="s">
        <v>19</v>
      </c>
      <c r="J2417" t="s">
        <v>329</v>
      </c>
      <c r="K2417">
        <v>43</v>
      </c>
      <c r="L2417">
        <v>5</v>
      </c>
      <c r="M2417">
        <v>0</v>
      </c>
      <c r="N2417">
        <v>0</v>
      </c>
    </row>
    <row r="2418" spans="1:14" x14ac:dyDescent="0.15">
      <c r="A2418" t="str">
        <f t="shared" si="40"/>
        <v>202001_102_4562342690036</v>
      </c>
      <c r="B2418">
        <v>202001</v>
      </c>
      <c r="C2418">
        <v>102</v>
      </c>
      <c r="D2418" t="s">
        <v>147</v>
      </c>
      <c r="E2418" s="9">
        <v>4562342690036</v>
      </c>
      <c r="F2418">
        <v>0</v>
      </c>
      <c r="G2418">
        <v>0</v>
      </c>
      <c r="H2418" t="s">
        <v>20</v>
      </c>
      <c r="I2418" t="s">
        <v>19</v>
      </c>
      <c r="J2418" t="s">
        <v>329</v>
      </c>
      <c r="K2418">
        <v>28</v>
      </c>
      <c r="L2418">
        <v>1</v>
      </c>
      <c r="M2418">
        <v>0</v>
      </c>
      <c r="N2418">
        <v>0</v>
      </c>
    </row>
    <row r="2419" spans="1:14" x14ac:dyDescent="0.15">
      <c r="A2419" t="str">
        <f t="shared" si="40"/>
        <v>202001_102_4562342690050</v>
      </c>
      <c r="B2419">
        <v>202001</v>
      </c>
      <c r="C2419">
        <v>102</v>
      </c>
      <c r="D2419" t="s">
        <v>147</v>
      </c>
      <c r="E2419" s="9">
        <v>4562342690050</v>
      </c>
      <c r="F2419">
        <v>0</v>
      </c>
      <c r="G2419">
        <v>0</v>
      </c>
      <c r="H2419" t="s">
        <v>22</v>
      </c>
      <c r="I2419" t="s">
        <v>19</v>
      </c>
      <c r="J2419" t="s">
        <v>329</v>
      </c>
      <c r="K2419">
        <v>28</v>
      </c>
      <c r="L2419">
        <v>9</v>
      </c>
      <c r="M2419">
        <v>0</v>
      </c>
      <c r="N2419">
        <v>0</v>
      </c>
    </row>
    <row r="2420" spans="1:14" x14ac:dyDescent="0.15">
      <c r="A2420" t="str">
        <f t="shared" si="40"/>
        <v>202001_102_4562342690043</v>
      </c>
      <c r="B2420">
        <v>202001</v>
      </c>
      <c r="C2420">
        <v>102</v>
      </c>
      <c r="D2420" t="s">
        <v>147</v>
      </c>
      <c r="E2420" s="9">
        <v>4562342690043</v>
      </c>
      <c r="F2420">
        <v>0</v>
      </c>
      <c r="G2420">
        <v>0</v>
      </c>
      <c r="H2420" t="s">
        <v>21</v>
      </c>
      <c r="I2420" t="s">
        <v>19</v>
      </c>
      <c r="J2420" t="s">
        <v>329</v>
      </c>
      <c r="K2420">
        <v>77</v>
      </c>
      <c r="L2420">
        <v>4</v>
      </c>
      <c r="M2420">
        <v>0</v>
      </c>
      <c r="N2420">
        <v>0</v>
      </c>
    </row>
    <row r="2421" spans="1:14" x14ac:dyDescent="0.15">
      <c r="A2421" t="str">
        <f t="shared" si="40"/>
        <v>202001_102_4562342690067</v>
      </c>
      <c r="B2421">
        <v>202001</v>
      </c>
      <c r="C2421">
        <v>102</v>
      </c>
      <c r="D2421" t="s">
        <v>147</v>
      </c>
      <c r="E2421" s="9">
        <v>4562342690067</v>
      </c>
      <c r="F2421">
        <v>0</v>
      </c>
      <c r="G2421">
        <v>0</v>
      </c>
      <c r="H2421" t="s">
        <v>23</v>
      </c>
      <c r="I2421" t="s">
        <v>19</v>
      </c>
      <c r="J2421" t="s">
        <v>329</v>
      </c>
      <c r="K2421">
        <v>114</v>
      </c>
      <c r="L2421">
        <v>7</v>
      </c>
      <c r="M2421">
        <v>0</v>
      </c>
      <c r="N2421">
        <v>0</v>
      </c>
    </row>
    <row r="2422" spans="1:14" x14ac:dyDescent="0.15">
      <c r="A2422" t="str">
        <f t="shared" si="40"/>
        <v>202001_102_4562342690074</v>
      </c>
      <c r="B2422">
        <v>202001</v>
      </c>
      <c r="C2422">
        <v>102</v>
      </c>
      <c r="D2422" t="s">
        <v>147</v>
      </c>
      <c r="E2422" s="9">
        <v>4562342690074</v>
      </c>
      <c r="F2422">
        <v>0</v>
      </c>
      <c r="G2422">
        <v>0</v>
      </c>
      <c r="H2422" t="s">
        <v>24</v>
      </c>
      <c r="I2422" t="s">
        <v>19</v>
      </c>
      <c r="J2422" t="s">
        <v>329</v>
      </c>
      <c r="K2422">
        <v>91</v>
      </c>
      <c r="L2422">
        <v>6</v>
      </c>
      <c r="M2422">
        <v>0</v>
      </c>
      <c r="N2422">
        <v>0</v>
      </c>
    </row>
    <row r="2423" spans="1:14" x14ac:dyDescent="0.15">
      <c r="A2423" t="str">
        <f t="shared" si="40"/>
        <v>202001_102_4562342690081</v>
      </c>
      <c r="B2423">
        <v>202001</v>
      </c>
      <c r="C2423">
        <v>102</v>
      </c>
      <c r="D2423" t="s">
        <v>147</v>
      </c>
      <c r="E2423" s="9">
        <v>4562342690081</v>
      </c>
      <c r="F2423">
        <v>0</v>
      </c>
      <c r="G2423">
        <v>0</v>
      </c>
      <c r="H2423" t="s">
        <v>25</v>
      </c>
      <c r="I2423" t="s">
        <v>19</v>
      </c>
      <c r="J2423" t="s">
        <v>329</v>
      </c>
      <c r="K2423">
        <v>18</v>
      </c>
      <c r="L2423">
        <v>2</v>
      </c>
      <c r="M2423">
        <v>0</v>
      </c>
      <c r="N2423">
        <v>0</v>
      </c>
    </row>
    <row r="2424" spans="1:14" x14ac:dyDescent="0.15">
      <c r="A2424" t="str">
        <f t="shared" si="40"/>
        <v>202001_325_4562342690029</v>
      </c>
      <c r="B2424">
        <v>202001</v>
      </c>
      <c r="C2424">
        <v>325</v>
      </c>
      <c r="D2424" t="s">
        <v>162</v>
      </c>
      <c r="E2424" s="9">
        <v>4562342690029</v>
      </c>
      <c r="F2424">
        <v>0</v>
      </c>
      <c r="G2424">
        <v>0</v>
      </c>
      <c r="H2424" t="s">
        <v>18</v>
      </c>
      <c r="I2424" t="s">
        <v>19</v>
      </c>
      <c r="J2424" t="s">
        <v>329</v>
      </c>
      <c r="K2424">
        <v>23</v>
      </c>
      <c r="L2424">
        <v>1</v>
      </c>
      <c r="M2424">
        <v>0</v>
      </c>
      <c r="N2424">
        <v>0</v>
      </c>
    </row>
    <row r="2425" spans="1:14" x14ac:dyDescent="0.15">
      <c r="A2425" t="str">
        <f t="shared" si="40"/>
        <v>202001_325_4562342690036</v>
      </c>
      <c r="B2425">
        <v>202001</v>
      </c>
      <c r="C2425">
        <v>325</v>
      </c>
      <c r="D2425" t="s">
        <v>162</v>
      </c>
      <c r="E2425" s="9">
        <v>4562342690036</v>
      </c>
      <c r="F2425">
        <v>0</v>
      </c>
      <c r="G2425">
        <v>0</v>
      </c>
      <c r="H2425" t="s">
        <v>20</v>
      </c>
      <c r="I2425" t="s">
        <v>19</v>
      </c>
      <c r="J2425" t="s">
        <v>329</v>
      </c>
      <c r="K2425">
        <v>18</v>
      </c>
      <c r="L2425">
        <v>0</v>
      </c>
      <c r="M2425">
        <v>0</v>
      </c>
      <c r="N2425">
        <v>0</v>
      </c>
    </row>
    <row r="2426" spans="1:14" x14ac:dyDescent="0.15">
      <c r="A2426" t="str">
        <f t="shared" si="40"/>
        <v>202001_325_4562342690050</v>
      </c>
      <c r="B2426">
        <v>202001</v>
      </c>
      <c r="C2426">
        <v>325</v>
      </c>
      <c r="D2426" t="s">
        <v>162</v>
      </c>
      <c r="E2426" s="9">
        <v>4562342690050</v>
      </c>
      <c r="F2426">
        <v>0</v>
      </c>
      <c r="G2426">
        <v>0</v>
      </c>
      <c r="H2426" t="s">
        <v>22</v>
      </c>
      <c r="I2426" t="s">
        <v>19</v>
      </c>
      <c r="J2426" t="s">
        <v>329</v>
      </c>
      <c r="K2426">
        <v>16</v>
      </c>
      <c r="L2426">
        <v>1</v>
      </c>
      <c r="M2426">
        <v>0</v>
      </c>
      <c r="N2426">
        <v>0</v>
      </c>
    </row>
    <row r="2427" spans="1:14" x14ac:dyDescent="0.15">
      <c r="A2427" t="str">
        <f t="shared" si="40"/>
        <v>202001_325_4562342690043</v>
      </c>
      <c r="B2427">
        <v>202001</v>
      </c>
      <c r="C2427">
        <v>325</v>
      </c>
      <c r="D2427" t="s">
        <v>162</v>
      </c>
      <c r="E2427" s="9">
        <v>4562342690043</v>
      </c>
      <c r="F2427">
        <v>0</v>
      </c>
      <c r="G2427">
        <v>0</v>
      </c>
      <c r="H2427" t="s">
        <v>21</v>
      </c>
      <c r="I2427" t="s">
        <v>19</v>
      </c>
      <c r="J2427" t="s">
        <v>329</v>
      </c>
      <c r="K2427">
        <v>40</v>
      </c>
      <c r="L2427">
        <v>1</v>
      </c>
      <c r="M2427">
        <v>0</v>
      </c>
      <c r="N2427">
        <v>0</v>
      </c>
    </row>
    <row r="2428" spans="1:14" x14ac:dyDescent="0.15">
      <c r="A2428" t="str">
        <f t="shared" si="40"/>
        <v>202001_325_4562342690067</v>
      </c>
      <c r="B2428">
        <v>202001</v>
      </c>
      <c r="C2428">
        <v>325</v>
      </c>
      <c r="D2428" t="s">
        <v>162</v>
      </c>
      <c r="E2428" s="9">
        <v>4562342690067</v>
      </c>
      <c r="F2428">
        <v>0</v>
      </c>
      <c r="G2428">
        <v>0</v>
      </c>
      <c r="H2428" t="s">
        <v>23</v>
      </c>
      <c r="I2428" t="s">
        <v>19</v>
      </c>
      <c r="J2428" t="s">
        <v>329</v>
      </c>
      <c r="K2428">
        <v>45</v>
      </c>
      <c r="L2428">
        <v>2</v>
      </c>
      <c r="M2428">
        <v>0</v>
      </c>
      <c r="N2428">
        <v>0</v>
      </c>
    </row>
    <row r="2429" spans="1:14" x14ac:dyDescent="0.15">
      <c r="A2429" t="str">
        <f t="shared" si="40"/>
        <v>202001_325_4562342690074</v>
      </c>
      <c r="B2429">
        <v>202001</v>
      </c>
      <c r="C2429">
        <v>325</v>
      </c>
      <c r="D2429" t="s">
        <v>162</v>
      </c>
      <c r="E2429" s="9">
        <v>4562342690074</v>
      </c>
      <c r="F2429">
        <v>0</v>
      </c>
      <c r="G2429">
        <v>0</v>
      </c>
      <c r="H2429" t="s">
        <v>24</v>
      </c>
      <c r="I2429" t="s">
        <v>19</v>
      </c>
      <c r="J2429" t="s">
        <v>329</v>
      </c>
      <c r="K2429">
        <v>26</v>
      </c>
      <c r="L2429">
        <v>3</v>
      </c>
      <c r="M2429">
        <v>0</v>
      </c>
      <c r="N2429">
        <v>0</v>
      </c>
    </row>
    <row r="2430" spans="1:14" x14ac:dyDescent="0.15">
      <c r="A2430" t="str">
        <f t="shared" si="40"/>
        <v>202001_325_4562342690081</v>
      </c>
      <c r="B2430">
        <v>202001</v>
      </c>
      <c r="C2430">
        <v>325</v>
      </c>
      <c r="D2430" t="s">
        <v>162</v>
      </c>
      <c r="E2430" s="9">
        <v>4562342690081</v>
      </c>
      <c r="F2430">
        <v>0</v>
      </c>
      <c r="G2430">
        <v>0</v>
      </c>
      <c r="H2430" t="s">
        <v>25</v>
      </c>
      <c r="I2430" t="s">
        <v>19</v>
      </c>
      <c r="J2430" t="s">
        <v>329</v>
      </c>
      <c r="K2430">
        <v>14</v>
      </c>
      <c r="L2430">
        <v>0</v>
      </c>
      <c r="M2430">
        <v>0</v>
      </c>
      <c r="N2430">
        <v>0</v>
      </c>
    </row>
    <row r="2431" spans="1:14" x14ac:dyDescent="0.15">
      <c r="A2431" t="str">
        <f t="shared" si="40"/>
        <v>202001_16_4562342690029</v>
      </c>
      <c r="B2431">
        <v>202001</v>
      </c>
      <c r="C2431">
        <v>16</v>
      </c>
      <c r="D2431" t="s">
        <v>133</v>
      </c>
      <c r="E2431" s="9">
        <v>4562342690029</v>
      </c>
      <c r="F2431">
        <v>0</v>
      </c>
      <c r="G2431">
        <v>0</v>
      </c>
      <c r="H2431" t="s">
        <v>18</v>
      </c>
      <c r="I2431" t="s">
        <v>19</v>
      </c>
      <c r="J2431" t="s">
        <v>329</v>
      </c>
      <c r="K2431">
        <v>21</v>
      </c>
      <c r="L2431">
        <v>4</v>
      </c>
      <c r="M2431">
        <v>0</v>
      </c>
      <c r="N2431">
        <v>0</v>
      </c>
    </row>
    <row r="2432" spans="1:14" x14ac:dyDescent="0.15">
      <c r="A2432" t="str">
        <f t="shared" si="40"/>
        <v>202001_16_4562342690036</v>
      </c>
      <c r="B2432">
        <v>202001</v>
      </c>
      <c r="C2432">
        <v>16</v>
      </c>
      <c r="D2432" t="s">
        <v>133</v>
      </c>
      <c r="E2432" s="9">
        <v>4562342690036</v>
      </c>
      <c r="F2432">
        <v>0</v>
      </c>
      <c r="G2432">
        <v>0</v>
      </c>
      <c r="H2432" t="s">
        <v>20</v>
      </c>
      <c r="I2432" t="s">
        <v>19</v>
      </c>
      <c r="J2432" t="s">
        <v>329</v>
      </c>
      <c r="K2432">
        <v>15</v>
      </c>
      <c r="L2432">
        <v>3</v>
      </c>
      <c r="M2432">
        <v>0</v>
      </c>
      <c r="N2432">
        <v>0</v>
      </c>
    </row>
    <row r="2433" spans="1:14" x14ac:dyDescent="0.15">
      <c r="A2433" t="str">
        <f t="shared" si="40"/>
        <v>202001_16_4562342690050</v>
      </c>
      <c r="B2433">
        <v>202001</v>
      </c>
      <c r="C2433">
        <v>16</v>
      </c>
      <c r="D2433" t="s">
        <v>133</v>
      </c>
      <c r="E2433" s="9">
        <v>4562342690050</v>
      </c>
      <c r="F2433">
        <v>0</v>
      </c>
      <c r="G2433">
        <v>0</v>
      </c>
      <c r="H2433" t="s">
        <v>22</v>
      </c>
      <c r="I2433" t="s">
        <v>19</v>
      </c>
      <c r="J2433" t="s">
        <v>329</v>
      </c>
      <c r="K2433">
        <v>16</v>
      </c>
      <c r="L2433">
        <v>4</v>
      </c>
      <c r="M2433">
        <v>0</v>
      </c>
      <c r="N2433">
        <v>0</v>
      </c>
    </row>
    <row r="2434" spans="1:14" x14ac:dyDescent="0.15">
      <c r="A2434" t="str">
        <f t="shared" si="40"/>
        <v>202001_16_4562342690043</v>
      </c>
      <c r="B2434">
        <v>202001</v>
      </c>
      <c r="C2434">
        <v>16</v>
      </c>
      <c r="D2434" t="s">
        <v>133</v>
      </c>
      <c r="E2434" s="9">
        <v>4562342690043</v>
      </c>
      <c r="F2434">
        <v>0</v>
      </c>
      <c r="G2434">
        <v>0</v>
      </c>
      <c r="H2434" t="s">
        <v>21</v>
      </c>
      <c r="I2434" t="s">
        <v>19</v>
      </c>
      <c r="J2434" t="s">
        <v>329</v>
      </c>
      <c r="K2434">
        <v>50</v>
      </c>
      <c r="L2434">
        <v>0</v>
      </c>
      <c r="M2434">
        <v>0</v>
      </c>
      <c r="N2434">
        <v>0</v>
      </c>
    </row>
    <row r="2435" spans="1:14" x14ac:dyDescent="0.15">
      <c r="A2435" t="str">
        <f t="shared" si="40"/>
        <v>202001_16_4562342690067</v>
      </c>
      <c r="B2435">
        <v>202001</v>
      </c>
      <c r="C2435">
        <v>16</v>
      </c>
      <c r="D2435" t="s">
        <v>133</v>
      </c>
      <c r="E2435" s="9">
        <v>4562342690067</v>
      </c>
      <c r="F2435">
        <v>0</v>
      </c>
      <c r="G2435">
        <v>0</v>
      </c>
      <c r="H2435" t="s">
        <v>23</v>
      </c>
      <c r="I2435" t="s">
        <v>19</v>
      </c>
      <c r="J2435" t="s">
        <v>329</v>
      </c>
      <c r="K2435">
        <v>29</v>
      </c>
      <c r="L2435">
        <v>0</v>
      </c>
      <c r="M2435">
        <v>0</v>
      </c>
      <c r="N2435">
        <v>0</v>
      </c>
    </row>
    <row r="2436" spans="1:14" x14ac:dyDescent="0.15">
      <c r="A2436" t="str">
        <f t="shared" si="40"/>
        <v>202001_16_4562342690074</v>
      </c>
      <c r="B2436">
        <v>202001</v>
      </c>
      <c r="C2436">
        <v>16</v>
      </c>
      <c r="D2436" t="s">
        <v>133</v>
      </c>
      <c r="E2436" s="9">
        <v>4562342690074</v>
      </c>
      <c r="F2436">
        <v>0</v>
      </c>
      <c r="G2436">
        <v>0</v>
      </c>
      <c r="H2436" t="s">
        <v>24</v>
      </c>
      <c r="I2436" t="s">
        <v>19</v>
      </c>
      <c r="J2436" t="s">
        <v>329</v>
      </c>
      <c r="K2436">
        <v>39</v>
      </c>
      <c r="L2436">
        <v>0</v>
      </c>
      <c r="M2436">
        <v>0</v>
      </c>
      <c r="N2436">
        <v>0</v>
      </c>
    </row>
    <row r="2437" spans="1:14" x14ac:dyDescent="0.15">
      <c r="A2437" t="str">
        <f t="shared" si="40"/>
        <v>202001_16_4562342690081</v>
      </c>
      <c r="B2437">
        <v>202001</v>
      </c>
      <c r="C2437">
        <v>16</v>
      </c>
      <c r="D2437" t="s">
        <v>133</v>
      </c>
      <c r="E2437" s="9">
        <v>4562342690081</v>
      </c>
      <c r="F2437">
        <v>0</v>
      </c>
      <c r="G2437">
        <v>0</v>
      </c>
      <c r="H2437" t="s">
        <v>25</v>
      </c>
      <c r="I2437" t="s">
        <v>19</v>
      </c>
      <c r="J2437" t="s">
        <v>329</v>
      </c>
      <c r="K2437">
        <v>12</v>
      </c>
      <c r="L2437">
        <v>4</v>
      </c>
      <c r="M2437">
        <v>0</v>
      </c>
      <c r="N2437">
        <v>0</v>
      </c>
    </row>
    <row r="2438" spans="1:14" x14ac:dyDescent="0.15">
      <c r="A2438" t="str">
        <f t="shared" si="40"/>
        <v>202001_17_4562342690029</v>
      </c>
      <c r="B2438">
        <v>202001</v>
      </c>
      <c r="C2438">
        <v>17</v>
      </c>
      <c r="D2438" t="s">
        <v>134</v>
      </c>
      <c r="E2438" s="9">
        <v>4562342690029</v>
      </c>
      <c r="F2438">
        <v>0</v>
      </c>
      <c r="G2438">
        <v>0</v>
      </c>
      <c r="H2438" t="s">
        <v>18</v>
      </c>
      <c r="I2438" t="s">
        <v>19</v>
      </c>
      <c r="J2438" t="s">
        <v>329</v>
      </c>
      <c r="K2438">
        <v>25</v>
      </c>
      <c r="L2438">
        <v>3</v>
      </c>
      <c r="M2438">
        <v>0</v>
      </c>
      <c r="N2438">
        <v>0</v>
      </c>
    </row>
    <row r="2439" spans="1:14" x14ac:dyDescent="0.15">
      <c r="A2439" t="str">
        <f t="shared" si="40"/>
        <v>202001_17_4562342690036</v>
      </c>
      <c r="B2439">
        <v>202001</v>
      </c>
      <c r="C2439">
        <v>17</v>
      </c>
      <c r="D2439" t="s">
        <v>134</v>
      </c>
      <c r="E2439" s="9">
        <v>4562342690036</v>
      </c>
      <c r="F2439">
        <v>0</v>
      </c>
      <c r="G2439">
        <v>0</v>
      </c>
      <c r="H2439" t="s">
        <v>20</v>
      </c>
      <c r="I2439" t="s">
        <v>19</v>
      </c>
      <c r="J2439" t="s">
        <v>329</v>
      </c>
      <c r="K2439">
        <v>14</v>
      </c>
      <c r="L2439">
        <v>0</v>
      </c>
      <c r="M2439">
        <v>0</v>
      </c>
      <c r="N2439">
        <v>0</v>
      </c>
    </row>
    <row r="2440" spans="1:14" x14ac:dyDescent="0.15">
      <c r="A2440" t="str">
        <f t="shared" si="40"/>
        <v>202001_17_4562342690050</v>
      </c>
      <c r="B2440">
        <v>202001</v>
      </c>
      <c r="C2440">
        <v>17</v>
      </c>
      <c r="D2440" t="s">
        <v>134</v>
      </c>
      <c r="E2440" s="9">
        <v>4562342690050</v>
      </c>
      <c r="F2440">
        <v>0</v>
      </c>
      <c r="G2440">
        <v>0</v>
      </c>
      <c r="H2440" t="s">
        <v>22</v>
      </c>
      <c r="I2440" t="s">
        <v>19</v>
      </c>
      <c r="J2440" t="s">
        <v>329</v>
      </c>
      <c r="K2440">
        <v>11</v>
      </c>
      <c r="L2440">
        <v>1</v>
      </c>
      <c r="M2440">
        <v>0</v>
      </c>
      <c r="N2440">
        <v>0</v>
      </c>
    </row>
    <row r="2441" spans="1:14" x14ac:dyDescent="0.15">
      <c r="A2441" t="str">
        <f t="shared" si="40"/>
        <v>202001_17_4562342690043</v>
      </c>
      <c r="B2441">
        <v>202001</v>
      </c>
      <c r="C2441">
        <v>17</v>
      </c>
      <c r="D2441" t="s">
        <v>134</v>
      </c>
      <c r="E2441" s="9">
        <v>4562342690043</v>
      </c>
      <c r="F2441">
        <v>0</v>
      </c>
      <c r="G2441">
        <v>0</v>
      </c>
      <c r="H2441" t="s">
        <v>21</v>
      </c>
      <c r="I2441" t="s">
        <v>19</v>
      </c>
      <c r="J2441" t="s">
        <v>329</v>
      </c>
      <c r="K2441">
        <v>36</v>
      </c>
      <c r="L2441">
        <v>4</v>
      </c>
      <c r="M2441">
        <v>0</v>
      </c>
      <c r="N2441">
        <v>0</v>
      </c>
    </row>
    <row r="2442" spans="1:14" x14ac:dyDescent="0.15">
      <c r="A2442" t="str">
        <f t="shared" si="40"/>
        <v>202001_17_4562342690067</v>
      </c>
      <c r="B2442">
        <v>202001</v>
      </c>
      <c r="C2442">
        <v>17</v>
      </c>
      <c r="D2442" t="s">
        <v>134</v>
      </c>
      <c r="E2442" s="9">
        <v>4562342690067</v>
      </c>
      <c r="F2442">
        <v>0</v>
      </c>
      <c r="G2442">
        <v>0</v>
      </c>
      <c r="H2442" t="s">
        <v>23</v>
      </c>
      <c r="I2442" t="s">
        <v>19</v>
      </c>
      <c r="J2442" t="s">
        <v>329</v>
      </c>
      <c r="K2442">
        <v>41</v>
      </c>
      <c r="L2442">
        <v>2</v>
      </c>
      <c r="M2442">
        <v>0</v>
      </c>
      <c r="N2442">
        <v>0</v>
      </c>
    </row>
    <row r="2443" spans="1:14" x14ac:dyDescent="0.15">
      <c r="A2443" t="str">
        <f t="shared" si="40"/>
        <v>202001_17_4562342690074</v>
      </c>
      <c r="B2443">
        <v>202001</v>
      </c>
      <c r="C2443">
        <v>17</v>
      </c>
      <c r="D2443" t="s">
        <v>134</v>
      </c>
      <c r="E2443" s="9">
        <v>4562342690074</v>
      </c>
      <c r="F2443">
        <v>0</v>
      </c>
      <c r="G2443">
        <v>0</v>
      </c>
      <c r="H2443" t="s">
        <v>24</v>
      </c>
      <c r="I2443" t="s">
        <v>19</v>
      </c>
      <c r="J2443" t="s">
        <v>329</v>
      </c>
      <c r="K2443">
        <v>24</v>
      </c>
      <c r="L2443">
        <v>2</v>
      </c>
      <c r="M2443">
        <v>0</v>
      </c>
      <c r="N2443">
        <v>0</v>
      </c>
    </row>
    <row r="2444" spans="1:14" x14ac:dyDescent="0.15">
      <c r="A2444" t="str">
        <f t="shared" si="40"/>
        <v>202001_17_4562342690081</v>
      </c>
      <c r="B2444">
        <v>202001</v>
      </c>
      <c r="C2444">
        <v>17</v>
      </c>
      <c r="D2444" t="s">
        <v>134</v>
      </c>
      <c r="E2444" s="9">
        <v>4562342690081</v>
      </c>
      <c r="F2444">
        <v>0</v>
      </c>
      <c r="G2444">
        <v>0</v>
      </c>
      <c r="H2444" t="s">
        <v>25</v>
      </c>
      <c r="I2444" t="s">
        <v>19</v>
      </c>
      <c r="J2444" t="s">
        <v>329</v>
      </c>
      <c r="K2444">
        <v>13</v>
      </c>
      <c r="L2444">
        <v>0</v>
      </c>
      <c r="M2444">
        <v>0</v>
      </c>
      <c r="N2444">
        <v>0</v>
      </c>
    </row>
    <row r="2445" spans="1:14" x14ac:dyDescent="0.15">
      <c r="A2445" t="str">
        <f t="shared" si="40"/>
        <v>202001_122_4562342690029</v>
      </c>
      <c r="B2445">
        <v>202001</v>
      </c>
      <c r="C2445">
        <v>122</v>
      </c>
      <c r="D2445" t="s">
        <v>149</v>
      </c>
      <c r="E2445" s="9">
        <v>4562342690029</v>
      </c>
      <c r="F2445">
        <v>0</v>
      </c>
      <c r="G2445">
        <v>0</v>
      </c>
      <c r="H2445" t="s">
        <v>18</v>
      </c>
      <c r="I2445" t="s">
        <v>19</v>
      </c>
      <c r="J2445" t="s">
        <v>329</v>
      </c>
      <c r="K2445">
        <v>31</v>
      </c>
      <c r="L2445">
        <v>3</v>
      </c>
      <c r="M2445">
        <v>0</v>
      </c>
      <c r="N2445">
        <v>0</v>
      </c>
    </row>
    <row r="2446" spans="1:14" x14ac:dyDescent="0.15">
      <c r="A2446" t="str">
        <f t="shared" si="40"/>
        <v>202001_122_4562342690036</v>
      </c>
      <c r="B2446">
        <v>202001</v>
      </c>
      <c r="C2446">
        <v>122</v>
      </c>
      <c r="D2446" t="s">
        <v>149</v>
      </c>
      <c r="E2446" s="9">
        <v>4562342690036</v>
      </c>
      <c r="F2446">
        <v>0</v>
      </c>
      <c r="G2446">
        <v>0</v>
      </c>
      <c r="H2446" t="s">
        <v>20</v>
      </c>
      <c r="I2446" t="s">
        <v>19</v>
      </c>
      <c r="J2446" t="s">
        <v>329</v>
      </c>
      <c r="K2446">
        <v>19</v>
      </c>
      <c r="L2446">
        <v>1</v>
      </c>
      <c r="M2446">
        <v>0</v>
      </c>
      <c r="N2446">
        <v>0</v>
      </c>
    </row>
    <row r="2447" spans="1:14" x14ac:dyDescent="0.15">
      <c r="A2447" t="str">
        <f t="shared" si="40"/>
        <v>202001_122_4562342690050</v>
      </c>
      <c r="B2447">
        <v>202001</v>
      </c>
      <c r="C2447">
        <v>122</v>
      </c>
      <c r="D2447" t="s">
        <v>149</v>
      </c>
      <c r="E2447" s="9">
        <v>4562342690050</v>
      </c>
      <c r="F2447">
        <v>0</v>
      </c>
      <c r="G2447">
        <v>0</v>
      </c>
      <c r="H2447" t="s">
        <v>22</v>
      </c>
      <c r="I2447" t="s">
        <v>19</v>
      </c>
      <c r="J2447" t="s">
        <v>329</v>
      </c>
      <c r="K2447">
        <v>16</v>
      </c>
      <c r="L2447">
        <v>2</v>
      </c>
      <c r="M2447">
        <v>0</v>
      </c>
      <c r="N2447">
        <v>0</v>
      </c>
    </row>
    <row r="2448" spans="1:14" x14ac:dyDescent="0.15">
      <c r="A2448" t="str">
        <f t="shared" si="40"/>
        <v>202001_122_4562342690043</v>
      </c>
      <c r="B2448">
        <v>202001</v>
      </c>
      <c r="C2448">
        <v>122</v>
      </c>
      <c r="D2448" t="s">
        <v>149</v>
      </c>
      <c r="E2448" s="9">
        <v>4562342690043</v>
      </c>
      <c r="F2448">
        <v>0</v>
      </c>
      <c r="G2448">
        <v>0</v>
      </c>
      <c r="H2448" t="s">
        <v>21</v>
      </c>
      <c r="I2448" t="s">
        <v>19</v>
      </c>
      <c r="J2448" t="s">
        <v>329</v>
      </c>
      <c r="K2448">
        <v>43</v>
      </c>
      <c r="L2448">
        <v>3</v>
      </c>
      <c r="M2448">
        <v>0</v>
      </c>
      <c r="N2448">
        <v>0</v>
      </c>
    </row>
    <row r="2449" spans="1:14" x14ac:dyDescent="0.15">
      <c r="A2449" t="str">
        <f t="shared" si="40"/>
        <v>202001_122_4562342690067</v>
      </c>
      <c r="B2449">
        <v>202001</v>
      </c>
      <c r="C2449">
        <v>122</v>
      </c>
      <c r="D2449" t="s">
        <v>149</v>
      </c>
      <c r="E2449" s="9">
        <v>4562342690067</v>
      </c>
      <c r="F2449">
        <v>0</v>
      </c>
      <c r="G2449">
        <v>0</v>
      </c>
      <c r="H2449" t="s">
        <v>23</v>
      </c>
      <c r="I2449" t="s">
        <v>19</v>
      </c>
      <c r="J2449" t="s">
        <v>329</v>
      </c>
      <c r="K2449">
        <v>45</v>
      </c>
      <c r="L2449">
        <v>0</v>
      </c>
      <c r="M2449">
        <v>0</v>
      </c>
      <c r="N2449">
        <v>0</v>
      </c>
    </row>
    <row r="2450" spans="1:14" x14ac:dyDescent="0.15">
      <c r="A2450" t="str">
        <f t="shared" si="40"/>
        <v>202001_122_4562342690074</v>
      </c>
      <c r="B2450">
        <v>202001</v>
      </c>
      <c r="C2450">
        <v>122</v>
      </c>
      <c r="D2450" t="s">
        <v>149</v>
      </c>
      <c r="E2450" s="9">
        <v>4562342690074</v>
      </c>
      <c r="F2450">
        <v>0</v>
      </c>
      <c r="G2450">
        <v>0</v>
      </c>
      <c r="H2450" t="s">
        <v>24</v>
      </c>
      <c r="I2450" t="s">
        <v>19</v>
      </c>
      <c r="J2450" t="s">
        <v>329</v>
      </c>
      <c r="K2450">
        <v>33</v>
      </c>
      <c r="L2450">
        <v>1</v>
      </c>
      <c r="M2450">
        <v>0</v>
      </c>
      <c r="N2450">
        <v>0</v>
      </c>
    </row>
    <row r="2451" spans="1:14" x14ac:dyDescent="0.15">
      <c r="A2451" t="str">
        <f t="shared" si="40"/>
        <v>202001_122_4562342690081</v>
      </c>
      <c r="B2451">
        <v>202001</v>
      </c>
      <c r="C2451">
        <v>122</v>
      </c>
      <c r="D2451" t="s">
        <v>149</v>
      </c>
      <c r="E2451" s="9">
        <v>4562342690081</v>
      </c>
      <c r="F2451">
        <v>0</v>
      </c>
      <c r="G2451">
        <v>0</v>
      </c>
      <c r="H2451" t="s">
        <v>25</v>
      </c>
      <c r="I2451" t="s">
        <v>19</v>
      </c>
      <c r="J2451" t="s">
        <v>329</v>
      </c>
      <c r="K2451">
        <v>20</v>
      </c>
      <c r="L2451">
        <v>0</v>
      </c>
      <c r="M2451">
        <v>0</v>
      </c>
      <c r="N2451">
        <v>0</v>
      </c>
    </row>
    <row r="2452" spans="1:14" x14ac:dyDescent="0.15">
      <c r="A2452" t="str">
        <f t="shared" si="40"/>
        <v>202002_184_4562342690029</v>
      </c>
      <c r="B2452" s="13">
        <v>202002</v>
      </c>
      <c r="C2452" s="13">
        <v>184</v>
      </c>
      <c r="D2452" s="13" t="s">
        <v>154</v>
      </c>
      <c r="E2452" s="14">
        <v>4562342690029</v>
      </c>
      <c r="F2452" s="13">
        <v>0</v>
      </c>
      <c r="G2452" s="13">
        <v>0</v>
      </c>
      <c r="H2452" s="13" t="s">
        <v>18</v>
      </c>
      <c r="I2452" s="13" t="s">
        <v>19</v>
      </c>
      <c r="J2452" s="13" t="s">
        <v>329</v>
      </c>
      <c r="K2452" s="13">
        <v>38</v>
      </c>
      <c r="L2452" s="13">
        <v>2</v>
      </c>
      <c r="M2452" s="13">
        <v>0</v>
      </c>
      <c r="N2452" s="13">
        <v>0</v>
      </c>
    </row>
    <row r="2453" spans="1:14" x14ac:dyDescent="0.15">
      <c r="A2453" t="str">
        <f t="shared" si="40"/>
        <v>202002_184_4562342690036</v>
      </c>
      <c r="B2453" s="13">
        <v>202002</v>
      </c>
      <c r="C2453" s="13">
        <v>184</v>
      </c>
      <c r="D2453" s="13" t="s">
        <v>154</v>
      </c>
      <c r="E2453" s="14">
        <v>4562342690036</v>
      </c>
      <c r="F2453" s="13">
        <v>0</v>
      </c>
      <c r="G2453" s="13">
        <v>0</v>
      </c>
      <c r="H2453" s="13" t="s">
        <v>20</v>
      </c>
      <c r="I2453" s="13" t="s">
        <v>19</v>
      </c>
      <c r="J2453" s="13" t="s">
        <v>329</v>
      </c>
      <c r="K2453" s="13">
        <v>17</v>
      </c>
      <c r="L2453" s="13">
        <v>0</v>
      </c>
      <c r="M2453" s="13">
        <v>0</v>
      </c>
      <c r="N2453" s="13">
        <v>0</v>
      </c>
    </row>
    <row r="2454" spans="1:14" x14ac:dyDescent="0.15">
      <c r="A2454" t="str">
        <f t="shared" si="40"/>
        <v>202002_184_4562342690050</v>
      </c>
      <c r="B2454" s="13">
        <v>202002</v>
      </c>
      <c r="C2454" s="13">
        <v>184</v>
      </c>
      <c r="D2454" s="13" t="s">
        <v>154</v>
      </c>
      <c r="E2454" s="14">
        <v>4562342690050</v>
      </c>
      <c r="F2454" s="13">
        <v>0</v>
      </c>
      <c r="G2454" s="13">
        <v>0</v>
      </c>
      <c r="H2454" s="13" t="s">
        <v>22</v>
      </c>
      <c r="I2454" s="13" t="s">
        <v>19</v>
      </c>
      <c r="J2454" s="13" t="s">
        <v>329</v>
      </c>
      <c r="K2454" s="13">
        <v>20</v>
      </c>
      <c r="L2454" s="13">
        <v>0</v>
      </c>
      <c r="M2454" s="13">
        <v>0</v>
      </c>
      <c r="N2454" s="13">
        <v>0</v>
      </c>
    </row>
    <row r="2455" spans="1:14" x14ac:dyDescent="0.15">
      <c r="A2455" t="str">
        <f t="shared" si="40"/>
        <v>202002_184_4562342690043</v>
      </c>
      <c r="B2455" s="13">
        <v>202002</v>
      </c>
      <c r="C2455" s="13">
        <v>184</v>
      </c>
      <c r="D2455" s="13" t="s">
        <v>154</v>
      </c>
      <c r="E2455" s="14">
        <v>4562342690043</v>
      </c>
      <c r="F2455" s="13">
        <v>0</v>
      </c>
      <c r="G2455" s="13">
        <v>0</v>
      </c>
      <c r="H2455" s="13" t="s">
        <v>21</v>
      </c>
      <c r="I2455" s="13" t="s">
        <v>19</v>
      </c>
      <c r="J2455" s="13" t="s">
        <v>329</v>
      </c>
      <c r="K2455" s="13">
        <v>43</v>
      </c>
      <c r="L2455" s="13">
        <v>2</v>
      </c>
      <c r="M2455" s="13">
        <v>0</v>
      </c>
      <c r="N2455" s="13">
        <v>0</v>
      </c>
    </row>
    <row r="2456" spans="1:14" x14ac:dyDescent="0.15">
      <c r="A2456" t="str">
        <f t="shared" si="40"/>
        <v>202002_184_4562342690067</v>
      </c>
      <c r="B2456" s="13">
        <v>202002</v>
      </c>
      <c r="C2456" s="13">
        <v>184</v>
      </c>
      <c r="D2456" s="13" t="s">
        <v>154</v>
      </c>
      <c r="E2456" s="14">
        <v>4562342690067</v>
      </c>
      <c r="F2456" s="13">
        <v>0</v>
      </c>
      <c r="G2456" s="13">
        <v>0</v>
      </c>
      <c r="H2456" s="13" t="s">
        <v>23</v>
      </c>
      <c r="I2456" s="13" t="s">
        <v>19</v>
      </c>
      <c r="J2456" s="13" t="s">
        <v>329</v>
      </c>
      <c r="K2456" s="13">
        <v>39</v>
      </c>
      <c r="L2456" s="13">
        <v>3</v>
      </c>
      <c r="M2456" s="13">
        <v>0</v>
      </c>
      <c r="N2456" s="13">
        <v>0</v>
      </c>
    </row>
    <row r="2457" spans="1:14" x14ac:dyDescent="0.15">
      <c r="A2457" t="str">
        <f t="shared" ref="A2457:A2520" si="41">B2457&amp;"_"&amp;C2457&amp;"_"&amp;E2457</f>
        <v>202002_184_4562342690074</v>
      </c>
      <c r="B2457" s="13">
        <v>202002</v>
      </c>
      <c r="C2457" s="13">
        <v>184</v>
      </c>
      <c r="D2457" s="13" t="s">
        <v>154</v>
      </c>
      <c r="E2457" s="14">
        <v>4562342690074</v>
      </c>
      <c r="F2457" s="13">
        <v>0</v>
      </c>
      <c r="G2457" s="13">
        <v>0</v>
      </c>
      <c r="H2457" s="13" t="s">
        <v>24</v>
      </c>
      <c r="I2457" s="13" t="s">
        <v>19</v>
      </c>
      <c r="J2457" s="13" t="s">
        <v>329</v>
      </c>
      <c r="K2457" s="13">
        <v>35</v>
      </c>
      <c r="L2457" s="13">
        <v>0</v>
      </c>
      <c r="M2457" s="13">
        <v>0</v>
      </c>
      <c r="N2457" s="13">
        <v>0</v>
      </c>
    </row>
    <row r="2458" spans="1:14" x14ac:dyDescent="0.15">
      <c r="A2458" t="str">
        <f t="shared" si="41"/>
        <v>202002_184_4562342690081</v>
      </c>
      <c r="B2458" s="13">
        <v>202002</v>
      </c>
      <c r="C2458" s="13">
        <v>184</v>
      </c>
      <c r="D2458" s="13" t="s">
        <v>154</v>
      </c>
      <c r="E2458" s="14">
        <v>4562342690081</v>
      </c>
      <c r="F2458" s="13">
        <v>0</v>
      </c>
      <c r="G2458" s="13">
        <v>0</v>
      </c>
      <c r="H2458" s="13" t="s">
        <v>25</v>
      </c>
      <c r="I2458" s="13" t="s">
        <v>19</v>
      </c>
      <c r="J2458" s="13" t="s">
        <v>329</v>
      </c>
      <c r="K2458" s="13">
        <v>13</v>
      </c>
      <c r="L2458" s="13">
        <v>1</v>
      </c>
      <c r="M2458" s="13">
        <v>0</v>
      </c>
      <c r="N2458" s="13">
        <v>0</v>
      </c>
    </row>
    <row r="2459" spans="1:14" x14ac:dyDescent="0.15">
      <c r="A2459" t="str">
        <f t="shared" si="41"/>
        <v>202002_5_4562342690029</v>
      </c>
      <c r="B2459" s="13">
        <v>202002</v>
      </c>
      <c r="C2459" s="13">
        <v>5</v>
      </c>
      <c r="D2459" s="13" t="s">
        <v>130</v>
      </c>
      <c r="E2459" s="14">
        <v>4562342690029</v>
      </c>
      <c r="F2459" s="13">
        <v>0</v>
      </c>
      <c r="G2459" s="13">
        <v>0</v>
      </c>
      <c r="H2459" s="13" t="s">
        <v>18</v>
      </c>
      <c r="I2459" s="13" t="s">
        <v>19</v>
      </c>
      <c r="J2459" s="13" t="s">
        <v>329</v>
      </c>
      <c r="K2459" s="13">
        <v>4</v>
      </c>
      <c r="L2459" s="13">
        <v>5</v>
      </c>
      <c r="M2459" s="13">
        <v>0</v>
      </c>
      <c r="N2459" s="13">
        <v>0</v>
      </c>
    </row>
    <row r="2460" spans="1:14" x14ac:dyDescent="0.15">
      <c r="A2460" t="str">
        <f t="shared" si="41"/>
        <v>202002_5_4562342690036</v>
      </c>
      <c r="B2460" s="13">
        <v>202002</v>
      </c>
      <c r="C2460" s="13">
        <v>5</v>
      </c>
      <c r="D2460" s="13" t="s">
        <v>130</v>
      </c>
      <c r="E2460" s="14">
        <v>4562342690036</v>
      </c>
      <c r="F2460" s="13">
        <v>0</v>
      </c>
      <c r="G2460" s="13">
        <v>0</v>
      </c>
      <c r="H2460" s="13" t="s">
        <v>20</v>
      </c>
      <c r="I2460" s="13" t="s">
        <v>19</v>
      </c>
      <c r="J2460" s="13" t="s">
        <v>329</v>
      </c>
      <c r="K2460" s="13">
        <v>13</v>
      </c>
      <c r="L2460" s="13">
        <v>0</v>
      </c>
      <c r="M2460" s="13">
        <v>0</v>
      </c>
      <c r="N2460" s="13">
        <v>0</v>
      </c>
    </row>
    <row r="2461" spans="1:14" x14ac:dyDescent="0.15">
      <c r="A2461" t="str">
        <f t="shared" si="41"/>
        <v>202002_5_4562342690050</v>
      </c>
      <c r="B2461" s="13">
        <v>202002</v>
      </c>
      <c r="C2461" s="13">
        <v>5</v>
      </c>
      <c r="D2461" s="13" t="s">
        <v>130</v>
      </c>
      <c r="E2461" s="14">
        <v>4562342690050</v>
      </c>
      <c r="F2461" s="13">
        <v>0</v>
      </c>
      <c r="G2461" s="13">
        <v>0</v>
      </c>
      <c r="H2461" s="13" t="s">
        <v>22</v>
      </c>
      <c r="I2461" s="13" t="s">
        <v>19</v>
      </c>
      <c r="J2461" s="13" t="s">
        <v>329</v>
      </c>
      <c r="K2461" s="13">
        <v>8</v>
      </c>
      <c r="L2461" s="13">
        <v>1</v>
      </c>
      <c r="M2461" s="13">
        <v>0</v>
      </c>
      <c r="N2461" s="13">
        <v>0</v>
      </c>
    </row>
    <row r="2462" spans="1:14" x14ac:dyDescent="0.15">
      <c r="A2462" t="str">
        <f t="shared" si="41"/>
        <v>202002_5_4562342690043</v>
      </c>
      <c r="B2462" s="13">
        <v>202002</v>
      </c>
      <c r="C2462" s="13">
        <v>5</v>
      </c>
      <c r="D2462" s="13" t="s">
        <v>130</v>
      </c>
      <c r="E2462" s="14">
        <v>4562342690043</v>
      </c>
      <c r="F2462" s="13">
        <v>0</v>
      </c>
      <c r="G2462" s="13">
        <v>0</v>
      </c>
      <c r="H2462" s="13" t="s">
        <v>21</v>
      </c>
      <c r="I2462" s="13" t="s">
        <v>19</v>
      </c>
      <c r="J2462" s="13" t="s">
        <v>329</v>
      </c>
      <c r="K2462" s="13">
        <v>21</v>
      </c>
      <c r="L2462" s="13">
        <v>1</v>
      </c>
      <c r="M2462" s="13">
        <v>0</v>
      </c>
      <c r="N2462" s="13">
        <v>0</v>
      </c>
    </row>
    <row r="2463" spans="1:14" x14ac:dyDescent="0.15">
      <c r="A2463" t="str">
        <f t="shared" si="41"/>
        <v>202002_5_4562342690067</v>
      </c>
      <c r="B2463" s="13">
        <v>202002</v>
      </c>
      <c r="C2463" s="13">
        <v>5</v>
      </c>
      <c r="D2463" s="13" t="s">
        <v>130</v>
      </c>
      <c r="E2463" s="14">
        <v>4562342690067</v>
      </c>
      <c r="F2463" s="13">
        <v>0</v>
      </c>
      <c r="G2463" s="13">
        <v>0</v>
      </c>
      <c r="H2463" s="13" t="s">
        <v>23</v>
      </c>
      <c r="I2463" s="13" t="s">
        <v>19</v>
      </c>
      <c r="J2463" s="13" t="s">
        <v>329</v>
      </c>
      <c r="K2463" s="13">
        <v>29</v>
      </c>
      <c r="L2463" s="13">
        <v>2</v>
      </c>
      <c r="M2463" s="13">
        <v>0</v>
      </c>
      <c r="N2463" s="13">
        <v>0</v>
      </c>
    </row>
    <row r="2464" spans="1:14" x14ac:dyDescent="0.15">
      <c r="A2464" t="str">
        <f t="shared" si="41"/>
        <v>202002_5_4562342690074</v>
      </c>
      <c r="B2464" s="13">
        <v>202002</v>
      </c>
      <c r="C2464" s="13">
        <v>5</v>
      </c>
      <c r="D2464" s="13" t="s">
        <v>130</v>
      </c>
      <c r="E2464" s="14">
        <v>4562342690074</v>
      </c>
      <c r="F2464" s="13">
        <v>0</v>
      </c>
      <c r="G2464" s="13">
        <v>0</v>
      </c>
      <c r="H2464" s="13" t="s">
        <v>24</v>
      </c>
      <c r="I2464" s="13" t="s">
        <v>19</v>
      </c>
      <c r="J2464" s="13" t="s">
        <v>329</v>
      </c>
      <c r="K2464" s="13">
        <v>27</v>
      </c>
      <c r="L2464" s="13">
        <v>3</v>
      </c>
      <c r="M2464" s="13">
        <v>0</v>
      </c>
      <c r="N2464" s="13">
        <v>0</v>
      </c>
    </row>
    <row r="2465" spans="1:14" x14ac:dyDescent="0.15">
      <c r="A2465" t="str">
        <f t="shared" si="41"/>
        <v>202002_5_4562342690081</v>
      </c>
      <c r="B2465" s="13">
        <v>202002</v>
      </c>
      <c r="C2465" s="13">
        <v>5</v>
      </c>
      <c r="D2465" s="13" t="s">
        <v>130</v>
      </c>
      <c r="E2465" s="14">
        <v>4562342690081</v>
      </c>
      <c r="F2465" s="13">
        <v>0</v>
      </c>
      <c r="G2465" s="13">
        <v>0</v>
      </c>
      <c r="H2465" s="13" t="s">
        <v>25</v>
      </c>
      <c r="I2465" s="13" t="s">
        <v>19</v>
      </c>
      <c r="J2465" s="13" t="s">
        <v>329</v>
      </c>
      <c r="K2465" s="13">
        <v>3</v>
      </c>
      <c r="L2465" s="13">
        <v>2</v>
      </c>
      <c r="M2465" s="13">
        <v>0</v>
      </c>
      <c r="N2465" s="13">
        <v>0</v>
      </c>
    </row>
    <row r="2466" spans="1:14" x14ac:dyDescent="0.15">
      <c r="A2466" t="str">
        <f t="shared" si="41"/>
        <v>202002_11_4562342690029</v>
      </c>
      <c r="B2466" s="13">
        <v>202002</v>
      </c>
      <c r="C2466" s="13">
        <v>11</v>
      </c>
      <c r="D2466" s="13" t="s">
        <v>131</v>
      </c>
      <c r="E2466" s="14">
        <v>4562342690029</v>
      </c>
      <c r="F2466" s="13">
        <v>0</v>
      </c>
      <c r="G2466" s="13">
        <v>0</v>
      </c>
      <c r="H2466" s="13" t="s">
        <v>18</v>
      </c>
      <c r="I2466" s="13" t="s">
        <v>19</v>
      </c>
      <c r="J2466" s="13" t="s">
        <v>329</v>
      </c>
      <c r="K2466" s="13">
        <v>2</v>
      </c>
      <c r="L2466" s="13">
        <v>0</v>
      </c>
      <c r="M2466" s="13">
        <v>0</v>
      </c>
      <c r="N2466" s="13">
        <v>0</v>
      </c>
    </row>
    <row r="2467" spans="1:14" x14ac:dyDescent="0.15">
      <c r="A2467" t="str">
        <f t="shared" si="41"/>
        <v>202002_11_4562342690036</v>
      </c>
      <c r="B2467" s="13">
        <v>202002</v>
      </c>
      <c r="C2467" s="13">
        <v>11</v>
      </c>
      <c r="D2467" s="13" t="s">
        <v>131</v>
      </c>
      <c r="E2467" s="14">
        <v>4562342690036</v>
      </c>
      <c r="F2467" s="13">
        <v>0</v>
      </c>
      <c r="G2467" s="13">
        <v>0</v>
      </c>
      <c r="H2467" s="13" t="s">
        <v>20</v>
      </c>
      <c r="I2467" s="13" t="s">
        <v>19</v>
      </c>
      <c r="J2467" s="13" t="s">
        <v>329</v>
      </c>
      <c r="K2467" s="13">
        <v>0</v>
      </c>
      <c r="L2467" s="13">
        <v>0</v>
      </c>
      <c r="M2467" s="13">
        <v>0</v>
      </c>
      <c r="N2467" s="13">
        <v>0</v>
      </c>
    </row>
    <row r="2468" spans="1:14" x14ac:dyDescent="0.15">
      <c r="A2468" t="str">
        <f t="shared" si="41"/>
        <v>202002_11_4562342690050</v>
      </c>
      <c r="B2468" s="13">
        <v>202002</v>
      </c>
      <c r="C2468" s="13">
        <v>11</v>
      </c>
      <c r="D2468" s="13" t="s">
        <v>131</v>
      </c>
      <c r="E2468" s="14">
        <v>4562342690050</v>
      </c>
      <c r="F2468" s="13">
        <v>0</v>
      </c>
      <c r="G2468" s="13">
        <v>0</v>
      </c>
      <c r="H2468" s="13" t="s">
        <v>22</v>
      </c>
      <c r="I2468" s="13" t="s">
        <v>19</v>
      </c>
      <c r="J2468" s="13" t="s">
        <v>329</v>
      </c>
      <c r="K2468" s="13">
        <v>0</v>
      </c>
      <c r="L2468" s="13">
        <v>0</v>
      </c>
      <c r="M2468" s="13">
        <v>0</v>
      </c>
      <c r="N2468" s="13">
        <v>0</v>
      </c>
    </row>
    <row r="2469" spans="1:14" x14ac:dyDescent="0.15">
      <c r="A2469" t="str">
        <f t="shared" si="41"/>
        <v>202002_11_4562342690043</v>
      </c>
      <c r="B2469" s="13">
        <v>202002</v>
      </c>
      <c r="C2469" s="13">
        <v>11</v>
      </c>
      <c r="D2469" s="13" t="s">
        <v>131</v>
      </c>
      <c r="E2469" s="14">
        <v>4562342690043</v>
      </c>
      <c r="F2469" s="13">
        <v>0</v>
      </c>
      <c r="G2469" s="13">
        <v>0</v>
      </c>
      <c r="H2469" s="13" t="s">
        <v>21</v>
      </c>
      <c r="I2469" s="13" t="s">
        <v>19</v>
      </c>
      <c r="J2469" s="13" t="s">
        <v>329</v>
      </c>
      <c r="K2469" s="13">
        <v>1</v>
      </c>
      <c r="L2469" s="13">
        <v>2</v>
      </c>
      <c r="M2469" s="13">
        <v>0</v>
      </c>
      <c r="N2469" s="13">
        <v>0</v>
      </c>
    </row>
    <row r="2470" spans="1:14" x14ac:dyDescent="0.15">
      <c r="A2470" t="str">
        <f t="shared" si="41"/>
        <v>202002_11_4562342690067</v>
      </c>
      <c r="B2470" s="13">
        <v>202002</v>
      </c>
      <c r="C2470" s="13">
        <v>11</v>
      </c>
      <c r="D2470" s="13" t="s">
        <v>131</v>
      </c>
      <c r="E2470" s="14">
        <v>4562342690067</v>
      </c>
      <c r="F2470" s="13">
        <v>0</v>
      </c>
      <c r="G2470" s="13">
        <v>0</v>
      </c>
      <c r="H2470" s="13" t="s">
        <v>23</v>
      </c>
      <c r="I2470" s="13" t="s">
        <v>19</v>
      </c>
      <c r="J2470" s="13" t="s">
        <v>329</v>
      </c>
      <c r="K2470" s="13">
        <v>0</v>
      </c>
      <c r="L2470" s="13">
        <v>2</v>
      </c>
      <c r="M2470" s="13">
        <v>0</v>
      </c>
      <c r="N2470" s="13">
        <v>0</v>
      </c>
    </row>
    <row r="2471" spans="1:14" x14ac:dyDescent="0.15">
      <c r="A2471" t="str">
        <f t="shared" si="41"/>
        <v>202002_11_4562342690074</v>
      </c>
      <c r="B2471" s="13">
        <v>202002</v>
      </c>
      <c r="C2471" s="13">
        <v>11</v>
      </c>
      <c r="D2471" s="13" t="s">
        <v>131</v>
      </c>
      <c r="E2471" s="14">
        <v>4562342690074</v>
      </c>
      <c r="F2471" s="13">
        <v>0</v>
      </c>
      <c r="G2471" s="13">
        <v>0</v>
      </c>
      <c r="H2471" s="13" t="s">
        <v>24</v>
      </c>
      <c r="I2471" s="13" t="s">
        <v>19</v>
      </c>
      <c r="J2471" s="13" t="s">
        <v>329</v>
      </c>
      <c r="K2471" s="13">
        <v>0</v>
      </c>
      <c r="L2471" s="13">
        <v>1</v>
      </c>
      <c r="M2471" s="13">
        <v>0</v>
      </c>
      <c r="N2471" s="13">
        <v>0</v>
      </c>
    </row>
    <row r="2472" spans="1:14" x14ac:dyDescent="0.15">
      <c r="A2472" t="str">
        <f t="shared" si="41"/>
        <v>202002_11_4562342690081</v>
      </c>
      <c r="B2472" s="13">
        <v>202002</v>
      </c>
      <c r="C2472" s="13">
        <v>11</v>
      </c>
      <c r="D2472" s="13" t="s">
        <v>131</v>
      </c>
      <c r="E2472" s="14">
        <v>4562342690081</v>
      </c>
      <c r="F2472" s="13">
        <v>0</v>
      </c>
      <c r="G2472" s="13">
        <v>0</v>
      </c>
      <c r="H2472" s="13" t="s">
        <v>25</v>
      </c>
      <c r="I2472" s="13" t="s">
        <v>19</v>
      </c>
      <c r="J2472" s="13" t="s">
        <v>329</v>
      </c>
      <c r="K2472" s="13">
        <v>5</v>
      </c>
      <c r="L2472" s="13">
        <v>0</v>
      </c>
      <c r="M2472" s="13">
        <v>0</v>
      </c>
      <c r="N2472" s="13">
        <v>0</v>
      </c>
    </row>
    <row r="2473" spans="1:14" x14ac:dyDescent="0.15">
      <c r="A2473" t="str">
        <f t="shared" si="41"/>
        <v>202002_12_4562342690029</v>
      </c>
      <c r="B2473" s="13">
        <v>202002</v>
      </c>
      <c r="C2473" s="13">
        <v>12</v>
      </c>
      <c r="D2473" s="13" t="s">
        <v>132</v>
      </c>
      <c r="E2473" s="14">
        <v>4562342690029</v>
      </c>
      <c r="F2473" s="13">
        <v>0</v>
      </c>
      <c r="G2473" s="13">
        <v>0</v>
      </c>
      <c r="H2473" s="13" t="s">
        <v>18</v>
      </c>
      <c r="I2473" s="13" t="s">
        <v>19</v>
      </c>
      <c r="J2473" s="13" t="s">
        <v>329</v>
      </c>
      <c r="K2473" s="13">
        <v>17</v>
      </c>
      <c r="L2473" s="13">
        <v>3</v>
      </c>
      <c r="M2473" s="13">
        <v>0</v>
      </c>
      <c r="N2473" s="13">
        <v>0</v>
      </c>
    </row>
    <row r="2474" spans="1:14" x14ac:dyDescent="0.15">
      <c r="A2474" t="str">
        <f t="shared" si="41"/>
        <v>202002_12_4562342690036</v>
      </c>
      <c r="B2474" s="13">
        <v>202002</v>
      </c>
      <c r="C2474" s="13">
        <v>12</v>
      </c>
      <c r="D2474" s="13" t="s">
        <v>132</v>
      </c>
      <c r="E2474" s="14">
        <v>4562342690036</v>
      </c>
      <c r="F2474" s="13">
        <v>0</v>
      </c>
      <c r="G2474" s="13">
        <v>0</v>
      </c>
      <c r="H2474" s="13" t="s">
        <v>20</v>
      </c>
      <c r="I2474" s="13" t="s">
        <v>19</v>
      </c>
      <c r="J2474" s="13" t="s">
        <v>329</v>
      </c>
      <c r="K2474" s="13">
        <v>7</v>
      </c>
      <c r="L2474" s="13">
        <v>2</v>
      </c>
      <c r="M2474" s="13">
        <v>0</v>
      </c>
      <c r="N2474" s="13">
        <v>0</v>
      </c>
    </row>
    <row r="2475" spans="1:14" x14ac:dyDescent="0.15">
      <c r="A2475" t="str">
        <f t="shared" si="41"/>
        <v>202002_12_4562342690050</v>
      </c>
      <c r="B2475" s="13">
        <v>202002</v>
      </c>
      <c r="C2475" s="13">
        <v>12</v>
      </c>
      <c r="D2475" s="13" t="s">
        <v>132</v>
      </c>
      <c r="E2475" s="14">
        <v>4562342690050</v>
      </c>
      <c r="F2475" s="13">
        <v>0</v>
      </c>
      <c r="G2475" s="13">
        <v>0</v>
      </c>
      <c r="H2475" s="13" t="s">
        <v>22</v>
      </c>
      <c r="I2475" s="13" t="s">
        <v>19</v>
      </c>
      <c r="J2475" s="13" t="s">
        <v>329</v>
      </c>
      <c r="K2475" s="13">
        <v>13</v>
      </c>
      <c r="L2475" s="13">
        <v>2</v>
      </c>
      <c r="M2475" s="13">
        <v>0</v>
      </c>
      <c r="N2475" s="13">
        <v>0</v>
      </c>
    </row>
    <row r="2476" spans="1:14" x14ac:dyDescent="0.15">
      <c r="A2476" t="str">
        <f t="shared" si="41"/>
        <v>202002_12_4562342690043</v>
      </c>
      <c r="B2476" s="13">
        <v>202002</v>
      </c>
      <c r="C2476" s="13">
        <v>12</v>
      </c>
      <c r="D2476" s="13" t="s">
        <v>132</v>
      </c>
      <c r="E2476" s="14">
        <v>4562342690043</v>
      </c>
      <c r="F2476" s="13">
        <v>0</v>
      </c>
      <c r="G2476" s="13">
        <v>0</v>
      </c>
      <c r="H2476" s="13" t="s">
        <v>21</v>
      </c>
      <c r="I2476" s="13" t="s">
        <v>19</v>
      </c>
      <c r="J2476" s="13" t="s">
        <v>329</v>
      </c>
      <c r="K2476" s="13">
        <v>22</v>
      </c>
      <c r="L2476" s="13">
        <v>0</v>
      </c>
      <c r="M2476" s="13">
        <v>0</v>
      </c>
      <c r="N2476" s="13">
        <v>0</v>
      </c>
    </row>
    <row r="2477" spans="1:14" x14ac:dyDescent="0.15">
      <c r="A2477" t="str">
        <f t="shared" si="41"/>
        <v>202002_12_4562342690067</v>
      </c>
      <c r="B2477" s="13">
        <v>202002</v>
      </c>
      <c r="C2477" s="13">
        <v>12</v>
      </c>
      <c r="D2477" s="13" t="s">
        <v>132</v>
      </c>
      <c r="E2477" s="14">
        <v>4562342690067</v>
      </c>
      <c r="F2477" s="13">
        <v>0</v>
      </c>
      <c r="G2477" s="13">
        <v>0</v>
      </c>
      <c r="H2477" s="13" t="s">
        <v>23</v>
      </c>
      <c r="I2477" s="13" t="s">
        <v>19</v>
      </c>
      <c r="J2477" s="13" t="s">
        <v>329</v>
      </c>
      <c r="K2477" s="13">
        <v>41</v>
      </c>
      <c r="L2477" s="13">
        <v>2</v>
      </c>
      <c r="M2477" s="13">
        <v>0</v>
      </c>
      <c r="N2477" s="13">
        <v>0</v>
      </c>
    </row>
    <row r="2478" spans="1:14" x14ac:dyDescent="0.15">
      <c r="A2478" t="str">
        <f t="shared" si="41"/>
        <v>202002_12_4562342690074</v>
      </c>
      <c r="B2478" s="13">
        <v>202002</v>
      </c>
      <c r="C2478" s="13">
        <v>12</v>
      </c>
      <c r="D2478" s="13" t="s">
        <v>132</v>
      </c>
      <c r="E2478" s="14">
        <v>4562342690074</v>
      </c>
      <c r="F2478" s="13">
        <v>0</v>
      </c>
      <c r="G2478" s="13">
        <v>0</v>
      </c>
      <c r="H2478" s="13" t="s">
        <v>24</v>
      </c>
      <c r="I2478" s="13" t="s">
        <v>19</v>
      </c>
      <c r="J2478" s="13" t="s">
        <v>329</v>
      </c>
      <c r="K2478" s="13">
        <v>17</v>
      </c>
      <c r="L2478" s="13">
        <v>3</v>
      </c>
      <c r="M2478" s="13">
        <v>0</v>
      </c>
      <c r="N2478" s="13">
        <v>0</v>
      </c>
    </row>
    <row r="2479" spans="1:14" x14ac:dyDescent="0.15">
      <c r="A2479" t="str">
        <f t="shared" si="41"/>
        <v>202002_12_4562342690081</v>
      </c>
      <c r="B2479" s="13">
        <v>202002</v>
      </c>
      <c r="C2479" s="13">
        <v>12</v>
      </c>
      <c r="D2479" s="13" t="s">
        <v>132</v>
      </c>
      <c r="E2479" s="14">
        <v>4562342690081</v>
      </c>
      <c r="F2479" s="13">
        <v>0</v>
      </c>
      <c r="G2479" s="13">
        <v>0</v>
      </c>
      <c r="H2479" s="13" t="s">
        <v>25</v>
      </c>
      <c r="I2479" s="13" t="s">
        <v>19</v>
      </c>
      <c r="J2479" s="13" t="s">
        <v>329</v>
      </c>
      <c r="K2479" s="13">
        <v>10</v>
      </c>
      <c r="L2479" s="13">
        <v>0</v>
      </c>
      <c r="M2479" s="13">
        <v>0</v>
      </c>
      <c r="N2479" s="13">
        <v>0</v>
      </c>
    </row>
    <row r="2480" spans="1:14" x14ac:dyDescent="0.15">
      <c r="A2480" t="str">
        <f t="shared" si="41"/>
        <v>202002_100_4562342690029</v>
      </c>
      <c r="B2480" s="13">
        <v>202002</v>
      </c>
      <c r="C2480" s="13">
        <v>100</v>
      </c>
      <c r="D2480" s="13" t="s">
        <v>146</v>
      </c>
      <c r="E2480" s="14">
        <v>4562342690029</v>
      </c>
      <c r="F2480" s="13">
        <v>0</v>
      </c>
      <c r="G2480" s="13">
        <v>0</v>
      </c>
      <c r="H2480" s="13" t="s">
        <v>18</v>
      </c>
      <c r="I2480" s="13" t="s">
        <v>19</v>
      </c>
      <c r="J2480" s="13" t="s">
        <v>329</v>
      </c>
      <c r="K2480" s="13">
        <v>27</v>
      </c>
      <c r="L2480" s="13">
        <v>1</v>
      </c>
      <c r="M2480" s="13">
        <v>0</v>
      </c>
      <c r="N2480" s="13">
        <v>0</v>
      </c>
    </row>
    <row r="2481" spans="1:14" x14ac:dyDescent="0.15">
      <c r="A2481" t="str">
        <f t="shared" si="41"/>
        <v>202002_100_4562342690036</v>
      </c>
      <c r="B2481" s="13">
        <v>202002</v>
      </c>
      <c r="C2481" s="13">
        <v>100</v>
      </c>
      <c r="D2481" s="13" t="s">
        <v>146</v>
      </c>
      <c r="E2481" s="14">
        <v>4562342690036</v>
      </c>
      <c r="F2481" s="13">
        <v>0</v>
      </c>
      <c r="G2481" s="13">
        <v>0</v>
      </c>
      <c r="H2481" s="13" t="s">
        <v>20</v>
      </c>
      <c r="I2481" s="13" t="s">
        <v>19</v>
      </c>
      <c r="J2481" s="13" t="s">
        <v>329</v>
      </c>
      <c r="K2481" s="13">
        <v>20</v>
      </c>
      <c r="L2481" s="13">
        <v>0</v>
      </c>
      <c r="M2481" s="13">
        <v>0</v>
      </c>
      <c r="N2481" s="13">
        <v>0</v>
      </c>
    </row>
    <row r="2482" spans="1:14" x14ac:dyDescent="0.15">
      <c r="A2482" t="str">
        <f t="shared" si="41"/>
        <v>202002_100_4562342690050</v>
      </c>
      <c r="B2482" s="13">
        <v>202002</v>
      </c>
      <c r="C2482" s="13">
        <v>100</v>
      </c>
      <c r="D2482" s="13" t="s">
        <v>146</v>
      </c>
      <c r="E2482" s="14">
        <v>4562342690050</v>
      </c>
      <c r="F2482" s="13">
        <v>0</v>
      </c>
      <c r="G2482" s="13">
        <v>0</v>
      </c>
      <c r="H2482" s="13" t="s">
        <v>22</v>
      </c>
      <c r="I2482" s="13" t="s">
        <v>19</v>
      </c>
      <c r="J2482" s="13" t="s">
        <v>329</v>
      </c>
      <c r="K2482" s="13">
        <v>15</v>
      </c>
      <c r="L2482" s="13">
        <v>1</v>
      </c>
      <c r="M2482" s="13">
        <v>0</v>
      </c>
      <c r="N2482" s="13">
        <v>0</v>
      </c>
    </row>
    <row r="2483" spans="1:14" x14ac:dyDescent="0.15">
      <c r="A2483" t="str">
        <f t="shared" si="41"/>
        <v>202002_100_4562342690043</v>
      </c>
      <c r="B2483" s="13">
        <v>202002</v>
      </c>
      <c r="C2483" s="13">
        <v>100</v>
      </c>
      <c r="D2483" s="13" t="s">
        <v>146</v>
      </c>
      <c r="E2483" s="14">
        <v>4562342690043</v>
      </c>
      <c r="F2483" s="13">
        <v>0</v>
      </c>
      <c r="G2483" s="13">
        <v>0</v>
      </c>
      <c r="H2483" s="13" t="s">
        <v>21</v>
      </c>
      <c r="I2483" s="13" t="s">
        <v>19</v>
      </c>
      <c r="J2483" s="13" t="s">
        <v>329</v>
      </c>
      <c r="K2483" s="13">
        <v>21</v>
      </c>
      <c r="L2483" s="13">
        <v>1</v>
      </c>
      <c r="M2483" s="13">
        <v>0</v>
      </c>
      <c r="N2483" s="13">
        <v>0</v>
      </c>
    </row>
    <row r="2484" spans="1:14" x14ac:dyDescent="0.15">
      <c r="A2484" t="str">
        <f t="shared" si="41"/>
        <v>202002_100_4562342690067</v>
      </c>
      <c r="B2484" s="13">
        <v>202002</v>
      </c>
      <c r="C2484" s="13">
        <v>100</v>
      </c>
      <c r="D2484" s="13" t="s">
        <v>146</v>
      </c>
      <c r="E2484" s="14">
        <v>4562342690067</v>
      </c>
      <c r="F2484" s="13">
        <v>0</v>
      </c>
      <c r="G2484" s="13">
        <v>0</v>
      </c>
      <c r="H2484" s="13" t="s">
        <v>23</v>
      </c>
      <c r="I2484" s="13" t="s">
        <v>19</v>
      </c>
      <c r="J2484" s="13" t="s">
        <v>329</v>
      </c>
      <c r="K2484" s="13">
        <v>38</v>
      </c>
      <c r="L2484" s="13">
        <v>1</v>
      </c>
      <c r="M2484" s="13">
        <v>0</v>
      </c>
      <c r="N2484" s="13">
        <v>0</v>
      </c>
    </row>
    <row r="2485" spans="1:14" x14ac:dyDescent="0.15">
      <c r="A2485" t="str">
        <f t="shared" si="41"/>
        <v>202002_100_4562342690074</v>
      </c>
      <c r="B2485" s="13">
        <v>202002</v>
      </c>
      <c r="C2485" s="13">
        <v>100</v>
      </c>
      <c r="D2485" s="13" t="s">
        <v>146</v>
      </c>
      <c r="E2485" s="14">
        <v>4562342690074</v>
      </c>
      <c r="F2485" s="13">
        <v>0</v>
      </c>
      <c r="G2485" s="13">
        <v>0</v>
      </c>
      <c r="H2485" s="13" t="s">
        <v>24</v>
      </c>
      <c r="I2485" s="13" t="s">
        <v>19</v>
      </c>
      <c r="J2485" s="13" t="s">
        <v>329</v>
      </c>
      <c r="K2485" s="13">
        <v>26</v>
      </c>
      <c r="L2485" s="13">
        <v>0</v>
      </c>
      <c r="M2485" s="13">
        <v>0</v>
      </c>
      <c r="N2485" s="13">
        <v>0</v>
      </c>
    </row>
    <row r="2486" spans="1:14" x14ac:dyDescent="0.15">
      <c r="A2486" t="str">
        <f t="shared" si="41"/>
        <v>202002_100_4562342690081</v>
      </c>
      <c r="B2486" s="13">
        <v>202002</v>
      </c>
      <c r="C2486" s="13">
        <v>100</v>
      </c>
      <c r="D2486" s="13" t="s">
        <v>146</v>
      </c>
      <c r="E2486" s="14">
        <v>4562342690081</v>
      </c>
      <c r="F2486" s="13">
        <v>0</v>
      </c>
      <c r="G2486" s="13">
        <v>0</v>
      </c>
      <c r="H2486" s="13" t="s">
        <v>25</v>
      </c>
      <c r="I2486" s="13" t="s">
        <v>19</v>
      </c>
      <c r="J2486" s="13" t="s">
        <v>329</v>
      </c>
      <c r="K2486" s="13">
        <v>13</v>
      </c>
      <c r="L2486" s="13">
        <v>1</v>
      </c>
      <c r="M2486" s="13">
        <v>0</v>
      </c>
      <c r="N2486" s="13">
        <v>0</v>
      </c>
    </row>
    <row r="2487" spans="1:14" x14ac:dyDescent="0.15">
      <c r="A2487" t="str">
        <f t="shared" si="41"/>
        <v>202002_128_4562342690029</v>
      </c>
      <c r="B2487" s="13">
        <v>202002</v>
      </c>
      <c r="C2487" s="13">
        <v>128</v>
      </c>
      <c r="D2487" s="13" t="s">
        <v>151</v>
      </c>
      <c r="E2487" s="14">
        <v>4562342690029</v>
      </c>
      <c r="F2487" s="13">
        <v>0</v>
      </c>
      <c r="G2487" s="13">
        <v>0</v>
      </c>
      <c r="H2487" s="13" t="s">
        <v>18</v>
      </c>
      <c r="I2487" s="13" t="s">
        <v>19</v>
      </c>
      <c r="J2487" s="13" t="s">
        <v>329</v>
      </c>
      <c r="K2487" s="13">
        <v>26</v>
      </c>
      <c r="L2487" s="13">
        <v>3</v>
      </c>
      <c r="M2487" s="13">
        <v>0</v>
      </c>
      <c r="N2487" s="13">
        <v>0</v>
      </c>
    </row>
    <row r="2488" spans="1:14" x14ac:dyDescent="0.15">
      <c r="A2488" t="str">
        <f t="shared" si="41"/>
        <v>202002_128_4562342690036</v>
      </c>
      <c r="B2488" s="13">
        <v>202002</v>
      </c>
      <c r="C2488" s="13">
        <v>128</v>
      </c>
      <c r="D2488" s="13" t="s">
        <v>151</v>
      </c>
      <c r="E2488" s="14">
        <v>4562342690036</v>
      </c>
      <c r="F2488" s="13">
        <v>0</v>
      </c>
      <c r="G2488" s="13">
        <v>0</v>
      </c>
      <c r="H2488" s="13" t="s">
        <v>20</v>
      </c>
      <c r="I2488" s="13" t="s">
        <v>19</v>
      </c>
      <c r="J2488" s="13" t="s">
        <v>329</v>
      </c>
      <c r="K2488" s="13">
        <v>16</v>
      </c>
      <c r="L2488" s="13">
        <v>2</v>
      </c>
      <c r="M2488" s="13">
        <v>0</v>
      </c>
      <c r="N2488" s="13">
        <v>0</v>
      </c>
    </row>
    <row r="2489" spans="1:14" x14ac:dyDescent="0.15">
      <c r="A2489" t="str">
        <f t="shared" si="41"/>
        <v>202002_128_4562342690050</v>
      </c>
      <c r="B2489" s="13">
        <v>202002</v>
      </c>
      <c r="C2489" s="13">
        <v>128</v>
      </c>
      <c r="D2489" s="13" t="s">
        <v>151</v>
      </c>
      <c r="E2489" s="14">
        <v>4562342690050</v>
      </c>
      <c r="F2489" s="13">
        <v>0</v>
      </c>
      <c r="G2489" s="13">
        <v>0</v>
      </c>
      <c r="H2489" s="13" t="s">
        <v>22</v>
      </c>
      <c r="I2489" s="13" t="s">
        <v>19</v>
      </c>
      <c r="J2489" s="13" t="s">
        <v>329</v>
      </c>
      <c r="K2489" s="13">
        <v>14</v>
      </c>
      <c r="L2489" s="13">
        <v>0</v>
      </c>
      <c r="M2489" s="13">
        <v>0</v>
      </c>
      <c r="N2489" s="13">
        <v>0</v>
      </c>
    </row>
    <row r="2490" spans="1:14" x14ac:dyDescent="0.15">
      <c r="A2490" t="str">
        <f t="shared" si="41"/>
        <v>202002_128_4562342690043</v>
      </c>
      <c r="B2490" s="13">
        <v>202002</v>
      </c>
      <c r="C2490" s="13">
        <v>128</v>
      </c>
      <c r="D2490" s="13" t="s">
        <v>151</v>
      </c>
      <c r="E2490" s="14">
        <v>4562342690043</v>
      </c>
      <c r="F2490" s="13">
        <v>0</v>
      </c>
      <c r="G2490" s="13">
        <v>0</v>
      </c>
      <c r="H2490" s="13" t="s">
        <v>21</v>
      </c>
      <c r="I2490" s="13" t="s">
        <v>19</v>
      </c>
      <c r="J2490" s="13" t="s">
        <v>329</v>
      </c>
      <c r="K2490" s="13">
        <v>29</v>
      </c>
      <c r="L2490" s="13">
        <v>6</v>
      </c>
      <c r="M2490" s="13">
        <v>0</v>
      </c>
      <c r="N2490" s="13">
        <v>0</v>
      </c>
    </row>
    <row r="2491" spans="1:14" x14ac:dyDescent="0.15">
      <c r="A2491" t="str">
        <f t="shared" si="41"/>
        <v>202002_128_4562342690067</v>
      </c>
      <c r="B2491" s="13">
        <v>202002</v>
      </c>
      <c r="C2491" s="13">
        <v>128</v>
      </c>
      <c r="D2491" s="13" t="s">
        <v>151</v>
      </c>
      <c r="E2491" s="14">
        <v>4562342690067</v>
      </c>
      <c r="F2491" s="13">
        <v>0</v>
      </c>
      <c r="G2491" s="13">
        <v>0</v>
      </c>
      <c r="H2491" s="13" t="s">
        <v>23</v>
      </c>
      <c r="I2491" s="13" t="s">
        <v>19</v>
      </c>
      <c r="J2491" s="13" t="s">
        <v>329</v>
      </c>
      <c r="K2491" s="13">
        <v>41</v>
      </c>
      <c r="L2491" s="13">
        <v>3</v>
      </c>
      <c r="M2491" s="13">
        <v>0</v>
      </c>
      <c r="N2491" s="13">
        <v>0</v>
      </c>
    </row>
    <row r="2492" spans="1:14" x14ac:dyDescent="0.15">
      <c r="A2492" t="str">
        <f t="shared" si="41"/>
        <v>202002_128_4562342690074</v>
      </c>
      <c r="B2492" s="13">
        <v>202002</v>
      </c>
      <c r="C2492" s="13">
        <v>128</v>
      </c>
      <c r="D2492" s="13" t="s">
        <v>151</v>
      </c>
      <c r="E2492" s="14">
        <v>4562342690074</v>
      </c>
      <c r="F2492" s="13">
        <v>0</v>
      </c>
      <c r="G2492" s="13">
        <v>0</v>
      </c>
      <c r="H2492" s="13" t="s">
        <v>24</v>
      </c>
      <c r="I2492" s="13" t="s">
        <v>19</v>
      </c>
      <c r="J2492" s="13" t="s">
        <v>329</v>
      </c>
      <c r="K2492" s="13">
        <v>30</v>
      </c>
      <c r="L2492" s="13">
        <v>4</v>
      </c>
      <c r="M2492" s="13">
        <v>0</v>
      </c>
      <c r="N2492" s="13">
        <v>0</v>
      </c>
    </row>
    <row r="2493" spans="1:14" x14ac:dyDescent="0.15">
      <c r="A2493" t="str">
        <f t="shared" si="41"/>
        <v>202002_128_4562342690081</v>
      </c>
      <c r="B2493" s="13">
        <v>202002</v>
      </c>
      <c r="C2493" s="13">
        <v>128</v>
      </c>
      <c r="D2493" s="13" t="s">
        <v>151</v>
      </c>
      <c r="E2493" s="14">
        <v>4562342690081</v>
      </c>
      <c r="F2493" s="13">
        <v>0</v>
      </c>
      <c r="G2493" s="13">
        <v>0</v>
      </c>
      <c r="H2493" s="13" t="s">
        <v>25</v>
      </c>
      <c r="I2493" s="13" t="s">
        <v>19</v>
      </c>
      <c r="J2493" s="13" t="s">
        <v>329</v>
      </c>
      <c r="K2493" s="13">
        <v>9</v>
      </c>
      <c r="L2493" s="13">
        <v>4</v>
      </c>
      <c r="M2493" s="13">
        <v>0</v>
      </c>
      <c r="N2493" s="13">
        <v>0</v>
      </c>
    </row>
    <row r="2494" spans="1:14" x14ac:dyDescent="0.15">
      <c r="A2494" t="str">
        <f t="shared" si="41"/>
        <v>202002_157_4562342690029</v>
      </c>
      <c r="B2494" s="13">
        <v>202002</v>
      </c>
      <c r="C2494" s="13">
        <v>157</v>
      </c>
      <c r="D2494" s="13" t="s">
        <v>152</v>
      </c>
      <c r="E2494" s="14">
        <v>4562342690029</v>
      </c>
      <c r="F2494" s="13">
        <v>0</v>
      </c>
      <c r="G2494" s="13">
        <v>0</v>
      </c>
      <c r="H2494" s="13" t="s">
        <v>18</v>
      </c>
      <c r="I2494" s="13" t="s">
        <v>19</v>
      </c>
      <c r="J2494" s="13" t="s">
        <v>329</v>
      </c>
      <c r="K2494" s="13">
        <v>15</v>
      </c>
      <c r="L2494" s="13">
        <v>1</v>
      </c>
      <c r="M2494" s="13">
        <v>0</v>
      </c>
      <c r="N2494" s="13">
        <v>0</v>
      </c>
    </row>
    <row r="2495" spans="1:14" x14ac:dyDescent="0.15">
      <c r="A2495" t="str">
        <f t="shared" si="41"/>
        <v>202002_157_4562342690036</v>
      </c>
      <c r="B2495" s="13">
        <v>202002</v>
      </c>
      <c r="C2495" s="13">
        <v>157</v>
      </c>
      <c r="D2495" s="13" t="s">
        <v>152</v>
      </c>
      <c r="E2495" s="14">
        <v>4562342690036</v>
      </c>
      <c r="F2495" s="13">
        <v>0</v>
      </c>
      <c r="G2495" s="13">
        <v>0</v>
      </c>
      <c r="H2495" s="13" t="s">
        <v>20</v>
      </c>
      <c r="I2495" s="13" t="s">
        <v>19</v>
      </c>
      <c r="J2495" s="13" t="s">
        <v>329</v>
      </c>
      <c r="K2495" s="13">
        <v>7</v>
      </c>
      <c r="L2495" s="13">
        <v>0</v>
      </c>
      <c r="M2495" s="13">
        <v>0</v>
      </c>
      <c r="N2495" s="13">
        <v>0</v>
      </c>
    </row>
    <row r="2496" spans="1:14" x14ac:dyDescent="0.15">
      <c r="A2496" t="str">
        <f t="shared" si="41"/>
        <v>202002_157_4562342690050</v>
      </c>
      <c r="B2496" s="13">
        <v>202002</v>
      </c>
      <c r="C2496" s="13">
        <v>157</v>
      </c>
      <c r="D2496" s="13" t="s">
        <v>152</v>
      </c>
      <c r="E2496" s="14">
        <v>4562342690050</v>
      </c>
      <c r="F2496" s="13">
        <v>0</v>
      </c>
      <c r="G2496" s="13">
        <v>0</v>
      </c>
      <c r="H2496" s="13" t="s">
        <v>22</v>
      </c>
      <c r="I2496" s="13" t="s">
        <v>19</v>
      </c>
      <c r="J2496" s="13" t="s">
        <v>329</v>
      </c>
      <c r="K2496" s="13">
        <v>7</v>
      </c>
      <c r="L2496" s="13">
        <v>2</v>
      </c>
      <c r="M2496" s="13">
        <v>0</v>
      </c>
      <c r="N2496" s="13">
        <v>0</v>
      </c>
    </row>
    <row r="2497" spans="1:14" x14ac:dyDescent="0.15">
      <c r="A2497" t="str">
        <f t="shared" si="41"/>
        <v>202002_157_4562342690043</v>
      </c>
      <c r="B2497" s="13">
        <v>202002</v>
      </c>
      <c r="C2497" s="13">
        <v>157</v>
      </c>
      <c r="D2497" s="13" t="s">
        <v>152</v>
      </c>
      <c r="E2497" s="14">
        <v>4562342690043</v>
      </c>
      <c r="F2497" s="13">
        <v>0</v>
      </c>
      <c r="G2497" s="13">
        <v>0</v>
      </c>
      <c r="H2497" s="13" t="s">
        <v>21</v>
      </c>
      <c r="I2497" s="13" t="s">
        <v>19</v>
      </c>
      <c r="J2497" s="13" t="s">
        <v>329</v>
      </c>
      <c r="K2497" s="13">
        <v>14</v>
      </c>
      <c r="L2497" s="13">
        <v>0</v>
      </c>
      <c r="M2497" s="13">
        <v>0</v>
      </c>
      <c r="N2497" s="13">
        <v>0</v>
      </c>
    </row>
    <row r="2498" spans="1:14" x14ac:dyDescent="0.15">
      <c r="A2498" t="str">
        <f t="shared" si="41"/>
        <v>202002_157_4562342690067</v>
      </c>
      <c r="B2498" s="13">
        <v>202002</v>
      </c>
      <c r="C2498" s="13">
        <v>157</v>
      </c>
      <c r="D2498" s="13" t="s">
        <v>152</v>
      </c>
      <c r="E2498" s="14">
        <v>4562342690067</v>
      </c>
      <c r="F2498" s="13">
        <v>0</v>
      </c>
      <c r="G2498" s="13">
        <v>0</v>
      </c>
      <c r="H2498" s="13" t="s">
        <v>23</v>
      </c>
      <c r="I2498" s="13" t="s">
        <v>19</v>
      </c>
      <c r="J2498" s="13" t="s">
        <v>329</v>
      </c>
      <c r="K2498" s="13">
        <v>29</v>
      </c>
      <c r="L2498" s="13">
        <v>1</v>
      </c>
      <c r="M2498" s="13">
        <v>0</v>
      </c>
      <c r="N2498" s="13">
        <v>0</v>
      </c>
    </row>
    <row r="2499" spans="1:14" x14ac:dyDescent="0.15">
      <c r="A2499" t="str">
        <f t="shared" si="41"/>
        <v>202002_157_4562342690074</v>
      </c>
      <c r="B2499" s="13">
        <v>202002</v>
      </c>
      <c r="C2499" s="13">
        <v>157</v>
      </c>
      <c r="D2499" s="13" t="s">
        <v>152</v>
      </c>
      <c r="E2499" s="14">
        <v>4562342690074</v>
      </c>
      <c r="F2499" s="13">
        <v>0</v>
      </c>
      <c r="G2499" s="13">
        <v>0</v>
      </c>
      <c r="H2499" s="13" t="s">
        <v>24</v>
      </c>
      <c r="I2499" s="13" t="s">
        <v>19</v>
      </c>
      <c r="J2499" s="13" t="s">
        <v>329</v>
      </c>
      <c r="K2499" s="13">
        <v>17</v>
      </c>
      <c r="L2499" s="13">
        <v>2</v>
      </c>
      <c r="M2499" s="13">
        <v>0</v>
      </c>
      <c r="N2499" s="13">
        <v>0</v>
      </c>
    </row>
    <row r="2500" spans="1:14" x14ac:dyDescent="0.15">
      <c r="A2500" t="str">
        <f t="shared" si="41"/>
        <v>202002_157_4562342690081</v>
      </c>
      <c r="B2500" s="13">
        <v>202002</v>
      </c>
      <c r="C2500" s="13">
        <v>157</v>
      </c>
      <c r="D2500" s="13" t="s">
        <v>152</v>
      </c>
      <c r="E2500" s="14">
        <v>4562342690081</v>
      </c>
      <c r="F2500" s="13">
        <v>0</v>
      </c>
      <c r="G2500" s="13">
        <v>0</v>
      </c>
      <c r="H2500" s="13" t="s">
        <v>25</v>
      </c>
      <c r="I2500" s="13" t="s">
        <v>19</v>
      </c>
      <c r="J2500" s="13" t="s">
        <v>329</v>
      </c>
      <c r="K2500" s="13">
        <v>8</v>
      </c>
      <c r="L2500" s="13">
        <v>1</v>
      </c>
      <c r="M2500" s="13">
        <v>0</v>
      </c>
      <c r="N2500" s="13">
        <v>0</v>
      </c>
    </row>
    <row r="2501" spans="1:14" x14ac:dyDescent="0.15">
      <c r="A2501" t="str">
        <f t="shared" si="41"/>
        <v>202002_253_4562342690029</v>
      </c>
      <c r="B2501" s="13">
        <v>202002</v>
      </c>
      <c r="C2501" s="13">
        <v>253</v>
      </c>
      <c r="D2501" s="13" t="s">
        <v>158</v>
      </c>
      <c r="E2501" s="14">
        <v>4562342690029</v>
      </c>
      <c r="F2501" s="13">
        <v>0</v>
      </c>
      <c r="G2501" s="13">
        <v>0</v>
      </c>
      <c r="H2501" s="13" t="s">
        <v>18</v>
      </c>
      <c r="I2501" s="13" t="s">
        <v>19</v>
      </c>
      <c r="J2501" s="13" t="s">
        <v>329</v>
      </c>
      <c r="K2501" s="13">
        <v>22</v>
      </c>
      <c r="L2501" s="13">
        <v>3</v>
      </c>
      <c r="M2501" s="13">
        <v>0</v>
      </c>
      <c r="N2501" s="13">
        <v>0</v>
      </c>
    </row>
    <row r="2502" spans="1:14" x14ac:dyDescent="0.15">
      <c r="A2502" t="str">
        <f t="shared" si="41"/>
        <v>202002_253_4562342690036</v>
      </c>
      <c r="B2502" s="13">
        <v>202002</v>
      </c>
      <c r="C2502" s="13">
        <v>253</v>
      </c>
      <c r="D2502" s="13" t="s">
        <v>158</v>
      </c>
      <c r="E2502" s="14">
        <v>4562342690036</v>
      </c>
      <c r="F2502" s="13">
        <v>0</v>
      </c>
      <c r="G2502" s="13">
        <v>0</v>
      </c>
      <c r="H2502" s="13" t="s">
        <v>20</v>
      </c>
      <c r="I2502" s="13" t="s">
        <v>19</v>
      </c>
      <c r="J2502" s="13" t="s">
        <v>329</v>
      </c>
      <c r="K2502" s="13">
        <v>8</v>
      </c>
      <c r="L2502" s="13">
        <v>5</v>
      </c>
      <c r="M2502" s="13">
        <v>0</v>
      </c>
      <c r="N2502" s="13">
        <v>0</v>
      </c>
    </row>
    <row r="2503" spans="1:14" x14ac:dyDescent="0.15">
      <c r="A2503" t="str">
        <f t="shared" si="41"/>
        <v>202002_253_4562342690050</v>
      </c>
      <c r="B2503" s="13">
        <v>202002</v>
      </c>
      <c r="C2503" s="13">
        <v>253</v>
      </c>
      <c r="D2503" s="13" t="s">
        <v>158</v>
      </c>
      <c r="E2503" s="14">
        <v>4562342690050</v>
      </c>
      <c r="F2503" s="13">
        <v>0</v>
      </c>
      <c r="G2503" s="13">
        <v>0</v>
      </c>
      <c r="H2503" s="13" t="s">
        <v>22</v>
      </c>
      <c r="I2503" s="13" t="s">
        <v>19</v>
      </c>
      <c r="J2503" s="13" t="s">
        <v>329</v>
      </c>
      <c r="K2503" s="13">
        <v>9</v>
      </c>
      <c r="L2503" s="13">
        <v>2</v>
      </c>
      <c r="M2503" s="13">
        <v>0</v>
      </c>
      <c r="N2503" s="13">
        <v>0</v>
      </c>
    </row>
    <row r="2504" spans="1:14" x14ac:dyDescent="0.15">
      <c r="A2504" t="str">
        <f t="shared" si="41"/>
        <v>202002_253_4562342690043</v>
      </c>
      <c r="B2504" s="13">
        <v>202002</v>
      </c>
      <c r="C2504" s="13">
        <v>253</v>
      </c>
      <c r="D2504" s="13" t="s">
        <v>158</v>
      </c>
      <c r="E2504" s="14">
        <v>4562342690043</v>
      </c>
      <c r="F2504" s="13">
        <v>0</v>
      </c>
      <c r="G2504" s="13">
        <v>0</v>
      </c>
      <c r="H2504" s="13" t="s">
        <v>21</v>
      </c>
      <c r="I2504" s="13" t="s">
        <v>19</v>
      </c>
      <c r="J2504" s="13" t="s">
        <v>329</v>
      </c>
      <c r="K2504" s="13">
        <v>17</v>
      </c>
      <c r="L2504" s="13">
        <v>9</v>
      </c>
      <c r="M2504" s="13">
        <v>0</v>
      </c>
      <c r="N2504" s="13">
        <v>0</v>
      </c>
    </row>
    <row r="2505" spans="1:14" x14ac:dyDescent="0.15">
      <c r="A2505" t="str">
        <f t="shared" si="41"/>
        <v>202002_253_4562342690067</v>
      </c>
      <c r="B2505" s="13">
        <v>202002</v>
      </c>
      <c r="C2505" s="13">
        <v>253</v>
      </c>
      <c r="D2505" s="13" t="s">
        <v>158</v>
      </c>
      <c r="E2505" s="14">
        <v>4562342690067</v>
      </c>
      <c r="F2505" s="13">
        <v>0</v>
      </c>
      <c r="G2505" s="13">
        <v>0</v>
      </c>
      <c r="H2505" s="13" t="s">
        <v>23</v>
      </c>
      <c r="I2505" s="13" t="s">
        <v>19</v>
      </c>
      <c r="J2505" s="13" t="s">
        <v>329</v>
      </c>
      <c r="K2505" s="13">
        <v>36</v>
      </c>
      <c r="L2505" s="13">
        <v>6</v>
      </c>
      <c r="M2505" s="13">
        <v>0</v>
      </c>
      <c r="N2505" s="13">
        <v>0</v>
      </c>
    </row>
    <row r="2506" spans="1:14" x14ac:dyDescent="0.15">
      <c r="A2506" t="str">
        <f t="shared" si="41"/>
        <v>202002_253_4562342690074</v>
      </c>
      <c r="B2506" s="13">
        <v>202002</v>
      </c>
      <c r="C2506" s="13">
        <v>253</v>
      </c>
      <c r="D2506" s="13" t="s">
        <v>158</v>
      </c>
      <c r="E2506" s="14">
        <v>4562342690074</v>
      </c>
      <c r="F2506" s="13">
        <v>0</v>
      </c>
      <c r="G2506" s="13">
        <v>0</v>
      </c>
      <c r="H2506" s="13" t="s">
        <v>24</v>
      </c>
      <c r="I2506" s="13" t="s">
        <v>19</v>
      </c>
      <c r="J2506" s="13" t="s">
        <v>329</v>
      </c>
      <c r="K2506" s="13">
        <v>9</v>
      </c>
      <c r="L2506" s="13">
        <v>5</v>
      </c>
      <c r="M2506" s="13">
        <v>0</v>
      </c>
      <c r="N2506" s="13">
        <v>0</v>
      </c>
    </row>
    <row r="2507" spans="1:14" x14ac:dyDescent="0.15">
      <c r="A2507" t="str">
        <f t="shared" si="41"/>
        <v>202002_253_4562342690081</v>
      </c>
      <c r="B2507" s="13">
        <v>202002</v>
      </c>
      <c r="C2507" s="13">
        <v>253</v>
      </c>
      <c r="D2507" s="13" t="s">
        <v>158</v>
      </c>
      <c r="E2507" s="14">
        <v>4562342690081</v>
      </c>
      <c r="F2507" s="13">
        <v>0</v>
      </c>
      <c r="G2507" s="13">
        <v>0</v>
      </c>
      <c r="H2507" s="13" t="s">
        <v>25</v>
      </c>
      <c r="I2507" s="13" t="s">
        <v>19</v>
      </c>
      <c r="J2507" s="13" t="s">
        <v>329</v>
      </c>
      <c r="K2507" s="13">
        <v>8</v>
      </c>
      <c r="L2507" s="13">
        <v>3</v>
      </c>
      <c r="M2507" s="13">
        <v>0</v>
      </c>
      <c r="N2507" s="13">
        <v>0</v>
      </c>
    </row>
    <row r="2508" spans="1:14" x14ac:dyDescent="0.15">
      <c r="A2508" t="str">
        <f t="shared" si="41"/>
        <v>202002_284_4562342690029</v>
      </c>
      <c r="B2508" s="13">
        <v>202002</v>
      </c>
      <c r="C2508" s="13">
        <v>284</v>
      </c>
      <c r="D2508" s="13" t="s">
        <v>159</v>
      </c>
      <c r="E2508" s="14">
        <v>4562342690029</v>
      </c>
      <c r="F2508" s="13">
        <v>0</v>
      </c>
      <c r="G2508" s="13">
        <v>0</v>
      </c>
      <c r="H2508" s="13" t="s">
        <v>18</v>
      </c>
      <c r="I2508" s="13" t="s">
        <v>19</v>
      </c>
      <c r="J2508" s="13" t="s">
        <v>329</v>
      </c>
      <c r="K2508" s="13">
        <v>9</v>
      </c>
      <c r="L2508" s="13">
        <v>4</v>
      </c>
      <c r="M2508" s="13">
        <v>0</v>
      </c>
      <c r="N2508" s="13">
        <v>0</v>
      </c>
    </row>
    <row r="2509" spans="1:14" x14ac:dyDescent="0.15">
      <c r="A2509" t="str">
        <f t="shared" si="41"/>
        <v>202002_284_4562342690036</v>
      </c>
      <c r="B2509" s="13">
        <v>202002</v>
      </c>
      <c r="C2509" s="13">
        <v>284</v>
      </c>
      <c r="D2509" s="13" t="s">
        <v>159</v>
      </c>
      <c r="E2509" s="14">
        <v>4562342690036</v>
      </c>
      <c r="F2509" s="13">
        <v>0</v>
      </c>
      <c r="G2509" s="13">
        <v>0</v>
      </c>
      <c r="H2509" s="13" t="s">
        <v>20</v>
      </c>
      <c r="I2509" s="13" t="s">
        <v>19</v>
      </c>
      <c r="J2509" s="13" t="s">
        <v>329</v>
      </c>
      <c r="K2509" s="13">
        <v>1</v>
      </c>
      <c r="L2509" s="13">
        <v>2</v>
      </c>
      <c r="M2509" s="13">
        <v>0</v>
      </c>
      <c r="N2509" s="13">
        <v>0</v>
      </c>
    </row>
    <row r="2510" spans="1:14" x14ac:dyDescent="0.15">
      <c r="A2510" t="str">
        <f t="shared" si="41"/>
        <v>202002_284_4562342690050</v>
      </c>
      <c r="B2510" s="13">
        <v>202002</v>
      </c>
      <c r="C2510" s="13">
        <v>284</v>
      </c>
      <c r="D2510" s="13" t="s">
        <v>159</v>
      </c>
      <c r="E2510" s="14">
        <v>4562342690050</v>
      </c>
      <c r="F2510" s="13">
        <v>0</v>
      </c>
      <c r="G2510" s="13">
        <v>0</v>
      </c>
      <c r="H2510" s="13" t="s">
        <v>22</v>
      </c>
      <c r="I2510" s="13" t="s">
        <v>19</v>
      </c>
      <c r="J2510" s="13" t="s">
        <v>329</v>
      </c>
      <c r="K2510" s="13">
        <v>6</v>
      </c>
      <c r="L2510" s="13">
        <v>1</v>
      </c>
      <c r="M2510" s="13">
        <v>0</v>
      </c>
      <c r="N2510" s="13">
        <v>0</v>
      </c>
    </row>
    <row r="2511" spans="1:14" x14ac:dyDescent="0.15">
      <c r="A2511" t="str">
        <f t="shared" si="41"/>
        <v>202002_284_4562342690043</v>
      </c>
      <c r="B2511" s="13">
        <v>202002</v>
      </c>
      <c r="C2511" s="13">
        <v>284</v>
      </c>
      <c r="D2511" s="13" t="s">
        <v>159</v>
      </c>
      <c r="E2511" s="14">
        <v>4562342690043</v>
      </c>
      <c r="F2511" s="13">
        <v>0</v>
      </c>
      <c r="G2511" s="13">
        <v>0</v>
      </c>
      <c r="H2511" s="13" t="s">
        <v>21</v>
      </c>
      <c r="I2511" s="13" t="s">
        <v>19</v>
      </c>
      <c r="J2511" s="13" t="s">
        <v>329</v>
      </c>
      <c r="K2511" s="13">
        <v>8</v>
      </c>
      <c r="L2511" s="13">
        <v>3</v>
      </c>
      <c r="M2511" s="13">
        <v>0</v>
      </c>
      <c r="N2511" s="13">
        <v>0</v>
      </c>
    </row>
    <row r="2512" spans="1:14" x14ac:dyDescent="0.15">
      <c r="A2512" t="str">
        <f t="shared" si="41"/>
        <v>202002_284_4562342690067</v>
      </c>
      <c r="B2512" s="13">
        <v>202002</v>
      </c>
      <c r="C2512" s="13">
        <v>284</v>
      </c>
      <c r="D2512" s="13" t="s">
        <v>159</v>
      </c>
      <c r="E2512" s="14">
        <v>4562342690067</v>
      </c>
      <c r="F2512" s="13">
        <v>0</v>
      </c>
      <c r="G2512" s="13">
        <v>0</v>
      </c>
      <c r="H2512" s="13" t="s">
        <v>23</v>
      </c>
      <c r="I2512" s="13" t="s">
        <v>19</v>
      </c>
      <c r="J2512" s="13" t="s">
        <v>329</v>
      </c>
      <c r="K2512" s="13">
        <v>27</v>
      </c>
      <c r="L2512" s="13">
        <v>5</v>
      </c>
      <c r="M2512" s="13">
        <v>0</v>
      </c>
      <c r="N2512" s="13">
        <v>0</v>
      </c>
    </row>
    <row r="2513" spans="1:14" x14ac:dyDescent="0.15">
      <c r="A2513" t="str">
        <f t="shared" si="41"/>
        <v>202002_284_4562342690074</v>
      </c>
      <c r="B2513" s="13">
        <v>202002</v>
      </c>
      <c r="C2513" s="13">
        <v>284</v>
      </c>
      <c r="D2513" s="13" t="s">
        <v>159</v>
      </c>
      <c r="E2513" s="14">
        <v>4562342690074</v>
      </c>
      <c r="F2513" s="13">
        <v>0</v>
      </c>
      <c r="G2513" s="13">
        <v>0</v>
      </c>
      <c r="H2513" s="13" t="s">
        <v>24</v>
      </c>
      <c r="I2513" s="13" t="s">
        <v>19</v>
      </c>
      <c r="J2513" s="13" t="s">
        <v>329</v>
      </c>
      <c r="K2513" s="13">
        <v>1</v>
      </c>
      <c r="L2513" s="13">
        <v>0</v>
      </c>
      <c r="M2513" s="13">
        <v>0</v>
      </c>
      <c r="N2513" s="13">
        <v>0</v>
      </c>
    </row>
    <row r="2514" spans="1:14" x14ac:dyDescent="0.15">
      <c r="A2514" t="str">
        <f t="shared" si="41"/>
        <v>202002_284_4562342690081</v>
      </c>
      <c r="B2514" s="13">
        <v>202002</v>
      </c>
      <c r="C2514" s="13">
        <v>284</v>
      </c>
      <c r="D2514" s="13" t="s">
        <v>159</v>
      </c>
      <c r="E2514" s="14">
        <v>4562342690081</v>
      </c>
      <c r="F2514" s="13">
        <v>0</v>
      </c>
      <c r="G2514" s="13">
        <v>0</v>
      </c>
      <c r="H2514" s="13" t="s">
        <v>25</v>
      </c>
      <c r="I2514" s="13" t="s">
        <v>19</v>
      </c>
      <c r="J2514" s="13" t="s">
        <v>329</v>
      </c>
      <c r="K2514" s="13">
        <v>5</v>
      </c>
      <c r="L2514" s="13">
        <v>0</v>
      </c>
      <c r="M2514" s="13">
        <v>0</v>
      </c>
      <c r="N2514" s="13">
        <v>1</v>
      </c>
    </row>
    <row r="2515" spans="1:14" x14ac:dyDescent="0.15">
      <c r="A2515" t="str">
        <f t="shared" si="41"/>
        <v>202002_344_4562342690029</v>
      </c>
      <c r="B2515" s="13">
        <v>202002</v>
      </c>
      <c r="C2515" s="13">
        <v>344</v>
      </c>
      <c r="D2515" s="13" t="s">
        <v>165</v>
      </c>
      <c r="E2515" s="14">
        <v>4562342690029</v>
      </c>
      <c r="F2515" s="13">
        <v>0</v>
      </c>
      <c r="G2515" s="13">
        <v>0</v>
      </c>
      <c r="H2515" s="13" t="s">
        <v>18</v>
      </c>
      <c r="I2515" s="13" t="s">
        <v>19</v>
      </c>
      <c r="J2515" s="13" t="s">
        <v>329</v>
      </c>
      <c r="K2515" s="13">
        <v>21</v>
      </c>
      <c r="L2515" s="13">
        <v>2</v>
      </c>
      <c r="M2515" s="13">
        <v>0</v>
      </c>
      <c r="N2515" s="13">
        <v>0</v>
      </c>
    </row>
    <row r="2516" spans="1:14" x14ac:dyDescent="0.15">
      <c r="A2516" t="str">
        <f t="shared" si="41"/>
        <v>202002_344_4562342690036</v>
      </c>
      <c r="B2516" s="13">
        <v>202002</v>
      </c>
      <c r="C2516" s="13">
        <v>344</v>
      </c>
      <c r="D2516" s="13" t="s">
        <v>165</v>
      </c>
      <c r="E2516" s="14">
        <v>4562342690036</v>
      </c>
      <c r="F2516" s="13">
        <v>0</v>
      </c>
      <c r="G2516" s="13">
        <v>0</v>
      </c>
      <c r="H2516" s="13" t="s">
        <v>20</v>
      </c>
      <c r="I2516" s="13" t="s">
        <v>19</v>
      </c>
      <c r="J2516" s="13" t="s">
        <v>329</v>
      </c>
      <c r="K2516" s="13">
        <v>13</v>
      </c>
      <c r="L2516" s="13">
        <v>2</v>
      </c>
      <c r="M2516" s="13">
        <v>0</v>
      </c>
      <c r="N2516" s="13">
        <v>0</v>
      </c>
    </row>
    <row r="2517" spans="1:14" x14ac:dyDescent="0.15">
      <c r="A2517" t="str">
        <f t="shared" si="41"/>
        <v>202002_344_4562342690050</v>
      </c>
      <c r="B2517" s="13">
        <v>202002</v>
      </c>
      <c r="C2517" s="13">
        <v>344</v>
      </c>
      <c r="D2517" s="13" t="s">
        <v>165</v>
      </c>
      <c r="E2517" s="14">
        <v>4562342690050</v>
      </c>
      <c r="F2517" s="13">
        <v>0</v>
      </c>
      <c r="G2517" s="13">
        <v>0</v>
      </c>
      <c r="H2517" s="13" t="s">
        <v>22</v>
      </c>
      <c r="I2517" s="13" t="s">
        <v>19</v>
      </c>
      <c r="J2517" s="13" t="s">
        <v>329</v>
      </c>
      <c r="K2517" s="13">
        <v>12</v>
      </c>
      <c r="L2517" s="13">
        <v>1</v>
      </c>
      <c r="M2517" s="13">
        <v>0</v>
      </c>
      <c r="N2517" s="13">
        <v>0</v>
      </c>
    </row>
    <row r="2518" spans="1:14" x14ac:dyDescent="0.15">
      <c r="A2518" t="str">
        <f t="shared" si="41"/>
        <v>202002_344_4562342690043</v>
      </c>
      <c r="B2518" s="13">
        <v>202002</v>
      </c>
      <c r="C2518" s="13">
        <v>344</v>
      </c>
      <c r="D2518" s="13" t="s">
        <v>165</v>
      </c>
      <c r="E2518" s="14">
        <v>4562342690043</v>
      </c>
      <c r="F2518" s="13">
        <v>0</v>
      </c>
      <c r="G2518" s="13">
        <v>0</v>
      </c>
      <c r="H2518" s="13" t="s">
        <v>21</v>
      </c>
      <c r="I2518" s="13" t="s">
        <v>19</v>
      </c>
      <c r="J2518" s="13" t="s">
        <v>329</v>
      </c>
      <c r="K2518" s="13">
        <v>36</v>
      </c>
      <c r="L2518" s="13">
        <v>1</v>
      </c>
      <c r="M2518" s="13">
        <v>0</v>
      </c>
      <c r="N2518" s="13">
        <v>0</v>
      </c>
    </row>
    <row r="2519" spans="1:14" x14ac:dyDescent="0.15">
      <c r="A2519" t="str">
        <f t="shared" si="41"/>
        <v>202002_344_4562342690067</v>
      </c>
      <c r="B2519" s="13">
        <v>202002</v>
      </c>
      <c r="C2519" s="13">
        <v>344</v>
      </c>
      <c r="D2519" s="13" t="s">
        <v>165</v>
      </c>
      <c r="E2519" s="14">
        <v>4562342690067</v>
      </c>
      <c r="F2519" s="13">
        <v>0</v>
      </c>
      <c r="G2519" s="13">
        <v>0</v>
      </c>
      <c r="H2519" s="13" t="s">
        <v>23</v>
      </c>
      <c r="I2519" s="13" t="s">
        <v>19</v>
      </c>
      <c r="J2519" s="13" t="s">
        <v>329</v>
      </c>
      <c r="K2519" s="13">
        <v>46</v>
      </c>
      <c r="L2519" s="13">
        <v>0</v>
      </c>
      <c r="M2519" s="13">
        <v>0</v>
      </c>
      <c r="N2519" s="13">
        <v>0</v>
      </c>
    </row>
    <row r="2520" spans="1:14" x14ac:dyDescent="0.15">
      <c r="A2520" t="str">
        <f t="shared" si="41"/>
        <v>202002_344_4562342690074</v>
      </c>
      <c r="B2520" s="13">
        <v>202002</v>
      </c>
      <c r="C2520" s="13">
        <v>344</v>
      </c>
      <c r="D2520" s="13" t="s">
        <v>165</v>
      </c>
      <c r="E2520" s="14">
        <v>4562342690074</v>
      </c>
      <c r="F2520" s="13">
        <v>0</v>
      </c>
      <c r="G2520" s="13">
        <v>0</v>
      </c>
      <c r="H2520" s="13" t="s">
        <v>24</v>
      </c>
      <c r="I2520" s="13" t="s">
        <v>19</v>
      </c>
      <c r="J2520" s="13" t="s">
        <v>329</v>
      </c>
      <c r="K2520" s="13">
        <v>27</v>
      </c>
      <c r="L2520" s="13">
        <v>3</v>
      </c>
      <c r="M2520" s="13">
        <v>0</v>
      </c>
      <c r="N2520" s="13">
        <v>0</v>
      </c>
    </row>
    <row r="2521" spans="1:14" x14ac:dyDescent="0.15">
      <c r="A2521" t="str">
        <f t="shared" ref="A2521:A2584" si="42">B2521&amp;"_"&amp;C2521&amp;"_"&amp;E2521</f>
        <v>202002_344_4562342690081</v>
      </c>
      <c r="B2521" s="13">
        <v>202002</v>
      </c>
      <c r="C2521" s="13">
        <v>344</v>
      </c>
      <c r="D2521" s="13" t="s">
        <v>165</v>
      </c>
      <c r="E2521" s="14">
        <v>4562342690081</v>
      </c>
      <c r="F2521" s="13">
        <v>0</v>
      </c>
      <c r="G2521" s="13">
        <v>0</v>
      </c>
      <c r="H2521" s="13" t="s">
        <v>25</v>
      </c>
      <c r="I2521" s="13" t="s">
        <v>19</v>
      </c>
      <c r="J2521" s="13" t="s">
        <v>329</v>
      </c>
      <c r="K2521" s="13">
        <v>14</v>
      </c>
      <c r="L2521" s="13">
        <v>1</v>
      </c>
      <c r="M2521" s="13">
        <v>0</v>
      </c>
      <c r="N2521" s="13">
        <v>0</v>
      </c>
    </row>
    <row r="2522" spans="1:14" x14ac:dyDescent="0.15">
      <c r="A2522" t="str">
        <f t="shared" si="42"/>
        <v>202002_347_4562342690029</v>
      </c>
      <c r="B2522" s="13">
        <v>202002</v>
      </c>
      <c r="C2522" s="13">
        <v>347</v>
      </c>
      <c r="D2522" s="13" t="s">
        <v>166</v>
      </c>
      <c r="E2522" s="14">
        <v>4562342690029</v>
      </c>
      <c r="F2522" s="13">
        <v>0</v>
      </c>
      <c r="G2522" s="13">
        <v>0</v>
      </c>
      <c r="H2522" s="13" t="s">
        <v>18</v>
      </c>
      <c r="I2522" s="13" t="s">
        <v>19</v>
      </c>
      <c r="J2522" s="13" t="s">
        <v>329</v>
      </c>
      <c r="K2522" s="13">
        <v>31</v>
      </c>
      <c r="L2522" s="13">
        <v>0</v>
      </c>
      <c r="M2522" s="13">
        <v>0</v>
      </c>
      <c r="N2522" s="13">
        <v>0</v>
      </c>
    </row>
    <row r="2523" spans="1:14" x14ac:dyDescent="0.15">
      <c r="A2523" t="str">
        <f t="shared" si="42"/>
        <v>202002_347_4562342690036</v>
      </c>
      <c r="B2523" s="13">
        <v>202002</v>
      </c>
      <c r="C2523" s="13">
        <v>347</v>
      </c>
      <c r="D2523" s="13" t="s">
        <v>166</v>
      </c>
      <c r="E2523" s="14">
        <v>4562342690036</v>
      </c>
      <c r="F2523" s="13">
        <v>0</v>
      </c>
      <c r="G2523" s="13">
        <v>0</v>
      </c>
      <c r="H2523" s="13" t="s">
        <v>20</v>
      </c>
      <c r="I2523" s="13" t="s">
        <v>19</v>
      </c>
      <c r="J2523" s="13" t="s">
        <v>329</v>
      </c>
      <c r="K2523" s="13">
        <v>9</v>
      </c>
      <c r="L2523" s="13">
        <v>2</v>
      </c>
      <c r="M2523" s="13">
        <v>0</v>
      </c>
      <c r="N2523" s="13">
        <v>0</v>
      </c>
    </row>
    <row r="2524" spans="1:14" x14ac:dyDescent="0.15">
      <c r="A2524" t="str">
        <f t="shared" si="42"/>
        <v>202002_347_4562342690050</v>
      </c>
      <c r="B2524" s="13">
        <v>202002</v>
      </c>
      <c r="C2524" s="13">
        <v>347</v>
      </c>
      <c r="D2524" s="13" t="s">
        <v>166</v>
      </c>
      <c r="E2524" s="14">
        <v>4562342690050</v>
      </c>
      <c r="F2524" s="13">
        <v>0</v>
      </c>
      <c r="G2524" s="13">
        <v>0</v>
      </c>
      <c r="H2524" s="13" t="s">
        <v>22</v>
      </c>
      <c r="I2524" s="13" t="s">
        <v>19</v>
      </c>
      <c r="J2524" s="13" t="s">
        <v>329</v>
      </c>
      <c r="K2524" s="13">
        <v>13</v>
      </c>
      <c r="L2524" s="13">
        <v>2</v>
      </c>
      <c r="M2524" s="13">
        <v>0</v>
      </c>
      <c r="N2524" s="13">
        <v>0</v>
      </c>
    </row>
    <row r="2525" spans="1:14" x14ac:dyDescent="0.15">
      <c r="A2525" t="str">
        <f t="shared" si="42"/>
        <v>202002_347_4562342690043</v>
      </c>
      <c r="B2525" s="13">
        <v>202002</v>
      </c>
      <c r="C2525" s="13">
        <v>347</v>
      </c>
      <c r="D2525" s="13" t="s">
        <v>166</v>
      </c>
      <c r="E2525" s="14">
        <v>4562342690043</v>
      </c>
      <c r="F2525" s="13">
        <v>0</v>
      </c>
      <c r="G2525" s="13">
        <v>0</v>
      </c>
      <c r="H2525" s="13" t="s">
        <v>21</v>
      </c>
      <c r="I2525" s="13" t="s">
        <v>19</v>
      </c>
      <c r="J2525" s="13" t="s">
        <v>329</v>
      </c>
      <c r="K2525" s="13">
        <v>30</v>
      </c>
      <c r="L2525" s="13">
        <v>8</v>
      </c>
      <c r="M2525" s="13">
        <v>0</v>
      </c>
      <c r="N2525" s="13">
        <v>0</v>
      </c>
    </row>
    <row r="2526" spans="1:14" x14ac:dyDescent="0.15">
      <c r="A2526" t="str">
        <f t="shared" si="42"/>
        <v>202002_347_4562342690067</v>
      </c>
      <c r="B2526" s="13">
        <v>202002</v>
      </c>
      <c r="C2526" s="13">
        <v>347</v>
      </c>
      <c r="D2526" s="13" t="s">
        <v>166</v>
      </c>
      <c r="E2526" s="14">
        <v>4562342690067</v>
      </c>
      <c r="F2526" s="13">
        <v>0</v>
      </c>
      <c r="G2526" s="13">
        <v>0</v>
      </c>
      <c r="H2526" s="13" t="s">
        <v>23</v>
      </c>
      <c r="I2526" s="13" t="s">
        <v>19</v>
      </c>
      <c r="J2526" s="13" t="s">
        <v>329</v>
      </c>
      <c r="K2526" s="13">
        <v>34</v>
      </c>
      <c r="L2526" s="13">
        <v>1</v>
      </c>
      <c r="M2526" s="13">
        <v>0</v>
      </c>
      <c r="N2526" s="13">
        <v>0</v>
      </c>
    </row>
    <row r="2527" spans="1:14" x14ac:dyDescent="0.15">
      <c r="A2527" t="str">
        <f t="shared" si="42"/>
        <v>202002_347_4562342690074</v>
      </c>
      <c r="B2527" s="13">
        <v>202002</v>
      </c>
      <c r="C2527" s="13">
        <v>347</v>
      </c>
      <c r="D2527" s="13" t="s">
        <v>166</v>
      </c>
      <c r="E2527" s="14">
        <v>4562342690074</v>
      </c>
      <c r="F2527" s="13">
        <v>0</v>
      </c>
      <c r="G2527" s="13">
        <v>0</v>
      </c>
      <c r="H2527" s="13" t="s">
        <v>24</v>
      </c>
      <c r="I2527" s="13" t="s">
        <v>19</v>
      </c>
      <c r="J2527" s="13" t="s">
        <v>329</v>
      </c>
      <c r="K2527" s="13">
        <v>15</v>
      </c>
      <c r="L2527" s="13">
        <v>2</v>
      </c>
      <c r="M2527" s="13">
        <v>0</v>
      </c>
      <c r="N2527" s="13">
        <v>0</v>
      </c>
    </row>
    <row r="2528" spans="1:14" x14ac:dyDescent="0.15">
      <c r="A2528" t="str">
        <f t="shared" si="42"/>
        <v>202002_347_4562342690081</v>
      </c>
      <c r="B2528" s="13">
        <v>202002</v>
      </c>
      <c r="C2528" s="13">
        <v>347</v>
      </c>
      <c r="D2528" s="13" t="s">
        <v>166</v>
      </c>
      <c r="E2528" s="14">
        <v>4562342690081</v>
      </c>
      <c r="F2528" s="13">
        <v>0</v>
      </c>
      <c r="G2528" s="13">
        <v>0</v>
      </c>
      <c r="H2528" s="13" t="s">
        <v>25</v>
      </c>
      <c r="I2528" s="13" t="s">
        <v>19</v>
      </c>
      <c r="J2528" s="13" t="s">
        <v>329</v>
      </c>
      <c r="K2528" s="13">
        <v>8</v>
      </c>
      <c r="L2528" s="13">
        <v>2</v>
      </c>
      <c r="M2528" s="13">
        <v>0</v>
      </c>
      <c r="N2528" s="13">
        <v>0</v>
      </c>
    </row>
    <row r="2529" spans="1:14" x14ac:dyDescent="0.15">
      <c r="A2529" t="str">
        <f t="shared" si="42"/>
        <v>202002_363_4562342690029</v>
      </c>
      <c r="B2529" s="13">
        <v>202002</v>
      </c>
      <c r="C2529" s="13">
        <v>363</v>
      </c>
      <c r="D2529" s="13" t="s">
        <v>332</v>
      </c>
      <c r="E2529" s="14">
        <v>4562342690029</v>
      </c>
      <c r="F2529" s="13">
        <v>0</v>
      </c>
      <c r="G2529" s="13">
        <v>0</v>
      </c>
      <c r="H2529" s="13" t="s">
        <v>18</v>
      </c>
      <c r="I2529" s="13" t="s">
        <v>19</v>
      </c>
      <c r="J2529" s="13" t="s">
        <v>329</v>
      </c>
      <c r="K2529" s="13">
        <v>8</v>
      </c>
      <c r="L2529" s="13">
        <v>0</v>
      </c>
      <c r="M2529" s="13">
        <v>0</v>
      </c>
      <c r="N2529" s="13">
        <v>0</v>
      </c>
    </row>
    <row r="2530" spans="1:14" x14ac:dyDescent="0.15">
      <c r="A2530" t="str">
        <f t="shared" si="42"/>
        <v>202002_363_4562342690036</v>
      </c>
      <c r="B2530" s="13">
        <v>202002</v>
      </c>
      <c r="C2530" s="13">
        <v>363</v>
      </c>
      <c r="D2530" s="13" t="s">
        <v>332</v>
      </c>
      <c r="E2530" s="14">
        <v>4562342690036</v>
      </c>
      <c r="F2530" s="13">
        <v>0</v>
      </c>
      <c r="G2530" s="13">
        <v>0</v>
      </c>
      <c r="H2530" s="13" t="s">
        <v>20</v>
      </c>
      <c r="I2530" s="13" t="s">
        <v>19</v>
      </c>
      <c r="J2530" s="13" t="s">
        <v>329</v>
      </c>
      <c r="K2530" s="13">
        <v>15</v>
      </c>
      <c r="L2530" s="13">
        <v>0</v>
      </c>
      <c r="M2530" s="13">
        <v>0</v>
      </c>
      <c r="N2530" s="13">
        <v>0</v>
      </c>
    </row>
    <row r="2531" spans="1:14" x14ac:dyDescent="0.15">
      <c r="A2531" t="str">
        <f t="shared" si="42"/>
        <v>202002_363_4562342690050</v>
      </c>
      <c r="B2531" s="13">
        <v>202002</v>
      </c>
      <c r="C2531" s="13">
        <v>363</v>
      </c>
      <c r="D2531" s="13" t="s">
        <v>332</v>
      </c>
      <c r="E2531" s="14">
        <v>4562342690050</v>
      </c>
      <c r="F2531" s="13">
        <v>0</v>
      </c>
      <c r="G2531" s="13">
        <v>0</v>
      </c>
      <c r="H2531" s="13" t="s">
        <v>22</v>
      </c>
      <c r="I2531" s="13" t="s">
        <v>19</v>
      </c>
      <c r="J2531" s="13" t="s">
        <v>329</v>
      </c>
      <c r="K2531" s="13">
        <v>13</v>
      </c>
      <c r="L2531" s="13">
        <v>1</v>
      </c>
      <c r="M2531" s="13">
        <v>0</v>
      </c>
      <c r="N2531" s="13">
        <v>0</v>
      </c>
    </row>
    <row r="2532" spans="1:14" x14ac:dyDescent="0.15">
      <c r="A2532" t="str">
        <f t="shared" si="42"/>
        <v>202002_363_4562342690043</v>
      </c>
      <c r="B2532" s="13">
        <v>202002</v>
      </c>
      <c r="C2532" s="13">
        <v>363</v>
      </c>
      <c r="D2532" s="13" t="s">
        <v>332</v>
      </c>
      <c r="E2532" s="14">
        <v>4562342690043</v>
      </c>
      <c r="F2532" s="13">
        <v>0</v>
      </c>
      <c r="G2532" s="13">
        <v>0</v>
      </c>
      <c r="H2532" s="13" t="s">
        <v>21</v>
      </c>
      <c r="I2532" s="13" t="s">
        <v>19</v>
      </c>
      <c r="J2532" s="13" t="s">
        <v>329</v>
      </c>
      <c r="K2532" s="13">
        <v>23</v>
      </c>
      <c r="L2532" s="13">
        <v>2</v>
      </c>
      <c r="M2532" s="13">
        <v>0</v>
      </c>
      <c r="N2532" s="13">
        <v>0</v>
      </c>
    </row>
    <row r="2533" spans="1:14" x14ac:dyDescent="0.15">
      <c r="A2533" t="str">
        <f t="shared" si="42"/>
        <v>202002_363_4562342690067</v>
      </c>
      <c r="B2533" s="13">
        <v>202002</v>
      </c>
      <c r="C2533" s="13">
        <v>363</v>
      </c>
      <c r="D2533" s="13" t="s">
        <v>332</v>
      </c>
      <c r="E2533" s="14">
        <v>4562342690067</v>
      </c>
      <c r="F2533" s="13">
        <v>0</v>
      </c>
      <c r="G2533" s="13">
        <v>0</v>
      </c>
      <c r="H2533" s="13" t="s">
        <v>23</v>
      </c>
      <c r="I2533" s="13" t="s">
        <v>19</v>
      </c>
      <c r="J2533" s="13" t="s">
        <v>329</v>
      </c>
      <c r="K2533" s="13">
        <v>32</v>
      </c>
      <c r="L2533" s="13">
        <v>1</v>
      </c>
      <c r="M2533" s="13">
        <v>0</v>
      </c>
      <c r="N2533" s="13">
        <v>0</v>
      </c>
    </row>
    <row r="2534" spans="1:14" x14ac:dyDescent="0.15">
      <c r="A2534" t="str">
        <f t="shared" si="42"/>
        <v>202002_363_4562342690074</v>
      </c>
      <c r="B2534" s="13">
        <v>202002</v>
      </c>
      <c r="C2534" s="13">
        <v>363</v>
      </c>
      <c r="D2534" s="13" t="s">
        <v>332</v>
      </c>
      <c r="E2534" s="14">
        <v>4562342690074</v>
      </c>
      <c r="F2534" s="13">
        <v>0</v>
      </c>
      <c r="G2534" s="13">
        <v>0</v>
      </c>
      <c r="H2534" s="13" t="s">
        <v>24</v>
      </c>
      <c r="I2534" s="13" t="s">
        <v>19</v>
      </c>
      <c r="J2534" s="13" t="s">
        <v>329</v>
      </c>
      <c r="K2534" s="13">
        <v>13</v>
      </c>
      <c r="L2534" s="13">
        <v>4</v>
      </c>
      <c r="M2534" s="13">
        <v>0</v>
      </c>
      <c r="N2534" s="13">
        <v>0</v>
      </c>
    </row>
    <row r="2535" spans="1:14" x14ac:dyDescent="0.15">
      <c r="A2535" t="str">
        <f t="shared" si="42"/>
        <v>202002_363_4562342690081</v>
      </c>
      <c r="B2535" s="13">
        <v>202002</v>
      </c>
      <c r="C2535" s="13">
        <v>363</v>
      </c>
      <c r="D2535" s="13" t="s">
        <v>332</v>
      </c>
      <c r="E2535" s="14">
        <v>4562342690081</v>
      </c>
      <c r="F2535" s="13">
        <v>0</v>
      </c>
      <c r="G2535" s="13">
        <v>0</v>
      </c>
      <c r="H2535" s="13" t="s">
        <v>25</v>
      </c>
      <c r="I2535" s="13" t="s">
        <v>19</v>
      </c>
      <c r="J2535" s="13" t="s">
        <v>329</v>
      </c>
      <c r="K2535" s="13">
        <v>8</v>
      </c>
      <c r="L2535" s="13">
        <v>2</v>
      </c>
      <c r="M2535" s="13">
        <v>0</v>
      </c>
      <c r="N2535" s="13">
        <v>0</v>
      </c>
    </row>
    <row r="2536" spans="1:14" x14ac:dyDescent="0.15">
      <c r="A2536" t="str">
        <f t="shared" si="42"/>
        <v>202002_380_4562342690029</v>
      </c>
      <c r="B2536" s="13">
        <v>202002</v>
      </c>
      <c r="C2536" s="13">
        <v>380</v>
      </c>
      <c r="D2536" s="13" t="s">
        <v>171</v>
      </c>
      <c r="E2536" s="14">
        <v>4562342690029</v>
      </c>
      <c r="F2536" s="13">
        <v>0</v>
      </c>
      <c r="G2536" s="13">
        <v>0</v>
      </c>
      <c r="H2536" s="13" t="s">
        <v>18</v>
      </c>
      <c r="I2536" s="13" t="s">
        <v>19</v>
      </c>
      <c r="J2536" s="13" t="s">
        <v>329</v>
      </c>
      <c r="K2536" s="13">
        <v>12</v>
      </c>
      <c r="L2536" s="13">
        <v>3</v>
      </c>
      <c r="M2536" s="13">
        <v>0</v>
      </c>
      <c r="N2536" s="13">
        <v>0</v>
      </c>
    </row>
    <row r="2537" spans="1:14" x14ac:dyDescent="0.15">
      <c r="A2537" t="str">
        <f t="shared" si="42"/>
        <v>202002_380_4562342690036</v>
      </c>
      <c r="B2537" s="13">
        <v>202002</v>
      </c>
      <c r="C2537" s="13">
        <v>380</v>
      </c>
      <c r="D2537" s="13" t="s">
        <v>171</v>
      </c>
      <c r="E2537" s="14">
        <v>4562342690036</v>
      </c>
      <c r="F2537" s="13">
        <v>0</v>
      </c>
      <c r="G2537" s="13">
        <v>0</v>
      </c>
      <c r="H2537" s="13" t="s">
        <v>20</v>
      </c>
      <c r="I2537" s="13" t="s">
        <v>19</v>
      </c>
      <c r="J2537" s="13" t="s">
        <v>329</v>
      </c>
      <c r="K2537" s="13">
        <v>7</v>
      </c>
      <c r="L2537" s="13">
        <v>3</v>
      </c>
      <c r="M2537" s="13">
        <v>0</v>
      </c>
      <c r="N2537" s="13">
        <v>0</v>
      </c>
    </row>
    <row r="2538" spans="1:14" x14ac:dyDescent="0.15">
      <c r="A2538" t="str">
        <f t="shared" si="42"/>
        <v>202002_380_4562342690050</v>
      </c>
      <c r="B2538" s="13">
        <v>202002</v>
      </c>
      <c r="C2538" s="13">
        <v>380</v>
      </c>
      <c r="D2538" s="13" t="s">
        <v>171</v>
      </c>
      <c r="E2538" s="14">
        <v>4562342690050</v>
      </c>
      <c r="F2538" s="13">
        <v>0</v>
      </c>
      <c r="G2538" s="13">
        <v>0</v>
      </c>
      <c r="H2538" s="13" t="s">
        <v>22</v>
      </c>
      <c r="I2538" s="13" t="s">
        <v>19</v>
      </c>
      <c r="J2538" s="13" t="s">
        <v>329</v>
      </c>
      <c r="K2538" s="13">
        <v>10</v>
      </c>
      <c r="L2538" s="13">
        <v>3</v>
      </c>
      <c r="M2538" s="13">
        <v>0</v>
      </c>
      <c r="N2538" s="13">
        <v>0</v>
      </c>
    </row>
    <row r="2539" spans="1:14" x14ac:dyDescent="0.15">
      <c r="A2539" t="str">
        <f t="shared" si="42"/>
        <v>202002_380_4562342690043</v>
      </c>
      <c r="B2539" s="13">
        <v>202002</v>
      </c>
      <c r="C2539" s="13">
        <v>380</v>
      </c>
      <c r="D2539" s="13" t="s">
        <v>171</v>
      </c>
      <c r="E2539" s="14">
        <v>4562342690043</v>
      </c>
      <c r="F2539" s="13">
        <v>0</v>
      </c>
      <c r="G2539" s="13">
        <v>0</v>
      </c>
      <c r="H2539" s="13" t="s">
        <v>21</v>
      </c>
      <c r="I2539" s="13" t="s">
        <v>19</v>
      </c>
      <c r="J2539" s="13" t="s">
        <v>329</v>
      </c>
      <c r="K2539" s="13">
        <v>24</v>
      </c>
      <c r="L2539" s="13">
        <v>6</v>
      </c>
      <c r="M2539" s="13">
        <v>0</v>
      </c>
      <c r="N2539" s="13">
        <v>0</v>
      </c>
    </row>
    <row r="2540" spans="1:14" x14ac:dyDescent="0.15">
      <c r="A2540" t="str">
        <f t="shared" si="42"/>
        <v>202002_380_4562342690067</v>
      </c>
      <c r="B2540" s="13">
        <v>202002</v>
      </c>
      <c r="C2540" s="13">
        <v>380</v>
      </c>
      <c r="D2540" s="13" t="s">
        <v>171</v>
      </c>
      <c r="E2540" s="14">
        <v>4562342690067</v>
      </c>
      <c r="F2540" s="13">
        <v>0</v>
      </c>
      <c r="G2540" s="13">
        <v>0</v>
      </c>
      <c r="H2540" s="13" t="s">
        <v>23</v>
      </c>
      <c r="I2540" s="13" t="s">
        <v>19</v>
      </c>
      <c r="J2540" s="13" t="s">
        <v>329</v>
      </c>
      <c r="K2540" s="13">
        <v>31</v>
      </c>
      <c r="L2540" s="13">
        <v>6</v>
      </c>
      <c r="M2540" s="13">
        <v>0</v>
      </c>
      <c r="N2540" s="13">
        <v>0</v>
      </c>
    </row>
    <row r="2541" spans="1:14" x14ac:dyDescent="0.15">
      <c r="A2541" t="str">
        <f t="shared" si="42"/>
        <v>202002_380_4562342690074</v>
      </c>
      <c r="B2541" s="13">
        <v>202002</v>
      </c>
      <c r="C2541" s="13">
        <v>380</v>
      </c>
      <c r="D2541" s="13" t="s">
        <v>171</v>
      </c>
      <c r="E2541" s="14">
        <v>4562342690074</v>
      </c>
      <c r="F2541" s="13">
        <v>0</v>
      </c>
      <c r="G2541" s="13">
        <v>0</v>
      </c>
      <c r="H2541" s="13" t="s">
        <v>24</v>
      </c>
      <c r="I2541" s="13" t="s">
        <v>19</v>
      </c>
      <c r="J2541" s="13" t="s">
        <v>329</v>
      </c>
      <c r="K2541" s="13">
        <v>6</v>
      </c>
      <c r="L2541" s="13">
        <v>5</v>
      </c>
      <c r="M2541" s="13">
        <v>0</v>
      </c>
      <c r="N2541" s="13">
        <v>0</v>
      </c>
    </row>
    <row r="2542" spans="1:14" x14ac:dyDescent="0.15">
      <c r="A2542" t="str">
        <f t="shared" si="42"/>
        <v>202002_380_4562342690081</v>
      </c>
      <c r="B2542" s="13">
        <v>202002</v>
      </c>
      <c r="C2542" s="13">
        <v>380</v>
      </c>
      <c r="D2542" s="13" t="s">
        <v>171</v>
      </c>
      <c r="E2542" s="14">
        <v>4562342690081</v>
      </c>
      <c r="F2542" s="13">
        <v>0</v>
      </c>
      <c r="G2542" s="13">
        <v>0</v>
      </c>
      <c r="H2542" s="13" t="s">
        <v>25</v>
      </c>
      <c r="I2542" s="13" t="s">
        <v>19</v>
      </c>
      <c r="J2542" s="13" t="s">
        <v>329</v>
      </c>
      <c r="K2542" s="13">
        <v>8</v>
      </c>
      <c r="L2542" s="13">
        <v>2</v>
      </c>
      <c r="M2542" s="13">
        <v>0</v>
      </c>
      <c r="N2542" s="13">
        <v>0</v>
      </c>
    </row>
    <row r="2543" spans="1:14" x14ac:dyDescent="0.15">
      <c r="A2543" t="str">
        <f t="shared" si="42"/>
        <v>202002_436_4562342690029</v>
      </c>
      <c r="B2543" s="13">
        <v>202002</v>
      </c>
      <c r="C2543" s="13">
        <v>436</v>
      </c>
      <c r="D2543" s="13" t="s">
        <v>174</v>
      </c>
      <c r="E2543" s="14">
        <v>4562342690029</v>
      </c>
      <c r="F2543" s="13">
        <v>0</v>
      </c>
      <c r="G2543" s="13">
        <v>0</v>
      </c>
      <c r="H2543" s="13" t="s">
        <v>18</v>
      </c>
      <c r="I2543" s="13" t="s">
        <v>19</v>
      </c>
      <c r="J2543" s="13" t="s">
        <v>329</v>
      </c>
      <c r="K2543" s="13">
        <v>21</v>
      </c>
      <c r="L2543" s="13">
        <v>3</v>
      </c>
      <c r="M2543" s="13">
        <v>0</v>
      </c>
      <c r="N2543" s="13">
        <v>0</v>
      </c>
    </row>
    <row r="2544" spans="1:14" x14ac:dyDescent="0.15">
      <c r="A2544" t="str">
        <f t="shared" si="42"/>
        <v>202002_436_4562342690036</v>
      </c>
      <c r="B2544" s="13">
        <v>202002</v>
      </c>
      <c r="C2544" s="13">
        <v>436</v>
      </c>
      <c r="D2544" s="13" t="s">
        <v>174</v>
      </c>
      <c r="E2544" s="14">
        <v>4562342690036</v>
      </c>
      <c r="F2544" s="13">
        <v>0</v>
      </c>
      <c r="G2544" s="13">
        <v>0</v>
      </c>
      <c r="H2544" s="13" t="s">
        <v>20</v>
      </c>
      <c r="I2544" s="13" t="s">
        <v>19</v>
      </c>
      <c r="J2544" s="13" t="s">
        <v>329</v>
      </c>
      <c r="K2544" s="13">
        <v>12</v>
      </c>
      <c r="L2544" s="13">
        <v>0</v>
      </c>
      <c r="M2544" s="13">
        <v>0</v>
      </c>
      <c r="N2544" s="13">
        <v>0</v>
      </c>
    </row>
    <row r="2545" spans="1:14" x14ac:dyDescent="0.15">
      <c r="A2545" t="str">
        <f t="shared" si="42"/>
        <v>202002_436_4562342690050</v>
      </c>
      <c r="B2545" s="13">
        <v>202002</v>
      </c>
      <c r="C2545" s="13">
        <v>436</v>
      </c>
      <c r="D2545" s="13" t="s">
        <v>174</v>
      </c>
      <c r="E2545" s="14">
        <v>4562342690050</v>
      </c>
      <c r="F2545" s="13">
        <v>0</v>
      </c>
      <c r="G2545" s="13">
        <v>0</v>
      </c>
      <c r="H2545" s="13" t="s">
        <v>22</v>
      </c>
      <c r="I2545" s="13" t="s">
        <v>19</v>
      </c>
      <c r="J2545" s="13" t="s">
        <v>329</v>
      </c>
      <c r="K2545" s="13">
        <v>17</v>
      </c>
      <c r="L2545" s="13">
        <v>1</v>
      </c>
      <c r="M2545" s="13">
        <v>0</v>
      </c>
      <c r="N2545" s="13">
        <v>0</v>
      </c>
    </row>
    <row r="2546" spans="1:14" x14ac:dyDescent="0.15">
      <c r="A2546" t="str">
        <f t="shared" si="42"/>
        <v>202002_436_4562342690043</v>
      </c>
      <c r="B2546" s="13">
        <v>202002</v>
      </c>
      <c r="C2546" s="13">
        <v>436</v>
      </c>
      <c r="D2546" s="13" t="s">
        <v>174</v>
      </c>
      <c r="E2546" s="14">
        <v>4562342690043</v>
      </c>
      <c r="F2546" s="13">
        <v>0</v>
      </c>
      <c r="G2546" s="13">
        <v>0</v>
      </c>
      <c r="H2546" s="13" t="s">
        <v>21</v>
      </c>
      <c r="I2546" s="13" t="s">
        <v>19</v>
      </c>
      <c r="J2546" s="13" t="s">
        <v>329</v>
      </c>
      <c r="K2546" s="13">
        <v>33</v>
      </c>
      <c r="L2546" s="13">
        <v>2</v>
      </c>
      <c r="M2546" s="13">
        <v>0</v>
      </c>
      <c r="N2546" s="13">
        <v>0</v>
      </c>
    </row>
    <row r="2547" spans="1:14" x14ac:dyDescent="0.15">
      <c r="A2547" t="str">
        <f t="shared" si="42"/>
        <v>202002_436_4562342690067</v>
      </c>
      <c r="B2547" s="13">
        <v>202002</v>
      </c>
      <c r="C2547" s="13">
        <v>436</v>
      </c>
      <c r="D2547" s="13" t="s">
        <v>174</v>
      </c>
      <c r="E2547" s="14">
        <v>4562342690067</v>
      </c>
      <c r="F2547" s="13">
        <v>0</v>
      </c>
      <c r="G2547" s="13">
        <v>0</v>
      </c>
      <c r="H2547" s="13" t="s">
        <v>23</v>
      </c>
      <c r="I2547" s="13" t="s">
        <v>19</v>
      </c>
      <c r="J2547" s="13" t="s">
        <v>329</v>
      </c>
      <c r="K2547" s="13">
        <v>45</v>
      </c>
      <c r="L2547" s="13">
        <v>0</v>
      </c>
      <c r="M2547" s="13">
        <v>0</v>
      </c>
      <c r="N2547" s="13">
        <v>0</v>
      </c>
    </row>
    <row r="2548" spans="1:14" x14ac:dyDescent="0.15">
      <c r="A2548" t="str">
        <f t="shared" si="42"/>
        <v>202002_436_4562342690074</v>
      </c>
      <c r="B2548" s="13">
        <v>202002</v>
      </c>
      <c r="C2548" s="13">
        <v>436</v>
      </c>
      <c r="D2548" s="13" t="s">
        <v>174</v>
      </c>
      <c r="E2548" s="14">
        <v>4562342690074</v>
      </c>
      <c r="F2548" s="13">
        <v>0</v>
      </c>
      <c r="G2548" s="13">
        <v>0</v>
      </c>
      <c r="H2548" s="13" t="s">
        <v>24</v>
      </c>
      <c r="I2548" s="13" t="s">
        <v>19</v>
      </c>
      <c r="J2548" s="13" t="s">
        <v>329</v>
      </c>
      <c r="K2548" s="13">
        <v>31</v>
      </c>
      <c r="L2548" s="13">
        <v>3</v>
      </c>
      <c r="M2548" s="13">
        <v>0</v>
      </c>
      <c r="N2548" s="13">
        <v>0</v>
      </c>
    </row>
    <row r="2549" spans="1:14" x14ac:dyDescent="0.15">
      <c r="A2549" t="str">
        <f t="shared" si="42"/>
        <v>202002_436_4562342690081</v>
      </c>
      <c r="B2549" s="13">
        <v>202002</v>
      </c>
      <c r="C2549" s="13">
        <v>436</v>
      </c>
      <c r="D2549" s="13" t="s">
        <v>174</v>
      </c>
      <c r="E2549" s="14">
        <v>4562342690081</v>
      </c>
      <c r="F2549" s="13">
        <v>0</v>
      </c>
      <c r="G2549" s="13">
        <v>0</v>
      </c>
      <c r="H2549" s="13" t="s">
        <v>25</v>
      </c>
      <c r="I2549" s="13" t="s">
        <v>19</v>
      </c>
      <c r="J2549" s="13" t="s">
        <v>329</v>
      </c>
      <c r="K2549" s="13">
        <v>10</v>
      </c>
      <c r="L2549" s="13">
        <v>3</v>
      </c>
      <c r="M2549" s="13">
        <v>0</v>
      </c>
      <c r="N2549" s="13">
        <v>0</v>
      </c>
    </row>
    <row r="2550" spans="1:14" x14ac:dyDescent="0.15">
      <c r="A2550" t="str">
        <f t="shared" si="42"/>
        <v>202002_453_4562342690029</v>
      </c>
      <c r="B2550" s="13">
        <v>202002</v>
      </c>
      <c r="C2550" s="13">
        <v>453</v>
      </c>
      <c r="D2550" s="13" t="s">
        <v>176</v>
      </c>
      <c r="E2550" s="14">
        <v>4562342690029</v>
      </c>
      <c r="F2550" s="13">
        <v>0</v>
      </c>
      <c r="G2550" s="13">
        <v>0</v>
      </c>
      <c r="H2550" s="13" t="s">
        <v>18</v>
      </c>
      <c r="I2550" s="13" t="s">
        <v>19</v>
      </c>
      <c r="J2550" s="13" t="s">
        <v>329</v>
      </c>
      <c r="K2550" s="13">
        <v>7</v>
      </c>
      <c r="L2550" s="13">
        <v>1</v>
      </c>
      <c r="M2550" s="13">
        <v>0</v>
      </c>
      <c r="N2550" s="13">
        <v>0</v>
      </c>
    </row>
    <row r="2551" spans="1:14" x14ac:dyDescent="0.15">
      <c r="A2551" t="str">
        <f t="shared" si="42"/>
        <v>202002_453_4562342690036</v>
      </c>
      <c r="B2551" s="13">
        <v>202002</v>
      </c>
      <c r="C2551" s="13">
        <v>453</v>
      </c>
      <c r="D2551" s="13" t="s">
        <v>176</v>
      </c>
      <c r="E2551" s="14">
        <v>4562342690036</v>
      </c>
      <c r="F2551" s="13">
        <v>0</v>
      </c>
      <c r="G2551" s="13">
        <v>0</v>
      </c>
      <c r="H2551" s="13" t="s">
        <v>20</v>
      </c>
      <c r="I2551" s="13" t="s">
        <v>19</v>
      </c>
      <c r="J2551" s="13" t="s">
        <v>329</v>
      </c>
      <c r="K2551" s="13">
        <v>10</v>
      </c>
      <c r="L2551" s="13">
        <v>2</v>
      </c>
      <c r="M2551" s="13">
        <v>0</v>
      </c>
      <c r="N2551" s="13">
        <v>0</v>
      </c>
    </row>
    <row r="2552" spans="1:14" x14ac:dyDescent="0.15">
      <c r="A2552" t="str">
        <f t="shared" si="42"/>
        <v>202002_453_4562342690050</v>
      </c>
      <c r="B2552" s="13">
        <v>202002</v>
      </c>
      <c r="C2552" s="13">
        <v>453</v>
      </c>
      <c r="D2552" s="13" t="s">
        <v>176</v>
      </c>
      <c r="E2552" s="14">
        <v>4562342690050</v>
      </c>
      <c r="F2552" s="13">
        <v>0</v>
      </c>
      <c r="G2552" s="13">
        <v>0</v>
      </c>
      <c r="H2552" s="13" t="s">
        <v>22</v>
      </c>
      <c r="I2552" s="13" t="s">
        <v>19</v>
      </c>
      <c r="J2552" s="13" t="s">
        <v>329</v>
      </c>
      <c r="K2552" s="13">
        <v>11</v>
      </c>
      <c r="L2552" s="13">
        <v>0</v>
      </c>
      <c r="M2552" s="13">
        <v>0</v>
      </c>
      <c r="N2552" s="13">
        <v>0</v>
      </c>
    </row>
    <row r="2553" spans="1:14" x14ac:dyDescent="0.15">
      <c r="A2553" t="str">
        <f t="shared" si="42"/>
        <v>202002_453_4562342690043</v>
      </c>
      <c r="B2553" s="13">
        <v>202002</v>
      </c>
      <c r="C2553" s="13">
        <v>453</v>
      </c>
      <c r="D2553" s="13" t="s">
        <v>176</v>
      </c>
      <c r="E2553" s="14">
        <v>4562342690043</v>
      </c>
      <c r="F2553" s="13">
        <v>0</v>
      </c>
      <c r="G2553" s="13">
        <v>0</v>
      </c>
      <c r="H2553" s="13" t="s">
        <v>21</v>
      </c>
      <c r="I2553" s="13" t="s">
        <v>19</v>
      </c>
      <c r="J2553" s="13" t="s">
        <v>329</v>
      </c>
      <c r="K2553" s="13">
        <v>25</v>
      </c>
      <c r="L2553" s="13">
        <v>3</v>
      </c>
      <c r="M2553" s="13">
        <v>0</v>
      </c>
      <c r="N2553" s="13">
        <v>0</v>
      </c>
    </row>
    <row r="2554" spans="1:14" x14ac:dyDescent="0.15">
      <c r="A2554" t="str">
        <f t="shared" si="42"/>
        <v>202002_453_4562342690067</v>
      </c>
      <c r="B2554" s="13">
        <v>202002</v>
      </c>
      <c r="C2554" s="13">
        <v>453</v>
      </c>
      <c r="D2554" s="13" t="s">
        <v>176</v>
      </c>
      <c r="E2554" s="14">
        <v>4562342690067</v>
      </c>
      <c r="F2554" s="13">
        <v>0</v>
      </c>
      <c r="G2554" s="13">
        <v>0</v>
      </c>
      <c r="H2554" s="13" t="s">
        <v>23</v>
      </c>
      <c r="I2554" s="13" t="s">
        <v>19</v>
      </c>
      <c r="J2554" s="13" t="s">
        <v>329</v>
      </c>
      <c r="K2554" s="13">
        <v>36</v>
      </c>
      <c r="L2554" s="13">
        <v>5</v>
      </c>
      <c r="M2554" s="13">
        <v>0</v>
      </c>
      <c r="N2554" s="13">
        <v>0</v>
      </c>
    </row>
    <row r="2555" spans="1:14" x14ac:dyDescent="0.15">
      <c r="A2555" t="str">
        <f t="shared" si="42"/>
        <v>202002_453_4562342690074</v>
      </c>
      <c r="B2555" s="13">
        <v>202002</v>
      </c>
      <c r="C2555" s="13">
        <v>453</v>
      </c>
      <c r="D2555" s="13" t="s">
        <v>176</v>
      </c>
      <c r="E2555" s="14">
        <v>4562342690074</v>
      </c>
      <c r="F2555" s="13">
        <v>0</v>
      </c>
      <c r="G2555" s="13">
        <v>0</v>
      </c>
      <c r="H2555" s="13" t="s">
        <v>24</v>
      </c>
      <c r="I2555" s="13" t="s">
        <v>19</v>
      </c>
      <c r="J2555" s="13" t="s">
        <v>329</v>
      </c>
      <c r="K2555" s="13">
        <v>18</v>
      </c>
      <c r="L2555" s="13">
        <v>1</v>
      </c>
      <c r="M2555" s="13">
        <v>0</v>
      </c>
      <c r="N2555" s="13">
        <v>0</v>
      </c>
    </row>
    <row r="2556" spans="1:14" x14ac:dyDescent="0.15">
      <c r="A2556" t="str">
        <f t="shared" si="42"/>
        <v>202002_453_4562342690081</v>
      </c>
      <c r="B2556" s="13">
        <v>202002</v>
      </c>
      <c r="C2556" s="13">
        <v>453</v>
      </c>
      <c r="D2556" s="13" t="s">
        <v>176</v>
      </c>
      <c r="E2556" s="14">
        <v>4562342690081</v>
      </c>
      <c r="F2556" s="13">
        <v>0</v>
      </c>
      <c r="G2556" s="13">
        <v>0</v>
      </c>
      <c r="H2556" s="13" t="s">
        <v>25</v>
      </c>
      <c r="I2556" s="13" t="s">
        <v>19</v>
      </c>
      <c r="J2556" s="13" t="s">
        <v>329</v>
      </c>
      <c r="K2556" s="13">
        <v>9</v>
      </c>
      <c r="L2556" s="13">
        <v>1</v>
      </c>
      <c r="M2556" s="13">
        <v>0</v>
      </c>
      <c r="N2556" s="13">
        <v>0</v>
      </c>
    </row>
    <row r="2557" spans="1:14" x14ac:dyDescent="0.15">
      <c r="A2557" t="str">
        <f t="shared" si="42"/>
        <v>202002_457_4562342690029</v>
      </c>
      <c r="B2557" s="13">
        <v>202002</v>
      </c>
      <c r="C2557" s="13">
        <v>457</v>
      </c>
      <c r="D2557" s="13" t="s">
        <v>178</v>
      </c>
      <c r="E2557" s="14">
        <v>4562342690029</v>
      </c>
      <c r="F2557" s="13">
        <v>0</v>
      </c>
      <c r="G2557" s="13">
        <v>0</v>
      </c>
      <c r="H2557" s="13" t="s">
        <v>18</v>
      </c>
      <c r="I2557" s="13" t="s">
        <v>19</v>
      </c>
      <c r="J2557" s="13" t="s">
        <v>329</v>
      </c>
      <c r="K2557" s="13">
        <v>35</v>
      </c>
      <c r="L2557" s="13">
        <v>1</v>
      </c>
      <c r="M2557" s="13">
        <v>0</v>
      </c>
      <c r="N2557" s="13">
        <v>0</v>
      </c>
    </row>
    <row r="2558" spans="1:14" x14ac:dyDescent="0.15">
      <c r="A2558" t="str">
        <f t="shared" si="42"/>
        <v>202002_457_4562342690036</v>
      </c>
      <c r="B2558" s="13">
        <v>202002</v>
      </c>
      <c r="C2558" s="13">
        <v>457</v>
      </c>
      <c r="D2558" s="13" t="s">
        <v>178</v>
      </c>
      <c r="E2558" s="14">
        <v>4562342690036</v>
      </c>
      <c r="F2558" s="13">
        <v>0</v>
      </c>
      <c r="G2558" s="13">
        <v>0</v>
      </c>
      <c r="H2558" s="13" t="s">
        <v>20</v>
      </c>
      <c r="I2558" s="13" t="s">
        <v>19</v>
      </c>
      <c r="J2558" s="13" t="s">
        <v>329</v>
      </c>
      <c r="K2558" s="13">
        <v>15</v>
      </c>
      <c r="L2558" s="13">
        <v>4</v>
      </c>
      <c r="M2558" s="13">
        <v>0</v>
      </c>
      <c r="N2558" s="13">
        <v>0</v>
      </c>
    </row>
    <row r="2559" spans="1:14" x14ac:dyDescent="0.15">
      <c r="A2559" t="str">
        <f t="shared" si="42"/>
        <v>202002_457_4562342690050</v>
      </c>
      <c r="B2559" s="13">
        <v>202002</v>
      </c>
      <c r="C2559" s="13">
        <v>457</v>
      </c>
      <c r="D2559" s="13" t="s">
        <v>178</v>
      </c>
      <c r="E2559" s="14">
        <v>4562342690050</v>
      </c>
      <c r="F2559" s="13">
        <v>0</v>
      </c>
      <c r="G2559" s="13">
        <v>0</v>
      </c>
      <c r="H2559" s="13" t="s">
        <v>22</v>
      </c>
      <c r="I2559" s="13" t="s">
        <v>19</v>
      </c>
      <c r="J2559" s="13" t="s">
        <v>329</v>
      </c>
      <c r="K2559" s="13">
        <v>15</v>
      </c>
      <c r="L2559" s="13">
        <v>1</v>
      </c>
      <c r="M2559" s="13">
        <v>0</v>
      </c>
      <c r="N2559" s="13">
        <v>0</v>
      </c>
    </row>
    <row r="2560" spans="1:14" x14ac:dyDescent="0.15">
      <c r="A2560" t="str">
        <f t="shared" si="42"/>
        <v>202002_457_4562342690043</v>
      </c>
      <c r="B2560" s="13">
        <v>202002</v>
      </c>
      <c r="C2560" s="13">
        <v>457</v>
      </c>
      <c r="D2560" s="13" t="s">
        <v>178</v>
      </c>
      <c r="E2560" s="14">
        <v>4562342690043</v>
      </c>
      <c r="F2560" s="13">
        <v>0</v>
      </c>
      <c r="G2560" s="13">
        <v>0</v>
      </c>
      <c r="H2560" s="13" t="s">
        <v>21</v>
      </c>
      <c r="I2560" s="13" t="s">
        <v>19</v>
      </c>
      <c r="J2560" s="13" t="s">
        <v>329</v>
      </c>
      <c r="K2560" s="13">
        <v>25</v>
      </c>
      <c r="L2560" s="13">
        <v>5</v>
      </c>
      <c r="M2560" s="13">
        <v>0</v>
      </c>
      <c r="N2560" s="13">
        <v>0</v>
      </c>
    </row>
    <row r="2561" spans="1:14" x14ac:dyDescent="0.15">
      <c r="A2561" t="str">
        <f t="shared" si="42"/>
        <v>202002_457_4562342690067</v>
      </c>
      <c r="B2561" s="13">
        <v>202002</v>
      </c>
      <c r="C2561" s="13">
        <v>457</v>
      </c>
      <c r="D2561" s="13" t="s">
        <v>178</v>
      </c>
      <c r="E2561" s="14">
        <v>4562342690067</v>
      </c>
      <c r="F2561" s="13">
        <v>0</v>
      </c>
      <c r="G2561" s="13">
        <v>0</v>
      </c>
      <c r="H2561" s="13" t="s">
        <v>23</v>
      </c>
      <c r="I2561" s="13" t="s">
        <v>19</v>
      </c>
      <c r="J2561" s="13" t="s">
        <v>329</v>
      </c>
      <c r="K2561" s="13">
        <v>38</v>
      </c>
      <c r="L2561" s="13">
        <v>0</v>
      </c>
      <c r="M2561" s="13">
        <v>0</v>
      </c>
      <c r="N2561" s="13">
        <v>0</v>
      </c>
    </row>
    <row r="2562" spans="1:14" x14ac:dyDescent="0.15">
      <c r="A2562" t="str">
        <f t="shared" si="42"/>
        <v>202002_457_4562342690074</v>
      </c>
      <c r="B2562" s="13">
        <v>202002</v>
      </c>
      <c r="C2562" s="13">
        <v>457</v>
      </c>
      <c r="D2562" s="13" t="s">
        <v>178</v>
      </c>
      <c r="E2562" s="14">
        <v>4562342690074</v>
      </c>
      <c r="F2562" s="13">
        <v>0</v>
      </c>
      <c r="G2562" s="13">
        <v>0</v>
      </c>
      <c r="H2562" s="13" t="s">
        <v>24</v>
      </c>
      <c r="I2562" s="13" t="s">
        <v>19</v>
      </c>
      <c r="J2562" s="13" t="s">
        <v>329</v>
      </c>
      <c r="K2562" s="13">
        <v>17</v>
      </c>
      <c r="L2562" s="13">
        <v>3</v>
      </c>
      <c r="M2562" s="13">
        <v>0</v>
      </c>
      <c r="N2562" s="13">
        <v>0</v>
      </c>
    </row>
    <row r="2563" spans="1:14" x14ac:dyDescent="0.15">
      <c r="A2563" t="str">
        <f t="shared" si="42"/>
        <v>202002_457_4562342690081</v>
      </c>
      <c r="B2563" s="13">
        <v>202002</v>
      </c>
      <c r="C2563" s="13">
        <v>457</v>
      </c>
      <c r="D2563" s="13" t="s">
        <v>178</v>
      </c>
      <c r="E2563" s="14">
        <v>4562342690081</v>
      </c>
      <c r="F2563" s="13">
        <v>0</v>
      </c>
      <c r="G2563" s="13">
        <v>0</v>
      </c>
      <c r="H2563" s="13" t="s">
        <v>25</v>
      </c>
      <c r="I2563" s="13" t="s">
        <v>19</v>
      </c>
      <c r="J2563" s="13" t="s">
        <v>329</v>
      </c>
      <c r="K2563" s="13">
        <v>12</v>
      </c>
      <c r="L2563" s="13">
        <v>0</v>
      </c>
      <c r="M2563" s="13">
        <v>0</v>
      </c>
      <c r="N2563" s="13">
        <v>0</v>
      </c>
    </row>
    <row r="2564" spans="1:14" x14ac:dyDescent="0.15">
      <c r="A2564" t="str">
        <f t="shared" si="42"/>
        <v>202002_463_4562342690029</v>
      </c>
      <c r="B2564" s="13">
        <v>202002</v>
      </c>
      <c r="C2564" s="13">
        <v>463</v>
      </c>
      <c r="D2564" s="13" t="s">
        <v>179</v>
      </c>
      <c r="E2564" s="14">
        <v>4562342690029</v>
      </c>
      <c r="F2564" s="13">
        <v>0</v>
      </c>
      <c r="G2564" s="13">
        <v>0</v>
      </c>
      <c r="H2564" s="13" t="s">
        <v>18</v>
      </c>
      <c r="I2564" s="13" t="s">
        <v>19</v>
      </c>
      <c r="J2564" s="13" t="s">
        <v>329</v>
      </c>
      <c r="K2564" s="13">
        <v>24</v>
      </c>
      <c r="L2564" s="13">
        <v>1</v>
      </c>
      <c r="M2564" s="13">
        <v>0</v>
      </c>
      <c r="N2564" s="13">
        <v>0</v>
      </c>
    </row>
    <row r="2565" spans="1:14" x14ac:dyDescent="0.15">
      <c r="A2565" t="str">
        <f t="shared" si="42"/>
        <v>202002_463_4562342690036</v>
      </c>
      <c r="B2565" s="13">
        <v>202002</v>
      </c>
      <c r="C2565" s="13">
        <v>463</v>
      </c>
      <c r="D2565" s="13" t="s">
        <v>179</v>
      </c>
      <c r="E2565" s="14">
        <v>4562342690036</v>
      </c>
      <c r="F2565" s="13">
        <v>0</v>
      </c>
      <c r="G2565" s="13">
        <v>0</v>
      </c>
      <c r="H2565" s="13" t="s">
        <v>20</v>
      </c>
      <c r="I2565" s="13" t="s">
        <v>19</v>
      </c>
      <c r="J2565" s="13" t="s">
        <v>329</v>
      </c>
      <c r="K2565" s="13">
        <v>14</v>
      </c>
      <c r="L2565" s="13">
        <v>1</v>
      </c>
      <c r="M2565" s="13">
        <v>0</v>
      </c>
      <c r="N2565" s="13">
        <v>0</v>
      </c>
    </row>
    <row r="2566" spans="1:14" x14ac:dyDescent="0.15">
      <c r="A2566" t="str">
        <f t="shared" si="42"/>
        <v>202002_463_4562342690050</v>
      </c>
      <c r="B2566" s="13">
        <v>202002</v>
      </c>
      <c r="C2566" s="13">
        <v>463</v>
      </c>
      <c r="D2566" s="13" t="s">
        <v>179</v>
      </c>
      <c r="E2566" s="14">
        <v>4562342690050</v>
      </c>
      <c r="F2566" s="13">
        <v>0</v>
      </c>
      <c r="G2566" s="13">
        <v>0</v>
      </c>
      <c r="H2566" s="13" t="s">
        <v>22</v>
      </c>
      <c r="I2566" s="13" t="s">
        <v>19</v>
      </c>
      <c r="J2566" s="13" t="s">
        <v>329</v>
      </c>
      <c r="K2566" s="13">
        <v>12</v>
      </c>
      <c r="L2566" s="13">
        <v>2</v>
      </c>
      <c r="M2566" s="13">
        <v>0</v>
      </c>
      <c r="N2566" s="13">
        <v>0</v>
      </c>
    </row>
    <row r="2567" spans="1:14" x14ac:dyDescent="0.15">
      <c r="A2567" t="str">
        <f t="shared" si="42"/>
        <v>202002_463_4562342690043</v>
      </c>
      <c r="B2567" s="13">
        <v>202002</v>
      </c>
      <c r="C2567" s="13">
        <v>463</v>
      </c>
      <c r="D2567" s="13" t="s">
        <v>179</v>
      </c>
      <c r="E2567" s="14">
        <v>4562342690043</v>
      </c>
      <c r="F2567" s="13">
        <v>0</v>
      </c>
      <c r="G2567" s="13">
        <v>0</v>
      </c>
      <c r="H2567" s="13" t="s">
        <v>21</v>
      </c>
      <c r="I2567" s="13" t="s">
        <v>19</v>
      </c>
      <c r="J2567" s="13" t="s">
        <v>329</v>
      </c>
      <c r="K2567" s="13">
        <v>21</v>
      </c>
      <c r="L2567" s="13">
        <v>2</v>
      </c>
      <c r="M2567" s="13">
        <v>0</v>
      </c>
      <c r="N2567" s="13">
        <v>0</v>
      </c>
    </row>
    <row r="2568" spans="1:14" x14ac:dyDescent="0.15">
      <c r="A2568" t="str">
        <f t="shared" si="42"/>
        <v>202002_463_4562342690067</v>
      </c>
      <c r="B2568" s="13">
        <v>202002</v>
      </c>
      <c r="C2568" s="13">
        <v>463</v>
      </c>
      <c r="D2568" s="13" t="s">
        <v>179</v>
      </c>
      <c r="E2568" s="14">
        <v>4562342690067</v>
      </c>
      <c r="F2568" s="13">
        <v>0</v>
      </c>
      <c r="G2568" s="13">
        <v>0</v>
      </c>
      <c r="H2568" s="13" t="s">
        <v>23</v>
      </c>
      <c r="I2568" s="13" t="s">
        <v>19</v>
      </c>
      <c r="J2568" s="13" t="s">
        <v>329</v>
      </c>
      <c r="K2568" s="13">
        <v>36</v>
      </c>
      <c r="L2568" s="13">
        <v>2</v>
      </c>
      <c r="M2568" s="13">
        <v>0</v>
      </c>
      <c r="N2568" s="13">
        <v>0</v>
      </c>
    </row>
    <row r="2569" spans="1:14" x14ac:dyDescent="0.15">
      <c r="A2569" t="str">
        <f t="shared" si="42"/>
        <v>202002_463_4562342690074</v>
      </c>
      <c r="B2569" s="13">
        <v>202002</v>
      </c>
      <c r="C2569" s="13">
        <v>463</v>
      </c>
      <c r="D2569" s="13" t="s">
        <v>179</v>
      </c>
      <c r="E2569" s="14">
        <v>4562342690074</v>
      </c>
      <c r="F2569" s="13">
        <v>0</v>
      </c>
      <c r="G2569" s="13">
        <v>0</v>
      </c>
      <c r="H2569" s="13" t="s">
        <v>24</v>
      </c>
      <c r="I2569" s="13" t="s">
        <v>19</v>
      </c>
      <c r="J2569" s="13" t="s">
        <v>329</v>
      </c>
      <c r="K2569" s="13">
        <v>21</v>
      </c>
      <c r="L2569" s="13">
        <v>2</v>
      </c>
      <c r="M2569" s="13">
        <v>0</v>
      </c>
      <c r="N2569" s="13">
        <v>0</v>
      </c>
    </row>
    <row r="2570" spans="1:14" x14ac:dyDescent="0.15">
      <c r="A2570" t="str">
        <f t="shared" si="42"/>
        <v>202002_463_4562342690081</v>
      </c>
      <c r="B2570" s="13">
        <v>202002</v>
      </c>
      <c r="C2570" s="13">
        <v>463</v>
      </c>
      <c r="D2570" s="13" t="s">
        <v>179</v>
      </c>
      <c r="E2570" s="14">
        <v>4562342690081</v>
      </c>
      <c r="F2570" s="13">
        <v>0</v>
      </c>
      <c r="G2570" s="13">
        <v>0</v>
      </c>
      <c r="H2570" s="13" t="s">
        <v>25</v>
      </c>
      <c r="I2570" s="13" t="s">
        <v>19</v>
      </c>
      <c r="J2570" s="13" t="s">
        <v>329</v>
      </c>
      <c r="K2570" s="13">
        <v>8</v>
      </c>
      <c r="L2570" s="13">
        <v>1</v>
      </c>
      <c r="M2570" s="13">
        <v>0</v>
      </c>
      <c r="N2570" s="13">
        <v>0</v>
      </c>
    </row>
    <row r="2571" spans="1:14" x14ac:dyDescent="0.15">
      <c r="A2571" t="str">
        <f t="shared" si="42"/>
        <v>202002_62_4562342690029</v>
      </c>
      <c r="B2571" s="13">
        <v>202002</v>
      </c>
      <c r="C2571" s="13">
        <v>62</v>
      </c>
      <c r="D2571" s="13" t="s">
        <v>140</v>
      </c>
      <c r="E2571" s="14">
        <v>4562342690029</v>
      </c>
      <c r="F2571" s="13">
        <v>0</v>
      </c>
      <c r="G2571" s="13">
        <v>0</v>
      </c>
      <c r="H2571" s="13" t="s">
        <v>18</v>
      </c>
      <c r="I2571" s="13" t="s">
        <v>19</v>
      </c>
      <c r="J2571" s="13" t="s">
        <v>329</v>
      </c>
      <c r="K2571" s="13">
        <v>4</v>
      </c>
      <c r="L2571" s="13">
        <v>5</v>
      </c>
      <c r="M2571" s="13">
        <v>5</v>
      </c>
      <c r="N2571" s="13">
        <v>0</v>
      </c>
    </row>
    <row r="2572" spans="1:14" x14ac:dyDescent="0.15">
      <c r="A2572" t="str">
        <f t="shared" si="42"/>
        <v>202002_62_4562342690036</v>
      </c>
      <c r="B2572" s="13">
        <v>202002</v>
      </c>
      <c r="C2572" s="13">
        <v>62</v>
      </c>
      <c r="D2572" s="13" t="s">
        <v>140</v>
      </c>
      <c r="E2572" s="14">
        <v>4562342690036</v>
      </c>
      <c r="F2572" s="13">
        <v>0</v>
      </c>
      <c r="G2572" s="13">
        <v>0</v>
      </c>
      <c r="H2572" s="13" t="s">
        <v>20</v>
      </c>
      <c r="I2572" s="13" t="s">
        <v>19</v>
      </c>
      <c r="J2572" s="13" t="s">
        <v>329</v>
      </c>
      <c r="K2572" s="13">
        <v>1</v>
      </c>
      <c r="L2572" s="13">
        <v>12</v>
      </c>
      <c r="M2572" s="13">
        <v>12</v>
      </c>
      <c r="N2572" s="13">
        <v>0</v>
      </c>
    </row>
    <row r="2573" spans="1:14" x14ac:dyDescent="0.15">
      <c r="A2573" t="str">
        <f t="shared" si="42"/>
        <v>202002_62_4562342690050</v>
      </c>
      <c r="B2573" s="13">
        <v>202002</v>
      </c>
      <c r="C2573" s="13">
        <v>62</v>
      </c>
      <c r="D2573" s="13" t="s">
        <v>140</v>
      </c>
      <c r="E2573" s="14">
        <v>4562342690050</v>
      </c>
      <c r="F2573" s="13">
        <v>0</v>
      </c>
      <c r="G2573" s="13">
        <v>0</v>
      </c>
      <c r="H2573" s="13" t="s">
        <v>22</v>
      </c>
      <c r="I2573" s="13" t="s">
        <v>19</v>
      </c>
      <c r="J2573" s="13" t="s">
        <v>329</v>
      </c>
      <c r="K2573" s="13">
        <v>2</v>
      </c>
      <c r="L2573" s="13">
        <v>9</v>
      </c>
      <c r="M2573" s="13">
        <v>9</v>
      </c>
      <c r="N2573" s="13">
        <v>0</v>
      </c>
    </row>
    <row r="2574" spans="1:14" x14ac:dyDescent="0.15">
      <c r="A2574" t="str">
        <f t="shared" si="42"/>
        <v>202002_62_4562342690043</v>
      </c>
      <c r="B2574" s="13">
        <v>202002</v>
      </c>
      <c r="C2574" s="13">
        <v>62</v>
      </c>
      <c r="D2574" s="13" t="s">
        <v>140</v>
      </c>
      <c r="E2574" s="14">
        <v>4562342690043</v>
      </c>
      <c r="F2574" s="13">
        <v>0</v>
      </c>
      <c r="G2574" s="13">
        <v>0</v>
      </c>
      <c r="H2574" s="13" t="s">
        <v>21</v>
      </c>
      <c r="I2574" s="13" t="s">
        <v>19</v>
      </c>
      <c r="J2574" s="13" t="s">
        <v>329</v>
      </c>
      <c r="K2574" s="13">
        <v>0</v>
      </c>
      <c r="L2574" s="13">
        <v>16</v>
      </c>
      <c r="M2574" s="13">
        <v>16</v>
      </c>
      <c r="N2574" s="13">
        <v>0</v>
      </c>
    </row>
    <row r="2575" spans="1:14" x14ac:dyDescent="0.15">
      <c r="A2575" t="str">
        <f t="shared" si="42"/>
        <v>202002_62_4562342690067</v>
      </c>
      <c r="B2575" s="13">
        <v>202002</v>
      </c>
      <c r="C2575" s="13">
        <v>62</v>
      </c>
      <c r="D2575" s="13" t="s">
        <v>140</v>
      </c>
      <c r="E2575" s="14">
        <v>4562342690067</v>
      </c>
      <c r="F2575" s="13">
        <v>0</v>
      </c>
      <c r="G2575" s="13">
        <v>0</v>
      </c>
      <c r="H2575" s="13" t="s">
        <v>23</v>
      </c>
      <c r="I2575" s="13" t="s">
        <v>19</v>
      </c>
      <c r="J2575" s="13" t="s">
        <v>329</v>
      </c>
      <c r="K2575" s="13">
        <v>1</v>
      </c>
      <c r="L2575" s="13">
        <v>25</v>
      </c>
      <c r="M2575" s="13">
        <v>25</v>
      </c>
      <c r="N2575" s="13">
        <v>0</v>
      </c>
    </row>
    <row r="2576" spans="1:14" x14ac:dyDescent="0.15">
      <c r="A2576" t="str">
        <f t="shared" si="42"/>
        <v>202002_62_4562342690074</v>
      </c>
      <c r="B2576" s="13">
        <v>202002</v>
      </c>
      <c r="C2576" s="13">
        <v>62</v>
      </c>
      <c r="D2576" s="13" t="s">
        <v>140</v>
      </c>
      <c r="E2576" s="14">
        <v>4562342690074</v>
      </c>
      <c r="F2576" s="13">
        <v>0</v>
      </c>
      <c r="G2576" s="13">
        <v>0</v>
      </c>
      <c r="H2576" s="13" t="s">
        <v>24</v>
      </c>
      <c r="I2576" s="13" t="s">
        <v>19</v>
      </c>
      <c r="J2576" s="13" t="s">
        <v>329</v>
      </c>
      <c r="K2576" s="13">
        <v>-2</v>
      </c>
      <c r="L2576" s="13">
        <v>16</v>
      </c>
      <c r="M2576" s="13">
        <v>16</v>
      </c>
      <c r="N2576" s="13">
        <v>0</v>
      </c>
    </row>
    <row r="2577" spans="1:14" x14ac:dyDescent="0.15">
      <c r="A2577" t="str">
        <f t="shared" si="42"/>
        <v>202002_62_4562342690081</v>
      </c>
      <c r="B2577" s="13">
        <v>202002</v>
      </c>
      <c r="C2577" s="13">
        <v>62</v>
      </c>
      <c r="D2577" s="13" t="s">
        <v>140</v>
      </c>
      <c r="E2577" s="14">
        <v>4562342690081</v>
      </c>
      <c r="F2577" s="13">
        <v>0</v>
      </c>
      <c r="G2577" s="13">
        <v>0</v>
      </c>
      <c r="H2577" s="13" t="s">
        <v>25</v>
      </c>
      <c r="I2577" s="13" t="s">
        <v>19</v>
      </c>
      <c r="J2577" s="13" t="s">
        <v>329</v>
      </c>
      <c r="K2577" s="13">
        <v>0</v>
      </c>
      <c r="L2577" s="13">
        <v>7</v>
      </c>
      <c r="M2577" s="13">
        <v>7</v>
      </c>
      <c r="N2577" s="13">
        <v>0</v>
      </c>
    </row>
    <row r="2578" spans="1:14" x14ac:dyDescent="0.15">
      <c r="A2578" t="str">
        <f t="shared" si="42"/>
        <v>202002_120_4562342690029</v>
      </c>
      <c r="B2578" s="13">
        <v>202002</v>
      </c>
      <c r="C2578" s="13">
        <v>120</v>
      </c>
      <c r="D2578" s="13" t="s">
        <v>148</v>
      </c>
      <c r="E2578" s="14">
        <v>4562342690029</v>
      </c>
      <c r="F2578" s="13">
        <v>0</v>
      </c>
      <c r="G2578" s="13">
        <v>0</v>
      </c>
      <c r="H2578" s="13" t="s">
        <v>18</v>
      </c>
      <c r="I2578" s="13" t="s">
        <v>19</v>
      </c>
      <c r="J2578" s="13" t="s">
        <v>329</v>
      </c>
      <c r="K2578" s="13">
        <v>23</v>
      </c>
      <c r="L2578" s="13">
        <v>5</v>
      </c>
      <c r="M2578" s="13">
        <v>0</v>
      </c>
      <c r="N2578" s="13">
        <v>0</v>
      </c>
    </row>
    <row r="2579" spans="1:14" x14ac:dyDescent="0.15">
      <c r="A2579" t="str">
        <f t="shared" si="42"/>
        <v>202002_120_4562342690036</v>
      </c>
      <c r="B2579" s="13">
        <v>202002</v>
      </c>
      <c r="C2579" s="13">
        <v>120</v>
      </c>
      <c r="D2579" s="13" t="s">
        <v>148</v>
      </c>
      <c r="E2579" s="14">
        <v>4562342690036</v>
      </c>
      <c r="F2579" s="13">
        <v>0</v>
      </c>
      <c r="G2579" s="13">
        <v>0</v>
      </c>
      <c r="H2579" s="13" t="s">
        <v>20</v>
      </c>
      <c r="I2579" s="13" t="s">
        <v>19</v>
      </c>
      <c r="J2579" s="13" t="s">
        <v>329</v>
      </c>
      <c r="K2579" s="13">
        <v>11</v>
      </c>
      <c r="L2579" s="13">
        <v>6</v>
      </c>
      <c r="M2579" s="13">
        <v>0</v>
      </c>
      <c r="N2579" s="13">
        <v>0</v>
      </c>
    </row>
    <row r="2580" spans="1:14" x14ac:dyDescent="0.15">
      <c r="A2580" t="str">
        <f t="shared" si="42"/>
        <v>202002_120_4562342690050</v>
      </c>
      <c r="B2580" s="13">
        <v>202002</v>
      </c>
      <c r="C2580" s="13">
        <v>120</v>
      </c>
      <c r="D2580" s="13" t="s">
        <v>148</v>
      </c>
      <c r="E2580" s="14">
        <v>4562342690050</v>
      </c>
      <c r="F2580" s="13">
        <v>0</v>
      </c>
      <c r="G2580" s="13">
        <v>0</v>
      </c>
      <c r="H2580" s="13" t="s">
        <v>22</v>
      </c>
      <c r="I2580" s="13" t="s">
        <v>19</v>
      </c>
      <c r="J2580" s="13" t="s">
        <v>329</v>
      </c>
      <c r="K2580" s="13">
        <v>11</v>
      </c>
      <c r="L2580" s="13">
        <v>1</v>
      </c>
      <c r="M2580" s="13">
        <v>0</v>
      </c>
      <c r="N2580" s="13">
        <v>0</v>
      </c>
    </row>
    <row r="2581" spans="1:14" x14ac:dyDescent="0.15">
      <c r="A2581" t="str">
        <f t="shared" si="42"/>
        <v>202002_120_4562342690043</v>
      </c>
      <c r="B2581" s="13">
        <v>202002</v>
      </c>
      <c r="C2581" s="13">
        <v>120</v>
      </c>
      <c r="D2581" s="13" t="s">
        <v>148</v>
      </c>
      <c r="E2581" s="14">
        <v>4562342690043</v>
      </c>
      <c r="F2581" s="13">
        <v>0</v>
      </c>
      <c r="G2581" s="13">
        <v>0</v>
      </c>
      <c r="H2581" s="13" t="s">
        <v>21</v>
      </c>
      <c r="I2581" s="13" t="s">
        <v>19</v>
      </c>
      <c r="J2581" s="13" t="s">
        <v>329</v>
      </c>
      <c r="K2581" s="13">
        <v>20</v>
      </c>
      <c r="L2581" s="13">
        <v>6</v>
      </c>
      <c r="M2581" s="13">
        <v>0</v>
      </c>
      <c r="N2581" s="13">
        <v>0</v>
      </c>
    </row>
    <row r="2582" spans="1:14" x14ac:dyDescent="0.15">
      <c r="A2582" t="str">
        <f t="shared" si="42"/>
        <v>202002_120_4562342690067</v>
      </c>
      <c r="B2582" s="13">
        <v>202002</v>
      </c>
      <c r="C2582" s="13">
        <v>120</v>
      </c>
      <c r="D2582" s="13" t="s">
        <v>148</v>
      </c>
      <c r="E2582" s="14">
        <v>4562342690067</v>
      </c>
      <c r="F2582" s="13">
        <v>0</v>
      </c>
      <c r="G2582" s="13">
        <v>0</v>
      </c>
      <c r="H2582" s="13" t="s">
        <v>23</v>
      </c>
      <c r="I2582" s="13" t="s">
        <v>19</v>
      </c>
      <c r="J2582" s="13" t="s">
        <v>329</v>
      </c>
      <c r="K2582" s="13">
        <v>39</v>
      </c>
      <c r="L2582" s="13">
        <v>3</v>
      </c>
      <c r="M2582" s="13">
        <v>0</v>
      </c>
      <c r="N2582" s="13">
        <v>0</v>
      </c>
    </row>
    <row r="2583" spans="1:14" x14ac:dyDescent="0.15">
      <c r="A2583" t="str">
        <f t="shared" si="42"/>
        <v>202002_120_4562342690074</v>
      </c>
      <c r="B2583" s="13">
        <v>202002</v>
      </c>
      <c r="C2583" s="13">
        <v>120</v>
      </c>
      <c r="D2583" s="13" t="s">
        <v>148</v>
      </c>
      <c r="E2583" s="14">
        <v>4562342690074</v>
      </c>
      <c r="F2583" s="13">
        <v>0</v>
      </c>
      <c r="G2583" s="13">
        <v>0</v>
      </c>
      <c r="H2583" s="13" t="s">
        <v>24</v>
      </c>
      <c r="I2583" s="13" t="s">
        <v>19</v>
      </c>
      <c r="J2583" s="13" t="s">
        <v>329</v>
      </c>
      <c r="K2583" s="13">
        <v>29</v>
      </c>
      <c r="L2583" s="13">
        <v>3</v>
      </c>
      <c r="M2583" s="13">
        <v>0</v>
      </c>
      <c r="N2583" s="13">
        <v>0</v>
      </c>
    </row>
    <row r="2584" spans="1:14" x14ac:dyDescent="0.15">
      <c r="A2584" t="str">
        <f t="shared" si="42"/>
        <v>202002_120_4562342690081</v>
      </c>
      <c r="B2584" s="13">
        <v>202002</v>
      </c>
      <c r="C2584" s="13">
        <v>120</v>
      </c>
      <c r="D2584" s="13" t="s">
        <v>148</v>
      </c>
      <c r="E2584" s="14">
        <v>4562342690081</v>
      </c>
      <c r="F2584" s="13">
        <v>0</v>
      </c>
      <c r="G2584" s="13">
        <v>0</v>
      </c>
      <c r="H2584" s="13" t="s">
        <v>25</v>
      </c>
      <c r="I2584" s="13" t="s">
        <v>19</v>
      </c>
      <c r="J2584" s="13" t="s">
        <v>329</v>
      </c>
      <c r="K2584" s="13">
        <v>15</v>
      </c>
      <c r="L2584" s="13">
        <v>1</v>
      </c>
      <c r="M2584" s="13">
        <v>0</v>
      </c>
      <c r="N2584" s="13">
        <v>0</v>
      </c>
    </row>
    <row r="2585" spans="1:14" x14ac:dyDescent="0.15">
      <c r="A2585" t="str">
        <f t="shared" ref="A2585:A2648" si="43">B2585&amp;"_"&amp;C2585&amp;"_"&amp;E2585</f>
        <v>202002_170_4562342690029</v>
      </c>
      <c r="B2585" s="13">
        <v>202002</v>
      </c>
      <c r="C2585" s="13">
        <v>170</v>
      </c>
      <c r="D2585" s="13" t="s">
        <v>153</v>
      </c>
      <c r="E2585" s="14">
        <v>4562342690029</v>
      </c>
      <c r="F2585" s="13">
        <v>0</v>
      </c>
      <c r="G2585" s="13">
        <v>0</v>
      </c>
      <c r="H2585" s="13" t="s">
        <v>18</v>
      </c>
      <c r="I2585" s="13" t="s">
        <v>19</v>
      </c>
      <c r="J2585" s="13" t="s">
        <v>329</v>
      </c>
      <c r="K2585" s="13">
        <v>18</v>
      </c>
      <c r="L2585" s="13">
        <v>4</v>
      </c>
      <c r="M2585" s="13">
        <v>0</v>
      </c>
      <c r="N2585" s="13">
        <v>0</v>
      </c>
    </row>
    <row r="2586" spans="1:14" x14ac:dyDescent="0.15">
      <c r="A2586" t="str">
        <f t="shared" si="43"/>
        <v>202002_170_4562342690036</v>
      </c>
      <c r="B2586" s="13">
        <v>202002</v>
      </c>
      <c r="C2586" s="13">
        <v>170</v>
      </c>
      <c r="D2586" s="13" t="s">
        <v>153</v>
      </c>
      <c r="E2586" s="14">
        <v>4562342690036</v>
      </c>
      <c r="F2586" s="13">
        <v>0</v>
      </c>
      <c r="G2586" s="13">
        <v>0</v>
      </c>
      <c r="H2586" s="13" t="s">
        <v>20</v>
      </c>
      <c r="I2586" s="13" t="s">
        <v>19</v>
      </c>
      <c r="J2586" s="13" t="s">
        <v>329</v>
      </c>
      <c r="K2586" s="13">
        <v>7</v>
      </c>
      <c r="L2586" s="13">
        <v>4</v>
      </c>
      <c r="M2586" s="13">
        <v>0</v>
      </c>
      <c r="N2586" s="13">
        <v>0</v>
      </c>
    </row>
    <row r="2587" spans="1:14" x14ac:dyDescent="0.15">
      <c r="A2587" t="str">
        <f t="shared" si="43"/>
        <v>202002_170_4562342690050</v>
      </c>
      <c r="B2587" s="13">
        <v>202002</v>
      </c>
      <c r="C2587" s="13">
        <v>170</v>
      </c>
      <c r="D2587" s="13" t="s">
        <v>153</v>
      </c>
      <c r="E2587" s="14">
        <v>4562342690050</v>
      </c>
      <c r="F2587" s="13">
        <v>0</v>
      </c>
      <c r="G2587" s="13">
        <v>0</v>
      </c>
      <c r="H2587" s="13" t="s">
        <v>22</v>
      </c>
      <c r="I2587" s="13" t="s">
        <v>19</v>
      </c>
      <c r="J2587" s="13" t="s">
        <v>329</v>
      </c>
      <c r="K2587" s="13">
        <v>7</v>
      </c>
      <c r="L2587" s="13">
        <v>2</v>
      </c>
      <c r="M2587" s="13">
        <v>0</v>
      </c>
      <c r="N2587" s="13">
        <v>0</v>
      </c>
    </row>
    <row r="2588" spans="1:14" x14ac:dyDescent="0.15">
      <c r="A2588" t="str">
        <f t="shared" si="43"/>
        <v>202002_170_4562342690043</v>
      </c>
      <c r="B2588" s="13">
        <v>202002</v>
      </c>
      <c r="C2588" s="13">
        <v>170</v>
      </c>
      <c r="D2588" s="13" t="s">
        <v>153</v>
      </c>
      <c r="E2588" s="14">
        <v>4562342690043</v>
      </c>
      <c r="F2588" s="13">
        <v>0</v>
      </c>
      <c r="G2588" s="13">
        <v>0</v>
      </c>
      <c r="H2588" s="13" t="s">
        <v>21</v>
      </c>
      <c r="I2588" s="13" t="s">
        <v>19</v>
      </c>
      <c r="J2588" s="13" t="s">
        <v>329</v>
      </c>
      <c r="K2588" s="13">
        <v>16</v>
      </c>
      <c r="L2588" s="13">
        <v>13</v>
      </c>
      <c r="M2588" s="13">
        <v>0</v>
      </c>
      <c r="N2588" s="13">
        <v>0</v>
      </c>
    </row>
    <row r="2589" spans="1:14" x14ac:dyDescent="0.15">
      <c r="A2589" t="str">
        <f t="shared" si="43"/>
        <v>202002_170_4562342690067</v>
      </c>
      <c r="B2589" s="13">
        <v>202002</v>
      </c>
      <c r="C2589" s="13">
        <v>170</v>
      </c>
      <c r="D2589" s="13" t="s">
        <v>153</v>
      </c>
      <c r="E2589" s="14">
        <v>4562342690067</v>
      </c>
      <c r="F2589" s="13">
        <v>0</v>
      </c>
      <c r="G2589" s="13">
        <v>0</v>
      </c>
      <c r="H2589" s="13" t="s">
        <v>23</v>
      </c>
      <c r="I2589" s="13" t="s">
        <v>19</v>
      </c>
      <c r="J2589" s="13" t="s">
        <v>329</v>
      </c>
      <c r="K2589" s="13">
        <v>32</v>
      </c>
      <c r="L2589" s="13">
        <v>6</v>
      </c>
      <c r="M2589" s="13">
        <v>0</v>
      </c>
      <c r="N2589" s="13">
        <v>0</v>
      </c>
    </row>
    <row r="2590" spans="1:14" x14ac:dyDescent="0.15">
      <c r="A2590" t="str">
        <f t="shared" si="43"/>
        <v>202002_170_4562342690074</v>
      </c>
      <c r="B2590" s="13">
        <v>202002</v>
      </c>
      <c r="C2590" s="13">
        <v>170</v>
      </c>
      <c r="D2590" s="13" t="s">
        <v>153</v>
      </c>
      <c r="E2590" s="14">
        <v>4562342690074</v>
      </c>
      <c r="F2590" s="13">
        <v>0</v>
      </c>
      <c r="G2590" s="13">
        <v>0</v>
      </c>
      <c r="H2590" s="13" t="s">
        <v>24</v>
      </c>
      <c r="I2590" s="13" t="s">
        <v>19</v>
      </c>
      <c r="J2590" s="13" t="s">
        <v>329</v>
      </c>
      <c r="K2590" s="13">
        <v>11</v>
      </c>
      <c r="L2590" s="13">
        <v>3</v>
      </c>
      <c r="M2590" s="13">
        <v>0</v>
      </c>
      <c r="N2590" s="13">
        <v>0</v>
      </c>
    </row>
    <row r="2591" spans="1:14" x14ac:dyDescent="0.15">
      <c r="A2591" t="str">
        <f t="shared" si="43"/>
        <v>202002_170_4562342690081</v>
      </c>
      <c r="B2591" s="13">
        <v>202002</v>
      </c>
      <c r="C2591" s="13">
        <v>170</v>
      </c>
      <c r="D2591" s="13" t="s">
        <v>153</v>
      </c>
      <c r="E2591" s="14">
        <v>4562342690081</v>
      </c>
      <c r="F2591" s="13">
        <v>0</v>
      </c>
      <c r="G2591" s="13">
        <v>0</v>
      </c>
      <c r="H2591" s="13" t="s">
        <v>25</v>
      </c>
      <c r="I2591" s="13" t="s">
        <v>19</v>
      </c>
      <c r="J2591" s="13" t="s">
        <v>329</v>
      </c>
      <c r="K2591" s="13">
        <v>8</v>
      </c>
      <c r="L2591" s="13">
        <v>2</v>
      </c>
      <c r="M2591" s="13">
        <v>0</v>
      </c>
      <c r="N2591" s="13">
        <v>0</v>
      </c>
    </row>
    <row r="2592" spans="1:14" x14ac:dyDescent="0.15">
      <c r="A2592" t="str">
        <f t="shared" si="43"/>
        <v>202002_354_4562342690029</v>
      </c>
      <c r="B2592" s="13">
        <v>202002</v>
      </c>
      <c r="C2592" s="13">
        <v>354</v>
      </c>
      <c r="D2592" s="13" t="s">
        <v>167</v>
      </c>
      <c r="E2592" s="14">
        <v>4562342690029</v>
      </c>
      <c r="F2592" s="13">
        <v>0</v>
      </c>
      <c r="G2592" s="13">
        <v>0</v>
      </c>
      <c r="H2592" s="13" t="s">
        <v>18</v>
      </c>
      <c r="I2592" s="13" t="s">
        <v>19</v>
      </c>
      <c r="J2592" s="13" t="s">
        <v>329</v>
      </c>
      <c r="K2592" s="13">
        <v>17</v>
      </c>
      <c r="L2592" s="13">
        <v>5</v>
      </c>
      <c r="M2592" s="13">
        <v>0</v>
      </c>
      <c r="N2592" s="13">
        <v>0</v>
      </c>
    </row>
    <row r="2593" spans="1:14" x14ac:dyDescent="0.15">
      <c r="A2593" t="str">
        <f t="shared" si="43"/>
        <v>202002_354_4562342690036</v>
      </c>
      <c r="B2593" s="13">
        <v>202002</v>
      </c>
      <c r="C2593" s="13">
        <v>354</v>
      </c>
      <c r="D2593" s="13" t="s">
        <v>167</v>
      </c>
      <c r="E2593" s="14">
        <v>4562342690036</v>
      </c>
      <c r="F2593" s="13">
        <v>0</v>
      </c>
      <c r="G2593" s="13">
        <v>0</v>
      </c>
      <c r="H2593" s="13" t="s">
        <v>20</v>
      </c>
      <c r="I2593" s="13" t="s">
        <v>19</v>
      </c>
      <c r="J2593" s="13" t="s">
        <v>329</v>
      </c>
      <c r="K2593" s="13">
        <v>10</v>
      </c>
      <c r="L2593" s="13">
        <v>3</v>
      </c>
      <c r="M2593" s="13">
        <v>0</v>
      </c>
      <c r="N2593" s="13">
        <v>0</v>
      </c>
    </row>
    <row r="2594" spans="1:14" x14ac:dyDescent="0.15">
      <c r="A2594" t="str">
        <f t="shared" si="43"/>
        <v>202002_354_4562342690050</v>
      </c>
      <c r="B2594" s="13">
        <v>202002</v>
      </c>
      <c r="C2594" s="13">
        <v>354</v>
      </c>
      <c r="D2594" s="13" t="s">
        <v>167</v>
      </c>
      <c r="E2594" s="14">
        <v>4562342690050</v>
      </c>
      <c r="F2594" s="13">
        <v>0</v>
      </c>
      <c r="G2594" s="13">
        <v>0</v>
      </c>
      <c r="H2594" s="13" t="s">
        <v>22</v>
      </c>
      <c r="I2594" s="13" t="s">
        <v>19</v>
      </c>
      <c r="J2594" s="13" t="s">
        <v>329</v>
      </c>
      <c r="K2594" s="13">
        <v>11</v>
      </c>
      <c r="L2594" s="13">
        <v>3</v>
      </c>
      <c r="M2594" s="13">
        <v>0</v>
      </c>
      <c r="N2594" s="13">
        <v>0</v>
      </c>
    </row>
    <row r="2595" spans="1:14" x14ac:dyDescent="0.15">
      <c r="A2595" t="str">
        <f t="shared" si="43"/>
        <v>202002_354_4562342690043</v>
      </c>
      <c r="B2595" s="13">
        <v>202002</v>
      </c>
      <c r="C2595" s="13">
        <v>354</v>
      </c>
      <c r="D2595" s="13" t="s">
        <v>167</v>
      </c>
      <c r="E2595" s="14">
        <v>4562342690043</v>
      </c>
      <c r="F2595" s="13">
        <v>0</v>
      </c>
      <c r="G2595" s="13">
        <v>0</v>
      </c>
      <c r="H2595" s="13" t="s">
        <v>21</v>
      </c>
      <c r="I2595" s="13" t="s">
        <v>19</v>
      </c>
      <c r="J2595" s="13" t="s">
        <v>329</v>
      </c>
      <c r="K2595" s="13">
        <v>35</v>
      </c>
      <c r="L2595" s="13">
        <v>3</v>
      </c>
      <c r="M2595" s="13">
        <v>0</v>
      </c>
      <c r="N2595" s="13">
        <v>0</v>
      </c>
    </row>
    <row r="2596" spans="1:14" x14ac:dyDescent="0.15">
      <c r="A2596" t="str">
        <f t="shared" si="43"/>
        <v>202002_354_4562342690067</v>
      </c>
      <c r="B2596" s="13">
        <v>202002</v>
      </c>
      <c r="C2596" s="13">
        <v>354</v>
      </c>
      <c r="D2596" s="13" t="s">
        <v>167</v>
      </c>
      <c r="E2596" s="14">
        <v>4562342690067</v>
      </c>
      <c r="F2596" s="13">
        <v>0</v>
      </c>
      <c r="G2596" s="13">
        <v>0</v>
      </c>
      <c r="H2596" s="13" t="s">
        <v>23</v>
      </c>
      <c r="I2596" s="13" t="s">
        <v>19</v>
      </c>
      <c r="J2596" s="13" t="s">
        <v>329</v>
      </c>
      <c r="K2596" s="13">
        <v>38</v>
      </c>
      <c r="L2596" s="13">
        <v>2</v>
      </c>
      <c r="M2596" s="13">
        <v>0</v>
      </c>
      <c r="N2596" s="13">
        <v>0</v>
      </c>
    </row>
    <row r="2597" spans="1:14" x14ac:dyDescent="0.15">
      <c r="A2597" t="str">
        <f t="shared" si="43"/>
        <v>202002_354_4562342690074</v>
      </c>
      <c r="B2597" s="13">
        <v>202002</v>
      </c>
      <c r="C2597" s="13">
        <v>354</v>
      </c>
      <c r="D2597" s="13" t="s">
        <v>167</v>
      </c>
      <c r="E2597" s="14">
        <v>4562342690074</v>
      </c>
      <c r="F2597" s="13">
        <v>0</v>
      </c>
      <c r="G2597" s="13">
        <v>0</v>
      </c>
      <c r="H2597" s="13" t="s">
        <v>24</v>
      </c>
      <c r="I2597" s="13" t="s">
        <v>19</v>
      </c>
      <c r="J2597" s="13" t="s">
        <v>329</v>
      </c>
      <c r="K2597" s="13">
        <v>27</v>
      </c>
      <c r="L2597" s="13">
        <v>7</v>
      </c>
      <c r="M2597" s="13">
        <v>0</v>
      </c>
      <c r="N2597" s="13">
        <v>0</v>
      </c>
    </row>
    <row r="2598" spans="1:14" x14ac:dyDescent="0.15">
      <c r="A2598" t="str">
        <f t="shared" si="43"/>
        <v>202002_354_4562342690081</v>
      </c>
      <c r="B2598" s="13">
        <v>202002</v>
      </c>
      <c r="C2598" s="13">
        <v>354</v>
      </c>
      <c r="D2598" s="13" t="s">
        <v>167</v>
      </c>
      <c r="E2598" s="14">
        <v>4562342690081</v>
      </c>
      <c r="F2598" s="13">
        <v>0</v>
      </c>
      <c r="G2598" s="13">
        <v>0</v>
      </c>
      <c r="H2598" s="13" t="s">
        <v>25</v>
      </c>
      <c r="I2598" s="13" t="s">
        <v>19</v>
      </c>
      <c r="J2598" s="13" t="s">
        <v>329</v>
      </c>
      <c r="K2598" s="13">
        <v>11</v>
      </c>
      <c r="L2598" s="13">
        <v>1</v>
      </c>
      <c r="M2598" s="13">
        <v>0</v>
      </c>
      <c r="N2598" s="13">
        <v>0</v>
      </c>
    </row>
    <row r="2599" spans="1:14" x14ac:dyDescent="0.15">
      <c r="A2599" t="str">
        <f t="shared" si="43"/>
        <v>202002_384_4562342690029</v>
      </c>
      <c r="B2599" s="13">
        <v>202002</v>
      </c>
      <c r="C2599" s="13">
        <v>384</v>
      </c>
      <c r="D2599" s="13" t="s">
        <v>172</v>
      </c>
      <c r="E2599" s="14">
        <v>4562342690029</v>
      </c>
      <c r="F2599" s="13">
        <v>0</v>
      </c>
      <c r="G2599" s="13">
        <v>0</v>
      </c>
      <c r="H2599" s="13" t="s">
        <v>18</v>
      </c>
      <c r="I2599" s="13" t="s">
        <v>19</v>
      </c>
      <c r="J2599" s="13" t="s">
        <v>329</v>
      </c>
      <c r="K2599" s="13">
        <v>28</v>
      </c>
      <c r="L2599" s="13">
        <v>1</v>
      </c>
      <c r="M2599" s="13">
        <v>0</v>
      </c>
      <c r="N2599" s="13">
        <v>0</v>
      </c>
    </row>
    <row r="2600" spans="1:14" x14ac:dyDescent="0.15">
      <c r="A2600" t="str">
        <f t="shared" si="43"/>
        <v>202002_384_4562342690036</v>
      </c>
      <c r="B2600" s="13">
        <v>202002</v>
      </c>
      <c r="C2600" s="13">
        <v>384</v>
      </c>
      <c r="D2600" s="13" t="s">
        <v>172</v>
      </c>
      <c r="E2600" s="14">
        <v>4562342690036</v>
      </c>
      <c r="F2600" s="13">
        <v>0</v>
      </c>
      <c r="G2600" s="13">
        <v>0</v>
      </c>
      <c r="H2600" s="13" t="s">
        <v>20</v>
      </c>
      <c r="I2600" s="13" t="s">
        <v>19</v>
      </c>
      <c r="J2600" s="13" t="s">
        <v>329</v>
      </c>
      <c r="K2600" s="13">
        <v>14</v>
      </c>
      <c r="L2600" s="13">
        <v>0</v>
      </c>
      <c r="M2600" s="13">
        <v>0</v>
      </c>
      <c r="N2600" s="13">
        <v>0</v>
      </c>
    </row>
    <row r="2601" spans="1:14" x14ac:dyDescent="0.15">
      <c r="A2601" t="str">
        <f t="shared" si="43"/>
        <v>202002_384_4562342690050</v>
      </c>
      <c r="B2601" s="13">
        <v>202002</v>
      </c>
      <c r="C2601" s="13">
        <v>384</v>
      </c>
      <c r="D2601" s="13" t="s">
        <v>172</v>
      </c>
      <c r="E2601" s="14">
        <v>4562342690050</v>
      </c>
      <c r="F2601" s="13">
        <v>0</v>
      </c>
      <c r="G2601" s="13">
        <v>0</v>
      </c>
      <c r="H2601" s="13" t="s">
        <v>22</v>
      </c>
      <c r="I2601" s="13" t="s">
        <v>19</v>
      </c>
      <c r="J2601" s="13" t="s">
        <v>329</v>
      </c>
      <c r="K2601" s="13">
        <v>5</v>
      </c>
      <c r="L2601" s="13">
        <v>2</v>
      </c>
      <c r="M2601" s="13">
        <v>0</v>
      </c>
      <c r="N2601" s="13">
        <v>0</v>
      </c>
    </row>
    <row r="2602" spans="1:14" x14ac:dyDescent="0.15">
      <c r="A2602" t="str">
        <f t="shared" si="43"/>
        <v>202002_384_4562342690043</v>
      </c>
      <c r="B2602" s="13">
        <v>202002</v>
      </c>
      <c r="C2602" s="13">
        <v>384</v>
      </c>
      <c r="D2602" s="13" t="s">
        <v>172</v>
      </c>
      <c r="E2602" s="14">
        <v>4562342690043</v>
      </c>
      <c r="F2602" s="13">
        <v>0</v>
      </c>
      <c r="G2602" s="13">
        <v>0</v>
      </c>
      <c r="H2602" s="13" t="s">
        <v>21</v>
      </c>
      <c r="I2602" s="13" t="s">
        <v>19</v>
      </c>
      <c r="J2602" s="13" t="s">
        <v>329</v>
      </c>
      <c r="K2602" s="13">
        <v>29</v>
      </c>
      <c r="L2602" s="13">
        <v>1</v>
      </c>
      <c r="M2602" s="13">
        <v>0</v>
      </c>
      <c r="N2602" s="13">
        <v>0</v>
      </c>
    </row>
    <row r="2603" spans="1:14" x14ac:dyDescent="0.15">
      <c r="A2603" t="str">
        <f t="shared" si="43"/>
        <v>202002_384_4562342690067</v>
      </c>
      <c r="B2603" s="13">
        <v>202002</v>
      </c>
      <c r="C2603" s="13">
        <v>384</v>
      </c>
      <c r="D2603" s="13" t="s">
        <v>172</v>
      </c>
      <c r="E2603" s="14">
        <v>4562342690067</v>
      </c>
      <c r="F2603" s="13">
        <v>0</v>
      </c>
      <c r="G2603" s="13">
        <v>0</v>
      </c>
      <c r="H2603" s="13" t="s">
        <v>23</v>
      </c>
      <c r="I2603" s="13" t="s">
        <v>19</v>
      </c>
      <c r="J2603" s="13" t="s">
        <v>329</v>
      </c>
      <c r="K2603" s="13">
        <v>40</v>
      </c>
      <c r="L2603" s="13">
        <v>2</v>
      </c>
      <c r="M2603" s="13">
        <v>0</v>
      </c>
      <c r="N2603" s="13">
        <v>0</v>
      </c>
    </row>
    <row r="2604" spans="1:14" x14ac:dyDescent="0.15">
      <c r="A2604" t="str">
        <f t="shared" si="43"/>
        <v>202002_384_4562342690074</v>
      </c>
      <c r="B2604" s="13">
        <v>202002</v>
      </c>
      <c r="C2604" s="13">
        <v>384</v>
      </c>
      <c r="D2604" s="13" t="s">
        <v>172</v>
      </c>
      <c r="E2604" s="14">
        <v>4562342690074</v>
      </c>
      <c r="F2604" s="13">
        <v>0</v>
      </c>
      <c r="G2604" s="13">
        <v>0</v>
      </c>
      <c r="H2604" s="13" t="s">
        <v>24</v>
      </c>
      <c r="I2604" s="13" t="s">
        <v>19</v>
      </c>
      <c r="J2604" s="13" t="s">
        <v>329</v>
      </c>
      <c r="K2604" s="13">
        <v>20</v>
      </c>
      <c r="L2604" s="13">
        <v>4</v>
      </c>
      <c r="M2604" s="13">
        <v>0</v>
      </c>
      <c r="N2604" s="13">
        <v>0</v>
      </c>
    </row>
    <row r="2605" spans="1:14" x14ac:dyDescent="0.15">
      <c r="A2605" t="str">
        <f t="shared" si="43"/>
        <v>202002_384_4562342690081</v>
      </c>
      <c r="B2605" s="13">
        <v>202002</v>
      </c>
      <c r="C2605" s="13">
        <v>384</v>
      </c>
      <c r="D2605" s="13" t="s">
        <v>172</v>
      </c>
      <c r="E2605" s="14">
        <v>4562342690081</v>
      </c>
      <c r="F2605" s="13">
        <v>0</v>
      </c>
      <c r="G2605" s="13">
        <v>0</v>
      </c>
      <c r="H2605" s="13" t="s">
        <v>25</v>
      </c>
      <c r="I2605" s="13" t="s">
        <v>19</v>
      </c>
      <c r="J2605" s="13" t="s">
        <v>329</v>
      </c>
      <c r="K2605" s="13">
        <v>11</v>
      </c>
      <c r="L2605" s="13">
        <v>1</v>
      </c>
      <c r="M2605" s="13">
        <v>0</v>
      </c>
      <c r="N2605" s="13">
        <v>0</v>
      </c>
    </row>
    <row r="2606" spans="1:14" x14ac:dyDescent="0.15">
      <c r="A2606" t="str">
        <f t="shared" si="43"/>
        <v>202002_21_4562342690029</v>
      </c>
      <c r="B2606" s="13">
        <v>202002</v>
      </c>
      <c r="C2606" s="13">
        <v>21</v>
      </c>
      <c r="D2606" s="13" t="s">
        <v>135</v>
      </c>
      <c r="E2606" s="14">
        <v>4562342690029</v>
      </c>
      <c r="F2606" s="13">
        <v>0</v>
      </c>
      <c r="G2606" s="13">
        <v>0</v>
      </c>
      <c r="H2606" s="13" t="s">
        <v>18</v>
      </c>
      <c r="I2606" s="13" t="s">
        <v>19</v>
      </c>
      <c r="J2606" s="13" t="s">
        <v>329</v>
      </c>
      <c r="K2606" s="13">
        <v>24</v>
      </c>
      <c r="L2606" s="13">
        <v>1</v>
      </c>
      <c r="M2606" s="13">
        <v>0</v>
      </c>
      <c r="N2606" s="13">
        <v>0</v>
      </c>
    </row>
    <row r="2607" spans="1:14" x14ac:dyDescent="0.15">
      <c r="A2607" t="str">
        <f t="shared" si="43"/>
        <v>202002_21_4562342690036</v>
      </c>
      <c r="B2607" s="13">
        <v>202002</v>
      </c>
      <c r="C2607" s="13">
        <v>21</v>
      </c>
      <c r="D2607" s="13" t="s">
        <v>135</v>
      </c>
      <c r="E2607" s="14">
        <v>4562342690036</v>
      </c>
      <c r="F2607" s="13">
        <v>0</v>
      </c>
      <c r="G2607" s="13">
        <v>0</v>
      </c>
      <c r="H2607" s="13" t="s">
        <v>20</v>
      </c>
      <c r="I2607" s="13" t="s">
        <v>19</v>
      </c>
      <c r="J2607" s="13" t="s">
        <v>329</v>
      </c>
      <c r="K2607" s="13">
        <v>13</v>
      </c>
      <c r="L2607" s="13">
        <v>0</v>
      </c>
      <c r="M2607" s="13">
        <v>0</v>
      </c>
      <c r="N2607" s="13">
        <v>0</v>
      </c>
    </row>
    <row r="2608" spans="1:14" x14ac:dyDescent="0.15">
      <c r="A2608" t="str">
        <f t="shared" si="43"/>
        <v>202002_21_4562342690050</v>
      </c>
      <c r="B2608" s="13">
        <v>202002</v>
      </c>
      <c r="C2608" s="13">
        <v>21</v>
      </c>
      <c r="D2608" s="13" t="s">
        <v>135</v>
      </c>
      <c r="E2608" s="14">
        <v>4562342690050</v>
      </c>
      <c r="F2608" s="13">
        <v>0</v>
      </c>
      <c r="G2608" s="13">
        <v>0</v>
      </c>
      <c r="H2608" s="13" t="s">
        <v>22</v>
      </c>
      <c r="I2608" s="13" t="s">
        <v>19</v>
      </c>
      <c r="J2608" s="13" t="s">
        <v>329</v>
      </c>
      <c r="K2608" s="13">
        <v>8</v>
      </c>
      <c r="L2608" s="13">
        <v>0</v>
      </c>
      <c r="M2608" s="13">
        <v>0</v>
      </c>
      <c r="N2608" s="13">
        <v>0</v>
      </c>
    </row>
    <row r="2609" spans="1:14" x14ac:dyDescent="0.15">
      <c r="A2609" t="str">
        <f t="shared" si="43"/>
        <v>202002_21_4562342690043</v>
      </c>
      <c r="B2609" s="13">
        <v>202002</v>
      </c>
      <c r="C2609" s="13">
        <v>21</v>
      </c>
      <c r="D2609" s="13" t="s">
        <v>135</v>
      </c>
      <c r="E2609" s="14">
        <v>4562342690043</v>
      </c>
      <c r="F2609" s="13">
        <v>0</v>
      </c>
      <c r="G2609" s="13">
        <v>0</v>
      </c>
      <c r="H2609" s="13" t="s">
        <v>21</v>
      </c>
      <c r="I2609" s="13" t="s">
        <v>19</v>
      </c>
      <c r="J2609" s="13" t="s">
        <v>329</v>
      </c>
      <c r="K2609" s="13">
        <v>23</v>
      </c>
      <c r="L2609" s="13">
        <v>1</v>
      </c>
      <c r="M2609" s="13">
        <v>0</v>
      </c>
      <c r="N2609" s="13">
        <v>0</v>
      </c>
    </row>
    <row r="2610" spans="1:14" x14ac:dyDescent="0.15">
      <c r="A2610" t="str">
        <f t="shared" si="43"/>
        <v>202002_21_4562342690067</v>
      </c>
      <c r="B2610" s="13">
        <v>202002</v>
      </c>
      <c r="C2610" s="13">
        <v>21</v>
      </c>
      <c r="D2610" s="13" t="s">
        <v>135</v>
      </c>
      <c r="E2610" s="14">
        <v>4562342690067</v>
      </c>
      <c r="F2610" s="13">
        <v>0</v>
      </c>
      <c r="G2610" s="13">
        <v>0</v>
      </c>
      <c r="H2610" s="13" t="s">
        <v>23</v>
      </c>
      <c r="I2610" s="13" t="s">
        <v>19</v>
      </c>
      <c r="J2610" s="13" t="s">
        <v>329</v>
      </c>
      <c r="K2610" s="13">
        <v>31</v>
      </c>
      <c r="L2610" s="13">
        <v>3</v>
      </c>
      <c r="M2610" s="13">
        <v>0</v>
      </c>
      <c r="N2610" s="13">
        <v>0</v>
      </c>
    </row>
    <row r="2611" spans="1:14" x14ac:dyDescent="0.15">
      <c r="A2611" t="str">
        <f t="shared" si="43"/>
        <v>202002_21_4562342690074</v>
      </c>
      <c r="B2611" s="13">
        <v>202002</v>
      </c>
      <c r="C2611" s="13">
        <v>21</v>
      </c>
      <c r="D2611" s="13" t="s">
        <v>135</v>
      </c>
      <c r="E2611" s="14">
        <v>4562342690074</v>
      </c>
      <c r="F2611" s="13">
        <v>0</v>
      </c>
      <c r="G2611" s="13">
        <v>0</v>
      </c>
      <c r="H2611" s="13" t="s">
        <v>24</v>
      </c>
      <c r="I2611" s="13" t="s">
        <v>19</v>
      </c>
      <c r="J2611" s="13" t="s">
        <v>329</v>
      </c>
      <c r="K2611" s="13">
        <v>16</v>
      </c>
      <c r="L2611" s="13">
        <v>1</v>
      </c>
      <c r="M2611" s="13">
        <v>0</v>
      </c>
      <c r="N2611" s="13">
        <v>0</v>
      </c>
    </row>
    <row r="2612" spans="1:14" x14ac:dyDescent="0.15">
      <c r="A2612" t="str">
        <f t="shared" si="43"/>
        <v>202002_21_4562342690081</v>
      </c>
      <c r="B2612" s="13">
        <v>202002</v>
      </c>
      <c r="C2612" s="13">
        <v>21</v>
      </c>
      <c r="D2612" s="13" t="s">
        <v>135</v>
      </c>
      <c r="E2612" s="14">
        <v>4562342690081</v>
      </c>
      <c r="F2612" s="13">
        <v>0</v>
      </c>
      <c r="G2612" s="13">
        <v>0</v>
      </c>
      <c r="H2612" s="13" t="s">
        <v>25</v>
      </c>
      <c r="I2612" s="13" t="s">
        <v>19</v>
      </c>
      <c r="J2612" s="13" t="s">
        <v>329</v>
      </c>
      <c r="K2612" s="13">
        <v>8</v>
      </c>
      <c r="L2612" s="13">
        <v>0</v>
      </c>
      <c r="M2612" s="13">
        <v>0</v>
      </c>
      <c r="N2612" s="13">
        <v>0</v>
      </c>
    </row>
    <row r="2613" spans="1:14" x14ac:dyDescent="0.15">
      <c r="A2613" t="str">
        <f t="shared" si="43"/>
        <v>202002_26_4562342690029</v>
      </c>
      <c r="B2613" s="13">
        <v>202002</v>
      </c>
      <c r="C2613" s="13">
        <v>26</v>
      </c>
      <c r="D2613" s="13" t="s">
        <v>136</v>
      </c>
      <c r="E2613" s="14">
        <v>4562342690029</v>
      </c>
      <c r="F2613" s="13">
        <v>0</v>
      </c>
      <c r="G2613" s="13">
        <v>0</v>
      </c>
      <c r="H2613" s="13" t="s">
        <v>18</v>
      </c>
      <c r="I2613" s="13" t="s">
        <v>19</v>
      </c>
      <c r="J2613" s="13" t="s">
        <v>329</v>
      </c>
      <c r="K2613" s="13">
        <v>30</v>
      </c>
      <c r="L2613" s="13">
        <v>1</v>
      </c>
      <c r="M2613" s="13">
        <v>0</v>
      </c>
      <c r="N2613" s="13">
        <v>0</v>
      </c>
    </row>
    <row r="2614" spans="1:14" x14ac:dyDescent="0.15">
      <c r="A2614" t="str">
        <f t="shared" si="43"/>
        <v>202002_26_4562342690036</v>
      </c>
      <c r="B2614" s="13">
        <v>202002</v>
      </c>
      <c r="C2614" s="13">
        <v>26</v>
      </c>
      <c r="D2614" s="13" t="s">
        <v>136</v>
      </c>
      <c r="E2614" s="14">
        <v>4562342690036</v>
      </c>
      <c r="F2614" s="13">
        <v>0</v>
      </c>
      <c r="G2614" s="13">
        <v>0</v>
      </c>
      <c r="H2614" s="13" t="s">
        <v>20</v>
      </c>
      <c r="I2614" s="13" t="s">
        <v>19</v>
      </c>
      <c r="J2614" s="13" t="s">
        <v>329</v>
      </c>
      <c r="K2614" s="13">
        <v>7</v>
      </c>
      <c r="L2614" s="13">
        <v>2</v>
      </c>
      <c r="M2614" s="13">
        <v>0</v>
      </c>
      <c r="N2614" s="13">
        <v>0</v>
      </c>
    </row>
    <row r="2615" spans="1:14" x14ac:dyDescent="0.15">
      <c r="A2615" t="str">
        <f t="shared" si="43"/>
        <v>202002_26_4562342690050</v>
      </c>
      <c r="B2615" s="13">
        <v>202002</v>
      </c>
      <c r="C2615" s="13">
        <v>26</v>
      </c>
      <c r="D2615" s="13" t="s">
        <v>136</v>
      </c>
      <c r="E2615" s="14">
        <v>4562342690050</v>
      </c>
      <c r="F2615" s="13">
        <v>0</v>
      </c>
      <c r="G2615" s="13">
        <v>0</v>
      </c>
      <c r="H2615" s="13" t="s">
        <v>22</v>
      </c>
      <c r="I2615" s="13" t="s">
        <v>19</v>
      </c>
      <c r="J2615" s="13" t="s">
        <v>329</v>
      </c>
      <c r="K2615" s="13">
        <v>16</v>
      </c>
      <c r="L2615" s="13">
        <v>0</v>
      </c>
      <c r="M2615" s="13">
        <v>0</v>
      </c>
      <c r="N2615" s="13">
        <v>0</v>
      </c>
    </row>
    <row r="2616" spans="1:14" x14ac:dyDescent="0.15">
      <c r="A2616" t="str">
        <f t="shared" si="43"/>
        <v>202002_26_4562342690043</v>
      </c>
      <c r="B2616" s="13">
        <v>202002</v>
      </c>
      <c r="C2616" s="13">
        <v>26</v>
      </c>
      <c r="D2616" s="13" t="s">
        <v>136</v>
      </c>
      <c r="E2616" s="14">
        <v>4562342690043</v>
      </c>
      <c r="F2616" s="13">
        <v>0</v>
      </c>
      <c r="G2616" s="13">
        <v>0</v>
      </c>
      <c r="H2616" s="13" t="s">
        <v>21</v>
      </c>
      <c r="I2616" s="13" t="s">
        <v>19</v>
      </c>
      <c r="J2616" s="13" t="s">
        <v>329</v>
      </c>
      <c r="K2616" s="13">
        <v>23</v>
      </c>
      <c r="L2616" s="13">
        <v>5</v>
      </c>
      <c r="M2616" s="13">
        <v>0</v>
      </c>
      <c r="N2616" s="13">
        <v>0</v>
      </c>
    </row>
    <row r="2617" spans="1:14" x14ac:dyDescent="0.15">
      <c r="A2617" t="str">
        <f t="shared" si="43"/>
        <v>202002_26_4562342690067</v>
      </c>
      <c r="B2617" s="13">
        <v>202002</v>
      </c>
      <c r="C2617" s="13">
        <v>26</v>
      </c>
      <c r="D2617" s="13" t="s">
        <v>136</v>
      </c>
      <c r="E2617" s="14">
        <v>4562342690067</v>
      </c>
      <c r="F2617" s="13">
        <v>0</v>
      </c>
      <c r="G2617" s="13">
        <v>0</v>
      </c>
      <c r="H2617" s="13" t="s">
        <v>23</v>
      </c>
      <c r="I2617" s="13" t="s">
        <v>19</v>
      </c>
      <c r="J2617" s="13" t="s">
        <v>329</v>
      </c>
      <c r="K2617" s="13">
        <v>40</v>
      </c>
      <c r="L2617" s="13">
        <v>3</v>
      </c>
      <c r="M2617" s="13">
        <v>0</v>
      </c>
      <c r="N2617" s="13">
        <v>0</v>
      </c>
    </row>
    <row r="2618" spans="1:14" x14ac:dyDescent="0.15">
      <c r="A2618" t="str">
        <f t="shared" si="43"/>
        <v>202002_26_4562342690074</v>
      </c>
      <c r="B2618" s="13">
        <v>202002</v>
      </c>
      <c r="C2618" s="13">
        <v>26</v>
      </c>
      <c r="D2618" s="13" t="s">
        <v>136</v>
      </c>
      <c r="E2618" s="14">
        <v>4562342690074</v>
      </c>
      <c r="F2618" s="13">
        <v>0</v>
      </c>
      <c r="G2618" s="13">
        <v>0</v>
      </c>
      <c r="H2618" s="13" t="s">
        <v>24</v>
      </c>
      <c r="I2618" s="13" t="s">
        <v>19</v>
      </c>
      <c r="J2618" s="13" t="s">
        <v>329</v>
      </c>
      <c r="K2618" s="13">
        <v>10</v>
      </c>
      <c r="L2618" s="13">
        <v>5</v>
      </c>
      <c r="M2618" s="13">
        <v>0</v>
      </c>
      <c r="N2618" s="13">
        <v>0</v>
      </c>
    </row>
    <row r="2619" spans="1:14" x14ac:dyDescent="0.15">
      <c r="A2619" t="str">
        <f t="shared" si="43"/>
        <v>202002_26_4562342690081</v>
      </c>
      <c r="B2619" s="13">
        <v>202002</v>
      </c>
      <c r="C2619" s="13">
        <v>26</v>
      </c>
      <c r="D2619" s="13" t="s">
        <v>136</v>
      </c>
      <c r="E2619" s="14">
        <v>4562342690081</v>
      </c>
      <c r="F2619" s="13">
        <v>0</v>
      </c>
      <c r="G2619" s="13">
        <v>0</v>
      </c>
      <c r="H2619" s="13" t="s">
        <v>25</v>
      </c>
      <c r="I2619" s="13" t="s">
        <v>19</v>
      </c>
      <c r="J2619" s="13" t="s">
        <v>329</v>
      </c>
      <c r="K2619" s="13">
        <v>10</v>
      </c>
      <c r="L2619" s="13">
        <v>2</v>
      </c>
      <c r="M2619" s="13">
        <v>0</v>
      </c>
      <c r="N2619" s="13">
        <v>0</v>
      </c>
    </row>
    <row r="2620" spans="1:14" x14ac:dyDescent="0.15">
      <c r="A2620" t="str">
        <f t="shared" si="43"/>
        <v>202002_126_4562342690029</v>
      </c>
      <c r="B2620" s="13">
        <v>202002</v>
      </c>
      <c r="C2620" s="13">
        <v>126</v>
      </c>
      <c r="D2620" s="13" t="s">
        <v>150</v>
      </c>
      <c r="E2620" s="14">
        <v>4562342690029</v>
      </c>
      <c r="F2620" s="13">
        <v>0</v>
      </c>
      <c r="G2620" s="13">
        <v>0</v>
      </c>
      <c r="H2620" s="13" t="s">
        <v>18</v>
      </c>
      <c r="I2620" s="13" t="s">
        <v>19</v>
      </c>
      <c r="J2620" s="13" t="s">
        <v>329</v>
      </c>
      <c r="K2620" s="13">
        <v>30</v>
      </c>
      <c r="L2620" s="13">
        <v>0</v>
      </c>
      <c r="M2620" s="13">
        <v>0</v>
      </c>
      <c r="N2620" s="13">
        <v>0</v>
      </c>
    </row>
    <row r="2621" spans="1:14" x14ac:dyDescent="0.15">
      <c r="A2621" t="str">
        <f t="shared" si="43"/>
        <v>202002_126_4562342690036</v>
      </c>
      <c r="B2621" s="13">
        <v>202002</v>
      </c>
      <c r="C2621" s="13">
        <v>126</v>
      </c>
      <c r="D2621" s="13" t="s">
        <v>150</v>
      </c>
      <c r="E2621" s="14">
        <v>4562342690036</v>
      </c>
      <c r="F2621" s="13">
        <v>0</v>
      </c>
      <c r="G2621" s="13">
        <v>0</v>
      </c>
      <c r="H2621" s="13" t="s">
        <v>20</v>
      </c>
      <c r="I2621" s="13" t="s">
        <v>19</v>
      </c>
      <c r="J2621" s="13" t="s">
        <v>329</v>
      </c>
      <c r="K2621" s="13">
        <v>18</v>
      </c>
      <c r="L2621" s="13">
        <v>0</v>
      </c>
      <c r="M2621" s="13">
        <v>0</v>
      </c>
      <c r="N2621" s="13">
        <v>0</v>
      </c>
    </row>
    <row r="2622" spans="1:14" x14ac:dyDescent="0.15">
      <c r="A2622" t="str">
        <f t="shared" si="43"/>
        <v>202002_126_4562342690050</v>
      </c>
      <c r="B2622" s="13">
        <v>202002</v>
      </c>
      <c r="C2622" s="13">
        <v>126</v>
      </c>
      <c r="D2622" s="13" t="s">
        <v>150</v>
      </c>
      <c r="E2622" s="14">
        <v>4562342690050</v>
      </c>
      <c r="F2622" s="13">
        <v>0</v>
      </c>
      <c r="G2622" s="13">
        <v>0</v>
      </c>
      <c r="H2622" s="13" t="s">
        <v>22</v>
      </c>
      <c r="I2622" s="13" t="s">
        <v>19</v>
      </c>
      <c r="J2622" s="13" t="s">
        <v>329</v>
      </c>
      <c r="K2622" s="13">
        <v>14</v>
      </c>
      <c r="L2622" s="13">
        <v>2</v>
      </c>
      <c r="M2622" s="13">
        <v>0</v>
      </c>
      <c r="N2622" s="13">
        <v>0</v>
      </c>
    </row>
    <row r="2623" spans="1:14" x14ac:dyDescent="0.15">
      <c r="A2623" t="str">
        <f t="shared" si="43"/>
        <v>202002_126_4562342690043</v>
      </c>
      <c r="B2623" s="13">
        <v>202002</v>
      </c>
      <c r="C2623" s="13">
        <v>126</v>
      </c>
      <c r="D2623" s="13" t="s">
        <v>150</v>
      </c>
      <c r="E2623" s="14">
        <v>4562342690043</v>
      </c>
      <c r="F2623" s="13">
        <v>0</v>
      </c>
      <c r="G2623" s="13">
        <v>0</v>
      </c>
      <c r="H2623" s="13" t="s">
        <v>21</v>
      </c>
      <c r="I2623" s="13" t="s">
        <v>19</v>
      </c>
      <c r="J2623" s="13" t="s">
        <v>329</v>
      </c>
      <c r="K2623" s="13">
        <v>37</v>
      </c>
      <c r="L2623" s="13">
        <v>1</v>
      </c>
      <c r="M2623" s="13">
        <v>0</v>
      </c>
      <c r="N2623" s="13">
        <v>0</v>
      </c>
    </row>
    <row r="2624" spans="1:14" x14ac:dyDescent="0.15">
      <c r="A2624" t="str">
        <f t="shared" si="43"/>
        <v>202002_126_4562342690067</v>
      </c>
      <c r="B2624" s="13">
        <v>202002</v>
      </c>
      <c r="C2624" s="13">
        <v>126</v>
      </c>
      <c r="D2624" s="13" t="s">
        <v>150</v>
      </c>
      <c r="E2624" s="14">
        <v>4562342690067</v>
      </c>
      <c r="F2624" s="13">
        <v>0</v>
      </c>
      <c r="G2624" s="13">
        <v>0</v>
      </c>
      <c r="H2624" s="13" t="s">
        <v>23</v>
      </c>
      <c r="I2624" s="13" t="s">
        <v>19</v>
      </c>
      <c r="J2624" s="13" t="s">
        <v>329</v>
      </c>
      <c r="K2624" s="13">
        <v>42</v>
      </c>
      <c r="L2624" s="13">
        <v>1</v>
      </c>
      <c r="M2624" s="13">
        <v>0</v>
      </c>
      <c r="N2624" s="13">
        <v>0</v>
      </c>
    </row>
    <row r="2625" spans="1:14" x14ac:dyDescent="0.15">
      <c r="A2625" t="str">
        <f t="shared" si="43"/>
        <v>202002_126_4562342690074</v>
      </c>
      <c r="B2625" s="13">
        <v>202002</v>
      </c>
      <c r="C2625" s="13">
        <v>126</v>
      </c>
      <c r="D2625" s="13" t="s">
        <v>150</v>
      </c>
      <c r="E2625" s="14">
        <v>4562342690074</v>
      </c>
      <c r="F2625" s="13">
        <v>0</v>
      </c>
      <c r="G2625" s="13">
        <v>0</v>
      </c>
      <c r="H2625" s="13" t="s">
        <v>24</v>
      </c>
      <c r="I2625" s="13" t="s">
        <v>19</v>
      </c>
      <c r="J2625" s="13" t="s">
        <v>329</v>
      </c>
      <c r="K2625" s="13">
        <v>25</v>
      </c>
      <c r="L2625" s="13">
        <v>7</v>
      </c>
      <c r="M2625" s="13">
        <v>0</v>
      </c>
      <c r="N2625" s="13">
        <v>0</v>
      </c>
    </row>
    <row r="2626" spans="1:14" x14ac:dyDescent="0.15">
      <c r="A2626" t="str">
        <f t="shared" si="43"/>
        <v>202002_126_4562342690081</v>
      </c>
      <c r="B2626" s="13">
        <v>202002</v>
      </c>
      <c r="C2626" s="13">
        <v>126</v>
      </c>
      <c r="D2626" s="13" t="s">
        <v>150</v>
      </c>
      <c r="E2626" s="14">
        <v>4562342690081</v>
      </c>
      <c r="F2626" s="13">
        <v>0</v>
      </c>
      <c r="G2626" s="13">
        <v>0</v>
      </c>
      <c r="H2626" s="13" t="s">
        <v>25</v>
      </c>
      <c r="I2626" s="13" t="s">
        <v>19</v>
      </c>
      <c r="J2626" s="13" t="s">
        <v>329</v>
      </c>
      <c r="K2626" s="13">
        <v>9</v>
      </c>
      <c r="L2626" s="13">
        <v>1</v>
      </c>
      <c r="M2626" s="13">
        <v>0</v>
      </c>
      <c r="N2626" s="13">
        <v>0</v>
      </c>
    </row>
    <row r="2627" spans="1:14" x14ac:dyDescent="0.15">
      <c r="A2627" t="str">
        <f t="shared" si="43"/>
        <v>202002_85_4562342690029</v>
      </c>
      <c r="B2627" s="13">
        <v>202002</v>
      </c>
      <c r="C2627" s="13">
        <v>85</v>
      </c>
      <c r="D2627" s="13" t="s">
        <v>144</v>
      </c>
      <c r="E2627" s="14">
        <v>4562342690029</v>
      </c>
      <c r="F2627" s="13">
        <v>0</v>
      </c>
      <c r="G2627" s="13">
        <v>0</v>
      </c>
      <c r="H2627" s="13" t="s">
        <v>18</v>
      </c>
      <c r="I2627" s="13" t="s">
        <v>19</v>
      </c>
      <c r="J2627" s="13" t="s">
        <v>329</v>
      </c>
      <c r="K2627" s="13">
        <v>17</v>
      </c>
      <c r="L2627" s="13">
        <v>1</v>
      </c>
      <c r="M2627" s="13">
        <v>0</v>
      </c>
      <c r="N2627" s="13">
        <v>0</v>
      </c>
    </row>
    <row r="2628" spans="1:14" x14ac:dyDescent="0.15">
      <c r="A2628" t="str">
        <f t="shared" si="43"/>
        <v>202002_85_4562342690036</v>
      </c>
      <c r="B2628" s="13">
        <v>202002</v>
      </c>
      <c r="C2628" s="13">
        <v>85</v>
      </c>
      <c r="D2628" s="13" t="s">
        <v>144</v>
      </c>
      <c r="E2628" s="14">
        <v>4562342690036</v>
      </c>
      <c r="F2628" s="13">
        <v>0</v>
      </c>
      <c r="G2628" s="13">
        <v>0</v>
      </c>
      <c r="H2628" s="13" t="s">
        <v>20</v>
      </c>
      <c r="I2628" s="13" t="s">
        <v>19</v>
      </c>
      <c r="J2628" s="13" t="s">
        <v>329</v>
      </c>
      <c r="K2628" s="13">
        <v>8</v>
      </c>
      <c r="L2628" s="13">
        <v>1</v>
      </c>
      <c r="M2628" s="13">
        <v>0</v>
      </c>
      <c r="N2628" s="13">
        <v>0</v>
      </c>
    </row>
    <row r="2629" spans="1:14" x14ac:dyDescent="0.15">
      <c r="A2629" t="str">
        <f t="shared" si="43"/>
        <v>202002_85_4562342690050</v>
      </c>
      <c r="B2629" s="13">
        <v>202002</v>
      </c>
      <c r="C2629" s="13">
        <v>85</v>
      </c>
      <c r="D2629" s="13" t="s">
        <v>144</v>
      </c>
      <c r="E2629" s="14">
        <v>4562342690050</v>
      </c>
      <c r="F2629" s="13">
        <v>0</v>
      </c>
      <c r="G2629" s="13">
        <v>0</v>
      </c>
      <c r="H2629" s="13" t="s">
        <v>22</v>
      </c>
      <c r="I2629" s="13" t="s">
        <v>19</v>
      </c>
      <c r="J2629" s="13" t="s">
        <v>329</v>
      </c>
      <c r="K2629" s="13">
        <v>4</v>
      </c>
      <c r="L2629" s="13">
        <v>2</v>
      </c>
      <c r="M2629" s="13">
        <v>0</v>
      </c>
      <c r="N2629" s="13">
        <v>0</v>
      </c>
    </row>
    <row r="2630" spans="1:14" x14ac:dyDescent="0.15">
      <c r="A2630" t="str">
        <f t="shared" si="43"/>
        <v>202002_85_4562342690043</v>
      </c>
      <c r="B2630" s="13">
        <v>202002</v>
      </c>
      <c r="C2630" s="13">
        <v>85</v>
      </c>
      <c r="D2630" s="13" t="s">
        <v>144</v>
      </c>
      <c r="E2630" s="14">
        <v>4562342690043</v>
      </c>
      <c r="F2630" s="13">
        <v>0</v>
      </c>
      <c r="G2630" s="13">
        <v>0</v>
      </c>
      <c r="H2630" s="13" t="s">
        <v>21</v>
      </c>
      <c r="I2630" s="13" t="s">
        <v>19</v>
      </c>
      <c r="J2630" s="13" t="s">
        <v>329</v>
      </c>
      <c r="K2630" s="13">
        <v>32</v>
      </c>
      <c r="L2630" s="13">
        <v>4</v>
      </c>
      <c r="M2630" s="13">
        <v>0</v>
      </c>
      <c r="N2630" s="13">
        <v>0</v>
      </c>
    </row>
    <row r="2631" spans="1:14" x14ac:dyDescent="0.15">
      <c r="A2631" t="str">
        <f t="shared" si="43"/>
        <v>202002_85_4562342690067</v>
      </c>
      <c r="B2631" s="13">
        <v>202002</v>
      </c>
      <c r="C2631" s="13">
        <v>85</v>
      </c>
      <c r="D2631" s="13" t="s">
        <v>144</v>
      </c>
      <c r="E2631" s="14">
        <v>4562342690067</v>
      </c>
      <c r="F2631" s="13">
        <v>0</v>
      </c>
      <c r="G2631" s="13">
        <v>0</v>
      </c>
      <c r="H2631" s="13" t="s">
        <v>23</v>
      </c>
      <c r="I2631" s="13" t="s">
        <v>19</v>
      </c>
      <c r="J2631" s="13" t="s">
        <v>329</v>
      </c>
      <c r="K2631" s="13">
        <v>31</v>
      </c>
      <c r="L2631" s="13">
        <v>2</v>
      </c>
      <c r="M2631" s="13">
        <v>0</v>
      </c>
      <c r="N2631" s="13">
        <v>0</v>
      </c>
    </row>
    <row r="2632" spans="1:14" x14ac:dyDescent="0.15">
      <c r="A2632" t="str">
        <f t="shared" si="43"/>
        <v>202002_85_4562342690074</v>
      </c>
      <c r="B2632" s="13">
        <v>202002</v>
      </c>
      <c r="C2632" s="13">
        <v>85</v>
      </c>
      <c r="D2632" s="13" t="s">
        <v>144</v>
      </c>
      <c r="E2632" s="14">
        <v>4562342690074</v>
      </c>
      <c r="F2632" s="13">
        <v>0</v>
      </c>
      <c r="G2632" s="13">
        <v>0</v>
      </c>
      <c r="H2632" s="13" t="s">
        <v>24</v>
      </c>
      <c r="I2632" s="13" t="s">
        <v>19</v>
      </c>
      <c r="J2632" s="13" t="s">
        <v>329</v>
      </c>
      <c r="K2632" s="13">
        <v>28</v>
      </c>
      <c r="L2632" s="13">
        <v>5</v>
      </c>
      <c r="M2632" s="13">
        <v>0</v>
      </c>
      <c r="N2632" s="13">
        <v>0</v>
      </c>
    </row>
    <row r="2633" spans="1:14" x14ac:dyDescent="0.15">
      <c r="A2633" t="str">
        <f t="shared" si="43"/>
        <v>202002_85_4562342690081</v>
      </c>
      <c r="B2633" s="13">
        <v>202002</v>
      </c>
      <c r="C2633" s="13">
        <v>85</v>
      </c>
      <c r="D2633" s="13" t="s">
        <v>144</v>
      </c>
      <c r="E2633" s="14">
        <v>4562342690081</v>
      </c>
      <c r="F2633" s="13">
        <v>0</v>
      </c>
      <c r="G2633" s="13">
        <v>0</v>
      </c>
      <c r="H2633" s="13" t="s">
        <v>25</v>
      </c>
      <c r="I2633" s="13" t="s">
        <v>19</v>
      </c>
      <c r="J2633" s="13" t="s">
        <v>329</v>
      </c>
      <c r="K2633" s="13">
        <v>8</v>
      </c>
      <c r="L2633" s="13">
        <v>3</v>
      </c>
      <c r="M2633" s="13">
        <v>0</v>
      </c>
      <c r="N2633" s="13">
        <v>0</v>
      </c>
    </row>
    <row r="2634" spans="1:14" x14ac:dyDescent="0.15">
      <c r="A2634" t="str">
        <f t="shared" si="43"/>
        <v>202002_74_4562342690029</v>
      </c>
      <c r="B2634" s="13">
        <v>202002</v>
      </c>
      <c r="C2634" s="13">
        <v>74</v>
      </c>
      <c r="D2634" s="13" t="s">
        <v>143</v>
      </c>
      <c r="E2634" s="14">
        <v>4562342690029</v>
      </c>
      <c r="F2634" s="13">
        <v>0</v>
      </c>
      <c r="G2634" s="13">
        <v>0</v>
      </c>
      <c r="H2634" s="13" t="s">
        <v>18</v>
      </c>
      <c r="I2634" s="13" t="s">
        <v>19</v>
      </c>
      <c r="J2634" s="13" t="s">
        <v>329</v>
      </c>
      <c r="K2634" s="13">
        <v>13</v>
      </c>
      <c r="L2634" s="13">
        <v>1</v>
      </c>
      <c r="M2634" s="13">
        <v>0</v>
      </c>
      <c r="N2634" s="13">
        <v>0</v>
      </c>
    </row>
    <row r="2635" spans="1:14" x14ac:dyDescent="0.15">
      <c r="A2635" t="str">
        <f t="shared" si="43"/>
        <v>202002_74_4562342690036</v>
      </c>
      <c r="B2635" s="13">
        <v>202002</v>
      </c>
      <c r="C2635" s="13">
        <v>74</v>
      </c>
      <c r="D2635" s="13" t="s">
        <v>143</v>
      </c>
      <c r="E2635" s="14">
        <v>4562342690036</v>
      </c>
      <c r="F2635" s="13">
        <v>0</v>
      </c>
      <c r="G2635" s="13">
        <v>0</v>
      </c>
      <c r="H2635" s="13" t="s">
        <v>20</v>
      </c>
      <c r="I2635" s="13" t="s">
        <v>19</v>
      </c>
      <c r="J2635" s="13" t="s">
        <v>329</v>
      </c>
      <c r="K2635" s="13">
        <v>14</v>
      </c>
      <c r="L2635" s="13">
        <v>2</v>
      </c>
      <c r="M2635" s="13">
        <v>0</v>
      </c>
      <c r="N2635" s="13">
        <v>0</v>
      </c>
    </row>
    <row r="2636" spans="1:14" x14ac:dyDescent="0.15">
      <c r="A2636" t="str">
        <f t="shared" si="43"/>
        <v>202002_74_4562342690050</v>
      </c>
      <c r="B2636" s="13">
        <v>202002</v>
      </c>
      <c r="C2636" s="13">
        <v>74</v>
      </c>
      <c r="D2636" s="13" t="s">
        <v>143</v>
      </c>
      <c r="E2636" s="14">
        <v>4562342690050</v>
      </c>
      <c r="F2636" s="13">
        <v>0</v>
      </c>
      <c r="G2636" s="13">
        <v>0</v>
      </c>
      <c r="H2636" s="13" t="s">
        <v>22</v>
      </c>
      <c r="I2636" s="13" t="s">
        <v>19</v>
      </c>
      <c r="J2636" s="13" t="s">
        <v>329</v>
      </c>
      <c r="K2636" s="13">
        <v>10</v>
      </c>
      <c r="L2636" s="13">
        <v>3</v>
      </c>
      <c r="M2636" s="13">
        <v>0</v>
      </c>
      <c r="N2636" s="13">
        <v>0</v>
      </c>
    </row>
    <row r="2637" spans="1:14" x14ac:dyDescent="0.15">
      <c r="A2637" t="str">
        <f t="shared" si="43"/>
        <v>202002_74_4562342690043</v>
      </c>
      <c r="B2637" s="13">
        <v>202002</v>
      </c>
      <c r="C2637" s="13">
        <v>74</v>
      </c>
      <c r="D2637" s="13" t="s">
        <v>143</v>
      </c>
      <c r="E2637" s="14">
        <v>4562342690043</v>
      </c>
      <c r="F2637" s="13">
        <v>0</v>
      </c>
      <c r="G2637" s="13">
        <v>0</v>
      </c>
      <c r="H2637" s="13" t="s">
        <v>21</v>
      </c>
      <c r="I2637" s="13" t="s">
        <v>19</v>
      </c>
      <c r="J2637" s="13" t="s">
        <v>329</v>
      </c>
      <c r="K2637" s="13">
        <v>27</v>
      </c>
      <c r="L2637" s="13">
        <v>7</v>
      </c>
      <c r="M2637" s="13">
        <v>0</v>
      </c>
      <c r="N2637" s="13">
        <v>0</v>
      </c>
    </row>
    <row r="2638" spans="1:14" x14ac:dyDescent="0.15">
      <c r="A2638" t="str">
        <f t="shared" si="43"/>
        <v>202002_74_4562342690067</v>
      </c>
      <c r="B2638" s="13">
        <v>202002</v>
      </c>
      <c r="C2638" s="13">
        <v>74</v>
      </c>
      <c r="D2638" s="13" t="s">
        <v>143</v>
      </c>
      <c r="E2638" s="14">
        <v>4562342690067</v>
      </c>
      <c r="F2638" s="13">
        <v>0</v>
      </c>
      <c r="G2638" s="13">
        <v>0</v>
      </c>
      <c r="H2638" s="13" t="s">
        <v>23</v>
      </c>
      <c r="I2638" s="13" t="s">
        <v>19</v>
      </c>
      <c r="J2638" s="13" t="s">
        <v>329</v>
      </c>
      <c r="K2638" s="13">
        <v>33</v>
      </c>
      <c r="L2638" s="13">
        <v>5</v>
      </c>
      <c r="M2638" s="13">
        <v>0</v>
      </c>
      <c r="N2638" s="13">
        <v>0</v>
      </c>
    </row>
    <row r="2639" spans="1:14" x14ac:dyDescent="0.15">
      <c r="A2639" t="str">
        <f t="shared" si="43"/>
        <v>202002_74_4562342690074</v>
      </c>
      <c r="B2639" s="13">
        <v>202002</v>
      </c>
      <c r="C2639" s="13">
        <v>74</v>
      </c>
      <c r="D2639" s="13" t="s">
        <v>143</v>
      </c>
      <c r="E2639" s="14">
        <v>4562342690074</v>
      </c>
      <c r="F2639" s="13">
        <v>0</v>
      </c>
      <c r="G2639" s="13">
        <v>0</v>
      </c>
      <c r="H2639" s="13" t="s">
        <v>24</v>
      </c>
      <c r="I2639" s="13" t="s">
        <v>19</v>
      </c>
      <c r="J2639" s="13" t="s">
        <v>329</v>
      </c>
      <c r="K2639" s="13">
        <v>21</v>
      </c>
      <c r="L2639" s="13">
        <v>4</v>
      </c>
      <c r="M2639" s="13">
        <v>0</v>
      </c>
      <c r="N2639" s="13">
        <v>0</v>
      </c>
    </row>
    <row r="2640" spans="1:14" x14ac:dyDescent="0.15">
      <c r="A2640" t="str">
        <f t="shared" si="43"/>
        <v>202002_74_4562342690081</v>
      </c>
      <c r="B2640" s="13">
        <v>202002</v>
      </c>
      <c r="C2640" s="13">
        <v>74</v>
      </c>
      <c r="D2640" s="13" t="s">
        <v>143</v>
      </c>
      <c r="E2640" s="14">
        <v>4562342690081</v>
      </c>
      <c r="F2640" s="13">
        <v>0</v>
      </c>
      <c r="G2640" s="13">
        <v>0</v>
      </c>
      <c r="H2640" s="13" t="s">
        <v>25</v>
      </c>
      <c r="I2640" s="13" t="s">
        <v>19</v>
      </c>
      <c r="J2640" s="13" t="s">
        <v>329</v>
      </c>
      <c r="K2640" s="13">
        <v>13</v>
      </c>
      <c r="L2640" s="13">
        <v>0</v>
      </c>
      <c r="M2640" s="13">
        <v>0</v>
      </c>
      <c r="N2640" s="13">
        <v>0</v>
      </c>
    </row>
    <row r="2641" spans="1:14" x14ac:dyDescent="0.15">
      <c r="A2641" t="str">
        <f t="shared" si="43"/>
        <v>202002_238_4562342690029</v>
      </c>
      <c r="B2641" s="13">
        <v>202002</v>
      </c>
      <c r="C2641" s="13">
        <v>238</v>
      </c>
      <c r="D2641" s="13" t="s">
        <v>156</v>
      </c>
      <c r="E2641" s="14">
        <v>4562342690029</v>
      </c>
      <c r="F2641" s="13">
        <v>0</v>
      </c>
      <c r="G2641" s="13">
        <v>0</v>
      </c>
      <c r="H2641" s="13" t="s">
        <v>18</v>
      </c>
      <c r="I2641" s="13" t="s">
        <v>19</v>
      </c>
      <c r="J2641" s="13" t="s">
        <v>329</v>
      </c>
      <c r="K2641" s="13">
        <v>27</v>
      </c>
      <c r="L2641" s="13">
        <v>2</v>
      </c>
      <c r="M2641" s="13">
        <v>0</v>
      </c>
      <c r="N2641" s="13">
        <v>0</v>
      </c>
    </row>
    <row r="2642" spans="1:14" x14ac:dyDescent="0.15">
      <c r="A2642" t="str">
        <f t="shared" si="43"/>
        <v>202002_238_4562342690036</v>
      </c>
      <c r="B2642" s="13">
        <v>202002</v>
      </c>
      <c r="C2642" s="13">
        <v>238</v>
      </c>
      <c r="D2642" s="13" t="s">
        <v>156</v>
      </c>
      <c r="E2642" s="14">
        <v>4562342690036</v>
      </c>
      <c r="F2642" s="13">
        <v>0</v>
      </c>
      <c r="G2642" s="13">
        <v>0</v>
      </c>
      <c r="H2642" s="13" t="s">
        <v>20</v>
      </c>
      <c r="I2642" s="13" t="s">
        <v>19</v>
      </c>
      <c r="J2642" s="13" t="s">
        <v>329</v>
      </c>
      <c r="K2642" s="13">
        <v>13</v>
      </c>
      <c r="L2642" s="13">
        <v>2</v>
      </c>
      <c r="M2642" s="13">
        <v>0</v>
      </c>
      <c r="N2642" s="13">
        <v>0</v>
      </c>
    </row>
    <row r="2643" spans="1:14" x14ac:dyDescent="0.15">
      <c r="A2643" t="str">
        <f t="shared" si="43"/>
        <v>202002_238_4562342690050</v>
      </c>
      <c r="B2643" s="13">
        <v>202002</v>
      </c>
      <c r="C2643" s="13">
        <v>238</v>
      </c>
      <c r="D2643" s="13" t="s">
        <v>156</v>
      </c>
      <c r="E2643" s="14">
        <v>4562342690050</v>
      </c>
      <c r="F2643" s="13">
        <v>0</v>
      </c>
      <c r="G2643" s="13">
        <v>0</v>
      </c>
      <c r="H2643" s="13" t="s">
        <v>22</v>
      </c>
      <c r="I2643" s="13" t="s">
        <v>19</v>
      </c>
      <c r="J2643" s="13" t="s">
        <v>329</v>
      </c>
      <c r="K2643" s="13">
        <v>11</v>
      </c>
      <c r="L2643" s="13">
        <v>0</v>
      </c>
      <c r="M2643" s="13">
        <v>0</v>
      </c>
      <c r="N2643" s="13">
        <v>0</v>
      </c>
    </row>
    <row r="2644" spans="1:14" x14ac:dyDescent="0.15">
      <c r="A2644" t="str">
        <f t="shared" si="43"/>
        <v>202002_238_4562342690043</v>
      </c>
      <c r="B2644" s="13">
        <v>202002</v>
      </c>
      <c r="C2644" s="13">
        <v>238</v>
      </c>
      <c r="D2644" s="13" t="s">
        <v>156</v>
      </c>
      <c r="E2644" s="14">
        <v>4562342690043</v>
      </c>
      <c r="F2644" s="13">
        <v>0</v>
      </c>
      <c r="G2644" s="13">
        <v>0</v>
      </c>
      <c r="H2644" s="13" t="s">
        <v>21</v>
      </c>
      <c r="I2644" s="13" t="s">
        <v>19</v>
      </c>
      <c r="J2644" s="13" t="s">
        <v>329</v>
      </c>
      <c r="K2644" s="13">
        <v>29</v>
      </c>
      <c r="L2644" s="13">
        <v>1</v>
      </c>
      <c r="M2644" s="13">
        <v>0</v>
      </c>
      <c r="N2644" s="13">
        <v>0</v>
      </c>
    </row>
    <row r="2645" spans="1:14" x14ac:dyDescent="0.15">
      <c r="A2645" t="str">
        <f t="shared" si="43"/>
        <v>202002_238_4562342690067</v>
      </c>
      <c r="B2645" s="13">
        <v>202002</v>
      </c>
      <c r="C2645" s="13">
        <v>238</v>
      </c>
      <c r="D2645" s="13" t="s">
        <v>156</v>
      </c>
      <c r="E2645" s="14">
        <v>4562342690067</v>
      </c>
      <c r="F2645" s="13">
        <v>0</v>
      </c>
      <c r="G2645" s="13">
        <v>0</v>
      </c>
      <c r="H2645" s="13" t="s">
        <v>23</v>
      </c>
      <c r="I2645" s="13" t="s">
        <v>19</v>
      </c>
      <c r="J2645" s="13" t="s">
        <v>329</v>
      </c>
      <c r="K2645" s="13">
        <v>34</v>
      </c>
      <c r="L2645" s="13">
        <v>0</v>
      </c>
      <c r="M2645" s="13">
        <v>0</v>
      </c>
      <c r="N2645" s="13">
        <v>0</v>
      </c>
    </row>
    <row r="2646" spans="1:14" x14ac:dyDescent="0.15">
      <c r="A2646" t="str">
        <f t="shared" si="43"/>
        <v>202002_238_4562342690074</v>
      </c>
      <c r="B2646" s="13">
        <v>202002</v>
      </c>
      <c r="C2646" s="13">
        <v>238</v>
      </c>
      <c r="D2646" s="13" t="s">
        <v>156</v>
      </c>
      <c r="E2646" s="14">
        <v>4562342690074</v>
      </c>
      <c r="F2646" s="13">
        <v>0</v>
      </c>
      <c r="G2646" s="13">
        <v>0</v>
      </c>
      <c r="H2646" s="13" t="s">
        <v>24</v>
      </c>
      <c r="I2646" s="13" t="s">
        <v>19</v>
      </c>
      <c r="J2646" s="13" t="s">
        <v>329</v>
      </c>
      <c r="K2646" s="13">
        <v>34</v>
      </c>
      <c r="L2646" s="13">
        <v>3</v>
      </c>
      <c r="M2646" s="13">
        <v>0</v>
      </c>
      <c r="N2646" s="13">
        <v>0</v>
      </c>
    </row>
    <row r="2647" spans="1:14" x14ac:dyDescent="0.15">
      <c r="A2647" t="str">
        <f t="shared" si="43"/>
        <v>202002_238_4562342690081</v>
      </c>
      <c r="B2647" s="13">
        <v>202002</v>
      </c>
      <c r="C2647" s="13">
        <v>238</v>
      </c>
      <c r="D2647" s="13" t="s">
        <v>156</v>
      </c>
      <c r="E2647" s="14">
        <v>4562342690081</v>
      </c>
      <c r="F2647" s="13">
        <v>0</v>
      </c>
      <c r="G2647" s="13">
        <v>0</v>
      </c>
      <c r="H2647" s="13" t="s">
        <v>25</v>
      </c>
      <c r="I2647" s="13" t="s">
        <v>19</v>
      </c>
      <c r="J2647" s="13" t="s">
        <v>329</v>
      </c>
      <c r="K2647" s="13">
        <v>11</v>
      </c>
      <c r="L2647" s="13">
        <v>0</v>
      </c>
      <c r="M2647" s="13">
        <v>0</v>
      </c>
      <c r="N2647" s="13">
        <v>0</v>
      </c>
    </row>
    <row r="2648" spans="1:14" x14ac:dyDescent="0.15">
      <c r="A2648" t="str">
        <f t="shared" si="43"/>
        <v>202002_298_4562342690029</v>
      </c>
      <c r="B2648" s="13">
        <v>202002</v>
      </c>
      <c r="C2648" s="13">
        <v>298</v>
      </c>
      <c r="D2648" s="13" t="s">
        <v>160</v>
      </c>
      <c r="E2648" s="14">
        <v>4562342690029</v>
      </c>
      <c r="F2648" s="13">
        <v>0</v>
      </c>
      <c r="G2648" s="13">
        <v>0</v>
      </c>
      <c r="H2648" s="13" t="s">
        <v>18</v>
      </c>
      <c r="I2648" s="13" t="s">
        <v>19</v>
      </c>
      <c r="J2648" s="13" t="s">
        <v>329</v>
      </c>
      <c r="K2648" s="13">
        <v>14</v>
      </c>
      <c r="L2648" s="13">
        <v>5</v>
      </c>
      <c r="M2648" s="13">
        <v>0</v>
      </c>
      <c r="N2648" s="13">
        <v>0</v>
      </c>
    </row>
    <row r="2649" spans="1:14" x14ac:dyDescent="0.15">
      <c r="A2649" t="str">
        <f t="shared" ref="A2649:A2712" si="44">B2649&amp;"_"&amp;C2649&amp;"_"&amp;E2649</f>
        <v>202002_298_4562342690036</v>
      </c>
      <c r="B2649" s="13">
        <v>202002</v>
      </c>
      <c r="C2649" s="13">
        <v>298</v>
      </c>
      <c r="D2649" s="13" t="s">
        <v>160</v>
      </c>
      <c r="E2649" s="14">
        <v>4562342690036</v>
      </c>
      <c r="F2649" s="13">
        <v>0</v>
      </c>
      <c r="G2649" s="13">
        <v>0</v>
      </c>
      <c r="H2649" s="13" t="s">
        <v>20</v>
      </c>
      <c r="I2649" s="13" t="s">
        <v>19</v>
      </c>
      <c r="J2649" s="13" t="s">
        <v>329</v>
      </c>
      <c r="K2649" s="13">
        <v>8</v>
      </c>
      <c r="L2649" s="13">
        <v>0</v>
      </c>
      <c r="M2649" s="13">
        <v>0</v>
      </c>
      <c r="N2649" s="13">
        <v>0</v>
      </c>
    </row>
    <row r="2650" spans="1:14" x14ac:dyDescent="0.15">
      <c r="A2650" t="str">
        <f t="shared" si="44"/>
        <v>202002_298_4562342690050</v>
      </c>
      <c r="B2650" s="13">
        <v>202002</v>
      </c>
      <c r="C2650" s="13">
        <v>298</v>
      </c>
      <c r="D2650" s="13" t="s">
        <v>160</v>
      </c>
      <c r="E2650" s="14">
        <v>4562342690050</v>
      </c>
      <c r="F2650" s="13">
        <v>0</v>
      </c>
      <c r="G2650" s="13">
        <v>0</v>
      </c>
      <c r="H2650" s="13" t="s">
        <v>22</v>
      </c>
      <c r="I2650" s="13" t="s">
        <v>19</v>
      </c>
      <c r="J2650" s="13" t="s">
        <v>329</v>
      </c>
      <c r="K2650" s="13">
        <v>5</v>
      </c>
      <c r="L2650" s="13">
        <v>2</v>
      </c>
      <c r="M2650" s="13">
        <v>0</v>
      </c>
      <c r="N2650" s="13">
        <v>0</v>
      </c>
    </row>
    <row r="2651" spans="1:14" x14ac:dyDescent="0.15">
      <c r="A2651" t="str">
        <f t="shared" si="44"/>
        <v>202002_298_4562342690043</v>
      </c>
      <c r="B2651" s="13">
        <v>202002</v>
      </c>
      <c r="C2651" s="13">
        <v>298</v>
      </c>
      <c r="D2651" s="13" t="s">
        <v>160</v>
      </c>
      <c r="E2651" s="14">
        <v>4562342690043</v>
      </c>
      <c r="F2651" s="13">
        <v>0</v>
      </c>
      <c r="G2651" s="13">
        <v>0</v>
      </c>
      <c r="H2651" s="13" t="s">
        <v>21</v>
      </c>
      <c r="I2651" s="13" t="s">
        <v>19</v>
      </c>
      <c r="J2651" s="13" t="s">
        <v>329</v>
      </c>
      <c r="K2651" s="13">
        <v>16</v>
      </c>
      <c r="L2651" s="13">
        <v>4</v>
      </c>
      <c r="M2651" s="13">
        <v>0</v>
      </c>
      <c r="N2651" s="13">
        <v>0</v>
      </c>
    </row>
    <row r="2652" spans="1:14" x14ac:dyDescent="0.15">
      <c r="A2652" t="str">
        <f t="shared" si="44"/>
        <v>202002_298_4562342690067</v>
      </c>
      <c r="B2652" s="13">
        <v>202002</v>
      </c>
      <c r="C2652" s="13">
        <v>298</v>
      </c>
      <c r="D2652" s="13" t="s">
        <v>160</v>
      </c>
      <c r="E2652" s="14">
        <v>4562342690067</v>
      </c>
      <c r="F2652" s="13">
        <v>0</v>
      </c>
      <c r="G2652" s="13">
        <v>0</v>
      </c>
      <c r="H2652" s="13" t="s">
        <v>23</v>
      </c>
      <c r="I2652" s="13" t="s">
        <v>19</v>
      </c>
      <c r="J2652" s="13" t="s">
        <v>329</v>
      </c>
      <c r="K2652" s="13">
        <v>32</v>
      </c>
      <c r="L2652" s="13">
        <v>1</v>
      </c>
      <c r="M2652" s="13">
        <v>0</v>
      </c>
      <c r="N2652" s="13">
        <v>0</v>
      </c>
    </row>
    <row r="2653" spans="1:14" x14ac:dyDescent="0.15">
      <c r="A2653" t="str">
        <f t="shared" si="44"/>
        <v>202002_298_4562342690074</v>
      </c>
      <c r="B2653" s="13">
        <v>202002</v>
      </c>
      <c r="C2653" s="13">
        <v>298</v>
      </c>
      <c r="D2653" s="13" t="s">
        <v>160</v>
      </c>
      <c r="E2653" s="14">
        <v>4562342690074</v>
      </c>
      <c r="F2653" s="13">
        <v>0</v>
      </c>
      <c r="G2653" s="13">
        <v>0</v>
      </c>
      <c r="H2653" s="13" t="s">
        <v>24</v>
      </c>
      <c r="I2653" s="13" t="s">
        <v>19</v>
      </c>
      <c r="J2653" s="13" t="s">
        <v>329</v>
      </c>
      <c r="K2653" s="13">
        <v>11</v>
      </c>
      <c r="L2653" s="13">
        <v>0</v>
      </c>
      <c r="M2653" s="13">
        <v>0</v>
      </c>
      <c r="N2653" s="13">
        <v>0</v>
      </c>
    </row>
    <row r="2654" spans="1:14" x14ac:dyDescent="0.15">
      <c r="A2654" t="str">
        <f t="shared" si="44"/>
        <v>202002_298_4562342690081</v>
      </c>
      <c r="B2654" s="13">
        <v>202002</v>
      </c>
      <c r="C2654" s="13">
        <v>298</v>
      </c>
      <c r="D2654" s="13" t="s">
        <v>160</v>
      </c>
      <c r="E2654" s="14">
        <v>4562342690081</v>
      </c>
      <c r="F2654" s="13">
        <v>0</v>
      </c>
      <c r="G2654" s="13">
        <v>0</v>
      </c>
      <c r="H2654" s="13" t="s">
        <v>25</v>
      </c>
      <c r="I2654" s="13" t="s">
        <v>19</v>
      </c>
      <c r="J2654" s="13" t="s">
        <v>329</v>
      </c>
      <c r="K2654" s="13">
        <v>9</v>
      </c>
      <c r="L2654" s="13">
        <v>2</v>
      </c>
      <c r="M2654" s="13">
        <v>0</v>
      </c>
      <c r="N2654" s="13">
        <v>0</v>
      </c>
    </row>
    <row r="2655" spans="1:14" x14ac:dyDescent="0.15">
      <c r="A2655" t="str">
        <f t="shared" si="44"/>
        <v>202002_390_4562342690029</v>
      </c>
      <c r="B2655" s="13">
        <v>202002</v>
      </c>
      <c r="C2655" s="13">
        <v>390</v>
      </c>
      <c r="D2655" s="13" t="s">
        <v>173</v>
      </c>
      <c r="E2655" s="14">
        <v>4562342690029</v>
      </c>
      <c r="F2655" s="13">
        <v>0</v>
      </c>
      <c r="G2655" s="13">
        <v>0</v>
      </c>
      <c r="H2655" s="13" t="s">
        <v>18</v>
      </c>
      <c r="I2655" s="13" t="s">
        <v>19</v>
      </c>
      <c r="J2655" s="13" t="s">
        <v>329</v>
      </c>
      <c r="K2655" s="13">
        <v>4</v>
      </c>
      <c r="L2655" s="13">
        <v>0</v>
      </c>
      <c r="M2655" s="13">
        <v>0</v>
      </c>
      <c r="N2655" s="13">
        <v>0</v>
      </c>
    </row>
    <row r="2656" spans="1:14" x14ac:dyDescent="0.15">
      <c r="A2656" t="str">
        <f t="shared" si="44"/>
        <v>202002_390_4562342690036</v>
      </c>
      <c r="B2656" s="13">
        <v>202002</v>
      </c>
      <c r="C2656" s="13">
        <v>390</v>
      </c>
      <c r="D2656" s="13" t="s">
        <v>173</v>
      </c>
      <c r="E2656" s="14">
        <v>4562342690036</v>
      </c>
      <c r="F2656" s="13">
        <v>0</v>
      </c>
      <c r="G2656" s="13">
        <v>0</v>
      </c>
      <c r="H2656" s="13" t="s">
        <v>20</v>
      </c>
      <c r="I2656" s="13" t="s">
        <v>19</v>
      </c>
      <c r="J2656" s="13" t="s">
        <v>329</v>
      </c>
      <c r="K2656" s="13">
        <v>5</v>
      </c>
      <c r="L2656" s="13">
        <v>0</v>
      </c>
      <c r="M2656" s="13">
        <v>0</v>
      </c>
      <c r="N2656" s="13">
        <v>0</v>
      </c>
    </row>
    <row r="2657" spans="1:14" x14ac:dyDescent="0.15">
      <c r="A2657" t="str">
        <f t="shared" si="44"/>
        <v>202002_390_4562342690050</v>
      </c>
      <c r="B2657" s="13">
        <v>202002</v>
      </c>
      <c r="C2657" s="13">
        <v>390</v>
      </c>
      <c r="D2657" s="13" t="s">
        <v>173</v>
      </c>
      <c r="E2657" s="14">
        <v>4562342690050</v>
      </c>
      <c r="F2657" s="13">
        <v>0</v>
      </c>
      <c r="G2657" s="13">
        <v>0</v>
      </c>
      <c r="H2657" s="13" t="s">
        <v>22</v>
      </c>
      <c r="I2657" s="13" t="s">
        <v>19</v>
      </c>
      <c r="J2657" s="13" t="s">
        <v>329</v>
      </c>
      <c r="K2657" s="13">
        <v>3</v>
      </c>
      <c r="L2657" s="13">
        <v>2</v>
      </c>
      <c r="M2657" s="13">
        <v>0</v>
      </c>
      <c r="N2657" s="13">
        <v>0</v>
      </c>
    </row>
    <row r="2658" spans="1:14" x14ac:dyDescent="0.15">
      <c r="A2658" t="str">
        <f t="shared" si="44"/>
        <v>202002_390_4562342690043</v>
      </c>
      <c r="B2658" s="13">
        <v>202002</v>
      </c>
      <c r="C2658" s="13">
        <v>390</v>
      </c>
      <c r="D2658" s="13" t="s">
        <v>173</v>
      </c>
      <c r="E2658" s="14">
        <v>4562342690043</v>
      </c>
      <c r="F2658" s="13">
        <v>0</v>
      </c>
      <c r="G2658" s="13">
        <v>0</v>
      </c>
      <c r="H2658" s="13" t="s">
        <v>21</v>
      </c>
      <c r="I2658" s="13" t="s">
        <v>19</v>
      </c>
      <c r="J2658" s="13" t="s">
        <v>329</v>
      </c>
      <c r="K2658" s="13">
        <v>8</v>
      </c>
      <c r="L2658" s="13">
        <v>0</v>
      </c>
      <c r="M2658" s="13">
        <v>0</v>
      </c>
      <c r="N2658" s="13">
        <v>0</v>
      </c>
    </row>
    <row r="2659" spans="1:14" x14ac:dyDescent="0.15">
      <c r="A2659" t="str">
        <f t="shared" si="44"/>
        <v>202002_390_4562342690067</v>
      </c>
      <c r="B2659" s="13">
        <v>202002</v>
      </c>
      <c r="C2659" s="13">
        <v>390</v>
      </c>
      <c r="D2659" s="13" t="s">
        <v>173</v>
      </c>
      <c r="E2659" s="14">
        <v>4562342690067</v>
      </c>
      <c r="F2659" s="13">
        <v>0</v>
      </c>
      <c r="G2659" s="13">
        <v>0</v>
      </c>
      <c r="H2659" s="13" t="s">
        <v>23</v>
      </c>
      <c r="I2659" s="13" t="s">
        <v>19</v>
      </c>
      <c r="J2659" s="13" t="s">
        <v>329</v>
      </c>
      <c r="K2659" s="13">
        <v>24</v>
      </c>
      <c r="L2659" s="13">
        <v>2</v>
      </c>
      <c r="M2659" s="13">
        <v>0</v>
      </c>
      <c r="N2659" s="13">
        <v>0</v>
      </c>
    </row>
    <row r="2660" spans="1:14" x14ac:dyDescent="0.15">
      <c r="A2660" t="str">
        <f t="shared" si="44"/>
        <v>202002_390_4562342690074</v>
      </c>
      <c r="B2660" s="13">
        <v>202002</v>
      </c>
      <c r="C2660" s="13">
        <v>390</v>
      </c>
      <c r="D2660" s="13" t="s">
        <v>173</v>
      </c>
      <c r="E2660" s="14">
        <v>4562342690074</v>
      </c>
      <c r="F2660" s="13">
        <v>0</v>
      </c>
      <c r="G2660" s="13">
        <v>0</v>
      </c>
      <c r="H2660" s="13" t="s">
        <v>24</v>
      </c>
      <c r="I2660" s="13" t="s">
        <v>19</v>
      </c>
      <c r="J2660" s="13" t="s">
        <v>329</v>
      </c>
      <c r="K2660" s="13">
        <v>9</v>
      </c>
      <c r="L2660" s="13">
        <v>1</v>
      </c>
      <c r="M2660" s="13">
        <v>0</v>
      </c>
      <c r="N2660" s="13">
        <v>0</v>
      </c>
    </row>
    <row r="2661" spans="1:14" x14ac:dyDescent="0.15">
      <c r="A2661" t="str">
        <f t="shared" si="44"/>
        <v>202002_390_4562342690081</v>
      </c>
      <c r="B2661" s="13">
        <v>202002</v>
      </c>
      <c r="C2661" s="13">
        <v>390</v>
      </c>
      <c r="D2661" s="13" t="s">
        <v>173</v>
      </c>
      <c r="E2661" s="14">
        <v>4562342690081</v>
      </c>
      <c r="F2661" s="13">
        <v>0</v>
      </c>
      <c r="G2661" s="13">
        <v>0</v>
      </c>
      <c r="H2661" s="13" t="s">
        <v>25</v>
      </c>
      <c r="I2661" s="13" t="s">
        <v>19</v>
      </c>
      <c r="J2661" s="13" t="s">
        <v>329</v>
      </c>
      <c r="K2661" s="13">
        <v>6</v>
      </c>
      <c r="L2661" s="13">
        <v>0</v>
      </c>
      <c r="M2661" s="13">
        <v>0</v>
      </c>
      <c r="N2661" s="13">
        <v>0</v>
      </c>
    </row>
    <row r="2662" spans="1:14" x14ac:dyDescent="0.15">
      <c r="A2662" t="str">
        <f t="shared" si="44"/>
        <v>202002_440_4562342690029</v>
      </c>
      <c r="B2662" s="13">
        <v>202002</v>
      </c>
      <c r="C2662" s="13">
        <v>440</v>
      </c>
      <c r="D2662" s="13" t="s">
        <v>175</v>
      </c>
      <c r="E2662" s="14">
        <v>4562342690029</v>
      </c>
      <c r="F2662" s="13">
        <v>0</v>
      </c>
      <c r="G2662" s="13">
        <v>0</v>
      </c>
      <c r="H2662" s="13" t="s">
        <v>18</v>
      </c>
      <c r="I2662" s="13" t="s">
        <v>19</v>
      </c>
      <c r="J2662" s="13" t="s">
        <v>329</v>
      </c>
      <c r="K2662" s="13">
        <v>10</v>
      </c>
      <c r="L2662" s="13">
        <v>7</v>
      </c>
      <c r="M2662" s="13">
        <v>0</v>
      </c>
      <c r="N2662" s="13">
        <v>0</v>
      </c>
    </row>
    <row r="2663" spans="1:14" x14ac:dyDescent="0.15">
      <c r="A2663" t="str">
        <f t="shared" si="44"/>
        <v>202002_440_4562342690036</v>
      </c>
      <c r="B2663" s="13">
        <v>202002</v>
      </c>
      <c r="C2663" s="13">
        <v>440</v>
      </c>
      <c r="D2663" s="13" t="s">
        <v>175</v>
      </c>
      <c r="E2663" s="14">
        <v>4562342690036</v>
      </c>
      <c r="F2663" s="13">
        <v>0</v>
      </c>
      <c r="G2663" s="13">
        <v>0</v>
      </c>
      <c r="H2663" s="13" t="s">
        <v>20</v>
      </c>
      <c r="I2663" s="13" t="s">
        <v>19</v>
      </c>
      <c r="J2663" s="13" t="s">
        <v>329</v>
      </c>
      <c r="K2663" s="13">
        <v>9</v>
      </c>
      <c r="L2663" s="13">
        <v>1</v>
      </c>
      <c r="M2663" s="13">
        <v>0</v>
      </c>
      <c r="N2663" s="13">
        <v>0</v>
      </c>
    </row>
    <row r="2664" spans="1:14" x14ac:dyDescent="0.15">
      <c r="A2664" t="str">
        <f t="shared" si="44"/>
        <v>202002_440_4562342690050</v>
      </c>
      <c r="B2664" s="13">
        <v>202002</v>
      </c>
      <c r="C2664" s="13">
        <v>440</v>
      </c>
      <c r="D2664" s="13" t="s">
        <v>175</v>
      </c>
      <c r="E2664" s="14">
        <v>4562342690050</v>
      </c>
      <c r="F2664" s="13">
        <v>0</v>
      </c>
      <c r="G2664" s="13">
        <v>0</v>
      </c>
      <c r="H2664" s="13" t="s">
        <v>22</v>
      </c>
      <c r="I2664" s="13" t="s">
        <v>19</v>
      </c>
      <c r="J2664" s="13" t="s">
        <v>329</v>
      </c>
      <c r="K2664" s="13">
        <v>18</v>
      </c>
      <c r="L2664" s="13">
        <v>5</v>
      </c>
      <c r="M2664" s="13">
        <v>0</v>
      </c>
      <c r="N2664" s="13">
        <v>0</v>
      </c>
    </row>
    <row r="2665" spans="1:14" x14ac:dyDescent="0.15">
      <c r="A2665" t="str">
        <f t="shared" si="44"/>
        <v>202002_440_4562342690043</v>
      </c>
      <c r="B2665" s="13">
        <v>202002</v>
      </c>
      <c r="C2665" s="13">
        <v>440</v>
      </c>
      <c r="D2665" s="13" t="s">
        <v>175</v>
      </c>
      <c r="E2665" s="14">
        <v>4562342690043</v>
      </c>
      <c r="F2665" s="13">
        <v>0</v>
      </c>
      <c r="G2665" s="13">
        <v>0</v>
      </c>
      <c r="H2665" s="13" t="s">
        <v>21</v>
      </c>
      <c r="I2665" s="13" t="s">
        <v>19</v>
      </c>
      <c r="J2665" s="13" t="s">
        <v>329</v>
      </c>
      <c r="K2665" s="13">
        <v>25</v>
      </c>
      <c r="L2665" s="13">
        <v>3</v>
      </c>
      <c r="M2665" s="13">
        <v>0</v>
      </c>
      <c r="N2665" s="13">
        <v>0</v>
      </c>
    </row>
    <row r="2666" spans="1:14" x14ac:dyDescent="0.15">
      <c r="A2666" t="str">
        <f t="shared" si="44"/>
        <v>202002_440_4562342690067</v>
      </c>
      <c r="B2666" s="13">
        <v>202002</v>
      </c>
      <c r="C2666" s="13">
        <v>440</v>
      </c>
      <c r="D2666" s="13" t="s">
        <v>175</v>
      </c>
      <c r="E2666" s="14">
        <v>4562342690067</v>
      </c>
      <c r="F2666" s="13">
        <v>0</v>
      </c>
      <c r="G2666" s="13">
        <v>0</v>
      </c>
      <c r="H2666" s="13" t="s">
        <v>23</v>
      </c>
      <c r="I2666" s="13" t="s">
        <v>19</v>
      </c>
      <c r="J2666" s="13" t="s">
        <v>329</v>
      </c>
      <c r="K2666" s="13">
        <v>49</v>
      </c>
      <c r="L2666" s="13">
        <v>2</v>
      </c>
      <c r="M2666" s="13">
        <v>0</v>
      </c>
      <c r="N2666" s="13">
        <v>0</v>
      </c>
    </row>
    <row r="2667" spans="1:14" x14ac:dyDescent="0.15">
      <c r="A2667" t="str">
        <f t="shared" si="44"/>
        <v>202002_440_4562342690074</v>
      </c>
      <c r="B2667" s="13">
        <v>202002</v>
      </c>
      <c r="C2667" s="13">
        <v>440</v>
      </c>
      <c r="D2667" s="13" t="s">
        <v>175</v>
      </c>
      <c r="E2667" s="14">
        <v>4562342690074</v>
      </c>
      <c r="F2667" s="13">
        <v>0</v>
      </c>
      <c r="G2667" s="13">
        <v>0</v>
      </c>
      <c r="H2667" s="13" t="s">
        <v>24</v>
      </c>
      <c r="I2667" s="13" t="s">
        <v>19</v>
      </c>
      <c r="J2667" s="13" t="s">
        <v>329</v>
      </c>
      <c r="K2667" s="13">
        <v>20</v>
      </c>
      <c r="L2667" s="13">
        <v>3</v>
      </c>
      <c r="M2667" s="13">
        <v>0</v>
      </c>
      <c r="N2667" s="13">
        <v>0</v>
      </c>
    </row>
    <row r="2668" spans="1:14" x14ac:dyDescent="0.15">
      <c r="A2668" t="str">
        <f t="shared" si="44"/>
        <v>202002_440_4562342690081</v>
      </c>
      <c r="B2668" s="13">
        <v>202002</v>
      </c>
      <c r="C2668" s="13">
        <v>440</v>
      </c>
      <c r="D2668" s="13" t="s">
        <v>175</v>
      </c>
      <c r="E2668" s="14">
        <v>4562342690081</v>
      </c>
      <c r="F2668" s="13">
        <v>0</v>
      </c>
      <c r="G2668" s="13">
        <v>0</v>
      </c>
      <c r="H2668" s="13" t="s">
        <v>25</v>
      </c>
      <c r="I2668" s="13" t="s">
        <v>19</v>
      </c>
      <c r="J2668" s="13" t="s">
        <v>329</v>
      </c>
      <c r="K2668" s="13">
        <v>8</v>
      </c>
      <c r="L2668" s="13">
        <v>2</v>
      </c>
      <c r="M2668" s="13">
        <v>0</v>
      </c>
      <c r="N2668" s="13">
        <v>0</v>
      </c>
    </row>
    <row r="2669" spans="1:14" x14ac:dyDescent="0.15">
      <c r="A2669" t="str">
        <f t="shared" si="44"/>
        <v>202002_329_4562342690029</v>
      </c>
      <c r="B2669" s="13">
        <v>202002</v>
      </c>
      <c r="C2669" s="13">
        <v>329</v>
      </c>
      <c r="D2669" s="13" t="s">
        <v>163</v>
      </c>
      <c r="E2669" s="14">
        <v>4562342690029</v>
      </c>
      <c r="F2669" s="13">
        <v>0</v>
      </c>
      <c r="G2669" s="13">
        <v>0</v>
      </c>
      <c r="H2669" s="13" t="s">
        <v>18</v>
      </c>
      <c r="I2669" s="13" t="s">
        <v>19</v>
      </c>
      <c r="J2669" s="13" t="s">
        <v>329</v>
      </c>
      <c r="K2669" s="13">
        <v>3</v>
      </c>
      <c r="L2669" s="13">
        <v>3</v>
      </c>
      <c r="M2669" s="13">
        <v>0</v>
      </c>
      <c r="N2669" s="13">
        <v>0</v>
      </c>
    </row>
    <row r="2670" spans="1:14" x14ac:dyDescent="0.15">
      <c r="A2670" t="str">
        <f t="shared" si="44"/>
        <v>202002_329_4562342690036</v>
      </c>
      <c r="B2670" s="13">
        <v>202002</v>
      </c>
      <c r="C2670" s="13">
        <v>329</v>
      </c>
      <c r="D2670" s="13" t="s">
        <v>163</v>
      </c>
      <c r="E2670" s="14">
        <v>4562342690036</v>
      </c>
      <c r="F2670" s="13">
        <v>0</v>
      </c>
      <c r="G2670" s="13">
        <v>0</v>
      </c>
      <c r="H2670" s="13" t="s">
        <v>20</v>
      </c>
      <c r="I2670" s="13" t="s">
        <v>19</v>
      </c>
      <c r="J2670" s="13" t="s">
        <v>329</v>
      </c>
      <c r="K2670" s="13">
        <v>9</v>
      </c>
      <c r="L2670" s="13">
        <v>1</v>
      </c>
      <c r="M2670" s="13">
        <v>0</v>
      </c>
      <c r="N2670" s="13">
        <v>0</v>
      </c>
    </row>
    <row r="2671" spans="1:14" x14ac:dyDescent="0.15">
      <c r="A2671" t="str">
        <f t="shared" si="44"/>
        <v>202002_329_4562342690050</v>
      </c>
      <c r="B2671" s="13">
        <v>202002</v>
      </c>
      <c r="C2671" s="13">
        <v>329</v>
      </c>
      <c r="D2671" s="13" t="s">
        <v>163</v>
      </c>
      <c r="E2671" s="14">
        <v>4562342690050</v>
      </c>
      <c r="F2671" s="13">
        <v>0</v>
      </c>
      <c r="G2671" s="13">
        <v>0</v>
      </c>
      <c r="H2671" s="13" t="s">
        <v>22</v>
      </c>
      <c r="I2671" s="13" t="s">
        <v>19</v>
      </c>
      <c r="J2671" s="13" t="s">
        <v>329</v>
      </c>
      <c r="K2671" s="13">
        <v>7</v>
      </c>
      <c r="L2671" s="13">
        <v>1</v>
      </c>
      <c r="M2671" s="13">
        <v>0</v>
      </c>
      <c r="N2671" s="13">
        <v>0</v>
      </c>
    </row>
    <row r="2672" spans="1:14" x14ac:dyDescent="0.15">
      <c r="A2672" t="str">
        <f t="shared" si="44"/>
        <v>202002_329_4562342690043</v>
      </c>
      <c r="B2672" s="13">
        <v>202002</v>
      </c>
      <c r="C2672" s="13">
        <v>329</v>
      </c>
      <c r="D2672" s="13" t="s">
        <v>163</v>
      </c>
      <c r="E2672" s="14">
        <v>4562342690043</v>
      </c>
      <c r="F2672" s="13">
        <v>0</v>
      </c>
      <c r="G2672" s="13">
        <v>0</v>
      </c>
      <c r="H2672" s="13" t="s">
        <v>21</v>
      </c>
      <c r="I2672" s="13" t="s">
        <v>19</v>
      </c>
      <c r="J2672" s="13" t="s">
        <v>329</v>
      </c>
      <c r="K2672" s="13">
        <v>21</v>
      </c>
      <c r="L2672" s="13">
        <v>5</v>
      </c>
      <c r="M2672" s="13">
        <v>0</v>
      </c>
      <c r="N2672" s="13">
        <v>0</v>
      </c>
    </row>
    <row r="2673" spans="1:14" x14ac:dyDescent="0.15">
      <c r="A2673" t="str">
        <f t="shared" si="44"/>
        <v>202002_329_4562342690067</v>
      </c>
      <c r="B2673" s="13">
        <v>202002</v>
      </c>
      <c r="C2673" s="13">
        <v>329</v>
      </c>
      <c r="D2673" s="13" t="s">
        <v>163</v>
      </c>
      <c r="E2673" s="14">
        <v>4562342690067</v>
      </c>
      <c r="F2673" s="13">
        <v>0</v>
      </c>
      <c r="G2673" s="13">
        <v>0</v>
      </c>
      <c r="H2673" s="13" t="s">
        <v>23</v>
      </c>
      <c r="I2673" s="13" t="s">
        <v>19</v>
      </c>
      <c r="J2673" s="13" t="s">
        <v>329</v>
      </c>
      <c r="K2673" s="13">
        <v>24</v>
      </c>
      <c r="L2673" s="13">
        <v>2</v>
      </c>
      <c r="M2673" s="13">
        <v>0</v>
      </c>
      <c r="N2673" s="13">
        <v>0</v>
      </c>
    </row>
    <row r="2674" spans="1:14" x14ac:dyDescent="0.15">
      <c r="A2674" t="str">
        <f t="shared" si="44"/>
        <v>202002_329_4562342690074</v>
      </c>
      <c r="B2674" s="13">
        <v>202002</v>
      </c>
      <c r="C2674" s="13">
        <v>329</v>
      </c>
      <c r="D2674" s="13" t="s">
        <v>163</v>
      </c>
      <c r="E2674" s="14">
        <v>4562342690074</v>
      </c>
      <c r="F2674" s="13">
        <v>0</v>
      </c>
      <c r="G2674" s="13">
        <v>0</v>
      </c>
      <c r="H2674" s="13" t="s">
        <v>24</v>
      </c>
      <c r="I2674" s="13" t="s">
        <v>19</v>
      </c>
      <c r="J2674" s="13" t="s">
        <v>329</v>
      </c>
      <c r="K2674" s="13">
        <v>8</v>
      </c>
      <c r="L2674" s="13">
        <v>1</v>
      </c>
      <c r="M2674" s="13">
        <v>0</v>
      </c>
      <c r="N2674" s="13">
        <v>0</v>
      </c>
    </row>
    <row r="2675" spans="1:14" x14ac:dyDescent="0.15">
      <c r="A2675" t="str">
        <f t="shared" si="44"/>
        <v>202002_329_4562342690081</v>
      </c>
      <c r="B2675" s="13">
        <v>202002</v>
      </c>
      <c r="C2675" s="13">
        <v>329</v>
      </c>
      <c r="D2675" s="13" t="s">
        <v>163</v>
      </c>
      <c r="E2675" s="14">
        <v>4562342690081</v>
      </c>
      <c r="F2675" s="13">
        <v>0</v>
      </c>
      <c r="G2675" s="13">
        <v>0</v>
      </c>
      <c r="H2675" s="13" t="s">
        <v>25</v>
      </c>
      <c r="I2675" s="13" t="s">
        <v>19</v>
      </c>
      <c r="J2675" s="13" t="s">
        <v>329</v>
      </c>
      <c r="K2675" s="13">
        <v>7</v>
      </c>
      <c r="L2675" s="13">
        <v>4</v>
      </c>
      <c r="M2675" s="13">
        <v>0</v>
      </c>
      <c r="N2675" s="13">
        <v>0</v>
      </c>
    </row>
    <row r="2676" spans="1:14" x14ac:dyDescent="0.15">
      <c r="A2676" t="str">
        <f t="shared" si="44"/>
        <v>202002_375_4562342690029</v>
      </c>
      <c r="B2676" s="13">
        <v>202002</v>
      </c>
      <c r="C2676" s="13">
        <v>375</v>
      </c>
      <c r="D2676" s="13" t="s">
        <v>169</v>
      </c>
      <c r="E2676" s="14">
        <v>4562342690029</v>
      </c>
      <c r="F2676" s="13">
        <v>0</v>
      </c>
      <c r="G2676" s="13">
        <v>0</v>
      </c>
      <c r="H2676" s="13" t="s">
        <v>18</v>
      </c>
      <c r="I2676" s="13" t="s">
        <v>19</v>
      </c>
      <c r="J2676" s="13" t="s">
        <v>329</v>
      </c>
      <c r="K2676" s="13">
        <v>16</v>
      </c>
      <c r="L2676" s="13">
        <v>7</v>
      </c>
      <c r="M2676" s="13">
        <v>0</v>
      </c>
      <c r="N2676" s="13">
        <v>0</v>
      </c>
    </row>
    <row r="2677" spans="1:14" x14ac:dyDescent="0.15">
      <c r="A2677" t="str">
        <f t="shared" si="44"/>
        <v>202002_375_4562342690036</v>
      </c>
      <c r="B2677" s="13">
        <v>202002</v>
      </c>
      <c r="C2677" s="13">
        <v>375</v>
      </c>
      <c r="D2677" s="13" t="s">
        <v>169</v>
      </c>
      <c r="E2677" s="14">
        <v>4562342690036</v>
      </c>
      <c r="F2677" s="13">
        <v>0</v>
      </c>
      <c r="G2677" s="13">
        <v>0</v>
      </c>
      <c r="H2677" s="13" t="s">
        <v>20</v>
      </c>
      <c r="I2677" s="13" t="s">
        <v>19</v>
      </c>
      <c r="J2677" s="13" t="s">
        <v>329</v>
      </c>
      <c r="K2677" s="13">
        <v>8</v>
      </c>
      <c r="L2677" s="13">
        <v>4</v>
      </c>
      <c r="M2677" s="13">
        <v>0</v>
      </c>
      <c r="N2677" s="13">
        <v>0</v>
      </c>
    </row>
    <row r="2678" spans="1:14" x14ac:dyDescent="0.15">
      <c r="A2678" t="str">
        <f t="shared" si="44"/>
        <v>202002_375_4562342690050</v>
      </c>
      <c r="B2678" s="13">
        <v>202002</v>
      </c>
      <c r="C2678" s="13">
        <v>375</v>
      </c>
      <c r="D2678" s="13" t="s">
        <v>169</v>
      </c>
      <c r="E2678" s="14">
        <v>4562342690050</v>
      </c>
      <c r="F2678" s="13">
        <v>0</v>
      </c>
      <c r="G2678" s="13">
        <v>0</v>
      </c>
      <c r="H2678" s="13" t="s">
        <v>22</v>
      </c>
      <c r="I2678" s="13" t="s">
        <v>19</v>
      </c>
      <c r="J2678" s="13" t="s">
        <v>329</v>
      </c>
      <c r="K2678" s="13">
        <v>7</v>
      </c>
      <c r="L2678" s="13">
        <v>3</v>
      </c>
      <c r="M2678" s="13">
        <v>0</v>
      </c>
      <c r="N2678" s="13">
        <v>0</v>
      </c>
    </row>
    <row r="2679" spans="1:14" x14ac:dyDescent="0.15">
      <c r="A2679" t="str">
        <f t="shared" si="44"/>
        <v>202002_375_4562342690043</v>
      </c>
      <c r="B2679" s="13">
        <v>202002</v>
      </c>
      <c r="C2679" s="13">
        <v>375</v>
      </c>
      <c r="D2679" s="13" t="s">
        <v>169</v>
      </c>
      <c r="E2679" s="14">
        <v>4562342690043</v>
      </c>
      <c r="F2679" s="13">
        <v>0</v>
      </c>
      <c r="G2679" s="13">
        <v>0</v>
      </c>
      <c r="H2679" s="13" t="s">
        <v>21</v>
      </c>
      <c r="I2679" s="13" t="s">
        <v>19</v>
      </c>
      <c r="J2679" s="13" t="s">
        <v>329</v>
      </c>
      <c r="K2679" s="13">
        <v>23</v>
      </c>
      <c r="L2679" s="13">
        <v>6</v>
      </c>
      <c r="M2679" s="13">
        <v>0</v>
      </c>
      <c r="N2679" s="13">
        <v>0</v>
      </c>
    </row>
    <row r="2680" spans="1:14" x14ac:dyDescent="0.15">
      <c r="A2680" t="str">
        <f t="shared" si="44"/>
        <v>202002_375_4562342690067</v>
      </c>
      <c r="B2680" s="13">
        <v>202002</v>
      </c>
      <c r="C2680" s="13">
        <v>375</v>
      </c>
      <c r="D2680" s="13" t="s">
        <v>169</v>
      </c>
      <c r="E2680" s="14">
        <v>4562342690067</v>
      </c>
      <c r="F2680" s="13">
        <v>0</v>
      </c>
      <c r="G2680" s="13">
        <v>0</v>
      </c>
      <c r="H2680" s="13" t="s">
        <v>23</v>
      </c>
      <c r="I2680" s="13" t="s">
        <v>19</v>
      </c>
      <c r="J2680" s="13" t="s">
        <v>329</v>
      </c>
      <c r="K2680" s="13">
        <v>37</v>
      </c>
      <c r="L2680" s="13">
        <v>2</v>
      </c>
      <c r="M2680" s="13">
        <v>0</v>
      </c>
      <c r="N2680" s="13">
        <v>0</v>
      </c>
    </row>
    <row r="2681" spans="1:14" x14ac:dyDescent="0.15">
      <c r="A2681" t="str">
        <f t="shared" si="44"/>
        <v>202002_375_4562342690074</v>
      </c>
      <c r="B2681" s="13">
        <v>202002</v>
      </c>
      <c r="C2681" s="13">
        <v>375</v>
      </c>
      <c r="D2681" s="13" t="s">
        <v>169</v>
      </c>
      <c r="E2681" s="14">
        <v>4562342690074</v>
      </c>
      <c r="F2681" s="13">
        <v>0</v>
      </c>
      <c r="G2681" s="13">
        <v>0</v>
      </c>
      <c r="H2681" s="13" t="s">
        <v>24</v>
      </c>
      <c r="I2681" s="13" t="s">
        <v>19</v>
      </c>
      <c r="J2681" s="13" t="s">
        <v>329</v>
      </c>
      <c r="K2681" s="13">
        <v>15</v>
      </c>
      <c r="L2681" s="13">
        <v>8</v>
      </c>
      <c r="M2681" s="13">
        <v>0</v>
      </c>
      <c r="N2681" s="13">
        <v>0</v>
      </c>
    </row>
    <row r="2682" spans="1:14" x14ac:dyDescent="0.15">
      <c r="A2682" t="str">
        <f t="shared" si="44"/>
        <v>202002_375_4562342690081</v>
      </c>
      <c r="B2682" s="13">
        <v>202002</v>
      </c>
      <c r="C2682" s="13">
        <v>375</v>
      </c>
      <c r="D2682" s="13" t="s">
        <v>169</v>
      </c>
      <c r="E2682" s="14">
        <v>4562342690081</v>
      </c>
      <c r="F2682" s="13">
        <v>0</v>
      </c>
      <c r="G2682" s="13">
        <v>0</v>
      </c>
      <c r="H2682" s="13" t="s">
        <v>25</v>
      </c>
      <c r="I2682" s="13" t="s">
        <v>19</v>
      </c>
      <c r="J2682" s="13" t="s">
        <v>329</v>
      </c>
      <c r="K2682" s="13">
        <v>11</v>
      </c>
      <c r="L2682" s="13">
        <v>2</v>
      </c>
      <c r="M2682" s="13">
        <v>0</v>
      </c>
      <c r="N2682" s="13">
        <v>0</v>
      </c>
    </row>
    <row r="2683" spans="1:14" x14ac:dyDescent="0.15">
      <c r="A2683" t="str">
        <f t="shared" si="44"/>
        <v>202002_377_4562342690029</v>
      </c>
      <c r="B2683" s="13">
        <v>202002</v>
      </c>
      <c r="C2683" s="13">
        <v>377</v>
      </c>
      <c r="D2683" s="13" t="s">
        <v>170</v>
      </c>
      <c r="E2683" s="14">
        <v>4562342690029</v>
      </c>
      <c r="F2683" s="13">
        <v>0</v>
      </c>
      <c r="G2683" s="13">
        <v>0</v>
      </c>
      <c r="H2683" s="13" t="s">
        <v>18</v>
      </c>
      <c r="I2683" s="13" t="s">
        <v>19</v>
      </c>
      <c r="J2683" s="13" t="s">
        <v>329</v>
      </c>
      <c r="K2683" s="13">
        <v>10</v>
      </c>
      <c r="L2683" s="13">
        <v>10</v>
      </c>
      <c r="M2683" s="13">
        <v>0</v>
      </c>
      <c r="N2683" s="13">
        <v>0</v>
      </c>
    </row>
    <row r="2684" spans="1:14" x14ac:dyDescent="0.15">
      <c r="A2684" t="str">
        <f t="shared" si="44"/>
        <v>202002_377_4562342690036</v>
      </c>
      <c r="B2684" s="13">
        <v>202002</v>
      </c>
      <c r="C2684" s="13">
        <v>377</v>
      </c>
      <c r="D2684" s="13" t="s">
        <v>170</v>
      </c>
      <c r="E2684" s="14">
        <v>4562342690036</v>
      </c>
      <c r="F2684" s="13">
        <v>0</v>
      </c>
      <c r="G2684" s="13">
        <v>0</v>
      </c>
      <c r="H2684" s="13" t="s">
        <v>20</v>
      </c>
      <c r="I2684" s="13" t="s">
        <v>19</v>
      </c>
      <c r="J2684" s="13" t="s">
        <v>329</v>
      </c>
      <c r="K2684" s="13">
        <v>8</v>
      </c>
      <c r="L2684" s="13">
        <v>2</v>
      </c>
      <c r="M2684" s="13">
        <v>0</v>
      </c>
      <c r="N2684" s="13">
        <v>0</v>
      </c>
    </row>
    <row r="2685" spans="1:14" x14ac:dyDescent="0.15">
      <c r="A2685" t="str">
        <f t="shared" si="44"/>
        <v>202002_377_4562342690050</v>
      </c>
      <c r="B2685" s="13">
        <v>202002</v>
      </c>
      <c r="C2685" s="13">
        <v>377</v>
      </c>
      <c r="D2685" s="13" t="s">
        <v>170</v>
      </c>
      <c r="E2685" s="14">
        <v>4562342690050</v>
      </c>
      <c r="F2685" s="13">
        <v>0</v>
      </c>
      <c r="G2685" s="13">
        <v>0</v>
      </c>
      <c r="H2685" s="13" t="s">
        <v>22</v>
      </c>
      <c r="I2685" s="13" t="s">
        <v>19</v>
      </c>
      <c r="J2685" s="13" t="s">
        <v>329</v>
      </c>
      <c r="K2685" s="13">
        <v>13</v>
      </c>
      <c r="L2685" s="13">
        <v>3</v>
      </c>
      <c r="M2685" s="13">
        <v>0</v>
      </c>
      <c r="N2685" s="13">
        <v>0</v>
      </c>
    </row>
    <row r="2686" spans="1:14" x14ac:dyDescent="0.15">
      <c r="A2686" t="str">
        <f t="shared" si="44"/>
        <v>202002_377_4562342690043</v>
      </c>
      <c r="B2686" s="13">
        <v>202002</v>
      </c>
      <c r="C2686" s="13">
        <v>377</v>
      </c>
      <c r="D2686" s="13" t="s">
        <v>170</v>
      </c>
      <c r="E2686" s="14">
        <v>4562342690043</v>
      </c>
      <c r="F2686" s="13">
        <v>0</v>
      </c>
      <c r="G2686" s="13">
        <v>0</v>
      </c>
      <c r="H2686" s="13" t="s">
        <v>21</v>
      </c>
      <c r="I2686" s="13" t="s">
        <v>19</v>
      </c>
      <c r="J2686" s="13" t="s">
        <v>329</v>
      </c>
      <c r="K2686" s="13">
        <v>10</v>
      </c>
      <c r="L2686" s="13">
        <v>10</v>
      </c>
      <c r="M2686" s="13">
        <v>0</v>
      </c>
      <c r="N2686" s="13">
        <v>0</v>
      </c>
    </row>
    <row r="2687" spans="1:14" x14ac:dyDescent="0.15">
      <c r="A2687" t="str">
        <f t="shared" si="44"/>
        <v>202002_377_4562342690067</v>
      </c>
      <c r="B2687" s="13">
        <v>202002</v>
      </c>
      <c r="C2687" s="13">
        <v>377</v>
      </c>
      <c r="D2687" s="13" t="s">
        <v>170</v>
      </c>
      <c r="E2687" s="14">
        <v>4562342690067</v>
      </c>
      <c r="F2687" s="13">
        <v>0</v>
      </c>
      <c r="G2687" s="13">
        <v>0</v>
      </c>
      <c r="H2687" s="13" t="s">
        <v>23</v>
      </c>
      <c r="I2687" s="13" t="s">
        <v>19</v>
      </c>
      <c r="J2687" s="13" t="s">
        <v>329</v>
      </c>
      <c r="K2687" s="13">
        <v>32</v>
      </c>
      <c r="L2687" s="13">
        <v>4</v>
      </c>
      <c r="M2687" s="13">
        <v>0</v>
      </c>
      <c r="N2687" s="13">
        <v>0</v>
      </c>
    </row>
    <row r="2688" spans="1:14" x14ac:dyDescent="0.15">
      <c r="A2688" t="str">
        <f t="shared" si="44"/>
        <v>202002_377_4562342690074</v>
      </c>
      <c r="B2688" s="13">
        <v>202002</v>
      </c>
      <c r="C2688" s="13">
        <v>377</v>
      </c>
      <c r="D2688" s="13" t="s">
        <v>170</v>
      </c>
      <c r="E2688" s="14">
        <v>4562342690074</v>
      </c>
      <c r="F2688" s="13">
        <v>0</v>
      </c>
      <c r="G2688" s="13">
        <v>0</v>
      </c>
      <c r="H2688" s="13" t="s">
        <v>24</v>
      </c>
      <c r="I2688" s="13" t="s">
        <v>19</v>
      </c>
      <c r="J2688" s="13" t="s">
        <v>329</v>
      </c>
      <c r="K2688" s="13">
        <v>16</v>
      </c>
      <c r="L2688" s="13">
        <v>5</v>
      </c>
      <c r="M2688" s="13">
        <v>0</v>
      </c>
      <c r="N2688" s="13">
        <v>0</v>
      </c>
    </row>
    <row r="2689" spans="1:14" x14ac:dyDescent="0.15">
      <c r="A2689" t="str">
        <f t="shared" si="44"/>
        <v>202002_377_4562342690081</v>
      </c>
      <c r="B2689" s="13">
        <v>202002</v>
      </c>
      <c r="C2689" s="13">
        <v>377</v>
      </c>
      <c r="D2689" s="13" t="s">
        <v>170</v>
      </c>
      <c r="E2689" s="14">
        <v>4562342690081</v>
      </c>
      <c r="F2689" s="13">
        <v>0</v>
      </c>
      <c r="G2689" s="13">
        <v>0</v>
      </c>
      <c r="H2689" s="13" t="s">
        <v>25</v>
      </c>
      <c r="I2689" s="13" t="s">
        <v>19</v>
      </c>
      <c r="J2689" s="13" t="s">
        <v>329</v>
      </c>
      <c r="K2689" s="13">
        <v>13</v>
      </c>
      <c r="L2689" s="13">
        <v>5</v>
      </c>
      <c r="M2689" s="13">
        <v>0</v>
      </c>
      <c r="N2689" s="13">
        <v>0</v>
      </c>
    </row>
    <row r="2690" spans="1:14" x14ac:dyDescent="0.15">
      <c r="A2690" t="str">
        <f t="shared" si="44"/>
        <v>202002_40_4562342690029</v>
      </c>
      <c r="B2690" s="13">
        <v>202002</v>
      </c>
      <c r="C2690" s="13">
        <v>40</v>
      </c>
      <c r="D2690" s="13" t="s">
        <v>139</v>
      </c>
      <c r="E2690" s="14">
        <v>4562342690029</v>
      </c>
      <c r="F2690" s="13">
        <v>0</v>
      </c>
      <c r="G2690" s="13">
        <v>0</v>
      </c>
      <c r="H2690" s="13" t="s">
        <v>18</v>
      </c>
      <c r="I2690" s="13" t="s">
        <v>19</v>
      </c>
      <c r="J2690" s="13" t="s">
        <v>329</v>
      </c>
      <c r="K2690" s="13">
        <v>18</v>
      </c>
      <c r="L2690" s="13">
        <v>0</v>
      </c>
      <c r="M2690" s="13">
        <v>0</v>
      </c>
      <c r="N2690" s="13">
        <v>0</v>
      </c>
    </row>
    <row r="2691" spans="1:14" x14ac:dyDescent="0.15">
      <c r="A2691" t="str">
        <f t="shared" si="44"/>
        <v>202002_40_4562342690036</v>
      </c>
      <c r="B2691" s="13">
        <v>202002</v>
      </c>
      <c r="C2691" s="13">
        <v>40</v>
      </c>
      <c r="D2691" s="13" t="s">
        <v>139</v>
      </c>
      <c r="E2691" s="14">
        <v>4562342690036</v>
      </c>
      <c r="F2691" s="13">
        <v>0</v>
      </c>
      <c r="G2691" s="13">
        <v>0</v>
      </c>
      <c r="H2691" s="13" t="s">
        <v>20</v>
      </c>
      <c r="I2691" s="13" t="s">
        <v>19</v>
      </c>
      <c r="J2691" s="13" t="s">
        <v>329</v>
      </c>
      <c r="K2691" s="13">
        <v>5</v>
      </c>
      <c r="L2691" s="13">
        <v>2</v>
      </c>
      <c r="M2691" s="13">
        <v>0</v>
      </c>
      <c r="N2691" s="13">
        <v>0</v>
      </c>
    </row>
    <row r="2692" spans="1:14" x14ac:dyDescent="0.15">
      <c r="A2692" t="str">
        <f t="shared" si="44"/>
        <v>202002_40_4562342690050</v>
      </c>
      <c r="B2692" s="13">
        <v>202002</v>
      </c>
      <c r="C2692" s="13">
        <v>40</v>
      </c>
      <c r="D2692" s="13" t="s">
        <v>139</v>
      </c>
      <c r="E2692" s="14">
        <v>4562342690050</v>
      </c>
      <c r="F2692" s="13">
        <v>0</v>
      </c>
      <c r="G2692" s="13">
        <v>0</v>
      </c>
      <c r="H2692" s="13" t="s">
        <v>22</v>
      </c>
      <c r="I2692" s="13" t="s">
        <v>19</v>
      </c>
      <c r="J2692" s="13" t="s">
        <v>329</v>
      </c>
      <c r="K2692" s="13">
        <v>8</v>
      </c>
      <c r="L2692" s="13">
        <v>1</v>
      </c>
      <c r="M2692" s="13">
        <v>0</v>
      </c>
      <c r="N2692" s="13">
        <v>0</v>
      </c>
    </row>
    <row r="2693" spans="1:14" x14ac:dyDescent="0.15">
      <c r="A2693" t="str">
        <f t="shared" si="44"/>
        <v>202002_40_4562342690043</v>
      </c>
      <c r="B2693" s="13">
        <v>202002</v>
      </c>
      <c r="C2693" s="13">
        <v>40</v>
      </c>
      <c r="D2693" s="13" t="s">
        <v>139</v>
      </c>
      <c r="E2693" s="14">
        <v>4562342690043</v>
      </c>
      <c r="F2693" s="13">
        <v>0</v>
      </c>
      <c r="G2693" s="13">
        <v>0</v>
      </c>
      <c r="H2693" s="13" t="s">
        <v>21</v>
      </c>
      <c r="I2693" s="13" t="s">
        <v>19</v>
      </c>
      <c r="J2693" s="13" t="s">
        <v>329</v>
      </c>
      <c r="K2693" s="13">
        <v>14</v>
      </c>
      <c r="L2693" s="13">
        <v>2</v>
      </c>
      <c r="M2693" s="13">
        <v>0</v>
      </c>
      <c r="N2693" s="13">
        <v>0</v>
      </c>
    </row>
    <row r="2694" spans="1:14" x14ac:dyDescent="0.15">
      <c r="A2694" t="str">
        <f t="shared" si="44"/>
        <v>202002_40_4562342690067</v>
      </c>
      <c r="B2694" s="13">
        <v>202002</v>
      </c>
      <c r="C2694" s="13">
        <v>40</v>
      </c>
      <c r="D2694" s="13" t="s">
        <v>139</v>
      </c>
      <c r="E2694" s="14">
        <v>4562342690067</v>
      </c>
      <c r="F2694" s="13">
        <v>0</v>
      </c>
      <c r="G2694" s="13">
        <v>0</v>
      </c>
      <c r="H2694" s="13" t="s">
        <v>23</v>
      </c>
      <c r="I2694" s="13" t="s">
        <v>19</v>
      </c>
      <c r="J2694" s="13" t="s">
        <v>329</v>
      </c>
      <c r="K2694" s="13">
        <v>29</v>
      </c>
      <c r="L2694" s="13">
        <v>0</v>
      </c>
      <c r="M2694" s="13">
        <v>0</v>
      </c>
      <c r="N2694" s="13">
        <v>0</v>
      </c>
    </row>
    <row r="2695" spans="1:14" x14ac:dyDescent="0.15">
      <c r="A2695" t="str">
        <f t="shared" si="44"/>
        <v>202002_40_4562342690074</v>
      </c>
      <c r="B2695" s="13">
        <v>202002</v>
      </c>
      <c r="C2695" s="13">
        <v>40</v>
      </c>
      <c r="D2695" s="13" t="s">
        <v>139</v>
      </c>
      <c r="E2695" s="14">
        <v>4562342690074</v>
      </c>
      <c r="F2695" s="13">
        <v>0</v>
      </c>
      <c r="G2695" s="13">
        <v>0</v>
      </c>
      <c r="H2695" s="13" t="s">
        <v>24</v>
      </c>
      <c r="I2695" s="13" t="s">
        <v>19</v>
      </c>
      <c r="J2695" s="13" t="s">
        <v>329</v>
      </c>
      <c r="K2695" s="13">
        <v>12</v>
      </c>
      <c r="L2695" s="13">
        <v>0</v>
      </c>
      <c r="M2695" s="13">
        <v>0</v>
      </c>
      <c r="N2695" s="13">
        <v>0</v>
      </c>
    </row>
    <row r="2696" spans="1:14" x14ac:dyDescent="0.15">
      <c r="A2696" t="str">
        <f t="shared" si="44"/>
        <v>202002_40_4562342690081</v>
      </c>
      <c r="B2696" s="13">
        <v>202002</v>
      </c>
      <c r="C2696" s="13">
        <v>40</v>
      </c>
      <c r="D2696" s="13" t="s">
        <v>139</v>
      </c>
      <c r="E2696" s="14">
        <v>4562342690081</v>
      </c>
      <c r="F2696" s="13">
        <v>0</v>
      </c>
      <c r="G2696" s="13">
        <v>0</v>
      </c>
      <c r="H2696" s="13" t="s">
        <v>25</v>
      </c>
      <c r="I2696" s="13" t="s">
        <v>19</v>
      </c>
      <c r="J2696" s="13" t="s">
        <v>329</v>
      </c>
      <c r="K2696" s="13">
        <v>5</v>
      </c>
      <c r="L2696" s="13">
        <v>0</v>
      </c>
      <c r="M2696" s="13">
        <v>0</v>
      </c>
      <c r="N2696" s="13">
        <v>0</v>
      </c>
    </row>
    <row r="2697" spans="1:14" x14ac:dyDescent="0.15">
      <c r="A2697" t="str">
        <f t="shared" si="44"/>
        <v>202002_68_4562342690029</v>
      </c>
      <c r="B2697" s="13">
        <v>202002</v>
      </c>
      <c r="C2697" s="13">
        <v>68</v>
      </c>
      <c r="D2697" s="13" t="s">
        <v>141</v>
      </c>
      <c r="E2697" s="14">
        <v>4562342690029</v>
      </c>
      <c r="F2697" s="13">
        <v>0</v>
      </c>
      <c r="G2697" s="13">
        <v>0</v>
      </c>
      <c r="H2697" s="13" t="s">
        <v>18</v>
      </c>
      <c r="I2697" s="13" t="s">
        <v>19</v>
      </c>
      <c r="J2697" s="13" t="s">
        <v>329</v>
      </c>
      <c r="K2697" s="13">
        <v>22</v>
      </c>
      <c r="L2697" s="13">
        <v>0</v>
      </c>
      <c r="M2697" s="13">
        <v>0</v>
      </c>
      <c r="N2697" s="13">
        <v>0</v>
      </c>
    </row>
    <row r="2698" spans="1:14" x14ac:dyDescent="0.15">
      <c r="A2698" t="str">
        <f t="shared" si="44"/>
        <v>202002_68_4562342690036</v>
      </c>
      <c r="B2698" s="13">
        <v>202002</v>
      </c>
      <c r="C2698" s="13">
        <v>68</v>
      </c>
      <c r="D2698" s="13" t="s">
        <v>141</v>
      </c>
      <c r="E2698" s="14">
        <v>4562342690036</v>
      </c>
      <c r="F2698" s="13">
        <v>0</v>
      </c>
      <c r="G2698" s="13">
        <v>0</v>
      </c>
      <c r="H2698" s="13" t="s">
        <v>20</v>
      </c>
      <c r="I2698" s="13" t="s">
        <v>19</v>
      </c>
      <c r="J2698" s="13" t="s">
        <v>329</v>
      </c>
      <c r="K2698" s="13">
        <v>13</v>
      </c>
      <c r="L2698" s="13">
        <v>2</v>
      </c>
      <c r="M2698" s="13">
        <v>0</v>
      </c>
      <c r="N2698" s="13">
        <v>0</v>
      </c>
    </row>
    <row r="2699" spans="1:14" x14ac:dyDescent="0.15">
      <c r="A2699" t="str">
        <f t="shared" si="44"/>
        <v>202002_68_4562342690050</v>
      </c>
      <c r="B2699" s="13">
        <v>202002</v>
      </c>
      <c r="C2699" s="13">
        <v>68</v>
      </c>
      <c r="D2699" s="13" t="s">
        <v>141</v>
      </c>
      <c r="E2699" s="14">
        <v>4562342690050</v>
      </c>
      <c r="F2699" s="13">
        <v>0</v>
      </c>
      <c r="G2699" s="13">
        <v>0</v>
      </c>
      <c r="H2699" s="13" t="s">
        <v>22</v>
      </c>
      <c r="I2699" s="13" t="s">
        <v>19</v>
      </c>
      <c r="J2699" s="13" t="s">
        <v>329</v>
      </c>
      <c r="K2699" s="13">
        <v>6</v>
      </c>
      <c r="L2699" s="13">
        <v>2</v>
      </c>
      <c r="M2699" s="13">
        <v>0</v>
      </c>
      <c r="N2699" s="13">
        <v>0</v>
      </c>
    </row>
    <row r="2700" spans="1:14" x14ac:dyDescent="0.15">
      <c r="A2700" t="str">
        <f t="shared" si="44"/>
        <v>202002_68_4562342690043</v>
      </c>
      <c r="B2700" s="13">
        <v>202002</v>
      </c>
      <c r="C2700" s="13">
        <v>68</v>
      </c>
      <c r="D2700" s="13" t="s">
        <v>141</v>
      </c>
      <c r="E2700" s="14">
        <v>4562342690043</v>
      </c>
      <c r="F2700" s="13">
        <v>0</v>
      </c>
      <c r="G2700" s="13">
        <v>0</v>
      </c>
      <c r="H2700" s="13" t="s">
        <v>21</v>
      </c>
      <c r="I2700" s="13" t="s">
        <v>19</v>
      </c>
      <c r="J2700" s="13" t="s">
        <v>329</v>
      </c>
      <c r="K2700" s="13">
        <v>27</v>
      </c>
      <c r="L2700" s="13">
        <v>4</v>
      </c>
      <c r="M2700" s="13">
        <v>0</v>
      </c>
      <c r="N2700" s="13">
        <v>0</v>
      </c>
    </row>
    <row r="2701" spans="1:14" x14ac:dyDescent="0.15">
      <c r="A2701" t="str">
        <f t="shared" si="44"/>
        <v>202002_68_4562342690067</v>
      </c>
      <c r="B2701" s="13">
        <v>202002</v>
      </c>
      <c r="C2701" s="13">
        <v>68</v>
      </c>
      <c r="D2701" s="13" t="s">
        <v>141</v>
      </c>
      <c r="E2701" s="14">
        <v>4562342690067</v>
      </c>
      <c r="F2701" s="13">
        <v>0</v>
      </c>
      <c r="G2701" s="13">
        <v>0</v>
      </c>
      <c r="H2701" s="13" t="s">
        <v>23</v>
      </c>
      <c r="I2701" s="13" t="s">
        <v>19</v>
      </c>
      <c r="J2701" s="13" t="s">
        <v>329</v>
      </c>
      <c r="K2701" s="13">
        <v>39</v>
      </c>
      <c r="L2701" s="13">
        <v>0</v>
      </c>
      <c r="M2701" s="13">
        <v>0</v>
      </c>
      <c r="N2701" s="13">
        <v>0</v>
      </c>
    </row>
    <row r="2702" spans="1:14" x14ac:dyDescent="0.15">
      <c r="A2702" t="str">
        <f t="shared" si="44"/>
        <v>202002_68_4562342690074</v>
      </c>
      <c r="B2702" s="13">
        <v>202002</v>
      </c>
      <c r="C2702" s="13">
        <v>68</v>
      </c>
      <c r="D2702" s="13" t="s">
        <v>141</v>
      </c>
      <c r="E2702" s="14">
        <v>4562342690074</v>
      </c>
      <c r="F2702" s="13">
        <v>0</v>
      </c>
      <c r="G2702" s="13">
        <v>0</v>
      </c>
      <c r="H2702" s="13" t="s">
        <v>24</v>
      </c>
      <c r="I2702" s="13" t="s">
        <v>19</v>
      </c>
      <c r="J2702" s="13" t="s">
        <v>329</v>
      </c>
      <c r="K2702" s="13">
        <v>29</v>
      </c>
      <c r="L2702" s="13">
        <v>5</v>
      </c>
      <c r="M2702" s="13">
        <v>0</v>
      </c>
      <c r="N2702" s="13">
        <v>0</v>
      </c>
    </row>
    <row r="2703" spans="1:14" x14ac:dyDescent="0.15">
      <c r="A2703" t="str">
        <f t="shared" si="44"/>
        <v>202002_68_4562342690081</v>
      </c>
      <c r="B2703" s="13">
        <v>202002</v>
      </c>
      <c r="C2703" s="13">
        <v>68</v>
      </c>
      <c r="D2703" s="13" t="s">
        <v>141</v>
      </c>
      <c r="E2703" s="14">
        <v>4562342690081</v>
      </c>
      <c r="F2703" s="13">
        <v>0</v>
      </c>
      <c r="G2703" s="13">
        <v>0</v>
      </c>
      <c r="H2703" s="13" t="s">
        <v>25</v>
      </c>
      <c r="I2703" s="13" t="s">
        <v>19</v>
      </c>
      <c r="J2703" s="13" t="s">
        <v>329</v>
      </c>
      <c r="K2703" s="13">
        <v>10</v>
      </c>
      <c r="L2703" s="13">
        <v>2</v>
      </c>
      <c r="M2703" s="13">
        <v>0</v>
      </c>
      <c r="N2703" s="13">
        <v>0</v>
      </c>
    </row>
    <row r="2704" spans="1:14" x14ac:dyDescent="0.15">
      <c r="A2704" t="str">
        <f t="shared" si="44"/>
        <v>202002_72_4562342690029</v>
      </c>
      <c r="B2704" s="13">
        <v>202002</v>
      </c>
      <c r="C2704" s="13">
        <v>72</v>
      </c>
      <c r="D2704" s="13" t="s">
        <v>142</v>
      </c>
      <c r="E2704" s="14">
        <v>4562342690029</v>
      </c>
      <c r="F2704" s="13">
        <v>0</v>
      </c>
      <c r="G2704" s="13">
        <v>0</v>
      </c>
      <c r="H2704" s="13" t="s">
        <v>18</v>
      </c>
      <c r="I2704" s="13" t="s">
        <v>19</v>
      </c>
      <c r="J2704" s="13" t="s">
        <v>329</v>
      </c>
      <c r="K2704" s="13">
        <v>27</v>
      </c>
      <c r="L2704" s="13">
        <v>4</v>
      </c>
      <c r="M2704" s="13">
        <v>0</v>
      </c>
      <c r="N2704" s="13">
        <v>0</v>
      </c>
    </row>
    <row r="2705" spans="1:14" x14ac:dyDescent="0.15">
      <c r="A2705" t="str">
        <f t="shared" si="44"/>
        <v>202002_72_4562342690036</v>
      </c>
      <c r="B2705" s="13">
        <v>202002</v>
      </c>
      <c r="C2705" s="13">
        <v>72</v>
      </c>
      <c r="D2705" s="13" t="s">
        <v>142</v>
      </c>
      <c r="E2705" s="14">
        <v>4562342690036</v>
      </c>
      <c r="F2705" s="13">
        <v>0</v>
      </c>
      <c r="G2705" s="13">
        <v>0</v>
      </c>
      <c r="H2705" s="13" t="s">
        <v>20</v>
      </c>
      <c r="I2705" s="13" t="s">
        <v>19</v>
      </c>
      <c r="J2705" s="13" t="s">
        <v>329</v>
      </c>
      <c r="K2705" s="13">
        <v>13</v>
      </c>
      <c r="L2705" s="13">
        <v>0</v>
      </c>
      <c r="M2705" s="13">
        <v>0</v>
      </c>
      <c r="N2705" s="13">
        <v>0</v>
      </c>
    </row>
    <row r="2706" spans="1:14" x14ac:dyDescent="0.15">
      <c r="A2706" t="str">
        <f t="shared" si="44"/>
        <v>202002_72_4562342690050</v>
      </c>
      <c r="B2706" s="13">
        <v>202002</v>
      </c>
      <c r="C2706" s="13">
        <v>72</v>
      </c>
      <c r="D2706" s="13" t="s">
        <v>142</v>
      </c>
      <c r="E2706" s="14">
        <v>4562342690050</v>
      </c>
      <c r="F2706" s="13">
        <v>0</v>
      </c>
      <c r="G2706" s="13">
        <v>0</v>
      </c>
      <c r="H2706" s="13" t="s">
        <v>22</v>
      </c>
      <c r="I2706" s="13" t="s">
        <v>19</v>
      </c>
      <c r="J2706" s="13" t="s">
        <v>329</v>
      </c>
      <c r="K2706" s="13">
        <v>18</v>
      </c>
      <c r="L2706" s="13">
        <v>0</v>
      </c>
      <c r="M2706" s="13">
        <v>0</v>
      </c>
      <c r="N2706" s="13">
        <v>0</v>
      </c>
    </row>
    <row r="2707" spans="1:14" x14ac:dyDescent="0.15">
      <c r="A2707" t="str">
        <f t="shared" si="44"/>
        <v>202002_72_4562342690043</v>
      </c>
      <c r="B2707" s="13">
        <v>202002</v>
      </c>
      <c r="C2707" s="13">
        <v>72</v>
      </c>
      <c r="D2707" s="13" t="s">
        <v>142</v>
      </c>
      <c r="E2707" s="14">
        <v>4562342690043</v>
      </c>
      <c r="F2707" s="13">
        <v>0</v>
      </c>
      <c r="G2707" s="13">
        <v>0</v>
      </c>
      <c r="H2707" s="13" t="s">
        <v>21</v>
      </c>
      <c r="I2707" s="13" t="s">
        <v>19</v>
      </c>
      <c r="J2707" s="13" t="s">
        <v>329</v>
      </c>
      <c r="K2707" s="13">
        <v>30</v>
      </c>
      <c r="L2707" s="13">
        <v>0</v>
      </c>
      <c r="M2707" s="13">
        <v>0</v>
      </c>
      <c r="N2707" s="13">
        <v>0</v>
      </c>
    </row>
    <row r="2708" spans="1:14" x14ac:dyDescent="0.15">
      <c r="A2708" t="str">
        <f t="shared" si="44"/>
        <v>202002_72_4562342690067</v>
      </c>
      <c r="B2708" s="13">
        <v>202002</v>
      </c>
      <c r="C2708" s="13">
        <v>72</v>
      </c>
      <c r="D2708" s="13" t="s">
        <v>142</v>
      </c>
      <c r="E2708" s="14">
        <v>4562342690067</v>
      </c>
      <c r="F2708" s="13">
        <v>0</v>
      </c>
      <c r="G2708" s="13">
        <v>0</v>
      </c>
      <c r="H2708" s="13" t="s">
        <v>23</v>
      </c>
      <c r="I2708" s="13" t="s">
        <v>19</v>
      </c>
      <c r="J2708" s="13" t="s">
        <v>329</v>
      </c>
      <c r="K2708" s="13">
        <v>40</v>
      </c>
      <c r="L2708" s="13">
        <v>0</v>
      </c>
      <c r="M2708" s="13">
        <v>0</v>
      </c>
      <c r="N2708" s="13">
        <v>0</v>
      </c>
    </row>
    <row r="2709" spans="1:14" x14ac:dyDescent="0.15">
      <c r="A2709" t="str">
        <f t="shared" si="44"/>
        <v>202002_72_4562342690074</v>
      </c>
      <c r="B2709" s="13">
        <v>202002</v>
      </c>
      <c r="C2709" s="13">
        <v>72</v>
      </c>
      <c r="D2709" s="13" t="s">
        <v>142</v>
      </c>
      <c r="E2709" s="14">
        <v>4562342690074</v>
      </c>
      <c r="F2709" s="13">
        <v>0</v>
      </c>
      <c r="G2709" s="13">
        <v>0</v>
      </c>
      <c r="H2709" s="13" t="s">
        <v>24</v>
      </c>
      <c r="I2709" s="13" t="s">
        <v>19</v>
      </c>
      <c r="J2709" s="13" t="s">
        <v>329</v>
      </c>
      <c r="K2709" s="13">
        <v>38</v>
      </c>
      <c r="L2709" s="13">
        <v>2</v>
      </c>
      <c r="M2709" s="13">
        <v>0</v>
      </c>
      <c r="N2709" s="13">
        <v>0</v>
      </c>
    </row>
    <row r="2710" spans="1:14" x14ac:dyDescent="0.15">
      <c r="A2710" t="str">
        <f t="shared" si="44"/>
        <v>202002_72_4562342690081</v>
      </c>
      <c r="B2710" s="13">
        <v>202002</v>
      </c>
      <c r="C2710" s="13">
        <v>72</v>
      </c>
      <c r="D2710" s="13" t="s">
        <v>142</v>
      </c>
      <c r="E2710" s="14">
        <v>4562342690081</v>
      </c>
      <c r="F2710" s="13">
        <v>0</v>
      </c>
      <c r="G2710" s="13">
        <v>0</v>
      </c>
      <c r="H2710" s="13" t="s">
        <v>25</v>
      </c>
      <c r="I2710" s="13" t="s">
        <v>19</v>
      </c>
      <c r="J2710" s="13" t="s">
        <v>329</v>
      </c>
      <c r="K2710" s="13">
        <v>13</v>
      </c>
      <c r="L2710" s="13">
        <v>3</v>
      </c>
      <c r="M2710" s="13">
        <v>0</v>
      </c>
      <c r="N2710" s="13">
        <v>0</v>
      </c>
    </row>
    <row r="2711" spans="1:14" x14ac:dyDescent="0.15">
      <c r="A2711" t="str">
        <f t="shared" si="44"/>
        <v>202002_456_4562342690029</v>
      </c>
      <c r="B2711" s="13">
        <v>202002</v>
      </c>
      <c r="C2711" s="13">
        <v>456</v>
      </c>
      <c r="D2711" s="13" t="s">
        <v>177</v>
      </c>
      <c r="E2711" s="14">
        <v>4562342690029</v>
      </c>
      <c r="F2711" s="13">
        <v>0</v>
      </c>
      <c r="G2711" s="13">
        <v>0</v>
      </c>
      <c r="H2711" s="13" t="s">
        <v>18</v>
      </c>
      <c r="I2711" s="13" t="s">
        <v>19</v>
      </c>
      <c r="J2711" s="13" t="s">
        <v>329</v>
      </c>
      <c r="K2711" s="13">
        <v>20</v>
      </c>
      <c r="L2711" s="13">
        <v>0</v>
      </c>
      <c r="M2711" s="13">
        <v>0</v>
      </c>
      <c r="N2711" s="13">
        <v>0</v>
      </c>
    </row>
    <row r="2712" spans="1:14" x14ac:dyDescent="0.15">
      <c r="A2712" t="str">
        <f t="shared" si="44"/>
        <v>202002_456_4562342690036</v>
      </c>
      <c r="B2712" s="13">
        <v>202002</v>
      </c>
      <c r="C2712" s="13">
        <v>456</v>
      </c>
      <c r="D2712" s="13" t="s">
        <v>177</v>
      </c>
      <c r="E2712" s="14">
        <v>4562342690036</v>
      </c>
      <c r="F2712" s="13">
        <v>0</v>
      </c>
      <c r="G2712" s="13">
        <v>0</v>
      </c>
      <c r="H2712" s="13" t="s">
        <v>20</v>
      </c>
      <c r="I2712" s="13" t="s">
        <v>19</v>
      </c>
      <c r="J2712" s="13" t="s">
        <v>329</v>
      </c>
      <c r="K2712" s="13">
        <v>9</v>
      </c>
      <c r="L2712" s="13">
        <v>0</v>
      </c>
      <c r="M2712" s="13">
        <v>0</v>
      </c>
      <c r="N2712" s="13">
        <v>0</v>
      </c>
    </row>
    <row r="2713" spans="1:14" x14ac:dyDescent="0.15">
      <c r="A2713" t="str">
        <f t="shared" ref="A2713:A2776" si="45">B2713&amp;"_"&amp;C2713&amp;"_"&amp;E2713</f>
        <v>202002_456_4562342690050</v>
      </c>
      <c r="B2713" s="13">
        <v>202002</v>
      </c>
      <c r="C2713" s="13">
        <v>456</v>
      </c>
      <c r="D2713" s="13" t="s">
        <v>177</v>
      </c>
      <c r="E2713" s="14">
        <v>4562342690050</v>
      </c>
      <c r="F2713" s="13">
        <v>0</v>
      </c>
      <c r="G2713" s="13">
        <v>0</v>
      </c>
      <c r="H2713" s="13" t="s">
        <v>22</v>
      </c>
      <c r="I2713" s="13" t="s">
        <v>19</v>
      </c>
      <c r="J2713" s="13" t="s">
        <v>329</v>
      </c>
      <c r="K2713" s="13">
        <v>0</v>
      </c>
      <c r="L2713" s="13">
        <v>0</v>
      </c>
      <c r="M2713" s="13">
        <v>0</v>
      </c>
      <c r="N2713" s="13">
        <v>0</v>
      </c>
    </row>
    <row r="2714" spans="1:14" x14ac:dyDescent="0.15">
      <c r="A2714" t="str">
        <f t="shared" si="45"/>
        <v>202002_456_4562342690043</v>
      </c>
      <c r="B2714" s="13">
        <v>202002</v>
      </c>
      <c r="C2714" s="13">
        <v>456</v>
      </c>
      <c r="D2714" s="13" t="s">
        <v>177</v>
      </c>
      <c r="E2714" s="14">
        <v>4562342690043</v>
      </c>
      <c r="F2714" s="13">
        <v>0</v>
      </c>
      <c r="G2714" s="13">
        <v>0</v>
      </c>
      <c r="H2714" s="13" t="s">
        <v>21</v>
      </c>
      <c r="I2714" s="13" t="s">
        <v>19</v>
      </c>
      <c r="J2714" s="13" t="s">
        <v>329</v>
      </c>
      <c r="K2714" s="13">
        <v>22</v>
      </c>
      <c r="L2714" s="13">
        <v>2</v>
      </c>
      <c r="M2714" s="13">
        <v>0</v>
      </c>
      <c r="N2714" s="13">
        <v>0</v>
      </c>
    </row>
    <row r="2715" spans="1:14" x14ac:dyDescent="0.15">
      <c r="A2715" t="str">
        <f t="shared" si="45"/>
        <v>202002_456_4562342690067</v>
      </c>
      <c r="B2715" s="13">
        <v>202002</v>
      </c>
      <c r="C2715" s="13">
        <v>456</v>
      </c>
      <c r="D2715" s="13" t="s">
        <v>177</v>
      </c>
      <c r="E2715" s="14">
        <v>4562342690067</v>
      </c>
      <c r="F2715" s="13">
        <v>0</v>
      </c>
      <c r="G2715" s="13">
        <v>0</v>
      </c>
      <c r="H2715" s="13" t="s">
        <v>23</v>
      </c>
      <c r="I2715" s="13" t="s">
        <v>19</v>
      </c>
      <c r="J2715" s="13" t="s">
        <v>329</v>
      </c>
      <c r="K2715" s="13">
        <v>28</v>
      </c>
      <c r="L2715" s="13">
        <v>0</v>
      </c>
      <c r="M2715" s="13">
        <v>0</v>
      </c>
      <c r="N2715" s="13">
        <v>0</v>
      </c>
    </row>
    <row r="2716" spans="1:14" x14ac:dyDescent="0.15">
      <c r="A2716" t="str">
        <f t="shared" si="45"/>
        <v>202002_456_4562342690074</v>
      </c>
      <c r="B2716" s="13">
        <v>202002</v>
      </c>
      <c r="C2716" s="13">
        <v>456</v>
      </c>
      <c r="D2716" s="13" t="s">
        <v>177</v>
      </c>
      <c r="E2716" s="14">
        <v>4562342690074</v>
      </c>
      <c r="F2716" s="13">
        <v>0</v>
      </c>
      <c r="G2716" s="13">
        <v>0</v>
      </c>
      <c r="H2716" s="13" t="s">
        <v>24</v>
      </c>
      <c r="I2716" s="13" t="s">
        <v>19</v>
      </c>
      <c r="J2716" s="13" t="s">
        <v>329</v>
      </c>
      <c r="K2716" s="13">
        <v>24</v>
      </c>
      <c r="L2716" s="13">
        <v>0</v>
      </c>
      <c r="M2716" s="13">
        <v>0</v>
      </c>
      <c r="N2716" s="13">
        <v>0</v>
      </c>
    </row>
    <row r="2717" spans="1:14" x14ac:dyDescent="0.15">
      <c r="A2717" t="str">
        <f t="shared" si="45"/>
        <v>202002_456_4562342690081</v>
      </c>
      <c r="B2717" s="13">
        <v>202002</v>
      </c>
      <c r="C2717" s="13">
        <v>456</v>
      </c>
      <c r="D2717" s="13" t="s">
        <v>177</v>
      </c>
      <c r="E2717" s="14">
        <v>4562342690081</v>
      </c>
      <c r="F2717" s="13">
        <v>0</v>
      </c>
      <c r="G2717" s="13">
        <v>0</v>
      </c>
      <c r="H2717" s="13" t="s">
        <v>25</v>
      </c>
      <c r="I2717" s="13" t="s">
        <v>19</v>
      </c>
      <c r="J2717" s="13" t="s">
        <v>329</v>
      </c>
      <c r="K2717" s="13">
        <v>9</v>
      </c>
      <c r="L2717" s="13">
        <v>0</v>
      </c>
      <c r="M2717" s="13">
        <v>0</v>
      </c>
      <c r="N2717" s="13">
        <v>0</v>
      </c>
    </row>
    <row r="2718" spans="1:14" x14ac:dyDescent="0.15">
      <c r="A2718" t="str">
        <f t="shared" si="45"/>
        <v>202002_319_4562342690029</v>
      </c>
      <c r="B2718" s="13">
        <v>202002</v>
      </c>
      <c r="C2718" s="13">
        <v>319</v>
      </c>
      <c r="D2718" s="13" t="s">
        <v>161</v>
      </c>
      <c r="E2718" s="14">
        <v>4562342690029</v>
      </c>
      <c r="F2718" s="13">
        <v>0</v>
      </c>
      <c r="G2718" s="13">
        <v>0</v>
      </c>
      <c r="H2718" s="13" t="s">
        <v>18</v>
      </c>
      <c r="I2718" s="13" t="s">
        <v>19</v>
      </c>
      <c r="J2718" s="13" t="s">
        <v>329</v>
      </c>
      <c r="K2718" s="13">
        <v>32</v>
      </c>
      <c r="L2718" s="13">
        <v>6</v>
      </c>
      <c r="M2718" s="13">
        <v>0</v>
      </c>
      <c r="N2718" s="13">
        <v>0</v>
      </c>
    </row>
    <row r="2719" spans="1:14" x14ac:dyDescent="0.15">
      <c r="A2719" t="str">
        <f t="shared" si="45"/>
        <v>202002_319_4562342690036</v>
      </c>
      <c r="B2719" s="13">
        <v>202002</v>
      </c>
      <c r="C2719" s="13">
        <v>319</v>
      </c>
      <c r="D2719" s="13" t="s">
        <v>161</v>
      </c>
      <c r="E2719" s="14">
        <v>4562342690036</v>
      </c>
      <c r="F2719" s="13">
        <v>0</v>
      </c>
      <c r="G2719" s="13">
        <v>0</v>
      </c>
      <c r="H2719" s="13" t="s">
        <v>20</v>
      </c>
      <c r="I2719" s="13" t="s">
        <v>19</v>
      </c>
      <c r="J2719" s="13" t="s">
        <v>329</v>
      </c>
      <c r="K2719" s="13">
        <v>18</v>
      </c>
      <c r="L2719" s="13">
        <v>2</v>
      </c>
      <c r="M2719" s="13">
        <v>0</v>
      </c>
      <c r="N2719" s="13">
        <v>0</v>
      </c>
    </row>
    <row r="2720" spans="1:14" x14ac:dyDescent="0.15">
      <c r="A2720" t="str">
        <f t="shared" si="45"/>
        <v>202002_319_4562342690050</v>
      </c>
      <c r="B2720" s="13">
        <v>202002</v>
      </c>
      <c r="C2720" s="13">
        <v>319</v>
      </c>
      <c r="D2720" s="13" t="s">
        <v>161</v>
      </c>
      <c r="E2720" s="14">
        <v>4562342690050</v>
      </c>
      <c r="F2720" s="13">
        <v>0</v>
      </c>
      <c r="G2720" s="13">
        <v>0</v>
      </c>
      <c r="H2720" s="13" t="s">
        <v>22</v>
      </c>
      <c r="I2720" s="13" t="s">
        <v>19</v>
      </c>
      <c r="J2720" s="13" t="s">
        <v>329</v>
      </c>
      <c r="K2720" s="13">
        <v>8</v>
      </c>
      <c r="L2720" s="13">
        <v>3</v>
      </c>
      <c r="M2720" s="13">
        <v>0</v>
      </c>
      <c r="N2720" s="13">
        <v>0</v>
      </c>
    </row>
    <row r="2721" spans="1:14" x14ac:dyDescent="0.15">
      <c r="A2721" t="str">
        <f t="shared" si="45"/>
        <v>202002_319_4562342690043</v>
      </c>
      <c r="B2721" s="13">
        <v>202002</v>
      </c>
      <c r="C2721" s="13">
        <v>319</v>
      </c>
      <c r="D2721" s="13" t="s">
        <v>161</v>
      </c>
      <c r="E2721" s="14">
        <v>4562342690043</v>
      </c>
      <c r="F2721" s="13">
        <v>0</v>
      </c>
      <c r="G2721" s="13">
        <v>0</v>
      </c>
      <c r="H2721" s="13" t="s">
        <v>21</v>
      </c>
      <c r="I2721" s="13" t="s">
        <v>19</v>
      </c>
      <c r="J2721" s="13" t="s">
        <v>329</v>
      </c>
      <c r="K2721" s="13">
        <v>34</v>
      </c>
      <c r="L2721" s="13">
        <v>11</v>
      </c>
      <c r="M2721" s="13">
        <v>0</v>
      </c>
      <c r="N2721" s="13">
        <v>0</v>
      </c>
    </row>
    <row r="2722" spans="1:14" x14ac:dyDescent="0.15">
      <c r="A2722" t="str">
        <f t="shared" si="45"/>
        <v>202002_319_4562342690067</v>
      </c>
      <c r="B2722" s="13">
        <v>202002</v>
      </c>
      <c r="C2722" s="13">
        <v>319</v>
      </c>
      <c r="D2722" s="13" t="s">
        <v>161</v>
      </c>
      <c r="E2722" s="14">
        <v>4562342690067</v>
      </c>
      <c r="F2722" s="13">
        <v>0</v>
      </c>
      <c r="G2722" s="13">
        <v>0</v>
      </c>
      <c r="H2722" s="13" t="s">
        <v>23</v>
      </c>
      <c r="I2722" s="13" t="s">
        <v>19</v>
      </c>
      <c r="J2722" s="13" t="s">
        <v>329</v>
      </c>
      <c r="K2722" s="13">
        <v>46</v>
      </c>
      <c r="L2722" s="13">
        <v>2</v>
      </c>
      <c r="M2722" s="13">
        <v>0</v>
      </c>
      <c r="N2722" s="13">
        <v>0</v>
      </c>
    </row>
    <row r="2723" spans="1:14" x14ac:dyDescent="0.15">
      <c r="A2723" t="str">
        <f t="shared" si="45"/>
        <v>202002_319_4562342690074</v>
      </c>
      <c r="B2723" s="13">
        <v>202002</v>
      </c>
      <c r="C2723" s="13">
        <v>319</v>
      </c>
      <c r="D2723" s="13" t="s">
        <v>161</v>
      </c>
      <c r="E2723" s="14">
        <v>4562342690074</v>
      </c>
      <c r="F2723" s="13">
        <v>0</v>
      </c>
      <c r="G2723" s="13">
        <v>0</v>
      </c>
      <c r="H2723" s="13" t="s">
        <v>24</v>
      </c>
      <c r="I2723" s="13" t="s">
        <v>19</v>
      </c>
      <c r="J2723" s="13" t="s">
        <v>329</v>
      </c>
      <c r="K2723" s="13">
        <v>25</v>
      </c>
      <c r="L2723" s="13">
        <v>8</v>
      </c>
      <c r="M2723" s="13">
        <v>0</v>
      </c>
      <c r="N2723" s="13">
        <v>0</v>
      </c>
    </row>
    <row r="2724" spans="1:14" x14ac:dyDescent="0.15">
      <c r="A2724" t="str">
        <f t="shared" si="45"/>
        <v>202002_319_4562342690081</v>
      </c>
      <c r="B2724" s="13">
        <v>202002</v>
      </c>
      <c r="C2724" s="13">
        <v>319</v>
      </c>
      <c r="D2724" s="13" t="s">
        <v>161</v>
      </c>
      <c r="E2724" s="14">
        <v>4562342690081</v>
      </c>
      <c r="F2724" s="13">
        <v>0</v>
      </c>
      <c r="G2724" s="13">
        <v>0</v>
      </c>
      <c r="H2724" s="13" t="s">
        <v>25</v>
      </c>
      <c r="I2724" s="13" t="s">
        <v>19</v>
      </c>
      <c r="J2724" s="13" t="s">
        <v>329</v>
      </c>
      <c r="K2724" s="13">
        <v>9</v>
      </c>
      <c r="L2724" s="13">
        <v>0</v>
      </c>
      <c r="M2724" s="13">
        <v>0</v>
      </c>
      <c r="N2724" s="13">
        <v>0</v>
      </c>
    </row>
    <row r="2725" spans="1:14" x14ac:dyDescent="0.15">
      <c r="A2725" t="str">
        <f t="shared" si="45"/>
        <v>202002_94_4562342690029</v>
      </c>
      <c r="B2725" s="13">
        <v>202002</v>
      </c>
      <c r="C2725" s="13">
        <v>94</v>
      </c>
      <c r="D2725" s="13" t="s">
        <v>145</v>
      </c>
      <c r="E2725" s="14">
        <v>4562342690029</v>
      </c>
      <c r="F2725" s="13">
        <v>0</v>
      </c>
      <c r="G2725" s="13">
        <v>0</v>
      </c>
      <c r="H2725" s="13" t="s">
        <v>18</v>
      </c>
      <c r="I2725" s="13" t="s">
        <v>19</v>
      </c>
      <c r="J2725" s="13" t="s">
        <v>329</v>
      </c>
      <c r="K2725" s="13">
        <v>20</v>
      </c>
      <c r="L2725" s="13">
        <v>0</v>
      </c>
      <c r="M2725" s="13">
        <v>0</v>
      </c>
      <c r="N2725" s="13">
        <v>0</v>
      </c>
    </row>
    <row r="2726" spans="1:14" x14ac:dyDescent="0.15">
      <c r="A2726" t="str">
        <f t="shared" si="45"/>
        <v>202002_94_4562342690036</v>
      </c>
      <c r="B2726" s="13">
        <v>202002</v>
      </c>
      <c r="C2726" s="13">
        <v>94</v>
      </c>
      <c r="D2726" s="13" t="s">
        <v>145</v>
      </c>
      <c r="E2726" s="14">
        <v>4562342690036</v>
      </c>
      <c r="F2726" s="13">
        <v>0</v>
      </c>
      <c r="G2726" s="13">
        <v>0</v>
      </c>
      <c r="H2726" s="13" t="s">
        <v>20</v>
      </c>
      <c r="I2726" s="13" t="s">
        <v>19</v>
      </c>
      <c r="J2726" s="13" t="s">
        <v>329</v>
      </c>
      <c r="K2726" s="13">
        <v>6</v>
      </c>
      <c r="L2726" s="13">
        <v>2</v>
      </c>
      <c r="M2726" s="13">
        <v>0</v>
      </c>
      <c r="N2726" s="13">
        <v>0</v>
      </c>
    </row>
    <row r="2727" spans="1:14" x14ac:dyDescent="0.15">
      <c r="A2727" t="str">
        <f t="shared" si="45"/>
        <v>202002_94_4562342690050</v>
      </c>
      <c r="B2727" s="13">
        <v>202002</v>
      </c>
      <c r="C2727" s="13">
        <v>94</v>
      </c>
      <c r="D2727" s="13" t="s">
        <v>145</v>
      </c>
      <c r="E2727" s="14">
        <v>4562342690050</v>
      </c>
      <c r="F2727" s="13">
        <v>0</v>
      </c>
      <c r="G2727" s="13">
        <v>0</v>
      </c>
      <c r="H2727" s="13" t="s">
        <v>22</v>
      </c>
      <c r="I2727" s="13" t="s">
        <v>19</v>
      </c>
      <c r="J2727" s="13" t="s">
        <v>329</v>
      </c>
      <c r="K2727" s="13">
        <v>7</v>
      </c>
      <c r="L2727" s="13">
        <v>1</v>
      </c>
      <c r="M2727" s="13">
        <v>0</v>
      </c>
      <c r="N2727" s="13">
        <v>0</v>
      </c>
    </row>
    <row r="2728" spans="1:14" x14ac:dyDescent="0.15">
      <c r="A2728" t="str">
        <f t="shared" si="45"/>
        <v>202002_94_4562342690043</v>
      </c>
      <c r="B2728" s="13">
        <v>202002</v>
      </c>
      <c r="C2728" s="13">
        <v>94</v>
      </c>
      <c r="D2728" s="13" t="s">
        <v>145</v>
      </c>
      <c r="E2728" s="14">
        <v>4562342690043</v>
      </c>
      <c r="F2728" s="13">
        <v>0</v>
      </c>
      <c r="G2728" s="13">
        <v>0</v>
      </c>
      <c r="H2728" s="13" t="s">
        <v>21</v>
      </c>
      <c r="I2728" s="13" t="s">
        <v>19</v>
      </c>
      <c r="J2728" s="13" t="s">
        <v>329</v>
      </c>
      <c r="K2728" s="13">
        <v>16</v>
      </c>
      <c r="L2728" s="13">
        <v>2</v>
      </c>
      <c r="M2728" s="13">
        <v>0</v>
      </c>
      <c r="N2728" s="13">
        <v>0</v>
      </c>
    </row>
    <row r="2729" spans="1:14" x14ac:dyDescent="0.15">
      <c r="A2729" t="str">
        <f t="shared" si="45"/>
        <v>202002_94_4562342690067</v>
      </c>
      <c r="B2729" s="13">
        <v>202002</v>
      </c>
      <c r="C2729" s="13">
        <v>94</v>
      </c>
      <c r="D2729" s="13" t="s">
        <v>145</v>
      </c>
      <c r="E2729" s="14">
        <v>4562342690067</v>
      </c>
      <c r="F2729" s="13">
        <v>0</v>
      </c>
      <c r="G2729" s="13">
        <v>0</v>
      </c>
      <c r="H2729" s="13" t="s">
        <v>23</v>
      </c>
      <c r="I2729" s="13" t="s">
        <v>19</v>
      </c>
      <c r="J2729" s="13" t="s">
        <v>329</v>
      </c>
      <c r="K2729" s="13">
        <v>30</v>
      </c>
      <c r="L2729" s="13">
        <v>3</v>
      </c>
      <c r="M2729" s="13">
        <v>0</v>
      </c>
      <c r="N2729" s="13">
        <v>0</v>
      </c>
    </row>
    <row r="2730" spans="1:14" x14ac:dyDescent="0.15">
      <c r="A2730" t="str">
        <f t="shared" si="45"/>
        <v>202002_94_4562342690074</v>
      </c>
      <c r="B2730" s="13">
        <v>202002</v>
      </c>
      <c r="C2730" s="13">
        <v>94</v>
      </c>
      <c r="D2730" s="13" t="s">
        <v>145</v>
      </c>
      <c r="E2730" s="14">
        <v>4562342690074</v>
      </c>
      <c r="F2730" s="13">
        <v>0</v>
      </c>
      <c r="G2730" s="13">
        <v>0</v>
      </c>
      <c r="H2730" s="13" t="s">
        <v>24</v>
      </c>
      <c r="I2730" s="13" t="s">
        <v>19</v>
      </c>
      <c r="J2730" s="13" t="s">
        <v>329</v>
      </c>
      <c r="K2730" s="13">
        <v>11</v>
      </c>
      <c r="L2730" s="13">
        <v>0</v>
      </c>
      <c r="M2730" s="13">
        <v>0</v>
      </c>
      <c r="N2730" s="13">
        <v>0</v>
      </c>
    </row>
    <row r="2731" spans="1:14" x14ac:dyDescent="0.15">
      <c r="A2731" t="str">
        <f t="shared" si="45"/>
        <v>202002_94_4562342690081</v>
      </c>
      <c r="B2731" s="13">
        <v>202002</v>
      </c>
      <c r="C2731" s="13">
        <v>94</v>
      </c>
      <c r="D2731" s="13" t="s">
        <v>145</v>
      </c>
      <c r="E2731" s="14">
        <v>4562342690081</v>
      </c>
      <c r="F2731" s="13">
        <v>0</v>
      </c>
      <c r="G2731" s="13">
        <v>0</v>
      </c>
      <c r="H2731" s="13" t="s">
        <v>25</v>
      </c>
      <c r="I2731" s="13" t="s">
        <v>19</v>
      </c>
      <c r="J2731" s="13" t="s">
        <v>329</v>
      </c>
      <c r="K2731" s="13">
        <v>8</v>
      </c>
      <c r="L2731" s="13">
        <v>0</v>
      </c>
      <c r="M2731" s="13">
        <v>0</v>
      </c>
      <c r="N2731" s="13">
        <v>0</v>
      </c>
    </row>
    <row r="2732" spans="1:14" x14ac:dyDescent="0.15">
      <c r="A2732" t="str">
        <f t="shared" si="45"/>
        <v>202002_250_4562342690029</v>
      </c>
      <c r="B2732" s="13">
        <v>202002</v>
      </c>
      <c r="C2732" s="13">
        <v>250</v>
      </c>
      <c r="D2732" s="13" t="s">
        <v>157</v>
      </c>
      <c r="E2732" s="14">
        <v>4562342690029</v>
      </c>
      <c r="F2732" s="13">
        <v>0</v>
      </c>
      <c r="G2732" s="13">
        <v>0</v>
      </c>
      <c r="H2732" s="13" t="s">
        <v>18</v>
      </c>
      <c r="I2732" s="13" t="s">
        <v>19</v>
      </c>
      <c r="J2732" s="13" t="s">
        <v>329</v>
      </c>
      <c r="K2732" s="13">
        <v>17</v>
      </c>
      <c r="L2732" s="13">
        <v>0</v>
      </c>
      <c r="M2732" s="13">
        <v>0</v>
      </c>
      <c r="N2732" s="13">
        <v>0</v>
      </c>
    </row>
    <row r="2733" spans="1:14" x14ac:dyDescent="0.15">
      <c r="A2733" t="str">
        <f t="shared" si="45"/>
        <v>202002_250_4562342690036</v>
      </c>
      <c r="B2733" s="13">
        <v>202002</v>
      </c>
      <c r="C2733" s="13">
        <v>250</v>
      </c>
      <c r="D2733" s="13" t="s">
        <v>157</v>
      </c>
      <c r="E2733" s="14">
        <v>4562342690036</v>
      </c>
      <c r="F2733" s="13">
        <v>0</v>
      </c>
      <c r="G2733" s="13">
        <v>0</v>
      </c>
      <c r="H2733" s="13" t="s">
        <v>20</v>
      </c>
      <c r="I2733" s="13" t="s">
        <v>19</v>
      </c>
      <c r="J2733" s="13" t="s">
        <v>329</v>
      </c>
      <c r="K2733" s="13">
        <v>8</v>
      </c>
      <c r="L2733" s="13">
        <v>0</v>
      </c>
      <c r="M2733" s="13">
        <v>0</v>
      </c>
      <c r="N2733" s="13">
        <v>0</v>
      </c>
    </row>
    <row r="2734" spans="1:14" x14ac:dyDescent="0.15">
      <c r="A2734" t="str">
        <f t="shared" si="45"/>
        <v>202002_250_4562342690050</v>
      </c>
      <c r="B2734" s="13">
        <v>202002</v>
      </c>
      <c r="C2734" s="13">
        <v>250</v>
      </c>
      <c r="D2734" s="13" t="s">
        <v>157</v>
      </c>
      <c r="E2734" s="14">
        <v>4562342690050</v>
      </c>
      <c r="F2734" s="13">
        <v>0</v>
      </c>
      <c r="G2734" s="13">
        <v>0</v>
      </c>
      <c r="H2734" s="13" t="s">
        <v>22</v>
      </c>
      <c r="I2734" s="13" t="s">
        <v>19</v>
      </c>
      <c r="J2734" s="13" t="s">
        <v>329</v>
      </c>
      <c r="K2734" s="13">
        <v>5</v>
      </c>
      <c r="L2734" s="13">
        <v>0</v>
      </c>
      <c r="M2734" s="13">
        <v>0</v>
      </c>
      <c r="N2734" s="13">
        <v>0</v>
      </c>
    </row>
    <row r="2735" spans="1:14" x14ac:dyDescent="0.15">
      <c r="A2735" t="str">
        <f t="shared" si="45"/>
        <v>202002_250_4562342690043</v>
      </c>
      <c r="B2735" s="13">
        <v>202002</v>
      </c>
      <c r="C2735" s="13">
        <v>250</v>
      </c>
      <c r="D2735" s="13" t="s">
        <v>157</v>
      </c>
      <c r="E2735" s="14">
        <v>4562342690043</v>
      </c>
      <c r="F2735" s="13">
        <v>0</v>
      </c>
      <c r="G2735" s="13">
        <v>0</v>
      </c>
      <c r="H2735" s="13" t="s">
        <v>21</v>
      </c>
      <c r="I2735" s="13" t="s">
        <v>19</v>
      </c>
      <c r="J2735" s="13" t="s">
        <v>329</v>
      </c>
      <c r="K2735" s="13">
        <v>13</v>
      </c>
      <c r="L2735" s="13">
        <v>1</v>
      </c>
      <c r="M2735" s="13">
        <v>0</v>
      </c>
      <c r="N2735" s="13">
        <v>0</v>
      </c>
    </row>
    <row r="2736" spans="1:14" x14ac:dyDescent="0.15">
      <c r="A2736" t="str">
        <f t="shared" si="45"/>
        <v>202002_250_4562342690067</v>
      </c>
      <c r="B2736" s="13">
        <v>202002</v>
      </c>
      <c r="C2736" s="13">
        <v>250</v>
      </c>
      <c r="D2736" s="13" t="s">
        <v>157</v>
      </c>
      <c r="E2736" s="14">
        <v>4562342690067</v>
      </c>
      <c r="F2736" s="13">
        <v>0</v>
      </c>
      <c r="G2736" s="13">
        <v>0</v>
      </c>
      <c r="H2736" s="13" t="s">
        <v>23</v>
      </c>
      <c r="I2736" s="13" t="s">
        <v>19</v>
      </c>
      <c r="J2736" s="13" t="s">
        <v>329</v>
      </c>
      <c r="K2736" s="13">
        <v>23</v>
      </c>
      <c r="L2736" s="13">
        <v>1</v>
      </c>
      <c r="M2736" s="13">
        <v>0</v>
      </c>
      <c r="N2736" s="13">
        <v>0</v>
      </c>
    </row>
    <row r="2737" spans="1:14" x14ac:dyDescent="0.15">
      <c r="A2737" t="str">
        <f t="shared" si="45"/>
        <v>202002_250_4562342690074</v>
      </c>
      <c r="B2737" s="13">
        <v>202002</v>
      </c>
      <c r="C2737" s="13">
        <v>250</v>
      </c>
      <c r="D2737" s="13" t="s">
        <v>157</v>
      </c>
      <c r="E2737" s="14">
        <v>4562342690074</v>
      </c>
      <c r="F2737" s="13">
        <v>0</v>
      </c>
      <c r="G2737" s="13">
        <v>0</v>
      </c>
      <c r="H2737" s="13" t="s">
        <v>24</v>
      </c>
      <c r="I2737" s="13" t="s">
        <v>19</v>
      </c>
      <c r="J2737" s="13" t="s">
        <v>329</v>
      </c>
      <c r="K2737" s="13">
        <v>26</v>
      </c>
      <c r="L2737" s="13">
        <v>2</v>
      </c>
      <c r="M2737" s="13">
        <v>0</v>
      </c>
      <c r="N2737" s="13">
        <v>0</v>
      </c>
    </row>
    <row r="2738" spans="1:14" x14ac:dyDescent="0.15">
      <c r="A2738" t="str">
        <f t="shared" si="45"/>
        <v>202002_250_4562342690081</v>
      </c>
      <c r="B2738" s="13">
        <v>202002</v>
      </c>
      <c r="C2738" s="13">
        <v>250</v>
      </c>
      <c r="D2738" s="13" t="s">
        <v>157</v>
      </c>
      <c r="E2738" s="14">
        <v>4562342690081</v>
      </c>
      <c r="F2738" s="13">
        <v>0</v>
      </c>
      <c r="G2738" s="13">
        <v>0</v>
      </c>
      <c r="H2738" s="13" t="s">
        <v>25</v>
      </c>
      <c r="I2738" s="13" t="s">
        <v>19</v>
      </c>
      <c r="J2738" s="13" t="s">
        <v>329</v>
      </c>
      <c r="K2738" s="13">
        <v>10</v>
      </c>
      <c r="L2738" s="13">
        <v>1</v>
      </c>
      <c r="M2738" s="13">
        <v>0</v>
      </c>
      <c r="N2738" s="13">
        <v>0</v>
      </c>
    </row>
    <row r="2739" spans="1:14" x14ac:dyDescent="0.15">
      <c r="A2739" t="str">
        <f t="shared" si="45"/>
        <v>202002_340_4562342690029</v>
      </c>
      <c r="B2739" s="13">
        <v>202002</v>
      </c>
      <c r="C2739" s="13">
        <v>340</v>
      </c>
      <c r="D2739" s="13" t="s">
        <v>164</v>
      </c>
      <c r="E2739" s="14">
        <v>4562342690029</v>
      </c>
      <c r="F2739" s="13">
        <v>0</v>
      </c>
      <c r="G2739" s="13">
        <v>0</v>
      </c>
      <c r="H2739" s="13" t="s">
        <v>18</v>
      </c>
      <c r="I2739" s="13" t="s">
        <v>19</v>
      </c>
      <c r="J2739" s="13" t="s">
        <v>329</v>
      </c>
      <c r="K2739" s="13">
        <v>22</v>
      </c>
      <c r="L2739" s="13">
        <v>2</v>
      </c>
      <c r="M2739" s="13">
        <v>0</v>
      </c>
      <c r="N2739" s="13">
        <v>0</v>
      </c>
    </row>
    <row r="2740" spans="1:14" x14ac:dyDescent="0.15">
      <c r="A2740" t="str">
        <f t="shared" si="45"/>
        <v>202002_340_4562342690036</v>
      </c>
      <c r="B2740" s="13">
        <v>202002</v>
      </c>
      <c r="C2740" s="13">
        <v>340</v>
      </c>
      <c r="D2740" s="13" t="s">
        <v>164</v>
      </c>
      <c r="E2740" s="14">
        <v>4562342690036</v>
      </c>
      <c r="F2740" s="13">
        <v>0</v>
      </c>
      <c r="G2740" s="13">
        <v>0</v>
      </c>
      <c r="H2740" s="13" t="s">
        <v>20</v>
      </c>
      <c r="I2740" s="13" t="s">
        <v>19</v>
      </c>
      <c r="J2740" s="13" t="s">
        <v>329</v>
      </c>
      <c r="K2740" s="13">
        <v>13</v>
      </c>
      <c r="L2740" s="13">
        <v>1</v>
      </c>
      <c r="M2740" s="13">
        <v>0</v>
      </c>
      <c r="N2740" s="13">
        <v>0</v>
      </c>
    </row>
    <row r="2741" spans="1:14" x14ac:dyDescent="0.15">
      <c r="A2741" t="str">
        <f t="shared" si="45"/>
        <v>202002_340_4562342690050</v>
      </c>
      <c r="B2741" s="13">
        <v>202002</v>
      </c>
      <c r="C2741" s="13">
        <v>340</v>
      </c>
      <c r="D2741" s="13" t="s">
        <v>164</v>
      </c>
      <c r="E2741" s="14">
        <v>4562342690050</v>
      </c>
      <c r="F2741" s="13">
        <v>0</v>
      </c>
      <c r="G2741" s="13">
        <v>0</v>
      </c>
      <c r="H2741" s="13" t="s">
        <v>22</v>
      </c>
      <c r="I2741" s="13" t="s">
        <v>19</v>
      </c>
      <c r="J2741" s="13" t="s">
        <v>329</v>
      </c>
      <c r="K2741" s="13">
        <v>7</v>
      </c>
      <c r="L2741" s="13">
        <v>0</v>
      </c>
      <c r="M2741" s="13">
        <v>0</v>
      </c>
      <c r="N2741" s="13">
        <v>0</v>
      </c>
    </row>
    <row r="2742" spans="1:14" x14ac:dyDescent="0.15">
      <c r="A2742" t="str">
        <f t="shared" si="45"/>
        <v>202002_340_4562342690043</v>
      </c>
      <c r="B2742" s="13">
        <v>202002</v>
      </c>
      <c r="C2742" s="13">
        <v>340</v>
      </c>
      <c r="D2742" s="13" t="s">
        <v>164</v>
      </c>
      <c r="E2742" s="14">
        <v>4562342690043</v>
      </c>
      <c r="F2742" s="13">
        <v>0</v>
      </c>
      <c r="G2742" s="13">
        <v>0</v>
      </c>
      <c r="H2742" s="13" t="s">
        <v>21</v>
      </c>
      <c r="I2742" s="13" t="s">
        <v>19</v>
      </c>
      <c r="J2742" s="13" t="s">
        <v>329</v>
      </c>
      <c r="K2742" s="13">
        <v>18</v>
      </c>
      <c r="L2742" s="13">
        <v>3</v>
      </c>
      <c r="M2742" s="13">
        <v>0</v>
      </c>
      <c r="N2742" s="13">
        <v>0</v>
      </c>
    </row>
    <row r="2743" spans="1:14" x14ac:dyDescent="0.15">
      <c r="A2743" t="str">
        <f t="shared" si="45"/>
        <v>202002_340_4562342690067</v>
      </c>
      <c r="B2743" s="13">
        <v>202002</v>
      </c>
      <c r="C2743" s="13">
        <v>340</v>
      </c>
      <c r="D2743" s="13" t="s">
        <v>164</v>
      </c>
      <c r="E2743" s="14">
        <v>4562342690067</v>
      </c>
      <c r="F2743" s="13">
        <v>0</v>
      </c>
      <c r="G2743" s="13">
        <v>0</v>
      </c>
      <c r="H2743" s="13" t="s">
        <v>23</v>
      </c>
      <c r="I2743" s="13" t="s">
        <v>19</v>
      </c>
      <c r="J2743" s="13" t="s">
        <v>329</v>
      </c>
      <c r="K2743" s="13">
        <v>19</v>
      </c>
      <c r="L2743" s="13">
        <v>0</v>
      </c>
      <c r="M2743" s="13">
        <v>0</v>
      </c>
      <c r="N2743" s="13">
        <v>0</v>
      </c>
    </row>
    <row r="2744" spans="1:14" x14ac:dyDescent="0.15">
      <c r="A2744" t="str">
        <f t="shared" si="45"/>
        <v>202002_340_4562342690074</v>
      </c>
      <c r="B2744" s="13">
        <v>202002</v>
      </c>
      <c r="C2744" s="13">
        <v>340</v>
      </c>
      <c r="D2744" s="13" t="s">
        <v>164</v>
      </c>
      <c r="E2744" s="14">
        <v>4562342690074</v>
      </c>
      <c r="F2744" s="13">
        <v>0</v>
      </c>
      <c r="G2744" s="13">
        <v>0</v>
      </c>
      <c r="H2744" s="13" t="s">
        <v>24</v>
      </c>
      <c r="I2744" s="13" t="s">
        <v>19</v>
      </c>
      <c r="J2744" s="13" t="s">
        <v>329</v>
      </c>
      <c r="K2744" s="13">
        <v>12</v>
      </c>
      <c r="L2744" s="13">
        <v>0</v>
      </c>
      <c r="M2744" s="13">
        <v>0</v>
      </c>
      <c r="N2744" s="13">
        <v>0</v>
      </c>
    </row>
    <row r="2745" spans="1:14" x14ac:dyDescent="0.15">
      <c r="A2745" t="str">
        <f t="shared" si="45"/>
        <v>202002_340_4562342690081</v>
      </c>
      <c r="B2745" s="13">
        <v>202002</v>
      </c>
      <c r="C2745" s="13">
        <v>340</v>
      </c>
      <c r="D2745" s="13" t="s">
        <v>164</v>
      </c>
      <c r="E2745" s="14">
        <v>4562342690081</v>
      </c>
      <c r="F2745" s="13">
        <v>0</v>
      </c>
      <c r="G2745" s="13">
        <v>0</v>
      </c>
      <c r="H2745" s="13" t="s">
        <v>25</v>
      </c>
      <c r="I2745" s="13" t="s">
        <v>19</v>
      </c>
      <c r="J2745" s="13" t="s">
        <v>329</v>
      </c>
      <c r="K2745" s="13">
        <v>9</v>
      </c>
      <c r="L2745" s="13">
        <v>0</v>
      </c>
      <c r="M2745" s="13">
        <v>0</v>
      </c>
      <c r="N2745" s="13">
        <v>0</v>
      </c>
    </row>
    <row r="2746" spans="1:14" x14ac:dyDescent="0.15">
      <c r="A2746" t="str">
        <f t="shared" si="45"/>
        <v>202002_231_4562342690029</v>
      </c>
      <c r="B2746" s="13">
        <v>202002</v>
      </c>
      <c r="C2746" s="13">
        <v>231</v>
      </c>
      <c r="D2746" s="13" t="s">
        <v>155</v>
      </c>
      <c r="E2746" s="14">
        <v>4562342690029</v>
      </c>
      <c r="F2746" s="13">
        <v>0</v>
      </c>
      <c r="G2746" s="13">
        <v>0</v>
      </c>
      <c r="H2746" s="13" t="s">
        <v>18</v>
      </c>
      <c r="I2746" s="13" t="s">
        <v>19</v>
      </c>
      <c r="J2746" s="13" t="s">
        <v>329</v>
      </c>
      <c r="K2746" s="13">
        <v>32</v>
      </c>
      <c r="L2746" s="13">
        <v>0</v>
      </c>
      <c r="M2746" s="13">
        <v>0</v>
      </c>
      <c r="N2746" s="13">
        <v>0</v>
      </c>
    </row>
    <row r="2747" spans="1:14" x14ac:dyDescent="0.15">
      <c r="A2747" t="str">
        <f t="shared" si="45"/>
        <v>202002_231_4562342690036</v>
      </c>
      <c r="B2747" s="13">
        <v>202002</v>
      </c>
      <c r="C2747" s="13">
        <v>231</v>
      </c>
      <c r="D2747" s="13" t="s">
        <v>155</v>
      </c>
      <c r="E2747" s="14">
        <v>4562342690036</v>
      </c>
      <c r="F2747" s="13">
        <v>0</v>
      </c>
      <c r="G2747" s="13">
        <v>0</v>
      </c>
      <c r="H2747" s="13" t="s">
        <v>20</v>
      </c>
      <c r="I2747" s="13" t="s">
        <v>19</v>
      </c>
      <c r="J2747" s="13" t="s">
        <v>329</v>
      </c>
      <c r="K2747" s="13">
        <v>11</v>
      </c>
      <c r="L2747" s="13">
        <v>0</v>
      </c>
      <c r="M2747" s="13">
        <v>0</v>
      </c>
      <c r="N2747" s="13">
        <v>0</v>
      </c>
    </row>
    <row r="2748" spans="1:14" x14ac:dyDescent="0.15">
      <c r="A2748" t="str">
        <f t="shared" si="45"/>
        <v>202002_231_4562342690050</v>
      </c>
      <c r="B2748" s="13">
        <v>202002</v>
      </c>
      <c r="C2748" s="13">
        <v>231</v>
      </c>
      <c r="D2748" s="13" t="s">
        <v>155</v>
      </c>
      <c r="E2748" s="14">
        <v>4562342690050</v>
      </c>
      <c r="F2748" s="13">
        <v>0</v>
      </c>
      <c r="G2748" s="13">
        <v>0</v>
      </c>
      <c r="H2748" s="13" t="s">
        <v>22</v>
      </c>
      <c r="I2748" s="13" t="s">
        <v>19</v>
      </c>
      <c r="J2748" s="13" t="s">
        <v>329</v>
      </c>
      <c r="K2748" s="13">
        <v>9</v>
      </c>
      <c r="L2748" s="13">
        <v>1</v>
      </c>
      <c r="M2748" s="13">
        <v>0</v>
      </c>
      <c r="N2748" s="13">
        <v>0</v>
      </c>
    </row>
    <row r="2749" spans="1:14" x14ac:dyDescent="0.15">
      <c r="A2749" t="str">
        <f t="shared" si="45"/>
        <v>202002_231_4562342690043</v>
      </c>
      <c r="B2749" s="13">
        <v>202002</v>
      </c>
      <c r="C2749" s="13">
        <v>231</v>
      </c>
      <c r="D2749" s="13" t="s">
        <v>155</v>
      </c>
      <c r="E2749" s="14">
        <v>4562342690043</v>
      </c>
      <c r="F2749" s="13">
        <v>0</v>
      </c>
      <c r="G2749" s="13">
        <v>0</v>
      </c>
      <c r="H2749" s="13" t="s">
        <v>21</v>
      </c>
      <c r="I2749" s="13" t="s">
        <v>19</v>
      </c>
      <c r="J2749" s="13" t="s">
        <v>329</v>
      </c>
      <c r="K2749" s="13">
        <v>21</v>
      </c>
      <c r="L2749" s="13">
        <v>4</v>
      </c>
      <c r="M2749" s="13">
        <v>0</v>
      </c>
      <c r="N2749" s="13">
        <v>0</v>
      </c>
    </row>
    <row r="2750" spans="1:14" x14ac:dyDescent="0.15">
      <c r="A2750" t="str">
        <f t="shared" si="45"/>
        <v>202002_231_4562342690067</v>
      </c>
      <c r="B2750" s="13">
        <v>202002</v>
      </c>
      <c r="C2750" s="13">
        <v>231</v>
      </c>
      <c r="D2750" s="13" t="s">
        <v>155</v>
      </c>
      <c r="E2750" s="14">
        <v>4562342690067</v>
      </c>
      <c r="F2750" s="13">
        <v>0</v>
      </c>
      <c r="G2750" s="13">
        <v>0</v>
      </c>
      <c r="H2750" s="13" t="s">
        <v>23</v>
      </c>
      <c r="I2750" s="13" t="s">
        <v>19</v>
      </c>
      <c r="J2750" s="13" t="s">
        <v>329</v>
      </c>
      <c r="K2750" s="13">
        <v>38</v>
      </c>
      <c r="L2750" s="13">
        <v>2</v>
      </c>
      <c r="M2750" s="13">
        <v>0</v>
      </c>
      <c r="N2750" s="13">
        <v>0</v>
      </c>
    </row>
    <row r="2751" spans="1:14" x14ac:dyDescent="0.15">
      <c r="A2751" t="str">
        <f t="shared" si="45"/>
        <v>202002_231_4562342690074</v>
      </c>
      <c r="B2751" s="13">
        <v>202002</v>
      </c>
      <c r="C2751" s="13">
        <v>231</v>
      </c>
      <c r="D2751" s="13" t="s">
        <v>155</v>
      </c>
      <c r="E2751" s="14">
        <v>4562342690074</v>
      </c>
      <c r="F2751" s="13">
        <v>0</v>
      </c>
      <c r="G2751" s="13">
        <v>0</v>
      </c>
      <c r="H2751" s="13" t="s">
        <v>24</v>
      </c>
      <c r="I2751" s="13" t="s">
        <v>19</v>
      </c>
      <c r="J2751" s="13" t="s">
        <v>329</v>
      </c>
      <c r="K2751" s="13">
        <v>20</v>
      </c>
      <c r="L2751" s="13">
        <v>2</v>
      </c>
      <c r="M2751" s="13">
        <v>0</v>
      </c>
      <c r="N2751" s="13">
        <v>0</v>
      </c>
    </row>
    <row r="2752" spans="1:14" x14ac:dyDescent="0.15">
      <c r="A2752" t="str">
        <f t="shared" si="45"/>
        <v>202002_231_4562342690081</v>
      </c>
      <c r="B2752" s="13">
        <v>202002</v>
      </c>
      <c r="C2752" s="13">
        <v>231</v>
      </c>
      <c r="D2752" s="13" t="s">
        <v>155</v>
      </c>
      <c r="E2752" s="14">
        <v>4562342690081</v>
      </c>
      <c r="F2752" s="13">
        <v>0</v>
      </c>
      <c r="G2752" s="13">
        <v>0</v>
      </c>
      <c r="H2752" s="13" t="s">
        <v>25</v>
      </c>
      <c r="I2752" s="13" t="s">
        <v>19</v>
      </c>
      <c r="J2752" s="13" t="s">
        <v>329</v>
      </c>
      <c r="K2752" s="13">
        <v>7</v>
      </c>
      <c r="L2752" s="13">
        <v>3</v>
      </c>
      <c r="M2752" s="13">
        <v>0</v>
      </c>
      <c r="N2752" s="13">
        <v>0</v>
      </c>
    </row>
    <row r="2753" spans="1:14" x14ac:dyDescent="0.15">
      <c r="A2753" t="str">
        <f t="shared" si="45"/>
        <v>202002_30_4562342690029</v>
      </c>
      <c r="B2753" s="13">
        <v>202002</v>
      </c>
      <c r="C2753" s="13">
        <v>30</v>
      </c>
      <c r="D2753" s="13" t="s">
        <v>137</v>
      </c>
      <c r="E2753" s="14">
        <v>4562342690029</v>
      </c>
      <c r="F2753" s="13">
        <v>0</v>
      </c>
      <c r="G2753" s="13">
        <v>0</v>
      </c>
      <c r="H2753" s="13" t="s">
        <v>18</v>
      </c>
      <c r="I2753" s="13" t="s">
        <v>19</v>
      </c>
      <c r="J2753" s="13" t="s">
        <v>329</v>
      </c>
      <c r="K2753" s="13">
        <v>13</v>
      </c>
      <c r="L2753" s="13">
        <v>8</v>
      </c>
      <c r="M2753" s="13">
        <v>0</v>
      </c>
      <c r="N2753" s="13">
        <v>0</v>
      </c>
    </row>
    <row r="2754" spans="1:14" x14ac:dyDescent="0.15">
      <c r="A2754" t="str">
        <f t="shared" si="45"/>
        <v>202002_30_4562342690036</v>
      </c>
      <c r="B2754" s="13">
        <v>202002</v>
      </c>
      <c r="C2754" s="13">
        <v>30</v>
      </c>
      <c r="D2754" s="13" t="s">
        <v>137</v>
      </c>
      <c r="E2754" s="14">
        <v>4562342690036</v>
      </c>
      <c r="F2754" s="13">
        <v>0</v>
      </c>
      <c r="G2754" s="13">
        <v>0</v>
      </c>
      <c r="H2754" s="13" t="s">
        <v>20</v>
      </c>
      <c r="I2754" s="13" t="s">
        <v>19</v>
      </c>
      <c r="J2754" s="13" t="s">
        <v>329</v>
      </c>
      <c r="K2754" s="13">
        <v>9</v>
      </c>
      <c r="L2754" s="13">
        <v>2</v>
      </c>
      <c r="M2754" s="13">
        <v>0</v>
      </c>
      <c r="N2754" s="13">
        <v>0</v>
      </c>
    </row>
    <row r="2755" spans="1:14" x14ac:dyDescent="0.15">
      <c r="A2755" t="str">
        <f t="shared" si="45"/>
        <v>202002_30_4562342690050</v>
      </c>
      <c r="B2755" s="13">
        <v>202002</v>
      </c>
      <c r="C2755" s="13">
        <v>30</v>
      </c>
      <c r="D2755" s="13" t="s">
        <v>137</v>
      </c>
      <c r="E2755" s="14">
        <v>4562342690050</v>
      </c>
      <c r="F2755" s="13">
        <v>0</v>
      </c>
      <c r="G2755" s="13">
        <v>0</v>
      </c>
      <c r="H2755" s="13" t="s">
        <v>22</v>
      </c>
      <c r="I2755" s="13" t="s">
        <v>19</v>
      </c>
      <c r="J2755" s="13" t="s">
        <v>329</v>
      </c>
      <c r="K2755" s="13">
        <v>6</v>
      </c>
      <c r="L2755" s="13">
        <v>2</v>
      </c>
      <c r="M2755" s="13">
        <v>0</v>
      </c>
      <c r="N2755" s="13">
        <v>0</v>
      </c>
    </row>
    <row r="2756" spans="1:14" x14ac:dyDescent="0.15">
      <c r="A2756" t="str">
        <f t="shared" si="45"/>
        <v>202002_30_4562342690043</v>
      </c>
      <c r="B2756" s="13">
        <v>202002</v>
      </c>
      <c r="C2756" s="13">
        <v>30</v>
      </c>
      <c r="D2756" s="13" t="s">
        <v>137</v>
      </c>
      <c r="E2756" s="14">
        <v>4562342690043</v>
      </c>
      <c r="F2756" s="13">
        <v>0</v>
      </c>
      <c r="G2756" s="13">
        <v>0</v>
      </c>
      <c r="H2756" s="13" t="s">
        <v>21</v>
      </c>
      <c r="I2756" s="13" t="s">
        <v>19</v>
      </c>
      <c r="J2756" s="13" t="s">
        <v>329</v>
      </c>
      <c r="K2756" s="13">
        <v>16</v>
      </c>
      <c r="L2756" s="13">
        <v>2</v>
      </c>
      <c r="M2756" s="13">
        <v>0</v>
      </c>
      <c r="N2756" s="13">
        <v>0</v>
      </c>
    </row>
    <row r="2757" spans="1:14" x14ac:dyDescent="0.15">
      <c r="A2757" t="str">
        <f t="shared" si="45"/>
        <v>202002_30_4562342690067</v>
      </c>
      <c r="B2757" s="13">
        <v>202002</v>
      </c>
      <c r="C2757" s="13">
        <v>30</v>
      </c>
      <c r="D2757" s="13" t="s">
        <v>137</v>
      </c>
      <c r="E2757" s="14">
        <v>4562342690067</v>
      </c>
      <c r="F2757" s="13">
        <v>0</v>
      </c>
      <c r="G2757" s="13">
        <v>0</v>
      </c>
      <c r="H2757" s="13" t="s">
        <v>23</v>
      </c>
      <c r="I2757" s="13" t="s">
        <v>19</v>
      </c>
      <c r="J2757" s="13" t="s">
        <v>329</v>
      </c>
      <c r="K2757" s="13">
        <v>32</v>
      </c>
      <c r="L2757" s="13">
        <v>5</v>
      </c>
      <c r="M2757" s="13">
        <v>0</v>
      </c>
      <c r="N2757" s="13">
        <v>0</v>
      </c>
    </row>
    <row r="2758" spans="1:14" x14ac:dyDescent="0.15">
      <c r="A2758" t="str">
        <f t="shared" si="45"/>
        <v>202002_30_4562342690074</v>
      </c>
      <c r="B2758" s="13">
        <v>202002</v>
      </c>
      <c r="C2758" s="13">
        <v>30</v>
      </c>
      <c r="D2758" s="13" t="s">
        <v>137</v>
      </c>
      <c r="E2758" s="14">
        <v>4562342690074</v>
      </c>
      <c r="F2758" s="13">
        <v>0</v>
      </c>
      <c r="G2758" s="13">
        <v>0</v>
      </c>
      <c r="H2758" s="13" t="s">
        <v>24</v>
      </c>
      <c r="I2758" s="13" t="s">
        <v>19</v>
      </c>
      <c r="J2758" s="13" t="s">
        <v>329</v>
      </c>
      <c r="K2758" s="13">
        <v>24</v>
      </c>
      <c r="L2758" s="13">
        <v>5</v>
      </c>
      <c r="M2758" s="13">
        <v>0</v>
      </c>
      <c r="N2758" s="13">
        <v>0</v>
      </c>
    </row>
    <row r="2759" spans="1:14" x14ac:dyDescent="0.15">
      <c r="A2759" t="str">
        <f t="shared" si="45"/>
        <v>202002_30_4562342690081</v>
      </c>
      <c r="B2759" s="13">
        <v>202002</v>
      </c>
      <c r="C2759" s="13">
        <v>30</v>
      </c>
      <c r="D2759" s="13" t="s">
        <v>137</v>
      </c>
      <c r="E2759" s="14">
        <v>4562342690081</v>
      </c>
      <c r="F2759" s="13">
        <v>0</v>
      </c>
      <c r="G2759" s="13">
        <v>0</v>
      </c>
      <c r="H2759" s="13" t="s">
        <v>25</v>
      </c>
      <c r="I2759" s="13" t="s">
        <v>19</v>
      </c>
      <c r="J2759" s="13" t="s">
        <v>329</v>
      </c>
      <c r="K2759" s="13">
        <v>4</v>
      </c>
      <c r="L2759" s="13">
        <v>1</v>
      </c>
      <c r="M2759" s="13">
        <v>0</v>
      </c>
      <c r="N2759" s="13">
        <v>0</v>
      </c>
    </row>
    <row r="2760" spans="1:14" x14ac:dyDescent="0.15">
      <c r="A2760" t="str">
        <f t="shared" si="45"/>
        <v>202002_38_4562342690029</v>
      </c>
      <c r="B2760" s="13">
        <v>202002</v>
      </c>
      <c r="C2760" s="13">
        <v>38</v>
      </c>
      <c r="D2760" s="13" t="s">
        <v>138</v>
      </c>
      <c r="E2760" s="14">
        <v>4562342690029</v>
      </c>
      <c r="F2760" s="13">
        <v>0</v>
      </c>
      <c r="G2760" s="13">
        <v>0</v>
      </c>
      <c r="H2760" s="13" t="s">
        <v>18</v>
      </c>
      <c r="I2760" s="13" t="s">
        <v>19</v>
      </c>
      <c r="J2760" s="13" t="s">
        <v>329</v>
      </c>
      <c r="K2760" s="13">
        <v>24</v>
      </c>
      <c r="L2760" s="13">
        <v>0</v>
      </c>
      <c r="M2760" s="13">
        <v>0</v>
      </c>
      <c r="N2760" s="13">
        <v>0</v>
      </c>
    </row>
    <row r="2761" spans="1:14" x14ac:dyDescent="0.15">
      <c r="A2761" t="str">
        <f t="shared" si="45"/>
        <v>202002_38_4562342690036</v>
      </c>
      <c r="B2761" s="13">
        <v>202002</v>
      </c>
      <c r="C2761" s="13">
        <v>38</v>
      </c>
      <c r="D2761" s="13" t="s">
        <v>138</v>
      </c>
      <c r="E2761" s="14">
        <v>4562342690036</v>
      </c>
      <c r="F2761" s="13">
        <v>0</v>
      </c>
      <c r="G2761" s="13">
        <v>0</v>
      </c>
      <c r="H2761" s="13" t="s">
        <v>20</v>
      </c>
      <c r="I2761" s="13" t="s">
        <v>19</v>
      </c>
      <c r="J2761" s="13" t="s">
        <v>329</v>
      </c>
      <c r="K2761" s="13">
        <v>8</v>
      </c>
      <c r="L2761" s="13">
        <v>2</v>
      </c>
      <c r="M2761" s="13">
        <v>0</v>
      </c>
      <c r="N2761" s="13">
        <v>0</v>
      </c>
    </row>
    <row r="2762" spans="1:14" x14ac:dyDescent="0.15">
      <c r="A2762" t="str">
        <f t="shared" si="45"/>
        <v>202002_38_4562342690050</v>
      </c>
      <c r="B2762" s="13">
        <v>202002</v>
      </c>
      <c r="C2762" s="13">
        <v>38</v>
      </c>
      <c r="D2762" s="13" t="s">
        <v>138</v>
      </c>
      <c r="E2762" s="14">
        <v>4562342690050</v>
      </c>
      <c r="F2762" s="13">
        <v>0</v>
      </c>
      <c r="G2762" s="13">
        <v>0</v>
      </c>
      <c r="H2762" s="13" t="s">
        <v>22</v>
      </c>
      <c r="I2762" s="13" t="s">
        <v>19</v>
      </c>
      <c r="J2762" s="13" t="s">
        <v>329</v>
      </c>
      <c r="K2762" s="13">
        <v>7</v>
      </c>
      <c r="L2762" s="13">
        <v>3</v>
      </c>
      <c r="M2762" s="13">
        <v>0</v>
      </c>
      <c r="N2762" s="13">
        <v>0</v>
      </c>
    </row>
    <row r="2763" spans="1:14" x14ac:dyDescent="0.15">
      <c r="A2763" t="str">
        <f t="shared" si="45"/>
        <v>202002_38_4562342690043</v>
      </c>
      <c r="B2763" s="13">
        <v>202002</v>
      </c>
      <c r="C2763" s="13">
        <v>38</v>
      </c>
      <c r="D2763" s="13" t="s">
        <v>138</v>
      </c>
      <c r="E2763" s="14">
        <v>4562342690043</v>
      </c>
      <c r="F2763" s="13">
        <v>0</v>
      </c>
      <c r="G2763" s="13">
        <v>0</v>
      </c>
      <c r="H2763" s="13" t="s">
        <v>21</v>
      </c>
      <c r="I2763" s="13" t="s">
        <v>19</v>
      </c>
      <c r="J2763" s="13" t="s">
        <v>329</v>
      </c>
      <c r="K2763" s="13">
        <v>34</v>
      </c>
      <c r="L2763" s="13">
        <v>2</v>
      </c>
      <c r="M2763" s="13">
        <v>0</v>
      </c>
      <c r="N2763" s="13">
        <v>0</v>
      </c>
    </row>
    <row r="2764" spans="1:14" x14ac:dyDescent="0.15">
      <c r="A2764" t="str">
        <f t="shared" si="45"/>
        <v>202002_38_4562342690067</v>
      </c>
      <c r="B2764" s="13">
        <v>202002</v>
      </c>
      <c r="C2764" s="13">
        <v>38</v>
      </c>
      <c r="D2764" s="13" t="s">
        <v>138</v>
      </c>
      <c r="E2764" s="14">
        <v>4562342690067</v>
      </c>
      <c r="F2764" s="13">
        <v>0</v>
      </c>
      <c r="G2764" s="13">
        <v>0</v>
      </c>
      <c r="H2764" s="13" t="s">
        <v>23</v>
      </c>
      <c r="I2764" s="13" t="s">
        <v>19</v>
      </c>
      <c r="J2764" s="13" t="s">
        <v>329</v>
      </c>
      <c r="K2764" s="13">
        <v>35</v>
      </c>
      <c r="L2764" s="13">
        <v>0</v>
      </c>
      <c r="M2764" s="13">
        <v>0</v>
      </c>
      <c r="N2764" s="13">
        <v>0</v>
      </c>
    </row>
    <row r="2765" spans="1:14" x14ac:dyDescent="0.15">
      <c r="A2765" t="str">
        <f t="shared" si="45"/>
        <v>202002_38_4562342690074</v>
      </c>
      <c r="B2765" s="13">
        <v>202002</v>
      </c>
      <c r="C2765" s="13">
        <v>38</v>
      </c>
      <c r="D2765" s="13" t="s">
        <v>138</v>
      </c>
      <c r="E2765" s="14">
        <v>4562342690074</v>
      </c>
      <c r="F2765" s="13">
        <v>0</v>
      </c>
      <c r="G2765" s="13">
        <v>0</v>
      </c>
      <c r="H2765" s="13" t="s">
        <v>24</v>
      </c>
      <c r="I2765" s="13" t="s">
        <v>19</v>
      </c>
      <c r="J2765" s="13" t="s">
        <v>329</v>
      </c>
      <c r="K2765" s="13">
        <v>15</v>
      </c>
      <c r="L2765" s="13">
        <v>3</v>
      </c>
      <c r="M2765" s="13">
        <v>0</v>
      </c>
      <c r="N2765" s="13">
        <v>0</v>
      </c>
    </row>
    <row r="2766" spans="1:14" x14ac:dyDescent="0.15">
      <c r="A2766" t="str">
        <f t="shared" si="45"/>
        <v>202002_38_4562342690081</v>
      </c>
      <c r="B2766" s="13">
        <v>202002</v>
      </c>
      <c r="C2766" s="13">
        <v>38</v>
      </c>
      <c r="D2766" s="13" t="s">
        <v>138</v>
      </c>
      <c r="E2766" s="14">
        <v>4562342690081</v>
      </c>
      <c r="F2766" s="13">
        <v>0</v>
      </c>
      <c r="G2766" s="13">
        <v>0</v>
      </c>
      <c r="H2766" s="13" t="s">
        <v>25</v>
      </c>
      <c r="I2766" s="13" t="s">
        <v>19</v>
      </c>
      <c r="J2766" s="13" t="s">
        <v>329</v>
      </c>
      <c r="K2766" s="13">
        <v>9</v>
      </c>
      <c r="L2766" s="13">
        <v>1</v>
      </c>
      <c r="M2766" s="13">
        <v>0</v>
      </c>
      <c r="N2766" s="13">
        <v>0</v>
      </c>
    </row>
    <row r="2767" spans="1:14" x14ac:dyDescent="0.15">
      <c r="A2767" t="str">
        <f t="shared" si="45"/>
        <v>202002_102_4562342690029</v>
      </c>
      <c r="B2767" s="13">
        <v>202002</v>
      </c>
      <c r="C2767" s="13">
        <v>102</v>
      </c>
      <c r="D2767" s="13" t="s">
        <v>147</v>
      </c>
      <c r="E2767" s="14">
        <v>4562342690029</v>
      </c>
      <c r="F2767" s="13">
        <v>0</v>
      </c>
      <c r="G2767" s="13">
        <v>0</v>
      </c>
      <c r="H2767" s="13" t="s">
        <v>18</v>
      </c>
      <c r="I2767" s="13" t="s">
        <v>19</v>
      </c>
      <c r="J2767" s="13" t="s">
        <v>329</v>
      </c>
      <c r="K2767" s="13">
        <v>36</v>
      </c>
      <c r="L2767" s="13">
        <v>7</v>
      </c>
      <c r="M2767" s="13">
        <v>0</v>
      </c>
      <c r="N2767" s="13">
        <v>0</v>
      </c>
    </row>
    <row r="2768" spans="1:14" x14ac:dyDescent="0.15">
      <c r="A2768" t="str">
        <f t="shared" si="45"/>
        <v>202002_102_4562342690036</v>
      </c>
      <c r="B2768" s="13">
        <v>202002</v>
      </c>
      <c r="C2768" s="13">
        <v>102</v>
      </c>
      <c r="D2768" s="13" t="s">
        <v>147</v>
      </c>
      <c r="E2768" s="14">
        <v>4562342690036</v>
      </c>
      <c r="F2768" s="13">
        <v>0</v>
      </c>
      <c r="G2768" s="13">
        <v>0</v>
      </c>
      <c r="H2768" s="13" t="s">
        <v>20</v>
      </c>
      <c r="I2768" s="13" t="s">
        <v>19</v>
      </c>
      <c r="J2768" s="13" t="s">
        <v>329</v>
      </c>
      <c r="K2768" s="13">
        <v>28</v>
      </c>
      <c r="L2768" s="13">
        <v>0</v>
      </c>
      <c r="M2768" s="13">
        <v>0</v>
      </c>
      <c r="N2768" s="13">
        <v>0</v>
      </c>
    </row>
    <row r="2769" spans="1:14" x14ac:dyDescent="0.15">
      <c r="A2769" t="str">
        <f t="shared" si="45"/>
        <v>202002_102_4562342690050</v>
      </c>
      <c r="B2769" s="13">
        <v>202002</v>
      </c>
      <c r="C2769" s="13">
        <v>102</v>
      </c>
      <c r="D2769" s="13" t="s">
        <v>147</v>
      </c>
      <c r="E2769" s="14">
        <v>4562342690050</v>
      </c>
      <c r="F2769" s="13">
        <v>0</v>
      </c>
      <c r="G2769" s="13">
        <v>0</v>
      </c>
      <c r="H2769" s="13" t="s">
        <v>22</v>
      </c>
      <c r="I2769" s="13" t="s">
        <v>19</v>
      </c>
      <c r="J2769" s="13" t="s">
        <v>329</v>
      </c>
      <c r="K2769" s="13">
        <v>25</v>
      </c>
      <c r="L2769" s="13">
        <v>3</v>
      </c>
      <c r="M2769" s="13">
        <v>0</v>
      </c>
      <c r="N2769" s="13">
        <v>0</v>
      </c>
    </row>
    <row r="2770" spans="1:14" x14ac:dyDescent="0.15">
      <c r="A2770" t="str">
        <f t="shared" si="45"/>
        <v>202002_102_4562342690043</v>
      </c>
      <c r="B2770" s="13">
        <v>202002</v>
      </c>
      <c r="C2770" s="13">
        <v>102</v>
      </c>
      <c r="D2770" s="13" t="s">
        <v>147</v>
      </c>
      <c r="E2770" s="14">
        <v>4562342690043</v>
      </c>
      <c r="F2770" s="13">
        <v>0</v>
      </c>
      <c r="G2770" s="13">
        <v>0</v>
      </c>
      <c r="H2770" s="13" t="s">
        <v>21</v>
      </c>
      <c r="I2770" s="13" t="s">
        <v>19</v>
      </c>
      <c r="J2770" s="13" t="s">
        <v>329</v>
      </c>
      <c r="K2770" s="13">
        <v>70</v>
      </c>
      <c r="L2770" s="13">
        <v>7</v>
      </c>
      <c r="M2770" s="13">
        <v>0</v>
      </c>
      <c r="N2770" s="13">
        <v>0</v>
      </c>
    </row>
    <row r="2771" spans="1:14" x14ac:dyDescent="0.15">
      <c r="A2771" t="str">
        <f t="shared" si="45"/>
        <v>202002_102_4562342690067</v>
      </c>
      <c r="B2771" s="13">
        <v>202002</v>
      </c>
      <c r="C2771" s="13">
        <v>102</v>
      </c>
      <c r="D2771" s="13" t="s">
        <v>147</v>
      </c>
      <c r="E2771" s="14">
        <v>4562342690067</v>
      </c>
      <c r="F2771" s="13">
        <v>0</v>
      </c>
      <c r="G2771" s="13">
        <v>0</v>
      </c>
      <c r="H2771" s="13" t="s">
        <v>23</v>
      </c>
      <c r="I2771" s="13" t="s">
        <v>19</v>
      </c>
      <c r="J2771" s="13" t="s">
        <v>329</v>
      </c>
      <c r="K2771" s="13">
        <v>112</v>
      </c>
      <c r="L2771" s="13">
        <v>2</v>
      </c>
      <c r="M2771" s="13">
        <v>0</v>
      </c>
      <c r="N2771" s="13">
        <v>0</v>
      </c>
    </row>
    <row r="2772" spans="1:14" x14ac:dyDescent="0.15">
      <c r="A2772" t="str">
        <f t="shared" si="45"/>
        <v>202002_102_4562342690074</v>
      </c>
      <c r="B2772" s="13">
        <v>202002</v>
      </c>
      <c r="C2772" s="13">
        <v>102</v>
      </c>
      <c r="D2772" s="13" t="s">
        <v>147</v>
      </c>
      <c r="E2772" s="14">
        <v>4562342690074</v>
      </c>
      <c r="F2772" s="13">
        <v>0</v>
      </c>
      <c r="G2772" s="13">
        <v>0</v>
      </c>
      <c r="H2772" s="13" t="s">
        <v>24</v>
      </c>
      <c r="I2772" s="13" t="s">
        <v>19</v>
      </c>
      <c r="J2772" s="13" t="s">
        <v>329</v>
      </c>
      <c r="K2772" s="13">
        <v>88</v>
      </c>
      <c r="L2772" s="13">
        <v>3</v>
      </c>
      <c r="M2772" s="13">
        <v>0</v>
      </c>
      <c r="N2772" s="13">
        <v>0</v>
      </c>
    </row>
    <row r="2773" spans="1:14" x14ac:dyDescent="0.15">
      <c r="A2773" t="str">
        <f t="shared" si="45"/>
        <v>202002_102_4562342690081</v>
      </c>
      <c r="B2773" s="13">
        <v>202002</v>
      </c>
      <c r="C2773" s="13">
        <v>102</v>
      </c>
      <c r="D2773" s="13" t="s">
        <v>147</v>
      </c>
      <c r="E2773" s="14">
        <v>4562342690081</v>
      </c>
      <c r="F2773" s="13">
        <v>0</v>
      </c>
      <c r="G2773" s="13">
        <v>0</v>
      </c>
      <c r="H2773" s="13" t="s">
        <v>25</v>
      </c>
      <c r="I2773" s="13" t="s">
        <v>19</v>
      </c>
      <c r="J2773" s="13" t="s">
        <v>329</v>
      </c>
      <c r="K2773" s="13">
        <v>15</v>
      </c>
      <c r="L2773" s="13">
        <v>3</v>
      </c>
      <c r="M2773" s="13">
        <v>0</v>
      </c>
      <c r="N2773" s="13">
        <v>0</v>
      </c>
    </row>
    <row r="2774" spans="1:14" x14ac:dyDescent="0.15">
      <c r="A2774" t="str">
        <f t="shared" si="45"/>
        <v>202002_325_4562342690029</v>
      </c>
      <c r="B2774" s="13">
        <v>202002</v>
      </c>
      <c r="C2774" s="13">
        <v>325</v>
      </c>
      <c r="D2774" s="13" t="s">
        <v>162</v>
      </c>
      <c r="E2774" s="14">
        <v>4562342690029</v>
      </c>
      <c r="F2774" s="13">
        <v>0</v>
      </c>
      <c r="G2774" s="13">
        <v>0</v>
      </c>
      <c r="H2774" s="13" t="s">
        <v>18</v>
      </c>
      <c r="I2774" s="13" t="s">
        <v>19</v>
      </c>
      <c r="J2774" s="13" t="s">
        <v>329</v>
      </c>
      <c r="K2774" s="13">
        <v>19</v>
      </c>
      <c r="L2774" s="13">
        <v>4</v>
      </c>
      <c r="M2774" s="13">
        <v>0</v>
      </c>
      <c r="N2774" s="13">
        <v>0</v>
      </c>
    </row>
    <row r="2775" spans="1:14" x14ac:dyDescent="0.15">
      <c r="A2775" t="str">
        <f t="shared" si="45"/>
        <v>202002_325_4562342690036</v>
      </c>
      <c r="B2775" s="13">
        <v>202002</v>
      </c>
      <c r="C2775" s="13">
        <v>325</v>
      </c>
      <c r="D2775" s="13" t="s">
        <v>162</v>
      </c>
      <c r="E2775" s="14">
        <v>4562342690036</v>
      </c>
      <c r="F2775" s="13">
        <v>0</v>
      </c>
      <c r="G2775" s="13">
        <v>0</v>
      </c>
      <c r="H2775" s="13" t="s">
        <v>20</v>
      </c>
      <c r="I2775" s="13" t="s">
        <v>19</v>
      </c>
      <c r="J2775" s="13" t="s">
        <v>329</v>
      </c>
      <c r="K2775" s="13">
        <v>17</v>
      </c>
      <c r="L2775" s="13">
        <v>1</v>
      </c>
      <c r="M2775" s="13">
        <v>0</v>
      </c>
      <c r="N2775" s="13">
        <v>0</v>
      </c>
    </row>
    <row r="2776" spans="1:14" x14ac:dyDescent="0.15">
      <c r="A2776" t="str">
        <f t="shared" si="45"/>
        <v>202002_325_4562342690050</v>
      </c>
      <c r="B2776" s="13">
        <v>202002</v>
      </c>
      <c r="C2776" s="13">
        <v>325</v>
      </c>
      <c r="D2776" s="13" t="s">
        <v>162</v>
      </c>
      <c r="E2776" s="14">
        <v>4562342690050</v>
      </c>
      <c r="F2776" s="13">
        <v>0</v>
      </c>
      <c r="G2776" s="13">
        <v>0</v>
      </c>
      <c r="H2776" s="13" t="s">
        <v>22</v>
      </c>
      <c r="I2776" s="13" t="s">
        <v>19</v>
      </c>
      <c r="J2776" s="13" t="s">
        <v>329</v>
      </c>
      <c r="K2776" s="13">
        <v>15</v>
      </c>
      <c r="L2776" s="13">
        <v>1</v>
      </c>
      <c r="M2776" s="13">
        <v>0</v>
      </c>
      <c r="N2776" s="13">
        <v>0</v>
      </c>
    </row>
    <row r="2777" spans="1:14" x14ac:dyDescent="0.15">
      <c r="A2777" t="str">
        <f t="shared" ref="A2777:A2840" si="46">B2777&amp;"_"&amp;C2777&amp;"_"&amp;E2777</f>
        <v>202002_325_4562342690043</v>
      </c>
      <c r="B2777" s="13">
        <v>202002</v>
      </c>
      <c r="C2777" s="13">
        <v>325</v>
      </c>
      <c r="D2777" s="13" t="s">
        <v>162</v>
      </c>
      <c r="E2777" s="14">
        <v>4562342690043</v>
      </c>
      <c r="F2777" s="13">
        <v>0</v>
      </c>
      <c r="G2777" s="13">
        <v>0</v>
      </c>
      <c r="H2777" s="13" t="s">
        <v>21</v>
      </c>
      <c r="I2777" s="13" t="s">
        <v>19</v>
      </c>
      <c r="J2777" s="13" t="s">
        <v>329</v>
      </c>
      <c r="K2777" s="13">
        <v>37</v>
      </c>
      <c r="L2777" s="13">
        <v>3</v>
      </c>
      <c r="M2777" s="13">
        <v>0</v>
      </c>
      <c r="N2777" s="13">
        <v>0</v>
      </c>
    </row>
    <row r="2778" spans="1:14" x14ac:dyDescent="0.15">
      <c r="A2778" t="str">
        <f t="shared" si="46"/>
        <v>202002_325_4562342690067</v>
      </c>
      <c r="B2778" s="13">
        <v>202002</v>
      </c>
      <c r="C2778" s="13">
        <v>325</v>
      </c>
      <c r="D2778" s="13" t="s">
        <v>162</v>
      </c>
      <c r="E2778" s="14">
        <v>4562342690067</v>
      </c>
      <c r="F2778" s="13">
        <v>0</v>
      </c>
      <c r="G2778" s="13">
        <v>0</v>
      </c>
      <c r="H2778" s="13" t="s">
        <v>23</v>
      </c>
      <c r="I2778" s="13" t="s">
        <v>19</v>
      </c>
      <c r="J2778" s="13" t="s">
        <v>329</v>
      </c>
      <c r="K2778" s="13">
        <v>45</v>
      </c>
      <c r="L2778" s="13">
        <v>0</v>
      </c>
      <c r="M2778" s="13">
        <v>0</v>
      </c>
      <c r="N2778" s="13">
        <v>0</v>
      </c>
    </row>
    <row r="2779" spans="1:14" x14ac:dyDescent="0.15">
      <c r="A2779" t="str">
        <f t="shared" si="46"/>
        <v>202002_325_4562342690074</v>
      </c>
      <c r="B2779" s="13">
        <v>202002</v>
      </c>
      <c r="C2779" s="13">
        <v>325</v>
      </c>
      <c r="D2779" s="13" t="s">
        <v>162</v>
      </c>
      <c r="E2779" s="14">
        <v>4562342690074</v>
      </c>
      <c r="F2779" s="13">
        <v>0</v>
      </c>
      <c r="G2779" s="13">
        <v>0</v>
      </c>
      <c r="H2779" s="13" t="s">
        <v>24</v>
      </c>
      <c r="I2779" s="13" t="s">
        <v>19</v>
      </c>
      <c r="J2779" s="13" t="s">
        <v>329</v>
      </c>
      <c r="K2779" s="13">
        <v>20</v>
      </c>
      <c r="L2779" s="13">
        <v>6</v>
      </c>
      <c r="M2779" s="13">
        <v>0</v>
      </c>
      <c r="N2779" s="13">
        <v>0</v>
      </c>
    </row>
    <row r="2780" spans="1:14" x14ac:dyDescent="0.15">
      <c r="A2780" t="str">
        <f t="shared" si="46"/>
        <v>202002_325_4562342690081</v>
      </c>
      <c r="B2780" s="13">
        <v>202002</v>
      </c>
      <c r="C2780" s="13">
        <v>325</v>
      </c>
      <c r="D2780" s="13" t="s">
        <v>162</v>
      </c>
      <c r="E2780" s="14">
        <v>4562342690081</v>
      </c>
      <c r="F2780" s="13">
        <v>0</v>
      </c>
      <c r="G2780" s="13">
        <v>0</v>
      </c>
      <c r="H2780" s="13" t="s">
        <v>25</v>
      </c>
      <c r="I2780" s="13" t="s">
        <v>19</v>
      </c>
      <c r="J2780" s="13" t="s">
        <v>329</v>
      </c>
      <c r="K2780" s="13">
        <v>12</v>
      </c>
      <c r="L2780" s="13">
        <v>2</v>
      </c>
      <c r="M2780" s="13">
        <v>0</v>
      </c>
      <c r="N2780" s="13">
        <v>0</v>
      </c>
    </row>
    <row r="2781" spans="1:14" x14ac:dyDescent="0.15">
      <c r="A2781" t="str">
        <f t="shared" si="46"/>
        <v>202002_16_4562342690029</v>
      </c>
      <c r="B2781" s="13">
        <v>202002</v>
      </c>
      <c r="C2781" s="13">
        <v>16</v>
      </c>
      <c r="D2781" s="13" t="s">
        <v>133</v>
      </c>
      <c r="E2781" s="14">
        <v>4562342690029</v>
      </c>
      <c r="F2781" s="13">
        <v>0</v>
      </c>
      <c r="G2781" s="13">
        <v>0</v>
      </c>
      <c r="H2781" s="13" t="s">
        <v>18</v>
      </c>
      <c r="I2781" s="13" t="s">
        <v>19</v>
      </c>
      <c r="J2781" s="13" t="s">
        <v>329</v>
      </c>
      <c r="K2781" s="13">
        <v>20</v>
      </c>
      <c r="L2781" s="13">
        <v>1</v>
      </c>
      <c r="M2781" s="13">
        <v>0</v>
      </c>
      <c r="N2781" s="13">
        <v>0</v>
      </c>
    </row>
    <row r="2782" spans="1:14" x14ac:dyDescent="0.15">
      <c r="A2782" t="str">
        <f t="shared" si="46"/>
        <v>202002_16_4562342690036</v>
      </c>
      <c r="B2782" s="13">
        <v>202002</v>
      </c>
      <c r="C2782" s="13">
        <v>16</v>
      </c>
      <c r="D2782" s="13" t="s">
        <v>133</v>
      </c>
      <c r="E2782" s="14">
        <v>4562342690036</v>
      </c>
      <c r="F2782" s="13">
        <v>0</v>
      </c>
      <c r="G2782" s="13">
        <v>0</v>
      </c>
      <c r="H2782" s="13" t="s">
        <v>20</v>
      </c>
      <c r="I2782" s="13" t="s">
        <v>19</v>
      </c>
      <c r="J2782" s="13" t="s">
        <v>329</v>
      </c>
      <c r="K2782" s="13">
        <v>13</v>
      </c>
      <c r="L2782" s="13">
        <v>2</v>
      </c>
      <c r="M2782" s="13">
        <v>0</v>
      </c>
      <c r="N2782" s="13">
        <v>0</v>
      </c>
    </row>
    <row r="2783" spans="1:14" x14ac:dyDescent="0.15">
      <c r="A2783" t="str">
        <f t="shared" si="46"/>
        <v>202002_16_4562342690050</v>
      </c>
      <c r="B2783" s="13">
        <v>202002</v>
      </c>
      <c r="C2783" s="13">
        <v>16</v>
      </c>
      <c r="D2783" s="13" t="s">
        <v>133</v>
      </c>
      <c r="E2783" s="14">
        <v>4562342690050</v>
      </c>
      <c r="F2783" s="13">
        <v>0</v>
      </c>
      <c r="G2783" s="13">
        <v>0</v>
      </c>
      <c r="H2783" s="13" t="s">
        <v>22</v>
      </c>
      <c r="I2783" s="13" t="s">
        <v>19</v>
      </c>
      <c r="J2783" s="13" t="s">
        <v>329</v>
      </c>
      <c r="K2783" s="13">
        <v>15</v>
      </c>
      <c r="L2783" s="13">
        <v>1</v>
      </c>
      <c r="M2783" s="13">
        <v>0</v>
      </c>
      <c r="N2783" s="13">
        <v>0</v>
      </c>
    </row>
    <row r="2784" spans="1:14" x14ac:dyDescent="0.15">
      <c r="A2784" t="str">
        <f t="shared" si="46"/>
        <v>202002_16_4562342690043</v>
      </c>
      <c r="B2784" s="13">
        <v>202002</v>
      </c>
      <c r="C2784" s="13">
        <v>16</v>
      </c>
      <c r="D2784" s="13" t="s">
        <v>133</v>
      </c>
      <c r="E2784" s="14">
        <v>4562342690043</v>
      </c>
      <c r="F2784" s="13">
        <v>0</v>
      </c>
      <c r="G2784" s="13">
        <v>0</v>
      </c>
      <c r="H2784" s="13" t="s">
        <v>21</v>
      </c>
      <c r="I2784" s="13" t="s">
        <v>19</v>
      </c>
      <c r="J2784" s="13" t="s">
        <v>329</v>
      </c>
      <c r="K2784" s="13">
        <v>50</v>
      </c>
      <c r="L2784" s="13">
        <v>0</v>
      </c>
      <c r="M2784" s="13">
        <v>0</v>
      </c>
      <c r="N2784" s="13">
        <v>0</v>
      </c>
    </row>
    <row r="2785" spans="1:14" x14ac:dyDescent="0.15">
      <c r="A2785" t="str">
        <f t="shared" si="46"/>
        <v>202002_16_4562342690067</v>
      </c>
      <c r="B2785" s="13">
        <v>202002</v>
      </c>
      <c r="C2785" s="13">
        <v>16</v>
      </c>
      <c r="D2785" s="13" t="s">
        <v>133</v>
      </c>
      <c r="E2785" s="14">
        <v>4562342690067</v>
      </c>
      <c r="F2785" s="13">
        <v>0</v>
      </c>
      <c r="G2785" s="13">
        <v>0</v>
      </c>
      <c r="H2785" s="13" t="s">
        <v>23</v>
      </c>
      <c r="I2785" s="13" t="s">
        <v>19</v>
      </c>
      <c r="J2785" s="13" t="s">
        <v>329</v>
      </c>
      <c r="K2785" s="13">
        <v>26</v>
      </c>
      <c r="L2785" s="13">
        <v>3</v>
      </c>
      <c r="M2785" s="13">
        <v>0</v>
      </c>
      <c r="N2785" s="13">
        <v>0</v>
      </c>
    </row>
    <row r="2786" spans="1:14" x14ac:dyDescent="0.15">
      <c r="A2786" t="str">
        <f t="shared" si="46"/>
        <v>202002_16_4562342690074</v>
      </c>
      <c r="B2786" s="13">
        <v>202002</v>
      </c>
      <c r="C2786" s="13">
        <v>16</v>
      </c>
      <c r="D2786" s="13" t="s">
        <v>133</v>
      </c>
      <c r="E2786" s="14">
        <v>4562342690074</v>
      </c>
      <c r="F2786" s="13">
        <v>0</v>
      </c>
      <c r="G2786" s="13">
        <v>0</v>
      </c>
      <c r="H2786" s="13" t="s">
        <v>24</v>
      </c>
      <c r="I2786" s="13" t="s">
        <v>19</v>
      </c>
      <c r="J2786" s="13" t="s">
        <v>329</v>
      </c>
      <c r="K2786" s="13">
        <v>38</v>
      </c>
      <c r="L2786" s="13">
        <v>1</v>
      </c>
      <c r="M2786" s="13">
        <v>0</v>
      </c>
      <c r="N2786" s="13">
        <v>0</v>
      </c>
    </row>
    <row r="2787" spans="1:14" x14ac:dyDescent="0.15">
      <c r="A2787" t="str">
        <f t="shared" si="46"/>
        <v>202002_16_4562342690081</v>
      </c>
      <c r="B2787" s="13">
        <v>202002</v>
      </c>
      <c r="C2787" s="13">
        <v>16</v>
      </c>
      <c r="D2787" s="13" t="s">
        <v>133</v>
      </c>
      <c r="E2787" s="14">
        <v>4562342690081</v>
      </c>
      <c r="F2787" s="13">
        <v>0</v>
      </c>
      <c r="G2787" s="13">
        <v>0</v>
      </c>
      <c r="H2787" s="13" t="s">
        <v>25</v>
      </c>
      <c r="I2787" s="13" t="s">
        <v>19</v>
      </c>
      <c r="J2787" s="13" t="s">
        <v>329</v>
      </c>
      <c r="K2787" s="13">
        <v>12</v>
      </c>
      <c r="L2787" s="13">
        <v>0</v>
      </c>
      <c r="M2787" s="13">
        <v>0</v>
      </c>
      <c r="N2787" s="13">
        <v>0</v>
      </c>
    </row>
    <row r="2788" spans="1:14" x14ac:dyDescent="0.15">
      <c r="A2788" t="str">
        <f t="shared" si="46"/>
        <v>202002_17_4562342690029</v>
      </c>
      <c r="B2788" s="13">
        <v>202002</v>
      </c>
      <c r="C2788" s="13">
        <v>17</v>
      </c>
      <c r="D2788" s="13" t="s">
        <v>134</v>
      </c>
      <c r="E2788" s="14">
        <v>4562342690029</v>
      </c>
      <c r="F2788" s="13">
        <v>0</v>
      </c>
      <c r="G2788" s="13">
        <v>0</v>
      </c>
      <c r="H2788" s="13" t="s">
        <v>18</v>
      </c>
      <c r="I2788" s="13" t="s">
        <v>19</v>
      </c>
      <c r="J2788" s="13" t="s">
        <v>329</v>
      </c>
      <c r="K2788" s="13">
        <v>22</v>
      </c>
      <c r="L2788" s="13">
        <v>3</v>
      </c>
      <c r="M2788" s="13">
        <v>0</v>
      </c>
      <c r="N2788" s="13">
        <v>0</v>
      </c>
    </row>
    <row r="2789" spans="1:14" x14ac:dyDescent="0.15">
      <c r="A2789" t="str">
        <f t="shared" si="46"/>
        <v>202002_17_4562342690036</v>
      </c>
      <c r="B2789" s="13">
        <v>202002</v>
      </c>
      <c r="C2789" s="13">
        <v>17</v>
      </c>
      <c r="D2789" s="13" t="s">
        <v>134</v>
      </c>
      <c r="E2789" s="14">
        <v>4562342690036</v>
      </c>
      <c r="F2789" s="13">
        <v>0</v>
      </c>
      <c r="G2789" s="13">
        <v>0</v>
      </c>
      <c r="H2789" s="13" t="s">
        <v>20</v>
      </c>
      <c r="I2789" s="13" t="s">
        <v>19</v>
      </c>
      <c r="J2789" s="13" t="s">
        <v>329</v>
      </c>
      <c r="K2789" s="13">
        <v>14</v>
      </c>
      <c r="L2789" s="13">
        <v>0</v>
      </c>
      <c r="M2789" s="13">
        <v>0</v>
      </c>
      <c r="N2789" s="13">
        <v>0</v>
      </c>
    </row>
    <row r="2790" spans="1:14" x14ac:dyDescent="0.15">
      <c r="A2790" t="str">
        <f t="shared" si="46"/>
        <v>202002_17_4562342690050</v>
      </c>
      <c r="B2790" s="13">
        <v>202002</v>
      </c>
      <c r="C2790" s="13">
        <v>17</v>
      </c>
      <c r="D2790" s="13" t="s">
        <v>134</v>
      </c>
      <c r="E2790" s="14">
        <v>4562342690050</v>
      </c>
      <c r="F2790" s="13">
        <v>0</v>
      </c>
      <c r="G2790" s="13">
        <v>0</v>
      </c>
      <c r="H2790" s="13" t="s">
        <v>22</v>
      </c>
      <c r="I2790" s="13" t="s">
        <v>19</v>
      </c>
      <c r="J2790" s="13" t="s">
        <v>329</v>
      </c>
      <c r="K2790" s="13">
        <v>11</v>
      </c>
      <c r="L2790" s="13">
        <v>0</v>
      </c>
      <c r="M2790" s="13">
        <v>0</v>
      </c>
      <c r="N2790" s="13">
        <v>0</v>
      </c>
    </row>
    <row r="2791" spans="1:14" x14ac:dyDescent="0.15">
      <c r="A2791" t="str">
        <f t="shared" si="46"/>
        <v>202002_17_4562342690043</v>
      </c>
      <c r="B2791" s="13">
        <v>202002</v>
      </c>
      <c r="C2791" s="13">
        <v>17</v>
      </c>
      <c r="D2791" s="13" t="s">
        <v>134</v>
      </c>
      <c r="E2791" s="14">
        <v>4562342690043</v>
      </c>
      <c r="F2791" s="13">
        <v>0</v>
      </c>
      <c r="G2791" s="13">
        <v>0</v>
      </c>
      <c r="H2791" s="13" t="s">
        <v>21</v>
      </c>
      <c r="I2791" s="13" t="s">
        <v>19</v>
      </c>
      <c r="J2791" s="13" t="s">
        <v>329</v>
      </c>
      <c r="K2791" s="13">
        <v>35</v>
      </c>
      <c r="L2791" s="13">
        <v>1</v>
      </c>
      <c r="M2791" s="13">
        <v>0</v>
      </c>
      <c r="N2791" s="13">
        <v>0</v>
      </c>
    </row>
    <row r="2792" spans="1:14" x14ac:dyDescent="0.15">
      <c r="A2792" t="str">
        <f t="shared" si="46"/>
        <v>202002_17_4562342690067</v>
      </c>
      <c r="B2792" s="13">
        <v>202002</v>
      </c>
      <c r="C2792" s="13">
        <v>17</v>
      </c>
      <c r="D2792" s="13" t="s">
        <v>134</v>
      </c>
      <c r="E2792" s="14">
        <v>4562342690067</v>
      </c>
      <c r="F2792" s="13">
        <v>0</v>
      </c>
      <c r="G2792" s="13">
        <v>0</v>
      </c>
      <c r="H2792" s="13" t="s">
        <v>23</v>
      </c>
      <c r="I2792" s="13" t="s">
        <v>19</v>
      </c>
      <c r="J2792" s="13" t="s">
        <v>329</v>
      </c>
      <c r="K2792" s="13">
        <v>40</v>
      </c>
      <c r="L2792" s="13">
        <v>1</v>
      </c>
      <c r="M2792" s="13">
        <v>0</v>
      </c>
      <c r="N2792" s="13">
        <v>0</v>
      </c>
    </row>
    <row r="2793" spans="1:14" x14ac:dyDescent="0.15">
      <c r="A2793" t="str">
        <f t="shared" si="46"/>
        <v>202002_17_4562342690074</v>
      </c>
      <c r="B2793" s="13">
        <v>202002</v>
      </c>
      <c r="C2793" s="13">
        <v>17</v>
      </c>
      <c r="D2793" s="13" t="s">
        <v>134</v>
      </c>
      <c r="E2793" s="14">
        <v>4562342690074</v>
      </c>
      <c r="F2793" s="13">
        <v>0</v>
      </c>
      <c r="G2793" s="13">
        <v>0</v>
      </c>
      <c r="H2793" s="13" t="s">
        <v>24</v>
      </c>
      <c r="I2793" s="13" t="s">
        <v>19</v>
      </c>
      <c r="J2793" s="13" t="s">
        <v>329</v>
      </c>
      <c r="K2793" s="13">
        <v>23</v>
      </c>
      <c r="L2793" s="13">
        <v>1</v>
      </c>
      <c r="M2793" s="13">
        <v>0</v>
      </c>
      <c r="N2793" s="13">
        <v>0</v>
      </c>
    </row>
    <row r="2794" spans="1:14" x14ac:dyDescent="0.15">
      <c r="A2794" t="str">
        <f t="shared" si="46"/>
        <v>202002_17_4562342690081</v>
      </c>
      <c r="B2794" s="13">
        <v>202002</v>
      </c>
      <c r="C2794" s="13">
        <v>17</v>
      </c>
      <c r="D2794" s="13" t="s">
        <v>134</v>
      </c>
      <c r="E2794" s="14">
        <v>4562342690081</v>
      </c>
      <c r="F2794" s="13">
        <v>0</v>
      </c>
      <c r="G2794" s="13">
        <v>0</v>
      </c>
      <c r="H2794" s="13" t="s">
        <v>25</v>
      </c>
      <c r="I2794" s="13" t="s">
        <v>19</v>
      </c>
      <c r="J2794" s="13" t="s">
        <v>329</v>
      </c>
      <c r="K2794" s="13">
        <v>13</v>
      </c>
      <c r="L2794" s="13">
        <v>0</v>
      </c>
      <c r="M2794" s="13">
        <v>0</v>
      </c>
      <c r="N2794" s="13">
        <v>0</v>
      </c>
    </row>
    <row r="2795" spans="1:14" x14ac:dyDescent="0.15">
      <c r="A2795" t="str">
        <f t="shared" si="46"/>
        <v>202002_122_4562342690029</v>
      </c>
      <c r="B2795" s="13">
        <v>202002</v>
      </c>
      <c r="C2795" s="13">
        <v>122</v>
      </c>
      <c r="D2795" s="13" t="s">
        <v>149</v>
      </c>
      <c r="E2795" s="14">
        <v>4562342690029</v>
      </c>
      <c r="F2795" s="13">
        <v>0</v>
      </c>
      <c r="G2795" s="13">
        <v>0</v>
      </c>
      <c r="H2795" s="13" t="s">
        <v>18</v>
      </c>
      <c r="I2795" s="13" t="s">
        <v>19</v>
      </c>
      <c r="J2795" s="13" t="s">
        <v>329</v>
      </c>
      <c r="K2795" s="13">
        <v>31</v>
      </c>
      <c r="L2795" s="13">
        <v>0</v>
      </c>
      <c r="M2795" s="13">
        <v>0</v>
      </c>
      <c r="N2795" s="13">
        <v>0</v>
      </c>
    </row>
    <row r="2796" spans="1:14" x14ac:dyDescent="0.15">
      <c r="A2796" t="str">
        <f t="shared" si="46"/>
        <v>202002_122_4562342690036</v>
      </c>
      <c r="B2796" s="13">
        <v>202002</v>
      </c>
      <c r="C2796" s="13">
        <v>122</v>
      </c>
      <c r="D2796" s="13" t="s">
        <v>149</v>
      </c>
      <c r="E2796" s="14">
        <v>4562342690036</v>
      </c>
      <c r="F2796" s="13">
        <v>0</v>
      </c>
      <c r="G2796" s="13">
        <v>0</v>
      </c>
      <c r="H2796" s="13" t="s">
        <v>20</v>
      </c>
      <c r="I2796" s="13" t="s">
        <v>19</v>
      </c>
      <c r="J2796" s="13" t="s">
        <v>329</v>
      </c>
      <c r="K2796" s="13">
        <v>18</v>
      </c>
      <c r="L2796" s="13">
        <v>1</v>
      </c>
      <c r="M2796" s="13">
        <v>0</v>
      </c>
      <c r="N2796" s="13">
        <v>0</v>
      </c>
    </row>
    <row r="2797" spans="1:14" x14ac:dyDescent="0.15">
      <c r="A2797" t="str">
        <f t="shared" si="46"/>
        <v>202002_122_4562342690050</v>
      </c>
      <c r="B2797" s="13">
        <v>202002</v>
      </c>
      <c r="C2797" s="13">
        <v>122</v>
      </c>
      <c r="D2797" s="13" t="s">
        <v>149</v>
      </c>
      <c r="E2797" s="14">
        <v>4562342690050</v>
      </c>
      <c r="F2797" s="13">
        <v>0</v>
      </c>
      <c r="G2797" s="13">
        <v>0</v>
      </c>
      <c r="H2797" s="13" t="s">
        <v>22</v>
      </c>
      <c r="I2797" s="13" t="s">
        <v>19</v>
      </c>
      <c r="J2797" s="13" t="s">
        <v>329</v>
      </c>
      <c r="K2797" s="13">
        <v>15</v>
      </c>
      <c r="L2797" s="13">
        <v>1</v>
      </c>
      <c r="M2797" s="13">
        <v>0</v>
      </c>
      <c r="N2797" s="13">
        <v>0</v>
      </c>
    </row>
    <row r="2798" spans="1:14" x14ac:dyDescent="0.15">
      <c r="A2798" t="str">
        <f t="shared" si="46"/>
        <v>202002_122_4562342690043</v>
      </c>
      <c r="B2798" s="13">
        <v>202002</v>
      </c>
      <c r="C2798" s="13">
        <v>122</v>
      </c>
      <c r="D2798" s="13" t="s">
        <v>149</v>
      </c>
      <c r="E2798" s="14">
        <v>4562342690043</v>
      </c>
      <c r="F2798" s="13">
        <v>0</v>
      </c>
      <c r="G2798" s="13">
        <v>0</v>
      </c>
      <c r="H2798" s="13" t="s">
        <v>21</v>
      </c>
      <c r="I2798" s="13" t="s">
        <v>19</v>
      </c>
      <c r="J2798" s="13" t="s">
        <v>329</v>
      </c>
      <c r="K2798" s="13">
        <v>43</v>
      </c>
      <c r="L2798" s="13">
        <v>0</v>
      </c>
      <c r="M2798" s="13">
        <v>0</v>
      </c>
      <c r="N2798" s="13">
        <v>0</v>
      </c>
    </row>
    <row r="2799" spans="1:14" x14ac:dyDescent="0.15">
      <c r="A2799" t="str">
        <f t="shared" si="46"/>
        <v>202002_122_4562342690067</v>
      </c>
      <c r="B2799" s="13">
        <v>202002</v>
      </c>
      <c r="C2799" s="13">
        <v>122</v>
      </c>
      <c r="D2799" s="13" t="s">
        <v>149</v>
      </c>
      <c r="E2799" s="14">
        <v>4562342690067</v>
      </c>
      <c r="F2799" s="13">
        <v>0</v>
      </c>
      <c r="G2799" s="13">
        <v>0</v>
      </c>
      <c r="H2799" s="13" t="s">
        <v>23</v>
      </c>
      <c r="I2799" s="13" t="s">
        <v>19</v>
      </c>
      <c r="J2799" s="13" t="s">
        <v>329</v>
      </c>
      <c r="K2799" s="13">
        <v>43</v>
      </c>
      <c r="L2799" s="13">
        <v>2</v>
      </c>
      <c r="M2799" s="13">
        <v>0</v>
      </c>
      <c r="N2799" s="13">
        <v>0</v>
      </c>
    </row>
    <row r="2800" spans="1:14" x14ac:dyDescent="0.15">
      <c r="A2800" t="str">
        <f t="shared" si="46"/>
        <v>202002_122_4562342690074</v>
      </c>
      <c r="B2800" s="13">
        <v>202002</v>
      </c>
      <c r="C2800" s="13">
        <v>122</v>
      </c>
      <c r="D2800" s="13" t="s">
        <v>149</v>
      </c>
      <c r="E2800" s="14">
        <v>4562342690074</v>
      </c>
      <c r="F2800" s="13">
        <v>0</v>
      </c>
      <c r="G2800" s="13">
        <v>0</v>
      </c>
      <c r="H2800" s="13" t="s">
        <v>24</v>
      </c>
      <c r="I2800" s="13" t="s">
        <v>19</v>
      </c>
      <c r="J2800" s="13" t="s">
        <v>329</v>
      </c>
      <c r="K2800" s="13">
        <v>31</v>
      </c>
      <c r="L2800" s="13">
        <v>2</v>
      </c>
      <c r="M2800" s="13">
        <v>0</v>
      </c>
      <c r="N2800" s="13">
        <v>0</v>
      </c>
    </row>
    <row r="2801" spans="1:14" x14ac:dyDescent="0.15">
      <c r="A2801" t="str">
        <f t="shared" si="46"/>
        <v>202002_122_4562342690081</v>
      </c>
      <c r="B2801" s="13">
        <v>202002</v>
      </c>
      <c r="C2801" s="13">
        <v>122</v>
      </c>
      <c r="D2801" s="13" t="s">
        <v>149</v>
      </c>
      <c r="E2801" s="14">
        <v>4562342690081</v>
      </c>
      <c r="F2801" s="13">
        <v>0</v>
      </c>
      <c r="G2801" s="13">
        <v>0</v>
      </c>
      <c r="H2801" s="13" t="s">
        <v>25</v>
      </c>
      <c r="I2801" s="13" t="s">
        <v>19</v>
      </c>
      <c r="J2801" s="13" t="s">
        <v>329</v>
      </c>
      <c r="K2801" s="13">
        <v>19</v>
      </c>
      <c r="L2801" s="13">
        <v>1</v>
      </c>
      <c r="M2801" s="13">
        <v>0</v>
      </c>
      <c r="N2801" s="13">
        <v>0</v>
      </c>
    </row>
    <row r="2802" spans="1:14" x14ac:dyDescent="0.15">
      <c r="A2802" t="str">
        <f t="shared" si="46"/>
        <v>202003_184_4562342690029</v>
      </c>
      <c r="B2802" s="10">
        <v>202003</v>
      </c>
      <c r="C2802" s="10">
        <v>184</v>
      </c>
      <c r="D2802" s="10" t="s">
        <v>154</v>
      </c>
      <c r="E2802" s="11">
        <v>4562342690029</v>
      </c>
      <c r="F2802" s="10">
        <v>0</v>
      </c>
      <c r="G2802" s="10">
        <v>0</v>
      </c>
      <c r="H2802" s="10" t="s">
        <v>18</v>
      </c>
      <c r="I2802" s="10" t="s">
        <v>19</v>
      </c>
      <c r="J2802" s="10" t="s">
        <v>329</v>
      </c>
      <c r="K2802" s="10">
        <v>37</v>
      </c>
      <c r="L2802" s="10">
        <v>1</v>
      </c>
      <c r="M2802" s="10">
        <v>0</v>
      </c>
      <c r="N2802" s="10">
        <v>0</v>
      </c>
    </row>
    <row r="2803" spans="1:14" x14ac:dyDescent="0.15">
      <c r="A2803" t="str">
        <f t="shared" si="46"/>
        <v>202003_184_4562342690036</v>
      </c>
      <c r="B2803" s="10">
        <v>202003</v>
      </c>
      <c r="C2803" s="10">
        <v>184</v>
      </c>
      <c r="D2803" s="10" t="s">
        <v>154</v>
      </c>
      <c r="E2803" s="11">
        <v>4562342690036</v>
      </c>
      <c r="F2803" s="10">
        <v>0</v>
      </c>
      <c r="G2803" s="10">
        <v>0</v>
      </c>
      <c r="H2803" s="10" t="s">
        <v>20</v>
      </c>
      <c r="I2803" s="10" t="s">
        <v>19</v>
      </c>
      <c r="J2803" s="10" t="s">
        <v>329</v>
      </c>
      <c r="K2803" s="10">
        <v>16</v>
      </c>
      <c r="L2803" s="10">
        <v>1</v>
      </c>
      <c r="M2803" s="10">
        <v>0</v>
      </c>
      <c r="N2803" s="10">
        <v>0</v>
      </c>
    </row>
    <row r="2804" spans="1:14" x14ac:dyDescent="0.15">
      <c r="A2804" t="str">
        <f t="shared" si="46"/>
        <v>202003_184_4562342690050</v>
      </c>
      <c r="B2804" s="10">
        <v>202003</v>
      </c>
      <c r="C2804" s="10">
        <v>184</v>
      </c>
      <c r="D2804" s="10" t="s">
        <v>154</v>
      </c>
      <c r="E2804" s="11">
        <v>4562342690050</v>
      </c>
      <c r="F2804" s="10">
        <v>0</v>
      </c>
      <c r="G2804" s="10">
        <v>0</v>
      </c>
      <c r="H2804" s="10" t="s">
        <v>22</v>
      </c>
      <c r="I2804" s="10" t="s">
        <v>19</v>
      </c>
      <c r="J2804" s="10" t="s">
        <v>329</v>
      </c>
      <c r="K2804" s="10">
        <v>20</v>
      </c>
      <c r="L2804" s="10">
        <v>0</v>
      </c>
      <c r="M2804" s="10">
        <v>0</v>
      </c>
      <c r="N2804" s="10">
        <v>0</v>
      </c>
    </row>
    <row r="2805" spans="1:14" x14ac:dyDescent="0.15">
      <c r="A2805" t="str">
        <f t="shared" si="46"/>
        <v>202003_184_4562342690043</v>
      </c>
      <c r="B2805" s="10">
        <v>202003</v>
      </c>
      <c r="C2805" s="10">
        <v>184</v>
      </c>
      <c r="D2805" s="10" t="s">
        <v>154</v>
      </c>
      <c r="E2805" s="11">
        <v>4562342690043</v>
      </c>
      <c r="F2805" s="10">
        <v>0</v>
      </c>
      <c r="G2805" s="10">
        <v>0</v>
      </c>
      <c r="H2805" s="10" t="s">
        <v>21</v>
      </c>
      <c r="I2805" s="10" t="s">
        <v>19</v>
      </c>
      <c r="J2805" s="10" t="s">
        <v>329</v>
      </c>
      <c r="K2805" s="10">
        <v>41</v>
      </c>
      <c r="L2805" s="10">
        <v>2</v>
      </c>
      <c r="M2805" s="10">
        <v>0</v>
      </c>
      <c r="N2805" s="10">
        <v>0</v>
      </c>
    </row>
    <row r="2806" spans="1:14" x14ac:dyDescent="0.15">
      <c r="A2806" t="str">
        <f t="shared" si="46"/>
        <v>202003_184_4562342690067</v>
      </c>
      <c r="B2806" s="10">
        <v>202003</v>
      </c>
      <c r="C2806" s="10">
        <v>184</v>
      </c>
      <c r="D2806" s="10" t="s">
        <v>154</v>
      </c>
      <c r="E2806" s="11">
        <v>4562342690067</v>
      </c>
      <c r="F2806" s="10">
        <v>0</v>
      </c>
      <c r="G2806" s="10">
        <v>0</v>
      </c>
      <c r="H2806" s="10" t="s">
        <v>23</v>
      </c>
      <c r="I2806" s="10" t="s">
        <v>19</v>
      </c>
      <c r="J2806" s="10" t="s">
        <v>329</v>
      </c>
      <c r="K2806" s="10">
        <v>38</v>
      </c>
      <c r="L2806" s="10">
        <v>1</v>
      </c>
      <c r="M2806" s="10">
        <v>0</v>
      </c>
      <c r="N2806" s="10">
        <v>0</v>
      </c>
    </row>
    <row r="2807" spans="1:14" x14ac:dyDescent="0.15">
      <c r="A2807" t="str">
        <f t="shared" si="46"/>
        <v>202003_184_4562342690074</v>
      </c>
      <c r="B2807" s="10">
        <v>202003</v>
      </c>
      <c r="C2807" s="10">
        <v>184</v>
      </c>
      <c r="D2807" s="10" t="s">
        <v>154</v>
      </c>
      <c r="E2807" s="11">
        <v>4562342690074</v>
      </c>
      <c r="F2807" s="10">
        <v>0</v>
      </c>
      <c r="G2807" s="10">
        <v>0</v>
      </c>
      <c r="H2807" s="10" t="s">
        <v>24</v>
      </c>
      <c r="I2807" s="10" t="s">
        <v>19</v>
      </c>
      <c r="J2807" s="10" t="s">
        <v>329</v>
      </c>
      <c r="K2807" s="10">
        <v>34</v>
      </c>
      <c r="L2807" s="10">
        <v>1</v>
      </c>
      <c r="M2807" s="10">
        <v>0</v>
      </c>
      <c r="N2807" s="10">
        <v>0</v>
      </c>
    </row>
    <row r="2808" spans="1:14" x14ac:dyDescent="0.15">
      <c r="A2808" t="str">
        <f t="shared" si="46"/>
        <v>202003_184_4562342690081</v>
      </c>
      <c r="B2808" s="10">
        <v>202003</v>
      </c>
      <c r="C2808" s="10">
        <v>184</v>
      </c>
      <c r="D2808" s="10" t="s">
        <v>154</v>
      </c>
      <c r="E2808" s="11">
        <v>4562342690081</v>
      </c>
      <c r="F2808" s="10">
        <v>0</v>
      </c>
      <c r="G2808" s="10">
        <v>0</v>
      </c>
      <c r="H2808" s="10" t="s">
        <v>25</v>
      </c>
      <c r="I2808" s="10" t="s">
        <v>19</v>
      </c>
      <c r="J2808" s="10" t="s">
        <v>329</v>
      </c>
      <c r="K2808" s="10">
        <v>13</v>
      </c>
      <c r="L2808" s="10">
        <v>0</v>
      </c>
      <c r="M2808" s="10">
        <v>0</v>
      </c>
      <c r="N2808" s="10">
        <v>0</v>
      </c>
    </row>
    <row r="2809" spans="1:14" x14ac:dyDescent="0.15">
      <c r="A2809" t="str">
        <f t="shared" si="46"/>
        <v>202003_5_4562342690029</v>
      </c>
      <c r="B2809" s="10">
        <v>202003</v>
      </c>
      <c r="C2809" s="10">
        <v>5</v>
      </c>
      <c r="D2809" s="10" t="s">
        <v>130</v>
      </c>
      <c r="E2809" s="11">
        <v>4562342690029</v>
      </c>
      <c r="F2809" s="10">
        <v>0</v>
      </c>
      <c r="G2809" s="10">
        <v>0</v>
      </c>
      <c r="H2809" s="10" t="s">
        <v>18</v>
      </c>
      <c r="I2809" s="10" t="s">
        <v>19</v>
      </c>
      <c r="J2809" s="10" t="s">
        <v>329</v>
      </c>
      <c r="K2809" s="10">
        <v>4</v>
      </c>
      <c r="L2809" s="10">
        <v>0</v>
      </c>
      <c r="M2809" s="10">
        <v>0</v>
      </c>
      <c r="N2809" s="10">
        <v>0</v>
      </c>
    </row>
    <row r="2810" spans="1:14" x14ac:dyDescent="0.15">
      <c r="A2810" t="str">
        <f t="shared" si="46"/>
        <v>202003_5_4562342690036</v>
      </c>
      <c r="B2810" s="10">
        <v>202003</v>
      </c>
      <c r="C2810" s="10">
        <v>5</v>
      </c>
      <c r="D2810" s="10" t="s">
        <v>130</v>
      </c>
      <c r="E2810" s="11">
        <v>4562342690036</v>
      </c>
      <c r="F2810" s="10">
        <v>0</v>
      </c>
      <c r="G2810" s="10">
        <v>0</v>
      </c>
      <c r="H2810" s="10" t="s">
        <v>20</v>
      </c>
      <c r="I2810" s="10" t="s">
        <v>19</v>
      </c>
      <c r="J2810" s="10" t="s">
        <v>329</v>
      </c>
      <c r="K2810" s="10">
        <v>13</v>
      </c>
      <c r="L2810" s="10">
        <v>0</v>
      </c>
      <c r="M2810" s="10">
        <v>0</v>
      </c>
      <c r="N2810" s="10">
        <v>0</v>
      </c>
    </row>
    <row r="2811" spans="1:14" x14ac:dyDescent="0.15">
      <c r="A2811" t="str">
        <f t="shared" si="46"/>
        <v>202003_5_4562342690050</v>
      </c>
      <c r="B2811" s="10">
        <v>202003</v>
      </c>
      <c r="C2811" s="10">
        <v>5</v>
      </c>
      <c r="D2811" s="10" t="s">
        <v>130</v>
      </c>
      <c r="E2811" s="11">
        <v>4562342690050</v>
      </c>
      <c r="F2811" s="10">
        <v>0</v>
      </c>
      <c r="G2811" s="10">
        <v>0</v>
      </c>
      <c r="H2811" s="10" t="s">
        <v>22</v>
      </c>
      <c r="I2811" s="10" t="s">
        <v>19</v>
      </c>
      <c r="J2811" s="10" t="s">
        <v>329</v>
      </c>
      <c r="K2811" s="10">
        <v>8</v>
      </c>
      <c r="L2811" s="10">
        <v>0</v>
      </c>
      <c r="M2811" s="10">
        <v>0</v>
      </c>
      <c r="N2811" s="10">
        <v>0</v>
      </c>
    </row>
    <row r="2812" spans="1:14" x14ac:dyDescent="0.15">
      <c r="A2812" t="str">
        <f t="shared" si="46"/>
        <v>202003_5_4562342690043</v>
      </c>
      <c r="B2812" s="10">
        <v>202003</v>
      </c>
      <c r="C2812" s="10">
        <v>5</v>
      </c>
      <c r="D2812" s="10" t="s">
        <v>130</v>
      </c>
      <c r="E2812" s="11">
        <v>4562342690043</v>
      </c>
      <c r="F2812" s="10">
        <v>0</v>
      </c>
      <c r="G2812" s="10">
        <v>0</v>
      </c>
      <c r="H2812" s="10" t="s">
        <v>21</v>
      </c>
      <c r="I2812" s="10" t="s">
        <v>19</v>
      </c>
      <c r="J2812" s="10" t="s">
        <v>329</v>
      </c>
      <c r="K2812" s="10">
        <v>20</v>
      </c>
      <c r="L2812" s="10">
        <v>1</v>
      </c>
      <c r="M2812" s="10">
        <v>0</v>
      </c>
      <c r="N2812" s="10">
        <v>0</v>
      </c>
    </row>
    <row r="2813" spans="1:14" x14ac:dyDescent="0.15">
      <c r="A2813" t="str">
        <f t="shared" si="46"/>
        <v>202003_5_4562342690067</v>
      </c>
      <c r="B2813" s="10">
        <v>202003</v>
      </c>
      <c r="C2813" s="10">
        <v>5</v>
      </c>
      <c r="D2813" s="10" t="s">
        <v>130</v>
      </c>
      <c r="E2813" s="11">
        <v>4562342690067</v>
      </c>
      <c r="F2813" s="10">
        <v>0</v>
      </c>
      <c r="G2813" s="10">
        <v>0</v>
      </c>
      <c r="H2813" s="10" t="s">
        <v>23</v>
      </c>
      <c r="I2813" s="10" t="s">
        <v>19</v>
      </c>
      <c r="J2813" s="10" t="s">
        <v>329</v>
      </c>
      <c r="K2813" s="10">
        <v>25</v>
      </c>
      <c r="L2813" s="10">
        <v>4</v>
      </c>
      <c r="M2813" s="10">
        <v>0</v>
      </c>
      <c r="N2813" s="10">
        <v>0</v>
      </c>
    </row>
    <row r="2814" spans="1:14" x14ac:dyDescent="0.15">
      <c r="A2814" t="str">
        <f t="shared" si="46"/>
        <v>202003_5_4562342690074</v>
      </c>
      <c r="B2814" s="10">
        <v>202003</v>
      </c>
      <c r="C2814" s="10">
        <v>5</v>
      </c>
      <c r="D2814" s="10" t="s">
        <v>130</v>
      </c>
      <c r="E2814" s="11">
        <v>4562342690074</v>
      </c>
      <c r="F2814" s="10">
        <v>0</v>
      </c>
      <c r="G2814" s="10">
        <v>0</v>
      </c>
      <c r="H2814" s="10" t="s">
        <v>24</v>
      </c>
      <c r="I2814" s="10" t="s">
        <v>19</v>
      </c>
      <c r="J2814" s="10" t="s">
        <v>329</v>
      </c>
      <c r="K2814" s="10">
        <v>27</v>
      </c>
      <c r="L2814" s="10">
        <v>0</v>
      </c>
      <c r="M2814" s="10">
        <v>0</v>
      </c>
      <c r="N2814" s="10">
        <v>0</v>
      </c>
    </row>
    <row r="2815" spans="1:14" x14ac:dyDescent="0.15">
      <c r="A2815" t="str">
        <f t="shared" si="46"/>
        <v>202003_5_4562342690081</v>
      </c>
      <c r="B2815" s="10">
        <v>202003</v>
      </c>
      <c r="C2815" s="10">
        <v>5</v>
      </c>
      <c r="D2815" s="10" t="s">
        <v>130</v>
      </c>
      <c r="E2815" s="11">
        <v>4562342690081</v>
      </c>
      <c r="F2815" s="10">
        <v>0</v>
      </c>
      <c r="G2815" s="10">
        <v>0</v>
      </c>
      <c r="H2815" s="10" t="s">
        <v>25</v>
      </c>
      <c r="I2815" s="10" t="s">
        <v>19</v>
      </c>
      <c r="J2815" s="10" t="s">
        <v>329</v>
      </c>
      <c r="K2815" s="10">
        <v>3</v>
      </c>
      <c r="L2815" s="10">
        <v>0</v>
      </c>
      <c r="M2815" s="10">
        <v>0</v>
      </c>
      <c r="N2815" s="10">
        <v>0</v>
      </c>
    </row>
    <row r="2816" spans="1:14" x14ac:dyDescent="0.15">
      <c r="A2816" t="str">
        <f t="shared" si="46"/>
        <v>202003_11_4562342690029</v>
      </c>
      <c r="B2816" s="10">
        <v>202003</v>
      </c>
      <c r="C2816" s="10">
        <v>11</v>
      </c>
      <c r="D2816" s="10" t="s">
        <v>131</v>
      </c>
      <c r="E2816" s="11">
        <v>4562342690029</v>
      </c>
      <c r="F2816" s="10">
        <v>0</v>
      </c>
      <c r="G2816" s="10">
        <v>0</v>
      </c>
      <c r="H2816" s="10" t="s">
        <v>18</v>
      </c>
      <c r="I2816" s="10" t="s">
        <v>19</v>
      </c>
      <c r="J2816" s="10" t="s">
        <v>329</v>
      </c>
      <c r="K2816" s="10">
        <v>2</v>
      </c>
      <c r="L2816" s="10">
        <v>0</v>
      </c>
      <c r="M2816" s="10">
        <v>0</v>
      </c>
      <c r="N2816" s="10">
        <v>0</v>
      </c>
    </row>
    <row r="2817" spans="1:14" x14ac:dyDescent="0.15">
      <c r="A2817" t="str">
        <f t="shared" si="46"/>
        <v>202003_11_4562342690036</v>
      </c>
      <c r="B2817" s="10">
        <v>202003</v>
      </c>
      <c r="C2817" s="10">
        <v>11</v>
      </c>
      <c r="D2817" s="10" t="s">
        <v>131</v>
      </c>
      <c r="E2817" s="11">
        <v>4562342690036</v>
      </c>
      <c r="F2817" s="10">
        <v>0</v>
      </c>
      <c r="G2817" s="10">
        <v>0</v>
      </c>
      <c r="H2817" s="10" t="s">
        <v>20</v>
      </c>
      <c r="I2817" s="10" t="s">
        <v>19</v>
      </c>
      <c r="J2817" s="10" t="s">
        <v>329</v>
      </c>
      <c r="K2817" s="10">
        <v>0</v>
      </c>
      <c r="L2817" s="10">
        <v>0</v>
      </c>
      <c r="M2817" s="10">
        <v>0</v>
      </c>
      <c r="N2817" s="10">
        <v>0</v>
      </c>
    </row>
    <row r="2818" spans="1:14" x14ac:dyDescent="0.15">
      <c r="A2818" t="str">
        <f t="shared" si="46"/>
        <v>202003_11_4562342690050</v>
      </c>
      <c r="B2818" s="10">
        <v>202003</v>
      </c>
      <c r="C2818" s="10">
        <v>11</v>
      </c>
      <c r="D2818" s="10" t="s">
        <v>131</v>
      </c>
      <c r="E2818" s="11">
        <v>4562342690050</v>
      </c>
      <c r="F2818" s="10">
        <v>0</v>
      </c>
      <c r="G2818" s="10">
        <v>0</v>
      </c>
      <c r="H2818" s="10" t="s">
        <v>22</v>
      </c>
      <c r="I2818" s="10" t="s">
        <v>19</v>
      </c>
      <c r="J2818" s="10" t="s">
        <v>329</v>
      </c>
      <c r="K2818" s="10">
        <v>0</v>
      </c>
      <c r="L2818" s="10">
        <v>0</v>
      </c>
      <c r="M2818" s="10">
        <v>0</v>
      </c>
      <c r="N2818" s="10">
        <v>0</v>
      </c>
    </row>
    <row r="2819" spans="1:14" x14ac:dyDescent="0.15">
      <c r="A2819" t="str">
        <f t="shared" si="46"/>
        <v>202003_11_4562342690043</v>
      </c>
      <c r="B2819" s="10">
        <v>202003</v>
      </c>
      <c r="C2819" s="10">
        <v>11</v>
      </c>
      <c r="D2819" s="10" t="s">
        <v>131</v>
      </c>
      <c r="E2819" s="11">
        <v>4562342690043</v>
      </c>
      <c r="F2819" s="10">
        <v>0</v>
      </c>
      <c r="G2819" s="10">
        <v>0</v>
      </c>
      <c r="H2819" s="10" t="s">
        <v>21</v>
      </c>
      <c r="I2819" s="10" t="s">
        <v>19</v>
      </c>
      <c r="J2819" s="10" t="s">
        <v>329</v>
      </c>
      <c r="K2819" s="10">
        <v>1</v>
      </c>
      <c r="L2819" s="10">
        <v>0</v>
      </c>
      <c r="M2819" s="10">
        <v>0</v>
      </c>
      <c r="N2819" s="10">
        <v>0</v>
      </c>
    </row>
    <row r="2820" spans="1:14" x14ac:dyDescent="0.15">
      <c r="A2820" t="str">
        <f t="shared" si="46"/>
        <v>202003_11_4562342690067</v>
      </c>
      <c r="B2820" s="10">
        <v>202003</v>
      </c>
      <c r="C2820" s="10">
        <v>11</v>
      </c>
      <c r="D2820" s="10" t="s">
        <v>131</v>
      </c>
      <c r="E2820" s="11">
        <v>4562342690067</v>
      </c>
      <c r="F2820" s="10">
        <v>0</v>
      </c>
      <c r="G2820" s="10">
        <v>0</v>
      </c>
      <c r="H2820" s="10" t="s">
        <v>23</v>
      </c>
      <c r="I2820" s="10" t="s">
        <v>19</v>
      </c>
      <c r="J2820" s="10" t="s">
        <v>329</v>
      </c>
      <c r="K2820" s="10">
        <v>0</v>
      </c>
      <c r="L2820" s="10">
        <v>0</v>
      </c>
      <c r="M2820" s="10">
        <v>0</v>
      </c>
      <c r="N2820" s="10">
        <v>0</v>
      </c>
    </row>
    <row r="2821" spans="1:14" x14ac:dyDescent="0.15">
      <c r="A2821" t="str">
        <f t="shared" si="46"/>
        <v>202003_11_4562342690074</v>
      </c>
      <c r="B2821" s="10">
        <v>202003</v>
      </c>
      <c r="C2821" s="10">
        <v>11</v>
      </c>
      <c r="D2821" s="10" t="s">
        <v>131</v>
      </c>
      <c r="E2821" s="11">
        <v>4562342690074</v>
      </c>
      <c r="F2821" s="10">
        <v>0</v>
      </c>
      <c r="G2821" s="10">
        <v>0</v>
      </c>
      <c r="H2821" s="10" t="s">
        <v>24</v>
      </c>
      <c r="I2821" s="10" t="s">
        <v>19</v>
      </c>
      <c r="J2821" s="10" t="s">
        <v>329</v>
      </c>
      <c r="K2821" s="10">
        <v>0</v>
      </c>
      <c r="L2821" s="10">
        <v>0</v>
      </c>
      <c r="M2821" s="10">
        <v>0</v>
      </c>
      <c r="N2821" s="10">
        <v>0</v>
      </c>
    </row>
    <row r="2822" spans="1:14" x14ac:dyDescent="0.15">
      <c r="A2822" t="str">
        <f t="shared" si="46"/>
        <v>202003_11_4562342690081</v>
      </c>
      <c r="B2822" s="10">
        <v>202003</v>
      </c>
      <c r="C2822" s="10">
        <v>11</v>
      </c>
      <c r="D2822" s="10" t="s">
        <v>131</v>
      </c>
      <c r="E2822" s="11">
        <v>4562342690081</v>
      </c>
      <c r="F2822" s="10">
        <v>0</v>
      </c>
      <c r="G2822" s="10">
        <v>0</v>
      </c>
      <c r="H2822" s="10" t="s">
        <v>25</v>
      </c>
      <c r="I2822" s="10" t="s">
        <v>19</v>
      </c>
      <c r="J2822" s="10" t="s">
        <v>329</v>
      </c>
      <c r="K2822" s="10">
        <v>5</v>
      </c>
      <c r="L2822" s="10">
        <v>0</v>
      </c>
      <c r="M2822" s="10">
        <v>0</v>
      </c>
      <c r="N2822" s="10">
        <v>0</v>
      </c>
    </row>
    <row r="2823" spans="1:14" x14ac:dyDescent="0.15">
      <c r="A2823" t="str">
        <f t="shared" si="46"/>
        <v>202003_12_4562342690029</v>
      </c>
      <c r="B2823" s="10">
        <v>202003</v>
      </c>
      <c r="C2823" s="10">
        <v>12</v>
      </c>
      <c r="D2823" s="10" t="s">
        <v>132</v>
      </c>
      <c r="E2823" s="11">
        <v>4562342690029</v>
      </c>
      <c r="F2823" s="10">
        <v>0</v>
      </c>
      <c r="G2823" s="10">
        <v>0</v>
      </c>
      <c r="H2823" s="10" t="s">
        <v>18</v>
      </c>
      <c r="I2823" s="10" t="s">
        <v>19</v>
      </c>
      <c r="J2823" s="10" t="s">
        <v>329</v>
      </c>
      <c r="K2823" s="10">
        <v>17</v>
      </c>
      <c r="L2823" s="10">
        <v>0</v>
      </c>
      <c r="M2823" s="10">
        <v>0</v>
      </c>
      <c r="N2823" s="10">
        <v>0</v>
      </c>
    </row>
    <row r="2824" spans="1:14" x14ac:dyDescent="0.15">
      <c r="A2824" t="str">
        <f t="shared" si="46"/>
        <v>202003_12_4562342690036</v>
      </c>
      <c r="B2824" s="10">
        <v>202003</v>
      </c>
      <c r="C2824" s="10">
        <v>12</v>
      </c>
      <c r="D2824" s="10" t="s">
        <v>132</v>
      </c>
      <c r="E2824" s="11">
        <v>4562342690036</v>
      </c>
      <c r="F2824" s="10">
        <v>0</v>
      </c>
      <c r="G2824" s="10">
        <v>0</v>
      </c>
      <c r="H2824" s="10" t="s">
        <v>20</v>
      </c>
      <c r="I2824" s="10" t="s">
        <v>19</v>
      </c>
      <c r="J2824" s="10" t="s">
        <v>329</v>
      </c>
      <c r="K2824" s="10">
        <v>7</v>
      </c>
      <c r="L2824" s="10">
        <v>0</v>
      </c>
      <c r="M2824" s="10">
        <v>0</v>
      </c>
      <c r="N2824" s="10">
        <v>0</v>
      </c>
    </row>
    <row r="2825" spans="1:14" x14ac:dyDescent="0.15">
      <c r="A2825" t="str">
        <f t="shared" si="46"/>
        <v>202003_12_4562342690050</v>
      </c>
      <c r="B2825" s="10">
        <v>202003</v>
      </c>
      <c r="C2825" s="10">
        <v>12</v>
      </c>
      <c r="D2825" s="10" t="s">
        <v>132</v>
      </c>
      <c r="E2825" s="11">
        <v>4562342690050</v>
      </c>
      <c r="F2825" s="10">
        <v>0</v>
      </c>
      <c r="G2825" s="10">
        <v>0</v>
      </c>
      <c r="H2825" s="10" t="s">
        <v>22</v>
      </c>
      <c r="I2825" s="10" t="s">
        <v>19</v>
      </c>
      <c r="J2825" s="10" t="s">
        <v>329</v>
      </c>
      <c r="K2825" s="10">
        <v>13</v>
      </c>
      <c r="L2825" s="10">
        <v>0</v>
      </c>
      <c r="M2825" s="10">
        <v>0</v>
      </c>
      <c r="N2825" s="10">
        <v>0</v>
      </c>
    </row>
    <row r="2826" spans="1:14" x14ac:dyDescent="0.15">
      <c r="A2826" t="str">
        <f t="shared" si="46"/>
        <v>202003_12_4562342690043</v>
      </c>
      <c r="B2826" s="10">
        <v>202003</v>
      </c>
      <c r="C2826" s="10">
        <v>12</v>
      </c>
      <c r="D2826" s="10" t="s">
        <v>132</v>
      </c>
      <c r="E2826" s="11">
        <v>4562342690043</v>
      </c>
      <c r="F2826" s="10">
        <v>0</v>
      </c>
      <c r="G2826" s="10">
        <v>0</v>
      </c>
      <c r="H2826" s="10" t="s">
        <v>21</v>
      </c>
      <c r="I2826" s="10" t="s">
        <v>19</v>
      </c>
      <c r="J2826" s="10" t="s">
        <v>329</v>
      </c>
      <c r="K2826" s="10">
        <v>21</v>
      </c>
      <c r="L2826" s="10">
        <v>1</v>
      </c>
      <c r="M2826" s="10">
        <v>0</v>
      </c>
      <c r="N2826" s="10">
        <v>0</v>
      </c>
    </row>
    <row r="2827" spans="1:14" x14ac:dyDescent="0.15">
      <c r="A2827" t="str">
        <f t="shared" si="46"/>
        <v>202003_12_4562342690067</v>
      </c>
      <c r="B2827" s="10">
        <v>202003</v>
      </c>
      <c r="C2827" s="10">
        <v>12</v>
      </c>
      <c r="D2827" s="10" t="s">
        <v>132</v>
      </c>
      <c r="E2827" s="11">
        <v>4562342690067</v>
      </c>
      <c r="F2827" s="10">
        <v>0</v>
      </c>
      <c r="G2827" s="10">
        <v>0</v>
      </c>
      <c r="H2827" s="10" t="s">
        <v>23</v>
      </c>
      <c r="I2827" s="10" t="s">
        <v>19</v>
      </c>
      <c r="J2827" s="10" t="s">
        <v>329</v>
      </c>
      <c r="K2827" s="10">
        <v>41</v>
      </c>
      <c r="L2827" s="10">
        <v>0</v>
      </c>
      <c r="M2827" s="10">
        <v>0</v>
      </c>
      <c r="N2827" s="10">
        <v>0</v>
      </c>
    </row>
    <row r="2828" spans="1:14" x14ac:dyDescent="0.15">
      <c r="A2828" t="str">
        <f t="shared" si="46"/>
        <v>202003_12_4562342690074</v>
      </c>
      <c r="B2828" s="10">
        <v>202003</v>
      </c>
      <c r="C2828" s="10">
        <v>12</v>
      </c>
      <c r="D2828" s="10" t="s">
        <v>132</v>
      </c>
      <c r="E2828" s="11">
        <v>4562342690074</v>
      </c>
      <c r="F2828" s="10">
        <v>0</v>
      </c>
      <c r="G2828" s="10">
        <v>0</v>
      </c>
      <c r="H2828" s="10" t="s">
        <v>24</v>
      </c>
      <c r="I2828" s="10" t="s">
        <v>19</v>
      </c>
      <c r="J2828" s="10" t="s">
        <v>329</v>
      </c>
      <c r="K2828" s="10">
        <v>17</v>
      </c>
      <c r="L2828" s="10">
        <v>0</v>
      </c>
      <c r="M2828" s="10">
        <v>0</v>
      </c>
      <c r="N2828" s="10">
        <v>0</v>
      </c>
    </row>
    <row r="2829" spans="1:14" x14ac:dyDescent="0.15">
      <c r="A2829" t="str">
        <f t="shared" si="46"/>
        <v>202003_12_4562342690081</v>
      </c>
      <c r="B2829" s="10">
        <v>202003</v>
      </c>
      <c r="C2829" s="10">
        <v>12</v>
      </c>
      <c r="D2829" s="10" t="s">
        <v>132</v>
      </c>
      <c r="E2829" s="11">
        <v>4562342690081</v>
      </c>
      <c r="F2829" s="10">
        <v>0</v>
      </c>
      <c r="G2829" s="10">
        <v>0</v>
      </c>
      <c r="H2829" s="10" t="s">
        <v>25</v>
      </c>
      <c r="I2829" s="10" t="s">
        <v>19</v>
      </c>
      <c r="J2829" s="10" t="s">
        <v>329</v>
      </c>
      <c r="K2829" s="10">
        <v>9</v>
      </c>
      <c r="L2829" s="10">
        <v>1</v>
      </c>
      <c r="M2829" s="10">
        <v>0</v>
      </c>
      <c r="N2829" s="10">
        <v>0</v>
      </c>
    </row>
    <row r="2830" spans="1:14" x14ac:dyDescent="0.15">
      <c r="A2830" t="str">
        <f t="shared" si="46"/>
        <v>202003_100_4562342690029</v>
      </c>
      <c r="B2830" s="10">
        <v>202003</v>
      </c>
      <c r="C2830" s="10">
        <v>100</v>
      </c>
      <c r="D2830" s="10" t="s">
        <v>146</v>
      </c>
      <c r="E2830" s="11">
        <v>4562342690029</v>
      </c>
      <c r="F2830" s="10">
        <v>0</v>
      </c>
      <c r="G2830" s="10">
        <v>0</v>
      </c>
      <c r="H2830" s="10" t="s">
        <v>18</v>
      </c>
      <c r="I2830" s="10" t="s">
        <v>19</v>
      </c>
      <c r="J2830" s="10" t="s">
        <v>329</v>
      </c>
      <c r="K2830" s="10">
        <v>26</v>
      </c>
      <c r="L2830" s="10">
        <v>1</v>
      </c>
      <c r="M2830" s="10">
        <v>0</v>
      </c>
      <c r="N2830" s="10">
        <v>0</v>
      </c>
    </row>
    <row r="2831" spans="1:14" x14ac:dyDescent="0.15">
      <c r="A2831" t="str">
        <f t="shared" si="46"/>
        <v>202003_100_4562342690036</v>
      </c>
      <c r="B2831" s="10">
        <v>202003</v>
      </c>
      <c r="C2831" s="10">
        <v>100</v>
      </c>
      <c r="D2831" s="10" t="s">
        <v>146</v>
      </c>
      <c r="E2831" s="11">
        <v>4562342690036</v>
      </c>
      <c r="F2831" s="10">
        <v>0</v>
      </c>
      <c r="G2831" s="10">
        <v>0</v>
      </c>
      <c r="H2831" s="10" t="s">
        <v>20</v>
      </c>
      <c r="I2831" s="10" t="s">
        <v>19</v>
      </c>
      <c r="J2831" s="10" t="s">
        <v>329</v>
      </c>
      <c r="K2831" s="10">
        <v>20</v>
      </c>
      <c r="L2831" s="10">
        <v>0</v>
      </c>
      <c r="M2831" s="10">
        <v>0</v>
      </c>
      <c r="N2831" s="10">
        <v>0</v>
      </c>
    </row>
    <row r="2832" spans="1:14" x14ac:dyDescent="0.15">
      <c r="A2832" t="str">
        <f t="shared" si="46"/>
        <v>202003_100_4562342690050</v>
      </c>
      <c r="B2832" s="10">
        <v>202003</v>
      </c>
      <c r="C2832" s="10">
        <v>100</v>
      </c>
      <c r="D2832" s="10" t="s">
        <v>146</v>
      </c>
      <c r="E2832" s="11">
        <v>4562342690050</v>
      </c>
      <c r="F2832" s="10">
        <v>0</v>
      </c>
      <c r="G2832" s="10">
        <v>0</v>
      </c>
      <c r="H2832" s="10" t="s">
        <v>22</v>
      </c>
      <c r="I2832" s="10" t="s">
        <v>19</v>
      </c>
      <c r="J2832" s="10" t="s">
        <v>329</v>
      </c>
      <c r="K2832" s="10">
        <v>15</v>
      </c>
      <c r="L2832" s="10">
        <v>0</v>
      </c>
      <c r="M2832" s="10">
        <v>0</v>
      </c>
      <c r="N2832" s="10">
        <v>0</v>
      </c>
    </row>
    <row r="2833" spans="1:14" x14ac:dyDescent="0.15">
      <c r="A2833" t="str">
        <f t="shared" si="46"/>
        <v>202003_100_4562342690043</v>
      </c>
      <c r="B2833" s="10">
        <v>202003</v>
      </c>
      <c r="C2833" s="10">
        <v>100</v>
      </c>
      <c r="D2833" s="10" t="s">
        <v>146</v>
      </c>
      <c r="E2833" s="11">
        <v>4562342690043</v>
      </c>
      <c r="F2833" s="10">
        <v>0</v>
      </c>
      <c r="G2833" s="10">
        <v>0</v>
      </c>
      <c r="H2833" s="10" t="s">
        <v>21</v>
      </c>
      <c r="I2833" s="10" t="s">
        <v>19</v>
      </c>
      <c r="J2833" s="10" t="s">
        <v>329</v>
      </c>
      <c r="K2833" s="10">
        <v>20</v>
      </c>
      <c r="L2833" s="10">
        <v>1</v>
      </c>
      <c r="M2833" s="10">
        <v>0</v>
      </c>
      <c r="N2833" s="10">
        <v>0</v>
      </c>
    </row>
    <row r="2834" spans="1:14" x14ac:dyDescent="0.15">
      <c r="A2834" t="str">
        <f t="shared" si="46"/>
        <v>202003_100_4562342690067</v>
      </c>
      <c r="B2834" s="10">
        <v>202003</v>
      </c>
      <c r="C2834" s="10">
        <v>100</v>
      </c>
      <c r="D2834" s="10" t="s">
        <v>146</v>
      </c>
      <c r="E2834" s="11">
        <v>4562342690067</v>
      </c>
      <c r="F2834" s="10">
        <v>0</v>
      </c>
      <c r="G2834" s="10">
        <v>0</v>
      </c>
      <c r="H2834" s="10" t="s">
        <v>23</v>
      </c>
      <c r="I2834" s="10" t="s">
        <v>19</v>
      </c>
      <c r="J2834" s="10" t="s">
        <v>329</v>
      </c>
      <c r="K2834" s="10">
        <v>38</v>
      </c>
      <c r="L2834" s="10">
        <v>0</v>
      </c>
      <c r="M2834" s="10">
        <v>0</v>
      </c>
      <c r="N2834" s="10">
        <v>0</v>
      </c>
    </row>
    <row r="2835" spans="1:14" x14ac:dyDescent="0.15">
      <c r="A2835" t="str">
        <f t="shared" si="46"/>
        <v>202003_100_4562342690074</v>
      </c>
      <c r="B2835" s="10">
        <v>202003</v>
      </c>
      <c r="C2835" s="10">
        <v>100</v>
      </c>
      <c r="D2835" s="10" t="s">
        <v>146</v>
      </c>
      <c r="E2835" s="11">
        <v>4562342690074</v>
      </c>
      <c r="F2835" s="10">
        <v>0</v>
      </c>
      <c r="G2835" s="10">
        <v>0</v>
      </c>
      <c r="H2835" s="10" t="s">
        <v>24</v>
      </c>
      <c r="I2835" s="10" t="s">
        <v>19</v>
      </c>
      <c r="J2835" s="10" t="s">
        <v>329</v>
      </c>
      <c r="K2835" s="10">
        <v>26</v>
      </c>
      <c r="L2835" s="10">
        <v>0</v>
      </c>
      <c r="M2835" s="10">
        <v>0</v>
      </c>
      <c r="N2835" s="10">
        <v>0</v>
      </c>
    </row>
    <row r="2836" spans="1:14" x14ac:dyDescent="0.15">
      <c r="A2836" t="str">
        <f t="shared" si="46"/>
        <v>202003_100_4562342690081</v>
      </c>
      <c r="B2836" s="10">
        <v>202003</v>
      </c>
      <c r="C2836" s="10">
        <v>100</v>
      </c>
      <c r="D2836" s="10" t="s">
        <v>146</v>
      </c>
      <c r="E2836" s="11">
        <v>4562342690081</v>
      </c>
      <c r="F2836" s="10">
        <v>0</v>
      </c>
      <c r="G2836" s="10">
        <v>0</v>
      </c>
      <c r="H2836" s="10" t="s">
        <v>25</v>
      </c>
      <c r="I2836" s="10" t="s">
        <v>19</v>
      </c>
      <c r="J2836" s="10" t="s">
        <v>329</v>
      </c>
      <c r="K2836" s="10">
        <v>13</v>
      </c>
      <c r="L2836" s="10">
        <v>0</v>
      </c>
      <c r="M2836" s="10">
        <v>0</v>
      </c>
      <c r="N2836" s="10">
        <v>0</v>
      </c>
    </row>
    <row r="2837" spans="1:14" x14ac:dyDescent="0.15">
      <c r="A2837" t="str">
        <f t="shared" si="46"/>
        <v>202003_128_4562342690029</v>
      </c>
      <c r="B2837" s="10">
        <v>202003</v>
      </c>
      <c r="C2837" s="10">
        <v>128</v>
      </c>
      <c r="D2837" s="10" t="s">
        <v>151</v>
      </c>
      <c r="E2837" s="11">
        <v>4562342690029</v>
      </c>
      <c r="F2837" s="10">
        <v>0</v>
      </c>
      <c r="G2837" s="10">
        <v>0</v>
      </c>
      <c r="H2837" s="10" t="s">
        <v>18</v>
      </c>
      <c r="I2837" s="10" t="s">
        <v>19</v>
      </c>
      <c r="J2837" s="10" t="s">
        <v>329</v>
      </c>
      <c r="K2837" s="10">
        <v>23</v>
      </c>
      <c r="L2837" s="10">
        <v>3</v>
      </c>
      <c r="M2837" s="10">
        <v>0</v>
      </c>
      <c r="N2837" s="10">
        <v>0</v>
      </c>
    </row>
    <row r="2838" spans="1:14" x14ac:dyDescent="0.15">
      <c r="A2838" t="str">
        <f t="shared" si="46"/>
        <v>202003_128_4562342690036</v>
      </c>
      <c r="B2838" s="10">
        <v>202003</v>
      </c>
      <c r="C2838" s="10">
        <v>128</v>
      </c>
      <c r="D2838" s="10" t="s">
        <v>151</v>
      </c>
      <c r="E2838" s="11">
        <v>4562342690036</v>
      </c>
      <c r="F2838" s="10">
        <v>0</v>
      </c>
      <c r="G2838" s="10">
        <v>0</v>
      </c>
      <c r="H2838" s="10" t="s">
        <v>20</v>
      </c>
      <c r="I2838" s="10" t="s">
        <v>19</v>
      </c>
      <c r="J2838" s="10" t="s">
        <v>329</v>
      </c>
      <c r="K2838" s="10">
        <v>16</v>
      </c>
      <c r="L2838" s="10">
        <v>0</v>
      </c>
      <c r="M2838" s="10">
        <v>0</v>
      </c>
      <c r="N2838" s="10">
        <v>0</v>
      </c>
    </row>
    <row r="2839" spans="1:14" x14ac:dyDescent="0.15">
      <c r="A2839" t="str">
        <f t="shared" si="46"/>
        <v>202003_128_4562342690050</v>
      </c>
      <c r="B2839" s="10">
        <v>202003</v>
      </c>
      <c r="C2839" s="10">
        <v>128</v>
      </c>
      <c r="D2839" s="10" t="s">
        <v>151</v>
      </c>
      <c r="E2839" s="11">
        <v>4562342690050</v>
      </c>
      <c r="F2839" s="10">
        <v>0</v>
      </c>
      <c r="G2839" s="10">
        <v>0</v>
      </c>
      <c r="H2839" s="10" t="s">
        <v>22</v>
      </c>
      <c r="I2839" s="10" t="s">
        <v>19</v>
      </c>
      <c r="J2839" s="10" t="s">
        <v>329</v>
      </c>
      <c r="K2839" s="10">
        <v>14</v>
      </c>
      <c r="L2839" s="10">
        <v>0</v>
      </c>
      <c r="M2839" s="10">
        <v>0</v>
      </c>
      <c r="N2839" s="10">
        <v>0</v>
      </c>
    </row>
    <row r="2840" spans="1:14" x14ac:dyDescent="0.15">
      <c r="A2840" t="str">
        <f t="shared" si="46"/>
        <v>202003_128_4562342690043</v>
      </c>
      <c r="B2840" s="10">
        <v>202003</v>
      </c>
      <c r="C2840" s="10">
        <v>128</v>
      </c>
      <c r="D2840" s="10" t="s">
        <v>151</v>
      </c>
      <c r="E2840" s="11">
        <v>4562342690043</v>
      </c>
      <c r="F2840" s="10">
        <v>0</v>
      </c>
      <c r="G2840" s="10">
        <v>0</v>
      </c>
      <c r="H2840" s="10" t="s">
        <v>21</v>
      </c>
      <c r="I2840" s="10" t="s">
        <v>19</v>
      </c>
      <c r="J2840" s="10" t="s">
        <v>329</v>
      </c>
      <c r="K2840" s="10">
        <v>29</v>
      </c>
      <c r="L2840" s="10">
        <v>0</v>
      </c>
      <c r="M2840" s="10">
        <v>0</v>
      </c>
      <c r="N2840" s="10">
        <v>0</v>
      </c>
    </row>
    <row r="2841" spans="1:14" x14ac:dyDescent="0.15">
      <c r="A2841" t="str">
        <f t="shared" ref="A2841:A2904" si="47">B2841&amp;"_"&amp;C2841&amp;"_"&amp;E2841</f>
        <v>202003_128_4562342690067</v>
      </c>
      <c r="B2841" s="10">
        <v>202003</v>
      </c>
      <c r="C2841" s="10">
        <v>128</v>
      </c>
      <c r="D2841" s="10" t="s">
        <v>151</v>
      </c>
      <c r="E2841" s="11">
        <v>4562342690067</v>
      </c>
      <c r="F2841" s="10">
        <v>0</v>
      </c>
      <c r="G2841" s="10">
        <v>0</v>
      </c>
      <c r="H2841" s="10" t="s">
        <v>23</v>
      </c>
      <c r="I2841" s="10" t="s">
        <v>19</v>
      </c>
      <c r="J2841" s="10" t="s">
        <v>329</v>
      </c>
      <c r="K2841" s="10">
        <v>37</v>
      </c>
      <c r="L2841" s="10">
        <v>4</v>
      </c>
      <c r="M2841" s="10">
        <v>0</v>
      </c>
      <c r="N2841" s="10">
        <v>0</v>
      </c>
    </row>
    <row r="2842" spans="1:14" x14ac:dyDescent="0.15">
      <c r="A2842" t="str">
        <f t="shared" si="47"/>
        <v>202003_128_4562342690074</v>
      </c>
      <c r="B2842" s="10">
        <v>202003</v>
      </c>
      <c r="C2842" s="10">
        <v>128</v>
      </c>
      <c r="D2842" s="10" t="s">
        <v>151</v>
      </c>
      <c r="E2842" s="11">
        <v>4562342690074</v>
      </c>
      <c r="F2842" s="10">
        <v>0</v>
      </c>
      <c r="G2842" s="10">
        <v>0</v>
      </c>
      <c r="H2842" s="10" t="s">
        <v>24</v>
      </c>
      <c r="I2842" s="10" t="s">
        <v>19</v>
      </c>
      <c r="J2842" s="10" t="s">
        <v>329</v>
      </c>
      <c r="K2842" s="10">
        <v>25</v>
      </c>
      <c r="L2842" s="10">
        <v>5</v>
      </c>
      <c r="M2842" s="10">
        <v>0</v>
      </c>
      <c r="N2842" s="10">
        <v>0</v>
      </c>
    </row>
    <row r="2843" spans="1:14" x14ac:dyDescent="0.15">
      <c r="A2843" t="str">
        <f t="shared" si="47"/>
        <v>202003_128_4562342690081</v>
      </c>
      <c r="B2843" s="10">
        <v>202003</v>
      </c>
      <c r="C2843" s="10">
        <v>128</v>
      </c>
      <c r="D2843" s="10" t="s">
        <v>151</v>
      </c>
      <c r="E2843" s="11">
        <v>4562342690081</v>
      </c>
      <c r="F2843" s="10">
        <v>0</v>
      </c>
      <c r="G2843" s="10">
        <v>0</v>
      </c>
      <c r="H2843" s="10" t="s">
        <v>25</v>
      </c>
      <c r="I2843" s="10" t="s">
        <v>19</v>
      </c>
      <c r="J2843" s="10" t="s">
        <v>329</v>
      </c>
      <c r="K2843" s="10">
        <v>9</v>
      </c>
      <c r="L2843" s="10">
        <v>0</v>
      </c>
      <c r="M2843" s="10">
        <v>0</v>
      </c>
      <c r="N2843" s="10">
        <v>0</v>
      </c>
    </row>
    <row r="2844" spans="1:14" x14ac:dyDescent="0.15">
      <c r="A2844" t="str">
        <f t="shared" si="47"/>
        <v>202003_157_4562342690029</v>
      </c>
      <c r="B2844" s="10">
        <v>202003</v>
      </c>
      <c r="C2844" s="10">
        <v>157</v>
      </c>
      <c r="D2844" s="10" t="s">
        <v>152</v>
      </c>
      <c r="E2844" s="11">
        <v>4562342690029</v>
      </c>
      <c r="F2844" s="10">
        <v>0</v>
      </c>
      <c r="G2844" s="10">
        <v>0</v>
      </c>
      <c r="H2844" s="10" t="s">
        <v>18</v>
      </c>
      <c r="I2844" s="10" t="s">
        <v>19</v>
      </c>
      <c r="J2844" s="10" t="s">
        <v>329</v>
      </c>
      <c r="K2844" s="10">
        <v>15</v>
      </c>
      <c r="L2844" s="10">
        <v>0</v>
      </c>
      <c r="M2844" s="10">
        <v>0</v>
      </c>
      <c r="N2844" s="10">
        <v>0</v>
      </c>
    </row>
    <row r="2845" spans="1:14" x14ac:dyDescent="0.15">
      <c r="A2845" t="str">
        <f t="shared" si="47"/>
        <v>202003_157_4562342690036</v>
      </c>
      <c r="B2845" s="10">
        <v>202003</v>
      </c>
      <c r="C2845" s="10">
        <v>157</v>
      </c>
      <c r="D2845" s="10" t="s">
        <v>152</v>
      </c>
      <c r="E2845" s="11">
        <v>4562342690036</v>
      </c>
      <c r="F2845" s="10">
        <v>0</v>
      </c>
      <c r="G2845" s="10">
        <v>0</v>
      </c>
      <c r="H2845" s="10" t="s">
        <v>20</v>
      </c>
      <c r="I2845" s="10" t="s">
        <v>19</v>
      </c>
      <c r="J2845" s="10" t="s">
        <v>329</v>
      </c>
      <c r="K2845" s="10">
        <v>7</v>
      </c>
      <c r="L2845" s="10">
        <v>0</v>
      </c>
      <c r="M2845" s="10">
        <v>0</v>
      </c>
      <c r="N2845" s="10">
        <v>0</v>
      </c>
    </row>
    <row r="2846" spans="1:14" x14ac:dyDescent="0.15">
      <c r="A2846" t="str">
        <f t="shared" si="47"/>
        <v>202003_157_4562342690050</v>
      </c>
      <c r="B2846" s="10">
        <v>202003</v>
      </c>
      <c r="C2846" s="10">
        <v>157</v>
      </c>
      <c r="D2846" s="10" t="s">
        <v>152</v>
      </c>
      <c r="E2846" s="11">
        <v>4562342690050</v>
      </c>
      <c r="F2846" s="10">
        <v>0</v>
      </c>
      <c r="G2846" s="10">
        <v>0</v>
      </c>
      <c r="H2846" s="10" t="s">
        <v>22</v>
      </c>
      <c r="I2846" s="10" t="s">
        <v>19</v>
      </c>
      <c r="J2846" s="10" t="s">
        <v>329</v>
      </c>
      <c r="K2846" s="10">
        <v>6</v>
      </c>
      <c r="L2846" s="10">
        <v>1</v>
      </c>
      <c r="M2846" s="10">
        <v>0</v>
      </c>
      <c r="N2846" s="10">
        <v>0</v>
      </c>
    </row>
    <row r="2847" spans="1:14" x14ac:dyDescent="0.15">
      <c r="A2847" t="str">
        <f t="shared" si="47"/>
        <v>202003_157_4562342690043</v>
      </c>
      <c r="B2847" s="10">
        <v>202003</v>
      </c>
      <c r="C2847" s="10">
        <v>157</v>
      </c>
      <c r="D2847" s="10" t="s">
        <v>152</v>
      </c>
      <c r="E2847" s="11">
        <v>4562342690043</v>
      </c>
      <c r="F2847" s="10">
        <v>0</v>
      </c>
      <c r="G2847" s="10">
        <v>0</v>
      </c>
      <c r="H2847" s="10" t="s">
        <v>21</v>
      </c>
      <c r="I2847" s="10" t="s">
        <v>19</v>
      </c>
      <c r="J2847" s="10" t="s">
        <v>329</v>
      </c>
      <c r="K2847" s="10">
        <v>14</v>
      </c>
      <c r="L2847" s="10">
        <v>0</v>
      </c>
      <c r="M2847" s="10">
        <v>0</v>
      </c>
      <c r="N2847" s="10">
        <v>0</v>
      </c>
    </row>
    <row r="2848" spans="1:14" x14ac:dyDescent="0.15">
      <c r="A2848" t="str">
        <f t="shared" si="47"/>
        <v>202003_157_4562342690067</v>
      </c>
      <c r="B2848" s="10">
        <v>202003</v>
      </c>
      <c r="C2848" s="10">
        <v>157</v>
      </c>
      <c r="D2848" s="10" t="s">
        <v>152</v>
      </c>
      <c r="E2848" s="11">
        <v>4562342690067</v>
      </c>
      <c r="F2848" s="10">
        <v>0</v>
      </c>
      <c r="G2848" s="10">
        <v>0</v>
      </c>
      <c r="H2848" s="10" t="s">
        <v>23</v>
      </c>
      <c r="I2848" s="10" t="s">
        <v>19</v>
      </c>
      <c r="J2848" s="10" t="s">
        <v>329</v>
      </c>
      <c r="K2848" s="10">
        <v>28</v>
      </c>
      <c r="L2848" s="10">
        <v>1</v>
      </c>
      <c r="M2848" s="10">
        <v>0</v>
      </c>
      <c r="N2848" s="10">
        <v>0</v>
      </c>
    </row>
    <row r="2849" spans="1:14" x14ac:dyDescent="0.15">
      <c r="A2849" t="str">
        <f t="shared" si="47"/>
        <v>202003_157_4562342690074</v>
      </c>
      <c r="B2849" s="10">
        <v>202003</v>
      </c>
      <c r="C2849" s="10">
        <v>157</v>
      </c>
      <c r="D2849" s="10" t="s">
        <v>152</v>
      </c>
      <c r="E2849" s="11">
        <v>4562342690074</v>
      </c>
      <c r="F2849" s="10">
        <v>0</v>
      </c>
      <c r="G2849" s="10">
        <v>0</v>
      </c>
      <c r="H2849" s="10" t="s">
        <v>24</v>
      </c>
      <c r="I2849" s="10" t="s">
        <v>19</v>
      </c>
      <c r="J2849" s="10" t="s">
        <v>329</v>
      </c>
      <c r="K2849" s="10">
        <v>14</v>
      </c>
      <c r="L2849" s="10">
        <v>3</v>
      </c>
      <c r="M2849" s="10">
        <v>0</v>
      </c>
      <c r="N2849" s="10">
        <v>0</v>
      </c>
    </row>
    <row r="2850" spans="1:14" x14ac:dyDescent="0.15">
      <c r="A2850" t="str">
        <f t="shared" si="47"/>
        <v>202003_157_4562342690081</v>
      </c>
      <c r="B2850" s="10">
        <v>202003</v>
      </c>
      <c r="C2850" s="10">
        <v>157</v>
      </c>
      <c r="D2850" s="10" t="s">
        <v>152</v>
      </c>
      <c r="E2850" s="11">
        <v>4562342690081</v>
      </c>
      <c r="F2850" s="10">
        <v>0</v>
      </c>
      <c r="G2850" s="10">
        <v>0</v>
      </c>
      <c r="H2850" s="10" t="s">
        <v>25</v>
      </c>
      <c r="I2850" s="10" t="s">
        <v>19</v>
      </c>
      <c r="J2850" s="10" t="s">
        <v>329</v>
      </c>
      <c r="K2850" s="10">
        <v>7</v>
      </c>
      <c r="L2850" s="10">
        <v>1</v>
      </c>
      <c r="M2850" s="10">
        <v>0</v>
      </c>
      <c r="N2850" s="10">
        <v>0</v>
      </c>
    </row>
    <row r="2851" spans="1:14" x14ac:dyDescent="0.15">
      <c r="A2851" t="str">
        <f t="shared" si="47"/>
        <v>202003_253_4562342690029</v>
      </c>
      <c r="B2851" s="10">
        <v>202003</v>
      </c>
      <c r="C2851" s="10">
        <v>253</v>
      </c>
      <c r="D2851" s="10" t="s">
        <v>158</v>
      </c>
      <c r="E2851" s="11">
        <v>4562342690029</v>
      </c>
      <c r="F2851" s="10">
        <v>0</v>
      </c>
      <c r="G2851" s="10">
        <v>0</v>
      </c>
      <c r="H2851" s="10" t="s">
        <v>18</v>
      </c>
      <c r="I2851" s="10" t="s">
        <v>19</v>
      </c>
      <c r="J2851" s="10" t="s">
        <v>329</v>
      </c>
      <c r="K2851" s="10">
        <v>21</v>
      </c>
      <c r="L2851" s="10">
        <v>1</v>
      </c>
      <c r="M2851" s="10">
        <v>0</v>
      </c>
      <c r="N2851" s="10">
        <v>0</v>
      </c>
    </row>
    <row r="2852" spans="1:14" x14ac:dyDescent="0.15">
      <c r="A2852" t="str">
        <f t="shared" si="47"/>
        <v>202003_253_4562342690036</v>
      </c>
      <c r="B2852" s="10">
        <v>202003</v>
      </c>
      <c r="C2852" s="10">
        <v>253</v>
      </c>
      <c r="D2852" s="10" t="s">
        <v>158</v>
      </c>
      <c r="E2852" s="11">
        <v>4562342690036</v>
      </c>
      <c r="F2852" s="10">
        <v>0</v>
      </c>
      <c r="G2852" s="10">
        <v>0</v>
      </c>
      <c r="H2852" s="10" t="s">
        <v>20</v>
      </c>
      <c r="I2852" s="10" t="s">
        <v>19</v>
      </c>
      <c r="J2852" s="10" t="s">
        <v>329</v>
      </c>
      <c r="K2852" s="10">
        <v>8</v>
      </c>
      <c r="L2852" s="10">
        <v>0</v>
      </c>
      <c r="M2852" s="10">
        <v>0</v>
      </c>
      <c r="N2852" s="10">
        <v>0</v>
      </c>
    </row>
    <row r="2853" spans="1:14" x14ac:dyDescent="0.15">
      <c r="A2853" t="str">
        <f t="shared" si="47"/>
        <v>202003_253_4562342690050</v>
      </c>
      <c r="B2853" s="10">
        <v>202003</v>
      </c>
      <c r="C2853" s="10">
        <v>253</v>
      </c>
      <c r="D2853" s="10" t="s">
        <v>158</v>
      </c>
      <c r="E2853" s="11">
        <v>4562342690050</v>
      </c>
      <c r="F2853" s="10">
        <v>0</v>
      </c>
      <c r="G2853" s="10">
        <v>0</v>
      </c>
      <c r="H2853" s="10" t="s">
        <v>22</v>
      </c>
      <c r="I2853" s="10" t="s">
        <v>19</v>
      </c>
      <c r="J2853" s="10" t="s">
        <v>329</v>
      </c>
      <c r="K2853" s="10">
        <v>9</v>
      </c>
      <c r="L2853" s="10">
        <v>0</v>
      </c>
      <c r="M2853" s="10">
        <v>0</v>
      </c>
      <c r="N2853" s="10">
        <v>0</v>
      </c>
    </row>
    <row r="2854" spans="1:14" x14ac:dyDescent="0.15">
      <c r="A2854" t="str">
        <f t="shared" si="47"/>
        <v>202003_253_4562342690043</v>
      </c>
      <c r="B2854" s="10">
        <v>202003</v>
      </c>
      <c r="C2854" s="10">
        <v>253</v>
      </c>
      <c r="D2854" s="10" t="s">
        <v>158</v>
      </c>
      <c r="E2854" s="11">
        <v>4562342690043</v>
      </c>
      <c r="F2854" s="10">
        <v>0</v>
      </c>
      <c r="G2854" s="10">
        <v>0</v>
      </c>
      <c r="H2854" s="10" t="s">
        <v>21</v>
      </c>
      <c r="I2854" s="10" t="s">
        <v>19</v>
      </c>
      <c r="J2854" s="10" t="s">
        <v>329</v>
      </c>
      <c r="K2854" s="10">
        <v>13</v>
      </c>
      <c r="L2854" s="10">
        <v>4</v>
      </c>
      <c r="M2854" s="10">
        <v>0</v>
      </c>
      <c r="N2854" s="10">
        <v>0</v>
      </c>
    </row>
    <row r="2855" spans="1:14" x14ac:dyDescent="0.15">
      <c r="A2855" t="str">
        <f t="shared" si="47"/>
        <v>202003_253_4562342690067</v>
      </c>
      <c r="B2855" s="10">
        <v>202003</v>
      </c>
      <c r="C2855" s="10">
        <v>253</v>
      </c>
      <c r="D2855" s="10" t="s">
        <v>158</v>
      </c>
      <c r="E2855" s="11">
        <v>4562342690067</v>
      </c>
      <c r="F2855" s="10">
        <v>0</v>
      </c>
      <c r="G2855" s="10">
        <v>0</v>
      </c>
      <c r="H2855" s="10" t="s">
        <v>23</v>
      </c>
      <c r="I2855" s="10" t="s">
        <v>19</v>
      </c>
      <c r="J2855" s="10" t="s">
        <v>329</v>
      </c>
      <c r="K2855" s="10">
        <v>33</v>
      </c>
      <c r="L2855" s="10">
        <v>3</v>
      </c>
      <c r="M2855" s="10">
        <v>0</v>
      </c>
      <c r="N2855" s="10">
        <v>0</v>
      </c>
    </row>
    <row r="2856" spans="1:14" x14ac:dyDescent="0.15">
      <c r="A2856" t="str">
        <f t="shared" si="47"/>
        <v>202003_253_4562342690074</v>
      </c>
      <c r="B2856" s="10">
        <v>202003</v>
      </c>
      <c r="C2856" s="10">
        <v>253</v>
      </c>
      <c r="D2856" s="10" t="s">
        <v>158</v>
      </c>
      <c r="E2856" s="11">
        <v>4562342690074</v>
      </c>
      <c r="F2856" s="10">
        <v>0</v>
      </c>
      <c r="G2856" s="10">
        <v>0</v>
      </c>
      <c r="H2856" s="10" t="s">
        <v>24</v>
      </c>
      <c r="I2856" s="10" t="s">
        <v>19</v>
      </c>
      <c r="J2856" s="10" t="s">
        <v>329</v>
      </c>
      <c r="K2856" s="10">
        <v>7</v>
      </c>
      <c r="L2856" s="10">
        <v>2</v>
      </c>
      <c r="M2856" s="10">
        <v>0</v>
      </c>
      <c r="N2856" s="10">
        <v>0</v>
      </c>
    </row>
    <row r="2857" spans="1:14" x14ac:dyDescent="0.15">
      <c r="A2857" t="str">
        <f t="shared" si="47"/>
        <v>202003_253_4562342690081</v>
      </c>
      <c r="B2857" s="10">
        <v>202003</v>
      </c>
      <c r="C2857" s="10">
        <v>253</v>
      </c>
      <c r="D2857" s="10" t="s">
        <v>158</v>
      </c>
      <c r="E2857" s="11">
        <v>4562342690081</v>
      </c>
      <c r="F2857" s="10">
        <v>0</v>
      </c>
      <c r="G2857" s="10">
        <v>0</v>
      </c>
      <c r="H2857" s="10" t="s">
        <v>25</v>
      </c>
      <c r="I2857" s="10" t="s">
        <v>19</v>
      </c>
      <c r="J2857" s="10" t="s">
        <v>329</v>
      </c>
      <c r="K2857" s="10">
        <v>6</v>
      </c>
      <c r="L2857" s="10">
        <v>2</v>
      </c>
      <c r="M2857" s="10">
        <v>0</v>
      </c>
      <c r="N2857" s="10">
        <v>0</v>
      </c>
    </row>
    <row r="2858" spans="1:14" x14ac:dyDescent="0.15">
      <c r="A2858" t="str">
        <f t="shared" si="47"/>
        <v>202003_284_4562342690029</v>
      </c>
      <c r="B2858" s="10">
        <v>202003</v>
      </c>
      <c r="C2858" s="10">
        <v>284</v>
      </c>
      <c r="D2858" s="10" t="s">
        <v>159</v>
      </c>
      <c r="E2858" s="11">
        <v>4562342690029</v>
      </c>
      <c r="F2858" s="10">
        <v>0</v>
      </c>
      <c r="G2858" s="10">
        <v>0</v>
      </c>
      <c r="H2858" s="10" t="s">
        <v>18</v>
      </c>
      <c r="I2858" s="10" t="s">
        <v>19</v>
      </c>
      <c r="J2858" s="10" t="s">
        <v>329</v>
      </c>
      <c r="K2858" s="10">
        <v>8</v>
      </c>
      <c r="L2858" s="10">
        <v>1</v>
      </c>
      <c r="M2858" s="10">
        <v>0</v>
      </c>
      <c r="N2858" s="10">
        <v>0</v>
      </c>
    </row>
    <row r="2859" spans="1:14" x14ac:dyDescent="0.15">
      <c r="A2859" t="str">
        <f t="shared" si="47"/>
        <v>202003_284_4562342690036</v>
      </c>
      <c r="B2859" s="10">
        <v>202003</v>
      </c>
      <c r="C2859" s="10">
        <v>284</v>
      </c>
      <c r="D2859" s="10" t="s">
        <v>159</v>
      </c>
      <c r="E2859" s="11">
        <v>4562342690036</v>
      </c>
      <c r="F2859" s="10">
        <v>0</v>
      </c>
      <c r="G2859" s="10">
        <v>0</v>
      </c>
      <c r="H2859" s="10" t="s">
        <v>20</v>
      </c>
      <c r="I2859" s="10" t="s">
        <v>19</v>
      </c>
      <c r="J2859" s="10" t="s">
        <v>329</v>
      </c>
      <c r="K2859" s="10">
        <v>1</v>
      </c>
      <c r="L2859" s="10">
        <v>0</v>
      </c>
      <c r="M2859" s="10">
        <v>0</v>
      </c>
      <c r="N2859" s="10">
        <v>0</v>
      </c>
    </row>
    <row r="2860" spans="1:14" x14ac:dyDescent="0.15">
      <c r="A2860" t="str">
        <f t="shared" si="47"/>
        <v>202003_284_4562342690050</v>
      </c>
      <c r="B2860" s="10">
        <v>202003</v>
      </c>
      <c r="C2860" s="10">
        <v>284</v>
      </c>
      <c r="D2860" s="10" t="s">
        <v>159</v>
      </c>
      <c r="E2860" s="11">
        <v>4562342690050</v>
      </c>
      <c r="F2860" s="10">
        <v>0</v>
      </c>
      <c r="G2860" s="10">
        <v>0</v>
      </c>
      <c r="H2860" s="10" t="s">
        <v>22</v>
      </c>
      <c r="I2860" s="10" t="s">
        <v>19</v>
      </c>
      <c r="J2860" s="10" t="s">
        <v>329</v>
      </c>
      <c r="K2860" s="10">
        <v>6</v>
      </c>
      <c r="L2860" s="10">
        <v>0</v>
      </c>
      <c r="M2860" s="10">
        <v>0</v>
      </c>
      <c r="N2860" s="10">
        <v>0</v>
      </c>
    </row>
    <row r="2861" spans="1:14" x14ac:dyDescent="0.15">
      <c r="A2861" t="str">
        <f t="shared" si="47"/>
        <v>202003_284_4562342690043</v>
      </c>
      <c r="B2861" s="10">
        <v>202003</v>
      </c>
      <c r="C2861" s="10">
        <v>284</v>
      </c>
      <c r="D2861" s="10" t="s">
        <v>159</v>
      </c>
      <c r="E2861" s="11">
        <v>4562342690043</v>
      </c>
      <c r="F2861" s="10">
        <v>0</v>
      </c>
      <c r="G2861" s="10">
        <v>0</v>
      </c>
      <c r="H2861" s="10" t="s">
        <v>21</v>
      </c>
      <c r="I2861" s="10" t="s">
        <v>19</v>
      </c>
      <c r="J2861" s="10" t="s">
        <v>329</v>
      </c>
      <c r="K2861" s="10">
        <v>6</v>
      </c>
      <c r="L2861" s="10">
        <v>2</v>
      </c>
      <c r="M2861" s="10">
        <v>0</v>
      </c>
      <c r="N2861" s="10">
        <v>0</v>
      </c>
    </row>
    <row r="2862" spans="1:14" x14ac:dyDescent="0.15">
      <c r="A2862" t="str">
        <f t="shared" si="47"/>
        <v>202003_284_4562342690067</v>
      </c>
      <c r="B2862" s="10">
        <v>202003</v>
      </c>
      <c r="C2862" s="10">
        <v>284</v>
      </c>
      <c r="D2862" s="10" t="s">
        <v>159</v>
      </c>
      <c r="E2862" s="11">
        <v>4562342690067</v>
      </c>
      <c r="F2862" s="10">
        <v>0</v>
      </c>
      <c r="G2862" s="10">
        <v>0</v>
      </c>
      <c r="H2862" s="10" t="s">
        <v>23</v>
      </c>
      <c r="I2862" s="10" t="s">
        <v>19</v>
      </c>
      <c r="J2862" s="10" t="s">
        <v>329</v>
      </c>
      <c r="K2862" s="10">
        <v>26</v>
      </c>
      <c r="L2862" s="10">
        <v>1</v>
      </c>
      <c r="M2862" s="10">
        <v>0</v>
      </c>
      <c r="N2862" s="10">
        <v>0</v>
      </c>
    </row>
    <row r="2863" spans="1:14" x14ac:dyDescent="0.15">
      <c r="A2863" t="str">
        <f t="shared" si="47"/>
        <v>202003_284_4562342690074</v>
      </c>
      <c r="B2863" s="10">
        <v>202003</v>
      </c>
      <c r="C2863" s="10">
        <v>284</v>
      </c>
      <c r="D2863" s="10" t="s">
        <v>159</v>
      </c>
      <c r="E2863" s="11">
        <v>4562342690074</v>
      </c>
      <c r="F2863" s="10">
        <v>0</v>
      </c>
      <c r="G2863" s="10">
        <v>0</v>
      </c>
      <c r="H2863" s="10" t="s">
        <v>24</v>
      </c>
      <c r="I2863" s="10" t="s">
        <v>19</v>
      </c>
      <c r="J2863" s="10" t="s">
        <v>329</v>
      </c>
      <c r="K2863" s="10">
        <v>1</v>
      </c>
      <c r="L2863" s="10">
        <v>0</v>
      </c>
      <c r="M2863" s="10">
        <v>0</v>
      </c>
      <c r="N2863" s="10">
        <v>0</v>
      </c>
    </row>
    <row r="2864" spans="1:14" x14ac:dyDescent="0.15">
      <c r="A2864" t="str">
        <f t="shared" si="47"/>
        <v>202003_284_4562342690081</v>
      </c>
      <c r="B2864" s="10">
        <v>202003</v>
      </c>
      <c r="C2864" s="10">
        <v>284</v>
      </c>
      <c r="D2864" s="10" t="s">
        <v>159</v>
      </c>
      <c r="E2864" s="11">
        <v>4562342690081</v>
      </c>
      <c r="F2864" s="10">
        <v>0</v>
      </c>
      <c r="G2864" s="10">
        <v>0</v>
      </c>
      <c r="H2864" s="10" t="s">
        <v>25</v>
      </c>
      <c r="I2864" s="10" t="s">
        <v>19</v>
      </c>
      <c r="J2864" s="10" t="s">
        <v>329</v>
      </c>
      <c r="K2864" s="10">
        <v>5</v>
      </c>
      <c r="L2864" s="10">
        <v>0</v>
      </c>
      <c r="M2864" s="10">
        <v>0</v>
      </c>
      <c r="N2864" s="10">
        <v>0</v>
      </c>
    </row>
    <row r="2865" spans="1:14" x14ac:dyDescent="0.15">
      <c r="A2865" t="str">
        <f t="shared" si="47"/>
        <v>202003_344_4562342690029</v>
      </c>
      <c r="B2865" s="10">
        <v>202003</v>
      </c>
      <c r="C2865" s="10">
        <v>344</v>
      </c>
      <c r="D2865" s="10" t="s">
        <v>165</v>
      </c>
      <c r="E2865" s="11">
        <v>4562342690029</v>
      </c>
      <c r="F2865" s="10">
        <v>0</v>
      </c>
      <c r="G2865" s="10">
        <v>0</v>
      </c>
      <c r="H2865" s="10" t="s">
        <v>18</v>
      </c>
      <c r="I2865" s="10" t="s">
        <v>19</v>
      </c>
      <c r="J2865" s="10" t="s">
        <v>329</v>
      </c>
      <c r="K2865" s="10">
        <v>19</v>
      </c>
      <c r="L2865" s="10">
        <v>2</v>
      </c>
      <c r="M2865" s="10">
        <v>0</v>
      </c>
      <c r="N2865" s="10">
        <v>0</v>
      </c>
    </row>
    <row r="2866" spans="1:14" x14ac:dyDescent="0.15">
      <c r="A2866" t="str">
        <f t="shared" si="47"/>
        <v>202003_344_4562342690036</v>
      </c>
      <c r="B2866" s="10">
        <v>202003</v>
      </c>
      <c r="C2866" s="10">
        <v>344</v>
      </c>
      <c r="D2866" s="10" t="s">
        <v>165</v>
      </c>
      <c r="E2866" s="11">
        <v>4562342690036</v>
      </c>
      <c r="F2866" s="10">
        <v>0</v>
      </c>
      <c r="G2866" s="10">
        <v>0</v>
      </c>
      <c r="H2866" s="10" t="s">
        <v>20</v>
      </c>
      <c r="I2866" s="10" t="s">
        <v>19</v>
      </c>
      <c r="J2866" s="10" t="s">
        <v>329</v>
      </c>
      <c r="K2866" s="10">
        <v>13</v>
      </c>
      <c r="L2866" s="10">
        <v>0</v>
      </c>
      <c r="M2866" s="10">
        <v>0</v>
      </c>
      <c r="N2866" s="10">
        <v>0</v>
      </c>
    </row>
    <row r="2867" spans="1:14" x14ac:dyDescent="0.15">
      <c r="A2867" t="str">
        <f t="shared" si="47"/>
        <v>202003_344_4562342690050</v>
      </c>
      <c r="B2867" s="10">
        <v>202003</v>
      </c>
      <c r="C2867" s="10">
        <v>344</v>
      </c>
      <c r="D2867" s="10" t="s">
        <v>165</v>
      </c>
      <c r="E2867" s="11">
        <v>4562342690050</v>
      </c>
      <c r="F2867" s="10">
        <v>0</v>
      </c>
      <c r="G2867" s="10">
        <v>0</v>
      </c>
      <c r="H2867" s="10" t="s">
        <v>22</v>
      </c>
      <c r="I2867" s="10" t="s">
        <v>19</v>
      </c>
      <c r="J2867" s="10" t="s">
        <v>329</v>
      </c>
      <c r="K2867" s="10">
        <v>12</v>
      </c>
      <c r="L2867" s="10">
        <v>0</v>
      </c>
      <c r="M2867" s="10">
        <v>0</v>
      </c>
      <c r="N2867" s="10">
        <v>0</v>
      </c>
    </row>
    <row r="2868" spans="1:14" x14ac:dyDescent="0.15">
      <c r="A2868" t="str">
        <f t="shared" si="47"/>
        <v>202003_344_4562342690043</v>
      </c>
      <c r="B2868" s="10">
        <v>202003</v>
      </c>
      <c r="C2868" s="10">
        <v>344</v>
      </c>
      <c r="D2868" s="10" t="s">
        <v>165</v>
      </c>
      <c r="E2868" s="11">
        <v>4562342690043</v>
      </c>
      <c r="F2868" s="10">
        <v>0</v>
      </c>
      <c r="G2868" s="10">
        <v>0</v>
      </c>
      <c r="H2868" s="10" t="s">
        <v>21</v>
      </c>
      <c r="I2868" s="10" t="s">
        <v>19</v>
      </c>
      <c r="J2868" s="10" t="s">
        <v>329</v>
      </c>
      <c r="K2868" s="10">
        <v>36</v>
      </c>
      <c r="L2868" s="10">
        <v>0</v>
      </c>
      <c r="M2868" s="10">
        <v>0</v>
      </c>
      <c r="N2868" s="10">
        <v>0</v>
      </c>
    </row>
    <row r="2869" spans="1:14" x14ac:dyDescent="0.15">
      <c r="A2869" t="str">
        <f t="shared" si="47"/>
        <v>202003_344_4562342690067</v>
      </c>
      <c r="B2869" s="10">
        <v>202003</v>
      </c>
      <c r="C2869" s="10">
        <v>344</v>
      </c>
      <c r="D2869" s="10" t="s">
        <v>165</v>
      </c>
      <c r="E2869" s="11">
        <v>4562342690067</v>
      </c>
      <c r="F2869" s="10">
        <v>0</v>
      </c>
      <c r="G2869" s="10">
        <v>0</v>
      </c>
      <c r="H2869" s="10" t="s">
        <v>23</v>
      </c>
      <c r="I2869" s="10" t="s">
        <v>19</v>
      </c>
      <c r="J2869" s="10" t="s">
        <v>329</v>
      </c>
      <c r="K2869" s="10">
        <v>45</v>
      </c>
      <c r="L2869" s="10">
        <v>1</v>
      </c>
      <c r="M2869" s="10">
        <v>0</v>
      </c>
      <c r="N2869" s="10">
        <v>0</v>
      </c>
    </row>
    <row r="2870" spans="1:14" x14ac:dyDescent="0.15">
      <c r="A2870" t="str">
        <f t="shared" si="47"/>
        <v>202003_344_4562342690074</v>
      </c>
      <c r="B2870" s="10">
        <v>202003</v>
      </c>
      <c r="C2870" s="10">
        <v>344</v>
      </c>
      <c r="D2870" s="10" t="s">
        <v>165</v>
      </c>
      <c r="E2870" s="11">
        <v>4562342690074</v>
      </c>
      <c r="F2870" s="10">
        <v>0</v>
      </c>
      <c r="G2870" s="10">
        <v>0</v>
      </c>
      <c r="H2870" s="10" t="s">
        <v>24</v>
      </c>
      <c r="I2870" s="10" t="s">
        <v>19</v>
      </c>
      <c r="J2870" s="10" t="s">
        <v>329</v>
      </c>
      <c r="K2870" s="10">
        <v>27</v>
      </c>
      <c r="L2870" s="10">
        <v>0</v>
      </c>
      <c r="M2870" s="10">
        <v>0</v>
      </c>
      <c r="N2870" s="10">
        <v>0</v>
      </c>
    </row>
    <row r="2871" spans="1:14" x14ac:dyDescent="0.15">
      <c r="A2871" t="str">
        <f t="shared" si="47"/>
        <v>202003_344_4562342690081</v>
      </c>
      <c r="B2871" s="10">
        <v>202003</v>
      </c>
      <c r="C2871" s="10">
        <v>344</v>
      </c>
      <c r="D2871" s="10" t="s">
        <v>165</v>
      </c>
      <c r="E2871" s="11">
        <v>4562342690081</v>
      </c>
      <c r="F2871" s="10">
        <v>0</v>
      </c>
      <c r="G2871" s="10">
        <v>0</v>
      </c>
      <c r="H2871" s="10" t="s">
        <v>25</v>
      </c>
      <c r="I2871" s="10" t="s">
        <v>19</v>
      </c>
      <c r="J2871" s="10" t="s">
        <v>329</v>
      </c>
      <c r="K2871" s="10">
        <v>13</v>
      </c>
      <c r="L2871" s="10">
        <v>1</v>
      </c>
      <c r="M2871" s="10">
        <v>0</v>
      </c>
      <c r="N2871" s="10">
        <v>0</v>
      </c>
    </row>
    <row r="2872" spans="1:14" x14ac:dyDescent="0.15">
      <c r="A2872" t="str">
        <f t="shared" si="47"/>
        <v>202003_347_4562342690029</v>
      </c>
      <c r="B2872" s="10">
        <v>202003</v>
      </c>
      <c r="C2872" s="10">
        <v>347</v>
      </c>
      <c r="D2872" s="10" t="s">
        <v>166</v>
      </c>
      <c r="E2872" s="11">
        <v>4562342690029</v>
      </c>
      <c r="F2872" s="10">
        <v>0</v>
      </c>
      <c r="G2872" s="10">
        <v>0</v>
      </c>
      <c r="H2872" s="10" t="s">
        <v>18</v>
      </c>
      <c r="I2872" s="10" t="s">
        <v>19</v>
      </c>
      <c r="J2872" s="10" t="s">
        <v>329</v>
      </c>
      <c r="K2872" s="10">
        <v>30</v>
      </c>
      <c r="L2872" s="10">
        <v>1</v>
      </c>
      <c r="M2872" s="10">
        <v>0</v>
      </c>
      <c r="N2872" s="10">
        <v>0</v>
      </c>
    </row>
    <row r="2873" spans="1:14" x14ac:dyDescent="0.15">
      <c r="A2873" t="str">
        <f t="shared" si="47"/>
        <v>202003_347_4562342690036</v>
      </c>
      <c r="B2873" s="10">
        <v>202003</v>
      </c>
      <c r="C2873" s="10">
        <v>347</v>
      </c>
      <c r="D2873" s="10" t="s">
        <v>166</v>
      </c>
      <c r="E2873" s="11">
        <v>4562342690036</v>
      </c>
      <c r="F2873" s="10">
        <v>0</v>
      </c>
      <c r="G2873" s="10">
        <v>0</v>
      </c>
      <c r="H2873" s="10" t="s">
        <v>20</v>
      </c>
      <c r="I2873" s="10" t="s">
        <v>19</v>
      </c>
      <c r="J2873" s="10" t="s">
        <v>329</v>
      </c>
      <c r="K2873" s="10">
        <v>9</v>
      </c>
      <c r="L2873" s="10">
        <v>0</v>
      </c>
      <c r="M2873" s="10">
        <v>0</v>
      </c>
      <c r="N2873" s="10">
        <v>0</v>
      </c>
    </row>
    <row r="2874" spans="1:14" x14ac:dyDescent="0.15">
      <c r="A2874" t="str">
        <f t="shared" si="47"/>
        <v>202003_347_4562342690050</v>
      </c>
      <c r="B2874" s="10">
        <v>202003</v>
      </c>
      <c r="C2874" s="10">
        <v>347</v>
      </c>
      <c r="D2874" s="10" t="s">
        <v>166</v>
      </c>
      <c r="E2874" s="11">
        <v>4562342690050</v>
      </c>
      <c r="F2874" s="10">
        <v>0</v>
      </c>
      <c r="G2874" s="10">
        <v>0</v>
      </c>
      <c r="H2874" s="10" t="s">
        <v>22</v>
      </c>
      <c r="I2874" s="10" t="s">
        <v>19</v>
      </c>
      <c r="J2874" s="10" t="s">
        <v>329</v>
      </c>
      <c r="K2874" s="10">
        <v>13</v>
      </c>
      <c r="L2874" s="10">
        <v>0</v>
      </c>
      <c r="M2874" s="10">
        <v>0</v>
      </c>
      <c r="N2874" s="10">
        <v>0</v>
      </c>
    </row>
    <row r="2875" spans="1:14" x14ac:dyDescent="0.15">
      <c r="A2875" t="str">
        <f t="shared" si="47"/>
        <v>202003_347_4562342690043</v>
      </c>
      <c r="B2875" s="10">
        <v>202003</v>
      </c>
      <c r="C2875" s="10">
        <v>347</v>
      </c>
      <c r="D2875" s="10" t="s">
        <v>166</v>
      </c>
      <c r="E2875" s="11">
        <v>4562342690043</v>
      </c>
      <c r="F2875" s="10">
        <v>0</v>
      </c>
      <c r="G2875" s="10">
        <v>0</v>
      </c>
      <c r="H2875" s="10" t="s">
        <v>21</v>
      </c>
      <c r="I2875" s="10" t="s">
        <v>19</v>
      </c>
      <c r="J2875" s="10" t="s">
        <v>329</v>
      </c>
      <c r="K2875" s="10">
        <v>29</v>
      </c>
      <c r="L2875" s="10">
        <v>1</v>
      </c>
      <c r="M2875" s="10">
        <v>0</v>
      </c>
      <c r="N2875" s="10">
        <v>0</v>
      </c>
    </row>
    <row r="2876" spans="1:14" x14ac:dyDescent="0.15">
      <c r="A2876" t="str">
        <f t="shared" si="47"/>
        <v>202003_347_4562342690067</v>
      </c>
      <c r="B2876" s="10">
        <v>202003</v>
      </c>
      <c r="C2876" s="10">
        <v>347</v>
      </c>
      <c r="D2876" s="10" t="s">
        <v>166</v>
      </c>
      <c r="E2876" s="11">
        <v>4562342690067</v>
      </c>
      <c r="F2876" s="10">
        <v>0</v>
      </c>
      <c r="G2876" s="10">
        <v>0</v>
      </c>
      <c r="H2876" s="10" t="s">
        <v>23</v>
      </c>
      <c r="I2876" s="10" t="s">
        <v>19</v>
      </c>
      <c r="J2876" s="10" t="s">
        <v>329</v>
      </c>
      <c r="K2876" s="10">
        <v>29</v>
      </c>
      <c r="L2876" s="10">
        <v>5</v>
      </c>
      <c r="M2876" s="10">
        <v>0</v>
      </c>
      <c r="N2876" s="10">
        <v>0</v>
      </c>
    </row>
    <row r="2877" spans="1:14" x14ac:dyDescent="0.15">
      <c r="A2877" t="str">
        <f t="shared" si="47"/>
        <v>202003_347_4562342690074</v>
      </c>
      <c r="B2877" s="10">
        <v>202003</v>
      </c>
      <c r="C2877" s="10">
        <v>347</v>
      </c>
      <c r="D2877" s="10" t="s">
        <v>166</v>
      </c>
      <c r="E2877" s="11">
        <v>4562342690074</v>
      </c>
      <c r="F2877" s="10">
        <v>0</v>
      </c>
      <c r="G2877" s="10">
        <v>0</v>
      </c>
      <c r="H2877" s="10" t="s">
        <v>24</v>
      </c>
      <c r="I2877" s="10" t="s">
        <v>19</v>
      </c>
      <c r="J2877" s="10" t="s">
        <v>329</v>
      </c>
      <c r="K2877" s="10">
        <v>14</v>
      </c>
      <c r="L2877" s="10">
        <v>1</v>
      </c>
      <c r="M2877" s="10">
        <v>0</v>
      </c>
      <c r="N2877" s="10">
        <v>0</v>
      </c>
    </row>
    <row r="2878" spans="1:14" x14ac:dyDescent="0.15">
      <c r="A2878" t="str">
        <f t="shared" si="47"/>
        <v>202003_347_4562342690081</v>
      </c>
      <c r="B2878" s="10">
        <v>202003</v>
      </c>
      <c r="C2878" s="10">
        <v>347</v>
      </c>
      <c r="D2878" s="10" t="s">
        <v>166</v>
      </c>
      <c r="E2878" s="11">
        <v>4562342690081</v>
      </c>
      <c r="F2878" s="10">
        <v>0</v>
      </c>
      <c r="G2878" s="10">
        <v>0</v>
      </c>
      <c r="H2878" s="10" t="s">
        <v>25</v>
      </c>
      <c r="I2878" s="10" t="s">
        <v>19</v>
      </c>
      <c r="J2878" s="10" t="s">
        <v>329</v>
      </c>
      <c r="K2878" s="10">
        <v>8</v>
      </c>
      <c r="L2878" s="10">
        <v>0</v>
      </c>
      <c r="M2878" s="10">
        <v>0</v>
      </c>
      <c r="N2878" s="10">
        <v>0</v>
      </c>
    </row>
    <row r="2879" spans="1:14" x14ac:dyDescent="0.15">
      <c r="A2879" t="str">
        <f t="shared" si="47"/>
        <v>202003_363_4562342690029</v>
      </c>
      <c r="B2879" s="10">
        <v>202003</v>
      </c>
      <c r="C2879" s="10">
        <v>363</v>
      </c>
      <c r="D2879" s="10" t="s">
        <v>332</v>
      </c>
      <c r="E2879" s="11">
        <v>4562342690029</v>
      </c>
      <c r="F2879" s="10">
        <v>0</v>
      </c>
      <c r="G2879" s="10">
        <v>0</v>
      </c>
      <c r="H2879" s="10" t="s">
        <v>18</v>
      </c>
      <c r="I2879" s="10" t="s">
        <v>19</v>
      </c>
      <c r="J2879" s="10" t="s">
        <v>329</v>
      </c>
      <c r="K2879" s="10">
        <v>8</v>
      </c>
      <c r="L2879" s="10">
        <v>0</v>
      </c>
      <c r="M2879" s="10">
        <v>0</v>
      </c>
      <c r="N2879" s="10">
        <v>0</v>
      </c>
    </row>
    <row r="2880" spans="1:14" x14ac:dyDescent="0.15">
      <c r="A2880" t="str">
        <f t="shared" si="47"/>
        <v>202003_363_4562342690036</v>
      </c>
      <c r="B2880" s="10">
        <v>202003</v>
      </c>
      <c r="C2880" s="10">
        <v>363</v>
      </c>
      <c r="D2880" s="10" t="s">
        <v>332</v>
      </c>
      <c r="E2880" s="11">
        <v>4562342690036</v>
      </c>
      <c r="F2880" s="10">
        <v>0</v>
      </c>
      <c r="G2880" s="10">
        <v>0</v>
      </c>
      <c r="H2880" s="10" t="s">
        <v>20</v>
      </c>
      <c r="I2880" s="10" t="s">
        <v>19</v>
      </c>
      <c r="J2880" s="10" t="s">
        <v>329</v>
      </c>
      <c r="K2880" s="10">
        <v>14</v>
      </c>
      <c r="L2880" s="10">
        <v>1</v>
      </c>
      <c r="M2880" s="10">
        <v>0</v>
      </c>
      <c r="N2880" s="10">
        <v>0</v>
      </c>
    </row>
    <row r="2881" spans="1:14" x14ac:dyDescent="0.15">
      <c r="A2881" t="str">
        <f t="shared" si="47"/>
        <v>202003_363_4562342690050</v>
      </c>
      <c r="B2881" s="10">
        <v>202003</v>
      </c>
      <c r="C2881" s="10">
        <v>363</v>
      </c>
      <c r="D2881" s="10" t="s">
        <v>332</v>
      </c>
      <c r="E2881" s="11">
        <v>4562342690050</v>
      </c>
      <c r="F2881" s="10">
        <v>0</v>
      </c>
      <c r="G2881" s="10">
        <v>0</v>
      </c>
      <c r="H2881" s="10" t="s">
        <v>22</v>
      </c>
      <c r="I2881" s="10" t="s">
        <v>19</v>
      </c>
      <c r="J2881" s="10" t="s">
        <v>329</v>
      </c>
      <c r="K2881" s="10">
        <v>11</v>
      </c>
      <c r="L2881" s="10">
        <v>2</v>
      </c>
      <c r="M2881" s="10">
        <v>0</v>
      </c>
      <c r="N2881" s="10">
        <v>0</v>
      </c>
    </row>
    <row r="2882" spans="1:14" x14ac:dyDescent="0.15">
      <c r="A2882" t="str">
        <f t="shared" si="47"/>
        <v>202003_363_4562342690043</v>
      </c>
      <c r="B2882" s="10">
        <v>202003</v>
      </c>
      <c r="C2882" s="10">
        <v>363</v>
      </c>
      <c r="D2882" s="10" t="s">
        <v>332</v>
      </c>
      <c r="E2882" s="11">
        <v>4562342690043</v>
      </c>
      <c r="F2882" s="10">
        <v>0</v>
      </c>
      <c r="G2882" s="10">
        <v>0</v>
      </c>
      <c r="H2882" s="10" t="s">
        <v>21</v>
      </c>
      <c r="I2882" s="10" t="s">
        <v>19</v>
      </c>
      <c r="J2882" s="10" t="s">
        <v>329</v>
      </c>
      <c r="K2882" s="10">
        <v>23</v>
      </c>
      <c r="L2882" s="10">
        <v>0</v>
      </c>
      <c r="M2882" s="10">
        <v>0</v>
      </c>
      <c r="N2882" s="10">
        <v>0</v>
      </c>
    </row>
    <row r="2883" spans="1:14" x14ac:dyDescent="0.15">
      <c r="A2883" t="str">
        <f t="shared" si="47"/>
        <v>202003_363_4562342690067</v>
      </c>
      <c r="B2883" s="10">
        <v>202003</v>
      </c>
      <c r="C2883" s="10">
        <v>363</v>
      </c>
      <c r="D2883" s="10" t="s">
        <v>332</v>
      </c>
      <c r="E2883" s="11">
        <v>4562342690067</v>
      </c>
      <c r="F2883" s="10">
        <v>0</v>
      </c>
      <c r="G2883" s="10">
        <v>0</v>
      </c>
      <c r="H2883" s="10" t="s">
        <v>23</v>
      </c>
      <c r="I2883" s="10" t="s">
        <v>19</v>
      </c>
      <c r="J2883" s="10" t="s">
        <v>329</v>
      </c>
      <c r="K2883" s="10">
        <v>31</v>
      </c>
      <c r="L2883" s="10">
        <v>1</v>
      </c>
      <c r="M2883" s="10">
        <v>0</v>
      </c>
      <c r="N2883" s="10">
        <v>0</v>
      </c>
    </row>
    <row r="2884" spans="1:14" x14ac:dyDescent="0.15">
      <c r="A2884" t="str">
        <f t="shared" si="47"/>
        <v>202003_363_4562342690074</v>
      </c>
      <c r="B2884" s="10">
        <v>202003</v>
      </c>
      <c r="C2884" s="10">
        <v>363</v>
      </c>
      <c r="D2884" s="10" t="s">
        <v>332</v>
      </c>
      <c r="E2884" s="11">
        <v>4562342690074</v>
      </c>
      <c r="F2884" s="10">
        <v>0</v>
      </c>
      <c r="G2884" s="10">
        <v>0</v>
      </c>
      <c r="H2884" s="10" t="s">
        <v>24</v>
      </c>
      <c r="I2884" s="10" t="s">
        <v>19</v>
      </c>
      <c r="J2884" s="10" t="s">
        <v>329</v>
      </c>
      <c r="K2884" s="10">
        <v>13</v>
      </c>
      <c r="L2884" s="10">
        <v>0</v>
      </c>
      <c r="M2884" s="10">
        <v>0</v>
      </c>
      <c r="N2884" s="10">
        <v>0</v>
      </c>
    </row>
    <row r="2885" spans="1:14" x14ac:dyDescent="0.15">
      <c r="A2885" t="str">
        <f t="shared" si="47"/>
        <v>202003_363_4562342690081</v>
      </c>
      <c r="B2885" s="10">
        <v>202003</v>
      </c>
      <c r="C2885" s="10">
        <v>363</v>
      </c>
      <c r="D2885" s="10" t="s">
        <v>332</v>
      </c>
      <c r="E2885" s="11">
        <v>4562342690081</v>
      </c>
      <c r="F2885" s="10">
        <v>0</v>
      </c>
      <c r="G2885" s="10">
        <v>0</v>
      </c>
      <c r="H2885" s="10" t="s">
        <v>25</v>
      </c>
      <c r="I2885" s="10" t="s">
        <v>19</v>
      </c>
      <c r="J2885" s="10" t="s">
        <v>329</v>
      </c>
      <c r="K2885" s="10">
        <v>8</v>
      </c>
      <c r="L2885" s="10">
        <v>0</v>
      </c>
      <c r="M2885" s="10">
        <v>0</v>
      </c>
      <c r="N2885" s="10">
        <v>0</v>
      </c>
    </row>
    <row r="2886" spans="1:14" x14ac:dyDescent="0.15">
      <c r="A2886" t="str">
        <f t="shared" si="47"/>
        <v>202003_380_4562342690029</v>
      </c>
      <c r="B2886" s="10">
        <v>202003</v>
      </c>
      <c r="C2886" s="10">
        <v>380</v>
      </c>
      <c r="D2886" s="10" t="s">
        <v>171</v>
      </c>
      <c r="E2886" s="11">
        <v>4562342690029</v>
      </c>
      <c r="F2886" s="10">
        <v>0</v>
      </c>
      <c r="G2886" s="10">
        <v>0</v>
      </c>
      <c r="H2886" s="10" t="s">
        <v>18</v>
      </c>
      <c r="I2886" s="10" t="s">
        <v>19</v>
      </c>
      <c r="J2886" s="10" t="s">
        <v>329</v>
      </c>
      <c r="K2886" s="10">
        <v>11</v>
      </c>
      <c r="L2886" s="10">
        <v>1</v>
      </c>
      <c r="M2886" s="10">
        <v>0</v>
      </c>
      <c r="N2886" s="10">
        <v>0</v>
      </c>
    </row>
    <row r="2887" spans="1:14" x14ac:dyDescent="0.15">
      <c r="A2887" t="str">
        <f t="shared" si="47"/>
        <v>202003_380_4562342690036</v>
      </c>
      <c r="B2887" s="10">
        <v>202003</v>
      </c>
      <c r="C2887" s="10">
        <v>380</v>
      </c>
      <c r="D2887" s="10" t="s">
        <v>171</v>
      </c>
      <c r="E2887" s="11">
        <v>4562342690036</v>
      </c>
      <c r="F2887" s="10">
        <v>0</v>
      </c>
      <c r="G2887" s="10">
        <v>0</v>
      </c>
      <c r="H2887" s="10" t="s">
        <v>20</v>
      </c>
      <c r="I2887" s="10" t="s">
        <v>19</v>
      </c>
      <c r="J2887" s="10" t="s">
        <v>329</v>
      </c>
      <c r="K2887" s="10">
        <v>2</v>
      </c>
      <c r="L2887" s="10">
        <v>5</v>
      </c>
      <c r="M2887" s="10">
        <v>4</v>
      </c>
      <c r="N2887" s="10">
        <v>0</v>
      </c>
    </row>
    <row r="2888" spans="1:14" x14ac:dyDescent="0.15">
      <c r="A2888" t="str">
        <f t="shared" si="47"/>
        <v>202003_380_4562342690050</v>
      </c>
      <c r="B2888" s="10">
        <v>202003</v>
      </c>
      <c r="C2888" s="10">
        <v>380</v>
      </c>
      <c r="D2888" s="10" t="s">
        <v>171</v>
      </c>
      <c r="E2888" s="11">
        <v>4562342690050</v>
      </c>
      <c r="F2888" s="10">
        <v>0</v>
      </c>
      <c r="G2888" s="10">
        <v>0</v>
      </c>
      <c r="H2888" s="10" t="s">
        <v>22</v>
      </c>
      <c r="I2888" s="10" t="s">
        <v>19</v>
      </c>
      <c r="J2888" s="10" t="s">
        <v>329</v>
      </c>
      <c r="K2888" s="10">
        <v>5</v>
      </c>
      <c r="L2888" s="10">
        <v>5</v>
      </c>
      <c r="M2888" s="10">
        <v>4</v>
      </c>
      <c r="N2888" s="10">
        <v>0</v>
      </c>
    </row>
    <row r="2889" spans="1:14" x14ac:dyDescent="0.15">
      <c r="A2889" t="str">
        <f t="shared" si="47"/>
        <v>202003_380_4562342690043</v>
      </c>
      <c r="B2889" s="10">
        <v>202003</v>
      </c>
      <c r="C2889" s="10">
        <v>380</v>
      </c>
      <c r="D2889" s="10" t="s">
        <v>171</v>
      </c>
      <c r="E2889" s="11">
        <v>4562342690043</v>
      </c>
      <c r="F2889" s="10">
        <v>0</v>
      </c>
      <c r="G2889" s="10">
        <v>0</v>
      </c>
      <c r="H2889" s="10" t="s">
        <v>21</v>
      </c>
      <c r="I2889" s="10" t="s">
        <v>19</v>
      </c>
      <c r="J2889" s="10" t="s">
        <v>329</v>
      </c>
      <c r="K2889" s="10">
        <v>23</v>
      </c>
      <c r="L2889" s="10">
        <v>1</v>
      </c>
      <c r="M2889" s="10">
        <v>1</v>
      </c>
      <c r="N2889" s="10">
        <v>0</v>
      </c>
    </row>
    <row r="2890" spans="1:14" x14ac:dyDescent="0.15">
      <c r="A2890" t="str">
        <f t="shared" si="47"/>
        <v>202003_380_4562342690067</v>
      </c>
      <c r="B2890" s="10">
        <v>202003</v>
      </c>
      <c r="C2890" s="10">
        <v>380</v>
      </c>
      <c r="D2890" s="10" t="s">
        <v>171</v>
      </c>
      <c r="E2890" s="11">
        <v>4562342690067</v>
      </c>
      <c r="F2890" s="10">
        <v>0</v>
      </c>
      <c r="G2890" s="10">
        <v>0</v>
      </c>
      <c r="H2890" s="10" t="s">
        <v>23</v>
      </c>
      <c r="I2890" s="10" t="s">
        <v>19</v>
      </c>
      <c r="J2890" s="10" t="s">
        <v>329</v>
      </c>
      <c r="K2890" s="10">
        <v>28</v>
      </c>
      <c r="L2890" s="10">
        <v>3</v>
      </c>
      <c r="M2890" s="10">
        <v>3</v>
      </c>
      <c r="N2890" s="10">
        <v>0</v>
      </c>
    </row>
    <row r="2891" spans="1:14" x14ac:dyDescent="0.15">
      <c r="A2891" t="str">
        <f t="shared" si="47"/>
        <v>202003_380_4562342690074</v>
      </c>
      <c r="B2891" s="10">
        <v>202003</v>
      </c>
      <c r="C2891" s="10">
        <v>380</v>
      </c>
      <c r="D2891" s="10" t="s">
        <v>171</v>
      </c>
      <c r="E2891" s="11">
        <v>4562342690074</v>
      </c>
      <c r="F2891" s="10">
        <v>0</v>
      </c>
      <c r="G2891" s="10">
        <v>0</v>
      </c>
      <c r="H2891" s="10" t="s">
        <v>24</v>
      </c>
      <c r="I2891" s="10" t="s">
        <v>19</v>
      </c>
      <c r="J2891" s="10" t="s">
        <v>329</v>
      </c>
      <c r="K2891" s="10">
        <v>4</v>
      </c>
      <c r="L2891" s="10">
        <v>2</v>
      </c>
      <c r="M2891" s="10">
        <v>2</v>
      </c>
      <c r="N2891" s="10">
        <v>0</v>
      </c>
    </row>
    <row r="2892" spans="1:14" x14ac:dyDescent="0.15">
      <c r="A2892" t="str">
        <f t="shared" si="47"/>
        <v>202003_380_4562342690081</v>
      </c>
      <c r="B2892" s="10">
        <v>202003</v>
      </c>
      <c r="C2892" s="10">
        <v>380</v>
      </c>
      <c r="D2892" s="10" t="s">
        <v>171</v>
      </c>
      <c r="E2892" s="11">
        <v>4562342690081</v>
      </c>
      <c r="F2892" s="10">
        <v>0</v>
      </c>
      <c r="G2892" s="10">
        <v>0</v>
      </c>
      <c r="H2892" s="10" t="s">
        <v>25</v>
      </c>
      <c r="I2892" s="10" t="s">
        <v>19</v>
      </c>
      <c r="J2892" s="10" t="s">
        <v>329</v>
      </c>
      <c r="K2892" s="10">
        <v>8</v>
      </c>
      <c r="L2892" s="10">
        <v>0</v>
      </c>
      <c r="M2892" s="10">
        <v>0</v>
      </c>
      <c r="N2892" s="10">
        <v>0</v>
      </c>
    </row>
    <row r="2893" spans="1:14" x14ac:dyDescent="0.15">
      <c r="A2893" t="str">
        <f t="shared" si="47"/>
        <v>202003_436_4562342690029</v>
      </c>
      <c r="B2893" s="10">
        <v>202003</v>
      </c>
      <c r="C2893" s="10">
        <v>436</v>
      </c>
      <c r="D2893" s="10" t="s">
        <v>174</v>
      </c>
      <c r="E2893" s="11">
        <v>4562342690029</v>
      </c>
      <c r="F2893" s="10">
        <v>0</v>
      </c>
      <c r="G2893" s="10">
        <v>0</v>
      </c>
      <c r="H2893" s="10" t="s">
        <v>18</v>
      </c>
      <c r="I2893" s="10" t="s">
        <v>19</v>
      </c>
      <c r="J2893" s="10" t="s">
        <v>329</v>
      </c>
      <c r="K2893" s="10">
        <v>21</v>
      </c>
      <c r="L2893" s="10">
        <v>0</v>
      </c>
      <c r="M2893" s="10">
        <v>0</v>
      </c>
      <c r="N2893" s="10">
        <v>0</v>
      </c>
    </row>
    <row r="2894" spans="1:14" x14ac:dyDescent="0.15">
      <c r="A2894" t="str">
        <f t="shared" si="47"/>
        <v>202003_436_4562342690036</v>
      </c>
      <c r="B2894" s="10">
        <v>202003</v>
      </c>
      <c r="C2894" s="10">
        <v>436</v>
      </c>
      <c r="D2894" s="10" t="s">
        <v>174</v>
      </c>
      <c r="E2894" s="11">
        <v>4562342690036</v>
      </c>
      <c r="F2894" s="10">
        <v>0</v>
      </c>
      <c r="G2894" s="10">
        <v>0</v>
      </c>
      <c r="H2894" s="10" t="s">
        <v>20</v>
      </c>
      <c r="I2894" s="10" t="s">
        <v>19</v>
      </c>
      <c r="J2894" s="10" t="s">
        <v>329</v>
      </c>
      <c r="K2894" s="10">
        <v>11</v>
      </c>
      <c r="L2894" s="10">
        <v>1</v>
      </c>
      <c r="M2894" s="10">
        <v>0</v>
      </c>
      <c r="N2894" s="10">
        <v>0</v>
      </c>
    </row>
    <row r="2895" spans="1:14" x14ac:dyDescent="0.15">
      <c r="A2895" t="str">
        <f t="shared" si="47"/>
        <v>202003_436_4562342690050</v>
      </c>
      <c r="B2895" s="10">
        <v>202003</v>
      </c>
      <c r="C2895" s="10">
        <v>436</v>
      </c>
      <c r="D2895" s="10" t="s">
        <v>174</v>
      </c>
      <c r="E2895" s="11">
        <v>4562342690050</v>
      </c>
      <c r="F2895" s="10">
        <v>0</v>
      </c>
      <c r="G2895" s="10">
        <v>0</v>
      </c>
      <c r="H2895" s="10" t="s">
        <v>22</v>
      </c>
      <c r="I2895" s="10" t="s">
        <v>19</v>
      </c>
      <c r="J2895" s="10" t="s">
        <v>329</v>
      </c>
      <c r="K2895" s="10">
        <v>17</v>
      </c>
      <c r="L2895" s="10">
        <v>0</v>
      </c>
      <c r="M2895" s="10">
        <v>0</v>
      </c>
      <c r="N2895" s="10">
        <v>0</v>
      </c>
    </row>
    <row r="2896" spans="1:14" x14ac:dyDescent="0.15">
      <c r="A2896" t="str">
        <f t="shared" si="47"/>
        <v>202003_436_4562342690043</v>
      </c>
      <c r="B2896" s="10">
        <v>202003</v>
      </c>
      <c r="C2896" s="10">
        <v>436</v>
      </c>
      <c r="D2896" s="10" t="s">
        <v>174</v>
      </c>
      <c r="E2896" s="11">
        <v>4562342690043</v>
      </c>
      <c r="F2896" s="10">
        <v>0</v>
      </c>
      <c r="G2896" s="10">
        <v>0</v>
      </c>
      <c r="H2896" s="10" t="s">
        <v>21</v>
      </c>
      <c r="I2896" s="10" t="s">
        <v>19</v>
      </c>
      <c r="J2896" s="10" t="s">
        <v>329</v>
      </c>
      <c r="K2896" s="10">
        <v>32</v>
      </c>
      <c r="L2896" s="10">
        <v>1</v>
      </c>
      <c r="M2896" s="10">
        <v>0</v>
      </c>
      <c r="N2896" s="10">
        <v>0</v>
      </c>
    </row>
    <row r="2897" spans="1:14" x14ac:dyDescent="0.15">
      <c r="A2897" t="str">
        <f t="shared" si="47"/>
        <v>202003_436_4562342690067</v>
      </c>
      <c r="B2897" s="10">
        <v>202003</v>
      </c>
      <c r="C2897" s="10">
        <v>436</v>
      </c>
      <c r="D2897" s="10" t="s">
        <v>174</v>
      </c>
      <c r="E2897" s="11">
        <v>4562342690067</v>
      </c>
      <c r="F2897" s="10">
        <v>0</v>
      </c>
      <c r="G2897" s="10">
        <v>0</v>
      </c>
      <c r="H2897" s="10" t="s">
        <v>23</v>
      </c>
      <c r="I2897" s="10" t="s">
        <v>19</v>
      </c>
      <c r="J2897" s="10" t="s">
        <v>329</v>
      </c>
      <c r="K2897" s="10">
        <v>44</v>
      </c>
      <c r="L2897" s="10">
        <v>1</v>
      </c>
      <c r="M2897" s="10">
        <v>0</v>
      </c>
      <c r="N2897" s="10">
        <v>0</v>
      </c>
    </row>
    <row r="2898" spans="1:14" x14ac:dyDescent="0.15">
      <c r="A2898" t="str">
        <f t="shared" si="47"/>
        <v>202003_436_4562342690074</v>
      </c>
      <c r="B2898" s="10">
        <v>202003</v>
      </c>
      <c r="C2898" s="10">
        <v>436</v>
      </c>
      <c r="D2898" s="10" t="s">
        <v>174</v>
      </c>
      <c r="E2898" s="11">
        <v>4562342690074</v>
      </c>
      <c r="F2898" s="10">
        <v>0</v>
      </c>
      <c r="G2898" s="10">
        <v>0</v>
      </c>
      <c r="H2898" s="10" t="s">
        <v>24</v>
      </c>
      <c r="I2898" s="10" t="s">
        <v>19</v>
      </c>
      <c r="J2898" s="10" t="s">
        <v>329</v>
      </c>
      <c r="K2898" s="10">
        <v>28</v>
      </c>
      <c r="L2898" s="10">
        <v>3</v>
      </c>
      <c r="M2898" s="10">
        <v>0</v>
      </c>
      <c r="N2898" s="10">
        <v>0</v>
      </c>
    </row>
    <row r="2899" spans="1:14" x14ac:dyDescent="0.15">
      <c r="A2899" t="str">
        <f t="shared" si="47"/>
        <v>202003_436_4562342690081</v>
      </c>
      <c r="B2899" s="10">
        <v>202003</v>
      </c>
      <c r="C2899" s="10">
        <v>436</v>
      </c>
      <c r="D2899" s="10" t="s">
        <v>174</v>
      </c>
      <c r="E2899" s="11">
        <v>4562342690081</v>
      </c>
      <c r="F2899" s="10">
        <v>0</v>
      </c>
      <c r="G2899" s="10">
        <v>0</v>
      </c>
      <c r="H2899" s="10" t="s">
        <v>25</v>
      </c>
      <c r="I2899" s="10" t="s">
        <v>19</v>
      </c>
      <c r="J2899" s="10" t="s">
        <v>329</v>
      </c>
      <c r="K2899" s="10">
        <v>10</v>
      </c>
      <c r="L2899" s="10">
        <v>0</v>
      </c>
      <c r="M2899" s="10">
        <v>0</v>
      </c>
      <c r="N2899" s="10">
        <v>0</v>
      </c>
    </row>
    <row r="2900" spans="1:14" x14ac:dyDescent="0.15">
      <c r="A2900" t="str">
        <f t="shared" si="47"/>
        <v>202003_453_4562342690029</v>
      </c>
      <c r="B2900" s="10">
        <v>202003</v>
      </c>
      <c r="C2900" s="10">
        <v>453</v>
      </c>
      <c r="D2900" s="10" t="s">
        <v>176</v>
      </c>
      <c r="E2900" s="11">
        <v>4562342690029</v>
      </c>
      <c r="F2900" s="10">
        <v>0</v>
      </c>
      <c r="G2900" s="10">
        <v>0</v>
      </c>
      <c r="H2900" s="10" t="s">
        <v>18</v>
      </c>
      <c r="I2900" s="10" t="s">
        <v>19</v>
      </c>
      <c r="J2900" s="10" t="s">
        <v>329</v>
      </c>
      <c r="K2900" s="10">
        <v>7</v>
      </c>
      <c r="L2900" s="10">
        <v>0</v>
      </c>
      <c r="M2900" s="10">
        <v>0</v>
      </c>
      <c r="N2900" s="10">
        <v>0</v>
      </c>
    </row>
    <row r="2901" spans="1:14" x14ac:dyDescent="0.15">
      <c r="A2901" t="str">
        <f t="shared" si="47"/>
        <v>202003_453_4562342690036</v>
      </c>
      <c r="B2901" s="10">
        <v>202003</v>
      </c>
      <c r="C2901" s="10">
        <v>453</v>
      </c>
      <c r="D2901" s="10" t="s">
        <v>176</v>
      </c>
      <c r="E2901" s="11">
        <v>4562342690036</v>
      </c>
      <c r="F2901" s="10">
        <v>0</v>
      </c>
      <c r="G2901" s="10">
        <v>0</v>
      </c>
      <c r="H2901" s="10" t="s">
        <v>20</v>
      </c>
      <c r="I2901" s="10" t="s">
        <v>19</v>
      </c>
      <c r="J2901" s="10" t="s">
        <v>329</v>
      </c>
      <c r="K2901" s="10">
        <v>9</v>
      </c>
      <c r="L2901" s="10">
        <v>1</v>
      </c>
      <c r="M2901" s="10">
        <v>0</v>
      </c>
      <c r="N2901" s="10">
        <v>0</v>
      </c>
    </row>
    <row r="2902" spans="1:14" x14ac:dyDescent="0.15">
      <c r="A2902" t="str">
        <f t="shared" si="47"/>
        <v>202003_453_4562342690050</v>
      </c>
      <c r="B2902" s="10">
        <v>202003</v>
      </c>
      <c r="C2902" s="10">
        <v>453</v>
      </c>
      <c r="D2902" s="10" t="s">
        <v>176</v>
      </c>
      <c r="E2902" s="11">
        <v>4562342690050</v>
      </c>
      <c r="F2902" s="10">
        <v>0</v>
      </c>
      <c r="G2902" s="10">
        <v>0</v>
      </c>
      <c r="H2902" s="10" t="s">
        <v>22</v>
      </c>
      <c r="I2902" s="10" t="s">
        <v>19</v>
      </c>
      <c r="J2902" s="10" t="s">
        <v>329</v>
      </c>
      <c r="K2902" s="10">
        <v>9</v>
      </c>
      <c r="L2902" s="10">
        <v>2</v>
      </c>
      <c r="M2902" s="10">
        <v>0</v>
      </c>
      <c r="N2902" s="10">
        <v>0</v>
      </c>
    </row>
    <row r="2903" spans="1:14" x14ac:dyDescent="0.15">
      <c r="A2903" t="str">
        <f t="shared" si="47"/>
        <v>202003_453_4562342690043</v>
      </c>
      <c r="B2903" s="10">
        <v>202003</v>
      </c>
      <c r="C2903" s="10">
        <v>453</v>
      </c>
      <c r="D2903" s="10" t="s">
        <v>176</v>
      </c>
      <c r="E2903" s="11">
        <v>4562342690043</v>
      </c>
      <c r="F2903" s="10">
        <v>0</v>
      </c>
      <c r="G2903" s="10">
        <v>0</v>
      </c>
      <c r="H2903" s="10" t="s">
        <v>21</v>
      </c>
      <c r="I2903" s="10" t="s">
        <v>19</v>
      </c>
      <c r="J2903" s="10" t="s">
        <v>329</v>
      </c>
      <c r="K2903" s="10">
        <v>24</v>
      </c>
      <c r="L2903" s="10">
        <v>1</v>
      </c>
      <c r="M2903" s="10">
        <v>0</v>
      </c>
      <c r="N2903" s="10">
        <v>0</v>
      </c>
    </row>
    <row r="2904" spans="1:14" x14ac:dyDescent="0.15">
      <c r="A2904" t="str">
        <f t="shared" si="47"/>
        <v>202003_453_4562342690067</v>
      </c>
      <c r="B2904" s="10">
        <v>202003</v>
      </c>
      <c r="C2904" s="10">
        <v>453</v>
      </c>
      <c r="D2904" s="10" t="s">
        <v>176</v>
      </c>
      <c r="E2904" s="11">
        <v>4562342690067</v>
      </c>
      <c r="F2904" s="10">
        <v>0</v>
      </c>
      <c r="G2904" s="10">
        <v>0</v>
      </c>
      <c r="H2904" s="10" t="s">
        <v>23</v>
      </c>
      <c r="I2904" s="10" t="s">
        <v>19</v>
      </c>
      <c r="J2904" s="10" t="s">
        <v>329</v>
      </c>
      <c r="K2904" s="10">
        <v>36</v>
      </c>
      <c r="L2904" s="10">
        <v>0</v>
      </c>
      <c r="M2904" s="10">
        <v>0</v>
      </c>
      <c r="N2904" s="10">
        <v>0</v>
      </c>
    </row>
    <row r="2905" spans="1:14" x14ac:dyDescent="0.15">
      <c r="A2905" t="str">
        <f t="shared" ref="A2905:A2968" si="48">B2905&amp;"_"&amp;C2905&amp;"_"&amp;E2905</f>
        <v>202003_453_4562342690074</v>
      </c>
      <c r="B2905" s="10">
        <v>202003</v>
      </c>
      <c r="C2905" s="10">
        <v>453</v>
      </c>
      <c r="D2905" s="10" t="s">
        <v>176</v>
      </c>
      <c r="E2905" s="11">
        <v>4562342690074</v>
      </c>
      <c r="F2905" s="10">
        <v>0</v>
      </c>
      <c r="G2905" s="10">
        <v>0</v>
      </c>
      <c r="H2905" s="10" t="s">
        <v>24</v>
      </c>
      <c r="I2905" s="10" t="s">
        <v>19</v>
      </c>
      <c r="J2905" s="10" t="s">
        <v>329</v>
      </c>
      <c r="K2905" s="10">
        <v>17</v>
      </c>
      <c r="L2905" s="10">
        <v>1</v>
      </c>
      <c r="M2905" s="10">
        <v>0</v>
      </c>
      <c r="N2905" s="10">
        <v>0</v>
      </c>
    </row>
    <row r="2906" spans="1:14" x14ac:dyDescent="0.15">
      <c r="A2906" t="str">
        <f t="shared" si="48"/>
        <v>202003_453_4562342690081</v>
      </c>
      <c r="B2906" s="10">
        <v>202003</v>
      </c>
      <c r="C2906" s="10">
        <v>453</v>
      </c>
      <c r="D2906" s="10" t="s">
        <v>176</v>
      </c>
      <c r="E2906" s="11">
        <v>4562342690081</v>
      </c>
      <c r="F2906" s="10">
        <v>0</v>
      </c>
      <c r="G2906" s="10">
        <v>0</v>
      </c>
      <c r="H2906" s="10" t="s">
        <v>25</v>
      </c>
      <c r="I2906" s="10" t="s">
        <v>19</v>
      </c>
      <c r="J2906" s="10" t="s">
        <v>329</v>
      </c>
      <c r="K2906" s="10">
        <v>9</v>
      </c>
      <c r="L2906" s="10">
        <v>0</v>
      </c>
      <c r="M2906" s="10">
        <v>0</v>
      </c>
      <c r="N2906" s="10">
        <v>0</v>
      </c>
    </row>
    <row r="2907" spans="1:14" x14ac:dyDescent="0.15">
      <c r="A2907" t="str">
        <f t="shared" si="48"/>
        <v>202003_457_4562342690029</v>
      </c>
      <c r="B2907" s="10">
        <v>202003</v>
      </c>
      <c r="C2907" s="10">
        <v>457</v>
      </c>
      <c r="D2907" s="10" t="s">
        <v>178</v>
      </c>
      <c r="E2907" s="11">
        <v>4562342690029</v>
      </c>
      <c r="F2907" s="10">
        <v>0</v>
      </c>
      <c r="G2907" s="10">
        <v>0</v>
      </c>
      <c r="H2907" s="10" t="s">
        <v>18</v>
      </c>
      <c r="I2907" s="10" t="s">
        <v>19</v>
      </c>
      <c r="J2907" s="10" t="s">
        <v>329</v>
      </c>
      <c r="K2907" s="10">
        <v>35</v>
      </c>
      <c r="L2907" s="10">
        <v>0</v>
      </c>
      <c r="M2907" s="10">
        <v>0</v>
      </c>
      <c r="N2907" s="10">
        <v>0</v>
      </c>
    </row>
    <row r="2908" spans="1:14" x14ac:dyDescent="0.15">
      <c r="A2908" t="str">
        <f t="shared" si="48"/>
        <v>202003_457_4562342690036</v>
      </c>
      <c r="B2908" s="10">
        <v>202003</v>
      </c>
      <c r="C2908" s="10">
        <v>457</v>
      </c>
      <c r="D2908" s="10" t="s">
        <v>178</v>
      </c>
      <c r="E2908" s="11">
        <v>4562342690036</v>
      </c>
      <c r="F2908" s="10">
        <v>0</v>
      </c>
      <c r="G2908" s="10">
        <v>0</v>
      </c>
      <c r="H2908" s="10" t="s">
        <v>20</v>
      </c>
      <c r="I2908" s="10" t="s">
        <v>19</v>
      </c>
      <c r="J2908" s="10" t="s">
        <v>329</v>
      </c>
      <c r="K2908" s="10">
        <v>15</v>
      </c>
      <c r="L2908" s="10">
        <v>0</v>
      </c>
      <c r="M2908" s="10">
        <v>0</v>
      </c>
      <c r="N2908" s="10">
        <v>0</v>
      </c>
    </row>
    <row r="2909" spans="1:14" x14ac:dyDescent="0.15">
      <c r="A2909" t="str">
        <f t="shared" si="48"/>
        <v>202003_457_4562342690050</v>
      </c>
      <c r="B2909" s="10">
        <v>202003</v>
      </c>
      <c r="C2909" s="10">
        <v>457</v>
      </c>
      <c r="D2909" s="10" t="s">
        <v>178</v>
      </c>
      <c r="E2909" s="11">
        <v>4562342690050</v>
      </c>
      <c r="F2909" s="10">
        <v>0</v>
      </c>
      <c r="G2909" s="10">
        <v>0</v>
      </c>
      <c r="H2909" s="10" t="s">
        <v>22</v>
      </c>
      <c r="I2909" s="10" t="s">
        <v>19</v>
      </c>
      <c r="J2909" s="10" t="s">
        <v>329</v>
      </c>
      <c r="K2909" s="10">
        <v>12</v>
      </c>
      <c r="L2909" s="10">
        <v>3</v>
      </c>
      <c r="M2909" s="10">
        <v>0</v>
      </c>
      <c r="N2909" s="10">
        <v>0</v>
      </c>
    </row>
    <row r="2910" spans="1:14" x14ac:dyDescent="0.15">
      <c r="A2910" t="str">
        <f t="shared" si="48"/>
        <v>202003_457_4562342690043</v>
      </c>
      <c r="B2910" s="10">
        <v>202003</v>
      </c>
      <c r="C2910" s="10">
        <v>457</v>
      </c>
      <c r="D2910" s="10" t="s">
        <v>178</v>
      </c>
      <c r="E2910" s="11">
        <v>4562342690043</v>
      </c>
      <c r="F2910" s="10">
        <v>0</v>
      </c>
      <c r="G2910" s="10">
        <v>0</v>
      </c>
      <c r="H2910" s="10" t="s">
        <v>21</v>
      </c>
      <c r="I2910" s="10" t="s">
        <v>19</v>
      </c>
      <c r="J2910" s="10" t="s">
        <v>329</v>
      </c>
      <c r="K2910" s="10">
        <v>23</v>
      </c>
      <c r="L2910" s="10">
        <v>2</v>
      </c>
      <c r="M2910" s="10">
        <v>0</v>
      </c>
      <c r="N2910" s="10">
        <v>0</v>
      </c>
    </row>
    <row r="2911" spans="1:14" x14ac:dyDescent="0.15">
      <c r="A2911" t="str">
        <f t="shared" si="48"/>
        <v>202003_457_4562342690067</v>
      </c>
      <c r="B2911" s="10">
        <v>202003</v>
      </c>
      <c r="C2911" s="10">
        <v>457</v>
      </c>
      <c r="D2911" s="10" t="s">
        <v>178</v>
      </c>
      <c r="E2911" s="11">
        <v>4562342690067</v>
      </c>
      <c r="F2911" s="10">
        <v>0</v>
      </c>
      <c r="G2911" s="10">
        <v>0</v>
      </c>
      <c r="H2911" s="10" t="s">
        <v>23</v>
      </c>
      <c r="I2911" s="10" t="s">
        <v>19</v>
      </c>
      <c r="J2911" s="10" t="s">
        <v>329</v>
      </c>
      <c r="K2911" s="10">
        <v>37</v>
      </c>
      <c r="L2911" s="10">
        <v>1</v>
      </c>
      <c r="M2911" s="10">
        <v>0</v>
      </c>
      <c r="N2911" s="10">
        <v>0</v>
      </c>
    </row>
    <row r="2912" spans="1:14" x14ac:dyDescent="0.15">
      <c r="A2912" t="str">
        <f t="shared" si="48"/>
        <v>202003_457_4562342690074</v>
      </c>
      <c r="B2912" s="10">
        <v>202003</v>
      </c>
      <c r="C2912" s="10">
        <v>457</v>
      </c>
      <c r="D2912" s="10" t="s">
        <v>178</v>
      </c>
      <c r="E2912" s="11">
        <v>4562342690074</v>
      </c>
      <c r="F2912" s="10">
        <v>0</v>
      </c>
      <c r="G2912" s="10">
        <v>0</v>
      </c>
      <c r="H2912" s="10" t="s">
        <v>24</v>
      </c>
      <c r="I2912" s="10" t="s">
        <v>19</v>
      </c>
      <c r="J2912" s="10" t="s">
        <v>329</v>
      </c>
      <c r="K2912" s="10">
        <v>9</v>
      </c>
      <c r="L2912" s="10">
        <v>8</v>
      </c>
      <c r="M2912" s="10">
        <v>0</v>
      </c>
      <c r="N2912" s="10">
        <v>0</v>
      </c>
    </row>
    <row r="2913" spans="1:14" x14ac:dyDescent="0.15">
      <c r="A2913" t="str">
        <f t="shared" si="48"/>
        <v>202003_457_4562342690081</v>
      </c>
      <c r="B2913" s="10">
        <v>202003</v>
      </c>
      <c r="C2913" s="10">
        <v>457</v>
      </c>
      <c r="D2913" s="10" t="s">
        <v>178</v>
      </c>
      <c r="E2913" s="11">
        <v>4562342690081</v>
      </c>
      <c r="F2913" s="10">
        <v>0</v>
      </c>
      <c r="G2913" s="10">
        <v>0</v>
      </c>
      <c r="H2913" s="10" t="s">
        <v>25</v>
      </c>
      <c r="I2913" s="10" t="s">
        <v>19</v>
      </c>
      <c r="J2913" s="10" t="s">
        <v>329</v>
      </c>
      <c r="K2913" s="10">
        <v>12</v>
      </c>
      <c r="L2913" s="10">
        <v>0</v>
      </c>
      <c r="M2913" s="10">
        <v>0</v>
      </c>
      <c r="N2913" s="10">
        <v>0</v>
      </c>
    </row>
    <row r="2914" spans="1:14" x14ac:dyDescent="0.15">
      <c r="A2914" t="str">
        <f t="shared" si="48"/>
        <v>202003_463_4562342690029</v>
      </c>
      <c r="B2914" s="10">
        <v>202003</v>
      </c>
      <c r="C2914" s="10">
        <v>463</v>
      </c>
      <c r="D2914" s="10" t="s">
        <v>179</v>
      </c>
      <c r="E2914" s="11">
        <v>4562342690029</v>
      </c>
      <c r="F2914" s="10">
        <v>0</v>
      </c>
      <c r="G2914" s="10">
        <v>0</v>
      </c>
      <c r="H2914" s="10" t="s">
        <v>18</v>
      </c>
      <c r="I2914" s="10" t="s">
        <v>19</v>
      </c>
      <c r="J2914" s="10" t="s">
        <v>329</v>
      </c>
      <c r="K2914" s="10">
        <v>20</v>
      </c>
      <c r="L2914" s="10">
        <v>4</v>
      </c>
      <c r="M2914" s="10">
        <v>0</v>
      </c>
      <c r="N2914" s="10">
        <v>0</v>
      </c>
    </row>
    <row r="2915" spans="1:14" x14ac:dyDescent="0.15">
      <c r="A2915" t="str">
        <f t="shared" si="48"/>
        <v>202003_463_4562342690036</v>
      </c>
      <c r="B2915" s="10">
        <v>202003</v>
      </c>
      <c r="C2915" s="10">
        <v>463</v>
      </c>
      <c r="D2915" s="10" t="s">
        <v>179</v>
      </c>
      <c r="E2915" s="11">
        <v>4562342690036</v>
      </c>
      <c r="F2915" s="10">
        <v>0</v>
      </c>
      <c r="G2915" s="10">
        <v>0</v>
      </c>
      <c r="H2915" s="10" t="s">
        <v>20</v>
      </c>
      <c r="I2915" s="10" t="s">
        <v>19</v>
      </c>
      <c r="J2915" s="10" t="s">
        <v>329</v>
      </c>
      <c r="K2915" s="10">
        <v>13</v>
      </c>
      <c r="L2915" s="10">
        <v>1</v>
      </c>
      <c r="M2915" s="10">
        <v>0</v>
      </c>
      <c r="N2915" s="10">
        <v>0</v>
      </c>
    </row>
    <row r="2916" spans="1:14" x14ac:dyDescent="0.15">
      <c r="A2916" t="str">
        <f t="shared" si="48"/>
        <v>202003_463_4562342690050</v>
      </c>
      <c r="B2916" s="10">
        <v>202003</v>
      </c>
      <c r="C2916" s="10">
        <v>463</v>
      </c>
      <c r="D2916" s="10" t="s">
        <v>179</v>
      </c>
      <c r="E2916" s="11">
        <v>4562342690050</v>
      </c>
      <c r="F2916" s="10">
        <v>0</v>
      </c>
      <c r="G2916" s="10">
        <v>0</v>
      </c>
      <c r="H2916" s="10" t="s">
        <v>22</v>
      </c>
      <c r="I2916" s="10" t="s">
        <v>19</v>
      </c>
      <c r="J2916" s="10" t="s">
        <v>329</v>
      </c>
      <c r="K2916" s="10">
        <v>11</v>
      </c>
      <c r="L2916" s="10">
        <v>1</v>
      </c>
      <c r="M2916" s="10">
        <v>0</v>
      </c>
      <c r="N2916" s="10">
        <v>0</v>
      </c>
    </row>
    <row r="2917" spans="1:14" x14ac:dyDescent="0.15">
      <c r="A2917" t="str">
        <f t="shared" si="48"/>
        <v>202003_463_4562342690043</v>
      </c>
      <c r="B2917" s="10">
        <v>202003</v>
      </c>
      <c r="C2917" s="10">
        <v>463</v>
      </c>
      <c r="D2917" s="10" t="s">
        <v>179</v>
      </c>
      <c r="E2917" s="11">
        <v>4562342690043</v>
      </c>
      <c r="F2917" s="10">
        <v>0</v>
      </c>
      <c r="G2917" s="10">
        <v>0</v>
      </c>
      <c r="H2917" s="10" t="s">
        <v>21</v>
      </c>
      <c r="I2917" s="10" t="s">
        <v>19</v>
      </c>
      <c r="J2917" s="10" t="s">
        <v>329</v>
      </c>
      <c r="K2917" s="10">
        <v>20</v>
      </c>
      <c r="L2917" s="10">
        <v>1</v>
      </c>
      <c r="M2917" s="10">
        <v>0</v>
      </c>
      <c r="N2917" s="10">
        <v>0</v>
      </c>
    </row>
    <row r="2918" spans="1:14" x14ac:dyDescent="0.15">
      <c r="A2918" t="str">
        <f t="shared" si="48"/>
        <v>202003_463_4562342690067</v>
      </c>
      <c r="B2918" s="10">
        <v>202003</v>
      </c>
      <c r="C2918" s="10">
        <v>463</v>
      </c>
      <c r="D2918" s="10" t="s">
        <v>179</v>
      </c>
      <c r="E2918" s="11">
        <v>4562342690067</v>
      </c>
      <c r="F2918" s="10">
        <v>0</v>
      </c>
      <c r="G2918" s="10">
        <v>0</v>
      </c>
      <c r="H2918" s="10" t="s">
        <v>23</v>
      </c>
      <c r="I2918" s="10" t="s">
        <v>19</v>
      </c>
      <c r="J2918" s="10" t="s">
        <v>329</v>
      </c>
      <c r="K2918" s="10">
        <v>36</v>
      </c>
      <c r="L2918" s="10">
        <v>0</v>
      </c>
      <c r="M2918" s="10">
        <v>0</v>
      </c>
      <c r="N2918" s="10">
        <v>0</v>
      </c>
    </row>
    <row r="2919" spans="1:14" x14ac:dyDescent="0.15">
      <c r="A2919" t="str">
        <f t="shared" si="48"/>
        <v>202003_463_4562342690074</v>
      </c>
      <c r="B2919" s="10">
        <v>202003</v>
      </c>
      <c r="C2919" s="10">
        <v>463</v>
      </c>
      <c r="D2919" s="10" t="s">
        <v>179</v>
      </c>
      <c r="E2919" s="11">
        <v>4562342690074</v>
      </c>
      <c r="F2919" s="10">
        <v>0</v>
      </c>
      <c r="G2919" s="10">
        <v>0</v>
      </c>
      <c r="H2919" s="10" t="s">
        <v>24</v>
      </c>
      <c r="I2919" s="10" t="s">
        <v>19</v>
      </c>
      <c r="J2919" s="10" t="s">
        <v>329</v>
      </c>
      <c r="K2919" s="10">
        <v>19</v>
      </c>
      <c r="L2919" s="10">
        <v>2</v>
      </c>
      <c r="M2919" s="10">
        <v>0</v>
      </c>
      <c r="N2919" s="10">
        <v>0</v>
      </c>
    </row>
    <row r="2920" spans="1:14" x14ac:dyDescent="0.15">
      <c r="A2920" t="str">
        <f t="shared" si="48"/>
        <v>202003_463_4562342690081</v>
      </c>
      <c r="B2920" s="10">
        <v>202003</v>
      </c>
      <c r="C2920" s="10">
        <v>463</v>
      </c>
      <c r="D2920" s="10" t="s">
        <v>179</v>
      </c>
      <c r="E2920" s="11">
        <v>4562342690081</v>
      </c>
      <c r="F2920" s="10">
        <v>0</v>
      </c>
      <c r="G2920" s="10">
        <v>0</v>
      </c>
      <c r="H2920" s="10" t="s">
        <v>25</v>
      </c>
      <c r="I2920" s="10" t="s">
        <v>19</v>
      </c>
      <c r="J2920" s="10" t="s">
        <v>329</v>
      </c>
      <c r="K2920" s="10">
        <v>7</v>
      </c>
      <c r="L2920" s="10">
        <v>1</v>
      </c>
      <c r="M2920" s="10">
        <v>0</v>
      </c>
      <c r="N2920" s="10">
        <v>0</v>
      </c>
    </row>
    <row r="2921" spans="1:14" x14ac:dyDescent="0.15">
      <c r="A2921" t="str">
        <f t="shared" si="48"/>
        <v>202003_62_4562342690029</v>
      </c>
      <c r="B2921" s="10">
        <v>202003</v>
      </c>
      <c r="C2921" s="10">
        <v>62</v>
      </c>
      <c r="D2921" s="10" t="s">
        <v>140</v>
      </c>
      <c r="E2921" s="11">
        <v>4562342690029</v>
      </c>
      <c r="F2921" s="10">
        <v>0</v>
      </c>
      <c r="G2921" s="10">
        <v>0</v>
      </c>
      <c r="H2921" s="10" t="s">
        <v>18</v>
      </c>
      <c r="I2921" s="10" t="s">
        <v>19</v>
      </c>
      <c r="J2921" s="10" t="s">
        <v>329</v>
      </c>
      <c r="K2921" s="10">
        <v>4</v>
      </c>
      <c r="L2921" s="10">
        <v>0</v>
      </c>
      <c r="M2921" s="10">
        <v>0</v>
      </c>
      <c r="N2921" s="10">
        <v>0</v>
      </c>
    </row>
    <row r="2922" spans="1:14" x14ac:dyDescent="0.15">
      <c r="A2922" t="str">
        <f t="shared" si="48"/>
        <v>202003_62_4562342690036</v>
      </c>
      <c r="B2922" s="10">
        <v>202003</v>
      </c>
      <c r="C2922" s="10">
        <v>62</v>
      </c>
      <c r="D2922" s="10" t="s">
        <v>140</v>
      </c>
      <c r="E2922" s="11">
        <v>4562342690036</v>
      </c>
      <c r="F2922" s="10">
        <v>0</v>
      </c>
      <c r="G2922" s="10">
        <v>0</v>
      </c>
      <c r="H2922" s="10" t="s">
        <v>20</v>
      </c>
      <c r="I2922" s="10" t="s">
        <v>19</v>
      </c>
      <c r="J2922" s="10" t="s">
        <v>329</v>
      </c>
      <c r="K2922" s="10">
        <v>0</v>
      </c>
      <c r="L2922" s="10">
        <v>1</v>
      </c>
      <c r="M2922" s="10">
        <v>1</v>
      </c>
      <c r="N2922" s="10">
        <v>0</v>
      </c>
    </row>
    <row r="2923" spans="1:14" x14ac:dyDescent="0.15">
      <c r="A2923" t="str">
        <f t="shared" si="48"/>
        <v>202003_62_4562342690050</v>
      </c>
      <c r="B2923" s="10">
        <v>202003</v>
      </c>
      <c r="C2923" s="10">
        <v>62</v>
      </c>
      <c r="D2923" s="10" t="s">
        <v>140</v>
      </c>
      <c r="E2923" s="11">
        <v>4562342690050</v>
      </c>
      <c r="F2923" s="10">
        <v>0</v>
      </c>
      <c r="G2923" s="10">
        <v>0</v>
      </c>
      <c r="H2923" s="10" t="s">
        <v>22</v>
      </c>
      <c r="I2923" s="10" t="s">
        <v>19</v>
      </c>
      <c r="J2923" s="10" t="s">
        <v>329</v>
      </c>
      <c r="K2923" s="10">
        <v>2</v>
      </c>
      <c r="L2923" s="10">
        <v>0</v>
      </c>
      <c r="M2923" s="10">
        <v>0</v>
      </c>
      <c r="N2923" s="10">
        <v>0</v>
      </c>
    </row>
    <row r="2924" spans="1:14" x14ac:dyDescent="0.15">
      <c r="A2924" t="str">
        <f t="shared" si="48"/>
        <v>202003_62_4562342690043</v>
      </c>
      <c r="B2924" s="10">
        <v>202003</v>
      </c>
      <c r="C2924" s="10">
        <v>62</v>
      </c>
      <c r="D2924" s="10" t="s">
        <v>140</v>
      </c>
      <c r="E2924" s="11">
        <v>4562342690043</v>
      </c>
      <c r="F2924" s="10">
        <v>0</v>
      </c>
      <c r="G2924" s="10">
        <v>0</v>
      </c>
      <c r="H2924" s="10" t="s">
        <v>21</v>
      </c>
      <c r="I2924" s="10" t="s">
        <v>19</v>
      </c>
      <c r="J2924" s="10" t="s">
        <v>329</v>
      </c>
      <c r="K2924" s="10">
        <v>0</v>
      </c>
      <c r="L2924" s="10">
        <v>0</v>
      </c>
      <c r="M2924" s="10">
        <v>0</v>
      </c>
      <c r="N2924" s="10">
        <v>0</v>
      </c>
    </row>
    <row r="2925" spans="1:14" x14ac:dyDescent="0.15">
      <c r="A2925" t="str">
        <f t="shared" si="48"/>
        <v>202003_62_4562342690067</v>
      </c>
      <c r="B2925" s="10">
        <v>202003</v>
      </c>
      <c r="C2925" s="10">
        <v>62</v>
      </c>
      <c r="D2925" s="10" t="s">
        <v>140</v>
      </c>
      <c r="E2925" s="11">
        <v>4562342690067</v>
      </c>
      <c r="F2925" s="10">
        <v>0</v>
      </c>
      <c r="G2925" s="10">
        <v>0</v>
      </c>
      <c r="H2925" s="10" t="s">
        <v>23</v>
      </c>
      <c r="I2925" s="10" t="s">
        <v>19</v>
      </c>
      <c r="J2925" s="10" t="s">
        <v>329</v>
      </c>
      <c r="K2925" s="10">
        <v>1</v>
      </c>
      <c r="L2925" s="10">
        <v>0</v>
      </c>
      <c r="M2925" s="10">
        <v>0</v>
      </c>
      <c r="N2925" s="10">
        <v>0</v>
      </c>
    </row>
    <row r="2926" spans="1:14" x14ac:dyDescent="0.15">
      <c r="A2926" t="str">
        <f t="shared" si="48"/>
        <v>202003_62_4562342690074</v>
      </c>
      <c r="B2926" s="10">
        <v>202003</v>
      </c>
      <c r="C2926" s="10">
        <v>62</v>
      </c>
      <c r="D2926" s="10" t="s">
        <v>140</v>
      </c>
      <c r="E2926" s="11">
        <v>4562342690074</v>
      </c>
      <c r="F2926" s="10">
        <v>0</v>
      </c>
      <c r="G2926" s="10">
        <v>0</v>
      </c>
      <c r="H2926" s="10" t="s">
        <v>24</v>
      </c>
      <c r="I2926" s="10" t="s">
        <v>19</v>
      </c>
      <c r="J2926" s="10" t="s">
        <v>329</v>
      </c>
      <c r="K2926" s="10">
        <v>-2</v>
      </c>
      <c r="L2926" s="10">
        <v>0</v>
      </c>
      <c r="M2926" s="10">
        <v>0</v>
      </c>
      <c r="N2926" s="10">
        <v>0</v>
      </c>
    </row>
    <row r="2927" spans="1:14" x14ac:dyDescent="0.15">
      <c r="A2927" t="str">
        <f t="shared" si="48"/>
        <v>202003_62_4562342690081</v>
      </c>
      <c r="B2927" s="10">
        <v>202003</v>
      </c>
      <c r="C2927" s="10">
        <v>62</v>
      </c>
      <c r="D2927" s="10" t="s">
        <v>140</v>
      </c>
      <c r="E2927" s="11">
        <v>4562342690081</v>
      </c>
      <c r="F2927" s="10">
        <v>0</v>
      </c>
      <c r="G2927" s="10">
        <v>0</v>
      </c>
      <c r="H2927" s="10" t="s">
        <v>25</v>
      </c>
      <c r="I2927" s="10" t="s">
        <v>19</v>
      </c>
      <c r="J2927" s="10" t="s">
        <v>329</v>
      </c>
      <c r="K2927" s="10">
        <v>0</v>
      </c>
      <c r="L2927" s="10">
        <v>0</v>
      </c>
      <c r="M2927" s="10">
        <v>0</v>
      </c>
      <c r="N2927" s="10">
        <v>0</v>
      </c>
    </row>
    <row r="2928" spans="1:14" x14ac:dyDescent="0.15">
      <c r="A2928" t="str">
        <f t="shared" si="48"/>
        <v>202003_120_4562342690029</v>
      </c>
      <c r="B2928" s="10">
        <v>202003</v>
      </c>
      <c r="C2928" s="10">
        <v>120</v>
      </c>
      <c r="D2928" s="10" t="s">
        <v>148</v>
      </c>
      <c r="E2928" s="11">
        <v>4562342690029</v>
      </c>
      <c r="F2928" s="10">
        <v>0</v>
      </c>
      <c r="G2928" s="10">
        <v>0</v>
      </c>
      <c r="H2928" s="10" t="s">
        <v>18</v>
      </c>
      <c r="I2928" s="10" t="s">
        <v>19</v>
      </c>
      <c r="J2928" s="10" t="s">
        <v>329</v>
      </c>
      <c r="K2928" s="10">
        <v>22</v>
      </c>
      <c r="L2928" s="10">
        <v>1</v>
      </c>
      <c r="M2928" s="10">
        <v>0</v>
      </c>
      <c r="N2928" s="10">
        <v>0</v>
      </c>
    </row>
    <row r="2929" spans="1:14" x14ac:dyDescent="0.15">
      <c r="A2929" t="str">
        <f t="shared" si="48"/>
        <v>202003_120_4562342690036</v>
      </c>
      <c r="B2929" s="10">
        <v>202003</v>
      </c>
      <c r="C2929" s="10">
        <v>120</v>
      </c>
      <c r="D2929" s="10" t="s">
        <v>148</v>
      </c>
      <c r="E2929" s="11">
        <v>4562342690036</v>
      </c>
      <c r="F2929" s="10">
        <v>0</v>
      </c>
      <c r="G2929" s="10">
        <v>0</v>
      </c>
      <c r="H2929" s="10" t="s">
        <v>20</v>
      </c>
      <c r="I2929" s="10" t="s">
        <v>19</v>
      </c>
      <c r="J2929" s="10" t="s">
        <v>329</v>
      </c>
      <c r="K2929" s="10">
        <v>9</v>
      </c>
      <c r="L2929" s="10">
        <v>2</v>
      </c>
      <c r="M2929" s="10">
        <v>0</v>
      </c>
      <c r="N2929" s="10">
        <v>0</v>
      </c>
    </row>
    <row r="2930" spans="1:14" x14ac:dyDescent="0.15">
      <c r="A2930" t="str">
        <f t="shared" si="48"/>
        <v>202003_120_4562342690050</v>
      </c>
      <c r="B2930" s="10">
        <v>202003</v>
      </c>
      <c r="C2930" s="10">
        <v>120</v>
      </c>
      <c r="D2930" s="10" t="s">
        <v>148</v>
      </c>
      <c r="E2930" s="11">
        <v>4562342690050</v>
      </c>
      <c r="F2930" s="10">
        <v>0</v>
      </c>
      <c r="G2930" s="10">
        <v>0</v>
      </c>
      <c r="H2930" s="10" t="s">
        <v>22</v>
      </c>
      <c r="I2930" s="10" t="s">
        <v>19</v>
      </c>
      <c r="J2930" s="10" t="s">
        <v>329</v>
      </c>
      <c r="K2930" s="10">
        <v>10</v>
      </c>
      <c r="L2930" s="10">
        <v>1</v>
      </c>
      <c r="M2930" s="10">
        <v>0</v>
      </c>
      <c r="N2930" s="10">
        <v>0</v>
      </c>
    </row>
    <row r="2931" spans="1:14" x14ac:dyDescent="0.15">
      <c r="A2931" t="str">
        <f t="shared" si="48"/>
        <v>202003_120_4562342690043</v>
      </c>
      <c r="B2931" s="10">
        <v>202003</v>
      </c>
      <c r="C2931" s="10">
        <v>120</v>
      </c>
      <c r="D2931" s="10" t="s">
        <v>148</v>
      </c>
      <c r="E2931" s="11">
        <v>4562342690043</v>
      </c>
      <c r="F2931" s="10">
        <v>0</v>
      </c>
      <c r="G2931" s="10">
        <v>0</v>
      </c>
      <c r="H2931" s="10" t="s">
        <v>21</v>
      </c>
      <c r="I2931" s="10" t="s">
        <v>19</v>
      </c>
      <c r="J2931" s="10" t="s">
        <v>329</v>
      </c>
      <c r="K2931" s="10">
        <v>12</v>
      </c>
      <c r="L2931" s="10">
        <v>8</v>
      </c>
      <c r="M2931" s="10">
        <v>0</v>
      </c>
      <c r="N2931" s="10">
        <v>0</v>
      </c>
    </row>
    <row r="2932" spans="1:14" x14ac:dyDescent="0.15">
      <c r="A2932" t="str">
        <f t="shared" si="48"/>
        <v>202003_120_4562342690067</v>
      </c>
      <c r="B2932" s="10">
        <v>202003</v>
      </c>
      <c r="C2932" s="10">
        <v>120</v>
      </c>
      <c r="D2932" s="10" t="s">
        <v>148</v>
      </c>
      <c r="E2932" s="11">
        <v>4562342690067</v>
      </c>
      <c r="F2932" s="10">
        <v>0</v>
      </c>
      <c r="G2932" s="10">
        <v>0</v>
      </c>
      <c r="H2932" s="10" t="s">
        <v>23</v>
      </c>
      <c r="I2932" s="10" t="s">
        <v>19</v>
      </c>
      <c r="J2932" s="10" t="s">
        <v>329</v>
      </c>
      <c r="K2932" s="10">
        <v>39</v>
      </c>
      <c r="L2932" s="10">
        <v>0</v>
      </c>
      <c r="M2932" s="10">
        <v>0</v>
      </c>
      <c r="N2932" s="10">
        <v>0</v>
      </c>
    </row>
    <row r="2933" spans="1:14" x14ac:dyDescent="0.15">
      <c r="A2933" t="str">
        <f t="shared" si="48"/>
        <v>202003_120_4562342690074</v>
      </c>
      <c r="B2933" s="10">
        <v>202003</v>
      </c>
      <c r="C2933" s="10">
        <v>120</v>
      </c>
      <c r="D2933" s="10" t="s">
        <v>148</v>
      </c>
      <c r="E2933" s="11">
        <v>4562342690074</v>
      </c>
      <c r="F2933" s="10">
        <v>0</v>
      </c>
      <c r="G2933" s="10">
        <v>0</v>
      </c>
      <c r="H2933" s="10" t="s">
        <v>24</v>
      </c>
      <c r="I2933" s="10" t="s">
        <v>19</v>
      </c>
      <c r="J2933" s="10" t="s">
        <v>329</v>
      </c>
      <c r="K2933" s="10">
        <v>25</v>
      </c>
      <c r="L2933" s="10">
        <v>4</v>
      </c>
      <c r="M2933" s="10">
        <v>0</v>
      </c>
      <c r="N2933" s="10">
        <v>0</v>
      </c>
    </row>
    <row r="2934" spans="1:14" x14ac:dyDescent="0.15">
      <c r="A2934" t="str">
        <f t="shared" si="48"/>
        <v>202003_120_4562342690081</v>
      </c>
      <c r="B2934" s="10">
        <v>202003</v>
      </c>
      <c r="C2934" s="10">
        <v>120</v>
      </c>
      <c r="D2934" s="10" t="s">
        <v>148</v>
      </c>
      <c r="E2934" s="11">
        <v>4562342690081</v>
      </c>
      <c r="F2934" s="10">
        <v>0</v>
      </c>
      <c r="G2934" s="10">
        <v>0</v>
      </c>
      <c r="H2934" s="10" t="s">
        <v>25</v>
      </c>
      <c r="I2934" s="10" t="s">
        <v>19</v>
      </c>
      <c r="J2934" s="10" t="s">
        <v>329</v>
      </c>
      <c r="K2934" s="10">
        <v>15</v>
      </c>
      <c r="L2934" s="10">
        <v>0</v>
      </c>
      <c r="M2934" s="10">
        <v>0</v>
      </c>
      <c r="N2934" s="10">
        <v>0</v>
      </c>
    </row>
    <row r="2935" spans="1:14" x14ac:dyDescent="0.15">
      <c r="A2935" t="str">
        <f t="shared" si="48"/>
        <v>202003_170_4562342690029</v>
      </c>
      <c r="B2935" s="10">
        <v>202003</v>
      </c>
      <c r="C2935" s="10">
        <v>170</v>
      </c>
      <c r="D2935" s="10" t="s">
        <v>153</v>
      </c>
      <c r="E2935" s="11">
        <v>4562342690029</v>
      </c>
      <c r="F2935" s="10">
        <v>0</v>
      </c>
      <c r="G2935" s="10">
        <v>0</v>
      </c>
      <c r="H2935" s="10" t="s">
        <v>18</v>
      </c>
      <c r="I2935" s="10" t="s">
        <v>19</v>
      </c>
      <c r="J2935" s="10" t="s">
        <v>329</v>
      </c>
      <c r="K2935" s="10">
        <v>16</v>
      </c>
      <c r="L2935" s="10">
        <v>1</v>
      </c>
      <c r="M2935" s="10">
        <v>0</v>
      </c>
      <c r="N2935" s="10">
        <v>0</v>
      </c>
    </row>
    <row r="2936" spans="1:14" x14ac:dyDescent="0.15">
      <c r="A2936" t="str">
        <f t="shared" si="48"/>
        <v>202003_170_4562342690036</v>
      </c>
      <c r="B2936" s="10">
        <v>202003</v>
      </c>
      <c r="C2936" s="10">
        <v>170</v>
      </c>
      <c r="D2936" s="10" t="s">
        <v>153</v>
      </c>
      <c r="E2936" s="11">
        <v>4562342690036</v>
      </c>
      <c r="F2936" s="10">
        <v>0</v>
      </c>
      <c r="G2936" s="10">
        <v>0</v>
      </c>
      <c r="H2936" s="10" t="s">
        <v>20</v>
      </c>
      <c r="I2936" s="10" t="s">
        <v>19</v>
      </c>
      <c r="J2936" s="10" t="s">
        <v>329</v>
      </c>
      <c r="K2936" s="10">
        <v>5</v>
      </c>
      <c r="L2936" s="10">
        <v>2</v>
      </c>
      <c r="M2936" s="10">
        <v>0</v>
      </c>
      <c r="N2936" s="10">
        <v>0</v>
      </c>
    </row>
    <row r="2937" spans="1:14" x14ac:dyDescent="0.15">
      <c r="A2937" t="str">
        <f t="shared" si="48"/>
        <v>202003_170_4562342690050</v>
      </c>
      <c r="B2937" s="10">
        <v>202003</v>
      </c>
      <c r="C2937" s="10">
        <v>170</v>
      </c>
      <c r="D2937" s="10" t="s">
        <v>153</v>
      </c>
      <c r="E2937" s="11">
        <v>4562342690050</v>
      </c>
      <c r="F2937" s="10">
        <v>0</v>
      </c>
      <c r="G2937" s="10">
        <v>0</v>
      </c>
      <c r="H2937" s="10" t="s">
        <v>22</v>
      </c>
      <c r="I2937" s="10" t="s">
        <v>19</v>
      </c>
      <c r="J2937" s="10" t="s">
        <v>329</v>
      </c>
      <c r="K2937" s="10">
        <v>4</v>
      </c>
      <c r="L2937" s="10">
        <v>2</v>
      </c>
      <c r="M2937" s="10">
        <v>0</v>
      </c>
      <c r="N2937" s="10">
        <v>0</v>
      </c>
    </row>
    <row r="2938" spans="1:14" x14ac:dyDescent="0.15">
      <c r="A2938" t="str">
        <f t="shared" si="48"/>
        <v>202003_170_4562342690043</v>
      </c>
      <c r="B2938" s="10">
        <v>202003</v>
      </c>
      <c r="C2938" s="10">
        <v>170</v>
      </c>
      <c r="D2938" s="10" t="s">
        <v>153</v>
      </c>
      <c r="E2938" s="11">
        <v>4562342690043</v>
      </c>
      <c r="F2938" s="10">
        <v>0</v>
      </c>
      <c r="G2938" s="10">
        <v>0</v>
      </c>
      <c r="H2938" s="10" t="s">
        <v>21</v>
      </c>
      <c r="I2938" s="10" t="s">
        <v>19</v>
      </c>
      <c r="J2938" s="10" t="s">
        <v>329</v>
      </c>
      <c r="K2938" s="10">
        <v>11</v>
      </c>
      <c r="L2938" s="10">
        <v>2</v>
      </c>
      <c r="M2938" s="10">
        <v>0</v>
      </c>
      <c r="N2938" s="10">
        <v>0</v>
      </c>
    </row>
    <row r="2939" spans="1:14" x14ac:dyDescent="0.15">
      <c r="A2939" t="str">
        <f t="shared" si="48"/>
        <v>202003_170_4562342690067</v>
      </c>
      <c r="B2939" s="10">
        <v>202003</v>
      </c>
      <c r="C2939" s="10">
        <v>170</v>
      </c>
      <c r="D2939" s="10" t="s">
        <v>153</v>
      </c>
      <c r="E2939" s="11">
        <v>4562342690067</v>
      </c>
      <c r="F2939" s="10">
        <v>0</v>
      </c>
      <c r="G2939" s="10">
        <v>0</v>
      </c>
      <c r="H2939" s="10" t="s">
        <v>23</v>
      </c>
      <c r="I2939" s="10" t="s">
        <v>19</v>
      </c>
      <c r="J2939" s="10" t="s">
        <v>329</v>
      </c>
      <c r="K2939" s="10">
        <v>28</v>
      </c>
      <c r="L2939" s="10">
        <v>1</v>
      </c>
      <c r="M2939" s="10">
        <v>0</v>
      </c>
      <c r="N2939" s="10">
        <v>0</v>
      </c>
    </row>
    <row r="2940" spans="1:14" x14ac:dyDescent="0.15">
      <c r="A2940" t="str">
        <f t="shared" si="48"/>
        <v>202003_170_4562342690074</v>
      </c>
      <c r="B2940" s="10">
        <v>202003</v>
      </c>
      <c r="C2940" s="10">
        <v>170</v>
      </c>
      <c r="D2940" s="10" t="s">
        <v>153</v>
      </c>
      <c r="E2940" s="11">
        <v>4562342690074</v>
      </c>
      <c r="F2940" s="10">
        <v>0</v>
      </c>
      <c r="G2940" s="10">
        <v>0</v>
      </c>
      <c r="H2940" s="10" t="s">
        <v>24</v>
      </c>
      <c r="I2940" s="10" t="s">
        <v>19</v>
      </c>
      <c r="J2940" s="10" t="s">
        <v>329</v>
      </c>
      <c r="K2940" s="10">
        <v>9</v>
      </c>
      <c r="L2940" s="10">
        <v>3</v>
      </c>
      <c r="M2940" s="10">
        <v>0</v>
      </c>
      <c r="N2940" s="10">
        <v>0</v>
      </c>
    </row>
    <row r="2941" spans="1:14" x14ac:dyDescent="0.15">
      <c r="A2941" t="str">
        <f t="shared" si="48"/>
        <v>202003_170_4562342690081</v>
      </c>
      <c r="B2941" s="10">
        <v>202003</v>
      </c>
      <c r="C2941" s="10">
        <v>170</v>
      </c>
      <c r="D2941" s="10" t="s">
        <v>153</v>
      </c>
      <c r="E2941" s="11">
        <v>4562342690081</v>
      </c>
      <c r="F2941" s="10">
        <v>0</v>
      </c>
      <c r="G2941" s="10">
        <v>0</v>
      </c>
      <c r="H2941" s="10" t="s">
        <v>25</v>
      </c>
      <c r="I2941" s="10" t="s">
        <v>19</v>
      </c>
      <c r="J2941" s="10" t="s">
        <v>329</v>
      </c>
      <c r="K2941" s="10">
        <v>7</v>
      </c>
      <c r="L2941" s="10">
        <v>0</v>
      </c>
      <c r="M2941" s="10">
        <v>0</v>
      </c>
      <c r="N2941" s="10">
        <v>0</v>
      </c>
    </row>
    <row r="2942" spans="1:14" x14ac:dyDescent="0.15">
      <c r="A2942" t="str">
        <f t="shared" si="48"/>
        <v>202003_354_4562342690029</v>
      </c>
      <c r="B2942" s="10">
        <v>202003</v>
      </c>
      <c r="C2942" s="10">
        <v>354</v>
      </c>
      <c r="D2942" s="10" t="s">
        <v>167</v>
      </c>
      <c r="E2942" s="11">
        <v>4562342690029</v>
      </c>
      <c r="F2942" s="10">
        <v>0</v>
      </c>
      <c r="G2942" s="10">
        <v>0</v>
      </c>
      <c r="H2942" s="10" t="s">
        <v>18</v>
      </c>
      <c r="I2942" s="10" t="s">
        <v>19</v>
      </c>
      <c r="J2942" s="10" t="s">
        <v>329</v>
      </c>
      <c r="K2942" s="10">
        <v>17</v>
      </c>
      <c r="L2942" s="10">
        <v>0</v>
      </c>
      <c r="M2942" s="10">
        <v>0</v>
      </c>
      <c r="N2942" s="10">
        <v>0</v>
      </c>
    </row>
    <row r="2943" spans="1:14" x14ac:dyDescent="0.15">
      <c r="A2943" t="str">
        <f t="shared" si="48"/>
        <v>202003_354_4562342690036</v>
      </c>
      <c r="B2943" s="10">
        <v>202003</v>
      </c>
      <c r="C2943" s="10">
        <v>354</v>
      </c>
      <c r="D2943" s="10" t="s">
        <v>167</v>
      </c>
      <c r="E2943" s="11">
        <v>4562342690036</v>
      </c>
      <c r="F2943" s="10">
        <v>0</v>
      </c>
      <c r="G2943" s="10">
        <v>0</v>
      </c>
      <c r="H2943" s="10" t="s">
        <v>20</v>
      </c>
      <c r="I2943" s="10" t="s">
        <v>19</v>
      </c>
      <c r="J2943" s="10" t="s">
        <v>329</v>
      </c>
      <c r="K2943" s="10">
        <v>9</v>
      </c>
      <c r="L2943" s="10">
        <v>1</v>
      </c>
      <c r="M2943" s="10">
        <v>0</v>
      </c>
      <c r="N2943" s="10">
        <v>0</v>
      </c>
    </row>
    <row r="2944" spans="1:14" x14ac:dyDescent="0.15">
      <c r="A2944" t="str">
        <f t="shared" si="48"/>
        <v>202003_354_4562342690050</v>
      </c>
      <c r="B2944" s="10">
        <v>202003</v>
      </c>
      <c r="C2944" s="10">
        <v>354</v>
      </c>
      <c r="D2944" s="10" t="s">
        <v>167</v>
      </c>
      <c r="E2944" s="11">
        <v>4562342690050</v>
      </c>
      <c r="F2944" s="10">
        <v>0</v>
      </c>
      <c r="G2944" s="10">
        <v>0</v>
      </c>
      <c r="H2944" s="10" t="s">
        <v>22</v>
      </c>
      <c r="I2944" s="10" t="s">
        <v>19</v>
      </c>
      <c r="J2944" s="10" t="s">
        <v>329</v>
      </c>
      <c r="K2944" s="10">
        <v>10</v>
      </c>
      <c r="L2944" s="10">
        <v>1</v>
      </c>
      <c r="M2944" s="10">
        <v>0</v>
      </c>
      <c r="N2944" s="10">
        <v>0</v>
      </c>
    </row>
    <row r="2945" spans="1:14" x14ac:dyDescent="0.15">
      <c r="A2945" t="str">
        <f t="shared" si="48"/>
        <v>202003_354_4562342690043</v>
      </c>
      <c r="B2945" s="10">
        <v>202003</v>
      </c>
      <c r="C2945" s="10">
        <v>354</v>
      </c>
      <c r="D2945" s="10" t="s">
        <v>167</v>
      </c>
      <c r="E2945" s="11">
        <v>4562342690043</v>
      </c>
      <c r="F2945" s="10">
        <v>0</v>
      </c>
      <c r="G2945" s="10">
        <v>0</v>
      </c>
      <c r="H2945" s="10" t="s">
        <v>21</v>
      </c>
      <c r="I2945" s="10" t="s">
        <v>19</v>
      </c>
      <c r="J2945" s="10" t="s">
        <v>329</v>
      </c>
      <c r="K2945" s="10">
        <v>32</v>
      </c>
      <c r="L2945" s="10">
        <v>3</v>
      </c>
      <c r="M2945" s="10">
        <v>0</v>
      </c>
      <c r="N2945" s="10">
        <v>0</v>
      </c>
    </row>
    <row r="2946" spans="1:14" x14ac:dyDescent="0.15">
      <c r="A2946" t="str">
        <f t="shared" si="48"/>
        <v>202003_354_4562342690067</v>
      </c>
      <c r="B2946" s="10">
        <v>202003</v>
      </c>
      <c r="C2946" s="10">
        <v>354</v>
      </c>
      <c r="D2946" s="10" t="s">
        <v>167</v>
      </c>
      <c r="E2946" s="11">
        <v>4562342690067</v>
      </c>
      <c r="F2946" s="10">
        <v>0</v>
      </c>
      <c r="G2946" s="10">
        <v>0</v>
      </c>
      <c r="H2946" s="10" t="s">
        <v>23</v>
      </c>
      <c r="I2946" s="10" t="s">
        <v>19</v>
      </c>
      <c r="J2946" s="10" t="s">
        <v>329</v>
      </c>
      <c r="K2946" s="10">
        <v>36</v>
      </c>
      <c r="L2946" s="10">
        <v>2</v>
      </c>
      <c r="M2946" s="10">
        <v>0</v>
      </c>
      <c r="N2946" s="10">
        <v>0</v>
      </c>
    </row>
    <row r="2947" spans="1:14" x14ac:dyDescent="0.15">
      <c r="A2947" t="str">
        <f t="shared" si="48"/>
        <v>202003_354_4562342690074</v>
      </c>
      <c r="B2947" s="10">
        <v>202003</v>
      </c>
      <c r="C2947" s="10">
        <v>354</v>
      </c>
      <c r="D2947" s="10" t="s">
        <v>167</v>
      </c>
      <c r="E2947" s="11">
        <v>4562342690074</v>
      </c>
      <c r="F2947" s="10">
        <v>0</v>
      </c>
      <c r="G2947" s="10">
        <v>0</v>
      </c>
      <c r="H2947" s="10" t="s">
        <v>24</v>
      </c>
      <c r="I2947" s="10" t="s">
        <v>19</v>
      </c>
      <c r="J2947" s="10" t="s">
        <v>329</v>
      </c>
      <c r="K2947" s="10">
        <v>26</v>
      </c>
      <c r="L2947" s="10">
        <v>1</v>
      </c>
      <c r="M2947" s="10">
        <v>0</v>
      </c>
      <c r="N2947" s="10">
        <v>0</v>
      </c>
    </row>
    <row r="2948" spans="1:14" x14ac:dyDescent="0.15">
      <c r="A2948" t="str">
        <f t="shared" si="48"/>
        <v>202003_354_4562342690081</v>
      </c>
      <c r="B2948" s="10">
        <v>202003</v>
      </c>
      <c r="C2948" s="10">
        <v>354</v>
      </c>
      <c r="D2948" s="10" t="s">
        <v>167</v>
      </c>
      <c r="E2948" s="11">
        <v>4562342690081</v>
      </c>
      <c r="F2948" s="10">
        <v>0</v>
      </c>
      <c r="G2948" s="10">
        <v>0</v>
      </c>
      <c r="H2948" s="10" t="s">
        <v>25</v>
      </c>
      <c r="I2948" s="10" t="s">
        <v>19</v>
      </c>
      <c r="J2948" s="10" t="s">
        <v>329</v>
      </c>
      <c r="K2948" s="10">
        <v>10</v>
      </c>
      <c r="L2948" s="10">
        <v>1</v>
      </c>
      <c r="M2948" s="10">
        <v>0</v>
      </c>
      <c r="N2948" s="10">
        <v>0</v>
      </c>
    </row>
    <row r="2949" spans="1:14" x14ac:dyDescent="0.15">
      <c r="A2949" t="str">
        <f t="shared" si="48"/>
        <v>202003_384_4562342690029</v>
      </c>
      <c r="B2949" s="10">
        <v>202003</v>
      </c>
      <c r="C2949" s="10">
        <v>384</v>
      </c>
      <c r="D2949" s="10" t="s">
        <v>172</v>
      </c>
      <c r="E2949" s="11">
        <v>4562342690029</v>
      </c>
      <c r="F2949" s="10">
        <v>0</v>
      </c>
      <c r="G2949" s="10">
        <v>0</v>
      </c>
      <c r="H2949" s="10" t="s">
        <v>18</v>
      </c>
      <c r="I2949" s="10" t="s">
        <v>19</v>
      </c>
      <c r="J2949" s="10" t="s">
        <v>329</v>
      </c>
      <c r="K2949" s="10">
        <v>27</v>
      </c>
      <c r="L2949" s="10">
        <v>1</v>
      </c>
      <c r="M2949" s="10">
        <v>0</v>
      </c>
      <c r="N2949" s="10">
        <v>0</v>
      </c>
    </row>
    <row r="2950" spans="1:14" x14ac:dyDescent="0.15">
      <c r="A2950" t="str">
        <f t="shared" si="48"/>
        <v>202003_384_4562342690036</v>
      </c>
      <c r="B2950" s="10">
        <v>202003</v>
      </c>
      <c r="C2950" s="10">
        <v>384</v>
      </c>
      <c r="D2950" s="10" t="s">
        <v>172</v>
      </c>
      <c r="E2950" s="11">
        <v>4562342690036</v>
      </c>
      <c r="F2950" s="10">
        <v>0</v>
      </c>
      <c r="G2950" s="10">
        <v>0</v>
      </c>
      <c r="H2950" s="10" t="s">
        <v>20</v>
      </c>
      <c r="I2950" s="10" t="s">
        <v>19</v>
      </c>
      <c r="J2950" s="10" t="s">
        <v>329</v>
      </c>
      <c r="K2950" s="10">
        <v>14</v>
      </c>
      <c r="L2950" s="10">
        <v>0</v>
      </c>
      <c r="M2950" s="10">
        <v>0</v>
      </c>
      <c r="N2950" s="10">
        <v>0</v>
      </c>
    </row>
    <row r="2951" spans="1:14" x14ac:dyDescent="0.15">
      <c r="A2951" t="str">
        <f t="shared" si="48"/>
        <v>202003_384_4562342690050</v>
      </c>
      <c r="B2951" s="10">
        <v>202003</v>
      </c>
      <c r="C2951" s="10">
        <v>384</v>
      </c>
      <c r="D2951" s="10" t="s">
        <v>172</v>
      </c>
      <c r="E2951" s="11">
        <v>4562342690050</v>
      </c>
      <c r="F2951" s="10">
        <v>0</v>
      </c>
      <c r="G2951" s="10">
        <v>0</v>
      </c>
      <c r="H2951" s="10" t="s">
        <v>22</v>
      </c>
      <c r="I2951" s="10" t="s">
        <v>19</v>
      </c>
      <c r="J2951" s="10" t="s">
        <v>329</v>
      </c>
      <c r="K2951" s="10">
        <v>5</v>
      </c>
      <c r="L2951" s="10">
        <v>0</v>
      </c>
      <c r="M2951" s="10">
        <v>0</v>
      </c>
      <c r="N2951" s="10">
        <v>0</v>
      </c>
    </row>
    <row r="2952" spans="1:14" x14ac:dyDescent="0.15">
      <c r="A2952" t="str">
        <f t="shared" si="48"/>
        <v>202003_384_4562342690043</v>
      </c>
      <c r="B2952" s="10">
        <v>202003</v>
      </c>
      <c r="C2952" s="10">
        <v>384</v>
      </c>
      <c r="D2952" s="10" t="s">
        <v>172</v>
      </c>
      <c r="E2952" s="11">
        <v>4562342690043</v>
      </c>
      <c r="F2952" s="10">
        <v>0</v>
      </c>
      <c r="G2952" s="10">
        <v>0</v>
      </c>
      <c r="H2952" s="10" t="s">
        <v>21</v>
      </c>
      <c r="I2952" s="10" t="s">
        <v>19</v>
      </c>
      <c r="J2952" s="10" t="s">
        <v>329</v>
      </c>
      <c r="K2952" s="10">
        <v>29</v>
      </c>
      <c r="L2952" s="10">
        <v>0</v>
      </c>
      <c r="M2952" s="10">
        <v>0</v>
      </c>
      <c r="N2952" s="10">
        <v>0</v>
      </c>
    </row>
    <row r="2953" spans="1:14" x14ac:dyDescent="0.15">
      <c r="A2953" t="str">
        <f t="shared" si="48"/>
        <v>202003_384_4562342690067</v>
      </c>
      <c r="B2953" s="10">
        <v>202003</v>
      </c>
      <c r="C2953" s="10">
        <v>384</v>
      </c>
      <c r="D2953" s="10" t="s">
        <v>172</v>
      </c>
      <c r="E2953" s="11">
        <v>4562342690067</v>
      </c>
      <c r="F2953" s="10">
        <v>0</v>
      </c>
      <c r="G2953" s="10">
        <v>0</v>
      </c>
      <c r="H2953" s="10" t="s">
        <v>23</v>
      </c>
      <c r="I2953" s="10" t="s">
        <v>19</v>
      </c>
      <c r="J2953" s="10" t="s">
        <v>329</v>
      </c>
      <c r="K2953" s="10">
        <v>39</v>
      </c>
      <c r="L2953" s="10">
        <v>1</v>
      </c>
      <c r="M2953" s="10">
        <v>0</v>
      </c>
      <c r="N2953" s="10">
        <v>0</v>
      </c>
    </row>
    <row r="2954" spans="1:14" x14ac:dyDescent="0.15">
      <c r="A2954" t="str">
        <f t="shared" si="48"/>
        <v>202003_384_4562342690074</v>
      </c>
      <c r="B2954" s="10">
        <v>202003</v>
      </c>
      <c r="C2954" s="10">
        <v>384</v>
      </c>
      <c r="D2954" s="10" t="s">
        <v>172</v>
      </c>
      <c r="E2954" s="11">
        <v>4562342690074</v>
      </c>
      <c r="F2954" s="10">
        <v>0</v>
      </c>
      <c r="G2954" s="10">
        <v>0</v>
      </c>
      <c r="H2954" s="10" t="s">
        <v>24</v>
      </c>
      <c r="I2954" s="10" t="s">
        <v>19</v>
      </c>
      <c r="J2954" s="10" t="s">
        <v>329</v>
      </c>
      <c r="K2954" s="10">
        <v>19</v>
      </c>
      <c r="L2954" s="10">
        <v>1</v>
      </c>
      <c r="M2954" s="10">
        <v>0</v>
      </c>
      <c r="N2954" s="10">
        <v>0</v>
      </c>
    </row>
    <row r="2955" spans="1:14" x14ac:dyDescent="0.15">
      <c r="A2955" t="str">
        <f t="shared" si="48"/>
        <v>202003_384_4562342690081</v>
      </c>
      <c r="B2955" s="10">
        <v>202003</v>
      </c>
      <c r="C2955" s="10">
        <v>384</v>
      </c>
      <c r="D2955" s="10" t="s">
        <v>172</v>
      </c>
      <c r="E2955" s="11">
        <v>4562342690081</v>
      </c>
      <c r="F2955" s="10">
        <v>0</v>
      </c>
      <c r="G2955" s="10">
        <v>0</v>
      </c>
      <c r="H2955" s="10" t="s">
        <v>25</v>
      </c>
      <c r="I2955" s="10" t="s">
        <v>19</v>
      </c>
      <c r="J2955" s="10" t="s">
        <v>329</v>
      </c>
      <c r="K2955" s="10">
        <v>11</v>
      </c>
      <c r="L2955" s="10">
        <v>0</v>
      </c>
      <c r="M2955" s="10">
        <v>0</v>
      </c>
      <c r="N2955" s="10">
        <v>0</v>
      </c>
    </row>
    <row r="2956" spans="1:14" x14ac:dyDescent="0.15">
      <c r="A2956" t="str">
        <f t="shared" si="48"/>
        <v>202003_21_4562342690029</v>
      </c>
      <c r="B2956" s="10">
        <v>202003</v>
      </c>
      <c r="C2956" s="10">
        <v>21</v>
      </c>
      <c r="D2956" s="10" t="s">
        <v>135</v>
      </c>
      <c r="E2956" s="11">
        <v>4562342690029</v>
      </c>
      <c r="F2956" s="10">
        <v>0</v>
      </c>
      <c r="G2956" s="10">
        <v>0</v>
      </c>
      <c r="H2956" s="10" t="s">
        <v>18</v>
      </c>
      <c r="I2956" s="10" t="s">
        <v>19</v>
      </c>
      <c r="J2956" s="10" t="s">
        <v>329</v>
      </c>
      <c r="K2956" s="10">
        <v>23</v>
      </c>
      <c r="L2956" s="10">
        <v>1</v>
      </c>
      <c r="M2956" s="10">
        <v>0</v>
      </c>
      <c r="N2956" s="10">
        <v>0</v>
      </c>
    </row>
    <row r="2957" spans="1:14" x14ac:dyDescent="0.15">
      <c r="A2957" t="str">
        <f t="shared" si="48"/>
        <v>202003_21_4562342690036</v>
      </c>
      <c r="B2957" s="10">
        <v>202003</v>
      </c>
      <c r="C2957" s="10">
        <v>21</v>
      </c>
      <c r="D2957" s="10" t="s">
        <v>135</v>
      </c>
      <c r="E2957" s="11">
        <v>4562342690036</v>
      </c>
      <c r="F2957" s="10">
        <v>0</v>
      </c>
      <c r="G2957" s="10">
        <v>0</v>
      </c>
      <c r="H2957" s="10" t="s">
        <v>20</v>
      </c>
      <c r="I2957" s="10" t="s">
        <v>19</v>
      </c>
      <c r="J2957" s="10" t="s">
        <v>329</v>
      </c>
      <c r="K2957" s="10">
        <v>11</v>
      </c>
      <c r="L2957" s="10">
        <v>2</v>
      </c>
      <c r="M2957" s="10">
        <v>0</v>
      </c>
      <c r="N2957" s="10">
        <v>0</v>
      </c>
    </row>
    <row r="2958" spans="1:14" x14ac:dyDescent="0.15">
      <c r="A2958" t="str">
        <f t="shared" si="48"/>
        <v>202003_21_4562342690050</v>
      </c>
      <c r="B2958" s="10">
        <v>202003</v>
      </c>
      <c r="C2958" s="10">
        <v>21</v>
      </c>
      <c r="D2958" s="10" t="s">
        <v>135</v>
      </c>
      <c r="E2958" s="11">
        <v>4562342690050</v>
      </c>
      <c r="F2958" s="10">
        <v>0</v>
      </c>
      <c r="G2958" s="10">
        <v>0</v>
      </c>
      <c r="H2958" s="10" t="s">
        <v>22</v>
      </c>
      <c r="I2958" s="10" t="s">
        <v>19</v>
      </c>
      <c r="J2958" s="10" t="s">
        <v>329</v>
      </c>
      <c r="K2958" s="10">
        <v>8</v>
      </c>
      <c r="L2958" s="10">
        <v>0</v>
      </c>
      <c r="M2958" s="10">
        <v>0</v>
      </c>
      <c r="N2958" s="10">
        <v>0</v>
      </c>
    </row>
    <row r="2959" spans="1:14" x14ac:dyDescent="0.15">
      <c r="A2959" t="str">
        <f t="shared" si="48"/>
        <v>202003_21_4562342690043</v>
      </c>
      <c r="B2959" s="10">
        <v>202003</v>
      </c>
      <c r="C2959" s="10">
        <v>21</v>
      </c>
      <c r="D2959" s="10" t="s">
        <v>135</v>
      </c>
      <c r="E2959" s="11">
        <v>4562342690043</v>
      </c>
      <c r="F2959" s="10">
        <v>0</v>
      </c>
      <c r="G2959" s="10">
        <v>0</v>
      </c>
      <c r="H2959" s="10" t="s">
        <v>21</v>
      </c>
      <c r="I2959" s="10" t="s">
        <v>19</v>
      </c>
      <c r="J2959" s="10" t="s">
        <v>329</v>
      </c>
      <c r="K2959" s="10">
        <v>23</v>
      </c>
      <c r="L2959" s="10">
        <v>0</v>
      </c>
      <c r="M2959" s="10">
        <v>0</v>
      </c>
      <c r="N2959" s="10">
        <v>0</v>
      </c>
    </row>
    <row r="2960" spans="1:14" x14ac:dyDescent="0.15">
      <c r="A2960" t="str">
        <f t="shared" si="48"/>
        <v>202003_21_4562342690067</v>
      </c>
      <c r="B2960" s="10">
        <v>202003</v>
      </c>
      <c r="C2960" s="10">
        <v>21</v>
      </c>
      <c r="D2960" s="10" t="s">
        <v>135</v>
      </c>
      <c r="E2960" s="11">
        <v>4562342690067</v>
      </c>
      <c r="F2960" s="10">
        <v>0</v>
      </c>
      <c r="G2960" s="10">
        <v>0</v>
      </c>
      <c r="H2960" s="10" t="s">
        <v>23</v>
      </c>
      <c r="I2960" s="10" t="s">
        <v>19</v>
      </c>
      <c r="J2960" s="10" t="s">
        <v>329</v>
      </c>
      <c r="K2960" s="10">
        <v>31</v>
      </c>
      <c r="L2960" s="10">
        <v>0</v>
      </c>
      <c r="M2960" s="10">
        <v>0</v>
      </c>
      <c r="N2960" s="10">
        <v>0</v>
      </c>
    </row>
    <row r="2961" spans="1:14" x14ac:dyDescent="0.15">
      <c r="A2961" t="str">
        <f t="shared" si="48"/>
        <v>202003_21_4562342690074</v>
      </c>
      <c r="B2961" s="10">
        <v>202003</v>
      </c>
      <c r="C2961" s="10">
        <v>21</v>
      </c>
      <c r="D2961" s="10" t="s">
        <v>135</v>
      </c>
      <c r="E2961" s="11">
        <v>4562342690074</v>
      </c>
      <c r="F2961" s="10">
        <v>0</v>
      </c>
      <c r="G2961" s="10">
        <v>0</v>
      </c>
      <c r="H2961" s="10" t="s">
        <v>24</v>
      </c>
      <c r="I2961" s="10" t="s">
        <v>19</v>
      </c>
      <c r="J2961" s="10" t="s">
        <v>329</v>
      </c>
      <c r="K2961" s="10">
        <v>14</v>
      </c>
      <c r="L2961" s="10">
        <v>2</v>
      </c>
      <c r="M2961" s="10">
        <v>0</v>
      </c>
      <c r="N2961" s="10">
        <v>0</v>
      </c>
    </row>
    <row r="2962" spans="1:14" x14ac:dyDescent="0.15">
      <c r="A2962" t="str">
        <f t="shared" si="48"/>
        <v>202003_21_4562342690081</v>
      </c>
      <c r="B2962" s="10">
        <v>202003</v>
      </c>
      <c r="C2962" s="10">
        <v>21</v>
      </c>
      <c r="D2962" s="10" t="s">
        <v>135</v>
      </c>
      <c r="E2962" s="11">
        <v>4562342690081</v>
      </c>
      <c r="F2962" s="10">
        <v>0</v>
      </c>
      <c r="G2962" s="10">
        <v>0</v>
      </c>
      <c r="H2962" s="10" t="s">
        <v>25</v>
      </c>
      <c r="I2962" s="10" t="s">
        <v>19</v>
      </c>
      <c r="J2962" s="10" t="s">
        <v>329</v>
      </c>
      <c r="K2962" s="10">
        <v>8</v>
      </c>
      <c r="L2962" s="10">
        <v>0</v>
      </c>
      <c r="M2962" s="10">
        <v>0</v>
      </c>
      <c r="N2962" s="10">
        <v>0</v>
      </c>
    </row>
    <row r="2963" spans="1:14" x14ac:dyDescent="0.15">
      <c r="A2963" t="str">
        <f t="shared" si="48"/>
        <v>202003_26_4562342690029</v>
      </c>
      <c r="B2963" s="10">
        <v>202003</v>
      </c>
      <c r="C2963" s="10">
        <v>26</v>
      </c>
      <c r="D2963" s="10" t="s">
        <v>136</v>
      </c>
      <c r="E2963" s="11">
        <v>4562342690029</v>
      </c>
      <c r="F2963" s="10">
        <v>0</v>
      </c>
      <c r="G2963" s="10">
        <v>0</v>
      </c>
      <c r="H2963" s="10" t="s">
        <v>18</v>
      </c>
      <c r="I2963" s="10" t="s">
        <v>19</v>
      </c>
      <c r="J2963" s="10" t="s">
        <v>329</v>
      </c>
      <c r="K2963" s="10">
        <v>29</v>
      </c>
      <c r="L2963" s="10">
        <v>1</v>
      </c>
      <c r="M2963" s="10">
        <v>0</v>
      </c>
      <c r="N2963" s="10">
        <v>0</v>
      </c>
    </row>
    <row r="2964" spans="1:14" x14ac:dyDescent="0.15">
      <c r="A2964" t="str">
        <f t="shared" si="48"/>
        <v>202003_26_4562342690036</v>
      </c>
      <c r="B2964" s="10">
        <v>202003</v>
      </c>
      <c r="C2964" s="10">
        <v>26</v>
      </c>
      <c r="D2964" s="10" t="s">
        <v>136</v>
      </c>
      <c r="E2964" s="11">
        <v>4562342690036</v>
      </c>
      <c r="F2964" s="10">
        <v>0</v>
      </c>
      <c r="G2964" s="10">
        <v>0</v>
      </c>
      <c r="H2964" s="10" t="s">
        <v>20</v>
      </c>
      <c r="I2964" s="10" t="s">
        <v>19</v>
      </c>
      <c r="J2964" s="10" t="s">
        <v>329</v>
      </c>
      <c r="K2964" s="10">
        <v>7</v>
      </c>
      <c r="L2964" s="10">
        <v>0</v>
      </c>
      <c r="M2964" s="10">
        <v>0</v>
      </c>
      <c r="N2964" s="10">
        <v>0</v>
      </c>
    </row>
    <row r="2965" spans="1:14" x14ac:dyDescent="0.15">
      <c r="A2965" t="str">
        <f t="shared" si="48"/>
        <v>202003_26_4562342690050</v>
      </c>
      <c r="B2965" s="10">
        <v>202003</v>
      </c>
      <c r="C2965" s="10">
        <v>26</v>
      </c>
      <c r="D2965" s="10" t="s">
        <v>136</v>
      </c>
      <c r="E2965" s="11">
        <v>4562342690050</v>
      </c>
      <c r="F2965" s="10">
        <v>0</v>
      </c>
      <c r="G2965" s="10">
        <v>0</v>
      </c>
      <c r="H2965" s="10" t="s">
        <v>22</v>
      </c>
      <c r="I2965" s="10" t="s">
        <v>19</v>
      </c>
      <c r="J2965" s="10" t="s">
        <v>329</v>
      </c>
      <c r="K2965" s="10">
        <v>16</v>
      </c>
      <c r="L2965" s="10">
        <v>0</v>
      </c>
      <c r="M2965" s="10">
        <v>0</v>
      </c>
      <c r="N2965" s="10">
        <v>0</v>
      </c>
    </row>
    <row r="2966" spans="1:14" x14ac:dyDescent="0.15">
      <c r="A2966" t="str">
        <f t="shared" si="48"/>
        <v>202003_26_4562342690043</v>
      </c>
      <c r="B2966" s="10">
        <v>202003</v>
      </c>
      <c r="C2966" s="10">
        <v>26</v>
      </c>
      <c r="D2966" s="10" t="s">
        <v>136</v>
      </c>
      <c r="E2966" s="11">
        <v>4562342690043</v>
      </c>
      <c r="F2966" s="10">
        <v>0</v>
      </c>
      <c r="G2966" s="10">
        <v>0</v>
      </c>
      <c r="H2966" s="10" t="s">
        <v>21</v>
      </c>
      <c r="I2966" s="10" t="s">
        <v>19</v>
      </c>
      <c r="J2966" s="10" t="s">
        <v>329</v>
      </c>
      <c r="K2966" s="10">
        <v>21</v>
      </c>
      <c r="L2966" s="10">
        <v>2</v>
      </c>
      <c r="M2966" s="10">
        <v>0</v>
      </c>
      <c r="N2966" s="10">
        <v>0</v>
      </c>
    </row>
    <row r="2967" spans="1:14" x14ac:dyDescent="0.15">
      <c r="A2967" t="str">
        <f t="shared" si="48"/>
        <v>202003_26_4562342690067</v>
      </c>
      <c r="B2967" s="10">
        <v>202003</v>
      </c>
      <c r="C2967" s="10">
        <v>26</v>
      </c>
      <c r="D2967" s="10" t="s">
        <v>136</v>
      </c>
      <c r="E2967" s="11">
        <v>4562342690067</v>
      </c>
      <c r="F2967" s="10">
        <v>0</v>
      </c>
      <c r="G2967" s="10">
        <v>0</v>
      </c>
      <c r="H2967" s="10" t="s">
        <v>23</v>
      </c>
      <c r="I2967" s="10" t="s">
        <v>19</v>
      </c>
      <c r="J2967" s="10" t="s">
        <v>329</v>
      </c>
      <c r="K2967" s="10">
        <v>39</v>
      </c>
      <c r="L2967" s="10">
        <v>1</v>
      </c>
      <c r="M2967" s="10">
        <v>0</v>
      </c>
      <c r="N2967" s="10">
        <v>0</v>
      </c>
    </row>
    <row r="2968" spans="1:14" x14ac:dyDescent="0.15">
      <c r="A2968" t="str">
        <f t="shared" si="48"/>
        <v>202003_26_4562342690074</v>
      </c>
      <c r="B2968" s="10">
        <v>202003</v>
      </c>
      <c r="C2968" s="10">
        <v>26</v>
      </c>
      <c r="D2968" s="10" t="s">
        <v>136</v>
      </c>
      <c r="E2968" s="11">
        <v>4562342690074</v>
      </c>
      <c r="F2968" s="10">
        <v>0</v>
      </c>
      <c r="G2968" s="10">
        <v>0</v>
      </c>
      <c r="H2968" s="10" t="s">
        <v>24</v>
      </c>
      <c r="I2968" s="10" t="s">
        <v>19</v>
      </c>
      <c r="J2968" s="10" t="s">
        <v>329</v>
      </c>
      <c r="K2968" s="10">
        <v>9</v>
      </c>
      <c r="L2968" s="10">
        <v>1</v>
      </c>
      <c r="M2968" s="10">
        <v>0</v>
      </c>
      <c r="N2968" s="10">
        <v>0</v>
      </c>
    </row>
    <row r="2969" spans="1:14" x14ac:dyDescent="0.15">
      <c r="A2969" t="str">
        <f t="shared" ref="A2969:A3032" si="49">B2969&amp;"_"&amp;C2969&amp;"_"&amp;E2969</f>
        <v>202003_26_4562342690081</v>
      </c>
      <c r="B2969" s="10">
        <v>202003</v>
      </c>
      <c r="C2969" s="10">
        <v>26</v>
      </c>
      <c r="D2969" s="10" t="s">
        <v>136</v>
      </c>
      <c r="E2969" s="11">
        <v>4562342690081</v>
      </c>
      <c r="F2969" s="10">
        <v>0</v>
      </c>
      <c r="G2969" s="10">
        <v>0</v>
      </c>
      <c r="H2969" s="10" t="s">
        <v>25</v>
      </c>
      <c r="I2969" s="10" t="s">
        <v>19</v>
      </c>
      <c r="J2969" s="10" t="s">
        <v>329</v>
      </c>
      <c r="K2969" s="10">
        <v>10</v>
      </c>
      <c r="L2969" s="10">
        <v>0</v>
      </c>
      <c r="M2969" s="10">
        <v>0</v>
      </c>
      <c r="N2969" s="10">
        <v>0</v>
      </c>
    </row>
    <row r="2970" spans="1:14" x14ac:dyDescent="0.15">
      <c r="A2970" t="str">
        <f t="shared" si="49"/>
        <v>202003_126_4562342690029</v>
      </c>
      <c r="B2970" s="10">
        <v>202003</v>
      </c>
      <c r="C2970" s="10">
        <v>126</v>
      </c>
      <c r="D2970" s="10" t="s">
        <v>150</v>
      </c>
      <c r="E2970" s="11">
        <v>4562342690029</v>
      </c>
      <c r="F2970" s="10">
        <v>0</v>
      </c>
      <c r="G2970" s="10">
        <v>0</v>
      </c>
      <c r="H2970" s="10" t="s">
        <v>18</v>
      </c>
      <c r="I2970" s="10" t="s">
        <v>19</v>
      </c>
      <c r="J2970" s="10" t="s">
        <v>329</v>
      </c>
      <c r="K2970" s="10">
        <v>29</v>
      </c>
      <c r="L2970" s="10">
        <v>1</v>
      </c>
      <c r="M2970" s="10">
        <v>0</v>
      </c>
      <c r="N2970" s="10">
        <v>0</v>
      </c>
    </row>
    <row r="2971" spans="1:14" x14ac:dyDescent="0.15">
      <c r="A2971" t="str">
        <f t="shared" si="49"/>
        <v>202003_126_4562342690036</v>
      </c>
      <c r="B2971" s="10">
        <v>202003</v>
      </c>
      <c r="C2971" s="10">
        <v>126</v>
      </c>
      <c r="D2971" s="10" t="s">
        <v>150</v>
      </c>
      <c r="E2971" s="11">
        <v>4562342690036</v>
      </c>
      <c r="F2971" s="10">
        <v>0</v>
      </c>
      <c r="G2971" s="10">
        <v>0</v>
      </c>
      <c r="H2971" s="10" t="s">
        <v>20</v>
      </c>
      <c r="I2971" s="10" t="s">
        <v>19</v>
      </c>
      <c r="J2971" s="10" t="s">
        <v>329</v>
      </c>
      <c r="K2971" s="10">
        <v>17</v>
      </c>
      <c r="L2971" s="10">
        <v>1</v>
      </c>
      <c r="M2971" s="10">
        <v>0</v>
      </c>
      <c r="N2971" s="10">
        <v>0</v>
      </c>
    </row>
    <row r="2972" spans="1:14" x14ac:dyDescent="0.15">
      <c r="A2972" t="str">
        <f t="shared" si="49"/>
        <v>202003_126_4562342690050</v>
      </c>
      <c r="B2972" s="10">
        <v>202003</v>
      </c>
      <c r="C2972" s="10">
        <v>126</v>
      </c>
      <c r="D2972" s="10" t="s">
        <v>150</v>
      </c>
      <c r="E2972" s="11">
        <v>4562342690050</v>
      </c>
      <c r="F2972" s="10">
        <v>0</v>
      </c>
      <c r="G2972" s="10">
        <v>0</v>
      </c>
      <c r="H2972" s="10" t="s">
        <v>22</v>
      </c>
      <c r="I2972" s="10" t="s">
        <v>19</v>
      </c>
      <c r="J2972" s="10" t="s">
        <v>329</v>
      </c>
      <c r="K2972" s="10">
        <v>14</v>
      </c>
      <c r="L2972" s="10">
        <v>0</v>
      </c>
      <c r="M2972" s="10">
        <v>0</v>
      </c>
      <c r="N2972" s="10">
        <v>0</v>
      </c>
    </row>
    <row r="2973" spans="1:14" x14ac:dyDescent="0.15">
      <c r="A2973" t="str">
        <f t="shared" si="49"/>
        <v>202003_126_4562342690043</v>
      </c>
      <c r="B2973" s="10">
        <v>202003</v>
      </c>
      <c r="C2973" s="10">
        <v>126</v>
      </c>
      <c r="D2973" s="10" t="s">
        <v>150</v>
      </c>
      <c r="E2973" s="11">
        <v>4562342690043</v>
      </c>
      <c r="F2973" s="10">
        <v>0</v>
      </c>
      <c r="G2973" s="10">
        <v>0</v>
      </c>
      <c r="H2973" s="10" t="s">
        <v>21</v>
      </c>
      <c r="I2973" s="10" t="s">
        <v>19</v>
      </c>
      <c r="J2973" s="10" t="s">
        <v>329</v>
      </c>
      <c r="K2973" s="10">
        <v>35</v>
      </c>
      <c r="L2973" s="10">
        <v>2</v>
      </c>
      <c r="M2973" s="10">
        <v>0</v>
      </c>
      <c r="N2973" s="10">
        <v>0</v>
      </c>
    </row>
    <row r="2974" spans="1:14" x14ac:dyDescent="0.15">
      <c r="A2974" t="str">
        <f t="shared" si="49"/>
        <v>202003_126_4562342690067</v>
      </c>
      <c r="B2974" s="10">
        <v>202003</v>
      </c>
      <c r="C2974" s="10">
        <v>126</v>
      </c>
      <c r="D2974" s="10" t="s">
        <v>150</v>
      </c>
      <c r="E2974" s="11">
        <v>4562342690067</v>
      </c>
      <c r="F2974" s="10">
        <v>0</v>
      </c>
      <c r="G2974" s="10">
        <v>0</v>
      </c>
      <c r="H2974" s="10" t="s">
        <v>23</v>
      </c>
      <c r="I2974" s="10" t="s">
        <v>19</v>
      </c>
      <c r="J2974" s="10" t="s">
        <v>329</v>
      </c>
      <c r="K2974" s="10">
        <v>40</v>
      </c>
      <c r="L2974" s="10">
        <v>2</v>
      </c>
      <c r="M2974" s="10">
        <v>0</v>
      </c>
      <c r="N2974" s="10">
        <v>0</v>
      </c>
    </row>
    <row r="2975" spans="1:14" x14ac:dyDescent="0.15">
      <c r="A2975" t="str">
        <f t="shared" si="49"/>
        <v>202003_126_4562342690074</v>
      </c>
      <c r="B2975" s="10">
        <v>202003</v>
      </c>
      <c r="C2975" s="10">
        <v>126</v>
      </c>
      <c r="D2975" s="10" t="s">
        <v>150</v>
      </c>
      <c r="E2975" s="11">
        <v>4562342690074</v>
      </c>
      <c r="F2975" s="10">
        <v>0</v>
      </c>
      <c r="G2975" s="10">
        <v>0</v>
      </c>
      <c r="H2975" s="10" t="s">
        <v>24</v>
      </c>
      <c r="I2975" s="10" t="s">
        <v>19</v>
      </c>
      <c r="J2975" s="10" t="s">
        <v>329</v>
      </c>
      <c r="K2975" s="10">
        <v>21</v>
      </c>
      <c r="L2975" s="10">
        <v>4</v>
      </c>
      <c r="M2975" s="10">
        <v>0</v>
      </c>
      <c r="N2975" s="10">
        <v>0</v>
      </c>
    </row>
    <row r="2976" spans="1:14" x14ac:dyDescent="0.15">
      <c r="A2976" t="str">
        <f t="shared" si="49"/>
        <v>202003_126_4562342690081</v>
      </c>
      <c r="B2976" s="10">
        <v>202003</v>
      </c>
      <c r="C2976" s="10">
        <v>126</v>
      </c>
      <c r="D2976" s="10" t="s">
        <v>150</v>
      </c>
      <c r="E2976" s="11">
        <v>4562342690081</v>
      </c>
      <c r="F2976" s="10">
        <v>0</v>
      </c>
      <c r="G2976" s="10">
        <v>0</v>
      </c>
      <c r="H2976" s="10" t="s">
        <v>25</v>
      </c>
      <c r="I2976" s="10" t="s">
        <v>19</v>
      </c>
      <c r="J2976" s="10" t="s">
        <v>329</v>
      </c>
      <c r="K2976" s="10">
        <v>9</v>
      </c>
      <c r="L2976" s="10">
        <v>0</v>
      </c>
      <c r="M2976" s="10">
        <v>0</v>
      </c>
      <c r="N2976" s="10">
        <v>0</v>
      </c>
    </row>
    <row r="2977" spans="1:14" x14ac:dyDescent="0.15">
      <c r="A2977" t="str">
        <f t="shared" si="49"/>
        <v>202003_85_4562342690029</v>
      </c>
      <c r="B2977" s="10">
        <v>202003</v>
      </c>
      <c r="C2977" s="10">
        <v>85</v>
      </c>
      <c r="D2977" s="10" t="s">
        <v>144</v>
      </c>
      <c r="E2977" s="11">
        <v>4562342690029</v>
      </c>
      <c r="F2977" s="10">
        <v>0</v>
      </c>
      <c r="G2977" s="10">
        <v>0</v>
      </c>
      <c r="H2977" s="10" t="s">
        <v>18</v>
      </c>
      <c r="I2977" s="10" t="s">
        <v>19</v>
      </c>
      <c r="J2977" s="10" t="s">
        <v>329</v>
      </c>
      <c r="K2977" s="10">
        <v>13</v>
      </c>
      <c r="L2977" s="10">
        <v>4</v>
      </c>
      <c r="M2977" s="10">
        <v>0</v>
      </c>
      <c r="N2977" s="10">
        <v>0</v>
      </c>
    </row>
    <row r="2978" spans="1:14" x14ac:dyDescent="0.15">
      <c r="A2978" t="str">
        <f t="shared" si="49"/>
        <v>202003_85_4562342690036</v>
      </c>
      <c r="B2978" s="10">
        <v>202003</v>
      </c>
      <c r="C2978" s="10">
        <v>85</v>
      </c>
      <c r="D2978" s="10" t="s">
        <v>144</v>
      </c>
      <c r="E2978" s="11">
        <v>4562342690036</v>
      </c>
      <c r="F2978" s="10">
        <v>0</v>
      </c>
      <c r="G2978" s="10">
        <v>0</v>
      </c>
      <c r="H2978" s="10" t="s">
        <v>20</v>
      </c>
      <c r="I2978" s="10" t="s">
        <v>19</v>
      </c>
      <c r="J2978" s="10" t="s">
        <v>329</v>
      </c>
      <c r="K2978" s="10">
        <v>5</v>
      </c>
      <c r="L2978" s="10">
        <v>3</v>
      </c>
      <c r="M2978" s="10">
        <v>0</v>
      </c>
      <c r="N2978" s="10">
        <v>0</v>
      </c>
    </row>
    <row r="2979" spans="1:14" x14ac:dyDescent="0.15">
      <c r="A2979" t="str">
        <f t="shared" si="49"/>
        <v>202003_85_4562342690050</v>
      </c>
      <c r="B2979" s="10">
        <v>202003</v>
      </c>
      <c r="C2979" s="10">
        <v>85</v>
      </c>
      <c r="D2979" s="10" t="s">
        <v>144</v>
      </c>
      <c r="E2979" s="11">
        <v>4562342690050</v>
      </c>
      <c r="F2979" s="10">
        <v>0</v>
      </c>
      <c r="G2979" s="10">
        <v>0</v>
      </c>
      <c r="H2979" s="10" t="s">
        <v>22</v>
      </c>
      <c r="I2979" s="10" t="s">
        <v>19</v>
      </c>
      <c r="J2979" s="10" t="s">
        <v>329</v>
      </c>
      <c r="K2979" s="10">
        <v>4</v>
      </c>
      <c r="L2979" s="10">
        <v>0</v>
      </c>
      <c r="M2979" s="10">
        <v>0</v>
      </c>
      <c r="N2979" s="10">
        <v>0</v>
      </c>
    </row>
    <row r="2980" spans="1:14" x14ac:dyDescent="0.15">
      <c r="A2980" t="str">
        <f t="shared" si="49"/>
        <v>202003_85_4562342690043</v>
      </c>
      <c r="B2980" s="10">
        <v>202003</v>
      </c>
      <c r="C2980" s="10">
        <v>85</v>
      </c>
      <c r="D2980" s="10" t="s">
        <v>144</v>
      </c>
      <c r="E2980" s="11">
        <v>4562342690043</v>
      </c>
      <c r="F2980" s="10">
        <v>0</v>
      </c>
      <c r="G2980" s="10">
        <v>0</v>
      </c>
      <c r="H2980" s="10" t="s">
        <v>21</v>
      </c>
      <c r="I2980" s="10" t="s">
        <v>19</v>
      </c>
      <c r="J2980" s="10" t="s">
        <v>329</v>
      </c>
      <c r="K2980" s="10">
        <v>29</v>
      </c>
      <c r="L2980" s="10">
        <v>3</v>
      </c>
      <c r="M2980" s="10">
        <v>0</v>
      </c>
      <c r="N2980" s="10">
        <v>0</v>
      </c>
    </row>
    <row r="2981" spans="1:14" x14ac:dyDescent="0.15">
      <c r="A2981" t="str">
        <f t="shared" si="49"/>
        <v>202003_85_4562342690067</v>
      </c>
      <c r="B2981" s="10">
        <v>202003</v>
      </c>
      <c r="C2981" s="10">
        <v>85</v>
      </c>
      <c r="D2981" s="10" t="s">
        <v>144</v>
      </c>
      <c r="E2981" s="11">
        <v>4562342690067</v>
      </c>
      <c r="F2981" s="10">
        <v>0</v>
      </c>
      <c r="G2981" s="10">
        <v>0</v>
      </c>
      <c r="H2981" s="10" t="s">
        <v>23</v>
      </c>
      <c r="I2981" s="10" t="s">
        <v>19</v>
      </c>
      <c r="J2981" s="10" t="s">
        <v>329</v>
      </c>
      <c r="K2981" s="10">
        <v>27</v>
      </c>
      <c r="L2981" s="10">
        <v>4</v>
      </c>
      <c r="M2981" s="10">
        <v>0</v>
      </c>
      <c r="N2981" s="10">
        <v>0</v>
      </c>
    </row>
    <row r="2982" spans="1:14" x14ac:dyDescent="0.15">
      <c r="A2982" t="str">
        <f t="shared" si="49"/>
        <v>202003_85_4562342690074</v>
      </c>
      <c r="B2982" s="10">
        <v>202003</v>
      </c>
      <c r="C2982" s="10">
        <v>85</v>
      </c>
      <c r="D2982" s="10" t="s">
        <v>144</v>
      </c>
      <c r="E2982" s="11">
        <v>4562342690074</v>
      </c>
      <c r="F2982" s="10">
        <v>0</v>
      </c>
      <c r="G2982" s="10">
        <v>0</v>
      </c>
      <c r="H2982" s="10" t="s">
        <v>24</v>
      </c>
      <c r="I2982" s="10" t="s">
        <v>19</v>
      </c>
      <c r="J2982" s="10" t="s">
        <v>329</v>
      </c>
      <c r="K2982" s="10">
        <v>25</v>
      </c>
      <c r="L2982" s="10">
        <v>3</v>
      </c>
      <c r="M2982" s="10">
        <v>0</v>
      </c>
      <c r="N2982" s="10">
        <v>0</v>
      </c>
    </row>
    <row r="2983" spans="1:14" x14ac:dyDescent="0.15">
      <c r="A2983" t="str">
        <f t="shared" si="49"/>
        <v>202003_85_4562342690081</v>
      </c>
      <c r="B2983" s="10">
        <v>202003</v>
      </c>
      <c r="C2983" s="10">
        <v>85</v>
      </c>
      <c r="D2983" s="10" t="s">
        <v>144</v>
      </c>
      <c r="E2983" s="11">
        <v>4562342690081</v>
      </c>
      <c r="F2983" s="10">
        <v>0</v>
      </c>
      <c r="G2983" s="10">
        <v>0</v>
      </c>
      <c r="H2983" s="10" t="s">
        <v>25</v>
      </c>
      <c r="I2983" s="10" t="s">
        <v>19</v>
      </c>
      <c r="J2983" s="10" t="s">
        <v>329</v>
      </c>
      <c r="K2983" s="10">
        <v>5</v>
      </c>
      <c r="L2983" s="10">
        <v>3</v>
      </c>
      <c r="M2983" s="10">
        <v>0</v>
      </c>
      <c r="N2983" s="10">
        <v>0</v>
      </c>
    </row>
    <row r="2984" spans="1:14" x14ac:dyDescent="0.15">
      <c r="A2984" t="str">
        <f t="shared" si="49"/>
        <v>202003_74_4562342690029</v>
      </c>
      <c r="B2984" s="10">
        <v>202003</v>
      </c>
      <c r="C2984" s="10">
        <v>74</v>
      </c>
      <c r="D2984" s="10" t="s">
        <v>143</v>
      </c>
      <c r="E2984" s="11">
        <v>4562342690029</v>
      </c>
      <c r="F2984" s="10">
        <v>0</v>
      </c>
      <c r="G2984" s="10">
        <v>0</v>
      </c>
      <c r="H2984" s="10" t="s">
        <v>18</v>
      </c>
      <c r="I2984" s="10" t="s">
        <v>19</v>
      </c>
      <c r="J2984" s="10" t="s">
        <v>329</v>
      </c>
      <c r="K2984" s="10">
        <v>13</v>
      </c>
      <c r="L2984" s="10">
        <v>0</v>
      </c>
      <c r="M2984" s="10">
        <v>0</v>
      </c>
      <c r="N2984" s="10">
        <v>0</v>
      </c>
    </row>
    <row r="2985" spans="1:14" x14ac:dyDescent="0.15">
      <c r="A2985" t="str">
        <f t="shared" si="49"/>
        <v>202003_74_4562342690036</v>
      </c>
      <c r="B2985" s="10">
        <v>202003</v>
      </c>
      <c r="C2985" s="10">
        <v>74</v>
      </c>
      <c r="D2985" s="10" t="s">
        <v>143</v>
      </c>
      <c r="E2985" s="11">
        <v>4562342690036</v>
      </c>
      <c r="F2985" s="10">
        <v>0</v>
      </c>
      <c r="G2985" s="10">
        <v>0</v>
      </c>
      <c r="H2985" s="10" t="s">
        <v>20</v>
      </c>
      <c r="I2985" s="10" t="s">
        <v>19</v>
      </c>
      <c r="J2985" s="10" t="s">
        <v>329</v>
      </c>
      <c r="K2985" s="10">
        <v>14</v>
      </c>
      <c r="L2985" s="10">
        <v>0</v>
      </c>
      <c r="M2985" s="10">
        <v>0</v>
      </c>
      <c r="N2985" s="10">
        <v>0</v>
      </c>
    </row>
    <row r="2986" spans="1:14" x14ac:dyDescent="0.15">
      <c r="A2986" t="str">
        <f t="shared" si="49"/>
        <v>202003_74_4562342690050</v>
      </c>
      <c r="B2986" s="10">
        <v>202003</v>
      </c>
      <c r="C2986" s="10">
        <v>74</v>
      </c>
      <c r="D2986" s="10" t="s">
        <v>143</v>
      </c>
      <c r="E2986" s="11">
        <v>4562342690050</v>
      </c>
      <c r="F2986" s="10">
        <v>0</v>
      </c>
      <c r="G2986" s="10">
        <v>0</v>
      </c>
      <c r="H2986" s="10" t="s">
        <v>22</v>
      </c>
      <c r="I2986" s="10" t="s">
        <v>19</v>
      </c>
      <c r="J2986" s="10" t="s">
        <v>329</v>
      </c>
      <c r="K2986" s="10">
        <v>9</v>
      </c>
      <c r="L2986" s="10">
        <v>1</v>
      </c>
      <c r="M2986" s="10">
        <v>0</v>
      </c>
      <c r="N2986" s="10">
        <v>0</v>
      </c>
    </row>
    <row r="2987" spans="1:14" x14ac:dyDescent="0.15">
      <c r="A2987" t="str">
        <f t="shared" si="49"/>
        <v>202003_74_4562342690043</v>
      </c>
      <c r="B2987" s="10">
        <v>202003</v>
      </c>
      <c r="C2987" s="10">
        <v>74</v>
      </c>
      <c r="D2987" s="10" t="s">
        <v>143</v>
      </c>
      <c r="E2987" s="11">
        <v>4562342690043</v>
      </c>
      <c r="F2987" s="10">
        <v>0</v>
      </c>
      <c r="G2987" s="10">
        <v>0</v>
      </c>
      <c r="H2987" s="10" t="s">
        <v>21</v>
      </c>
      <c r="I2987" s="10" t="s">
        <v>19</v>
      </c>
      <c r="J2987" s="10" t="s">
        <v>329</v>
      </c>
      <c r="K2987" s="10">
        <v>27</v>
      </c>
      <c r="L2987" s="10">
        <v>0</v>
      </c>
      <c r="M2987" s="10">
        <v>0</v>
      </c>
      <c r="N2987" s="10">
        <v>0</v>
      </c>
    </row>
    <row r="2988" spans="1:14" x14ac:dyDescent="0.15">
      <c r="A2988" t="str">
        <f t="shared" si="49"/>
        <v>202003_74_4562342690067</v>
      </c>
      <c r="B2988" s="10">
        <v>202003</v>
      </c>
      <c r="C2988" s="10">
        <v>74</v>
      </c>
      <c r="D2988" s="10" t="s">
        <v>143</v>
      </c>
      <c r="E2988" s="11">
        <v>4562342690067</v>
      </c>
      <c r="F2988" s="10">
        <v>0</v>
      </c>
      <c r="G2988" s="10">
        <v>0</v>
      </c>
      <c r="H2988" s="10" t="s">
        <v>23</v>
      </c>
      <c r="I2988" s="10" t="s">
        <v>19</v>
      </c>
      <c r="J2988" s="10" t="s">
        <v>329</v>
      </c>
      <c r="K2988" s="10">
        <v>31</v>
      </c>
      <c r="L2988" s="10">
        <v>2</v>
      </c>
      <c r="M2988" s="10">
        <v>0</v>
      </c>
      <c r="N2988" s="10">
        <v>0</v>
      </c>
    </row>
    <row r="2989" spans="1:14" x14ac:dyDescent="0.15">
      <c r="A2989" t="str">
        <f t="shared" si="49"/>
        <v>202003_74_4562342690074</v>
      </c>
      <c r="B2989" s="10">
        <v>202003</v>
      </c>
      <c r="C2989" s="10">
        <v>74</v>
      </c>
      <c r="D2989" s="10" t="s">
        <v>143</v>
      </c>
      <c r="E2989" s="11">
        <v>4562342690074</v>
      </c>
      <c r="F2989" s="10">
        <v>0</v>
      </c>
      <c r="G2989" s="10">
        <v>0</v>
      </c>
      <c r="H2989" s="10" t="s">
        <v>24</v>
      </c>
      <c r="I2989" s="10" t="s">
        <v>19</v>
      </c>
      <c r="J2989" s="10" t="s">
        <v>329</v>
      </c>
      <c r="K2989" s="10">
        <v>19</v>
      </c>
      <c r="L2989" s="10">
        <v>2</v>
      </c>
      <c r="M2989" s="10">
        <v>0</v>
      </c>
      <c r="N2989" s="10">
        <v>0</v>
      </c>
    </row>
    <row r="2990" spans="1:14" x14ac:dyDescent="0.15">
      <c r="A2990" t="str">
        <f t="shared" si="49"/>
        <v>202003_74_4562342690081</v>
      </c>
      <c r="B2990" s="10">
        <v>202003</v>
      </c>
      <c r="C2990" s="10">
        <v>74</v>
      </c>
      <c r="D2990" s="10" t="s">
        <v>143</v>
      </c>
      <c r="E2990" s="11">
        <v>4562342690081</v>
      </c>
      <c r="F2990" s="10">
        <v>0</v>
      </c>
      <c r="G2990" s="10">
        <v>0</v>
      </c>
      <c r="H2990" s="10" t="s">
        <v>25</v>
      </c>
      <c r="I2990" s="10" t="s">
        <v>19</v>
      </c>
      <c r="J2990" s="10" t="s">
        <v>329</v>
      </c>
      <c r="K2990" s="10">
        <v>13</v>
      </c>
      <c r="L2990" s="10">
        <v>0</v>
      </c>
      <c r="M2990" s="10">
        <v>0</v>
      </c>
      <c r="N2990" s="10">
        <v>0</v>
      </c>
    </row>
    <row r="2991" spans="1:14" x14ac:dyDescent="0.15">
      <c r="A2991" t="str">
        <f t="shared" si="49"/>
        <v>202003_238_4562342690029</v>
      </c>
      <c r="B2991" s="10">
        <v>202003</v>
      </c>
      <c r="C2991" s="10">
        <v>238</v>
      </c>
      <c r="D2991" s="10" t="s">
        <v>156</v>
      </c>
      <c r="E2991" s="11">
        <v>4562342690029</v>
      </c>
      <c r="F2991" s="10">
        <v>0</v>
      </c>
      <c r="G2991" s="10">
        <v>0</v>
      </c>
      <c r="H2991" s="10" t="s">
        <v>18</v>
      </c>
      <c r="I2991" s="10" t="s">
        <v>19</v>
      </c>
      <c r="J2991" s="10" t="s">
        <v>329</v>
      </c>
      <c r="K2991" s="10">
        <v>27</v>
      </c>
      <c r="L2991" s="10">
        <v>0</v>
      </c>
      <c r="M2991" s="10">
        <v>0</v>
      </c>
      <c r="N2991" s="10">
        <v>0</v>
      </c>
    </row>
    <row r="2992" spans="1:14" x14ac:dyDescent="0.15">
      <c r="A2992" t="str">
        <f t="shared" si="49"/>
        <v>202003_238_4562342690036</v>
      </c>
      <c r="B2992" s="10">
        <v>202003</v>
      </c>
      <c r="C2992" s="10">
        <v>238</v>
      </c>
      <c r="D2992" s="10" t="s">
        <v>156</v>
      </c>
      <c r="E2992" s="11">
        <v>4562342690036</v>
      </c>
      <c r="F2992" s="10">
        <v>0</v>
      </c>
      <c r="G2992" s="10">
        <v>0</v>
      </c>
      <c r="H2992" s="10" t="s">
        <v>20</v>
      </c>
      <c r="I2992" s="10" t="s">
        <v>19</v>
      </c>
      <c r="J2992" s="10" t="s">
        <v>329</v>
      </c>
      <c r="K2992" s="10">
        <v>13</v>
      </c>
      <c r="L2992" s="10">
        <v>0</v>
      </c>
      <c r="M2992" s="10">
        <v>0</v>
      </c>
      <c r="N2992" s="10">
        <v>0</v>
      </c>
    </row>
    <row r="2993" spans="1:14" x14ac:dyDescent="0.15">
      <c r="A2993" t="str">
        <f t="shared" si="49"/>
        <v>202003_238_4562342690050</v>
      </c>
      <c r="B2993" s="10">
        <v>202003</v>
      </c>
      <c r="C2993" s="10">
        <v>238</v>
      </c>
      <c r="D2993" s="10" t="s">
        <v>156</v>
      </c>
      <c r="E2993" s="11">
        <v>4562342690050</v>
      </c>
      <c r="F2993" s="10">
        <v>0</v>
      </c>
      <c r="G2993" s="10">
        <v>0</v>
      </c>
      <c r="H2993" s="10" t="s">
        <v>22</v>
      </c>
      <c r="I2993" s="10" t="s">
        <v>19</v>
      </c>
      <c r="J2993" s="10" t="s">
        <v>329</v>
      </c>
      <c r="K2993" s="10">
        <v>11</v>
      </c>
      <c r="L2993" s="10">
        <v>0</v>
      </c>
      <c r="M2993" s="10">
        <v>0</v>
      </c>
      <c r="N2993" s="10">
        <v>0</v>
      </c>
    </row>
    <row r="2994" spans="1:14" x14ac:dyDescent="0.15">
      <c r="A2994" t="str">
        <f t="shared" si="49"/>
        <v>202003_238_4562342690043</v>
      </c>
      <c r="B2994" s="10">
        <v>202003</v>
      </c>
      <c r="C2994" s="10">
        <v>238</v>
      </c>
      <c r="D2994" s="10" t="s">
        <v>156</v>
      </c>
      <c r="E2994" s="11">
        <v>4562342690043</v>
      </c>
      <c r="F2994" s="10">
        <v>0</v>
      </c>
      <c r="G2994" s="10">
        <v>0</v>
      </c>
      <c r="H2994" s="10" t="s">
        <v>21</v>
      </c>
      <c r="I2994" s="10" t="s">
        <v>19</v>
      </c>
      <c r="J2994" s="10" t="s">
        <v>329</v>
      </c>
      <c r="K2994" s="10">
        <v>28</v>
      </c>
      <c r="L2994" s="10">
        <v>1</v>
      </c>
      <c r="M2994" s="10">
        <v>0</v>
      </c>
      <c r="N2994" s="10">
        <v>0</v>
      </c>
    </row>
    <row r="2995" spans="1:14" x14ac:dyDescent="0.15">
      <c r="A2995" t="str">
        <f t="shared" si="49"/>
        <v>202003_238_4562342690067</v>
      </c>
      <c r="B2995" s="10">
        <v>202003</v>
      </c>
      <c r="C2995" s="10">
        <v>238</v>
      </c>
      <c r="D2995" s="10" t="s">
        <v>156</v>
      </c>
      <c r="E2995" s="11">
        <v>4562342690067</v>
      </c>
      <c r="F2995" s="10">
        <v>0</v>
      </c>
      <c r="G2995" s="10">
        <v>0</v>
      </c>
      <c r="H2995" s="10" t="s">
        <v>23</v>
      </c>
      <c r="I2995" s="10" t="s">
        <v>19</v>
      </c>
      <c r="J2995" s="10" t="s">
        <v>329</v>
      </c>
      <c r="K2995" s="10">
        <v>34</v>
      </c>
      <c r="L2995" s="10">
        <v>0</v>
      </c>
      <c r="M2995" s="10">
        <v>0</v>
      </c>
      <c r="N2995" s="10">
        <v>0</v>
      </c>
    </row>
    <row r="2996" spans="1:14" x14ac:dyDescent="0.15">
      <c r="A2996" t="str">
        <f t="shared" si="49"/>
        <v>202003_238_4562342690074</v>
      </c>
      <c r="B2996" s="10">
        <v>202003</v>
      </c>
      <c r="C2996" s="10">
        <v>238</v>
      </c>
      <c r="D2996" s="10" t="s">
        <v>156</v>
      </c>
      <c r="E2996" s="11">
        <v>4562342690074</v>
      </c>
      <c r="F2996" s="10">
        <v>0</v>
      </c>
      <c r="G2996" s="10">
        <v>0</v>
      </c>
      <c r="H2996" s="10" t="s">
        <v>24</v>
      </c>
      <c r="I2996" s="10" t="s">
        <v>19</v>
      </c>
      <c r="J2996" s="10" t="s">
        <v>329</v>
      </c>
      <c r="K2996" s="10">
        <v>33</v>
      </c>
      <c r="L2996" s="10">
        <v>1</v>
      </c>
      <c r="M2996" s="10">
        <v>0</v>
      </c>
      <c r="N2996" s="10">
        <v>0</v>
      </c>
    </row>
    <row r="2997" spans="1:14" x14ac:dyDescent="0.15">
      <c r="A2997" t="str">
        <f t="shared" si="49"/>
        <v>202003_238_4562342690081</v>
      </c>
      <c r="B2997" s="10">
        <v>202003</v>
      </c>
      <c r="C2997" s="10">
        <v>238</v>
      </c>
      <c r="D2997" s="10" t="s">
        <v>156</v>
      </c>
      <c r="E2997" s="11">
        <v>4562342690081</v>
      </c>
      <c r="F2997" s="10">
        <v>0</v>
      </c>
      <c r="G2997" s="10">
        <v>0</v>
      </c>
      <c r="H2997" s="10" t="s">
        <v>25</v>
      </c>
      <c r="I2997" s="10" t="s">
        <v>19</v>
      </c>
      <c r="J2997" s="10" t="s">
        <v>329</v>
      </c>
      <c r="K2997" s="10">
        <v>11</v>
      </c>
      <c r="L2997" s="10">
        <v>0</v>
      </c>
      <c r="M2997" s="10">
        <v>0</v>
      </c>
      <c r="N2997" s="10">
        <v>0</v>
      </c>
    </row>
    <row r="2998" spans="1:14" x14ac:dyDescent="0.15">
      <c r="A2998" t="str">
        <f t="shared" si="49"/>
        <v>202003_298_4562342690029</v>
      </c>
      <c r="B2998" s="10">
        <v>202003</v>
      </c>
      <c r="C2998" s="10">
        <v>298</v>
      </c>
      <c r="D2998" s="10" t="s">
        <v>160</v>
      </c>
      <c r="E2998" s="11">
        <v>4562342690029</v>
      </c>
      <c r="F2998" s="10">
        <v>0</v>
      </c>
      <c r="G2998" s="10">
        <v>0</v>
      </c>
      <c r="H2998" s="10" t="s">
        <v>18</v>
      </c>
      <c r="I2998" s="10" t="s">
        <v>19</v>
      </c>
      <c r="J2998" s="10" t="s">
        <v>329</v>
      </c>
      <c r="K2998" s="10">
        <v>13</v>
      </c>
      <c r="L2998" s="10">
        <v>1</v>
      </c>
      <c r="M2998" s="10">
        <v>0</v>
      </c>
      <c r="N2998" s="10">
        <v>0</v>
      </c>
    </row>
    <row r="2999" spans="1:14" x14ac:dyDescent="0.15">
      <c r="A2999" t="str">
        <f t="shared" si="49"/>
        <v>202003_298_4562342690036</v>
      </c>
      <c r="B2999" s="10">
        <v>202003</v>
      </c>
      <c r="C2999" s="10">
        <v>298</v>
      </c>
      <c r="D2999" s="10" t="s">
        <v>160</v>
      </c>
      <c r="E2999" s="11">
        <v>4562342690036</v>
      </c>
      <c r="F2999" s="10">
        <v>0</v>
      </c>
      <c r="G2999" s="10">
        <v>0</v>
      </c>
      <c r="H2999" s="10" t="s">
        <v>20</v>
      </c>
      <c r="I2999" s="10" t="s">
        <v>19</v>
      </c>
      <c r="J2999" s="10" t="s">
        <v>329</v>
      </c>
      <c r="K2999" s="10">
        <v>8</v>
      </c>
      <c r="L2999" s="10">
        <v>0</v>
      </c>
      <c r="M2999" s="10">
        <v>0</v>
      </c>
      <c r="N2999" s="10">
        <v>0</v>
      </c>
    </row>
    <row r="3000" spans="1:14" x14ac:dyDescent="0.15">
      <c r="A3000" t="str">
        <f t="shared" si="49"/>
        <v>202003_298_4562342690050</v>
      </c>
      <c r="B3000" s="10">
        <v>202003</v>
      </c>
      <c r="C3000" s="10">
        <v>298</v>
      </c>
      <c r="D3000" s="10" t="s">
        <v>160</v>
      </c>
      <c r="E3000" s="11">
        <v>4562342690050</v>
      </c>
      <c r="F3000" s="10">
        <v>0</v>
      </c>
      <c r="G3000" s="10">
        <v>0</v>
      </c>
      <c r="H3000" s="10" t="s">
        <v>22</v>
      </c>
      <c r="I3000" s="10" t="s">
        <v>19</v>
      </c>
      <c r="J3000" s="10" t="s">
        <v>329</v>
      </c>
      <c r="K3000" s="10">
        <v>5</v>
      </c>
      <c r="L3000" s="10">
        <v>0</v>
      </c>
      <c r="M3000" s="10">
        <v>0</v>
      </c>
      <c r="N3000" s="10">
        <v>0</v>
      </c>
    </row>
    <row r="3001" spans="1:14" x14ac:dyDescent="0.15">
      <c r="A3001" t="str">
        <f t="shared" si="49"/>
        <v>202003_298_4562342690043</v>
      </c>
      <c r="B3001" s="10">
        <v>202003</v>
      </c>
      <c r="C3001" s="10">
        <v>298</v>
      </c>
      <c r="D3001" s="10" t="s">
        <v>160</v>
      </c>
      <c r="E3001" s="11">
        <v>4562342690043</v>
      </c>
      <c r="F3001" s="10">
        <v>0</v>
      </c>
      <c r="G3001" s="10">
        <v>0</v>
      </c>
      <c r="H3001" s="10" t="s">
        <v>21</v>
      </c>
      <c r="I3001" s="10" t="s">
        <v>19</v>
      </c>
      <c r="J3001" s="10" t="s">
        <v>329</v>
      </c>
      <c r="K3001" s="10">
        <v>14</v>
      </c>
      <c r="L3001" s="10">
        <v>2</v>
      </c>
      <c r="M3001" s="10">
        <v>0</v>
      </c>
      <c r="N3001" s="10">
        <v>0</v>
      </c>
    </row>
    <row r="3002" spans="1:14" x14ac:dyDescent="0.15">
      <c r="A3002" t="str">
        <f t="shared" si="49"/>
        <v>202003_298_4562342690067</v>
      </c>
      <c r="B3002" s="10">
        <v>202003</v>
      </c>
      <c r="C3002" s="10">
        <v>298</v>
      </c>
      <c r="D3002" s="10" t="s">
        <v>160</v>
      </c>
      <c r="E3002" s="11">
        <v>4562342690067</v>
      </c>
      <c r="F3002" s="10">
        <v>0</v>
      </c>
      <c r="G3002" s="10">
        <v>0</v>
      </c>
      <c r="H3002" s="10" t="s">
        <v>23</v>
      </c>
      <c r="I3002" s="10" t="s">
        <v>19</v>
      </c>
      <c r="J3002" s="10" t="s">
        <v>329</v>
      </c>
      <c r="K3002" s="10">
        <v>32</v>
      </c>
      <c r="L3002" s="10">
        <v>0</v>
      </c>
      <c r="M3002" s="10">
        <v>0</v>
      </c>
      <c r="N3002" s="10">
        <v>0</v>
      </c>
    </row>
    <row r="3003" spans="1:14" x14ac:dyDescent="0.15">
      <c r="A3003" t="str">
        <f t="shared" si="49"/>
        <v>202003_298_4562342690074</v>
      </c>
      <c r="B3003" s="10">
        <v>202003</v>
      </c>
      <c r="C3003" s="10">
        <v>298</v>
      </c>
      <c r="D3003" s="10" t="s">
        <v>160</v>
      </c>
      <c r="E3003" s="11">
        <v>4562342690074</v>
      </c>
      <c r="F3003" s="10">
        <v>0</v>
      </c>
      <c r="G3003" s="10">
        <v>0</v>
      </c>
      <c r="H3003" s="10" t="s">
        <v>24</v>
      </c>
      <c r="I3003" s="10" t="s">
        <v>19</v>
      </c>
      <c r="J3003" s="10" t="s">
        <v>329</v>
      </c>
      <c r="K3003" s="10">
        <v>10</v>
      </c>
      <c r="L3003" s="10">
        <v>1</v>
      </c>
      <c r="M3003" s="10">
        <v>0</v>
      </c>
      <c r="N3003" s="10">
        <v>0</v>
      </c>
    </row>
    <row r="3004" spans="1:14" x14ac:dyDescent="0.15">
      <c r="A3004" t="str">
        <f t="shared" si="49"/>
        <v>202003_298_4562342690081</v>
      </c>
      <c r="B3004" s="10">
        <v>202003</v>
      </c>
      <c r="C3004" s="10">
        <v>298</v>
      </c>
      <c r="D3004" s="10" t="s">
        <v>160</v>
      </c>
      <c r="E3004" s="11">
        <v>4562342690081</v>
      </c>
      <c r="F3004" s="10">
        <v>0</v>
      </c>
      <c r="G3004" s="10">
        <v>0</v>
      </c>
      <c r="H3004" s="10" t="s">
        <v>25</v>
      </c>
      <c r="I3004" s="10" t="s">
        <v>19</v>
      </c>
      <c r="J3004" s="10" t="s">
        <v>329</v>
      </c>
      <c r="K3004" s="10">
        <v>8</v>
      </c>
      <c r="L3004" s="10">
        <v>1</v>
      </c>
      <c r="M3004" s="10">
        <v>0</v>
      </c>
      <c r="N3004" s="10">
        <v>0</v>
      </c>
    </row>
    <row r="3005" spans="1:14" x14ac:dyDescent="0.15">
      <c r="A3005" t="str">
        <f t="shared" si="49"/>
        <v>202003_390_4562342690029</v>
      </c>
      <c r="B3005" s="10">
        <v>202003</v>
      </c>
      <c r="C3005" s="10">
        <v>390</v>
      </c>
      <c r="D3005" s="10" t="s">
        <v>173</v>
      </c>
      <c r="E3005" s="11">
        <v>4562342690029</v>
      </c>
      <c r="F3005" s="10">
        <v>0</v>
      </c>
      <c r="G3005" s="10">
        <v>0</v>
      </c>
      <c r="H3005" s="10" t="s">
        <v>18</v>
      </c>
      <c r="I3005" s="10" t="s">
        <v>19</v>
      </c>
      <c r="J3005" s="10" t="s">
        <v>329</v>
      </c>
      <c r="K3005" s="10">
        <v>3</v>
      </c>
      <c r="L3005" s="10">
        <v>1</v>
      </c>
      <c r="M3005" s="10">
        <v>0</v>
      </c>
      <c r="N3005" s="10">
        <v>0</v>
      </c>
    </row>
    <row r="3006" spans="1:14" x14ac:dyDescent="0.15">
      <c r="A3006" t="str">
        <f t="shared" si="49"/>
        <v>202003_390_4562342690036</v>
      </c>
      <c r="B3006" s="10">
        <v>202003</v>
      </c>
      <c r="C3006" s="10">
        <v>390</v>
      </c>
      <c r="D3006" s="10" t="s">
        <v>173</v>
      </c>
      <c r="E3006" s="11">
        <v>4562342690036</v>
      </c>
      <c r="F3006" s="10">
        <v>0</v>
      </c>
      <c r="G3006" s="10">
        <v>0</v>
      </c>
      <c r="H3006" s="10" t="s">
        <v>20</v>
      </c>
      <c r="I3006" s="10" t="s">
        <v>19</v>
      </c>
      <c r="J3006" s="10" t="s">
        <v>329</v>
      </c>
      <c r="K3006" s="10">
        <v>5</v>
      </c>
      <c r="L3006" s="10">
        <v>0</v>
      </c>
      <c r="M3006" s="10">
        <v>0</v>
      </c>
      <c r="N3006" s="10">
        <v>0</v>
      </c>
    </row>
    <row r="3007" spans="1:14" x14ac:dyDescent="0.15">
      <c r="A3007" t="str">
        <f t="shared" si="49"/>
        <v>202003_390_4562342690050</v>
      </c>
      <c r="B3007" s="10">
        <v>202003</v>
      </c>
      <c r="C3007" s="10">
        <v>390</v>
      </c>
      <c r="D3007" s="10" t="s">
        <v>173</v>
      </c>
      <c r="E3007" s="11">
        <v>4562342690050</v>
      </c>
      <c r="F3007" s="10">
        <v>0</v>
      </c>
      <c r="G3007" s="10">
        <v>0</v>
      </c>
      <c r="H3007" s="10" t="s">
        <v>22</v>
      </c>
      <c r="I3007" s="10" t="s">
        <v>19</v>
      </c>
      <c r="J3007" s="10" t="s">
        <v>329</v>
      </c>
      <c r="K3007" s="10">
        <v>3</v>
      </c>
      <c r="L3007" s="10">
        <v>0</v>
      </c>
      <c r="M3007" s="10">
        <v>0</v>
      </c>
      <c r="N3007" s="10">
        <v>0</v>
      </c>
    </row>
    <row r="3008" spans="1:14" x14ac:dyDescent="0.15">
      <c r="A3008" t="str">
        <f t="shared" si="49"/>
        <v>202003_390_4562342690043</v>
      </c>
      <c r="B3008" s="10">
        <v>202003</v>
      </c>
      <c r="C3008" s="10">
        <v>390</v>
      </c>
      <c r="D3008" s="10" t="s">
        <v>173</v>
      </c>
      <c r="E3008" s="11">
        <v>4562342690043</v>
      </c>
      <c r="F3008" s="10">
        <v>0</v>
      </c>
      <c r="G3008" s="10">
        <v>0</v>
      </c>
      <c r="H3008" s="10" t="s">
        <v>21</v>
      </c>
      <c r="I3008" s="10" t="s">
        <v>19</v>
      </c>
      <c r="J3008" s="10" t="s">
        <v>329</v>
      </c>
      <c r="K3008" s="10">
        <v>7</v>
      </c>
      <c r="L3008" s="10">
        <v>1</v>
      </c>
      <c r="M3008" s="10">
        <v>0</v>
      </c>
      <c r="N3008" s="10">
        <v>0</v>
      </c>
    </row>
    <row r="3009" spans="1:14" x14ac:dyDescent="0.15">
      <c r="A3009" t="str">
        <f t="shared" si="49"/>
        <v>202003_390_4562342690067</v>
      </c>
      <c r="B3009" s="10">
        <v>202003</v>
      </c>
      <c r="C3009" s="10">
        <v>390</v>
      </c>
      <c r="D3009" s="10" t="s">
        <v>173</v>
      </c>
      <c r="E3009" s="11">
        <v>4562342690067</v>
      </c>
      <c r="F3009" s="10">
        <v>0</v>
      </c>
      <c r="G3009" s="10">
        <v>0</v>
      </c>
      <c r="H3009" s="10" t="s">
        <v>23</v>
      </c>
      <c r="I3009" s="10" t="s">
        <v>19</v>
      </c>
      <c r="J3009" s="10" t="s">
        <v>329</v>
      </c>
      <c r="K3009" s="10">
        <v>24</v>
      </c>
      <c r="L3009" s="10">
        <v>0</v>
      </c>
      <c r="M3009" s="10">
        <v>0</v>
      </c>
      <c r="N3009" s="10">
        <v>0</v>
      </c>
    </row>
    <row r="3010" spans="1:14" x14ac:dyDescent="0.15">
      <c r="A3010" t="str">
        <f t="shared" si="49"/>
        <v>202003_390_4562342690074</v>
      </c>
      <c r="B3010" s="10">
        <v>202003</v>
      </c>
      <c r="C3010" s="10">
        <v>390</v>
      </c>
      <c r="D3010" s="10" t="s">
        <v>173</v>
      </c>
      <c r="E3010" s="11">
        <v>4562342690074</v>
      </c>
      <c r="F3010" s="10">
        <v>0</v>
      </c>
      <c r="G3010" s="10">
        <v>0</v>
      </c>
      <c r="H3010" s="10" t="s">
        <v>24</v>
      </c>
      <c r="I3010" s="10" t="s">
        <v>19</v>
      </c>
      <c r="J3010" s="10" t="s">
        <v>329</v>
      </c>
      <c r="K3010" s="10">
        <v>9</v>
      </c>
      <c r="L3010" s="10">
        <v>0</v>
      </c>
      <c r="M3010" s="10">
        <v>0</v>
      </c>
      <c r="N3010" s="10">
        <v>0</v>
      </c>
    </row>
    <row r="3011" spans="1:14" x14ac:dyDescent="0.15">
      <c r="A3011" t="str">
        <f t="shared" si="49"/>
        <v>202003_390_4562342690081</v>
      </c>
      <c r="B3011" s="10">
        <v>202003</v>
      </c>
      <c r="C3011" s="10">
        <v>390</v>
      </c>
      <c r="D3011" s="10" t="s">
        <v>173</v>
      </c>
      <c r="E3011" s="11">
        <v>4562342690081</v>
      </c>
      <c r="F3011" s="10">
        <v>0</v>
      </c>
      <c r="G3011" s="10">
        <v>0</v>
      </c>
      <c r="H3011" s="10" t="s">
        <v>25</v>
      </c>
      <c r="I3011" s="10" t="s">
        <v>19</v>
      </c>
      <c r="J3011" s="10" t="s">
        <v>329</v>
      </c>
      <c r="K3011" s="10">
        <v>5</v>
      </c>
      <c r="L3011" s="10">
        <v>1</v>
      </c>
      <c r="M3011" s="10">
        <v>0</v>
      </c>
      <c r="N3011" s="10">
        <v>0</v>
      </c>
    </row>
    <row r="3012" spans="1:14" x14ac:dyDescent="0.15">
      <c r="A3012" t="str">
        <f t="shared" si="49"/>
        <v>202003_440_4562342690029</v>
      </c>
      <c r="B3012" s="10">
        <v>202003</v>
      </c>
      <c r="C3012" s="10">
        <v>440</v>
      </c>
      <c r="D3012" s="10" t="s">
        <v>175</v>
      </c>
      <c r="E3012" s="11">
        <v>4562342690029</v>
      </c>
      <c r="F3012" s="10">
        <v>0</v>
      </c>
      <c r="G3012" s="10">
        <v>0</v>
      </c>
      <c r="H3012" s="10" t="s">
        <v>18</v>
      </c>
      <c r="I3012" s="10" t="s">
        <v>19</v>
      </c>
      <c r="J3012" s="10" t="s">
        <v>329</v>
      </c>
      <c r="K3012" s="10">
        <v>9</v>
      </c>
      <c r="L3012" s="10">
        <v>1</v>
      </c>
      <c r="M3012" s="10">
        <v>0</v>
      </c>
      <c r="N3012" s="10">
        <v>0</v>
      </c>
    </row>
    <row r="3013" spans="1:14" x14ac:dyDescent="0.15">
      <c r="A3013" t="str">
        <f t="shared" si="49"/>
        <v>202003_440_4562342690036</v>
      </c>
      <c r="B3013" s="10">
        <v>202003</v>
      </c>
      <c r="C3013" s="10">
        <v>440</v>
      </c>
      <c r="D3013" s="10" t="s">
        <v>175</v>
      </c>
      <c r="E3013" s="11">
        <v>4562342690036</v>
      </c>
      <c r="F3013" s="10">
        <v>0</v>
      </c>
      <c r="G3013" s="10">
        <v>0</v>
      </c>
      <c r="H3013" s="10" t="s">
        <v>20</v>
      </c>
      <c r="I3013" s="10" t="s">
        <v>19</v>
      </c>
      <c r="J3013" s="10" t="s">
        <v>329</v>
      </c>
      <c r="K3013" s="10">
        <v>8</v>
      </c>
      <c r="L3013" s="10">
        <v>1</v>
      </c>
      <c r="M3013" s="10">
        <v>0</v>
      </c>
      <c r="N3013" s="10">
        <v>0</v>
      </c>
    </row>
    <row r="3014" spans="1:14" x14ac:dyDescent="0.15">
      <c r="A3014" t="str">
        <f t="shared" si="49"/>
        <v>202003_440_4562342690050</v>
      </c>
      <c r="B3014" s="10">
        <v>202003</v>
      </c>
      <c r="C3014" s="10">
        <v>440</v>
      </c>
      <c r="D3014" s="10" t="s">
        <v>175</v>
      </c>
      <c r="E3014" s="11">
        <v>4562342690050</v>
      </c>
      <c r="F3014" s="10">
        <v>0</v>
      </c>
      <c r="G3014" s="10">
        <v>0</v>
      </c>
      <c r="H3014" s="10" t="s">
        <v>22</v>
      </c>
      <c r="I3014" s="10" t="s">
        <v>19</v>
      </c>
      <c r="J3014" s="10" t="s">
        <v>329</v>
      </c>
      <c r="K3014" s="10">
        <v>17</v>
      </c>
      <c r="L3014" s="10">
        <v>1</v>
      </c>
      <c r="M3014" s="10">
        <v>0</v>
      </c>
      <c r="N3014" s="10">
        <v>0</v>
      </c>
    </row>
    <row r="3015" spans="1:14" x14ac:dyDescent="0.15">
      <c r="A3015" t="str">
        <f t="shared" si="49"/>
        <v>202003_440_4562342690043</v>
      </c>
      <c r="B3015" s="10">
        <v>202003</v>
      </c>
      <c r="C3015" s="10">
        <v>440</v>
      </c>
      <c r="D3015" s="10" t="s">
        <v>175</v>
      </c>
      <c r="E3015" s="11">
        <v>4562342690043</v>
      </c>
      <c r="F3015" s="10">
        <v>0</v>
      </c>
      <c r="G3015" s="10">
        <v>0</v>
      </c>
      <c r="H3015" s="10" t="s">
        <v>21</v>
      </c>
      <c r="I3015" s="10" t="s">
        <v>19</v>
      </c>
      <c r="J3015" s="10" t="s">
        <v>329</v>
      </c>
      <c r="K3015" s="10">
        <v>24</v>
      </c>
      <c r="L3015" s="10">
        <v>1</v>
      </c>
      <c r="M3015" s="10">
        <v>0</v>
      </c>
      <c r="N3015" s="10">
        <v>0</v>
      </c>
    </row>
    <row r="3016" spans="1:14" x14ac:dyDescent="0.15">
      <c r="A3016" t="str">
        <f t="shared" si="49"/>
        <v>202003_440_4562342690067</v>
      </c>
      <c r="B3016" s="10">
        <v>202003</v>
      </c>
      <c r="C3016" s="10">
        <v>440</v>
      </c>
      <c r="D3016" s="10" t="s">
        <v>175</v>
      </c>
      <c r="E3016" s="11">
        <v>4562342690067</v>
      </c>
      <c r="F3016" s="10">
        <v>0</v>
      </c>
      <c r="G3016" s="10">
        <v>0</v>
      </c>
      <c r="H3016" s="10" t="s">
        <v>23</v>
      </c>
      <c r="I3016" s="10" t="s">
        <v>19</v>
      </c>
      <c r="J3016" s="10" t="s">
        <v>329</v>
      </c>
      <c r="K3016" s="10">
        <v>49</v>
      </c>
      <c r="L3016" s="10">
        <v>0</v>
      </c>
      <c r="M3016" s="10">
        <v>0</v>
      </c>
      <c r="N3016" s="10">
        <v>0</v>
      </c>
    </row>
    <row r="3017" spans="1:14" x14ac:dyDescent="0.15">
      <c r="A3017" t="str">
        <f t="shared" si="49"/>
        <v>202003_440_4562342690074</v>
      </c>
      <c r="B3017" s="10">
        <v>202003</v>
      </c>
      <c r="C3017" s="10">
        <v>440</v>
      </c>
      <c r="D3017" s="10" t="s">
        <v>175</v>
      </c>
      <c r="E3017" s="11">
        <v>4562342690074</v>
      </c>
      <c r="F3017" s="10">
        <v>0</v>
      </c>
      <c r="G3017" s="10">
        <v>0</v>
      </c>
      <c r="H3017" s="10" t="s">
        <v>24</v>
      </c>
      <c r="I3017" s="10" t="s">
        <v>19</v>
      </c>
      <c r="J3017" s="10" t="s">
        <v>329</v>
      </c>
      <c r="K3017" s="10">
        <v>18</v>
      </c>
      <c r="L3017" s="10">
        <v>2</v>
      </c>
      <c r="M3017" s="10">
        <v>0</v>
      </c>
      <c r="N3017" s="10">
        <v>0</v>
      </c>
    </row>
    <row r="3018" spans="1:14" x14ac:dyDescent="0.15">
      <c r="A3018" t="str">
        <f t="shared" si="49"/>
        <v>202003_440_4562342690081</v>
      </c>
      <c r="B3018" s="10">
        <v>202003</v>
      </c>
      <c r="C3018" s="10">
        <v>440</v>
      </c>
      <c r="D3018" s="10" t="s">
        <v>175</v>
      </c>
      <c r="E3018" s="11">
        <v>4562342690081</v>
      </c>
      <c r="F3018" s="10">
        <v>0</v>
      </c>
      <c r="G3018" s="10">
        <v>0</v>
      </c>
      <c r="H3018" s="10" t="s">
        <v>25</v>
      </c>
      <c r="I3018" s="10" t="s">
        <v>19</v>
      </c>
      <c r="J3018" s="10" t="s">
        <v>329</v>
      </c>
      <c r="K3018" s="10">
        <v>8</v>
      </c>
      <c r="L3018" s="10">
        <v>0</v>
      </c>
      <c r="M3018" s="10">
        <v>0</v>
      </c>
      <c r="N3018" s="10">
        <v>0</v>
      </c>
    </row>
    <row r="3019" spans="1:14" x14ac:dyDescent="0.15">
      <c r="A3019" t="str">
        <f t="shared" si="49"/>
        <v>202003_329_4562342690029</v>
      </c>
      <c r="B3019" s="10">
        <v>202003</v>
      </c>
      <c r="C3019" s="10">
        <v>329</v>
      </c>
      <c r="D3019" s="10" t="s">
        <v>163</v>
      </c>
      <c r="E3019" s="11">
        <v>4562342690029</v>
      </c>
      <c r="F3019" s="10">
        <v>0</v>
      </c>
      <c r="G3019" s="10">
        <v>0</v>
      </c>
      <c r="H3019" s="10" t="s">
        <v>18</v>
      </c>
      <c r="I3019" s="10" t="s">
        <v>19</v>
      </c>
      <c r="J3019" s="10" t="s">
        <v>329</v>
      </c>
      <c r="K3019" s="10">
        <v>3</v>
      </c>
      <c r="L3019" s="10">
        <v>0</v>
      </c>
      <c r="M3019" s="10">
        <v>0</v>
      </c>
      <c r="N3019" s="10">
        <v>0</v>
      </c>
    </row>
    <row r="3020" spans="1:14" x14ac:dyDescent="0.15">
      <c r="A3020" t="str">
        <f t="shared" si="49"/>
        <v>202003_329_4562342690036</v>
      </c>
      <c r="B3020" s="10">
        <v>202003</v>
      </c>
      <c r="C3020" s="10">
        <v>329</v>
      </c>
      <c r="D3020" s="10" t="s">
        <v>163</v>
      </c>
      <c r="E3020" s="11">
        <v>4562342690036</v>
      </c>
      <c r="F3020" s="10">
        <v>0</v>
      </c>
      <c r="G3020" s="10">
        <v>0</v>
      </c>
      <c r="H3020" s="10" t="s">
        <v>20</v>
      </c>
      <c r="I3020" s="10" t="s">
        <v>19</v>
      </c>
      <c r="J3020" s="10" t="s">
        <v>329</v>
      </c>
      <c r="K3020" s="10">
        <v>8</v>
      </c>
      <c r="L3020" s="10">
        <v>1</v>
      </c>
      <c r="M3020" s="10">
        <v>0</v>
      </c>
      <c r="N3020" s="10">
        <v>0</v>
      </c>
    </row>
    <row r="3021" spans="1:14" x14ac:dyDescent="0.15">
      <c r="A3021" t="str">
        <f t="shared" si="49"/>
        <v>202003_329_4562342690050</v>
      </c>
      <c r="B3021" s="10">
        <v>202003</v>
      </c>
      <c r="C3021" s="10">
        <v>329</v>
      </c>
      <c r="D3021" s="10" t="s">
        <v>163</v>
      </c>
      <c r="E3021" s="11">
        <v>4562342690050</v>
      </c>
      <c r="F3021" s="10">
        <v>0</v>
      </c>
      <c r="G3021" s="10">
        <v>0</v>
      </c>
      <c r="H3021" s="10" t="s">
        <v>22</v>
      </c>
      <c r="I3021" s="10" t="s">
        <v>19</v>
      </c>
      <c r="J3021" s="10" t="s">
        <v>329</v>
      </c>
      <c r="K3021" s="10">
        <v>7</v>
      </c>
      <c r="L3021" s="10">
        <v>0</v>
      </c>
      <c r="M3021" s="10">
        <v>0</v>
      </c>
      <c r="N3021" s="10">
        <v>0</v>
      </c>
    </row>
    <row r="3022" spans="1:14" x14ac:dyDescent="0.15">
      <c r="A3022" t="str">
        <f t="shared" si="49"/>
        <v>202003_329_4562342690043</v>
      </c>
      <c r="B3022" s="10">
        <v>202003</v>
      </c>
      <c r="C3022" s="10">
        <v>329</v>
      </c>
      <c r="D3022" s="10" t="s">
        <v>163</v>
      </c>
      <c r="E3022" s="11">
        <v>4562342690043</v>
      </c>
      <c r="F3022" s="10">
        <v>0</v>
      </c>
      <c r="G3022" s="10">
        <v>0</v>
      </c>
      <c r="H3022" s="10" t="s">
        <v>21</v>
      </c>
      <c r="I3022" s="10" t="s">
        <v>19</v>
      </c>
      <c r="J3022" s="10" t="s">
        <v>329</v>
      </c>
      <c r="K3022" s="10">
        <v>18</v>
      </c>
      <c r="L3022" s="10">
        <v>3</v>
      </c>
      <c r="M3022" s="10">
        <v>0</v>
      </c>
      <c r="N3022" s="10">
        <v>0</v>
      </c>
    </row>
    <row r="3023" spans="1:14" x14ac:dyDescent="0.15">
      <c r="A3023" t="str">
        <f t="shared" si="49"/>
        <v>202003_329_4562342690067</v>
      </c>
      <c r="B3023" s="10">
        <v>202003</v>
      </c>
      <c r="C3023" s="10">
        <v>329</v>
      </c>
      <c r="D3023" s="10" t="s">
        <v>163</v>
      </c>
      <c r="E3023" s="11">
        <v>4562342690067</v>
      </c>
      <c r="F3023" s="10">
        <v>0</v>
      </c>
      <c r="G3023" s="10">
        <v>0</v>
      </c>
      <c r="H3023" s="10" t="s">
        <v>23</v>
      </c>
      <c r="I3023" s="10" t="s">
        <v>19</v>
      </c>
      <c r="J3023" s="10" t="s">
        <v>329</v>
      </c>
      <c r="K3023" s="10">
        <v>21</v>
      </c>
      <c r="L3023" s="10">
        <v>3</v>
      </c>
      <c r="M3023" s="10">
        <v>0</v>
      </c>
      <c r="N3023" s="10">
        <v>0</v>
      </c>
    </row>
    <row r="3024" spans="1:14" x14ac:dyDescent="0.15">
      <c r="A3024" t="str">
        <f t="shared" si="49"/>
        <v>202003_329_4562342690074</v>
      </c>
      <c r="B3024" s="10">
        <v>202003</v>
      </c>
      <c r="C3024" s="10">
        <v>329</v>
      </c>
      <c r="D3024" s="10" t="s">
        <v>163</v>
      </c>
      <c r="E3024" s="11">
        <v>4562342690074</v>
      </c>
      <c r="F3024" s="10">
        <v>0</v>
      </c>
      <c r="G3024" s="10">
        <v>0</v>
      </c>
      <c r="H3024" s="10" t="s">
        <v>24</v>
      </c>
      <c r="I3024" s="10" t="s">
        <v>19</v>
      </c>
      <c r="J3024" s="10" t="s">
        <v>329</v>
      </c>
      <c r="K3024" s="10">
        <v>7</v>
      </c>
      <c r="L3024" s="10">
        <v>1</v>
      </c>
      <c r="M3024" s="10">
        <v>0</v>
      </c>
      <c r="N3024" s="10">
        <v>0</v>
      </c>
    </row>
    <row r="3025" spans="1:14" x14ac:dyDescent="0.15">
      <c r="A3025" t="str">
        <f t="shared" si="49"/>
        <v>202003_329_4562342690081</v>
      </c>
      <c r="B3025" s="10">
        <v>202003</v>
      </c>
      <c r="C3025" s="10">
        <v>329</v>
      </c>
      <c r="D3025" s="10" t="s">
        <v>163</v>
      </c>
      <c r="E3025" s="11">
        <v>4562342690081</v>
      </c>
      <c r="F3025" s="10">
        <v>0</v>
      </c>
      <c r="G3025" s="10">
        <v>0</v>
      </c>
      <c r="H3025" s="10" t="s">
        <v>25</v>
      </c>
      <c r="I3025" s="10" t="s">
        <v>19</v>
      </c>
      <c r="J3025" s="10" t="s">
        <v>329</v>
      </c>
      <c r="K3025" s="10">
        <v>7</v>
      </c>
      <c r="L3025" s="10">
        <v>0</v>
      </c>
      <c r="M3025" s="10">
        <v>0</v>
      </c>
      <c r="N3025" s="10">
        <v>0</v>
      </c>
    </row>
    <row r="3026" spans="1:14" x14ac:dyDescent="0.15">
      <c r="A3026" t="str">
        <f t="shared" si="49"/>
        <v>202003_375_4562342690029</v>
      </c>
      <c r="B3026" s="10">
        <v>202003</v>
      </c>
      <c r="C3026" s="10">
        <v>375</v>
      </c>
      <c r="D3026" s="10" t="s">
        <v>169</v>
      </c>
      <c r="E3026" s="11">
        <v>4562342690029</v>
      </c>
      <c r="F3026" s="10">
        <v>0</v>
      </c>
      <c r="G3026" s="10">
        <v>0</v>
      </c>
      <c r="H3026" s="10" t="s">
        <v>18</v>
      </c>
      <c r="I3026" s="10" t="s">
        <v>19</v>
      </c>
      <c r="J3026" s="10" t="s">
        <v>329</v>
      </c>
      <c r="K3026" s="10">
        <v>16</v>
      </c>
      <c r="L3026" s="10">
        <v>0</v>
      </c>
      <c r="M3026" s="10">
        <v>0</v>
      </c>
      <c r="N3026" s="10">
        <v>0</v>
      </c>
    </row>
    <row r="3027" spans="1:14" x14ac:dyDescent="0.15">
      <c r="A3027" t="str">
        <f t="shared" si="49"/>
        <v>202003_375_4562342690036</v>
      </c>
      <c r="B3027" s="10">
        <v>202003</v>
      </c>
      <c r="C3027" s="10">
        <v>375</v>
      </c>
      <c r="D3027" s="10" t="s">
        <v>169</v>
      </c>
      <c r="E3027" s="11">
        <v>4562342690036</v>
      </c>
      <c r="F3027" s="10">
        <v>0</v>
      </c>
      <c r="G3027" s="10">
        <v>0</v>
      </c>
      <c r="H3027" s="10" t="s">
        <v>20</v>
      </c>
      <c r="I3027" s="10" t="s">
        <v>19</v>
      </c>
      <c r="J3027" s="10" t="s">
        <v>329</v>
      </c>
      <c r="K3027" s="10">
        <v>7</v>
      </c>
      <c r="L3027" s="10">
        <v>1</v>
      </c>
      <c r="M3027" s="10">
        <v>0</v>
      </c>
      <c r="N3027" s="10">
        <v>0</v>
      </c>
    </row>
    <row r="3028" spans="1:14" x14ac:dyDescent="0.15">
      <c r="A3028" t="str">
        <f t="shared" si="49"/>
        <v>202003_375_4562342690050</v>
      </c>
      <c r="B3028" s="10">
        <v>202003</v>
      </c>
      <c r="C3028" s="10">
        <v>375</v>
      </c>
      <c r="D3028" s="10" t="s">
        <v>169</v>
      </c>
      <c r="E3028" s="11">
        <v>4562342690050</v>
      </c>
      <c r="F3028" s="10">
        <v>0</v>
      </c>
      <c r="G3028" s="10">
        <v>0</v>
      </c>
      <c r="H3028" s="10" t="s">
        <v>22</v>
      </c>
      <c r="I3028" s="10" t="s">
        <v>19</v>
      </c>
      <c r="J3028" s="10" t="s">
        <v>329</v>
      </c>
      <c r="K3028" s="10">
        <v>4</v>
      </c>
      <c r="L3028" s="10">
        <v>3</v>
      </c>
      <c r="M3028" s="10">
        <v>0</v>
      </c>
      <c r="N3028" s="10">
        <v>0</v>
      </c>
    </row>
    <row r="3029" spans="1:14" x14ac:dyDescent="0.15">
      <c r="A3029" t="str">
        <f t="shared" si="49"/>
        <v>202003_375_4562342690043</v>
      </c>
      <c r="B3029" s="10">
        <v>202003</v>
      </c>
      <c r="C3029" s="10">
        <v>375</v>
      </c>
      <c r="D3029" s="10" t="s">
        <v>169</v>
      </c>
      <c r="E3029" s="11">
        <v>4562342690043</v>
      </c>
      <c r="F3029" s="10">
        <v>0</v>
      </c>
      <c r="G3029" s="10">
        <v>0</v>
      </c>
      <c r="H3029" s="10" t="s">
        <v>21</v>
      </c>
      <c r="I3029" s="10" t="s">
        <v>19</v>
      </c>
      <c r="J3029" s="10" t="s">
        <v>329</v>
      </c>
      <c r="K3029" s="10">
        <v>22</v>
      </c>
      <c r="L3029" s="10">
        <v>1</v>
      </c>
      <c r="M3029" s="10">
        <v>0</v>
      </c>
      <c r="N3029" s="10">
        <v>0</v>
      </c>
    </row>
    <row r="3030" spans="1:14" x14ac:dyDescent="0.15">
      <c r="A3030" t="str">
        <f t="shared" si="49"/>
        <v>202003_375_4562342690067</v>
      </c>
      <c r="B3030" s="10">
        <v>202003</v>
      </c>
      <c r="C3030" s="10">
        <v>375</v>
      </c>
      <c r="D3030" s="10" t="s">
        <v>169</v>
      </c>
      <c r="E3030" s="11">
        <v>4562342690067</v>
      </c>
      <c r="F3030" s="10">
        <v>0</v>
      </c>
      <c r="G3030" s="10">
        <v>0</v>
      </c>
      <c r="H3030" s="10" t="s">
        <v>23</v>
      </c>
      <c r="I3030" s="10" t="s">
        <v>19</v>
      </c>
      <c r="J3030" s="10" t="s">
        <v>329</v>
      </c>
      <c r="K3030" s="10">
        <v>35</v>
      </c>
      <c r="L3030" s="10">
        <v>2</v>
      </c>
      <c r="M3030" s="10">
        <v>0</v>
      </c>
      <c r="N3030" s="10">
        <v>0</v>
      </c>
    </row>
    <row r="3031" spans="1:14" x14ac:dyDescent="0.15">
      <c r="A3031" t="str">
        <f t="shared" si="49"/>
        <v>202003_375_4562342690074</v>
      </c>
      <c r="B3031" s="10">
        <v>202003</v>
      </c>
      <c r="C3031" s="10">
        <v>375</v>
      </c>
      <c r="D3031" s="10" t="s">
        <v>169</v>
      </c>
      <c r="E3031" s="11">
        <v>4562342690074</v>
      </c>
      <c r="F3031" s="10">
        <v>0</v>
      </c>
      <c r="G3031" s="10">
        <v>0</v>
      </c>
      <c r="H3031" s="10" t="s">
        <v>24</v>
      </c>
      <c r="I3031" s="10" t="s">
        <v>19</v>
      </c>
      <c r="J3031" s="10" t="s">
        <v>329</v>
      </c>
      <c r="K3031" s="10">
        <v>11</v>
      </c>
      <c r="L3031" s="10">
        <v>4</v>
      </c>
      <c r="M3031" s="10">
        <v>0</v>
      </c>
      <c r="N3031" s="10">
        <v>0</v>
      </c>
    </row>
    <row r="3032" spans="1:14" x14ac:dyDescent="0.15">
      <c r="A3032" t="str">
        <f t="shared" si="49"/>
        <v>202003_375_4562342690081</v>
      </c>
      <c r="B3032" s="10">
        <v>202003</v>
      </c>
      <c r="C3032" s="10">
        <v>375</v>
      </c>
      <c r="D3032" s="10" t="s">
        <v>169</v>
      </c>
      <c r="E3032" s="11">
        <v>4562342690081</v>
      </c>
      <c r="F3032" s="10">
        <v>0</v>
      </c>
      <c r="G3032" s="10">
        <v>0</v>
      </c>
      <c r="H3032" s="10" t="s">
        <v>25</v>
      </c>
      <c r="I3032" s="10" t="s">
        <v>19</v>
      </c>
      <c r="J3032" s="10" t="s">
        <v>329</v>
      </c>
      <c r="K3032" s="10">
        <v>10</v>
      </c>
      <c r="L3032" s="10">
        <v>1</v>
      </c>
      <c r="M3032" s="10">
        <v>0</v>
      </c>
      <c r="N3032" s="10">
        <v>0</v>
      </c>
    </row>
    <row r="3033" spans="1:14" x14ac:dyDescent="0.15">
      <c r="A3033" t="str">
        <f t="shared" ref="A3033:A3096" si="50">B3033&amp;"_"&amp;C3033&amp;"_"&amp;E3033</f>
        <v>202003_377_4562342690029</v>
      </c>
      <c r="B3033" s="10">
        <v>202003</v>
      </c>
      <c r="C3033" s="10">
        <v>377</v>
      </c>
      <c r="D3033" s="10" t="s">
        <v>170</v>
      </c>
      <c r="E3033" s="11">
        <v>4562342690029</v>
      </c>
      <c r="F3033" s="10">
        <v>0</v>
      </c>
      <c r="G3033" s="10">
        <v>0</v>
      </c>
      <c r="H3033" s="10" t="s">
        <v>18</v>
      </c>
      <c r="I3033" s="10" t="s">
        <v>19</v>
      </c>
      <c r="J3033" s="10" t="s">
        <v>329</v>
      </c>
      <c r="K3033" s="10">
        <v>4</v>
      </c>
      <c r="L3033" s="10">
        <v>6</v>
      </c>
      <c r="M3033" s="10">
        <v>0</v>
      </c>
      <c r="N3033" s="10">
        <v>0</v>
      </c>
    </row>
    <row r="3034" spans="1:14" x14ac:dyDescent="0.15">
      <c r="A3034" t="str">
        <f t="shared" si="50"/>
        <v>202003_377_4562342690036</v>
      </c>
      <c r="B3034" s="10">
        <v>202003</v>
      </c>
      <c r="C3034" s="10">
        <v>377</v>
      </c>
      <c r="D3034" s="10" t="s">
        <v>170</v>
      </c>
      <c r="E3034" s="11">
        <v>4562342690036</v>
      </c>
      <c r="F3034" s="10">
        <v>0</v>
      </c>
      <c r="G3034" s="10">
        <v>0</v>
      </c>
      <c r="H3034" s="10" t="s">
        <v>20</v>
      </c>
      <c r="I3034" s="10" t="s">
        <v>19</v>
      </c>
      <c r="J3034" s="10" t="s">
        <v>329</v>
      </c>
      <c r="K3034" s="10">
        <v>7</v>
      </c>
      <c r="L3034" s="10">
        <v>1</v>
      </c>
      <c r="M3034" s="10">
        <v>0</v>
      </c>
      <c r="N3034" s="10">
        <v>0</v>
      </c>
    </row>
    <row r="3035" spans="1:14" x14ac:dyDescent="0.15">
      <c r="A3035" t="str">
        <f t="shared" si="50"/>
        <v>202003_377_4562342690050</v>
      </c>
      <c r="B3035" s="10">
        <v>202003</v>
      </c>
      <c r="C3035" s="10">
        <v>377</v>
      </c>
      <c r="D3035" s="10" t="s">
        <v>170</v>
      </c>
      <c r="E3035" s="11">
        <v>4562342690050</v>
      </c>
      <c r="F3035" s="10">
        <v>0</v>
      </c>
      <c r="G3035" s="10">
        <v>0</v>
      </c>
      <c r="H3035" s="10" t="s">
        <v>22</v>
      </c>
      <c r="I3035" s="10" t="s">
        <v>19</v>
      </c>
      <c r="J3035" s="10" t="s">
        <v>329</v>
      </c>
      <c r="K3035" s="10">
        <v>12</v>
      </c>
      <c r="L3035" s="10">
        <v>1</v>
      </c>
      <c r="M3035" s="10">
        <v>0</v>
      </c>
      <c r="N3035" s="10">
        <v>0</v>
      </c>
    </row>
    <row r="3036" spans="1:14" x14ac:dyDescent="0.15">
      <c r="A3036" t="str">
        <f t="shared" si="50"/>
        <v>202003_377_4562342690043</v>
      </c>
      <c r="B3036" s="10">
        <v>202003</v>
      </c>
      <c r="C3036" s="10">
        <v>377</v>
      </c>
      <c r="D3036" s="10" t="s">
        <v>170</v>
      </c>
      <c r="E3036" s="11">
        <v>4562342690043</v>
      </c>
      <c r="F3036" s="10">
        <v>0</v>
      </c>
      <c r="G3036" s="10">
        <v>0</v>
      </c>
      <c r="H3036" s="10" t="s">
        <v>21</v>
      </c>
      <c r="I3036" s="10" t="s">
        <v>19</v>
      </c>
      <c r="J3036" s="10" t="s">
        <v>329</v>
      </c>
      <c r="K3036" s="10">
        <v>6</v>
      </c>
      <c r="L3036" s="10">
        <v>4</v>
      </c>
      <c r="M3036" s="10">
        <v>0</v>
      </c>
      <c r="N3036" s="10">
        <v>0</v>
      </c>
    </row>
    <row r="3037" spans="1:14" x14ac:dyDescent="0.15">
      <c r="A3037" t="str">
        <f t="shared" si="50"/>
        <v>202003_377_4562342690067</v>
      </c>
      <c r="B3037" s="10">
        <v>202003</v>
      </c>
      <c r="C3037" s="10">
        <v>377</v>
      </c>
      <c r="D3037" s="10" t="s">
        <v>170</v>
      </c>
      <c r="E3037" s="11">
        <v>4562342690067</v>
      </c>
      <c r="F3037" s="10">
        <v>0</v>
      </c>
      <c r="G3037" s="10">
        <v>0</v>
      </c>
      <c r="H3037" s="10" t="s">
        <v>23</v>
      </c>
      <c r="I3037" s="10" t="s">
        <v>19</v>
      </c>
      <c r="J3037" s="10" t="s">
        <v>329</v>
      </c>
      <c r="K3037" s="10">
        <v>24</v>
      </c>
      <c r="L3037" s="10">
        <v>8</v>
      </c>
      <c r="M3037" s="10">
        <v>0</v>
      </c>
      <c r="N3037" s="10">
        <v>0</v>
      </c>
    </row>
    <row r="3038" spans="1:14" x14ac:dyDescent="0.15">
      <c r="A3038" t="str">
        <f t="shared" si="50"/>
        <v>202003_377_4562342690074</v>
      </c>
      <c r="B3038" s="10">
        <v>202003</v>
      </c>
      <c r="C3038" s="10">
        <v>377</v>
      </c>
      <c r="D3038" s="10" t="s">
        <v>170</v>
      </c>
      <c r="E3038" s="11">
        <v>4562342690074</v>
      </c>
      <c r="F3038" s="10">
        <v>0</v>
      </c>
      <c r="G3038" s="10">
        <v>0</v>
      </c>
      <c r="H3038" s="10" t="s">
        <v>24</v>
      </c>
      <c r="I3038" s="10" t="s">
        <v>19</v>
      </c>
      <c r="J3038" s="10" t="s">
        <v>329</v>
      </c>
      <c r="K3038" s="10">
        <v>13</v>
      </c>
      <c r="L3038" s="10">
        <v>3</v>
      </c>
      <c r="M3038" s="10">
        <v>0</v>
      </c>
      <c r="N3038" s="10">
        <v>0</v>
      </c>
    </row>
    <row r="3039" spans="1:14" x14ac:dyDescent="0.15">
      <c r="A3039" t="str">
        <f t="shared" si="50"/>
        <v>202003_377_4562342690081</v>
      </c>
      <c r="B3039" s="10">
        <v>202003</v>
      </c>
      <c r="C3039" s="10">
        <v>377</v>
      </c>
      <c r="D3039" s="10" t="s">
        <v>170</v>
      </c>
      <c r="E3039" s="11">
        <v>4562342690081</v>
      </c>
      <c r="F3039" s="10">
        <v>0</v>
      </c>
      <c r="G3039" s="10">
        <v>0</v>
      </c>
      <c r="H3039" s="10" t="s">
        <v>25</v>
      </c>
      <c r="I3039" s="10" t="s">
        <v>19</v>
      </c>
      <c r="J3039" s="10" t="s">
        <v>329</v>
      </c>
      <c r="K3039" s="10">
        <v>12</v>
      </c>
      <c r="L3039" s="10">
        <v>1</v>
      </c>
      <c r="M3039" s="10">
        <v>0</v>
      </c>
      <c r="N3039" s="10">
        <v>0</v>
      </c>
    </row>
    <row r="3040" spans="1:14" x14ac:dyDescent="0.15">
      <c r="A3040" t="str">
        <f t="shared" si="50"/>
        <v>202003_40_4562342690029</v>
      </c>
      <c r="B3040" s="10">
        <v>202003</v>
      </c>
      <c r="C3040" s="10">
        <v>40</v>
      </c>
      <c r="D3040" s="10" t="s">
        <v>139</v>
      </c>
      <c r="E3040" s="11">
        <v>4562342690029</v>
      </c>
      <c r="F3040" s="10">
        <v>0</v>
      </c>
      <c r="G3040" s="10">
        <v>0</v>
      </c>
      <c r="H3040" s="10" t="s">
        <v>18</v>
      </c>
      <c r="I3040" s="10" t="s">
        <v>19</v>
      </c>
      <c r="J3040" s="10" t="s">
        <v>329</v>
      </c>
      <c r="K3040" s="10">
        <v>17</v>
      </c>
      <c r="L3040" s="10">
        <v>1</v>
      </c>
      <c r="M3040" s="10">
        <v>0</v>
      </c>
      <c r="N3040" s="10">
        <v>0</v>
      </c>
    </row>
    <row r="3041" spans="1:14" x14ac:dyDescent="0.15">
      <c r="A3041" t="str">
        <f t="shared" si="50"/>
        <v>202003_40_4562342690036</v>
      </c>
      <c r="B3041" s="10">
        <v>202003</v>
      </c>
      <c r="C3041" s="10">
        <v>40</v>
      </c>
      <c r="D3041" s="10" t="s">
        <v>139</v>
      </c>
      <c r="E3041" s="11">
        <v>4562342690036</v>
      </c>
      <c r="F3041" s="10">
        <v>0</v>
      </c>
      <c r="G3041" s="10">
        <v>0</v>
      </c>
      <c r="H3041" s="10" t="s">
        <v>20</v>
      </c>
      <c r="I3041" s="10" t="s">
        <v>19</v>
      </c>
      <c r="J3041" s="10" t="s">
        <v>329</v>
      </c>
      <c r="K3041" s="10">
        <v>3</v>
      </c>
      <c r="L3041" s="10">
        <v>2</v>
      </c>
      <c r="M3041" s="10">
        <v>0</v>
      </c>
      <c r="N3041" s="10">
        <v>0</v>
      </c>
    </row>
    <row r="3042" spans="1:14" x14ac:dyDescent="0.15">
      <c r="A3042" t="str">
        <f t="shared" si="50"/>
        <v>202003_40_4562342690050</v>
      </c>
      <c r="B3042" s="10">
        <v>202003</v>
      </c>
      <c r="C3042" s="10">
        <v>40</v>
      </c>
      <c r="D3042" s="10" t="s">
        <v>139</v>
      </c>
      <c r="E3042" s="11">
        <v>4562342690050</v>
      </c>
      <c r="F3042" s="10">
        <v>0</v>
      </c>
      <c r="G3042" s="10">
        <v>0</v>
      </c>
      <c r="H3042" s="10" t="s">
        <v>22</v>
      </c>
      <c r="I3042" s="10" t="s">
        <v>19</v>
      </c>
      <c r="J3042" s="10" t="s">
        <v>329</v>
      </c>
      <c r="K3042" s="10">
        <v>8</v>
      </c>
      <c r="L3042" s="10">
        <v>0</v>
      </c>
      <c r="M3042" s="10">
        <v>0</v>
      </c>
      <c r="N3042" s="10">
        <v>0</v>
      </c>
    </row>
    <row r="3043" spans="1:14" x14ac:dyDescent="0.15">
      <c r="A3043" t="str">
        <f t="shared" si="50"/>
        <v>202003_40_4562342690043</v>
      </c>
      <c r="B3043" s="10">
        <v>202003</v>
      </c>
      <c r="C3043" s="10">
        <v>40</v>
      </c>
      <c r="D3043" s="10" t="s">
        <v>139</v>
      </c>
      <c r="E3043" s="11">
        <v>4562342690043</v>
      </c>
      <c r="F3043" s="10">
        <v>0</v>
      </c>
      <c r="G3043" s="10">
        <v>0</v>
      </c>
      <c r="H3043" s="10" t="s">
        <v>21</v>
      </c>
      <c r="I3043" s="10" t="s">
        <v>19</v>
      </c>
      <c r="J3043" s="10" t="s">
        <v>329</v>
      </c>
      <c r="K3043" s="10">
        <v>14</v>
      </c>
      <c r="L3043" s="10">
        <v>0</v>
      </c>
      <c r="M3043" s="10">
        <v>0</v>
      </c>
      <c r="N3043" s="10">
        <v>0</v>
      </c>
    </row>
    <row r="3044" spans="1:14" x14ac:dyDescent="0.15">
      <c r="A3044" t="str">
        <f t="shared" si="50"/>
        <v>202003_40_4562342690067</v>
      </c>
      <c r="B3044" s="10">
        <v>202003</v>
      </c>
      <c r="C3044" s="10">
        <v>40</v>
      </c>
      <c r="D3044" s="10" t="s">
        <v>139</v>
      </c>
      <c r="E3044" s="11">
        <v>4562342690067</v>
      </c>
      <c r="F3044" s="10">
        <v>0</v>
      </c>
      <c r="G3044" s="10">
        <v>0</v>
      </c>
      <c r="H3044" s="10" t="s">
        <v>23</v>
      </c>
      <c r="I3044" s="10" t="s">
        <v>19</v>
      </c>
      <c r="J3044" s="10" t="s">
        <v>329</v>
      </c>
      <c r="K3044" s="10">
        <v>29</v>
      </c>
      <c r="L3044" s="10">
        <v>0</v>
      </c>
      <c r="M3044" s="10">
        <v>0</v>
      </c>
      <c r="N3044" s="10">
        <v>0</v>
      </c>
    </row>
    <row r="3045" spans="1:14" x14ac:dyDescent="0.15">
      <c r="A3045" t="str">
        <f t="shared" si="50"/>
        <v>202003_40_4562342690074</v>
      </c>
      <c r="B3045" s="10">
        <v>202003</v>
      </c>
      <c r="C3045" s="10">
        <v>40</v>
      </c>
      <c r="D3045" s="10" t="s">
        <v>139</v>
      </c>
      <c r="E3045" s="11">
        <v>4562342690074</v>
      </c>
      <c r="F3045" s="10">
        <v>0</v>
      </c>
      <c r="G3045" s="10">
        <v>0</v>
      </c>
      <c r="H3045" s="10" t="s">
        <v>24</v>
      </c>
      <c r="I3045" s="10" t="s">
        <v>19</v>
      </c>
      <c r="J3045" s="10" t="s">
        <v>329</v>
      </c>
      <c r="K3045" s="10">
        <v>12</v>
      </c>
      <c r="L3045" s="10">
        <v>0</v>
      </c>
      <c r="M3045" s="10">
        <v>0</v>
      </c>
      <c r="N3045" s="10">
        <v>0</v>
      </c>
    </row>
    <row r="3046" spans="1:14" x14ac:dyDescent="0.15">
      <c r="A3046" t="str">
        <f t="shared" si="50"/>
        <v>202003_40_4562342690081</v>
      </c>
      <c r="B3046" s="10">
        <v>202003</v>
      </c>
      <c r="C3046" s="10">
        <v>40</v>
      </c>
      <c r="D3046" s="10" t="s">
        <v>139</v>
      </c>
      <c r="E3046" s="11">
        <v>4562342690081</v>
      </c>
      <c r="F3046" s="10">
        <v>0</v>
      </c>
      <c r="G3046" s="10">
        <v>0</v>
      </c>
      <c r="H3046" s="10" t="s">
        <v>25</v>
      </c>
      <c r="I3046" s="10" t="s">
        <v>19</v>
      </c>
      <c r="J3046" s="10" t="s">
        <v>329</v>
      </c>
      <c r="K3046" s="10">
        <v>5</v>
      </c>
      <c r="L3046" s="10">
        <v>0</v>
      </c>
      <c r="M3046" s="10">
        <v>0</v>
      </c>
      <c r="N3046" s="10">
        <v>0</v>
      </c>
    </row>
    <row r="3047" spans="1:14" x14ac:dyDescent="0.15">
      <c r="A3047" t="str">
        <f t="shared" si="50"/>
        <v>202003_68_4562342690029</v>
      </c>
      <c r="B3047" s="10">
        <v>202003</v>
      </c>
      <c r="C3047" s="10">
        <v>68</v>
      </c>
      <c r="D3047" s="10" t="s">
        <v>141</v>
      </c>
      <c r="E3047" s="11">
        <v>4562342690029</v>
      </c>
      <c r="F3047" s="10">
        <v>0</v>
      </c>
      <c r="G3047" s="10">
        <v>0</v>
      </c>
      <c r="H3047" s="10" t="s">
        <v>18</v>
      </c>
      <c r="I3047" s="10" t="s">
        <v>19</v>
      </c>
      <c r="J3047" s="10" t="s">
        <v>329</v>
      </c>
      <c r="K3047" s="10">
        <v>22</v>
      </c>
      <c r="L3047" s="10">
        <v>0</v>
      </c>
      <c r="M3047" s="10">
        <v>0</v>
      </c>
      <c r="N3047" s="10">
        <v>0</v>
      </c>
    </row>
    <row r="3048" spans="1:14" x14ac:dyDescent="0.15">
      <c r="A3048" t="str">
        <f t="shared" si="50"/>
        <v>202003_68_4562342690036</v>
      </c>
      <c r="B3048" s="10">
        <v>202003</v>
      </c>
      <c r="C3048" s="10">
        <v>68</v>
      </c>
      <c r="D3048" s="10" t="s">
        <v>141</v>
      </c>
      <c r="E3048" s="11">
        <v>4562342690036</v>
      </c>
      <c r="F3048" s="10">
        <v>0</v>
      </c>
      <c r="G3048" s="10">
        <v>0</v>
      </c>
      <c r="H3048" s="10" t="s">
        <v>20</v>
      </c>
      <c r="I3048" s="10" t="s">
        <v>19</v>
      </c>
      <c r="J3048" s="10" t="s">
        <v>329</v>
      </c>
      <c r="K3048" s="10">
        <v>13</v>
      </c>
      <c r="L3048" s="10">
        <v>0</v>
      </c>
      <c r="M3048" s="10">
        <v>0</v>
      </c>
      <c r="N3048" s="10">
        <v>0</v>
      </c>
    </row>
    <row r="3049" spans="1:14" x14ac:dyDescent="0.15">
      <c r="A3049" t="str">
        <f t="shared" si="50"/>
        <v>202003_68_4562342690050</v>
      </c>
      <c r="B3049" s="10">
        <v>202003</v>
      </c>
      <c r="C3049" s="10">
        <v>68</v>
      </c>
      <c r="D3049" s="10" t="s">
        <v>141</v>
      </c>
      <c r="E3049" s="11">
        <v>4562342690050</v>
      </c>
      <c r="F3049" s="10">
        <v>0</v>
      </c>
      <c r="G3049" s="10">
        <v>0</v>
      </c>
      <c r="H3049" s="10" t="s">
        <v>22</v>
      </c>
      <c r="I3049" s="10" t="s">
        <v>19</v>
      </c>
      <c r="J3049" s="10" t="s">
        <v>329</v>
      </c>
      <c r="K3049" s="10">
        <v>5</v>
      </c>
      <c r="L3049" s="10">
        <v>1</v>
      </c>
      <c r="M3049" s="10">
        <v>0</v>
      </c>
      <c r="N3049" s="10">
        <v>0</v>
      </c>
    </row>
    <row r="3050" spans="1:14" x14ac:dyDescent="0.15">
      <c r="A3050" t="str">
        <f t="shared" si="50"/>
        <v>202003_68_4562342690043</v>
      </c>
      <c r="B3050" s="10">
        <v>202003</v>
      </c>
      <c r="C3050" s="10">
        <v>68</v>
      </c>
      <c r="D3050" s="10" t="s">
        <v>141</v>
      </c>
      <c r="E3050" s="11">
        <v>4562342690043</v>
      </c>
      <c r="F3050" s="10">
        <v>0</v>
      </c>
      <c r="G3050" s="10">
        <v>0</v>
      </c>
      <c r="H3050" s="10" t="s">
        <v>21</v>
      </c>
      <c r="I3050" s="10" t="s">
        <v>19</v>
      </c>
      <c r="J3050" s="10" t="s">
        <v>329</v>
      </c>
      <c r="K3050" s="10">
        <v>24</v>
      </c>
      <c r="L3050" s="10">
        <v>3</v>
      </c>
      <c r="M3050" s="10">
        <v>0</v>
      </c>
      <c r="N3050" s="10">
        <v>0</v>
      </c>
    </row>
    <row r="3051" spans="1:14" x14ac:dyDescent="0.15">
      <c r="A3051" t="str">
        <f t="shared" si="50"/>
        <v>202003_68_4562342690067</v>
      </c>
      <c r="B3051" s="10">
        <v>202003</v>
      </c>
      <c r="C3051" s="10">
        <v>68</v>
      </c>
      <c r="D3051" s="10" t="s">
        <v>141</v>
      </c>
      <c r="E3051" s="11">
        <v>4562342690067</v>
      </c>
      <c r="F3051" s="10">
        <v>0</v>
      </c>
      <c r="G3051" s="10">
        <v>0</v>
      </c>
      <c r="H3051" s="10" t="s">
        <v>23</v>
      </c>
      <c r="I3051" s="10" t="s">
        <v>19</v>
      </c>
      <c r="J3051" s="10" t="s">
        <v>329</v>
      </c>
      <c r="K3051" s="10">
        <v>34</v>
      </c>
      <c r="L3051" s="10">
        <v>5</v>
      </c>
      <c r="M3051" s="10">
        <v>0</v>
      </c>
      <c r="N3051" s="10">
        <v>0</v>
      </c>
    </row>
    <row r="3052" spans="1:14" x14ac:dyDescent="0.15">
      <c r="A3052" t="str">
        <f t="shared" si="50"/>
        <v>202003_68_4562342690074</v>
      </c>
      <c r="B3052" s="10">
        <v>202003</v>
      </c>
      <c r="C3052" s="10">
        <v>68</v>
      </c>
      <c r="D3052" s="10" t="s">
        <v>141</v>
      </c>
      <c r="E3052" s="11">
        <v>4562342690074</v>
      </c>
      <c r="F3052" s="10">
        <v>0</v>
      </c>
      <c r="G3052" s="10">
        <v>0</v>
      </c>
      <c r="H3052" s="10" t="s">
        <v>24</v>
      </c>
      <c r="I3052" s="10" t="s">
        <v>19</v>
      </c>
      <c r="J3052" s="10" t="s">
        <v>329</v>
      </c>
      <c r="K3052" s="10">
        <v>28</v>
      </c>
      <c r="L3052" s="10">
        <v>1</v>
      </c>
      <c r="M3052" s="10">
        <v>0</v>
      </c>
      <c r="N3052" s="10">
        <v>0</v>
      </c>
    </row>
    <row r="3053" spans="1:14" x14ac:dyDescent="0.15">
      <c r="A3053" t="str">
        <f t="shared" si="50"/>
        <v>202003_68_4562342690081</v>
      </c>
      <c r="B3053" s="10">
        <v>202003</v>
      </c>
      <c r="C3053" s="10">
        <v>68</v>
      </c>
      <c r="D3053" s="10" t="s">
        <v>141</v>
      </c>
      <c r="E3053" s="11">
        <v>4562342690081</v>
      </c>
      <c r="F3053" s="10">
        <v>0</v>
      </c>
      <c r="G3053" s="10">
        <v>0</v>
      </c>
      <c r="H3053" s="10" t="s">
        <v>25</v>
      </c>
      <c r="I3053" s="10" t="s">
        <v>19</v>
      </c>
      <c r="J3053" s="10" t="s">
        <v>329</v>
      </c>
      <c r="K3053" s="10">
        <v>10</v>
      </c>
      <c r="L3053" s="10">
        <v>0</v>
      </c>
      <c r="M3053" s="10">
        <v>0</v>
      </c>
      <c r="N3053" s="10">
        <v>0</v>
      </c>
    </row>
    <row r="3054" spans="1:14" x14ac:dyDescent="0.15">
      <c r="A3054" t="str">
        <f t="shared" si="50"/>
        <v>202003_72_4562342690029</v>
      </c>
      <c r="B3054" s="10">
        <v>202003</v>
      </c>
      <c r="C3054" s="10">
        <v>72</v>
      </c>
      <c r="D3054" s="10" t="s">
        <v>142</v>
      </c>
      <c r="E3054" s="11">
        <v>4562342690029</v>
      </c>
      <c r="F3054" s="10">
        <v>0</v>
      </c>
      <c r="G3054" s="10">
        <v>0</v>
      </c>
      <c r="H3054" s="10" t="s">
        <v>18</v>
      </c>
      <c r="I3054" s="10" t="s">
        <v>19</v>
      </c>
      <c r="J3054" s="10" t="s">
        <v>329</v>
      </c>
      <c r="K3054" s="10">
        <v>26</v>
      </c>
      <c r="L3054" s="10">
        <v>1</v>
      </c>
      <c r="M3054" s="10">
        <v>0</v>
      </c>
      <c r="N3054" s="10">
        <v>0</v>
      </c>
    </row>
    <row r="3055" spans="1:14" x14ac:dyDescent="0.15">
      <c r="A3055" t="str">
        <f t="shared" si="50"/>
        <v>202003_72_4562342690036</v>
      </c>
      <c r="B3055" s="10">
        <v>202003</v>
      </c>
      <c r="C3055" s="10">
        <v>72</v>
      </c>
      <c r="D3055" s="10" t="s">
        <v>142</v>
      </c>
      <c r="E3055" s="11">
        <v>4562342690036</v>
      </c>
      <c r="F3055" s="10">
        <v>0</v>
      </c>
      <c r="G3055" s="10">
        <v>0</v>
      </c>
      <c r="H3055" s="10" t="s">
        <v>20</v>
      </c>
      <c r="I3055" s="10" t="s">
        <v>19</v>
      </c>
      <c r="J3055" s="10" t="s">
        <v>329</v>
      </c>
      <c r="K3055" s="10">
        <v>13</v>
      </c>
      <c r="L3055" s="10">
        <v>0</v>
      </c>
      <c r="M3055" s="10">
        <v>0</v>
      </c>
      <c r="N3055" s="10">
        <v>0</v>
      </c>
    </row>
    <row r="3056" spans="1:14" x14ac:dyDescent="0.15">
      <c r="A3056" t="str">
        <f t="shared" si="50"/>
        <v>202003_72_4562342690050</v>
      </c>
      <c r="B3056" s="10">
        <v>202003</v>
      </c>
      <c r="C3056" s="10">
        <v>72</v>
      </c>
      <c r="D3056" s="10" t="s">
        <v>142</v>
      </c>
      <c r="E3056" s="11">
        <v>4562342690050</v>
      </c>
      <c r="F3056" s="10">
        <v>0</v>
      </c>
      <c r="G3056" s="10">
        <v>0</v>
      </c>
      <c r="H3056" s="10" t="s">
        <v>22</v>
      </c>
      <c r="I3056" s="10" t="s">
        <v>19</v>
      </c>
      <c r="J3056" s="10" t="s">
        <v>329</v>
      </c>
      <c r="K3056" s="10">
        <v>18</v>
      </c>
      <c r="L3056" s="10">
        <v>0</v>
      </c>
      <c r="M3056" s="10">
        <v>0</v>
      </c>
      <c r="N3056" s="10">
        <v>0</v>
      </c>
    </row>
    <row r="3057" spans="1:14" x14ac:dyDescent="0.15">
      <c r="A3057" t="str">
        <f t="shared" si="50"/>
        <v>202003_72_4562342690043</v>
      </c>
      <c r="B3057" s="10">
        <v>202003</v>
      </c>
      <c r="C3057" s="10">
        <v>72</v>
      </c>
      <c r="D3057" s="10" t="s">
        <v>142</v>
      </c>
      <c r="E3057" s="11">
        <v>4562342690043</v>
      </c>
      <c r="F3057" s="10">
        <v>0</v>
      </c>
      <c r="G3057" s="10">
        <v>0</v>
      </c>
      <c r="H3057" s="10" t="s">
        <v>21</v>
      </c>
      <c r="I3057" s="10" t="s">
        <v>19</v>
      </c>
      <c r="J3057" s="10" t="s">
        <v>329</v>
      </c>
      <c r="K3057" s="10">
        <v>30</v>
      </c>
      <c r="L3057" s="10">
        <v>0</v>
      </c>
      <c r="M3057" s="10">
        <v>0</v>
      </c>
      <c r="N3057" s="10">
        <v>0</v>
      </c>
    </row>
    <row r="3058" spans="1:14" x14ac:dyDescent="0.15">
      <c r="A3058" t="str">
        <f t="shared" si="50"/>
        <v>202003_72_4562342690067</v>
      </c>
      <c r="B3058" s="10">
        <v>202003</v>
      </c>
      <c r="C3058" s="10">
        <v>72</v>
      </c>
      <c r="D3058" s="10" t="s">
        <v>142</v>
      </c>
      <c r="E3058" s="11">
        <v>4562342690067</v>
      </c>
      <c r="F3058" s="10">
        <v>0</v>
      </c>
      <c r="G3058" s="10">
        <v>0</v>
      </c>
      <c r="H3058" s="10" t="s">
        <v>23</v>
      </c>
      <c r="I3058" s="10" t="s">
        <v>19</v>
      </c>
      <c r="J3058" s="10" t="s">
        <v>329</v>
      </c>
      <c r="K3058" s="10">
        <v>40</v>
      </c>
      <c r="L3058" s="10">
        <v>0</v>
      </c>
      <c r="M3058" s="10">
        <v>0</v>
      </c>
      <c r="N3058" s="10">
        <v>0</v>
      </c>
    </row>
    <row r="3059" spans="1:14" x14ac:dyDescent="0.15">
      <c r="A3059" t="str">
        <f t="shared" si="50"/>
        <v>202003_72_4562342690074</v>
      </c>
      <c r="B3059" s="10">
        <v>202003</v>
      </c>
      <c r="C3059" s="10">
        <v>72</v>
      </c>
      <c r="D3059" s="10" t="s">
        <v>142</v>
      </c>
      <c r="E3059" s="11">
        <v>4562342690074</v>
      </c>
      <c r="F3059" s="10">
        <v>0</v>
      </c>
      <c r="G3059" s="10">
        <v>0</v>
      </c>
      <c r="H3059" s="10" t="s">
        <v>24</v>
      </c>
      <c r="I3059" s="10" t="s">
        <v>19</v>
      </c>
      <c r="J3059" s="10" t="s">
        <v>329</v>
      </c>
      <c r="K3059" s="10">
        <v>36</v>
      </c>
      <c r="L3059" s="10">
        <v>2</v>
      </c>
      <c r="M3059" s="10">
        <v>0</v>
      </c>
      <c r="N3059" s="10">
        <v>0</v>
      </c>
    </row>
    <row r="3060" spans="1:14" x14ac:dyDescent="0.15">
      <c r="A3060" t="str">
        <f t="shared" si="50"/>
        <v>202003_72_4562342690081</v>
      </c>
      <c r="B3060" s="10">
        <v>202003</v>
      </c>
      <c r="C3060" s="10">
        <v>72</v>
      </c>
      <c r="D3060" s="10" t="s">
        <v>142</v>
      </c>
      <c r="E3060" s="11">
        <v>4562342690081</v>
      </c>
      <c r="F3060" s="10">
        <v>0</v>
      </c>
      <c r="G3060" s="10">
        <v>0</v>
      </c>
      <c r="H3060" s="10" t="s">
        <v>25</v>
      </c>
      <c r="I3060" s="10" t="s">
        <v>19</v>
      </c>
      <c r="J3060" s="10" t="s">
        <v>329</v>
      </c>
      <c r="K3060" s="10">
        <v>12</v>
      </c>
      <c r="L3060" s="10">
        <v>1</v>
      </c>
      <c r="M3060" s="10">
        <v>0</v>
      </c>
      <c r="N3060" s="10">
        <v>0</v>
      </c>
    </row>
    <row r="3061" spans="1:14" x14ac:dyDescent="0.15">
      <c r="A3061" t="str">
        <f t="shared" si="50"/>
        <v>202003_456_4562342690029</v>
      </c>
      <c r="B3061" s="10">
        <v>202003</v>
      </c>
      <c r="C3061" s="10">
        <v>456</v>
      </c>
      <c r="D3061" s="10" t="s">
        <v>177</v>
      </c>
      <c r="E3061" s="11">
        <v>4562342690029</v>
      </c>
      <c r="F3061" s="10">
        <v>0</v>
      </c>
      <c r="G3061" s="10">
        <v>0</v>
      </c>
      <c r="H3061" s="10" t="s">
        <v>18</v>
      </c>
      <c r="I3061" s="10" t="s">
        <v>19</v>
      </c>
      <c r="J3061" s="10" t="s">
        <v>329</v>
      </c>
      <c r="K3061" s="10">
        <v>18</v>
      </c>
      <c r="L3061" s="10">
        <v>2</v>
      </c>
      <c r="M3061" s="10">
        <v>0</v>
      </c>
      <c r="N3061" s="10">
        <v>0</v>
      </c>
    </row>
    <row r="3062" spans="1:14" x14ac:dyDescent="0.15">
      <c r="A3062" t="str">
        <f t="shared" si="50"/>
        <v>202003_456_4562342690036</v>
      </c>
      <c r="B3062" s="10">
        <v>202003</v>
      </c>
      <c r="C3062" s="10">
        <v>456</v>
      </c>
      <c r="D3062" s="10" t="s">
        <v>177</v>
      </c>
      <c r="E3062" s="11">
        <v>4562342690036</v>
      </c>
      <c r="F3062" s="10">
        <v>0</v>
      </c>
      <c r="G3062" s="10">
        <v>0</v>
      </c>
      <c r="H3062" s="10" t="s">
        <v>20</v>
      </c>
      <c r="I3062" s="10" t="s">
        <v>19</v>
      </c>
      <c r="J3062" s="10" t="s">
        <v>329</v>
      </c>
      <c r="K3062" s="10">
        <v>7</v>
      </c>
      <c r="L3062" s="10">
        <v>2</v>
      </c>
      <c r="M3062" s="10">
        <v>0</v>
      </c>
      <c r="N3062" s="10">
        <v>0</v>
      </c>
    </row>
    <row r="3063" spans="1:14" x14ac:dyDescent="0.15">
      <c r="A3063" t="str">
        <f t="shared" si="50"/>
        <v>202003_456_4562342690050</v>
      </c>
      <c r="B3063" s="10">
        <v>202003</v>
      </c>
      <c r="C3063" s="10">
        <v>456</v>
      </c>
      <c r="D3063" s="10" t="s">
        <v>177</v>
      </c>
      <c r="E3063" s="11">
        <v>4562342690050</v>
      </c>
      <c r="F3063" s="10">
        <v>0</v>
      </c>
      <c r="G3063" s="10">
        <v>0</v>
      </c>
      <c r="H3063" s="10" t="s">
        <v>22</v>
      </c>
      <c r="I3063" s="10" t="s">
        <v>19</v>
      </c>
      <c r="J3063" s="10" t="s">
        <v>329</v>
      </c>
      <c r="K3063" s="10">
        <v>0</v>
      </c>
      <c r="L3063" s="10">
        <v>0</v>
      </c>
      <c r="M3063" s="10">
        <v>0</v>
      </c>
      <c r="N3063" s="10">
        <v>0</v>
      </c>
    </row>
    <row r="3064" spans="1:14" x14ac:dyDescent="0.15">
      <c r="A3064" t="str">
        <f t="shared" si="50"/>
        <v>202003_456_4562342690043</v>
      </c>
      <c r="B3064" s="10">
        <v>202003</v>
      </c>
      <c r="C3064" s="10">
        <v>456</v>
      </c>
      <c r="D3064" s="10" t="s">
        <v>177</v>
      </c>
      <c r="E3064" s="11">
        <v>4562342690043</v>
      </c>
      <c r="F3064" s="10">
        <v>0</v>
      </c>
      <c r="G3064" s="10">
        <v>0</v>
      </c>
      <c r="H3064" s="10" t="s">
        <v>21</v>
      </c>
      <c r="I3064" s="10" t="s">
        <v>19</v>
      </c>
      <c r="J3064" s="10" t="s">
        <v>329</v>
      </c>
      <c r="K3064" s="10">
        <v>22</v>
      </c>
      <c r="L3064" s="10">
        <v>0</v>
      </c>
      <c r="M3064" s="10">
        <v>0</v>
      </c>
      <c r="N3064" s="10">
        <v>0</v>
      </c>
    </row>
    <row r="3065" spans="1:14" x14ac:dyDescent="0.15">
      <c r="A3065" t="str">
        <f t="shared" si="50"/>
        <v>202003_456_4562342690067</v>
      </c>
      <c r="B3065" s="10">
        <v>202003</v>
      </c>
      <c r="C3065" s="10">
        <v>456</v>
      </c>
      <c r="D3065" s="10" t="s">
        <v>177</v>
      </c>
      <c r="E3065" s="11">
        <v>4562342690067</v>
      </c>
      <c r="F3065" s="10">
        <v>0</v>
      </c>
      <c r="G3065" s="10">
        <v>0</v>
      </c>
      <c r="H3065" s="10" t="s">
        <v>23</v>
      </c>
      <c r="I3065" s="10" t="s">
        <v>19</v>
      </c>
      <c r="J3065" s="10" t="s">
        <v>329</v>
      </c>
      <c r="K3065" s="10">
        <v>28</v>
      </c>
      <c r="L3065" s="10">
        <v>0</v>
      </c>
      <c r="M3065" s="10">
        <v>0</v>
      </c>
      <c r="N3065" s="10">
        <v>0</v>
      </c>
    </row>
    <row r="3066" spans="1:14" x14ac:dyDescent="0.15">
      <c r="A3066" t="str">
        <f t="shared" si="50"/>
        <v>202003_456_4562342690074</v>
      </c>
      <c r="B3066" s="10">
        <v>202003</v>
      </c>
      <c r="C3066" s="10">
        <v>456</v>
      </c>
      <c r="D3066" s="10" t="s">
        <v>177</v>
      </c>
      <c r="E3066" s="11">
        <v>4562342690074</v>
      </c>
      <c r="F3066" s="10">
        <v>0</v>
      </c>
      <c r="G3066" s="10">
        <v>0</v>
      </c>
      <c r="H3066" s="10" t="s">
        <v>24</v>
      </c>
      <c r="I3066" s="10" t="s">
        <v>19</v>
      </c>
      <c r="J3066" s="10" t="s">
        <v>329</v>
      </c>
      <c r="K3066" s="10">
        <v>22</v>
      </c>
      <c r="L3066" s="10">
        <v>2</v>
      </c>
      <c r="M3066" s="10">
        <v>0</v>
      </c>
      <c r="N3066" s="10">
        <v>0</v>
      </c>
    </row>
    <row r="3067" spans="1:14" x14ac:dyDescent="0.15">
      <c r="A3067" t="str">
        <f t="shared" si="50"/>
        <v>202003_456_4562342690081</v>
      </c>
      <c r="B3067" s="10">
        <v>202003</v>
      </c>
      <c r="C3067" s="10">
        <v>456</v>
      </c>
      <c r="D3067" s="10" t="s">
        <v>177</v>
      </c>
      <c r="E3067" s="11">
        <v>4562342690081</v>
      </c>
      <c r="F3067" s="10">
        <v>0</v>
      </c>
      <c r="G3067" s="10">
        <v>0</v>
      </c>
      <c r="H3067" s="10" t="s">
        <v>25</v>
      </c>
      <c r="I3067" s="10" t="s">
        <v>19</v>
      </c>
      <c r="J3067" s="10" t="s">
        <v>329</v>
      </c>
      <c r="K3067" s="10">
        <v>8</v>
      </c>
      <c r="L3067" s="10">
        <v>1</v>
      </c>
      <c r="M3067" s="10">
        <v>0</v>
      </c>
      <c r="N3067" s="10">
        <v>0</v>
      </c>
    </row>
    <row r="3068" spans="1:14" x14ac:dyDescent="0.15">
      <c r="A3068" t="str">
        <f t="shared" si="50"/>
        <v>202003_319_4562342690029</v>
      </c>
      <c r="B3068" s="10">
        <v>202003</v>
      </c>
      <c r="C3068" s="10">
        <v>319</v>
      </c>
      <c r="D3068" s="10" t="s">
        <v>161</v>
      </c>
      <c r="E3068" s="11">
        <v>4562342690029</v>
      </c>
      <c r="F3068" s="10">
        <v>0</v>
      </c>
      <c r="G3068" s="10">
        <v>0</v>
      </c>
      <c r="H3068" s="10" t="s">
        <v>18</v>
      </c>
      <c r="I3068" s="10" t="s">
        <v>19</v>
      </c>
      <c r="J3068" s="10" t="s">
        <v>329</v>
      </c>
      <c r="K3068" s="10">
        <v>28</v>
      </c>
      <c r="L3068" s="10">
        <v>2</v>
      </c>
      <c r="M3068" s="10">
        <v>0</v>
      </c>
      <c r="N3068" s="10">
        <v>0</v>
      </c>
    </row>
    <row r="3069" spans="1:14" x14ac:dyDescent="0.15">
      <c r="A3069" t="str">
        <f t="shared" si="50"/>
        <v>202003_319_4562342690036</v>
      </c>
      <c r="B3069" s="10">
        <v>202003</v>
      </c>
      <c r="C3069" s="10">
        <v>319</v>
      </c>
      <c r="D3069" s="10" t="s">
        <v>161</v>
      </c>
      <c r="E3069" s="11">
        <v>4562342690036</v>
      </c>
      <c r="F3069" s="10">
        <v>0</v>
      </c>
      <c r="G3069" s="10">
        <v>0</v>
      </c>
      <c r="H3069" s="10" t="s">
        <v>20</v>
      </c>
      <c r="I3069" s="10" t="s">
        <v>19</v>
      </c>
      <c r="J3069" s="10" t="s">
        <v>329</v>
      </c>
      <c r="K3069" s="10">
        <v>17</v>
      </c>
      <c r="L3069" s="10">
        <v>1</v>
      </c>
      <c r="M3069" s="10">
        <v>0</v>
      </c>
      <c r="N3069" s="10">
        <v>0</v>
      </c>
    </row>
    <row r="3070" spans="1:14" x14ac:dyDescent="0.15">
      <c r="A3070" t="str">
        <f t="shared" si="50"/>
        <v>202003_319_4562342690050</v>
      </c>
      <c r="B3070" s="10">
        <v>202003</v>
      </c>
      <c r="C3070" s="10">
        <v>319</v>
      </c>
      <c r="D3070" s="10" t="s">
        <v>161</v>
      </c>
      <c r="E3070" s="11">
        <v>4562342690050</v>
      </c>
      <c r="F3070" s="10">
        <v>0</v>
      </c>
      <c r="G3070" s="10">
        <v>0</v>
      </c>
      <c r="H3070" s="10" t="s">
        <v>22</v>
      </c>
      <c r="I3070" s="10" t="s">
        <v>19</v>
      </c>
      <c r="J3070" s="10" t="s">
        <v>329</v>
      </c>
      <c r="K3070" s="10">
        <v>6</v>
      </c>
      <c r="L3070" s="10">
        <v>3</v>
      </c>
      <c r="M3070" s="10">
        <v>0</v>
      </c>
      <c r="N3070" s="10">
        <v>0</v>
      </c>
    </row>
    <row r="3071" spans="1:14" x14ac:dyDescent="0.15">
      <c r="A3071" t="str">
        <f t="shared" si="50"/>
        <v>202003_319_4562342690043</v>
      </c>
      <c r="B3071" s="10">
        <v>202003</v>
      </c>
      <c r="C3071" s="10">
        <v>319</v>
      </c>
      <c r="D3071" s="10" t="s">
        <v>161</v>
      </c>
      <c r="E3071" s="11">
        <v>4562342690043</v>
      </c>
      <c r="F3071" s="10">
        <v>0</v>
      </c>
      <c r="G3071" s="10">
        <v>0</v>
      </c>
      <c r="H3071" s="10" t="s">
        <v>21</v>
      </c>
      <c r="I3071" s="10" t="s">
        <v>19</v>
      </c>
      <c r="J3071" s="10" t="s">
        <v>329</v>
      </c>
      <c r="K3071" s="10">
        <v>26</v>
      </c>
      <c r="L3071" s="10">
        <v>8</v>
      </c>
      <c r="M3071" s="10">
        <v>0</v>
      </c>
      <c r="N3071" s="10">
        <v>0</v>
      </c>
    </row>
    <row r="3072" spans="1:14" x14ac:dyDescent="0.15">
      <c r="A3072" t="str">
        <f t="shared" si="50"/>
        <v>202003_319_4562342690067</v>
      </c>
      <c r="B3072" s="10">
        <v>202003</v>
      </c>
      <c r="C3072" s="10">
        <v>319</v>
      </c>
      <c r="D3072" s="10" t="s">
        <v>161</v>
      </c>
      <c r="E3072" s="11">
        <v>4562342690067</v>
      </c>
      <c r="F3072" s="10">
        <v>0</v>
      </c>
      <c r="G3072" s="10">
        <v>0</v>
      </c>
      <c r="H3072" s="10" t="s">
        <v>23</v>
      </c>
      <c r="I3072" s="10" t="s">
        <v>19</v>
      </c>
      <c r="J3072" s="10" t="s">
        <v>329</v>
      </c>
      <c r="K3072" s="10">
        <v>42</v>
      </c>
      <c r="L3072" s="10">
        <v>4</v>
      </c>
      <c r="M3072" s="10">
        <v>0</v>
      </c>
      <c r="N3072" s="10">
        <v>0</v>
      </c>
    </row>
    <row r="3073" spans="1:14" x14ac:dyDescent="0.15">
      <c r="A3073" t="str">
        <f t="shared" si="50"/>
        <v>202003_319_4562342690074</v>
      </c>
      <c r="B3073" s="10">
        <v>202003</v>
      </c>
      <c r="C3073" s="10">
        <v>319</v>
      </c>
      <c r="D3073" s="10" t="s">
        <v>161</v>
      </c>
      <c r="E3073" s="11">
        <v>4562342690074</v>
      </c>
      <c r="F3073" s="10">
        <v>0</v>
      </c>
      <c r="G3073" s="10">
        <v>0</v>
      </c>
      <c r="H3073" s="10" t="s">
        <v>24</v>
      </c>
      <c r="I3073" s="10" t="s">
        <v>19</v>
      </c>
      <c r="J3073" s="10" t="s">
        <v>329</v>
      </c>
      <c r="K3073" s="10">
        <v>22</v>
      </c>
      <c r="L3073" s="10">
        <v>4</v>
      </c>
      <c r="M3073" s="10">
        <v>0</v>
      </c>
      <c r="N3073" s="10">
        <v>0</v>
      </c>
    </row>
    <row r="3074" spans="1:14" x14ac:dyDescent="0.15">
      <c r="A3074" t="str">
        <f t="shared" si="50"/>
        <v>202003_319_4562342690081</v>
      </c>
      <c r="B3074" s="10">
        <v>202003</v>
      </c>
      <c r="C3074" s="10">
        <v>319</v>
      </c>
      <c r="D3074" s="10" t="s">
        <v>161</v>
      </c>
      <c r="E3074" s="11">
        <v>4562342690081</v>
      </c>
      <c r="F3074" s="10">
        <v>0</v>
      </c>
      <c r="G3074" s="10">
        <v>0</v>
      </c>
      <c r="H3074" s="10" t="s">
        <v>25</v>
      </c>
      <c r="I3074" s="10" t="s">
        <v>19</v>
      </c>
      <c r="J3074" s="10" t="s">
        <v>329</v>
      </c>
      <c r="K3074" s="10">
        <v>8</v>
      </c>
      <c r="L3074" s="10">
        <v>2</v>
      </c>
      <c r="M3074" s="10">
        <v>0</v>
      </c>
      <c r="N3074" s="10">
        <v>0</v>
      </c>
    </row>
    <row r="3075" spans="1:14" x14ac:dyDescent="0.15">
      <c r="A3075" t="str">
        <f t="shared" si="50"/>
        <v>202003_94_4562342690029</v>
      </c>
      <c r="B3075" s="10">
        <v>202003</v>
      </c>
      <c r="C3075" s="10">
        <v>94</v>
      </c>
      <c r="D3075" s="10" t="s">
        <v>145</v>
      </c>
      <c r="E3075" s="11">
        <v>4562342690029</v>
      </c>
      <c r="F3075" s="10">
        <v>0</v>
      </c>
      <c r="G3075" s="10">
        <v>0</v>
      </c>
      <c r="H3075" s="10" t="s">
        <v>18</v>
      </c>
      <c r="I3075" s="10" t="s">
        <v>19</v>
      </c>
      <c r="J3075" s="10" t="s">
        <v>329</v>
      </c>
      <c r="K3075" s="10">
        <v>20</v>
      </c>
      <c r="L3075" s="10">
        <v>0</v>
      </c>
      <c r="M3075" s="10">
        <v>0</v>
      </c>
      <c r="N3075" s="10">
        <v>0</v>
      </c>
    </row>
    <row r="3076" spans="1:14" x14ac:dyDescent="0.15">
      <c r="A3076" t="str">
        <f t="shared" si="50"/>
        <v>202003_94_4562342690036</v>
      </c>
      <c r="B3076" s="10">
        <v>202003</v>
      </c>
      <c r="C3076" s="10">
        <v>94</v>
      </c>
      <c r="D3076" s="10" t="s">
        <v>145</v>
      </c>
      <c r="E3076" s="11">
        <v>4562342690036</v>
      </c>
      <c r="F3076" s="10">
        <v>0</v>
      </c>
      <c r="G3076" s="10">
        <v>0</v>
      </c>
      <c r="H3076" s="10" t="s">
        <v>20</v>
      </c>
      <c r="I3076" s="10" t="s">
        <v>19</v>
      </c>
      <c r="J3076" s="10" t="s">
        <v>329</v>
      </c>
      <c r="K3076" s="10">
        <v>6</v>
      </c>
      <c r="L3076" s="10">
        <v>0</v>
      </c>
      <c r="M3076" s="10">
        <v>0</v>
      </c>
      <c r="N3076" s="10">
        <v>0</v>
      </c>
    </row>
    <row r="3077" spans="1:14" x14ac:dyDescent="0.15">
      <c r="A3077" t="str">
        <f t="shared" si="50"/>
        <v>202003_94_4562342690050</v>
      </c>
      <c r="B3077" s="10">
        <v>202003</v>
      </c>
      <c r="C3077" s="10">
        <v>94</v>
      </c>
      <c r="D3077" s="10" t="s">
        <v>145</v>
      </c>
      <c r="E3077" s="11">
        <v>4562342690050</v>
      </c>
      <c r="F3077" s="10">
        <v>0</v>
      </c>
      <c r="G3077" s="10">
        <v>0</v>
      </c>
      <c r="H3077" s="10" t="s">
        <v>22</v>
      </c>
      <c r="I3077" s="10" t="s">
        <v>19</v>
      </c>
      <c r="J3077" s="10" t="s">
        <v>329</v>
      </c>
      <c r="K3077" s="10">
        <v>7</v>
      </c>
      <c r="L3077" s="10">
        <v>0</v>
      </c>
      <c r="M3077" s="10">
        <v>0</v>
      </c>
      <c r="N3077" s="10">
        <v>0</v>
      </c>
    </row>
    <row r="3078" spans="1:14" x14ac:dyDescent="0.15">
      <c r="A3078" t="str">
        <f t="shared" si="50"/>
        <v>202003_94_4562342690043</v>
      </c>
      <c r="B3078" s="10">
        <v>202003</v>
      </c>
      <c r="C3078" s="10">
        <v>94</v>
      </c>
      <c r="D3078" s="10" t="s">
        <v>145</v>
      </c>
      <c r="E3078" s="11">
        <v>4562342690043</v>
      </c>
      <c r="F3078" s="10">
        <v>0</v>
      </c>
      <c r="G3078" s="10">
        <v>0</v>
      </c>
      <c r="H3078" s="10" t="s">
        <v>21</v>
      </c>
      <c r="I3078" s="10" t="s">
        <v>19</v>
      </c>
      <c r="J3078" s="10" t="s">
        <v>329</v>
      </c>
      <c r="K3078" s="10">
        <v>14</v>
      </c>
      <c r="L3078" s="10">
        <v>2</v>
      </c>
      <c r="M3078" s="10">
        <v>0</v>
      </c>
      <c r="N3078" s="10">
        <v>0</v>
      </c>
    </row>
    <row r="3079" spans="1:14" x14ac:dyDescent="0.15">
      <c r="A3079" t="str">
        <f t="shared" si="50"/>
        <v>202003_94_4562342690067</v>
      </c>
      <c r="B3079" s="10">
        <v>202003</v>
      </c>
      <c r="C3079" s="10">
        <v>94</v>
      </c>
      <c r="D3079" s="10" t="s">
        <v>145</v>
      </c>
      <c r="E3079" s="11">
        <v>4562342690067</v>
      </c>
      <c r="F3079" s="10">
        <v>0</v>
      </c>
      <c r="G3079" s="10">
        <v>0</v>
      </c>
      <c r="H3079" s="10" t="s">
        <v>23</v>
      </c>
      <c r="I3079" s="10" t="s">
        <v>19</v>
      </c>
      <c r="J3079" s="10" t="s">
        <v>329</v>
      </c>
      <c r="K3079" s="10">
        <v>30</v>
      </c>
      <c r="L3079" s="10">
        <v>0</v>
      </c>
      <c r="M3079" s="10">
        <v>0</v>
      </c>
      <c r="N3079" s="10">
        <v>0</v>
      </c>
    </row>
    <row r="3080" spans="1:14" x14ac:dyDescent="0.15">
      <c r="A3080" t="str">
        <f t="shared" si="50"/>
        <v>202003_94_4562342690074</v>
      </c>
      <c r="B3080" s="10">
        <v>202003</v>
      </c>
      <c r="C3080" s="10">
        <v>94</v>
      </c>
      <c r="D3080" s="10" t="s">
        <v>145</v>
      </c>
      <c r="E3080" s="11">
        <v>4562342690074</v>
      </c>
      <c r="F3080" s="10">
        <v>0</v>
      </c>
      <c r="G3080" s="10">
        <v>0</v>
      </c>
      <c r="H3080" s="10" t="s">
        <v>24</v>
      </c>
      <c r="I3080" s="10" t="s">
        <v>19</v>
      </c>
      <c r="J3080" s="10" t="s">
        <v>329</v>
      </c>
      <c r="K3080" s="10">
        <v>10</v>
      </c>
      <c r="L3080" s="10">
        <v>1</v>
      </c>
      <c r="M3080" s="10">
        <v>0</v>
      </c>
      <c r="N3080" s="10">
        <v>0</v>
      </c>
    </row>
    <row r="3081" spans="1:14" x14ac:dyDescent="0.15">
      <c r="A3081" t="str">
        <f t="shared" si="50"/>
        <v>202003_94_4562342690081</v>
      </c>
      <c r="B3081" s="10">
        <v>202003</v>
      </c>
      <c r="C3081" s="10">
        <v>94</v>
      </c>
      <c r="D3081" s="10" t="s">
        <v>145</v>
      </c>
      <c r="E3081" s="11">
        <v>4562342690081</v>
      </c>
      <c r="F3081" s="10">
        <v>0</v>
      </c>
      <c r="G3081" s="10">
        <v>0</v>
      </c>
      <c r="H3081" s="10" t="s">
        <v>25</v>
      </c>
      <c r="I3081" s="10" t="s">
        <v>19</v>
      </c>
      <c r="J3081" s="10" t="s">
        <v>329</v>
      </c>
      <c r="K3081" s="10">
        <v>8</v>
      </c>
      <c r="L3081" s="10">
        <v>0</v>
      </c>
      <c r="M3081" s="10">
        <v>0</v>
      </c>
      <c r="N3081" s="10">
        <v>0</v>
      </c>
    </row>
    <row r="3082" spans="1:14" x14ac:dyDescent="0.15">
      <c r="A3082" t="str">
        <f t="shared" si="50"/>
        <v>202003_250_4562342690029</v>
      </c>
      <c r="B3082" s="10">
        <v>202003</v>
      </c>
      <c r="C3082" s="10">
        <v>250</v>
      </c>
      <c r="D3082" s="10" t="s">
        <v>157</v>
      </c>
      <c r="E3082" s="11">
        <v>4562342690029</v>
      </c>
      <c r="F3082" s="10">
        <v>0</v>
      </c>
      <c r="G3082" s="10">
        <v>0</v>
      </c>
      <c r="H3082" s="10" t="s">
        <v>18</v>
      </c>
      <c r="I3082" s="10" t="s">
        <v>19</v>
      </c>
      <c r="J3082" s="10" t="s">
        <v>329</v>
      </c>
      <c r="K3082" s="10">
        <v>17</v>
      </c>
      <c r="L3082" s="10">
        <v>0</v>
      </c>
      <c r="M3082" s="10">
        <v>0</v>
      </c>
      <c r="N3082" s="10">
        <v>0</v>
      </c>
    </row>
    <row r="3083" spans="1:14" x14ac:dyDescent="0.15">
      <c r="A3083" t="str">
        <f t="shared" si="50"/>
        <v>202003_250_4562342690036</v>
      </c>
      <c r="B3083" s="10">
        <v>202003</v>
      </c>
      <c r="C3083" s="10">
        <v>250</v>
      </c>
      <c r="D3083" s="10" t="s">
        <v>157</v>
      </c>
      <c r="E3083" s="11">
        <v>4562342690036</v>
      </c>
      <c r="F3083" s="10">
        <v>0</v>
      </c>
      <c r="G3083" s="10">
        <v>0</v>
      </c>
      <c r="H3083" s="10" t="s">
        <v>20</v>
      </c>
      <c r="I3083" s="10" t="s">
        <v>19</v>
      </c>
      <c r="J3083" s="10" t="s">
        <v>329</v>
      </c>
      <c r="K3083" s="10">
        <v>8</v>
      </c>
      <c r="L3083" s="10">
        <v>0</v>
      </c>
      <c r="M3083" s="10">
        <v>0</v>
      </c>
      <c r="N3083" s="10">
        <v>0</v>
      </c>
    </row>
    <row r="3084" spans="1:14" x14ac:dyDescent="0.15">
      <c r="A3084" t="str">
        <f t="shared" si="50"/>
        <v>202003_250_4562342690050</v>
      </c>
      <c r="B3084" s="10">
        <v>202003</v>
      </c>
      <c r="C3084" s="10">
        <v>250</v>
      </c>
      <c r="D3084" s="10" t="s">
        <v>157</v>
      </c>
      <c r="E3084" s="11">
        <v>4562342690050</v>
      </c>
      <c r="F3084" s="10">
        <v>0</v>
      </c>
      <c r="G3084" s="10">
        <v>0</v>
      </c>
      <c r="H3084" s="10" t="s">
        <v>22</v>
      </c>
      <c r="I3084" s="10" t="s">
        <v>19</v>
      </c>
      <c r="J3084" s="10" t="s">
        <v>329</v>
      </c>
      <c r="K3084" s="10">
        <v>5</v>
      </c>
      <c r="L3084" s="10">
        <v>0</v>
      </c>
      <c r="M3084" s="10">
        <v>0</v>
      </c>
      <c r="N3084" s="10">
        <v>0</v>
      </c>
    </row>
    <row r="3085" spans="1:14" x14ac:dyDescent="0.15">
      <c r="A3085" t="str">
        <f t="shared" si="50"/>
        <v>202003_250_4562342690043</v>
      </c>
      <c r="B3085" s="10">
        <v>202003</v>
      </c>
      <c r="C3085" s="10">
        <v>250</v>
      </c>
      <c r="D3085" s="10" t="s">
        <v>157</v>
      </c>
      <c r="E3085" s="11">
        <v>4562342690043</v>
      </c>
      <c r="F3085" s="10">
        <v>0</v>
      </c>
      <c r="G3085" s="10">
        <v>0</v>
      </c>
      <c r="H3085" s="10" t="s">
        <v>21</v>
      </c>
      <c r="I3085" s="10" t="s">
        <v>19</v>
      </c>
      <c r="J3085" s="10" t="s">
        <v>329</v>
      </c>
      <c r="K3085" s="10">
        <v>10</v>
      </c>
      <c r="L3085" s="10">
        <v>3</v>
      </c>
      <c r="M3085" s="10">
        <v>0</v>
      </c>
      <c r="N3085" s="10">
        <v>0</v>
      </c>
    </row>
    <row r="3086" spans="1:14" x14ac:dyDescent="0.15">
      <c r="A3086" t="str">
        <f t="shared" si="50"/>
        <v>202003_250_4562342690067</v>
      </c>
      <c r="B3086" s="10">
        <v>202003</v>
      </c>
      <c r="C3086" s="10">
        <v>250</v>
      </c>
      <c r="D3086" s="10" t="s">
        <v>157</v>
      </c>
      <c r="E3086" s="11">
        <v>4562342690067</v>
      </c>
      <c r="F3086" s="10">
        <v>0</v>
      </c>
      <c r="G3086" s="10">
        <v>0</v>
      </c>
      <c r="H3086" s="10" t="s">
        <v>23</v>
      </c>
      <c r="I3086" s="10" t="s">
        <v>19</v>
      </c>
      <c r="J3086" s="10" t="s">
        <v>329</v>
      </c>
      <c r="K3086" s="10">
        <v>23</v>
      </c>
      <c r="L3086" s="10">
        <v>0</v>
      </c>
      <c r="M3086" s="10">
        <v>0</v>
      </c>
      <c r="N3086" s="10">
        <v>0</v>
      </c>
    </row>
    <row r="3087" spans="1:14" x14ac:dyDescent="0.15">
      <c r="A3087" t="str">
        <f t="shared" si="50"/>
        <v>202003_250_4562342690074</v>
      </c>
      <c r="B3087" s="10">
        <v>202003</v>
      </c>
      <c r="C3087" s="10">
        <v>250</v>
      </c>
      <c r="D3087" s="10" t="s">
        <v>157</v>
      </c>
      <c r="E3087" s="11">
        <v>4562342690074</v>
      </c>
      <c r="F3087" s="10">
        <v>0</v>
      </c>
      <c r="G3087" s="10">
        <v>0</v>
      </c>
      <c r="H3087" s="10" t="s">
        <v>24</v>
      </c>
      <c r="I3087" s="10" t="s">
        <v>19</v>
      </c>
      <c r="J3087" s="10" t="s">
        <v>329</v>
      </c>
      <c r="K3087" s="10">
        <v>26</v>
      </c>
      <c r="L3087" s="10">
        <v>0</v>
      </c>
      <c r="M3087" s="10">
        <v>0</v>
      </c>
      <c r="N3087" s="10">
        <v>0</v>
      </c>
    </row>
    <row r="3088" spans="1:14" x14ac:dyDescent="0.15">
      <c r="A3088" t="str">
        <f t="shared" si="50"/>
        <v>202003_250_4562342690081</v>
      </c>
      <c r="B3088" s="10">
        <v>202003</v>
      </c>
      <c r="C3088" s="10">
        <v>250</v>
      </c>
      <c r="D3088" s="10" t="s">
        <v>157</v>
      </c>
      <c r="E3088" s="11">
        <v>4562342690081</v>
      </c>
      <c r="F3088" s="10">
        <v>0</v>
      </c>
      <c r="G3088" s="10">
        <v>0</v>
      </c>
      <c r="H3088" s="10" t="s">
        <v>25</v>
      </c>
      <c r="I3088" s="10" t="s">
        <v>19</v>
      </c>
      <c r="J3088" s="10" t="s">
        <v>329</v>
      </c>
      <c r="K3088" s="10">
        <v>10</v>
      </c>
      <c r="L3088" s="10">
        <v>0</v>
      </c>
      <c r="M3088" s="10">
        <v>0</v>
      </c>
      <c r="N3088" s="10">
        <v>0</v>
      </c>
    </row>
    <row r="3089" spans="1:14" x14ac:dyDescent="0.15">
      <c r="A3089" t="str">
        <f t="shared" si="50"/>
        <v>202003_340_4562342690029</v>
      </c>
      <c r="B3089" s="10">
        <v>202003</v>
      </c>
      <c r="C3089" s="10">
        <v>340</v>
      </c>
      <c r="D3089" s="10" t="s">
        <v>164</v>
      </c>
      <c r="E3089" s="11">
        <v>4562342690029</v>
      </c>
      <c r="F3089" s="10">
        <v>0</v>
      </c>
      <c r="G3089" s="10">
        <v>0</v>
      </c>
      <c r="H3089" s="10" t="s">
        <v>18</v>
      </c>
      <c r="I3089" s="10" t="s">
        <v>19</v>
      </c>
      <c r="J3089" s="10" t="s">
        <v>329</v>
      </c>
      <c r="K3089" s="10">
        <v>20</v>
      </c>
      <c r="L3089" s="10">
        <v>2</v>
      </c>
      <c r="M3089" s="10">
        <v>0</v>
      </c>
      <c r="N3089" s="10">
        <v>0</v>
      </c>
    </row>
    <row r="3090" spans="1:14" x14ac:dyDescent="0.15">
      <c r="A3090" t="str">
        <f t="shared" si="50"/>
        <v>202003_340_4562342690036</v>
      </c>
      <c r="B3090" s="10">
        <v>202003</v>
      </c>
      <c r="C3090" s="10">
        <v>340</v>
      </c>
      <c r="D3090" s="10" t="s">
        <v>164</v>
      </c>
      <c r="E3090" s="11">
        <v>4562342690036</v>
      </c>
      <c r="F3090" s="10">
        <v>0</v>
      </c>
      <c r="G3090" s="10">
        <v>0</v>
      </c>
      <c r="H3090" s="10" t="s">
        <v>20</v>
      </c>
      <c r="I3090" s="10" t="s">
        <v>19</v>
      </c>
      <c r="J3090" s="10" t="s">
        <v>329</v>
      </c>
      <c r="K3090" s="10">
        <v>13</v>
      </c>
      <c r="L3090" s="10">
        <v>0</v>
      </c>
      <c r="M3090" s="10">
        <v>0</v>
      </c>
      <c r="N3090" s="10">
        <v>0</v>
      </c>
    </row>
    <row r="3091" spans="1:14" x14ac:dyDescent="0.15">
      <c r="A3091" t="str">
        <f t="shared" si="50"/>
        <v>202003_340_4562342690050</v>
      </c>
      <c r="B3091" s="10">
        <v>202003</v>
      </c>
      <c r="C3091" s="10">
        <v>340</v>
      </c>
      <c r="D3091" s="10" t="s">
        <v>164</v>
      </c>
      <c r="E3091" s="11">
        <v>4562342690050</v>
      </c>
      <c r="F3091" s="10">
        <v>0</v>
      </c>
      <c r="G3091" s="10">
        <v>0</v>
      </c>
      <c r="H3091" s="10" t="s">
        <v>22</v>
      </c>
      <c r="I3091" s="10" t="s">
        <v>19</v>
      </c>
      <c r="J3091" s="10" t="s">
        <v>329</v>
      </c>
      <c r="K3091" s="10">
        <v>7</v>
      </c>
      <c r="L3091" s="10">
        <v>0</v>
      </c>
      <c r="M3091" s="10">
        <v>0</v>
      </c>
      <c r="N3091" s="10">
        <v>0</v>
      </c>
    </row>
    <row r="3092" spans="1:14" x14ac:dyDescent="0.15">
      <c r="A3092" t="str">
        <f t="shared" si="50"/>
        <v>202003_340_4562342690043</v>
      </c>
      <c r="B3092" s="10">
        <v>202003</v>
      </c>
      <c r="C3092" s="10">
        <v>340</v>
      </c>
      <c r="D3092" s="10" t="s">
        <v>164</v>
      </c>
      <c r="E3092" s="11">
        <v>4562342690043</v>
      </c>
      <c r="F3092" s="10">
        <v>0</v>
      </c>
      <c r="G3092" s="10">
        <v>0</v>
      </c>
      <c r="H3092" s="10" t="s">
        <v>21</v>
      </c>
      <c r="I3092" s="10" t="s">
        <v>19</v>
      </c>
      <c r="J3092" s="10" t="s">
        <v>329</v>
      </c>
      <c r="K3092" s="10">
        <v>17</v>
      </c>
      <c r="L3092" s="10">
        <v>1</v>
      </c>
      <c r="M3092" s="10">
        <v>0</v>
      </c>
      <c r="N3092" s="10">
        <v>0</v>
      </c>
    </row>
    <row r="3093" spans="1:14" x14ac:dyDescent="0.15">
      <c r="A3093" t="str">
        <f t="shared" si="50"/>
        <v>202003_340_4562342690067</v>
      </c>
      <c r="B3093" s="10">
        <v>202003</v>
      </c>
      <c r="C3093" s="10">
        <v>340</v>
      </c>
      <c r="D3093" s="10" t="s">
        <v>164</v>
      </c>
      <c r="E3093" s="11">
        <v>4562342690067</v>
      </c>
      <c r="F3093" s="10">
        <v>0</v>
      </c>
      <c r="G3093" s="10">
        <v>0</v>
      </c>
      <c r="H3093" s="10" t="s">
        <v>23</v>
      </c>
      <c r="I3093" s="10" t="s">
        <v>19</v>
      </c>
      <c r="J3093" s="10" t="s">
        <v>329</v>
      </c>
      <c r="K3093" s="10">
        <v>19</v>
      </c>
      <c r="L3093" s="10">
        <v>0</v>
      </c>
      <c r="M3093" s="10">
        <v>0</v>
      </c>
      <c r="N3093" s="10">
        <v>0</v>
      </c>
    </row>
    <row r="3094" spans="1:14" x14ac:dyDescent="0.15">
      <c r="A3094" t="str">
        <f t="shared" si="50"/>
        <v>202003_340_4562342690074</v>
      </c>
      <c r="B3094" s="10">
        <v>202003</v>
      </c>
      <c r="C3094" s="10">
        <v>340</v>
      </c>
      <c r="D3094" s="10" t="s">
        <v>164</v>
      </c>
      <c r="E3094" s="11">
        <v>4562342690074</v>
      </c>
      <c r="F3094" s="10">
        <v>0</v>
      </c>
      <c r="G3094" s="10">
        <v>0</v>
      </c>
      <c r="H3094" s="10" t="s">
        <v>24</v>
      </c>
      <c r="I3094" s="10" t="s">
        <v>19</v>
      </c>
      <c r="J3094" s="10" t="s">
        <v>329</v>
      </c>
      <c r="K3094" s="10">
        <v>11</v>
      </c>
      <c r="L3094" s="10">
        <v>1</v>
      </c>
      <c r="M3094" s="10">
        <v>0</v>
      </c>
      <c r="N3094" s="10">
        <v>0</v>
      </c>
    </row>
    <row r="3095" spans="1:14" x14ac:dyDescent="0.15">
      <c r="A3095" t="str">
        <f t="shared" si="50"/>
        <v>202003_340_4562342690081</v>
      </c>
      <c r="B3095" s="10">
        <v>202003</v>
      </c>
      <c r="C3095" s="10">
        <v>340</v>
      </c>
      <c r="D3095" s="10" t="s">
        <v>164</v>
      </c>
      <c r="E3095" s="11">
        <v>4562342690081</v>
      </c>
      <c r="F3095" s="10">
        <v>0</v>
      </c>
      <c r="G3095" s="10">
        <v>0</v>
      </c>
      <c r="H3095" s="10" t="s">
        <v>25</v>
      </c>
      <c r="I3095" s="10" t="s">
        <v>19</v>
      </c>
      <c r="J3095" s="10" t="s">
        <v>329</v>
      </c>
      <c r="K3095" s="10">
        <v>9</v>
      </c>
      <c r="L3095" s="10">
        <v>0</v>
      </c>
      <c r="M3095" s="10">
        <v>0</v>
      </c>
      <c r="N3095" s="10">
        <v>0</v>
      </c>
    </row>
    <row r="3096" spans="1:14" x14ac:dyDescent="0.15">
      <c r="A3096" t="str">
        <f t="shared" si="50"/>
        <v>202003_231_4562342690029</v>
      </c>
      <c r="B3096" s="10">
        <v>202003</v>
      </c>
      <c r="C3096" s="10">
        <v>231</v>
      </c>
      <c r="D3096" s="10" t="s">
        <v>155</v>
      </c>
      <c r="E3096" s="11">
        <v>4562342690029</v>
      </c>
      <c r="F3096" s="10">
        <v>0</v>
      </c>
      <c r="G3096" s="10">
        <v>0</v>
      </c>
      <c r="H3096" s="10" t="s">
        <v>18</v>
      </c>
      <c r="I3096" s="10" t="s">
        <v>19</v>
      </c>
      <c r="J3096" s="10" t="s">
        <v>329</v>
      </c>
      <c r="K3096" s="10">
        <v>29</v>
      </c>
      <c r="L3096" s="10">
        <v>3</v>
      </c>
      <c r="M3096" s="10">
        <v>0</v>
      </c>
      <c r="N3096" s="10">
        <v>0</v>
      </c>
    </row>
    <row r="3097" spans="1:14" x14ac:dyDescent="0.15">
      <c r="A3097" t="str">
        <f t="shared" ref="A3097:A3160" si="51">B3097&amp;"_"&amp;C3097&amp;"_"&amp;E3097</f>
        <v>202003_231_4562342690036</v>
      </c>
      <c r="B3097" s="10">
        <v>202003</v>
      </c>
      <c r="C3097" s="10">
        <v>231</v>
      </c>
      <c r="D3097" s="10" t="s">
        <v>155</v>
      </c>
      <c r="E3097" s="11">
        <v>4562342690036</v>
      </c>
      <c r="F3097" s="10">
        <v>0</v>
      </c>
      <c r="G3097" s="10">
        <v>0</v>
      </c>
      <c r="H3097" s="10" t="s">
        <v>20</v>
      </c>
      <c r="I3097" s="10" t="s">
        <v>19</v>
      </c>
      <c r="J3097" s="10" t="s">
        <v>329</v>
      </c>
      <c r="K3097" s="10">
        <v>11</v>
      </c>
      <c r="L3097" s="10">
        <v>0</v>
      </c>
      <c r="M3097" s="10">
        <v>0</v>
      </c>
      <c r="N3097" s="10">
        <v>0</v>
      </c>
    </row>
    <row r="3098" spans="1:14" x14ac:dyDescent="0.15">
      <c r="A3098" t="str">
        <f t="shared" si="51"/>
        <v>202003_231_4562342690050</v>
      </c>
      <c r="B3098" s="10">
        <v>202003</v>
      </c>
      <c r="C3098" s="10">
        <v>231</v>
      </c>
      <c r="D3098" s="10" t="s">
        <v>155</v>
      </c>
      <c r="E3098" s="11">
        <v>4562342690050</v>
      </c>
      <c r="F3098" s="10">
        <v>0</v>
      </c>
      <c r="G3098" s="10">
        <v>0</v>
      </c>
      <c r="H3098" s="10" t="s">
        <v>22</v>
      </c>
      <c r="I3098" s="10" t="s">
        <v>19</v>
      </c>
      <c r="J3098" s="10" t="s">
        <v>329</v>
      </c>
      <c r="K3098" s="10">
        <v>7</v>
      </c>
      <c r="L3098" s="10">
        <v>2</v>
      </c>
      <c r="M3098" s="10">
        <v>0</v>
      </c>
      <c r="N3098" s="10">
        <v>0</v>
      </c>
    </row>
    <row r="3099" spans="1:14" x14ac:dyDescent="0.15">
      <c r="A3099" t="str">
        <f t="shared" si="51"/>
        <v>202003_231_4562342690043</v>
      </c>
      <c r="B3099" s="10">
        <v>202003</v>
      </c>
      <c r="C3099" s="10">
        <v>231</v>
      </c>
      <c r="D3099" s="10" t="s">
        <v>155</v>
      </c>
      <c r="E3099" s="11">
        <v>4562342690043</v>
      </c>
      <c r="F3099" s="10">
        <v>0</v>
      </c>
      <c r="G3099" s="10">
        <v>0</v>
      </c>
      <c r="H3099" s="10" t="s">
        <v>21</v>
      </c>
      <c r="I3099" s="10" t="s">
        <v>19</v>
      </c>
      <c r="J3099" s="10" t="s">
        <v>329</v>
      </c>
      <c r="K3099" s="10">
        <v>19</v>
      </c>
      <c r="L3099" s="10">
        <v>2</v>
      </c>
      <c r="M3099" s="10">
        <v>0</v>
      </c>
      <c r="N3099" s="10">
        <v>0</v>
      </c>
    </row>
    <row r="3100" spans="1:14" x14ac:dyDescent="0.15">
      <c r="A3100" t="str">
        <f t="shared" si="51"/>
        <v>202003_231_4562342690067</v>
      </c>
      <c r="B3100" s="10">
        <v>202003</v>
      </c>
      <c r="C3100" s="10">
        <v>231</v>
      </c>
      <c r="D3100" s="10" t="s">
        <v>155</v>
      </c>
      <c r="E3100" s="11">
        <v>4562342690067</v>
      </c>
      <c r="F3100" s="10">
        <v>0</v>
      </c>
      <c r="G3100" s="10">
        <v>0</v>
      </c>
      <c r="H3100" s="10" t="s">
        <v>23</v>
      </c>
      <c r="I3100" s="10" t="s">
        <v>19</v>
      </c>
      <c r="J3100" s="10" t="s">
        <v>329</v>
      </c>
      <c r="K3100" s="10">
        <v>37</v>
      </c>
      <c r="L3100" s="10">
        <v>1</v>
      </c>
      <c r="M3100" s="10">
        <v>0</v>
      </c>
      <c r="N3100" s="10">
        <v>0</v>
      </c>
    </row>
    <row r="3101" spans="1:14" x14ac:dyDescent="0.15">
      <c r="A3101" t="str">
        <f t="shared" si="51"/>
        <v>202003_231_4562342690074</v>
      </c>
      <c r="B3101" s="10">
        <v>202003</v>
      </c>
      <c r="C3101" s="10">
        <v>231</v>
      </c>
      <c r="D3101" s="10" t="s">
        <v>155</v>
      </c>
      <c r="E3101" s="11">
        <v>4562342690074</v>
      </c>
      <c r="F3101" s="10">
        <v>0</v>
      </c>
      <c r="G3101" s="10">
        <v>0</v>
      </c>
      <c r="H3101" s="10" t="s">
        <v>24</v>
      </c>
      <c r="I3101" s="10" t="s">
        <v>19</v>
      </c>
      <c r="J3101" s="10" t="s">
        <v>329</v>
      </c>
      <c r="K3101" s="10">
        <v>20</v>
      </c>
      <c r="L3101" s="10">
        <v>0</v>
      </c>
      <c r="M3101" s="10">
        <v>0</v>
      </c>
      <c r="N3101" s="10">
        <v>0</v>
      </c>
    </row>
    <row r="3102" spans="1:14" x14ac:dyDescent="0.15">
      <c r="A3102" t="str">
        <f t="shared" si="51"/>
        <v>202003_231_4562342690081</v>
      </c>
      <c r="B3102" s="10">
        <v>202003</v>
      </c>
      <c r="C3102" s="10">
        <v>231</v>
      </c>
      <c r="D3102" s="10" t="s">
        <v>155</v>
      </c>
      <c r="E3102" s="11">
        <v>4562342690081</v>
      </c>
      <c r="F3102" s="10">
        <v>0</v>
      </c>
      <c r="G3102" s="10">
        <v>0</v>
      </c>
      <c r="H3102" s="10" t="s">
        <v>25</v>
      </c>
      <c r="I3102" s="10" t="s">
        <v>19</v>
      </c>
      <c r="J3102" s="10" t="s">
        <v>329</v>
      </c>
      <c r="K3102" s="10">
        <v>7</v>
      </c>
      <c r="L3102" s="10">
        <v>0</v>
      </c>
      <c r="M3102" s="10">
        <v>0</v>
      </c>
      <c r="N3102" s="10">
        <v>0</v>
      </c>
    </row>
    <row r="3103" spans="1:14" x14ac:dyDescent="0.15">
      <c r="A3103" t="str">
        <f t="shared" si="51"/>
        <v>202003_30_4562342690029</v>
      </c>
      <c r="B3103" s="10">
        <v>202003</v>
      </c>
      <c r="C3103" s="10">
        <v>30</v>
      </c>
      <c r="D3103" s="10" t="s">
        <v>137</v>
      </c>
      <c r="E3103" s="11">
        <v>4562342690029</v>
      </c>
      <c r="F3103" s="10">
        <v>0</v>
      </c>
      <c r="G3103" s="10">
        <v>0</v>
      </c>
      <c r="H3103" s="10" t="s">
        <v>18</v>
      </c>
      <c r="I3103" s="10" t="s">
        <v>19</v>
      </c>
      <c r="J3103" s="10" t="s">
        <v>329</v>
      </c>
      <c r="K3103" s="10">
        <v>13</v>
      </c>
      <c r="L3103" s="10">
        <v>0</v>
      </c>
      <c r="M3103" s="10">
        <v>0</v>
      </c>
      <c r="N3103" s="10">
        <v>0</v>
      </c>
    </row>
    <row r="3104" spans="1:14" x14ac:dyDescent="0.15">
      <c r="A3104" t="str">
        <f t="shared" si="51"/>
        <v>202003_30_4562342690036</v>
      </c>
      <c r="B3104" s="10">
        <v>202003</v>
      </c>
      <c r="C3104" s="10">
        <v>30</v>
      </c>
      <c r="D3104" s="10" t="s">
        <v>137</v>
      </c>
      <c r="E3104" s="11">
        <v>4562342690036</v>
      </c>
      <c r="F3104" s="10">
        <v>0</v>
      </c>
      <c r="G3104" s="10">
        <v>0</v>
      </c>
      <c r="H3104" s="10" t="s">
        <v>20</v>
      </c>
      <c r="I3104" s="10" t="s">
        <v>19</v>
      </c>
      <c r="J3104" s="10" t="s">
        <v>329</v>
      </c>
      <c r="K3104" s="10">
        <v>9</v>
      </c>
      <c r="L3104" s="10">
        <v>0</v>
      </c>
      <c r="M3104" s="10">
        <v>0</v>
      </c>
      <c r="N3104" s="10">
        <v>0</v>
      </c>
    </row>
    <row r="3105" spans="1:14" x14ac:dyDescent="0.15">
      <c r="A3105" t="str">
        <f t="shared" si="51"/>
        <v>202003_30_4562342690050</v>
      </c>
      <c r="B3105" s="10">
        <v>202003</v>
      </c>
      <c r="C3105" s="10">
        <v>30</v>
      </c>
      <c r="D3105" s="10" t="s">
        <v>137</v>
      </c>
      <c r="E3105" s="11">
        <v>4562342690050</v>
      </c>
      <c r="F3105" s="10">
        <v>0</v>
      </c>
      <c r="G3105" s="10">
        <v>0</v>
      </c>
      <c r="H3105" s="10" t="s">
        <v>22</v>
      </c>
      <c r="I3105" s="10" t="s">
        <v>19</v>
      </c>
      <c r="J3105" s="10" t="s">
        <v>329</v>
      </c>
      <c r="K3105" s="10">
        <v>6</v>
      </c>
      <c r="L3105" s="10">
        <v>0</v>
      </c>
      <c r="M3105" s="10">
        <v>0</v>
      </c>
      <c r="N3105" s="10">
        <v>0</v>
      </c>
    </row>
    <row r="3106" spans="1:14" x14ac:dyDescent="0.15">
      <c r="A3106" t="str">
        <f t="shared" si="51"/>
        <v>202003_30_4562342690043</v>
      </c>
      <c r="B3106" s="10">
        <v>202003</v>
      </c>
      <c r="C3106" s="10">
        <v>30</v>
      </c>
      <c r="D3106" s="10" t="s">
        <v>137</v>
      </c>
      <c r="E3106" s="11">
        <v>4562342690043</v>
      </c>
      <c r="F3106" s="10">
        <v>0</v>
      </c>
      <c r="G3106" s="10">
        <v>0</v>
      </c>
      <c r="H3106" s="10" t="s">
        <v>21</v>
      </c>
      <c r="I3106" s="10" t="s">
        <v>19</v>
      </c>
      <c r="J3106" s="10" t="s">
        <v>329</v>
      </c>
      <c r="K3106" s="10">
        <v>16</v>
      </c>
      <c r="L3106" s="10">
        <v>0</v>
      </c>
      <c r="M3106" s="10">
        <v>0</v>
      </c>
      <c r="N3106" s="10">
        <v>0</v>
      </c>
    </row>
    <row r="3107" spans="1:14" x14ac:dyDescent="0.15">
      <c r="A3107" t="str">
        <f t="shared" si="51"/>
        <v>202003_30_4562342690067</v>
      </c>
      <c r="B3107" s="10">
        <v>202003</v>
      </c>
      <c r="C3107" s="10">
        <v>30</v>
      </c>
      <c r="D3107" s="10" t="s">
        <v>137</v>
      </c>
      <c r="E3107" s="11">
        <v>4562342690067</v>
      </c>
      <c r="F3107" s="10">
        <v>0</v>
      </c>
      <c r="G3107" s="10">
        <v>0</v>
      </c>
      <c r="H3107" s="10" t="s">
        <v>23</v>
      </c>
      <c r="I3107" s="10" t="s">
        <v>19</v>
      </c>
      <c r="J3107" s="10" t="s">
        <v>329</v>
      </c>
      <c r="K3107" s="10">
        <v>31</v>
      </c>
      <c r="L3107" s="10">
        <v>1</v>
      </c>
      <c r="M3107" s="10">
        <v>0</v>
      </c>
      <c r="N3107" s="10">
        <v>0</v>
      </c>
    </row>
    <row r="3108" spans="1:14" x14ac:dyDescent="0.15">
      <c r="A3108" t="str">
        <f t="shared" si="51"/>
        <v>202003_30_4562342690074</v>
      </c>
      <c r="B3108" s="10">
        <v>202003</v>
      </c>
      <c r="C3108" s="10">
        <v>30</v>
      </c>
      <c r="D3108" s="10" t="s">
        <v>137</v>
      </c>
      <c r="E3108" s="11">
        <v>4562342690074</v>
      </c>
      <c r="F3108" s="10">
        <v>0</v>
      </c>
      <c r="G3108" s="10">
        <v>0</v>
      </c>
      <c r="H3108" s="10" t="s">
        <v>24</v>
      </c>
      <c r="I3108" s="10" t="s">
        <v>19</v>
      </c>
      <c r="J3108" s="10" t="s">
        <v>329</v>
      </c>
      <c r="K3108" s="10">
        <v>24</v>
      </c>
      <c r="L3108" s="10">
        <v>0</v>
      </c>
      <c r="M3108" s="10">
        <v>0</v>
      </c>
      <c r="N3108" s="10">
        <v>0</v>
      </c>
    </row>
    <row r="3109" spans="1:14" x14ac:dyDescent="0.15">
      <c r="A3109" t="str">
        <f t="shared" si="51"/>
        <v>202003_30_4562342690081</v>
      </c>
      <c r="B3109" s="10">
        <v>202003</v>
      </c>
      <c r="C3109" s="10">
        <v>30</v>
      </c>
      <c r="D3109" s="10" t="s">
        <v>137</v>
      </c>
      <c r="E3109" s="11">
        <v>4562342690081</v>
      </c>
      <c r="F3109" s="10">
        <v>0</v>
      </c>
      <c r="G3109" s="10">
        <v>0</v>
      </c>
      <c r="H3109" s="10" t="s">
        <v>25</v>
      </c>
      <c r="I3109" s="10" t="s">
        <v>19</v>
      </c>
      <c r="J3109" s="10" t="s">
        <v>329</v>
      </c>
      <c r="K3109" s="10">
        <v>4</v>
      </c>
      <c r="L3109" s="10">
        <v>0</v>
      </c>
      <c r="M3109" s="10">
        <v>0</v>
      </c>
      <c r="N3109" s="10">
        <v>0</v>
      </c>
    </row>
    <row r="3110" spans="1:14" x14ac:dyDescent="0.15">
      <c r="A3110" t="str">
        <f t="shared" si="51"/>
        <v>202003_38_4562342690029</v>
      </c>
      <c r="B3110" s="10">
        <v>202003</v>
      </c>
      <c r="C3110" s="10">
        <v>38</v>
      </c>
      <c r="D3110" s="10" t="s">
        <v>138</v>
      </c>
      <c r="E3110" s="11">
        <v>4562342690029</v>
      </c>
      <c r="F3110" s="10">
        <v>0</v>
      </c>
      <c r="G3110" s="10">
        <v>0</v>
      </c>
      <c r="H3110" s="10" t="s">
        <v>18</v>
      </c>
      <c r="I3110" s="10" t="s">
        <v>19</v>
      </c>
      <c r="J3110" s="10" t="s">
        <v>329</v>
      </c>
      <c r="K3110" s="10">
        <v>22</v>
      </c>
      <c r="L3110" s="10">
        <v>2</v>
      </c>
      <c r="M3110" s="10">
        <v>0</v>
      </c>
      <c r="N3110" s="10">
        <v>0</v>
      </c>
    </row>
    <row r="3111" spans="1:14" x14ac:dyDescent="0.15">
      <c r="A3111" t="str">
        <f t="shared" si="51"/>
        <v>202003_38_4562342690036</v>
      </c>
      <c r="B3111" s="10">
        <v>202003</v>
      </c>
      <c r="C3111" s="10">
        <v>38</v>
      </c>
      <c r="D3111" s="10" t="s">
        <v>138</v>
      </c>
      <c r="E3111" s="11">
        <v>4562342690036</v>
      </c>
      <c r="F3111" s="10">
        <v>0</v>
      </c>
      <c r="G3111" s="10">
        <v>0</v>
      </c>
      <c r="H3111" s="10" t="s">
        <v>20</v>
      </c>
      <c r="I3111" s="10" t="s">
        <v>19</v>
      </c>
      <c r="J3111" s="10" t="s">
        <v>329</v>
      </c>
      <c r="K3111" s="10">
        <v>7</v>
      </c>
      <c r="L3111" s="10">
        <v>1</v>
      </c>
      <c r="M3111" s="10">
        <v>0</v>
      </c>
      <c r="N3111" s="10">
        <v>0</v>
      </c>
    </row>
    <row r="3112" spans="1:14" x14ac:dyDescent="0.15">
      <c r="A3112" t="str">
        <f t="shared" si="51"/>
        <v>202003_38_4562342690050</v>
      </c>
      <c r="B3112" s="10">
        <v>202003</v>
      </c>
      <c r="C3112" s="10">
        <v>38</v>
      </c>
      <c r="D3112" s="10" t="s">
        <v>138</v>
      </c>
      <c r="E3112" s="11">
        <v>4562342690050</v>
      </c>
      <c r="F3112" s="10">
        <v>0</v>
      </c>
      <c r="G3112" s="10">
        <v>0</v>
      </c>
      <c r="H3112" s="10" t="s">
        <v>22</v>
      </c>
      <c r="I3112" s="10" t="s">
        <v>19</v>
      </c>
      <c r="J3112" s="10" t="s">
        <v>329</v>
      </c>
      <c r="K3112" s="10">
        <v>5</v>
      </c>
      <c r="L3112" s="10">
        <v>2</v>
      </c>
      <c r="M3112" s="10">
        <v>0</v>
      </c>
      <c r="N3112" s="10">
        <v>0</v>
      </c>
    </row>
    <row r="3113" spans="1:14" x14ac:dyDescent="0.15">
      <c r="A3113" t="str">
        <f t="shared" si="51"/>
        <v>202003_38_4562342690043</v>
      </c>
      <c r="B3113" s="10">
        <v>202003</v>
      </c>
      <c r="C3113" s="10">
        <v>38</v>
      </c>
      <c r="D3113" s="10" t="s">
        <v>138</v>
      </c>
      <c r="E3113" s="11">
        <v>4562342690043</v>
      </c>
      <c r="F3113" s="10">
        <v>0</v>
      </c>
      <c r="G3113" s="10">
        <v>0</v>
      </c>
      <c r="H3113" s="10" t="s">
        <v>21</v>
      </c>
      <c r="I3113" s="10" t="s">
        <v>19</v>
      </c>
      <c r="J3113" s="10" t="s">
        <v>329</v>
      </c>
      <c r="K3113" s="10">
        <v>29</v>
      </c>
      <c r="L3113" s="10">
        <v>5</v>
      </c>
      <c r="M3113" s="10">
        <v>0</v>
      </c>
      <c r="N3113" s="10">
        <v>0</v>
      </c>
    </row>
    <row r="3114" spans="1:14" x14ac:dyDescent="0.15">
      <c r="A3114" t="str">
        <f t="shared" si="51"/>
        <v>202003_38_4562342690067</v>
      </c>
      <c r="B3114" s="10">
        <v>202003</v>
      </c>
      <c r="C3114" s="10">
        <v>38</v>
      </c>
      <c r="D3114" s="10" t="s">
        <v>138</v>
      </c>
      <c r="E3114" s="11">
        <v>4562342690067</v>
      </c>
      <c r="F3114" s="10">
        <v>0</v>
      </c>
      <c r="G3114" s="10">
        <v>0</v>
      </c>
      <c r="H3114" s="10" t="s">
        <v>23</v>
      </c>
      <c r="I3114" s="10" t="s">
        <v>19</v>
      </c>
      <c r="J3114" s="10" t="s">
        <v>329</v>
      </c>
      <c r="K3114" s="10">
        <v>30</v>
      </c>
      <c r="L3114" s="10">
        <v>5</v>
      </c>
      <c r="M3114" s="10">
        <v>0</v>
      </c>
      <c r="N3114" s="10">
        <v>0</v>
      </c>
    </row>
    <row r="3115" spans="1:14" x14ac:dyDescent="0.15">
      <c r="A3115" t="str">
        <f t="shared" si="51"/>
        <v>202003_38_4562342690074</v>
      </c>
      <c r="B3115" s="10">
        <v>202003</v>
      </c>
      <c r="C3115" s="10">
        <v>38</v>
      </c>
      <c r="D3115" s="10" t="s">
        <v>138</v>
      </c>
      <c r="E3115" s="11">
        <v>4562342690074</v>
      </c>
      <c r="F3115" s="10">
        <v>0</v>
      </c>
      <c r="G3115" s="10">
        <v>0</v>
      </c>
      <c r="H3115" s="10" t="s">
        <v>24</v>
      </c>
      <c r="I3115" s="10" t="s">
        <v>19</v>
      </c>
      <c r="J3115" s="10" t="s">
        <v>329</v>
      </c>
      <c r="K3115" s="10">
        <v>15</v>
      </c>
      <c r="L3115" s="10">
        <v>0</v>
      </c>
      <c r="M3115" s="10">
        <v>0</v>
      </c>
      <c r="N3115" s="10">
        <v>0</v>
      </c>
    </row>
    <row r="3116" spans="1:14" x14ac:dyDescent="0.15">
      <c r="A3116" t="str">
        <f t="shared" si="51"/>
        <v>202003_38_4562342690081</v>
      </c>
      <c r="B3116" s="10">
        <v>202003</v>
      </c>
      <c r="C3116" s="10">
        <v>38</v>
      </c>
      <c r="D3116" s="10" t="s">
        <v>138</v>
      </c>
      <c r="E3116" s="11">
        <v>4562342690081</v>
      </c>
      <c r="F3116" s="10">
        <v>0</v>
      </c>
      <c r="G3116" s="10">
        <v>0</v>
      </c>
      <c r="H3116" s="10" t="s">
        <v>25</v>
      </c>
      <c r="I3116" s="10" t="s">
        <v>19</v>
      </c>
      <c r="J3116" s="10" t="s">
        <v>329</v>
      </c>
      <c r="K3116" s="10">
        <v>8</v>
      </c>
      <c r="L3116" s="10">
        <v>1</v>
      </c>
      <c r="M3116" s="10">
        <v>0</v>
      </c>
      <c r="N3116" s="10">
        <v>0</v>
      </c>
    </row>
    <row r="3117" spans="1:14" x14ac:dyDescent="0.15">
      <c r="A3117" t="str">
        <f t="shared" si="51"/>
        <v>202003_102_4562342690029</v>
      </c>
      <c r="B3117" s="10">
        <v>202003</v>
      </c>
      <c r="C3117" s="10">
        <v>102</v>
      </c>
      <c r="D3117" s="10" t="s">
        <v>147</v>
      </c>
      <c r="E3117" s="11">
        <v>4562342690029</v>
      </c>
      <c r="F3117" s="10">
        <v>0</v>
      </c>
      <c r="G3117" s="10">
        <v>0</v>
      </c>
      <c r="H3117" s="10" t="s">
        <v>18</v>
      </c>
      <c r="I3117" s="10" t="s">
        <v>19</v>
      </c>
      <c r="J3117" s="10" t="s">
        <v>329</v>
      </c>
      <c r="K3117" s="10">
        <v>31</v>
      </c>
      <c r="L3117" s="10">
        <v>5</v>
      </c>
      <c r="M3117" s="10">
        <v>0</v>
      </c>
      <c r="N3117" s="10">
        <v>0</v>
      </c>
    </row>
    <row r="3118" spans="1:14" x14ac:dyDescent="0.15">
      <c r="A3118" t="str">
        <f t="shared" si="51"/>
        <v>202003_102_4562342690036</v>
      </c>
      <c r="B3118" s="10">
        <v>202003</v>
      </c>
      <c r="C3118" s="10">
        <v>102</v>
      </c>
      <c r="D3118" s="10" t="s">
        <v>147</v>
      </c>
      <c r="E3118" s="11">
        <v>4562342690036</v>
      </c>
      <c r="F3118" s="10">
        <v>0</v>
      </c>
      <c r="G3118" s="10">
        <v>0</v>
      </c>
      <c r="H3118" s="10" t="s">
        <v>20</v>
      </c>
      <c r="I3118" s="10" t="s">
        <v>19</v>
      </c>
      <c r="J3118" s="10" t="s">
        <v>329</v>
      </c>
      <c r="K3118" s="10">
        <v>27</v>
      </c>
      <c r="L3118" s="10">
        <v>1</v>
      </c>
      <c r="M3118" s="10">
        <v>0</v>
      </c>
      <c r="N3118" s="10">
        <v>0</v>
      </c>
    </row>
    <row r="3119" spans="1:14" x14ac:dyDescent="0.15">
      <c r="A3119" t="str">
        <f t="shared" si="51"/>
        <v>202003_102_4562342690050</v>
      </c>
      <c r="B3119" s="10">
        <v>202003</v>
      </c>
      <c r="C3119" s="10">
        <v>102</v>
      </c>
      <c r="D3119" s="10" t="s">
        <v>147</v>
      </c>
      <c r="E3119" s="11">
        <v>4562342690050</v>
      </c>
      <c r="F3119" s="10">
        <v>0</v>
      </c>
      <c r="G3119" s="10">
        <v>0</v>
      </c>
      <c r="H3119" s="10" t="s">
        <v>22</v>
      </c>
      <c r="I3119" s="10" t="s">
        <v>19</v>
      </c>
      <c r="J3119" s="10" t="s">
        <v>329</v>
      </c>
      <c r="K3119" s="10">
        <v>23</v>
      </c>
      <c r="L3119" s="10">
        <v>2</v>
      </c>
      <c r="M3119" s="10">
        <v>0</v>
      </c>
      <c r="N3119" s="10">
        <v>0</v>
      </c>
    </row>
    <row r="3120" spans="1:14" x14ac:dyDescent="0.15">
      <c r="A3120" t="str">
        <f t="shared" si="51"/>
        <v>202003_102_4562342690043</v>
      </c>
      <c r="B3120" s="10">
        <v>202003</v>
      </c>
      <c r="C3120" s="10">
        <v>102</v>
      </c>
      <c r="D3120" s="10" t="s">
        <v>147</v>
      </c>
      <c r="E3120" s="11">
        <v>4562342690043</v>
      </c>
      <c r="F3120" s="10">
        <v>0</v>
      </c>
      <c r="G3120" s="10">
        <v>0</v>
      </c>
      <c r="H3120" s="10" t="s">
        <v>21</v>
      </c>
      <c r="I3120" s="10" t="s">
        <v>19</v>
      </c>
      <c r="J3120" s="10" t="s">
        <v>329</v>
      </c>
      <c r="K3120" s="10">
        <v>63</v>
      </c>
      <c r="L3120" s="10">
        <v>7</v>
      </c>
      <c r="M3120" s="10">
        <v>0</v>
      </c>
      <c r="N3120" s="10">
        <v>0</v>
      </c>
    </row>
    <row r="3121" spans="1:14" x14ac:dyDescent="0.15">
      <c r="A3121" t="str">
        <f t="shared" si="51"/>
        <v>202003_102_4562342690067</v>
      </c>
      <c r="B3121" s="10">
        <v>202003</v>
      </c>
      <c r="C3121" s="10">
        <v>102</v>
      </c>
      <c r="D3121" s="10" t="s">
        <v>147</v>
      </c>
      <c r="E3121" s="11">
        <v>4562342690067</v>
      </c>
      <c r="F3121" s="10">
        <v>0</v>
      </c>
      <c r="G3121" s="10">
        <v>0</v>
      </c>
      <c r="H3121" s="10" t="s">
        <v>23</v>
      </c>
      <c r="I3121" s="10" t="s">
        <v>19</v>
      </c>
      <c r="J3121" s="10" t="s">
        <v>329</v>
      </c>
      <c r="K3121" s="10">
        <v>108</v>
      </c>
      <c r="L3121" s="10">
        <v>4</v>
      </c>
      <c r="M3121" s="10">
        <v>0</v>
      </c>
      <c r="N3121" s="10">
        <v>0</v>
      </c>
    </row>
    <row r="3122" spans="1:14" x14ac:dyDescent="0.15">
      <c r="A3122" t="str">
        <f t="shared" si="51"/>
        <v>202003_102_4562342690074</v>
      </c>
      <c r="B3122" s="10">
        <v>202003</v>
      </c>
      <c r="C3122" s="10">
        <v>102</v>
      </c>
      <c r="D3122" s="10" t="s">
        <v>147</v>
      </c>
      <c r="E3122" s="11">
        <v>4562342690074</v>
      </c>
      <c r="F3122" s="10">
        <v>0</v>
      </c>
      <c r="G3122" s="10">
        <v>0</v>
      </c>
      <c r="H3122" s="10" t="s">
        <v>24</v>
      </c>
      <c r="I3122" s="10" t="s">
        <v>19</v>
      </c>
      <c r="J3122" s="10" t="s">
        <v>329</v>
      </c>
      <c r="K3122" s="10">
        <v>83</v>
      </c>
      <c r="L3122" s="10">
        <v>5</v>
      </c>
      <c r="M3122" s="10">
        <v>0</v>
      </c>
      <c r="N3122" s="10">
        <v>0</v>
      </c>
    </row>
    <row r="3123" spans="1:14" x14ac:dyDescent="0.15">
      <c r="A3123" t="str">
        <f t="shared" si="51"/>
        <v>202003_102_4562342690081</v>
      </c>
      <c r="B3123" s="10">
        <v>202003</v>
      </c>
      <c r="C3123" s="10">
        <v>102</v>
      </c>
      <c r="D3123" s="10" t="s">
        <v>147</v>
      </c>
      <c r="E3123" s="11">
        <v>4562342690081</v>
      </c>
      <c r="F3123" s="10">
        <v>0</v>
      </c>
      <c r="G3123" s="10">
        <v>0</v>
      </c>
      <c r="H3123" s="10" t="s">
        <v>25</v>
      </c>
      <c r="I3123" s="10" t="s">
        <v>19</v>
      </c>
      <c r="J3123" s="10" t="s">
        <v>329</v>
      </c>
      <c r="K3123" s="10">
        <v>13</v>
      </c>
      <c r="L3123" s="10">
        <v>2</v>
      </c>
      <c r="M3123" s="10">
        <v>0</v>
      </c>
      <c r="N3123" s="10">
        <v>0</v>
      </c>
    </row>
    <row r="3124" spans="1:14" x14ac:dyDescent="0.15">
      <c r="A3124" t="str">
        <f t="shared" si="51"/>
        <v>202003_325_4562342690029</v>
      </c>
      <c r="B3124" s="10">
        <v>202003</v>
      </c>
      <c r="C3124" s="10">
        <v>325</v>
      </c>
      <c r="D3124" s="10" t="s">
        <v>162</v>
      </c>
      <c r="E3124" s="11">
        <v>4562342690029</v>
      </c>
      <c r="F3124" s="10">
        <v>0</v>
      </c>
      <c r="G3124" s="10">
        <v>0</v>
      </c>
      <c r="H3124" s="10" t="s">
        <v>18</v>
      </c>
      <c r="I3124" s="10" t="s">
        <v>19</v>
      </c>
      <c r="J3124" s="10" t="s">
        <v>329</v>
      </c>
      <c r="K3124" s="10">
        <v>17</v>
      </c>
      <c r="L3124" s="10">
        <v>2</v>
      </c>
      <c r="M3124" s="10">
        <v>0</v>
      </c>
      <c r="N3124" s="10">
        <v>0</v>
      </c>
    </row>
    <row r="3125" spans="1:14" x14ac:dyDescent="0.15">
      <c r="A3125" t="str">
        <f t="shared" si="51"/>
        <v>202003_325_4562342690036</v>
      </c>
      <c r="B3125" s="10">
        <v>202003</v>
      </c>
      <c r="C3125" s="10">
        <v>325</v>
      </c>
      <c r="D3125" s="10" t="s">
        <v>162</v>
      </c>
      <c r="E3125" s="11">
        <v>4562342690036</v>
      </c>
      <c r="F3125" s="10">
        <v>0</v>
      </c>
      <c r="G3125" s="10">
        <v>0</v>
      </c>
      <c r="H3125" s="10" t="s">
        <v>20</v>
      </c>
      <c r="I3125" s="10" t="s">
        <v>19</v>
      </c>
      <c r="J3125" s="10" t="s">
        <v>329</v>
      </c>
      <c r="K3125" s="10">
        <v>16</v>
      </c>
      <c r="L3125" s="10">
        <v>1</v>
      </c>
      <c r="M3125" s="10">
        <v>0</v>
      </c>
      <c r="N3125" s="10">
        <v>0</v>
      </c>
    </row>
    <row r="3126" spans="1:14" x14ac:dyDescent="0.15">
      <c r="A3126" t="str">
        <f t="shared" si="51"/>
        <v>202003_325_4562342690050</v>
      </c>
      <c r="B3126" s="10">
        <v>202003</v>
      </c>
      <c r="C3126" s="10">
        <v>325</v>
      </c>
      <c r="D3126" s="10" t="s">
        <v>162</v>
      </c>
      <c r="E3126" s="11">
        <v>4562342690050</v>
      </c>
      <c r="F3126" s="10">
        <v>0</v>
      </c>
      <c r="G3126" s="10">
        <v>0</v>
      </c>
      <c r="H3126" s="10" t="s">
        <v>22</v>
      </c>
      <c r="I3126" s="10" t="s">
        <v>19</v>
      </c>
      <c r="J3126" s="10" t="s">
        <v>329</v>
      </c>
      <c r="K3126" s="10">
        <v>14</v>
      </c>
      <c r="L3126" s="10">
        <v>1</v>
      </c>
      <c r="M3126" s="10">
        <v>0</v>
      </c>
      <c r="N3126" s="10">
        <v>0</v>
      </c>
    </row>
    <row r="3127" spans="1:14" x14ac:dyDescent="0.15">
      <c r="A3127" t="str">
        <f t="shared" si="51"/>
        <v>202003_325_4562342690043</v>
      </c>
      <c r="B3127" s="10">
        <v>202003</v>
      </c>
      <c r="C3127" s="10">
        <v>325</v>
      </c>
      <c r="D3127" s="10" t="s">
        <v>162</v>
      </c>
      <c r="E3127" s="11">
        <v>4562342690043</v>
      </c>
      <c r="F3127" s="10">
        <v>0</v>
      </c>
      <c r="G3127" s="10">
        <v>0</v>
      </c>
      <c r="H3127" s="10" t="s">
        <v>21</v>
      </c>
      <c r="I3127" s="10" t="s">
        <v>19</v>
      </c>
      <c r="J3127" s="10" t="s">
        <v>329</v>
      </c>
      <c r="K3127" s="10">
        <v>36</v>
      </c>
      <c r="L3127" s="10">
        <v>1</v>
      </c>
      <c r="M3127" s="10">
        <v>0</v>
      </c>
      <c r="N3127" s="10">
        <v>0</v>
      </c>
    </row>
    <row r="3128" spans="1:14" x14ac:dyDescent="0.15">
      <c r="A3128" t="str">
        <f t="shared" si="51"/>
        <v>202003_325_4562342690067</v>
      </c>
      <c r="B3128" s="10">
        <v>202003</v>
      </c>
      <c r="C3128" s="10">
        <v>325</v>
      </c>
      <c r="D3128" s="10" t="s">
        <v>162</v>
      </c>
      <c r="E3128" s="11">
        <v>4562342690067</v>
      </c>
      <c r="F3128" s="10">
        <v>0</v>
      </c>
      <c r="G3128" s="10">
        <v>0</v>
      </c>
      <c r="H3128" s="10" t="s">
        <v>23</v>
      </c>
      <c r="I3128" s="10" t="s">
        <v>19</v>
      </c>
      <c r="J3128" s="10" t="s">
        <v>329</v>
      </c>
      <c r="K3128" s="10">
        <v>43</v>
      </c>
      <c r="L3128" s="10">
        <v>2</v>
      </c>
      <c r="M3128" s="10">
        <v>0</v>
      </c>
      <c r="N3128" s="10">
        <v>0</v>
      </c>
    </row>
    <row r="3129" spans="1:14" x14ac:dyDescent="0.15">
      <c r="A3129" t="str">
        <f t="shared" si="51"/>
        <v>202003_325_4562342690074</v>
      </c>
      <c r="B3129" s="10">
        <v>202003</v>
      </c>
      <c r="C3129" s="10">
        <v>325</v>
      </c>
      <c r="D3129" s="10" t="s">
        <v>162</v>
      </c>
      <c r="E3129" s="11">
        <v>4562342690074</v>
      </c>
      <c r="F3129" s="10">
        <v>0</v>
      </c>
      <c r="G3129" s="10">
        <v>0</v>
      </c>
      <c r="H3129" s="10" t="s">
        <v>24</v>
      </c>
      <c r="I3129" s="10" t="s">
        <v>19</v>
      </c>
      <c r="J3129" s="10" t="s">
        <v>329</v>
      </c>
      <c r="K3129" s="10">
        <v>19</v>
      </c>
      <c r="L3129" s="10">
        <v>1</v>
      </c>
      <c r="M3129" s="10">
        <v>0</v>
      </c>
      <c r="N3129" s="10">
        <v>0</v>
      </c>
    </row>
    <row r="3130" spans="1:14" x14ac:dyDescent="0.15">
      <c r="A3130" t="str">
        <f t="shared" si="51"/>
        <v>202003_325_4562342690081</v>
      </c>
      <c r="B3130" s="10">
        <v>202003</v>
      </c>
      <c r="C3130" s="10">
        <v>325</v>
      </c>
      <c r="D3130" s="10" t="s">
        <v>162</v>
      </c>
      <c r="E3130" s="11">
        <v>4562342690081</v>
      </c>
      <c r="F3130" s="10">
        <v>0</v>
      </c>
      <c r="G3130" s="10">
        <v>0</v>
      </c>
      <c r="H3130" s="10" t="s">
        <v>25</v>
      </c>
      <c r="I3130" s="10" t="s">
        <v>19</v>
      </c>
      <c r="J3130" s="10" t="s">
        <v>329</v>
      </c>
      <c r="K3130" s="10">
        <v>12</v>
      </c>
      <c r="L3130" s="10">
        <v>0</v>
      </c>
      <c r="M3130" s="10">
        <v>0</v>
      </c>
      <c r="N3130" s="10">
        <v>0</v>
      </c>
    </row>
    <row r="3131" spans="1:14" x14ac:dyDescent="0.15">
      <c r="A3131" t="str">
        <f t="shared" si="51"/>
        <v>202003_16_4562342690029</v>
      </c>
      <c r="B3131" s="10">
        <v>202003</v>
      </c>
      <c r="C3131" s="10">
        <v>16</v>
      </c>
      <c r="D3131" s="10" t="s">
        <v>133</v>
      </c>
      <c r="E3131" s="11">
        <v>4562342690029</v>
      </c>
      <c r="F3131" s="10">
        <v>0</v>
      </c>
      <c r="G3131" s="10">
        <v>0</v>
      </c>
      <c r="H3131" s="10" t="s">
        <v>18</v>
      </c>
      <c r="I3131" s="10" t="s">
        <v>19</v>
      </c>
      <c r="J3131" s="10" t="s">
        <v>329</v>
      </c>
      <c r="K3131" s="10">
        <v>19</v>
      </c>
      <c r="L3131" s="10">
        <v>1</v>
      </c>
      <c r="M3131" s="10">
        <v>0</v>
      </c>
      <c r="N3131" s="10">
        <v>0</v>
      </c>
    </row>
    <row r="3132" spans="1:14" x14ac:dyDescent="0.15">
      <c r="A3132" t="str">
        <f t="shared" si="51"/>
        <v>202003_16_4562342690036</v>
      </c>
      <c r="B3132" s="10">
        <v>202003</v>
      </c>
      <c r="C3132" s="10">
        <v>16</v>
      </c>
      <c r="D3132" s="10" t="s">
        <v>133</v>
      </c>
      <c r="E3132" s="11">
        <v>4562342690036</v>
      </c>
      <c r="F3132" s="10">
        <v>0</v>
      </c>
      <c r="G3132" s="10">
        <v>0</v>
      </c>
      <c r="H3132" s="10" t="s">
        <v>20</v>
      </c>
      <c r="I3132" s="10" t="s">
        <v>19</v>
      </c>
      <c r="J3132" s="10" t="s">
        <v>329</v>
      </c>
      <c r="K3132" s="10">
        <v>12</v>
      </c>
      <c r="L3132" s="10">
        <v>1</v>
      </c>
      <c r="M3132" s="10">
        <v>0</v>
      </c>
      <c r="N3132" s="10">
        <v>0</v>
      </c>
    </row>
    <row r="3133" spans="1:14" x14ac:dyDescent="0.15">
      <c r="A3133" t="str">
        <f t="shared" si="51"/>
        <v>202003_16_4562342690050</v>
      </c>
      <c r="B3133" s="10">
        <v>202003</v>
      </c>
      <c r="C3133" s="10">
        <v>16</v>
      </c>
      <c r="D3133" s="10" t="s">
        <v>133</v>
      </c>
      <c r="E3133" s="11">
        <v>4562342690050</v>
      </c>
      <c r="F3133" s="10">
        <v>0</v>
      </c>
      <c r="G3133" s="10">
        <v>0</v>
      </c>
      <c r="H3133" s="10" t="s">
        <v>22</v>
      </c>
      <c r="I3133" s="10" t="s">
        <v>19</v>
      </c>
      <c r="J3133" s="10" t="s">
        <v>329</v>
      </c>
      <c r="K3133" s="10">
        <v>13</v>
      </c>
      <c r="L3133" s="10">
        <v>2</v>
      </c>
      <c r="M3133" s="10">
        <v>0</v>
      </c>
      <c r="N3133" s="10">
        <v>0</v>
      </c>
    </row>
    <row r="3134" spans="1:14" x14ac:dyDescent="0.15">
      <c r="A3134" t="str">
        <f t="shared" si="51"/>
        <v>202003_16_4562342690043</v>
      </c>
      <c r="B3134" s="10">
        <v>202003</v>
      </c>
      <c r="C3134" s="10">
        <v>16</v>
      </c>
      <c r="D3134" s="10" t="s">
        <v>133</v>
      </c>
      <c r="E3134" s="11">
        <v>4562342690043</v>
      </c>
      <c r="F3134" s="10">
        <v>0</v>
      </c>
      <c r="G3134" s="10">
        <v>0</v>
      </c>
      <c r="H3134" s="10" t="s">
        <v>21</v>
      </c>
      <c r="I3134" s="10" t="s">
        <v>19</v>
      </c>
      <c r="J3134" s="10" t="s">
        <v>329</v>
      </c>
      <c r="K3134" s="10">
        <v>50</v>
      </c>
      <c r="L3134" s="10">
        <v>0</v>
      </c>
      <c r="M3134" s="10">
        <v>0</v>
      </c>
      <c r="N3134" s="10">
        <v>0</v>
      </c>
    </row>
    <row r="3135" spans="1:14" x14ac:dyDescent="0.15">
      <c r="A3135" t="str">
        <f t="shared" si="51"/>
        <v>202003_16_4562342690067</v>
      </c>
      <c r="B3135" s="10">
        <v>202003</v>
      </c>
      <c r="C3135" s="10">
        <v>16</v>
      </c>
      <c r="D3135" s="10" t="s">
        <v>133</v>
      </c>
      <c r="E3135" s="11">
        <v>4562342690067</v>
      </c>
      <c r="F3135" s="10">
        <v>0</v>
      </c>
      <c r="G3135" s="10">
        <v>0</v>
      </c>
      <c r="H3135" s="10" t="s">
        <v>23</v>
      </c>
      <c r="I3135" s="10" t="s">
        <v>19</v>
      </c>
      <c r="J3135" s="10" t="s">
        <v>329</v>
      </c>
      <c r="K3135" s="10">
        <v>21</v>
      </c>
      <c r="L3135" s="10">
        <v>5</v>
      </c>
      <c r="M3135" s="10">
        <v>0</v>
      </c>
      <c r="N3135" s="10">
        <v>0</v>
      </c>
    </row>
    <row r="3136" spans="1:14" x14ac:dyDescent="0.15">
      <c r="A3136" t="str">
        <f t="shared" si="51"/>
        <v>202003_16_4562342690074</v>
      </c>
      <c r="B3136" s="10">
        <v>202003</v>
      </c>
      <c r="C3136" s="10">
        <v>16</v>
      </c>
      <c r="D3136" s="10" t="s">
        <v>133</v>
      </c>
      <c r="E3136" s="11">
        <v>4562342690074</v>
      </c>
      <c r="F3136" s="10">
        <v>0</v>
      </c>
      <c r="G3136" s="10">
        <v>0</v>
      </c>
      <c r="H3136" s="10" t="s">
        <v>24</v>
      </c>
      <c r="I3136" s="10" t="s">
        <v>19</v>
      </c>
      <c r="J3136" s="10" t="s">
        <v>329</v>
      </c>
      <c r="K3136" s="10">
        <v>37</v>
      </c>
      <c r="L3136" s="10">
        <v>1</v>
      </c>
      <c r="M3136" s="10">
        <v>0</v>
      </c>
      <c r="N3136" s="10">
        <v>0</v>
      </c>
    </row>
    <row r="3137" spans="1:14" x14ac:dyDescent="0.15">
      <c r="A3137" t="str">
        <f t="shared" si="51"/>
        <v>202003_16_4562342690081</v>
      </c>
      <c r="B3137" s="10">
        <v>202003</v>
      </c>
      <c r="C3137" s="10">
        <v>16</v>
      </c>
      <c r="D3137" s="10" t="s">
        <v>133</v>
      </c>
      <c r="E3137" s="11">
        <v>4562342690081</v>
      </c>
      <c r="F3137" s="10">
        <v>0</v>
      </c>
      <c r="G3137" s="10">
        <v>0</v>
      </c>
      <c r="H3137" s="10" t="s">
        <v>25</v>
      </c>
      <c r="I3137" s="10" t="s">
        <v>19</v>
      </c>
      <c r="J3137" s="10" t="s">
        <v>329</v>
      </c>
      <c r="K3137" s="10">
        <v>12</v>
      </c>
      <c r="L3137" s="10">
        <v>0</v>
      </c>
      <c r="M3137" s="10">
        <v>0</v>
      </c>
      <c r="N3137" s="10">
        <v>0</v>
      </c>
    </row>
    <row r="3138" spans="1:14" x14ac:dyDescent="0.15">
      <c r="A3138" t="str">
        <f t="shared" si="51"/>
        <v>202003_17_4562342690029</v>
      </c>
      <c r="B3138" s="10">
        <v>202003</v>
      </c>
      <c r="C3138" s="10">
        <v>17</v>
      </c>
      <c r="D3138" s="10" t="s">
        <v>134</v>
      </c>
      <c r="E3138" s="11">
        <v>4562342690029</v>
      </c>
      <c r="F3138" s="10">
        <v>0</v>
      </c>
      <c r="G3138" s="10">
        <v>0</v>
      </c>
      <c r="H3138" s="10" t="s">
        <v>18</v>
      </c>
      <c r="I3138" s="10" t="s">
        <v>19</v>
      </c>
      <c r="J3138" s="10" t="s">
        <v>329</v>
      </c>
      <c r="K3138" s="10">
        <v>21</v>
      </c>
      <c r="L3138" s="10">
        <v>1</v>
      </c>
      <c r="M3138" s="10">
        <v>0</v>
      </c>
      <c r="N3138" s="10">
        <v>0</v>
      </c>
    </row>
    <row r="3139" spans="1:14" x14ac:dyDescent="0.15">
      <c r="A3139" t="str">
        <f t="shared" si="51"/>
        <v>202003_17_4562342690036</v>
      </c>
      <c r="B3139" s="10">
        <v>202003</v>
      </c>
      <c r="C3139" s="10">
        <v>17</v>
      </c>
      <c r="D3139" s="10" t="s">
        <v>134</v>
      </c>
      <c r="E3139" s="11">
        <v>4562342690036</v>
      </c>
      <c r="F3139" s="10">
        <v>0</v>
      </c>
      <c r="G3139" s="10">
        <v>0</v>
      </c>
      <c r="H3139" s="10" t="s">
        <v>20</v>
      </c>
      <c r="I3139" s="10" t="s">
        <v>19</v>
      </c>
      <c r="J3139" s="10" t="s">
        <v>329</v>
      </c>
      <c r="K3139" s="10">
        <v>13</v>
      </c>
      <c r="L3139" s="10">
        <v>1</v>
      </c>
      <c r="M3139" s="10">
        <v>0</v>
      </c>
      <c r="N3139" s="10">
        <v>0</v>
      </c>
    </row>
    <row r="3140" spans="1:14" x14ac:dyDescent="0.15">
      <c r="A3140" t="str">
        <f t="shared" si="51"/>
        <v>202003_17_4562342690050</v>
      </c>
      <c r="B3140" s="10">
        <v>202003</v>
      </c>
      <c r="C3140" s="10">
        <v>17</v>
      </c>
      <c r="D3140" s="10" t="s">
        <v>134</v>
      </c>
      <c r="E3140" s="11">
        <v>4562342690050</v>
      </c>
      <c r="F3140" s="10">
        <v>0</v>
      </c>
      <c r="G3140" s="10">
        <v>0</v>
      </c>
      <c r="H3140" s="10" t="s">
        <v>22</v>
      </c>
      <c r="I3140" s="10" t="s">
        <v>19</v>
      </c>
      <c r="J3140" s="10" t="s">
        <v>329</v>
      </c>
      <c r="K3140" s="10">
        <v>11</v>
      </c>
      <c r="L3140" s="10">
        <v>0</v>
      </c>
      <c r="M3140" s="10">
        <v>0</v>
      </c>
      <c r="N3140" s="10">
        <v>0</v>
      </c>
    </row>
    <row r="3141" spans="1:14" x14ac:dyDescent="0.15">
      <c r="A3141" t="str">
        <f t="shared" si="51"/>
        <v>202003_17_4562342690043</v>
      </c>
      <c r="B3141" s="10">
        <v>202003</v>
      </c>
      <c r="C3141" s="10">
        <v>17</v>
      </c>
      <c r="D3141" s="10" t="s">
        <v>134</v>
      </c>
      <c r="E3141" s="11">
        <v>4562342690043</v>
      </c>
      <c r="F3141" s="10">
        <v>0</v>
      </c>
      <c r="G3141" s="10">
        <v>0</v>
      </c>
      <c r="H3141" s="10" t="s">
        <v>21</v>
      </c>
      <c r="I3141" s="10" t="s">
        <v>19</v>
      </c>
      <c r="J3141" s="10" t="s">
        <v>329</v>
      </c>
      <c r="K3141" s="10">
        <v>35</v>
      </c>
      <c r="L3141" s="10">
        <v>0</v>
      </c>
      <c r="M3141" s="10">
        <v>0</v>
      </c>
      <c r="N3141" s="10">
        <v>0</v>
      </c>
    </row>
    <row r="3142" spans="1:14" x14ac:dyDescent="0.15">
      <c r="A3142" t="str">
        <f t="shared" si="51"/>
        <v>202003_17_4562342690067</v>
      </c>
      <c r="B3142" s="10">
        <v>202003</v>
      </c>
      <c r="C3142" s="10">
        <v>17</v>
      </c>
      <c r="D3142" s="10" t="s">
        <v>134</v>
      </c>
      <c r="E3142" s="11">
        <v>4562342690067</v>
      </c>
      <c r="F3142" s="10">
        <v>0</v>
      </c>
      <c r="G3142" s="10">
        <v>0</v>
      </c>
      <c r="H3142" s="10" t="s">
        <v>23</v>
      </c>
      <c r="I3142" s="10" t="s">
        <v>19</v>
      </c>
      <c r="J3142" s="10" t="s">
        <v>329</v>
      </c>
      <c r="K3142" s="10">
        <v>39</v>
      </c>
      <c r="L3142" s="10">
        <v>1</v>
      </c>
      <c r="M3142" s="10">
        <v>0</v>
      </c>
      <c r="N3142" s="10">
        <v>0</v>
      </c>
    </row>
    <row r="3143" spans="1:14" x14ac:dyDescent="0.15">
      <c r="A3143" t="str">
        <f t="shared" si="51"/>
        <v>202003_17_4562342690074</v>
      </c>
      <c r="B3143" s="10">
        <v>202003</v>
      </c>
      <c r="C3143" s="10">
        <v>17</v>
      </c>
      <c r="D3143" s="10" t="s">
        <v>134</v>
      </c>
      <c r="E3143" s="11">
        <v>4562342690074</v>
      </c>
      <c r="F3143" s="10">
        <v>0</v>
      </c>
      <c r="G3143" s="10">
        <v>0</v>
      </c>
      <c r="H3143" s="10" t="s">
        <v>24</v>
      </c>
      <c r="I3143" s="10" t="s">
        <v>19</v>
      </c>
      <c r="J3143" s="10" t="s">
        <v>329</v>
      </c>
      <c r="K3143" s="10">
        <v>22</v>
      </c>
      <c r="L3143" s="10">
        <v>1</v>
      </c>
      <c r="M3143" s="10">
        <v>0</v>
      </c>
      <c r="N3143" s="10">
        <v>0</v>
      </c>
    </row>
    <row r="3144" spans="1:14" x14ac:dyDescent="0.15">
      <c r="A3144" t="str">
        <f t="shared" si="51"/>
        <v>202003_17_4562342690081</v>
      </c>
      <c r="B3144" s="10">
        <v>202003</v>
      </c>
      <c r="C3144" s="10">
        <v>17</v>
      </c>
      <c r="D3144" s="10" t="s">
        <v>134</v>
      </c>
      <c r="E3144" s="11">
        <v>4562342690081</v>
      </c>
      <c r="F3144" s="10">
        <v>0</v>
      </c>
      <c r="G3144" s="10">
        <v>0</v>
      </c>
      <c r="H3144" s="10" t="s">
        <v>25</v>
      </c>
      <c r="I3144" s="10" t="s">
        <v>19</v>
      </c>
      <c r="J3144" s="10" t="s">
        <v>329</v>
      </c>
      <c r="K3144" s="10">
        <v>13</v>
      </c>
      <c r="L3144" s="10">
        <v>0</v>
      </c>
      <c r="M3144" s="10">
        <v>0</v>
      </c>
      <c r="N3144" s="10">
        <v>0</v>
      </c>
    </row>
    <row r="3145" spans="1:14" x14ac:dyDescent="0.15">
      <c r="A3145" t="str">
        <f t="shared" si="51"/>
        <v>202003_122_4562342690029</v>
      </c>
      <c r="B3145" s="10">
        <v>202003</v>
      </c>
      <c r="C3145" s="10">
        <v>122</v>
      </c>
      <c r="D3145" s="10" t="s">
        <v>149</v>
      </c>
      <c r="E3145" s="11">
        <v>4562342690029</v>
      </c>
      <c r="F3145" s="10">
        <v>0</v>
      </c>
      <c r="G3145" s="10">
        <v>0</v>
      </c>
      <c r="H3145" s="10" t="s">
        <v>18</v>
      </c>
      <c r="I3145" s="10" t="s">
        <v>19</v>
      </c>
      <c r="J3145" s="10" t="s">
        <v>329</v>
      </c>
      <c r="K3145" s="10">
        <v>30</v>
      </c>
      <c r="L3145" s="10">
        <v>1</v>
      </c>
      <c r="M3145" s="10">
        <v>0</v>
      </c>
      <c r="N3145" s="10">
        <v>0</v>
      </c>
    </row>
    <row r="3146" spans="1:14" x14ac:dyDescent="0.15">
      <c r="A3146" t="str">
        <f t="shared" si="51"/>
        <v>202003_122_4562342690036</v>
      </c>
      <c r="B3146" s="10">
        <v>202003</v>
      </c>
      <c r="C3146" s="10">
        <v>122</v>
      </c>
      <c r="D3146" s="10" t="s">
        <v>149</v>
      </c>
      <c r="E3146" s="11">
        <v>4562342690036</v>
      </c>
      <c r="F3146" s="10">
        <v>0</v>
      </c>
      <c r="G3146" s="10">
        <v>0</v>
      </c>
      <c r="H3146" s="10" t="s">
        <v>20</v>
      </c>
      <c r="I3146" s="10" t="s">
        <v>19</v>
      </c>
      <c r="J3146" s="10" t="s">
        <v>329</v>
      </c>
      <c r="K3146" s="10">
        <v>17</v>
      </c>
      <c r="L3146" s="10">
        <v>1</v>
      </c>
      <c r="M3146" s="10">
        <v>0</v>
      </c>
      <c r="N3146" s="10">
        <v>0</v>
      </c>
    </row>
    <row r="3147" spans="1:14" x14ac:dyDescent="0.15">
      <c r="A3147" t="str">
        <f t="shared" si="51"/>
        <v>202003_122_4562342690050</v>
      </c>
      <c r="B3147" s="10">
        <v>202003</v>
      </c>
      <c r="C3147" s="10">
        <v>122</v>
      </c>
      <c r="D3147" s="10" t="s">
        <v>149</v>
      </c>
      <c r="E3147" s="11">
        <v>4562342690050</v>
      </c>
      <c r="F3147" s="10">
        <v>0</v>
      </c>
      <c r="G3147" s="10">
        <v>0</v>
      </c>
      <c r="H3147" s="10" t="s">
        <v>22</v>
      </c>
      <c r="I3147" s="10" t="s">
        <v>19</v>
      </c>
      <c r="J3147" s="10" t="s">
        <v>329</v>
      </c>
      <c r="K3147" s="10">
        <v>15</v>
      </c>
      <c r="L3147" s="10">
        <v>0</v>
      </c>
      <c r="M3147" s="10">
        <v>0</v>
      </c>
      <c r="N3147" s="10">
        <v>0</v>
      </c>
    </row>
    <row r="3148" spans="1:14" x14ac:dyDescent="0.15">
      <c r="A3148" t="str">
        <f t="shared" si="51"/>
        <v>202003_122_4562342690043</v>
      </c>
      <c r="B3148" s="10">
        <v>202003</v>
      </c>
      <c r="C3148" s="10">
        <v>122</v>
      </c>
      <c r="D3148" s="10" t="s">
        <v>149</v>
      </c>
      <c r="E3148" s="11">
        <v>4562342690043</v>
      </c>
      <c r="F3148" s="10">
        <v>0</v>
      </c>
      <c r="G3148" s="10">
        <v>0</v>
      </c>
      <c r="H3148" s="10" t="s">
        <v>21</v>
      </c>
      <c r="I3148" s="10" t="s">
        <v>19</v>
      </c>
      <c r="J3148" s="10" t="s">
        <v>329</v>
      </c>
      <c r="K3148" s="10">
        <v>43</v>
      </c>
      <c r="L3148" s="10">
        <v>0</v>
      </c>
      <c r="M3148" s="10">
        <v>0</v>
      </c>
      <c r="N3148" s="10">
        <v>0</v>
      </c>
    </row>
    <row r="3149" spans="1:14" x14ac:dyDescent="0.15">
      <c r="A3149" t="str">
        <f t="shared" si="51"/>
        <v>202003_122_4562342690067</v>
      </c>
      <c r="B3149" s="10">
        <v>202003</v>
      </c>
      <c r="C3149" s="10">
        <v>122</v>
      </c>
      <c r="D3149" s="10" t="s">
        <v>149</v>
      </c>
      <c r="E3149" s="11">
        <v>4562342690067</v>
      </c>
      <c r="F3149" s="10">
        <v>0</v>
      </c>
      <c r="G3149" s="10">
        <v>0</v>
      </c>
      <c r="H3149" s="10" t="s">
        <v>23</v>
      </c>
      <c r="I3149" s="10" t="s">
        <v>19</v>
      </c>
      <c r="J3149" s="10" t="s">
        <v>329</v>
      </c>
      <c r="K3149" s="10">
        <v>43</v>
      </c>
      <c r="L3149" s="10">
        <v>0</v>
      </c>
      <c r="M3149" s="10">
        <v>0</v>
      </c>
      <c r="N3149" s="10">
        <v>0</v>
      </c>
    </row>
    <row r="3150" spans="1:14" x14ac:dyDescent="0.15">
      <c r="A3150" t="str">
        <f t="shared" si="51"/>
        <v>202003_122_4562342690074</v>
      </c>
      <c r="B3150" s="10">
        <v>202003</v>
      </c>
      <c r="C3150" s="10">
        <v>122</v>
      </c>
      <c r="D3150" s="10" t="s">
        <v>149</v>
      </c>
      <c r="E3150" s="11">
        <v>4562342690074</v>
      </c>
      <c r="F3150" s="10">
        <v>0</v>
      </c>
      <c r="G3150" s="10">
        <v>0</v>
      </c>
      <c r="H3150" s="10" t="s">
        <v>24</v>
      </c>
      <c r="I3150" s="10" t="s">
        <v>19</v>
      </c>
      <c r="J3150" s="10" t="s">
        <v>329</v>
      </c>
      <c r="K3150" s="10">
        <v>29</v>
      </c>
      <c r="L3150" s="10">
        <v>2</v>
      </c>
      <c r="M3150" s="10">
        <v>0</v>
      </c>
      <c r="N3150" s="10">
        <v>0</v>
      </c>
    </row>
    <row r="3151" spans="1:14" x14ac:dyDescent="0.15">
      <c r="A3151" t="str">
        <f t="shared" si="51"/>
        <v>202003_122_4562342690081</v>
      </c>
      <c r="B3151" s="10">
        <v>202003</v>
      </c>
      <c r="C3151" s="10">
        <v>122</v>
      </c>
      <c r="D3151" s="10" t="s">
        <v>149</v>
      </c>
      <c r="E3151" s="11">
        <v>4562342690081</v>
      </c>
      <c r="F3151" s="10">
        <v>0</v>
      </c>
      <c r="G3151" s="10">
        <v>0</v>
      </c>
      <c r="H3151" s="10" t="s">
        <v>25</v>
      </c>
      <c r="I3151" s="10" t="s">
        <v>19</v>
      </c>
      <c r="J3151" s="10" t="s">
        <v>329</v>
      </c>
      <c r="K3151" s="10">
        <v>17</v>
      </c>
      <c r="L3151" s="10">
        <v>2</v>
      </c>
      <c r="M3151" s="10">
        <v>0</v>
      </c>
      <c r="N3151" s="10">
        <v>0</v>
      </c>
    </row>
    <row r="3152" spans="1:14" x14ac:dyDescent="0.15">
      <c r="A3152" t="str">
        <f t="shared" si="51"/>
        <v>202004_184_4562342690029</v>
      </c>
      <c r="B3152" s="10">
        <v>202004</v>
      </c>
      <c r="C3152" s="10">
        <v>184</v>
      </c>
      <c r="D3152" s="10" t="s">
        <v>154</v>
      </c>
      <c r="E3152" s="11">
        <v>4562342690029</v>
      </c>
      <c r="F3152" s="10">
        <v>0</v>
      </c>
      <c r="G3152" s="10">
        <v>0</v>
      </c>
      <c r="H3152" s="10" t="s">
        <v>18</v>
      </c>
      <c r="I3152" s="10" t="s">
        <v>19</v>
      </c>
      <c r="J3152" s="10" t="s">
        <v>329</v>
      </c>
      <c r="K3152" s="10">
        <v>37</v>
      </c>
      <c r="L3152" s="10">
        <v>0</v>
      </c>
      <c r="M3152" s="10">
        <v>0</v>
      </c>
      <c r="N3152" s="10">
        <v>0</v>
      </c>
    </row>
    <row r="3153" spans="1:14" x14ac:dyDescent="0.15">
      <c r="A3153" t="str">
        <f t="shared" si="51"/>
        <v>202004_184_4562342690036</v>
      </c>
      <c r="B3153" s="10">
        <v>202004</v>
      </c>
      <c r="C3153" s="10">
        <v>184</v>
      </c>
      <c r="D3153" s="10" t="s">
        <v>154</v>
      </c>
      <c r="E3153" s="11">
        <v>4562342690036</v>
      </c>
      <c r="F3153" s="10">
        <v>0</v>
      </c>
      <c r="G3153" s="10">
        <v>0</v>
      </c>
      <c r="H3153" s="10" t="s">
        <v>20</v>
      </c>
      <c r="I3153" s="10" t="s">
        <v>19</v>
      </c>
      <c r="J3153" s="10" t="s">
        <v>329</v>
      </c>
      <c r="K3153" s="10">
        <v>16</v>
      </c>
      <c r="L3153" s="10">
        <v>0</v>
      </c>
      <c r="M3153" s="10">
        <v>0</v>
      </c>
      <c r="N3153" s="10">
        <v>0</v>
      </c>
    </row>
    <row r="3154" spans="1:14" x14ac:dyDescent="0.15">
      <c r="A3154" t="str">
        <f t="shared" si="51"/>
        <v>202004_184_4562342690050</v>
      </c>
      <c r="B3154" s="10">
        <v>202004</v>
      </c>
      <c r="C3154" s="10">
        <v>184</v>
      </c>
      <c r="D3154" s="10" t="s">
        <v>154</v>
      </c>
      <c r="E3154" s="11">
        <v>4562342690050</v>
      </c>
      <c r="F3154" s="10">
        <v>0</v>
      </c>
      <c r="G3154" s="10">
        <v>0</v>
      </c>
      <c r="H3154" s="10" t="s">
        <v>22</v>
      </c>
      <c r="I3154" s="10" t="s">
        <v>19</v>
      </c>
      <c r="J3154" s="10" t="s">
        <v>329</v>
      </c>
      <c r="K3154" s="10">
        <v>19</v>
      </c>
      <c r="L3154" s="10">
        <v>1</v>
      </c>
      <c r="M3154" s="10">
        <v>0</v>
      </c>
      <c r="N3154" s="10">
        <v>0</v>
      </c>
    </row>
    <row r="3155" spans="1:14" x14ac:dyDescent="0.15">
      <c r="A3155" t="str">
        <f t="shared" si="51"/>
        <v>202004_184_4562342690043</v>
      </c>
      <c r="B3155" s="10">
        <v>202004</v>
      </c>
      <c r="C3155" s="10">
        <v>184</v>
      </c>
      <c r="D3155" s="10" t="s">
        <v>154</v>
      </c>
      <c r="E3155" s="11">
        <v>4562342690043</v>
      </c>
      <c r="F3155" s="10">
        <v>0</v>
      </c>
      <c r="G3155" s="10">
        <v>0</v>
      </c>
      <c r="H3155" s="10" t="s">
        <v>21</v>
      </c>
      <c r="I3155" s="10" t="s">
        <v>19</v>
      </c>
      <c r="J3155" s="10" t="s">
        <v>329</v>
      </c>
      <c r="K3155" s="10">
        <v>39</v>
      </c>
      <c r="L3155" s="10">
        <v>2</v>
      </c>
      <c r="M3155" s="10">
        <v>0</v>
      </c>
      <c r="N3155" s="10">
        <v>0</v>
      </c>
    </row>
    <row r="3156" spans="1:14" x14ac:dyDescent="0.15">
      <c r="A3156" t="str">
        <f t="shared" si="51"/>
        <v>202004_184_4562342690067</v>
      </c>
      <c r="B3156" s="10">
        <v>202004</v>
      </c>
      <c r="C3156" s="10">
        <v>184</v>
      </c>
      <c r="D3156" s="10" t="s">
        <v>154</v>
      </c>
      <c r="E3156" s="11">
        <v>4562342690067</v>
      </c>
      <c r="F3156" s="10">
        <v>0</v>
      </c>
      <c r="G3156" s="10">
        <v>0</v>
      </c>
      <c r="H3156" s="10" t="s">
        <v>23</v>
      </c>
      <c r="I3156" s="10" t="s">
        <v>19</v>
      </c>
      <c r="J3156" s="10" t="s">
        <v>329</v>
      </c>
      <c r="K3156" s="10">
        <v>38</v>
      </c>
      <c r="L3156" s="10">
        <v>0</v>
      </c>
      <c r="M3156" s="10">
        <v>0</v>
      </c>
      <c r="N3156" s="10">
        <v>0</v>
      </c>
    </row>
    <row r="3157" spans="1:14" x14ac:dyDescent="0.15">
      <c r="A3157" t="str">
        <f t="shared" si="51"/>
        <v>202004_184_4562342690074</v>
      </c>
      <c r="B3157" s="10">
        <v>202004</v>
      </c>
      <c r="C3157" s="10">
        <v>184</v>
      </c>
      <c r="D3157" s="10" t="s">
        <v>154</v>
      </c>
      <c r="E3157" s="11">
        <v>4562342690074</v>
      </c>
      <c r="F3157" s="10">
        <v>0</v>
      </c>
      <c r="G3157" s="10">
        <v>0</v>
      </c>
      <c r="H3157" s="10" t="s">
        <v>24</v>
      </c>
      <c r="I3157" s="10" t="s">
        <v>19</v>
      </c>
      <c r="J3157" s="10" t="s">
        <v>329</v>
      </c>
      <c r="K3157" s="10">
        <v>33</v>
      </c>
      <c r="L3157" s="10">
        <v>1</v>
      </c>
      <c r="M3157" s="10">
        <v>0</v>
      </c>
      <c r="N3157" s="10">
        <v>0</v>
      </c>
    </row>
    <row r="3158" spans="1:14" x14ac:dyDescent="0.15">
      <c r="A3158" t="str">
        <f t="shared" si="51"/>
        <v>202004_184_4562342690081</v>
      </c>
      <c r="B3158" s="10">
        <v>202004</v>
      </c>
      <c r="C3158" s="10">
        <v>184</v>
      </c>
      <c r="D3158" s="10" t="s">
        <v>154</v>
      </c>
      <c r="E3158" s="11">
        <v>4562342690081</v>
      </c>
      <c r="F3158" s="10">
        <v>0</v>
      </c>
      <c r="G3158" s="10">
        <v>0</v>
      </c>
      <c r="H3158" s="10" t="s">
        <v>25</v>
      </c>
      <c r="I3158" s="10" t="s">
        <v>19</v>
      </c>
      <c r="J3158" s="10" t="s">
        <v>329</v>
      </c>
      <c r="K3158" s="10">
        <v>12</v>
      </c>
      <c r="L3158" s="10">
        <v>1</v>
      </c>
      <c r="M3158" s="10">
        <v>0</v>
      </c>
      <c r="N3158" s="10">
        <v>0</v>
      </c>
    </row>
    <row r="3159" spans="1:14" x14ac:dyDescent="0.15">
      <c r="A3159" t="str">
        <f t="shared" si="51"/>
        <v>202004_5_4562342690029</v>
      </c>
      <c r="B3159" s="10">
        <v>202004</v>
      </c>
      <c r="C3159" s="10">
        <v>5</v>
      </c>
      <c r="D3159" s="10" t="s">
        <v>130</v>
      </c>
      <c r="E3159" s="11">
        <v>4562342690029</v>
      </c>
      <c r="F3159" s="10">
        <v>0</v>
      </c>
      <c r="G3159" s="10">
        <v>0</v>
      </c>
      <c r="H3159" s="10" t="s">
        <v>18</v>
      </c>
      <c r="I3159" s="10" t="s">
        <v>19</v>
      </c>
      <c r="J3159" s="10" t="s">
        <v>329</v>
      </c>
      <c r="K3159" s="10">
        <v>4</v>
      </c>
      <c r="L3159" s="10">
        <v>0</v>
      </c>
      <c r="M3159" s="10">
        <v>0</v>
      </c>
      <c r="N3159" s="10">
        <v>0</v>
      </c>
    </row>
    <row r="3160" spans="1:14" x14ac:dyDescent="0.15">
      <c r="A3160" t="str">
        <f t="shared" si="51"/>
        <v>202004_5_4562342690036</v>
      </c>
      <c r="B3160" s="10">
        <v>202004</v>
      </c>
      <c r="C3160" s="10">
        <v>5</v>
      </c>
      <c r="D3160" s="10" t="s">
        <v>130</v>
      </c>
      <c r="E3160" s="11">
        <v>4562342690036</v>
      </c>
      <c r="F3160" s="10">
        <v>0</v>
      </c>
      <c r="G3160" s="10">
        <v>0</v>
      </c>
      <c r="H3160" s="10" t="s">
        <v>20</v>
      </c>
      <c r="I3160" s="10" t="s">
        <v>19</v>
      </c>
      <c r="J3160" s="10" t="s">
        <v>329</v>
      </c>
      <c r="K3160" s="10">
        <v>13</v>
      </c>
      <c r="L3160" s="10">
        <v>0</v>
      </c>
      <c r="M3160" s="10">
        <v>0</v>
      </c>
      <c r="N3160" s="10">
        <v>0</v>
      </c>
    </row>
    <row r="3161" spans="1:14" x14ac:dyDescent="0.15">
      <c r="A3161" t="str">
        <f t="shared" ref="A3161:A3224" si="52">B3161&amp;"_"&amp;C3161&amp;"_"&amp;E3161</f>
        <v>202004_5_4562342690050</v>
      </c>
      <c r="B3161" s="10">
        <v>202004</v>
      </c>
      <c r="C3161" s="10">
        <v>5</v>
      </c>
      <c r="D3161" s="10" t="s">
        <v>130</v>
      </c>
      <c r="E3161" s="11">
        <v>4562342690050</v>
      </c>
      <c r="F3161" s="10">
        <v>0</v>
      </c>
      <c r="G3161" s="10">
        <v>0</v>
      </c>
      <c r="H3161" s="10" t="s">
        <v>22</v>
      </c>
      <c r="I3161" s="10" t="s">
        <v>19</v>
      </c>
      <c r="J3161" s="10" t="s">
        <v>329</v>
      </c>
      <c r="K3161" s="10">
        <v>8</v>
      </c>
      <c r="L3161" s="10">
        <v>0</v>
      </c>
      <c r="M3161" s="10">
        <v>0</v>
      </c>
      <c r="N3161" s="10">
        <v>0</v>
      </c>
    </row>
    <row r="3162" spans="1:14" x14ac:dyDescent="0.15">
      <c r="A3162" t="str">
        <f t="shared" si="52"/>
        <v>202004_5_4562342690043</v>
      </c>
      <c r="B3162" s="10">
        <v>202004</v>
      </c>
      <c r="C3162" s="10">
        <v>5</v>
      </c>
      <c r="D3162" s="10" t="s">
        <v>130</v>
      </c>
      <c r="E3162" s="11">
        <v>4562342690043</v>
      </c>
      <c r="F3162" s="10">
        <v>0</v>
      </c>
      <c r="G3162" s="10">
        <v>0</v>
      </c>
      <c r="H3162" s="10" t="s">
        <v>21</v>
      </c>
      <c r="I3162" s="10" t="s">
        <v>19</v>
      </c>
      <c r="J3162" s="10" t="s">
        <v>329</v>
      </c>
      <c r="K3162" s="10">
        <v>20</v>
      </c>
      <c r="L3162" s="10">
        <v>0</v>
      </c>
      <c r="M3162" s="10">
        <v>0</v>
      </c>
      <c r="N3162" s="10">
        <v>0</v>
      </c>
    </row>
    <row r="3163" spans="1:14" x14ac:dyDescent="0.15">
      <c r="A3163" t="str">
        <f t="shared" si="52"/>
        <v>202004_5_4562342690067</v>
      </c>
      <c r="B3163" s="10">
        <v>202004</v>
      </c>
      <c r="C3163" s="10">
        <v>5</v>
      </c>
      <c r="D3163" s="10" t="s">
        <v>130</v>
      </c>
      <c r="E3163" s="11">
        <v>4562342690067</v>
      </c>
      <c r="F3163" s="10">
        <v>0</v>
      </c>
      <c r="G3163" s="10">
        <v>0</v>
      </c>
      <c r="H3163" s="10" t="s">
        <v>23</v>
      </c>
      <c r="I3163" s="10" t="s">
        <v>19</v>
      </c>
      <c r="J3163" s="10" t="s">
        <v>329</v>
      </c>
      <c r="K3163" s="10">
        <v>25</v>
      </c>
      <c r="L3163" s="10">
        <v>0</v>
      </c>
      <c r="M3163" s="10">
        <v>0</v>
      </c>
      <c r="N3163" s="10">
        <v>0</v>
      </c>
    </row>
    <row r="3164" spans="1:14" x14ac:dyDescent="0.15">
      <c r="A3164" t="str">
        <f t="shared" si="52"/>
        <v>202004_5_4562342690074</v>
      </c>
      <c r="B3164" s="10">
        <v>202004</v>
      </c>
      <c r="C3164" s="10">
        <v>5</v>
      </c>
      <c r="D3164" s="10" t="s">
        <v>130</v>
      </c>
      <c r="E3164" s="11">
        <v>4562342690074</v>
      </c>
      <c r="F3164" s="10">
        <v>0</v>
      </c>
      <c r="G3164" s="10">
        <v>0</v>
      </c>
      <c r="H3164" s="10" t="s">
        <v>24</v>
      </c>
      <c r="I3164" s="10" t="s">
        <v>19</v>
      </c>
      <c r="J3164" s="10" t="s">
        <v>329</v>
      </c>
      <c r="K3164" s="10">
        <v>26</v>
      </c>
      <c r="L3164" s="10">
        <v>1</v>
      </c>
      <c r="M3164" s="10">
        <v>0</v>
      </c>
      <c r="N3164" s="10">
        <v>0</v>
      </c>
    </row>
    <row r="3165" spans="1:14" x14ac:dyDescent="0.15">
      <c r="A3165" t="str">
        <f t="shared" si="52"/>
        <v>202004_5_4562342690081</v>
      </c>
      <c r="B3165" s="10">
        <v>202004</v>
      </c>
      <c r="C3165" s="10">
        <v>5</v>
      </c>
      <c r="D3165" s="10" t="s">
        <v>130</v>
      </c>
      <c r="E3165" s="11">
        <v>4562342690081</v>
      </c>
      <c r="F3165" s="10">
        <v>0</v>
      </c>
      <c r="G3165" s="10">
        <v>0</v>
      </c>
      <c r="H3165" s="10" t="s">
        <v>25</v>
      </c>
      <c r="I3165" s="10" t="s">
        <v>19</v>
      </c>
      <c r="J3165" s="10" t="s">
        <v>329</v>
      </c>
      <c r="K3165" s="10">
        <v>3</v>
      </c>
      <c r="L3165" s="10">
        <v>0</v>
      </c>
      <c r="M3165" s="10">
        <v>0</v>
      </c>
      <c r="N3165" s="10">
        <v>0</v>
      </c>
    </row>
    <row r="3166" spans="1:14" x14ac:dyDescent="0.15">
      <c r="A3166" t="str">
        <f t="shared" si="52"/>
        <v>202004_11_4562342690029</v>
      </c>
      <c r="B3166" s="10">
        <v>202004</v>
      </c>
      <c r="C3166" s="10">
        <v>11</v>
      </c>
      <c r="D3166" s="10" t="s">
        <v>131</v>
      </c>
      <c r="E3166" s="11">
        <v>4562342690029</v>
      </c>
      <c r="F3166" s="10">
        <v>0</v>
      </c>
      <c r="G3166" s="10">
        <v>0</v>
      </c>
      <c r="H3166" s="10" t="s">
        <v>18</v>
      </c>
      <c r="I3166" s="10" t="s">
        <v>19</v>
      </c>
      <c r="J3166" s="10" t="s">
        <v>329</v>
      </c>
      <c r="K3166" s="10">
        <v>2</v>
      </c>
      <c r="L3166" s="10">
        <v>0</v>
      </c>
      <c r="M3166" s="10">
        <v>0</v>
      </c>
      <c r="N3166" s="10">
        <v>0</v>
      </c>
    </row>
    <row r="3167" spans="1:14" x14ac:dyDescent="0.15">
      <c r="A3167" t="str">
        <f t="shared" si="52"/>
        <v>202004_11_4562342690036</v>
      </c>
      <c r="B3167" s="10">
        <v>202004</v>
      </c>
      <c r="C3167" s="10">
        <v>11</v>
      </c>
      <c r="D3167" s="10" t="s">
        <v>131</v>
      </c>
      <c r="E3167" s="11">
        <v>4562342690036</v>
      </c>
      <c r="F3167" s="10">
        <v>0</v>
      </c>
      <c r="G3167" s="10">
        <v>0</v>
      </c>
      <c r="H3167" s="10" t="s">
        <v>20</v>
      </c>
      <c r="I3167" s="10" t="s">
        <v>19</v>
      </c>
      <c r="J3167" s="10" t="s">
        <v>329</v>
      </c>
      <c r="K3167" s="10">
        <v>0</v>
      </c>
      <c r="L3167" s="10">
        <v>0</v>
      </c>
      <c r="M3167" s="10">
        <v>0</v>
      </c>
      <c r="N3167" s="10">
        <v>0</v>
      </c>
    </row>
    <row r="3168" spans="1:14" x14ac:dyDescent="0.15">
      <c r="A3168" t="str">
        <f t="shared" si="52"/>
        <v>202004_11_4562342690050</v>
      </c>
      <c r="B3168" s="10">
        <v>202004</v>
      </c>
      <c r="C3168" s="10">
        <v>11</v>
      </c>
      <c r="D3168" s="10" t="s">
        <v>131</v>
      </c>
      <c r="E3168" s="11">
        <v>4562342690050</v>
      </c>
      <c r="F3168" s="10">
        <v>0</v>
      </c>
      <c r="G3168" s="10">
        <v>0</v>
      </c>
      <c r="H3168" s="10" t="s">
        <v>22</v>
      </c>
      <c r="I3168" s="10" t="s">
        <v>19</v>
      </c>
      <c r="J3168" s="10" t="s">
        <v>329</v>
      </c>
      <c r="K3168" s="10">
        <v>0</v>
      </c>
      <c r="L3168" s="10">
        <v>0</v>
      </c>
      <c r="M3168" s="10">
        <v>0</v>
      </c>
      <c r="N3168" s="10">
        <v>0</v>
      </c>
    </row>
    <row r="3169" spans="1:14" x14ac:dyDescent="0.15">
      <c r="A3169" t="str">
        <f t="shared" si="52"/>
        <v>202004_11_4562342690043</v>
      </c>
      <c r="B3169" s="10">
        <v>202004</v>
      </c>
      <c r="C3169" s="10">
        <v>11</v>
      </c>
      <c r="D3169" s="10" t="s">
        <v>131</v>
      </c>
      <c r="E3169" s="11">
        <v>4562342690043</v>
      </c>
      <c r="F3169" s="10">
        <v>0</v>
      </c>
      <c r="G3169" s="10">
        <v>0</v>
      </c>
      <c r="H3169" s="10" t="s">
        <v>21</v>
      </c>
      <c r="I3169" s="10" t="s">
        <v>19</v>
      </c>
      <c r="J3169" s="10" t="s">
        <v>329</v>
      </c>
      <c r="K3169" s="10">
        <v>1</v>
      </c>
      <c r="L3169" s="10">
        <v>0</v>
      </c>
      <c r="M3169" s="10">
        <v>0</v>
      </c>
      <c r="N3169" s="10">
        <v>0</v>
      </c>
    </row>
    <row r="3170" spans="1:14" x14ac:dyDescent="0.15">
      <c r="A3170" t="str">
        <f t="shared" si="52"/>
        <v>202004_11_4562342690067</v>
      </c>
      <c r="B3170" s="10">
        <v>202004</v>
      </c>
      <c r="C3170" s="10">
        <v>11</v>
      </c>
      <c r="D3170" s="10" t="s">
        <v>131</v>
      </c>
      <c r="E3170" s="11">
        <v>4562342690067</v>
      </c>
      <c r="F3170" s="10">
        <v>0</v>
      </c>
      <c r="G3170" s="10">
        <v>0</v>
      </c>
      <c r="H3170" s="10" t="s">
        <v>23</v>
      </c>
      <c r="I3170" s="10" t="s">
        <v>19</v>
      </c>
      <c r="J3170" s="10" t="s">
        <v>329</v>
      </c>
      <c r="K3170" s="10">
        <v>0</v>
      </c>
      <c r="L3170" s="10">
        <v>0</v>
      </c>
      <c r="M3170" s="10">
        <v>0</v>
      </c>
      <c r="N3170" s="10">
        <v>0</v>
      </c>
    </row>
    <row r="3171" spans="1:14" x14ac:dyDescent="0.15">
      <c r="A3171" t="str">
        <f t="shared" si="52"/>
        <v>202004_11_4562342690074</v>
      </c>
      <c r="B3171" s="10">
        <v>202004</v>
      </c>
      <c r="C3171" s="10">
        <v>11</v>
      </c>
      <c r="D3171" s="10" t="s">
        <v>131</v>
      </c>
      <c r="E3171" s="11">
        <v>4562342690074</v>
      </c>
      <c r="F3171" s="10">
        <v>0</v>
      </c>
      <c r="G3171" s="10">
        <v>0</v>
      </c>
      <c r="H3171" s="10" t="s">
        <v>24</v>
      </c>
      <c r="I3171" s="10" t="s">
        <v>19</v>
      </c>
      <c r="J3171" s="10" t="s">
        <v>329</v>
      </c>
      <c r="K3171" s="10">
        <v>0</v>
      </c>
      <c r="L3171" s="10">
        <v>0</v>
      </c>
      <c r="M3171" s="10">
        <v>0</v>
      </c>
      <c r="N3171" s="10">
        <v>0</v>
      </c>
    </row>
    <row r="3172" spans="1:14" x14ac:dyDescent="0.15">
      <c r="A3172" t="str">
        <f t="shared" si="52"/>
        <v>202004_11_4562342690081</v>
      </c>
      <c r="B3172" s="10">
        <v>202004</v>
      </c>
      <c r="C3172" s="10">
        <v>11</v>
      </c>
      <c r="D3172" s="10" t="s">
        <v>131</v>
      </c>
      <c r="E3172" s="11">
        <v>4562342690081</v>
      </c>
      <c r="F3172" s="10">
        <v>0</v>
      </c>
      <c r="G3172" s="10">
        <v>0</v>
      </c>
      <c r="H3172" s="10" t="s">
        <v>25</v>
      </c>
      <c r="I3172" s="10" t="s">
        <v>19</v>
      </c>
      <c r="J3172" s="10" t="s">
        <v>329</v>
      </c>
      <c r="K3172" s="10">
        <v>5</v>
      </c>
      <c r="L3172" s="10">
        <v>0</v>
      </c>
      <c r="M3172" s="10">
        <v>0</v>
      </c>
      <c r="N3172" s="10">
        <v>0</v>
      </c>
    </row>
    <row r="3173" spans="1:14" x14ac:dyDescent="0.15">
      <c r="A3173" t="str">
        <f t="shared" si="52"/>
        <v>202004_12_4562342690029</v>
      </c>
      <c r="B3173" s="10">
        <v>202004</v>
      </c>
      <c r="C3173" s="10">
        <v>12</v>
      </c>
      <c r="D3173" s="10" t="s">
        <v>132</v>
      </c>
      <c r="E3173" s="11">
        <v>4562342690029</v>
      </c>
      <c r="F3173" s="10">
        <v>0</v>
      </c>
      <c r="G3173" s="10">
        <v>0</v>
      </c>
      <c r="H3173" s="10" t="s">
        <v>18</v>
      </c>
      <c r="I3173" s="10" t="s">
        <v>19</v>
      </c>
      <c r="J3173" s="10" t="s">
        <v>329</v>
      </c>
      <c r="K3173" s="10">
        <v>16</v>
      </c>
      <c r="L3173" s="10">
        <v>1</v>
      </c>
      <c r="M3173" s="10">
        <v>0</v>
      </c>
      <c r="N3173" s="10">
        <v>0</v>
      </c>
    </row>
    <row r="3174" spans="1:14" x14ac:dyDescent="0.15">
      <c r="A3174" t="str">
        <f t="shared" si="52"/>
        <v>202004_12_4562342690036</v>
      </c>
      <c r="B3174" s="10">
        <v>202004</v>
      </c>
      <c r="C3174" s="10">
        <v>12</v>
      </c>
      <c r="D3174" s="10" t="s">
        <v>132</v>
      </c>
      <c r="E3174" s="11">
        <v>4562342690036</v>
      </c>
      <c r="F3174" s="10">
        <v>0</v>
      </c>
      <c r="G3174" s="10">
        <v>0</v>
      </c>
      <c r="H3174" s="10" t="s">
        <v>20</v>
      </c>
      <c r="I3174" s="10" t="s">
        <v>19</v>
      </c>
      <c r="J3174" s="10" t="s">
        <v>329</v>
      </c>
      <c r="K3174" s="10">
        <v>5</v>
      </c>
      <c r="L3174" s="10">
        <v>2</v>
      </c>
      <c r="M3174" s="10">
        <v>0</v>
      </c>
      <c r="N3174" s="10">
        <v>0</v>
      </c>
    </row>
    <row r="3175" spans="1:14" x14ac:dyDescent="0.15">
      <c r="A3175" t="str">
        <f t="shared" si="52"/>
        <v>202004_12_4562342690050</v>
      </c>
      <c r="B3175" s="10">
        <v>202004</v>
      </c>
      <c r="C3175" s="10">
        <v>12</v>
      </c>
      <c r="D3175" s="10" t="s">
        <v>132</v>
      </c>
      <c r="E3175" s="11">
        <v>4562342690050</v>
      </c>
      <c r="F3175" s="10">
        <v>0</v>
      </c>
      <c r="G3175" s="10">
        <v>0</v>
      </c>
      <c r="H3175" s="10" t="s">
        <v>22</v>
      </c>
      <c r="I3175" s="10" t="s">
        <v>19</v>
      </c>
      <c r="J3175" s="10" t="s">
        <v>329</v>
      </c>
      <c r="K3175" s="10">
        <v>13</v>
      </c>
      <c r="L3175" s="10">
        <v>0</v>
      </c>
      <c r="M3175" s="10">
        <v>0</v>
      </c>
      <c r="N3175" s="10">
        <v>0</v>
      </c>
    </row>
    <row r="3176" spans="1:14" x14ac:dyDescent="0.15">
      <c r="A3176" t="str">
        <f t="shared" si="52"/>
        <v>202004_12_4562342690043</v>
      </c>
      <c r="B3176" s="10">
        <v>202004</v>
      </c>
      <c r="C3176" s="10">
        <v>12</v>
      </c>
      <c r="D3176" s="10" t="s">
        <v>132</v>
      </c>
      <c r="E3176" s="11">
        <v>4562342690043</v>
      </c>
      <c r="F3176" s="10">
        <v>0</v>
      </c>
      <c r="G3176" s="10">
        <v>0</v>
      </c>
      <c r="H3176" s="10" t="s">
        <v>21</v>
      </c>
      <c r="I3176" s="10" t="s">
        <v>19</v>
      </c>
      <c r="J3176" s="10" t="s">
        <v>329</v>
      </c>
      <c r="K3176" s="10">
        <v>18</v>
      </c>
      <c r="L3176" s="10">
        <v>3</v>
      </c>
      <c r="M3176" s="10">
        <v>0</v>
      </c>
      <c r="N3176" s="10">
        <v>0</v>
      </c>
    </row>
    <row r="3177" spans="1:14" x14ac:dyDescent="0.15">
      <c r="A3177" t="str">
        <f t="shared" si="52"/>
        <v>202004_12_4562342690067</v>
      </c>
      <c r="B3177" s="10">
        <v>202004</v>
      </c>
      <c r="C3177" s="10">
        <v>12</v>
      </c>
      <c r="D3177" s="10" t="s">
        <v>132</v>
      </c>
      <c r="E3177" s="11">
        <v>4562342690067</v>
      </c>
      <c r="F3177" s="10">
        <v>0</v>
      </c>
      <c r="G3177" s="10">
        <v>0</v>
      </c>
      <c r="H3177" s="10" t="s">
        <v>23</v>
      </c>
      <c r="I3177" s="10" t="s">
        <v>19</v>
      </c>
      <c r="J3177" s="10" t="s">
        <v>329</v>
      </c>
      <c r="K3177" s="10">
        <v>40</v>
      </c>
      <c r="L3177" s="10">
        <v>1</v>
      </c>
      <c r="M3177" s="10">
        <v>0</v>
      </c>
      <c r="N3177" s="10">
        <v>0</v>
      </c>
    </row>
    <row r="3178" spans="1:14" x14ac:dyDescent="0.15">
      <c r="A3178" t="str">
        <f t="shared" si="52"/>
        <v>202004_12_4562342690074</v>
      </c>
      <c r="B3178" s="10">
        <v>202004</v>
      </c>
      <c r="C3178" s="10">
        <v>12</v>
      </c>
      <c r="D3178" s="10" t="s">
        <v>132</v>
      </c>
      <c r="E3178" s="11">
        <v>4562342690074</v>
      </c>
      <c r="F3178" s="10">
        <v>0</v>
      </c>
      <c r="G3178" s="10">
        <v>0</v>
      </c>
      <c r="H3178" s="10" t="s">
        <v>24</v>
      </c>
      <c r="I3178" s="10" t="s">
        <v>19</v>
      </c>
      <c r="J3178" s="10" t="s">
        <v>329</v>
      </c>
      <c r="K3178" s="10">
        <v>16</v>
      </c>
      <c r="L3178" s="10">
        <v>1</v>
      </c>
      <c r="M3178" s="10">
        <v>0</v>
      </c>
      <c r="N3178" s="10">
        <v>0</v>
      </c>
    </row>
    <row r="3179" spans="1:14" x14ac:dyDescent="0.15">
      <c r="A3179" t="str">
        <f t="shared" si="52"/>
        <v>202004_12_4562342690081</v>
      </c>
      <c r="B3179" s="10">
        <v>202004</v>
      </c>
      <c r="C3179" s="10">
        <v>12</v>
      </c>
      <c r="D3179" s="10" t="s">
        <v>132</v>
      </c>
      <c r="E3179" s="11">
        <v>4562342690081</v>
      </c>
      <c r="F3179" s="10">
        <v>0</v>
      </c>
      <c r="G3179" s="10">
        <v>0</v>
      </c>
      <c r="H3179" s="10" t="s">
        <v>25</v>
      </c>
      <c r="I3179" s="10" t="s">
        <v>19</v>
      </c>
      <c r="J3179" s="10" t="s">
        <v>329</v>
      </c>
      <c r="K3179" s="10">
        <v>9</v>
      </c>
      <c r="L3179" s="10">
        <v>0</v>
      </c>
      <c r="M3179" s="10">
        <v>0</v>
      </c>
      <c r="N3179" s="10">
        <v>0</v>
      </c>
    </row>
    <row r="3180" spans="1:14" x14ac:dyDescent="0.15">
      <c r="A3180" t="str">
        <f t="shared" si="52"/>
        <v>202004_100_4562342690029</v>
      </c>
      <c r="B3180" s="10">
        <v>202004</v>
      </c>
      <c r="C3180" s="10">
        <v>100</v>
      </c>
      <c r="D3180" s="10" t="s">
        <v>146</v>
      </c>
      <c r="E3180" s="11">
        <v>4562342690029</v>
      </c>
      <c r="F3180" s="10">
        <v>0</v>
      </c>
      <c r="G3180" s="10">
        <v>0</v>
      </c>
      <c r="H3180" s="10" t="s">
        <v>18</v>
      </c>
      <c r="I3180" s="10" t="s">
        <v>19</v>
      </c>
      <c r="J3180" s="10" t="s">
        <v>329</v>
      </c>
      <c r="K3180" s="10">
        <v>25</v>
      </c>
      <c r="L3180" s="10">
        <v>1</v>
      </c>
      <c r="M3180" s="10">
        <v>0</v>
      </c>
      <c r="N3180" s="10">
        <v>0</v>
      </c>
    </row>
    <row r="3181" spans="1:14" x14ac:dyDescent="0.15">
      <c r="A3181" t="str">
        <f t="shared" si="52"/>
        <v>202004_100_4562342690036</v>
      </c>
      <c r="B3181" s="10">
        <v>202004</v>
      </c>
      <c r="C3181" s="10">
        <v>100</v>
      </c>
      <c r="D3181" s="10" t="s">
        <v>146</v>
      </c>
      <c r="E3181" s="11">
        <v>4562342690036</v>
      </c>
      <c r="F3181" s="10">
        <v>0</v>
      </c>
      <c r="G3181" s="10">
        <v>0</v>
      </c>
      <c r="H3181" s="10" t="s">
        <v>20</v>
      </c>
      <c r="I3181" s="10" t="s">
        <v>19</v>
      </c>
      <c r="J3181" s="10" t="s">
        <v>329</v>
      </c>
      <c r="K3181" s="10">
        <v>20</v>
      </c>
      <c r="L3181" s="10">
        <v>0</v>
      </c>
      <c r="M3181" s="10">
        <v>0</v>
      </c>
      <c r="N3181" s="10">
        <v>0</v>
      </c>
    </row>
    <row r="3182" spans="1:14" x14ac:dyDescent="0.15">
      <c r="A3182" t="str">
        <f t="shared" si="52"/>
        <v>202004_100_4562342690050</v>
      </c>
      <c r="B3182" s="10">
        <v>202004</v>
      </c>
      <c r="C3182" s="10">
        <v>100</v>
      </c>
      <c r="D3182" s="10" t="s">
        <v>146</v>
      </c>
      <c r="E3182" s="11">
        <v>4562342690050</v>
      </c>
      <c r="F3182" s="10">
        <v>0</v>
      </c>
      <c r="G3182" s="10">
        <v>0</v>
      </c>
      <c r="H3182" s="10" t="s">
        <v>22</v>
      </c>
      <c r="I3182" s="10" t="s">
        <v>19</v>
      </c>
      <c r="J3182" s="10" t="s">
        <v>329</v>
      </c>
      <c r="K3182" s="10">
        <v>15</v>
      </c>
      <c r="L3182" s="10">
        <v>0</v>
      </c>
      <c r="M3182" s="10">
        <v>0</v>
      </c>
      <c r="N3182" s="10">
        <v>0</v>
      </c>
    </row>
    <row r="3183" spans="1:14" x14ac:dyDescent="0.15">
      <c r="A3183" t="str">
        <f t="shared" si="52"/>
        <v>202004_100_4562342690043</v>
      </c>
      <c r="B3183" s="10">
        <v>202004</v>
      </c>
      <c r="C3183" s="10">
        <v>100</v>
      </c>
      <c r="D3183" s="10" t="s">
        <v>146</v>
      </c>
      <c r="E3183" s="11">
        <v>4562342690043</v>
      </c>
      <c r="F3183" s="10">
        <v>0</v>
      </c>
      <c r="G3183" s="10">
        <v>0</v>
      </c>
      <c r="H3183" s="10" t="s">
        <v>21</v>
      </c>
      <c r="I3183" s="10" t="s">
        <v>19</v>
      </c>
      <c r="J3183" s="10" t="s">
        <v>329</v>
      </c>
      <c r="K3183" s="10">
        <v>18</v>
      </c>
      <c r="L3183" s="10">
        <v>2</v>
      </c>
      <c r="M3183" s="10">
        <v>0</v>
      </c>
      <c r="N3183" s="10">
        <v>0</v>
      </c>
    </row>
    <row r="3184" spans="1:14" x14ac:dyDescent="0.15">
      <c r="A3184" t="str">
        <f t="shared" si="52"/>
        <v>202004_100_4562342690067</v>
      </c>
      <c r="B3184" s="10">
        <v>202004</v>
      </c>
      <c r="C3184" s="10">
        <v>100</v>
      </c>
      <c r="D3184" s="10" t="s">
        <v>146</v>
      </c>
      <c r="E3184" s="11">
        <v>4562342690067</v>
      </c>
      <c r="F3184" s="10">
        <v>0</v>
      </c>
      <c r="G3184" s="10">
        <v>0</v>
      </c>
      <c r="H3184" s="10" t="s">
        <v>23</v>
      </c>
      <c r="I3184" s="10" t="s">
        <v>19</v>
      </c>
      <c r="J3184" s="10" t="s">
        <v>329</v>
      </c>
      <c r="K3184" s="10">
        <v>38</v>
      </c>
      <c r="L3184" s="10">
        <v>0</v>
      </c>
      <c r="M3184" s="10">
        <v>0</v>
      </c>
      <c r="N3184" s="10">
        <v>0</v>
      </c>
    </row>
    <row r="3185" spans="1:14" x14ac:dyDescent="0.15">
      <c r="A3185" t="str">
        <f t="shared" si="52"/>
        <v>202004_100_4562342690074</v>
      </c>
      <c r="B3185" s="10">
        <v>202004</v>
      </c>
      <c r="C3185" s="10">
        <v>100</v>
      </c>
      <c r="D3185" s="10" t="s">
        <v>146</v>
      </c>
      <c r="E3185" s="11">
        <v>4562342690074</v>
      </c>
      <c r="F3185" s="10">
        <v>0</v>
      </c>
      <c r="G3185" s="10">
        <v>0</v>
      </c>
      <c r="H3185" s="10" t="s">
        <v>24</v>
      </c>
      <c r="I3185" s="10" t="s">
        <v>19</v>
      </c>
      <c r="J3185" s="10" t="s">
        <v>329</v>
      </c>
      <c r="K3185" s="10">
        <v>25</v>
      </c>
      <c r="L3185" s="10">
        <v>1</v>
      </c>
      <c r="M3185" s="10">
        <v>0</v>
      </c>
      <c r="N3185" s="10">
        <v>0</v>
      </c>
    </row>
    <row r="3186" spans="1:14" x14ac:dyDescent="0.15">
      <c r="A3186" t="str">
        <f t="shared" si="52"/>
        <v>202004_100_4562342690081</v>
      </c>
      <c r="B3186" s="10">
        <v>202004</v>
      </c>
      <c r="C3186" s="10">
        <v>100</v>
      </c>
      <c r="D3186" s="10" t="s">
        <v>146</v>
      </c>
      <c r="E3186" s="11">
        <v>4562342690081</v>
      </c>
      <c r="F3186" s="10">
        <v>0</v>
      </c>
      <c r="G3186" s="10">
        <v>0</v>
      </c>
      <c r="H3186" s="10" t="s">
        <v>25</v>
      </c>
      <c r="I3186" s="10" t="s">
        <v>19</v>
      </c>
      <c r="J3186" s="10" t="s">
        <v>329</v>
      </c>
      <c r="K3186" s="10">
        <v>13</v>
      </c>
      <c r="L3186" s="10">
        <v>0</v>
      </c>
      <c r="M3186" s="10">
        <v>0</v>
      </c>
      <c r="N3186" s="10">
        <v>0</v>
      </c>
    </row>
    <row r="3187" spans="1:14" x14ac:dyDescent="0.15">
      <c r="A3187" t="str">
        <f t="shared" si="52"/>
        <v>202004_128_4562342690029</v>
      </c>
      <c r="B3187" s="10">
        <v>202004</v>
      </c>
      <c r="C3187" s="10">
        <v>128</v>
      </c>
      <c r="D3187" s="10" t="s">
        <v>151</v>
      </c>
      <c r="E3187" s="11">
        <v>4562342690029</v>
      </c>
      <c r="F3187" s="10">
        <v>0</v>
      </c>
      <c r="G3187" s="10">
        <v>0</v>
      </c>
      <c r="H3187" s="10" t="s">
        <v>18</v>
      </c>
      <c r="I3187" s="10" t="s">
        <v>19</v>
      </c>
      <c r="J3187" s="10" t="s">
        <v>329</v>
      </c>
      <c r="K3187" s="10">
        <v>21</v>
      </c>
      <c r="L3187" s="10">
        <v>2</v>
      </c>
      <c r="M3187" s="10">
        <v>0</v>
      </c>
      <c r="N3187" s="10">
        <v>0</v>
      </c>
    </row>
    <row r="3188" spans="1:14" x14ac:dyDescent="0.15">
      <c r="A3188" t="str">
        <f t="shared" si="52"/>
        <v>202004_128_4562342690036</v>
      </c>
      <c r="B3188" s="10">
        <v>202004</v>
      </c>
      <c r="C3188" s="10">
        <v>128</v>
      </c>
      <c r="D3188" s="10" t="s">
        <v>151</v>
      </c>
      <c r="E3188" s="11">
        <v>4562342690036</v>
      </c>
      <c r="F3188" s="10">
        <v>0</v>
      </c>
      <c r="G3188" s="10">
        <v>0</v>
      </c>
      <c r="H3188" s="10" t="s">
        <v>20</v>
      </c>
      <c r="I3188" s="10" t="s">
        <v>19</v>
      </c>
      <c r="J3188" s="10" t="s">
        <v>329</v>
      </c>
      <c r="K3188" s="10">
        <v>15</v>
      </c>
      <c r="L3188" s="10">
        <v>1</v>
      </c>
      <c r="M3188" s="10">
        <v>0</v>
      </c>
      <c r="N3188" s="10">
        <v>0</v>
      </c>
    </row>
    <row r="3189" spans="1:14" x14ac:dyDescent="0.15">
      <c r="A3189" t="str">
        <f t="shared" si="52"/>
        <v>202004_128_4562342690050</v>
      </c>
      <c r="B3189" s="10">
        <v>202004</v>
      </c>
      <c r="C3189" s="10">
        <v>128</v>
      </c>
      <c r="D3189" s="10" t="s">
        <v>151</v>
      </c>
      <c r="E3189" s="11">
        <v>4562342690050</v>
      </c>
      <c r="F3189" s="10">
        <v>0</v>
      </c>
      <c r="G3189" s="10">
        <v>0</v>
      </c>
      <c r="H3189" s="10" t="s">
        <v>22</v>
      </c>
      <c r="I3189" s="10" t="s">
        <v>19</v>
      </c>
      <c r="J3189" s="10" t="s">
        <v>329</v>
      </c>
      <c r="K3189" s="10">
        <v>14</v>
      </c>
      <c r="L3189" s="10">
        <v>0</v>
      </c>
      <c r="M3189" s="10">
        <v>0</v>
      </c>
      <c r="N3189" s="10">
        <v>0</v>
      </c>
    </row>
    <row r="3190" spans="1:14" x14ac:dyDescent="0.15">
      <c r="A3190" t="str">
        <f t="shared" si="52"/>
        <v>202004_128_4562342690043</v>
      </c>
      <c r="B3190" s="10">
        <v>202004</v>
      </c>
      <c r="C3190" s="10">
        <v>128</v>
      </c>
      <c r="D3190" s="10" t="s">
        <v>151</v>
      </c>
      <c r="E3190" s="11">
        <v>4562342690043</v>
      </c>
      <c r="F3190" s="10">
        <v>0</v>
      </c>
      <c r="G3190" s="10">
        <v>0</v>
      </c>
      <c r="H3190" s="10" t="s">
        <v>21</v>
      </c>
      <c r="I3190" s="10" t="s">
        <v>19</v>
      </c>
      <c r="J3190" s="10" t="s">
        <v>329</v>
      </c>
      <c r="K3190" s="10">
        <v>27</v>
      </c>
      <c r="L3190" s="10">
        <v>2</v>
      </c>
      <c r="M3190" s="10">
        <v>0</v>
      </c>
      <c r="N3190" s="10">
        <v>0</v>
      </c>
    </row>
    <row r="3191" spans="1:14" x14ac:dyDescent="0.15">
      <c r="A3191" t="str">
        <f t="shared" si="52"/>
        <v>202004_128_4562342690067</v>
      </c>
      <c r="B3191" s="10">
        <v>202004</v>
      </c>
      <c r="C3191" s="10">
        <v>128</v>
      </c>
      <c r="D3191" s="10" t="s">
        <v>151</v>
      </c>
      <c r="E3191" s="11">
        <v>4562342690067</v>
      </c>
      <c r="F3191" s="10">
        <v>0</v>
      </c>
      <c r="G3191" s="10">
        <v>0</v>
      </c>
      <c r="H3191" s="10" t="s">
        <v>23</v>
      </c>
      <c r="I3191" s="10" t="s">
        <v>19</v>
      </c>
      <c r="J3191" s="10" t="s">
        <v>329</v>
      </c>
      <c r="K3191" s="10">
        <v>35</v>
      </c>
      <c r="L3191" s="10">
        <v>2</v>
      </c>
      <c r="M3191" s="10">
        <v>0</v>
      </c>
      <c r="N3191" s="10">
        <v>0</v>
      </c>
    </row>
    <row r="3192" spans="1:14" x14ac:dyDescent="0.15">
      <c r="A3192" t="str">
        <f t="shared" si="52"/>
        <v>202004_128_4562342690074</v>
      </c>
      <c r="B3192" s="10">
        <v>202004</v>
      </c>
      <c r="C3192" s="10">
        <v>128</v>
      </c>
      <c r="D3192" s="10" t="s">
        <v>151</v>
      </c>
      <c r="E3192" s="11">
        <v>4562342690074</v>
      </c>
      <c r="F3192" s="10">
        <v>0</v>
      </c>
      <c r="G3192" s="10">
        <v>0</v>
      </c>
      <c r="H3192" s="10" t="s">
        <v>24</v>
      </c>
      <c r="I3192" s="10" t="s">
        <v>19</v>
      </c>
      <c r="J3192" s="10" t="s">
        <v>329</v>
      </c>
      <c r="K3192" s="10">
        <v>23</v>
      </c>
      <c r="L3192" s="10">
        <v>2</v>
      </c>
      <c r="M3192" s="10">
        <v>0</v>
      </c>
      <c r="N3192" s="10">
        <v>0</v>
      </c>
    </row>
    <row r="3193" spans="1:14" x14ac:dyDescent="0.15">
      <c r="A3193" t="str">
        <f t="shared" si="52"/>
        <v>202004_128_4562342690081</v>
      </c>
      <c r="B3193" s="10">
        <v>202004</v>
      </c>
      <c r="C3193" s="10">
        <v>128</v>
      </c>
      <c r="D3193" s="10" t="s">
        <v>151</v>
      </c>
      <c r="E3193" s="11">
        <v>4562342690081</v>
      </c>
      <c r="F3193" s="10">
        <v>0</v>
      </c>
      <c r="G3193" s="10">
        <v>0</v>
      </c>
      <c r="H3193" s="10" t="s">
        <v>25</v>
      </c>
      <c r="I3193" s="10" t="s">
        <v>19</v>
      </c>
      <c r="J3193" s="10" t="s">
        <v>329</v>
      </c>
      <c r="K3193" s="10">
        <v>9</v>
      </c>
      <c r="L3193" s="10">
        <v>0</v>
      </c>
      <c r="M3193" s="10">
        <v>0</v>
      </c>
      <c r="N3193" s="10">
        <v>0</v>
      </c>
    </row>
    <row r="3194" spans="1:14" x14ac:dyDescent="0.15">
      <c r="A3194" t="str">
        <f t="shared" si="52"/>
        <v>202004_157_4562342690029</v>
      </c>
      <c r="B3194" s="10">
        <v>202004</v>
      </c>
      <c r="C3194" s="10">
        <v>157</v>
      </c>
      <c r="D3194" s="10" t="s">
        <v>152</v>
      </c>
      <c r="E3194" s="11">
        <v>4562342690029</v>
      </c>
      <c r="F3194" s="10">
        <v>0</v>
      </c>
      <c r="G3194" s="10">
        <v>0</v>
      </c>
      <c r="H3194" s="10" t="s">
        <v>18</v>
      </c>
      <c r="I3194" s="10" t="s">
        <v>19</v>
      </c>
      <c r="J3194" s="10" t="s">
        <v>329</v>
      </c>
      <c r="K3194" s="10">
        <v>15</v>
      </c>
      <c r="L3194" s="10">
        <v>0</v>
      </c>
      <c r="M3194" s="10">
        <v>0</v>
      </c>
      <c r="N3194" s="10">
        <v>0</v>
      </c>
    </row>
    <row r="3195" spans="1:14" x14ac:dyDescent="0.15">
      <c r="A3195" t="str">
        <f t="shared" si="52"/>
        <v>202004_157_4562342690036</v>
      </c>
      <c r="B3195" s="10">
        <v>202004</v>
      </c>
      <c r="C3195" s="10">
        <v>157</v>
      </c>
      <c r="D3195" s="10" t="s">
        <v>152</v>
      </c>
      <c r="E3195" s="11">
        <v>4562342690036</v>
      </c>
      <c r="F3195" s="10">
        <v>0</v>
      </c>
      <c r="G3195" s="10">
        <v>0</v>
      </c>
      <c r="H3195" s="10" t="s">
        <v>20</v>
      </c>
      <c r="I3195" s="10" t="s">
        <v>19</v>
      </c>
      <c r="J3195" s="10" t="s">
        <v>329</v>
      </c>
      <c r="K3195" s="10">
        <v>7</v>
      </c>
      <c r="L3195" s="10">
        <v>0</v>
      </c>
      <c r="M3195" s="10">
        <v>0</v>
      </c>
      <c r="N3195" s="10">
        <v>0</v>
      </c>
    </row>
    <row r="3196" spans="1:14" x14ac:dyDescent="0.15">
      <c r="A3196" t="str">
        <f t="shared" si="52"/>
        <v>202004_157_4562342690050</v>
      </c>
      <c r="B3196" s="10">
        <v>202004</v>
      </c>
      <c r="C3196" s="10">
        <v>157</v>
      </c>
      <c r="D3196" s="10" t="s">
        <v>152</v>
      </c>
      <c r="E3196" s="11">
        <v>4562342690050</v>
      </c>
      <c r="F3196" s="10">
        <v>0</v>
      </c>
      <c r="G3196" s="10">
        <v>0</v>
      </c>
      <c r="H3196" s="10" t="s">
        <v>22</v>
      </c>
      <c r="I3196" s="10" t="s">
        <v>19</v>
      </c>
      <c r="J3196" s="10" t="s">
        <v>329</v>
      </c>
      <c r="K3196" s="10">
        <v>6</v>
      </c>
      <c r="L3196" s="10">
        <v>0</v>
      </c>
      <c r="M3196" s="10">
        <v>0</v>
      </c>
      <c r="N3196" s="10">
        <v>0</v>
      </c>
    </row>
    <row r="3197" spans="1:14" x14ac:dyDescent="0.15">
      <c r="A3197" t="str">
        <f t="shared" si="52"/>
        <v>202004_157_4562342690043</v>
      </c>
      <c r="B3197" s="10">
        <v>202004</v>
      </c>
      <c r="C3197" s="10">
        <v>157</v>
      </c>
      <c r="D3197" s="10" t="s">
        <v>152</v>
      </c>
      <c r="E3197" s="11">
        <v>4562342690043</v>
      </c>
      <c r="F3197" s="10">
        <v>0</v>
      </c>
      <c r="G3197" s="10">
        <v>0</v>
      </c>
      <c r="H3197" s="10" t="s">
        <v>21</v>
      </c>
      <c r="I3197" s="10" t="s">
        <v>19</v>
      </c>
      <c r="J3197" s="10" t="s">
        <v>329</v>
      </c>
      <c r="K3197" s="10">
        <v>13</v>
      </c>
      <c r="L3197" s="10">
        <v>1</v>
      </c>
      <c r="M3197" s="10">
        <v>0</v>
      </c>
      <c r="N3197" s="10">
        <v>0</v>
      </c>
    </row>
    <row r="3198" spans="1:14" x14ac:dyDescent="0.15">
      <c r="A3198" t="str">
        <f t="shared" si="52"/>
        <v>202004_157_4562342690067</v>
      </c>
      <c r="B3198" s="10">
        <v>202004</v>
      </c>
      <c r="C3198" s="10">
        <v>157</v>
      </c>
      <c r="D3198" s="10" t="s">
        <v>152</v>
      </c>
      <c r="E3198" s="11">
        <v>4562342690067</v>
      </c>
      <c r="F3198" s="10">
        <v>0</v>
      </c>
      <c r="G3198" s="10">
        <v>0</v>
      </c>
      <c r="H3198" s="10" t="s">
        <v>23</v>
      </c>
      <c r="I3198" s="10" t="s">
        <v>19</v>
      </c>
      <c r="J3198" s="10" t="s">
        <v>329</v>
      </c>
      <c r="K3198" s="10">
        <v>28</v>
      </c>
      <c r="L3198" s="10">
        <v>0</v>
      </c>
      <c r="M3198" s="10">
        <v>0</v>
      </c>
      <c r="N3198" s="10">
        <v>0</v>
      </c>
    </row>
    <row r="3199" spans="1:14" x14ac:dyDescent="0.15">
      <c r="A3199" t="str">
        <f t="shared" si="52"/>
        <v>202004_157_4562342690074</v>
      </c>
      <c r="B3199" s="10">
        <v>202004</v>
      </c>
      <c r="C3199" s="10">
        <v>157</v>
      </c>
      <c r="D3199" s="10" t="s">
        <v>152</v>
      </c>
      <c r="E3199" s="11">
        <v>4562342690074</v>
      </c>
      <c r="F3199" s="10">
        <v>0</v>
      </c>
      <c r="G3199" s="10">
        <v>0</v>
      </c>
      <c r="H3199" s="10" t="s">
        <v>24</v>
      </c>
      <c r="I3199" s="10" t="s">
        <v>19</v>
      </c>
      <c r="J3199" s="10" t="s">
        <v>329</v>
      </c>
      <c r="K3199" s="10">
        <v>13</v>
      </c>
      <c r="L3199" s="10">
        <v>1</v>
      </c>
      <c r="M3199" s="10">
        <v>0</v>
      </c>
      <c r="N3199" s="10">
        <v>0</v>
      </c>
    </row>
    <row r="3200" spans="1:14" x14ac:dyDescent="0.15">
      <c r="A3200" t="str">
        <f t="shared" si="52"/>
        <v>202004_157_4562342690081</v>
      </c>
      <c r="B3200" s="10">
        <v>202004</v>
      </c>
      <c r="C3200" s="10">
        <v>157</v>
      </c>
      <c r="D3200" s="10" t="s">
        <v>152</v>
      </c>
      <c r="E3200" s="11">
        <v>4562342690081</v>
      </c>
      <c r="F3200" s="10">
        <v>0</v>
      </c>
      <c r="G3200" s="10">
        <v>0</v>
      </c>
      <c r="H3200" s="10" t="s">
        <v>25</v>
      </c>
      <c r="I3200" s="10" t="s">
        <v>19</v>
      </c>
      <c r="J3200" s="10" t="s">
        <v>329</v>
      </c>
      <c r="K3200" s="10">
        <v>7</v>
      </c>
      <c r="L3200" s="10">
        <v>0</v>
      </c>
      <c r="M3200" s="10">
        <v>0</v>
      </c>
      <c r="N3200" s="10">
        <v>0</v>
      </c>
    </row>
    <row r="3201" spans="1:14" x14ac:dyDescent="0.15">
      <c r="A3201" t="str">
        <f t="shared" si="52"/>
        <v>202004_253_4562342690029</v>
      </c>
      <c r="B3201" s="10">
        <v>202004</v>
      </c>
      <c r="C3201" s="10">
        <v>253</v>
      </c>
      <c r="D3201" s="10" t="s">
        <v>158</v>
      </c>
      <c r="E3201" s="11">
        <v>4562342690029</v>
      </c>
      <c r="F3201" s="10">
        <v>0</v>
      </c>
      <c r="G3201" s="10">
        <v>0</v>
      </c>
      <c r="H3201" s="10" t="s">
        <v>18</v>
      </c>
      <c r="I3201" s="10" t="s">
        <v>19</v>
      </c>
      <c r="J3201" s="10" t="s">
        <v>329</v>
      </c>
      <c r="K3201" s="10">
        <v>31</v>
      </c>
      <c r="L3201" s="10">
        <v>0</v>
      </c>
      <c r="M3201" s="10">
        <v>0</v>
      </c>
      <c r="N3201" s="10">
        <v>0</v>
      </c>
    </row>
    <row r="3202" spans="1:14" x14ac:dyDescent="0.15">
      <c r="A3202" t="str">
        <f t="shared" si="52"/>
        <v>202004_253_4562342690036</v>
      </c>
      <c r="B3202" s="10">
        <v>202004</v>
      </c>
      <c r="C3202" s="10">
        <v>253</v>
      </c>
      <c r="D3202" s="10" t="s">
        <v>158</v>
      </c>
      <c r="E3202" s="11">
        <v>4562342690036</v>
      </c>
      <c r="F3202" s="10">
        <v>0</v>
      </c>
      <c r="G3202" s="10">
        <v>0</v>
      </c>
      <c r="H3202" s="10" t="s">
        <v>20</v>
      </c>
      <c r="I3202" s="10" t="s">
        <v>19</v>
      </c>
      <c r="J3202" s="10" t="s">
        <v>329</v>
      </c>
      <c r="K3202" s="10">
        <v>7</v>
      </c>
      <c r="L3202" s="10">
        <v>1</v>
      </c>
      <c r="M3202" s="10">
        <v>0</v>
      </c>
      <c r="N3202" s="10">
        <v>0</v>
      </c>
    </row>
    <row r="3203" spans="1:14" x14ac:dyDescent="0.15">
      <c r="A3203" t="str">
        <f t="shared" si="52"/>
        <v>202004_253_4562342690050</v>
      </c>
      <c r="B3203" s="10">
        <v>202004</v>
      </c>
      <c r="C3203" s="10">
        <v>253</v>
      </c>
      <c r="D3203" s="10" t="s">
        <v>158</v>
      </c>
      <c r="E3203" s="11">
        <v>4562342690050</v>
      </c>
      <c r="F3203" s="10">
        <v>0</v>
      </c>
      <c r="G3203" s="10">
        <v>0</v>
      </c>
      <c r="H3203" s="10" t="s">
        <v>22</v>
      </c>
      <c r="I3203" s="10" t="s">
        <v>19</v>
      </c>
      <c r="J3203" s="10" t="s">
        <v>329</v>
      </c>
      <c r="K3203" s="10">
        <v>9</v>
      </c>
      <c r="L3203" s="10">
        <v>0</v>
      </c>
      <c r="M3203" s="10">
        <v>0</v>
      </c>
      <c r="N3203" s="10">
        <v>0</v>
      </c>
    </row>
    <row r="3204" spans="1:14" x14ac:dyDescent="0.15">
      <c r="A3204" t="str">
        <f t="shared" si="52"/>
        <v>202004_253_4562342690043</v>
      </c>
      <c r="B3204" s="10">
        <v>202004</v>
      </c>
      <c r="C3204" s="10">
        <v>253</v>
      </c>
      <c r="D3204" s="10" t="s">
        <v>158</v>
      </c>
      <c r="E3204" s="11">
        <v>4562342690043</v>
      </c>
      <c r="F3204" s="10">
        <v>0</v>
      </c>
      <c r="G3204" s="10">
        <v>0</v>
      </c>
      <c r="H3204" s="10" t="s">
        <v>21</v>
      </c>
      <c r="I3204" s="10" t="s">
        <v>19</v>
      </c>
      <c r="J3204" s="10" t="s">
        <v>329</v>
      </c>
      <c r="K3204" s="10">
        <v>18</v>
      </c>
      <c r="L3204" s="10">
        <v>0</v>
      </c>
      <c r="M3204" s="10">
        <v>0</v>
      </c>
      <c r="N3204" s="10">
        <v>0</v>
      </c>
    </row>
    <row r="3205" spans="1:14" x14ac:dyDescent="0.15">
      <c r="A3205" t="str">
        <f t="shared" si="52"/>
        <v>202004_253_4562342690067</v>
      </c>
      <c r="B3205" s="10">
        <v>202004</v>
      </c>
      <c r="C3205" s="10">
        <v>253</v>
      </c>
      <c r="D3205" s="10" t="s">
        <v>158</v>
      </c>
      <c r="E3205" s="11">
        <v>4562342690067</v>
      </c>
      <c r="F3205" s="10">
        <v>0</v>
      </c>
      <c r="G3205" s="10">
        <v>0</v>
      </c>
      <c r="H3205" s="10" t="s">
        <v>23</v>
      </c>
      <c r="I3205" s="10" t="s">
        <v>19</v>
      </c>
      <c r="J3205" s="10" t="s">
        <v>329</v>
      </c>
      <c r="K3205" s="10">
        <v>48</v>
      </c>
      <c r="L3205" s="10">
        <v>0</v>
      </c>
      <c r="M3205" s="10">
        <v>0</v>
      </c>
      <c r="N3205" s="10">
        <v>0</v>
      </c>
    </row>
    <row r="3206" spans="1:14" x14ac:dyDescent="0.15">
      <c r="A3206" t="str">
        <f t="shared" si="52"/>
        <v>202004_253_4562342690074</v>
      </c>
      <c r="B3206" s="10">
        <v>202004</v>
      </c>
      <c r="C3206" s="10">
        <v>253</v>
      </c>
      <c r="D3206" s="10" t="s">
        <v>158</v>
      </c>
      <c r="E3206" s="11">
        <v>4562342690074</v>
      </c>
      <c r="F3206" s="10">
        <v>0</v>
      </c>
      <c r="G3206" s="10">
        <v>0</v>
      </c>
      <c r="H3206" s="10" t="s">
        <v>24</v>
      </c>
      <c r="I3206" s="10" t="s">
        <v>19</v>
      </c>
      <c r="J3206" s="10" t="s">
        <v>329</v>
      </c>
      <c r="K3206" s="10">
        <v>16</v>
      </c>
      <c r="L3206" s="10">
        <v>1</v>
      </c>
      <c r="M3206" s="10">
        <v>0</v>
      </c>
      <c r="N3206" s="10">
        <v>0</v>
      </c>
    </row>
    <row r="3207" spans="1:14" x14ac:dyDescent="0.15">
      <c r="A3207" t="str">
        <f t="shared" si="52"/>
        <v>202004_253_4562342690081</v>
      </c>
      <c r="B3207" s="10">
        <v>202004</v>
      </c>
      <c r="C3207" s="10">
        <v>253</v>
      </c>
      <c r="D3207" s="10" t="s">
        <v>158</v>
      </c>
      <c r="E3207" s="11">
        <v>4562342690081</v>
      </c>
      <c r="F3207" s="10">
        <v>0</v>
      </c>
      <c r="G3207" s="10">
        <v>0</v>
      </c>
      <c r="H3207" s="10" t="s">
        <v>25</v>
      </c>
      <c r="I3207" s="10" t="s">
        <v>19</v>
      </c>
      <c r="J3207" s="10" t="s">
        <v>329</v>
      </c>
      <c r="K3207" s="10">
        <v>6</v>
      </c>
      <c r="L3207" s="10">
        <v>0</v>
      </c>
      <c r="M3207" s="10">
        <v>0</v>
      </c>
      <c r="N3207" s="10">
        <v>0</v>
      </c>
    </row>
    <row r="3208" spans="1:14" x14ac:dyDescent="0.15">
      <c r="A3208" t="str">
        <f t="shared" si="52"/>
        <v>202004_284_4562342690029</v>
      </c>
      <c r="B3208" s="10">
        <v>202004</v>
      </c>
      <c r="C3208" s="10">
        <v>284</v>
      </c>
      <c r="D3208" s="10" t="s">
        <v>159</v>
      </c>
      <c r="E3208" s="11">
        <v>4562342690029</v>
      </c>
      <c r="F3208" s="10">
        <v>0</v>
      </c>
      <c r="G3208" s="10">
        <v>0</v>
      </c>
      <c r="H3208" s="10" t="s">
        <v>18</v>
      </c>
      <c r="I3208" s="10" t="s">
        <v>19</v>
      </c>
      <c r="J3208" s="10" t="s">
        <v>329</v>
      </c>
      <c r="K3208" s="10">
        <v>8</v>
      </c>
      <c r="L3208" s="10">
        <v>0</v>
      </c>
      <c r="M3208" s="10">
        <v>0</v>
      </c>
      <c r="N3208" s="10">
        <v>0</v>
      </c>
    </row>
    <row r="3209" spans="1:14" x14ac:dyDescent="0.15">
      <c r="A3209" t="str">
        <f t="shared" si="52"/>
        <v>202004_284_4562342690036</v>
      </c>
      <c r="B3209" s="10">
        <v>202004</v>
      </c>
      <c r="C3209" s="10">
        <v>284</v>
      </c>
      <c r="D3209" s="10" t="s">
        <v>159</v>
      </c>
      <c r="E3209" s="11">
        <v>4562342690036</v>
      </c>
      <c r="F3209" s="10">
        <v>0</v>
      </c>
      <c r="G3209" s="10">
        <v>0</v>
      </c>
      <c r="H3209" s="10" t="s">
        <v>20</v>
      </c>
      <c r="I3209" s="10" t="s">
        <v>19</v>
      </c>
      <c r="J3209" s="10" t="s">
        <v>329</v>
      </c>
      <c r="K3209" s="10">
        <v>1</v>
      </c>
      <c r="L3209" s="10">
        <v>0</v>
      </c>
      <c r="M3209" s="10">
        <v>0</v>
      </c>
      <c r="N3209" s="10">
        <v>0</v>
      </c>
    </row>
    <row r="3210" spans="1:14" x14ac:dyDescent="0.15">
      <c r="A3210" t="str">
        <f t="shared" si="52"/>
        <v>202004_284_4562342690050</v>
      </c>
      <c r="B3210" s="10">
        <v>202004</v>
      </c>
      <c r="C3210" s="10">
        <v>284</v>
      </c>
      <c r="D3210" s="10" t="s">
        <v>159</v>
      </c>
      <c r="E3210" s="11">
        <v>4562342690050</v>
      </c>
      <c r="F3210" s="10">
        <v>0</v>
      </c>
      <c r="G3210" s="10">
        <v>0</v>
      </c>
      <c r="H3210" s="10" t="s">
        <v>22</v>
      </c>
      <c r="I3210" s="10" t="s">
        <v>19</v>
      </c>
      <c r="J3210" s="10" t="s">
        <v>329</v>
      </c>
      <c r="K3210" s="10">
        <v>6</v>
      </c>
      <c r="L3210" s="10">
        <v>0</v>
      </c>
      <c r="M3210" s="10">
        <v>0</v>
      </c>
      <c r="N3210" s="10">
        <v>0</v>
      </c>
    </row>
    <row r="3211" spans="1:14" x14ac:dyDescent="0.15">
      <c r="A3211" t="str">
        <f t="shared" si="52"/>
        <v>202004_284_4562342690043</v>
      </c>
      <c r="B3211" s="10">
        <v>202004</v>
      </c>
      <c r="C3211" s="10">
        <v>284</v>
      </c>
      <c r="D3211" s="10" t="s">
        <v>159</v>
      </c>
      <c r="E3211" s="11">
        <v>4562342690043</v>
      </c>
      <c r="F3211" s="10">
        <v>0</v>
      </c>
      <c r="G3211" s="10">
        <v>0</v>
      </c>
      <c r="H3211" s="10" t="s">
        <v>21</v>
      </c>
      <c r="I3211" s="10" t="s">
        <v>19</v>
      </c>
      <c r="J3211" s="10" t="s">
        <v>329</v>
      </c>
      <c r="K3211" s="10">
        <v>6</v>
      </c>
      <c r="L3211" s="10">
        <v>0</v>
      </c>
      <c r="M3211" s="10">
        <v>0</v>
      </c>
      <c r="N3211" s="10">
        <v>0</v>
      </c>
    </row>
    <row r="3212" spans="1:14" x14ac:dyDescent="0.15">
      <c r="A3212" t="str">
        <f t="shared" si="52"/>
        <v>202004_284_4562342690067</v>
      </c>
      <c r="B3212" s="10">
        <v>202004</v>
      </c>
      <c r="C3212" s="10">
        <v>284</v>
      </c>
      <c r="D3212" s="10" t="s">
        <v>159</v>
      </c>
      <c r="E3212" s="11">
        <v>4562342690067</v>
      </c>
      <c r="F3212" s="10">
        <v>0</v>
      </c>
      <c r="G3212" s="10">
        <v>0</v>
      </c>
      <c r="H3212" s="10" t="s">
        <v>23</v>
      </c>
      <c r="I3212" s="10" t="s">
        <v>19</v>
      </c>
      <c r="J3212" s="10" t="s">
        <v>329</v>
      </c>
      <c r="K3212" s="10">
        <v>23</v>
      </c>
      <c r="L3212" s="10">
        <v>3</v>
      </c>
      <c r="M3212" s="10">
        <v>0</v>
      </c>
      <c r="N3212" s="10">
        <v>0</v>
      </c>
    </row>
    <row r="3213" spans="1:14" x14ac:dyDescent="0.15">
      <c r="A3213" t="str">
        <f t="shared" si="52"/>
        <v>202004_284_4562342690074</v>
      </c>
      <c r="B3213" s="10">
        <v>202004</v>
      </c>
      <c r="C3213" s="10">
        <v>284</v>
      </c>
      <c r="D3213" s="10" t="s">
        <v>159</v>
      </c>
      <c r="E3213" s="11">
        <v>4562342690074</v>
      </c>
      <c r="F3213" s="10">
        <v>0</v>
      </c>
      <c r="G3213" s="10">
        <v>0</v>
      </c>
      <c r="H3213" s="10" t="s">
        <v>24</v>
      </c>
      <c r="I3213" s="10" t="s">
        <v>19</v>
      </c>
      <c r="J3213" s="10" t="s">
        <v>329</v>
      </c>
      <c r="K3213" s="10">
        <v>1</v>
      </c>
      <c r="L3213" s="10">
        <v>0</v>
      </c>
      <c r="M3213" s="10">
        <v>0</v>
      </c>
      <c r="N3213" s="10">
        <v>0</v>
      </c>
    </row>
    <row r="3214" spans="1:14" x14ac:dyDescent="0.15">
      <c r="A3214" t="str">
        <f t="shared" si="52"/>
        <v>202004_284_4562342690081</v>
      </c>
      <c r="B3214" s="10">
        <v>202004</v>
      </c>
      <c r="C3214" s="10">
        <v>284</v>
      </c>
      <c r="D3214" s="10" t="s">
        <v>159</v>
      </c>
      <c r="E3214" s="11">
        <v>4562342690081</v>
      </c>
      <c r="F3214" s="10">
        <v>0</v>
      </c>
      <c r="G3214" s="10">
        <v>0</v>
      </c>
      <c r="H3214" s="10" t="s">
        <v>25</v>
      </c>
      <c r="I3214" s="10" t="s">
        <v>19</v>
      </c>
      <c r="J3214" s="10" t="s">
        <v>329</v>
      </c>
      <c r="K3214" s="10">
        <v>3</v>
      </c>
      <c r="L3214" s="10">
        <v>2</v>
      </c>
      <c r="M3214" s="10">
        <v>0</v>
      </c>
      <c r="N3214" s="10">
        <v>0</v>
      </c>
    </row>
    <row r="3215" spans="1:14" x14ac:dyDescent="0.15">
      <c r="A3215" t="str">
        <f t="shared" si="52"/>
        <v>202004_344_4562342690029</v>
      </c>
      <c r="B3215" s="10">
        <v>202004</v>
      </c>
      <c r="C3215" s="10">
        <v>344</v>
      </c>
      <c r="D3215" s="10" t="s">
        <v>165</v>
      </c>
      <c r="E3215" s="11">
        <v>4562342690029</v>
      </c>
      <c r="F3215" s="10">
        <v>0</v>
      </c>
      <c r="G3215" s="10">
        <v>0</v>
      </c>
      <c r="H3215" s="10" t="s">
        <v>18</v>
      </c>
      <c r="I3215" s="10" t="s">
        <v>19</v>
      </c>
      <c r="J3215" s="10" t="s">
        <v>329</v>
      </c>
      <c r="K3215" s="10">
        <v>19</v>
      </c>
      <c r="L3215" s="10">
        <v>0</v>
      </c>
      <c r="M3215" s="10">
        <v>0</v>
      </c>
      <c r="N3215" s="10">
        <v>0</v>
      </c>
    </row>
    <row r="3216" spans="1:14" x14ac:dyDescent="0.15">
      <c r="A3216" t="str">
        <f t="shared" si="52"/>
        <v>202004_344_4562342690036</v>
      </c>
      <c r="B3216" s="10">
        <v>202004</v>
      </c>
      <c r="C3216" s="10">
        <v>344</v>
      </c>
      <c r="D3216" s="10" t="s">
        <v>165</v>
      </c>
      <c r="E3216" s="11">
        <v>4562342690036</v>
      </c>
      <c r="F3216" s="10">
        <v>0</v>
      </c>
      <c r="G3216" s="10">
        <v>0</v>
      </c>
      <c r="H3216" s="10" t="s">
        <v>20</v>
      </c>
      <c r="I3216" s="10" t="s">
        <v>19</v>
      </c>
      <c r="J3216" s="10" t="s">
        <v>329</v>
      </c>
      <c r="K3216" s="10">
        <v>13</v>
      </c>
      <c r="L3216" s="10">
        <v>0</v>
      </c>
      <c r="M3216" s="10">
        <v>0</v>
      </c>
      <c r="N3216" s="10">
        <v>0</v>
      </c>
    </row>
    <row r="3217" spans="1:14" x14ac:dyDescent="0.15">
      <c r="A3217" t="str">
        <f t="shared" si="52"/>
        <v>202004_344_4562342690050</v>
      </c>
      <c r="B3217" s="10">
        <v>202004</v>
      </c>
      <c r="C3217" s="10">
        <v>344</v>
      </c>
      <c r="D3217" s="10" t="s">
        <v>165</v>
      </c>
      <c r="E3217" s="11">
        <v>4562342690050</v>
      </c>
      <c r="F3217" s="10">
        <v>0</v>
      </c>
      <c r="G3217" s="10">
        <v>0</v>
      </c>
      <c r="H3217" s="10" t="s">
        <v>22</v>
      </c>
      <c r="I3217" s="10" t="s">
        <v>19</v>
      </c>
      <c r="J3217" s="10" t="s">
        <v>329</v>
      </c>
      <c r="K3217" s="10">
        <v>12</v>
      </c>
      <c r="L3217" s="10">
        <v>0</v>
      </c>
      <c r="M3217" s="10">
        <v>0</v>
      </c>
      <c r="N3217" s="10">
        <v>0</v>
      </c>
    </row>
    <row r="3218" spans="1:14" x14ac:dyDescent="0.15">
      <c r="A3218" t="str">
        <f t="shared" si="52"/>
        <v>202004_344_4562342690043</v>
      </c>
      <c r="B3218" s="10">
        <v>202004</v>
      </c>
      <c r="C3218" s="10">
        <v>344</v>
      </c>
      <c r="D3218" s="10" t="s">
        <v>165</v>
      </c>
      <c r="E3218" s="11">
        <v>4562342690043</v>
      </c>
      <c r="F3218" s="10">
        <v>0</v>
      </c>
      <c r="G3218" s="10">
        <v>0</v>
      </c>
      <c r="H3218" s="10" t="s">
        <v>21</v>
      </c>
      <c r="I3218" s="10" t="s">
        <v>19</v>
      </c>
      <c r="J3218" s="10" t="s">
        <v>329</v>
      </c>
      <c r="K3218" s="10">
        <v>35</v>
      </c>
      <c r="L3218" s="10">
        <v>1</v>
      </c>
      <c r="M3218" s="10">
        <v>0</v>
      </c>
      <c r="N3218" s="10">
        <v>0</v>
      </c>
    </row>
    <row r="3219" spans="1:14" x14ac:dyDescent="0.15">
      <c r="A3219" t="str">
        <f t="shared" si="52"/>
        <v>202004_344_4562342690067</v>
      </c>
      <c r="B3219" s="10">
        <v>202004</v>
      </c>
      <c r="C3219" s="10">
        <v>344</v>
      </c>
      <c r="D3219" s="10" t="s">
        <v>165</v>
      </c>
      <c r="E3219" s="11">
        <v>4562342690067</v>
      </c>
      <c r="F3219" s="10">
        <v>0</v>
      </c>
      <c r="G3219" s="10">
        <v>0</v>
      </c>
      <c r="H3219" s="10" t="s">
        <v>23</v>
      </c>
      <c r="I3219" s="10" t="s">
        <v>19</v>
      </c>
      <c r="J3219" s="10" t="s">
        <v>329</v>
      </c>
      <c r="K3219" s="10">
        <v>44</v>
      </c>
      <c r="L3219" s="10">
        <v>1</v>
      </c>
      <c r="M3219" s="10">
        <v>0</v>
      </c>
      <c r="N3219" s="10">
        <v>0</v>
      </c>
    </row>
    <row r="3220" spans="1:14" x14ac:dyDescent="0.15">
      <c r="A3220" t="str">
        <f t="shared" si="52"/>
        <v>202004_344_4562342690074</v>
      </c>
      <c r="B3220" s="10">
        <v>202004</v>
      </c>
      <c r="C3220" s="10">
        <v>344</v>
      </c>
      <c r="D3220" s="10" t="s">
        <v>165</v>
      </c>
      <c r="E3220" s="11">
        <v>4562342690074</v>
      </c>
      <c r="F3220" s="10">
        <v>0</v>
      </c>
      <c r="G3220" s="10">
        <v>0</v>
      </c>
      <c r="H3220" s="10" t="s">
        <v>24</v>
      </c>
      <c r="I3220" s="10" t="s">
        <v>19</v>
      </c>
      <c r="J3220" s="10" t="s">
        <v>329</v>
      </c>
      <c r="K3220" s="10">
        <v>27</v>
      </c>
      <c r="L3220" s="10">
        <v>0</v>
      </c>
      <c r="M3220" s="10">
        <v>0</v>
      </c>
      <c r="N3220" s="10">
        <v>0</v>
      </c>
    </row>
    <row r="3221" spans="1:14" x14ac:dyDescent="0.15">
      <c r="A3221" t="str">
        <f t="shared" si="52"/>
        <v>202004_344_4562342690081</v>
      </c>
      <c r="B3221" s="10">
        <v>202004</v>
      </c>
      <c r="C3221" s="10">
        <v>344</v>
      </c>
      <c r="D3221" s="10" t="s">
        <v>165</v>
      </c>
      <c r="E3221" s="11">
        <v>4562342690081</v>
      </c>
      <c r="F3221" s="10">
        <v>0</v>
      </c>
      <c r="G3221" s="10">
        <v>0</v>
      </c>
      <c r="H3221" s="10" t="s">
        <v>25</v>
      </c>
      <c r="I3221" s="10" t="s">
        <v>19</v>
      </c>
      <c r="J3221" s="10" t="s">
        <v>329</v>
      </c>
      <c r="K3221" s="10">
        <v>13</v>
      </c>
      <c r="L3221" s="10">
        <v>0</v>
      </c>
      <c r="M3221" s="10">
        <v>0</v>
      </c>
      <c r="N3221" s="10">
        <v>0</v>
      </c>
    </row>
    <row r="3222" spans="1:14" x14ac:dyDescent="0.15">
      <c r="A3222" t="str">
        <f t="shared" si="52"/>
        <v>202004_347_4562342690029</v>
      </c>
      <c r="B3222" s="10">
        <v>202004</v>
      </c>
      <c r="C3222" s="10">
        <v>347</v>
      </c>
      <c r="D3222" s="10" t="s">
        <v>166</v>
      </c>
      <c r="E3222" s="11">
        <v>4562342690029</v>
      </c>
      <c r="F3222" s="10">
        <v>0</v>
      </c>
      <c r="G3222" s="10">
        <v>0</v>
      </c>
      <c r="H3222" s="10" t="s">
        <v>18</v>
      </c>
      <c r="I3222" s="10" t="s">
        <v>19</v>
      </c>
      <c r="J3222" s="10" t="s">
        <v>329</v>
      </c>
      <c r="K3222" s="10">
        <v>27</v>
      </c>
      <c r="L3222" s="10">
        <v>3</v>
      </c>
      <c r="M3222" s="10">
        <v>0</v>
      </c>
      <c r="N3222" s="10">
        <v>0</v>
      </c>
    </row>
    <row r="3223" spans="1:14" x14ac:dyDescent="0.15">
      <c r="A3223" t="str">
        <f t="shared" si="52"/>
        <v>202004_347_4562342690036</v>
      </c>
      <c r="B3223" s="10">
        <v>202004</v>
      </c>
      <c r="C3223" s="10">
        <v>347</v>
      </c>
      <c r="D3223" s="10" t="s">
        <v>166</v>
      </c>
      <c r="E3223" s="11">
        <v>4562342690036</v>
      </c>
      <c r="F3223" s="10">
        <v>0</v>
      </c>
      <c r="G3223" s="10">
        <v>0</v>
      </c>
      <c r="H3223" s="10" t="s">
        <v>20</v>
      </c>
      <c r="I3223" s="10" t="s">
        <v>19</v>
      </c>
      <c r="J3223" s="10" t="s">
        <v>329</v>
      </c>
      <c r="K3223" s="10">
        <v>9</v>
      </c>
      <c r="L3223" s="10">
        <v>0</v>
      </c>
      <c r="M3223" s="10">
        <v>0</v>
      </c>
      <c r="N3223" s="10">
        <v>0</v>
      </c>
    </row>
    <row r="3224" spans="1:14" x14ac:dyDescent="0.15">
      <c r="A3224" t="str">
        <f t="shared" si="52"/>
        <v>202004_347_4562342690050</v>
      </c>
      <c r="B3224" s="10">
        <v>202004</v>
      </c>
      <c r="C3224" s="10">
        <v>347</v>
      </c>
      <c r="D3224" s="10" t="s">
        <v>166</v>
      </c>
      <c r="E3224" s="11">
        <v>4562342690050</v>
      </c>
      <c r="F3224" s="10">
        <v>0</v>
      </c>
      <c r="G3224" s="10">
        <v>0</v>
      </c>
      <c r="H3224" s="10" t="s">
        <v>22</v>
      </c>
      <c r="I3224" s="10" t="s">
        <v>19</v>
      </c>
      <c r="J3224" s="10" t="s">
        <v>329</v>
      </c>
      <c r="K3224" s="10">
        <v>13</v>
      </c>
      <c r="L3224" s="10">
        <v>0</v>
      </c>
      <c r="M3224" s="10">
        <v>0</v>
      </c>
      <c r="N3224" s="10">
        <v>0</v>
      </c>
    </row>
    <row r="3225" spans="1:14" x14ac:dyDescent="0.15">
      <c r="A3225" t="str">
        <f t="shared" ref="A3225:A3288" si="53">B3225&amp;"_"&amp;C3225&amp;"_"&amp;E3225</f>
        <v>202004_347_4562342690043</v>
      </c>
      <c r="B3225" s="10">
        <v>202004</v>
      </c>
      <c r="C3225" s="10">
        <v>347</v>
      </c>
      <c r="D3225" s="10" t="s">
        <v>166</v>
      </c>
      <c r="E3225" s="11">
        <v>4562342690043</v>
      </c>
      <c r="F3225" s="10">
        <v>0</v>
      </c>
      <c r="G3225" s="10">
        <v>0</v>
      </c>
      <c r="H3225" s="10" t="s">
        <v>21</v>
      </c>
      <c r="I3225" s="10" t="s">
        <v>19</v>
      </c>
      <c r="J3225" s="10" t="s">
        <v>329</v>
      </c>
      <c r="K3225" s="10">
        <v>25</v>
      </c>
      <c r="L3225" s="10">
        <v>4</v>
      </c>
      <c r="M3225" s="10">
        <v>0</v>
      </c>
      <c r="N3225" s="10">
        <v>0</v>
      </c>
    </row>
    <row r="3226" spans="1:14" x14ac:dyDescent="0.15">
      <c r="A3226" t="str">
        <f t="shared" si="53"/>
        <v>202004_347_4562342690067</v>
      </c>
      <c r="B3226" s="10">
        <v>202004</v>
      </c>
      <c r="C3226" s="10">
        <v>347</v>
      </c>
      <c r="D3226" s="10" t="s">
        <v>166</v>
      </c>
      <c r="E3226" s="11">
        <v>4562342690067</v>
      </c>
      <c r="F3226" s="10">
        <v>0</v>
      </c>
      <c r="G3226" s="10">
        <v>0</v>
      </c>
      <c r="H3226" s="10" t="s">
        <v>23</v>
      </c>
      <c r="I3226" s="10" t="s">
        <v>19</v>
      </c>
      <c r="J3226" s="10" t="s">
        <v>329</v>
      </c>
      <c r="K3226" s="10">
        <v>29</v>
      </c>
      <c r="L3226" s="10">
        <v>0</v>
      </c>
      <c r="M3226" s="10">
        <v>0</v>
      </c>
      <c r="N3226" s="10">
        <v>0</v>
      </c>
    </row>
    <row r="3227" spans="1:14" x14ac:dyDescent="0.15">
      <c r="A3227" t="str">
        <f t="shared" si="53"/>
        <v>202004_347_4562342690074</v>
      </c>
      <c r="B3227" s="10">
        <v>202004</v>
      </c>
      <c r="C3227" s="10">
        <v>347</v>
      </c>
      <c r="D3227" s="10" t="s">
        <v>166</v>
      </c>
      <c r="E3227" s="11">
        <v>4562342690074</v>
      </c>
      <c r="F3227" s="10">
        <v>0</v>
      </c>
      <c r="G3227" s="10">
        <v>0</v>
      </c>
      <c r="H3227" s="10" t="s">
        <v>24</v>
      </c>
      <c r="I3227" s="10" t="s">
        <v>19</v>
      </c>
      <c r="J3227" s="10" t="s">
        <v>329</v>
      </c>
      <c r="K3227" s="10">
        <v>13</v>
      </c>
      <c r="L3227" s="10">
        <v>1</v>
      </c>
      <c r="M3227" s="10">
        <v>0</v>
      </c>
      <c r="N3227" s="10">
        <v>0</v>
      </c>
    </row>
    <row r="3228" spans="1:14" x14ac:dyDescent="0.15">
      <c r="A3228" t="str">
        <f t="shared" si="53"/>
        <v>202004_347_4562342690081</v>
      </c>
      <c r="B3228" s="10">
        <v>202004</v>
      </c>
      <c r="C3228" s="10">
        <v>347</v>
      </c>
      <c r="D3228" s="10" t="s">
        <v>166</v>
      </c>
      <c r="E3228" s="11">
        <v>4562342690081</v>
      </c>
      <c r="F3228" s="10">
        <v>0</v>
      </c>
      <c r="G3228" s="10">
        <v>0</v>
      </c>
      <c r="H3228" s="10" t="s">
        <v>25</v>
      </c>
      <c r="I3228" s="10" t="s">
        <v>19</v>
      </c>
      <c r="J3228" s="10" t="s">
        <v>329</v>
      </c>
      <c r="K3228" s="10">
        <v>7</v>
      </c>
      <c r="L3228" s="10">
        <v>1</v>
      </c>
      <c r="M3228" s="10">
        <v>0</v>
      </c>
      <c r="N3228" s="10">
        <v>0</v>
      </c>
    </row>
    <row r="3229" spans="1:14" x14ac:dyDescent="0.15">
      <c r="A3229" t="str">
        <f t="shared" si="53"/>
        <v>202004_363_4562342690029</v>
      </c>
      <c r="B3229" s="10">
        <v>202004</v>
      </c>
      <c r="C3229" s="10">
        <v>363</v>
      </c>
      <c r="D3229" s="10" t="s">
        <v>332</v>
      </c>
      <c r="E3229" s="11">
        <v>4562342690029</v>
      </c>
      <c r="F3229" s="10">
        <v>0</v>
      </c>
      <c r="G3229" s="10">
        <v>0</v>
      </c>
      <c r="H3229" s="10" t="s">
        <v>18</v>
      </c>
      <c r="I3229" s="10" t="s">
        <v>19</v>
      </c>
      <c r="J3229" s="10" t="s">
        <v>329</v>
      </c>
      <c r="K3229" s="10">
        <v>7</v>
      </c>
      <c r="L3229" s="10">
        <v>1</v>
      </c>
      <c r="M3229" s="10">
        <v>0</v>
      </c>
      <c r="N3229" s="10">
        <v>0</v>
      </c>
    </row>
    <row r="3230" spans="1:14" x14ac:dyDescent="0.15">
      <c r="A3230" t="str">
        <f t="shared" si="53"/>
        <v>202004_363_4562342690036</v>
      </c>
      <c r="B3230" s="10">
        <v>202004</v>
      </c>
      <c r="C3230" s="10">
        <v>363</v>
      </c>
      <c r="D3230" s="10" t="s">
        <v>332</v>
      </c>
      <c r="E3230" s="11">
        <v>4562342690036</v>
      </c>
      <c r="F3230" s="10">
        <v>0</v>
      </c>
      <c r="G3230" s="10">
        <v>0</v>
      </c>
      <c r="H3230" s="10" t="s">
        <v>20</v>
      </c>
      <c r="I3230" s="10" t="s">
        <v>19</v>
      </c>
      <c r="J3230" s="10" t="s">
        <v>329</v>
      </c>
      <c r="K3230" s="10">
        <v>14</v>
      </c>
      <c r="L3230" s="10">
        <v>0</v>
      </c>
      <c r="M3230" s="10">
        <v>0</v>
      </c>
      <c r="N3230" s="10">
        <v>0</v>
      </c>
    </row>
    <row r="3231" spans="1:14" x14ac:dyDescent="0.15">
      <c r="A3231" t="str">
        <f t="shared" si="53"/>
        <v>202004_363_4562342690050</v>
      </c>
      <c r="B3231" s="10">
        <v>202004</v>
      </c>
      <c r="C3231" s="10">
        <v>363</v>
      </c>
      <c r="D3231" s="10" t="s">
        <v>332</v>
      </c>
      <c r="E3231" s="11">
        <v>4562342690050</v>
      </c>
      <c r="F3231" s="10">
        <v>0</v>
      </c>
      <c r="G3231" s="10">
        <v>0</v>
      </c>
      <c r="H3231" s="10" t="s">
        <v>22</v>
      </c>
      <c r="I3231" s="10" t="s">
        <v>19</v>
      </c>
      <c r="J3231" s="10" t="s">
        <v>329</v>
      </c>
      <c r="K3231" s="10">
        <v>9</v>
      </c>
      <c r="L3231" s="10">
        <v>2</v>
      </c>
      <c r="M3231" s="10">
        <v>0</v>
      </c>
      <c r="N3231" s="10">
        <v>0</v>
      </c>
    </row>
    <row r="3232" spans="1:14" x14ac:dyDescent="0.15">
      <c r="A3232" t="str">
        <f t="shared" si="53"/>
        <v>202004_363_4562342690043</v>
      </c>
      <c r="B3232" s="10">
        <v>202004</v>
      </c>
      <c r="C3232" s="10">
        <v>363</v>
      </c>
      <c r="D3232" s="10" t="s">
        <v>332</v>
      </c>
      <c r="E3232" s="11">
        <v>4562342690043</v>
      </c>
      <c r="F3232" s="10">
        <v>0</v>
      </c>
      <c r="G3232" s="10">
        <v>0</v>
      </c>
      <c r="H3232" s="10" t="s">
        <v>21</v>
      </c>
      <c r="I3232" s="10" t="s">
        <v>19</v>
      </c>
      <c r="J3232" s="10" t="s">
        <v>329</v>
      </c>
      <c r="K3232" s="10">
        <v>19</v>
      </c>
      <c r="L3232" s="10">
        <v>4</v>
      </c>
      <c r="M3232" s="10">
        <v>0</v>
      </c>
      <c r="N3232" s="10">
        <v>0</v>
      </c>
    </row>
    <row r="3233" spans="1:14" x14ac:dyDescent="0.15">
      <c r="A3233" t="str">
        <f t="shared" si="53"/>
        <v>202004_363_4562342690067</v>
      </c>
      <c r="B3233" s="10">
        <v>202004</v>
      </c>
      <c r="C3233" s="10">
        <v>363</v>
      </c>
      <c r="D3233" s="10" t="s">
        <v>332</v>
      </c>
      <c r="E3233" s="11">
        <v>4562342690067</v>
      </c>
      <c r="F3233" s="10">
        <v>0</v>
      </c>
      <c r="G3233" s="10">
        <v>0</v>
      </c>
      <c r="H3233" s="10" t="s">
        <v>23</v>
      </c>
      <c r="I3233" s="10" t="s">
        <v>19</v>
      </c>
      <c r="J3233" s="10" t="s">
        <v>329</v>
      </c>
      <c r="K3233" s="10">
        <v>30</v>
      </c>
      <c r="L3233" s="10">
        <v>1</v>
      </c>
      <c r="M3233" s="10">
        <v>0</v>
      </c>
      <c r="N3233" s="10">
        <v>0</v>
      </c>
    </row>
    <row r="3234" spans="1:14" x14ac:dyDescent="0.15">
      <c r="A3234" t="str">
        <f t="shared" si="53"/>
        <v>202004_363_4562342690074</v>
      </c>
      <c r="B3234" s="10">
        <v>202004</v>
      </c>
      <c r="C3234" s="10">
        <v>363</v>
      </c>
      <c r="D3234" s="10" t="s">
        <v>332</v>
      </c>
      <c r="E3234" s="11">
        <v>4562342690074</v>
      </c>
      <c r="F3234" s="10">
        <v>0</v>
      </c>
      <c r="G3234" s="10">
        <v>0</v>
      </c>
      <c r="H3234" s="10" t="s">
        <v>24</v>
      </c>
      <c r="I3234" s="10" t="s">
        <v>19</v>
      </c>
      <c r="J3234" s="10" t="s">
        <v>329</v>
      </c>
      <c r="K3234" s="10">
        <v>13</v>
      </c>
      <c r="L3234" s="10">
        <v>0</v>
      </c>
      <c r="M3234" s="10">
        <v>0</v>
      </c>
      <c r="N3234" s="10">
        <v>0</v>
      </c>
    </row>
    <row r="3235" spans="1:14" x14ac:dyDescent="0.15">
      <c r="A3235" t="str">
        <f t="shared" si="53"/>
        <v>202004_363_4562342690081</v>
      </c>
      <c r="B3235" s="10">
        <v>202004</v>
      </c>
      <c r="C3235" s="10">
        <v>363</v>
      </c>
      <c r="D3235" s="10" t="s">
        <v>332</v>
      </c>
      <c r="E3235" s="11">
        <v>4562342690081</v>
      </c>
      <c r="F3235" s="10">
        <v>0</v>
      </c>
      <c r="G3235" s="10">
        <v>0</v>
      </c>
      <c r="H3235" s="10" t="s">
        <v>25</v>
      </c>
      <c r="I3235" s="10" t="s">
        <v>19</v>
      </c>
      <c r="J3235" s="10" t="s">
        <v>329</v>
      </c>
      <c r="K3235" s="10">
        <v>8</v>
      </c>
      <c r="L3235" s="10">
        <v>0</v>
      </c>
      <c r="M3235" s="10">
        <v>0</v>
      </c>
      <c r="N3235" s="10">
        <v>0</v>
      </c>
    </row>
    <row r="3236" spans="1:14" x14ac:dyDescent="0.15">
      <c r="A3236" t="str">
        <f t="shared" si="53"/>
        <v>202004_380_4562342690029</v>
      </c>
      <c r="B3236" s="10">
        <v>202004</v>
      </c>
      <c r="C3236" s="10">
        <v>380</v>
      </c>
      <c r="D3236" s="10" t="s">
        <v>171</v>
      </c>
      <c r="E3236" s="11">
        <v>4562342690029</v>
      </c>
      <c r="F3236" s="10">
        <v>0</v>
      </c>
      <c r="G3236" s="10">
        <v>0</v>
      </c>
      <c r="H3236" s="10" t="s">
        <v>18</v>
      </c>
      <c r="I3236" s="10" t="s">
        <v>19</v>
      </c>
      <c r="J3236" s="10" t="s">
        <v>329</v>
      </c>
      <c r="K3236" s="10">
        <v>11</v>
      </c>
      <c r="L3236" s="10">
        <v>0</v>
      </c>
      <c r="M3236" s="10">
        <v>0</v>
      </c>
      <c r="N3236" s="10">
        <v>0</v>
      </c>
    </row>
    <row r="3237" spans="1:14" x14ac:dyDescent="0.15">
      <c r="A3237" t="str">
        <f t="shared" si="53"/>
        <v>202004_380_4562342690036</v>
      </c>
      <c r="B3237" s="10">
        <v>202004</v>
      </c>
      <c r="C3237" s="10">
        <v>380</v>
      </c>
      <c r="D3237" s="10" t="s">
        <v>171</v>
      </c>
      <c r="E3237" s="11">
        <v>4562342690036</v>
      </c>
      <c r="F3237" s="10">
        <v>0</v>
      </c>
      <c r="G3237" s="10">
        <v>0</v>
      </c>
      <c r="H3237" s="10" t="s">
        <v>20</v>
      </c>
      <c r="I3237" s="10" t="s">
        <v>19</v>
      </c>
      <c r="J3237" s="10" t="s">
        <v>329</v>
      </c>
      <c r="K3237" s="10">
        <v>2</v>
      </c>
      <c r="L3237" s="10">
        <v>0</v>
      </c>
      <c r="M3237" s="10">
        <v>0</v>
      </c>
      <c r="N3237" s="10">
        <v>0</v>
      </c>
    </row>
    <row r="3238" spans="1:14" x14ac:dyDescent="0.15">
      <c r="A3238" t="str">
        <f t="shared" si="53"/>
        <v>202004_380_4562342690050</v>
      </c>
      <c r="B3238" s="10">
        <v>202004</v>
      </c>
      <c r="C3238" s="10">
        <v>380</v>
      </c>
      <c r="D3238" s="10" t="s">
        <v>171</v>
      </c>
      <c r="E3238" s="11">
        <v>4562342690050</v>
      </c>
      <c r="F3238" s="10">
        <v>0</v>
      </c>
      <c r="G3238" s="10">
        <v>0</v>
      </c>
      <c r="H3238" s="10" t="s">
        <v>22</v>
      </c>
      <c r="I3238" s="10" t="s">
        <v>19</v>
      </c>
      <c r="J3238" s="10" t="s">
        <v>329</v>
      </c>
      <c r="K3238" s="10">
        <v>4</v>
      </c>
      <c r="L3238" s="10">
        <v>1</v>
      </c>
      <c r="M3238" s="10">
        <v>1</v>
      </c>
      <c r="N3238" s="10">
        <v>0</v>
      </c>
    </row>
    <row r="3239" spans="1:14" x14ac:dyDescent="0.15">
      <c r="A3239" t="str">
        <f t="shared" si="53"/>
        <v>202004_380_4562342690043</v>
      </c>
      <c r="B3239" s="10">
        <v>202004</v>
      </c>
      <c r="C3239" s="10">
        <v>380</v>
      </c>
      <c r="D3239" s="10" t="s">
        <v>171</v>
      </c>
      <c r="E3239" s="11">
        <v>4562342690043</v>
      </c>
      <c r="F3239" s="10">
        <v>0</v>
      </c>
      <c r="G3239" s="10">
        <v>0</v>
      </c>
      <c r="H3239" s="10" t="s">
        <v>21</v>
      </c>
      <c r="I3239" s="10" t="s">
        <v>19</v>
      </c>
      <c r="J3239" s="10" t="s">
        <v>329</v>
      </c>
      <c r="K3239" s="10">
        <v>22</v>
      </c>
      <c r="L3239" s="10">
        <v>1</v>
      </c>
      <c r="M3239" s="10">
        <v>1</v>
      </c>
      <c r="N3239" s="10">
        <v>0</v>
      </c>
    </row>
    <row r="3240" spans="1:14" x14ac:dyDescent="0.15">
      <c r="A3240" t="str">
        <f t="shared" si="53"/>
        <v>202004_380_4562342690067</v>
      </c>
      <c r="B3240" s="10">
        <v>202004</v>
      </c>
      <c r="C3240" s="10">
        <v>380</v>
      </c>
      <c r="D3240" s="10" t="s">
        <v>171</v>
      </c>
      <c r="E3240" s="11">
        <v>4562342690067</v>
      </c>
      <c r="F3240" s="10">
        <v>0</v>
      </c>
      <c r="G3240" s="10">
        <v>0</v>
      </c>
      <c r="H3240" s="10" t="s">
        <v>23</v>
      </c>
      <c r="I3240" s="10" t="s">
        <v>19</v>
      </c>
      <c r="J3240" s="10" t="s">
        <v>329</v>
      </c>
      <c r="K3240" s="10">
        <v>27</v>
      </c>
      <c r="L3240" s="10">
        <v>1</v>
      </c>
      <c r="M3240" s="10">
        <v>1</v>
      </c>
      <c r="N3240" s="10">
        <v>0</v>
      </c>
    </row>
    <row r="3241" spans="1:14" x14ac:dyDescent="0.15">
      <c r="A3241" t="str">
        <f t="shared" si="53"/>
        <v>202004_380_4562342690074</v>
      </c>
      <c r="B3241" s="10">
        <v>202004</v>
      </c>
      <c r="C3241" s="10">
        <v>380</v>
      </c>
      <c r="D3241" s="10" t="s">
        <v>171</v>
      </c>
      <c r="E3241" s="11">
        <v>4562342690074</v>
      </c>
      <c r="F3241" s="10">
        <v>0</v>
      </c>
      <c r="G3241" s="10">
        <v>0</v>
      </c>
      <c r="H3241" s="10" t="s">
        <v>24</v>
      </c>
      <c r="I3241" s="10" t="s">
        <v>19</v>
      </c>
      <c r="J3241" s="10" t="s">
        <v>329</v>
      </c>
      <c r="K3241" s="10">
        <v>4</v>
      </c>
      <c r="L3241" s="10">
        <v>0</v>
      </c>
      <c r="M3241" s="10">
        <v>0</v>
      </c>
      <c r="N3241" s="10">
        <v>0</v>
      </c>
    </row>
    <row r="3242" spans="1:14" x14ac:dyDescent="0.15">
      <c r="A3242" t="str">
        <f t="shared" si="53"/>
        <v>202004_380_4562342690081</v>
      </c>
      <c r="B3242" s="10">
        <v>202004</v>
      </c>
      <c r="C3242" s="10">
        <v>380</v>
      </c>
      <c r="D3242" s="10" t="s">
        <v>171</v>
      </c>
      <c r="E3242" s="11">
        <v>4562342690081</v>
      </c>
      <c r="F3242" s="10">
        <v>0</v>
      </c>
      <c r="G3242" s="10">
        <v>0</v>
      </c>
      <c r="H3242" s="10" t="s">
        <v>25</v>
      </c>
      <c r="I3242" s="10" t="s">
        <v>19</v>
      </c>
      <c r="J3242" s="10" t="s">
        <v>329</v>
      </c>
      <c r="K3242" s="10">
        <v>8</v>
      </c>
      <c r="L3242" s="10">
        <v>0</v>
      </c>
      <c r="M3242" s="10">
        <v>0</v>
      </c>
      <c r="N3242" s="10">
        <v>0</v>
      </c>
    </row>
    <row r="3243" spans="1:14" x14ac:dyDescent="0.15">
      <c r="A3243" t="str">
        <f t="shared" si="53"/>
        <v>202004_436_4562342690029</v>
      </c>
      <c r="B3243" s="10">
        <v>202004</v>
      </c>
      <c r="C3243" s="10">
        <v>436</v>
      </c>
      <c r="D3243" s="10" t="s">
        <v>174</v>
      </c>
      <c r="E3243" s="11">
        <v>4562342690029</v>
      </c>
      <c r="F3243" s="10">
        <v>0</v>
      </c>
      <c r="G3243" s="10">
        <v>0</v>
      </c>
      <c r="H3243" s="10" t="s">
        <v>18</v>
      </c>
      <c r="I3243" s="10" t="s">
        <v>19</v>
      </c>
      <c r="J3243" s="10" t="s">
        <v>329</v>
      </c>
      <c r="K3243" s="10">
        <v>21</v>
      </c>
      <c r="L3243" s="10">
        <v>0</v>
      </c>
      <c r="M3243" s="10">
        <v>0</v>
      </c>
      <c r="N3243" s="10">
        <v>0</v>
      </c>
    </row>
    <row r="3244" spans="1:14" x14ac:dyDescent="0.15">
      <c r="A3244" t="str">
        <f t="shared" si="53"/>
        <v>202004_436_4562342690036</v>
      </c>
      <c r="B3244" s="10">
        <v>202004</v>
      </c>
      <c r="C3244" s="10">
        <v>436</v>
      </c>
      <c r="D3244" s="10" t="s">
        <v>174</v>
      </c>
      <c r="E3244" s="11">
        <v>4562342690036</v>
      </c>
      <c r="F3244" s="10">
        <v>0</v>
      </c>
      <c r="G3244" s="10">
        <v>0</v>
      </c>
      <c r="H3244" s="10" t="s">
        <v>20</v>
      </c>
      <c r="I3244" s="10" t="s">
        <v>19</v>
      </c>
      <c r="J3244" s="10" t="s">
        <v>329</v>
      </c>
      <c r="K3244" s="10">
        <v>11</v>
      </c>
      <c r="L3244" s="10">
        <v>0</v>
      </c>
      <c r="M3244" s="10">
        <v>0</v>
      </c>
      <c r="N3244" s="10">
        <v>0</v>
      </c>
    </row>
    <row r="3245" spans="1:14" x14ac:dyDescent="0.15">
      <c r="A3245" t="str">
        <f t="shared" si="53"/>
        <v>202004_436_4562342690050</v>
      </c>
      <c r="B3245" s="10">
        <v>202004</v>
      </c>
      <c r="C3245" s="10">
        <v>436</v>
      </c>
      <c r="D3245" s="10" t="s">
        <v>174</v>
      </c>
      <c r="E3245" s="11">
        <v>4562342690050</v>
      </c>
      <c r="F3245" s="10">
        <v>0</v>
      </c>
      <c r="G3245" s="10">
        <v>0</v>
      </c>
      <c r="H3245" s="10" t="s">
        <v>22</v>
      </c>
      <c r="I3245" s="10" t="s">
        <v>19</v>
      </c>
      <c r="J3245" s="10" t="s">
        <v>329</v>
      </c>
      <c r="K3245" s="10">
        <v>16</v>
      </c>
      <c r="L3245" s="10">
        <v>1</v>
      </c>
      <c r="M3245" s="10">
        <v>0</v>
      </c>
      <c r="N3245" s="10">
        <v>0</v>
      </c>
    </row>
    <row r="3246" spans="1:14" x14ac:dyDescent="0.15">
      <c r="A3246" t="str">
        <f t="shared" si="53"/>
        <v>202004_436_4562342690043</v>
      </c>
      <c r="B3246" s="10">
        <v>202004</v>
      </c>
      <c r="C3246" s="10">
        <v>436</v>
      </c>
      <c r="D3246" s="10" t="s">
        <v>174</v>
      </c>
      <c r="E3246" s="11">
        <v>4562342690043</v>
      </c>
      <c r="F3246" s="10">
        <v>0</v>
      </c>
      <c r="G3246" s="10">
        <v>0</v>
      </c>
      <c r="H3246" s="10" t="s">
        <v>21</v>
      </c>
      <c r="I3246" s="10" t="s">
        <v>19</v>
      </c>
      <c r="J3246" s="10" t="s">
        <v>329</v>
      </c>
      <c r="K3246" s="10">
        <v>32</v>
      </c>
      <c r="L3246" s="10">
        <v>0</v>
      </c>
      <c r="M3246" s="10">
        <v>0</v>
      </c>
      <c r="N3246" s="10">
        <v>0</v>
      </c>
    </row>
    <row r="3247" spans="1:14" x14ac:dyDescent="0.15">
      <c r="A3247" t="str">
        <f t="shared" si="53"/>
        <v>202004_436_4562342690067</v>
      </c>
      <c r="B3247" s="10">
        <v>202004</v>
      </c>
      <c r="C3247" s="10">
        <v>436</v>
      </c>
      <c r="D3247" s="10" t="s">
        <v>174</v>
      </c>
      <c r="E3247" s="11">
        <v>4562342690067</v>
      </c>
      <c r="F3247" s="10">
        <v>0</v>
      </c>
      <c r="G3247" s="10">
        <v>0</v>
      </c>
      <c r="H3247" s="10" t="s">
        <v>23</v>
      </c>
      <c r="I3247" s="10" t="s">
        <v>19</v>
      </c>
      <c r="J3247" s="10" t="s">
        <v>329</v>
      </c>
      <c r="K3247" s="10">
        <v>44</v>
      </c>
      <c r="L3247" s="10">
        <v>0</v>
      </c>
      <c r="M3247" s="10">
        <v>0</v>
      </c>
      <c r="N3247" s="10">
        <v>0</v>
      </c>
    </row>
    <row r="3248" spans="1:14" x14ac:dyDescent="0.15">
      <c r="A3248" t="str">
        <f t="shared" si="53"/>
        <v>202004_436_4562342690074</v>
      </c>
      <c r="B3248" s="10">
        <v>202004</v>
      </c>
      <c r="C3248" s="10">
        <v>436</v>
      </c>
      <c r="D3248" s="10" t="s">
        <v>174</v>
      </c>
      <c r="E3248" s="11">
        <v>4562342690074</v>
      </c>
      <c r="F3248" s="10">
        <v>0</v>
      </c>
      <c r="G3248" s="10">
        <v>0</v>
      </c>
      <c r="H3248" s="10" t="s">
        <v>24</v>
      </c>
      <c r="I3248" s="10" t="s">
        <v>19</v>
      </c>
      <c r="J3248" s="10" t="s">
        <v>329</v>
      </c>
      <c r="K3248" s="10">
        <v>27</v>
      </c>
      <c r="L3248" s="10">
        <v>1</v>
      </c>
      <c r="M3248" s="10">
        <v>0</v>
      </c>
      <c r="N3248" s="10">
        <v>0</v>
      </c>
    </row>
    <row r="3249" spans="1:14" x14ac:dyDescent="0.15">
      <c r="A3249" t="str">
        <f t="shared" si="53"/>
        <v>202004_436_4562342690081</v>
      </c>
      <c r="B3249" s="10">
        <v>202004</v>
      </c>
      <c r="C3249" s="10">
        <v>436</v>
      </c>
      <c r="D3249" s="10" t="s">
        <v>174</v>
      </c>
      <c r="E3249" s="11">
        <v>4562342690081</v>
      </c>
      <c r="F3249" s="10">
        <v>0</v>
      </c>
      <c r="G3249" s="10">
        <v>0</v>
      </c>
      <c r="H3249" s="10" t="s">
        <v>25</v>
      </c>
      <c r="I3249" s="10" t="s">
        <v>19</v>
      </c>
      <c r="J3249" s="10" t="s">
        <v>329</v>
      </c>
      <c r="K3249" s="10">
        <v>10</v>
      </c>
      <c r="L3249" s="10">
        <v>0</v>
      </c>
      <c r="M3249" s="10">
        <v>0</v>
      </c>
      <c r="N3249" s="10">
        <v>0</v>
      </c>
    </row>
    <row r="3250" spans="1:14" x14ac:dyDescent="0.15">
      <c r="A3250" t="str">
        <f t="shared" si="53"/>
        <v>202004_453_4562342690029</v>
      </c>
      <c r="B3250" s="10">
        <v>202004</v>
      </c>
      <c r="C3250" s="10">
        <v>453</v>
      </c>
      <c r="D3250" s="10" t="s">
        <v>176</v>
      </c>
      <c r="E3250" s="11">
        <v>4562342690029</v>
      </c>
      <c r="F3250" s="10">
        <v>0</v>
      </c>
      <c r="G3250" s="10">
        <v>0</v>
      </c>
      <c r="H3250" s="10" t="s">
        <v>18</v>
      </c>
      <c r="I3250" s="10" t="s">
        <v>19</v>
      </c>
      <c r="J3250" s="10" t="s">
        <v>329</v>
      </c>
      <c r="K3250" s="10">
        <v>6</v>
      </c>
      <c r="L3250" s="10">
        <v>1</v>
      </c>
      <c r="M3250" s="10">
        <v>0</v>
      </c>
      <c r="N3250" s="10">
        <v>0</v>
      </c>
    </row>
    <row r="3251" spans="1:14" x14ac:dyDescent="0.15">
      <c r="A3251" t="str">
        <f t="shared" si="53"/>
        <v>202004_453_4562342690036</v>
      </c>
      <c r="B3251" s="10">
        <v>202004</v>
      </c>
      <c r="C3251" s="10">
        <v>453</v>
      </c>
      <c r="D3251" s="10" t="s">
        <v>176</v>
      </c>
      <c r="E3251" s="11">
        <v>4562342690036</v>
      </c>
      <c r="F3251" s="10">
        <v>0</v>
      </c>
      <c r="G3251" s="10">
        <v>0</v>
      </c>
      <c r="H3251" s="10" t="s">
        <v>20</v>
      </c>
      <c r="I3251" s="10" t="s">
        <v>19</v>
      </c>
      <c r="J3251" s="10" t="s">
        <v>329</v>
      </c>
      <c r="K3251" s="10">
        <v>9</v>
      </c>
      <c r="L3251" s="10">
        <v>0</v>
      </c>
      <c r="M3251" s="10">
        <v>0</v>
      </c>
      <c r="N3251" s="10">
        <v>0</v>
      </c>
    </row>
    <row r="3252" spans="1:14" x14ac:dyDescent="0.15">
      <c r="A3252" t="str">
        <f t="shared" si="53"/>
        <v>202004_453_4562342690050</v>
      </c>
      <c r="B3252" s="10">
        <v>202004</v>
      </c>
      <c r="C3252" s="10">
        <v>453</v>
      </c>
      <c r="D3252" s="10" t="s">
        <v>176</v>
      </c>
      <c r="E3252" s="11">
        <v>4562342690050</v>
      </c>
      <c r="F3252" s="10">
        <v>0</v>
      </c>
      <c r="G3252" s="10">
        <v>0</v>
      </c>
      <c r="H3252" s="10" t="s">
        <v>22</v>
      </c>
      <c r="I3252" s="10" t="s">
        <v>19</v>
      </c>
      <c r="J3252" s="10" t="s">
        <v>329</v>
      </c>
      <c r="K3252" s="10">
        <v>9</v>
      </c>
      <c r="L3252" s="10">
        <v>0</v>
      </c>
      <c r="M3252" s="10">
        <v>0</v>
      </c>
      <c r="N3252" s="10">
        <v>0</v>
      </c>
    </row>
    <row r="3253" spans="1:14" x14ac:dyDescent="0.15">
      <c r="A3253" t="str">
        <f t="shared" si="53"/>
        <v>202004_453_4562342690043</v>
      </c>
      <c r="B3253" s="10">
        <v>202004</v>
      </c>
      <c r="C3253" s="10">
        <v>453</v>
      </c>
      <c r="D3253" s="10" t="s">
        <v>176</v>
      </c>
      <c r="E3253" s="11">
        <v>4562342690043</v>
      </c>
      <c r="F3253" s="10">
        <v>0</v>
      </c>
      <c r="G3253" s="10">
        <v>0</v>
      </c>
      <c r="H3253" s="10" t="s">
        <v>21</v>
      </c>
      <c r="I3253" s="10" t="s">
        <v>19</v>
      </c>
      <c r="J3253" s="10" t="s">
        <v>329</v>
      </c>
      <c r="K3253" s="10">
        <v>24</v>
      </c>
      <c r="L3253" s="10">
        <v>0</v>
      </c>
      <c r="M3253" s="10">
        <v>0</v>
      </c>
      <c r="N3253" s="10">
        <v>0</v>
      </c>
    </row>
    <row r="3254" spans="1:14" x14ac:dyDescent="0.15">
      <c r="A3254" t="str">
        <f t="shared" si="53"/>
        <v>202004_453_4562342690067</v>
      </c>
      <c r="B3254" s="10">
        <v>202004</v>
      </c>
      <c r="C3254" s="10">
        <v>453</v>
      </c>
      <c r="D3254" s="10" t="s">
        <v>176</v>
      </c>
      <c r="E3254" s="11">
        <v>4562342690067</v>
      </c>
      <c r="F3254" s="10">
        <v>0</v>
      </c>
      <c r="G3254" s="10">
        <v>0</v>
      </c>
      <c r="H3254" s="10" t="s">
        <v>23</v>
      </c>
      <c r="I3254" s="10" t="s">
        <v>19</v>
      </c>
      <c r="J3254" s="10" t="s">
        <v>329</v>
      </c>
      <c r="K3254" s="10">
        <v>36</v>
      </c>
      <c r="L3254" s="10">
        <v>0</v>
      </c>
      <c r="M3254" s="10">
        <v>0</v>
      </c>
      <c r="N3254" s="10">
        <v>0</v>
      </c>
    </row>
    <row r="3255" spans="1:14" x14ac:dyDescent="0.15">
      <c r="A3255" t="str">
        <f t="shared" si="53"/>
        <v>202004_453_4562342690074</v>
      </c>
      <c r="B3255" s="10">
        <v>202004</v>
      </c>
      <c r="C3255" s="10">
        <v>453</v>
      </c>
      <c r="D3255" s="10" t="s">
        <v>176</v>
      </c>
      <c r="E3255" s="11">
        <v>4562342690074</v>
      </c>
      <c r="F3255" s="10">
        <v>0</v>
      </c>
      <c r="G3255" s="10">
        <v>0</v>
      </c>
      <c r="H3255" s="10" t="s">
        <v>24</v>
      </c>
      <c r="I3255" s="10" t="s">
        <v>19</v>
      </c>
      <c r="J3255" s="10" t="s">
        <v>329</v>
      </c>
      <c r="K3255" s="10">
        <v>16</v>
      </c>
      <c r="L3255" s="10">
        <v>1</v>
      </c>
      <c r="M3255" s="10">
        <v>0</v>
      </c>
      <c r="N3255" s="10">
        <v>0</v>
      </c>
    </row>
    <row r="3256" spans="1:14" x14ac:dyDescent="0.15">
      <c r="A3256" t="str">
        <f t="shared" si="53"/>
        <v>202004_453_4562342690081</v>
      </c>
      <c r="B3256" s="10">
        <v>202004</v>
      </c>
      <c r="C3256" s="10">
        <v>453</v>
      </c>
      <c r="D3256" s="10" t="s">
        <v>176</v>
      </c>
      <c r="E3256" s="11">
        <v>4562342690081</v>
      </c>
      <c r="F3256" s="10">
        <v>0</v>
      </c>
      <c r="G3256" s="10">
        <v>0</v>
      </c>
      <c r="H3256" s="10" t="s">
        <v>25</v>
      </c>
      <c r="I3256" s="10" t="s">
        <v>19</v>
      </c>
      <c r="J3256" s="10" t="s">
        <v>329</v>
      </c>
      <c r="K3256" s="10">
        <v>8</v>
      </c>
      <c r="L3256" s="10">
        <v>1</v>
      </c>
      <c r="M3256" s="10">
        <v>0</v>
      </c>
      <c r="N3256" s="10">
        <v>0</v>
      </c>
    </row>
    <row r="3257" spans="1:14" x14ac:dyDescent="0.15">
      <c r="A3257" t="str">
        <f t="shared" si="53"/>
        <v>202004_457_4562342690029</v>
      </c>
      <c r="B3257" s="10">
        <v>202004</v>
      </c>
      <c r="C3257" s="10">
        <v>457</v>
      </c>
      <c r="D3257" s="10" t="s">
        <v>178</v>
      </c>
      <c r="E3257" s="11">
        <v>4562342690029</v>
      </c>
      <c r="F3257" s="10">
        <v>0</v>
      </c>
      <c r="G3257" s="10">
        <v>0</v>
      </c>
      <c r="H3257" s="10" t="s">
        <v>18</v>
      </c>
      <c r="I3257" s="10" t="s">
        <v>19</v>
      </c>
      <c r="J3257" s="10" t="s">
        <v>329</v>
      </c>
      <c r="K3257" s="10">
        <v>34</v>
      </c>
      <c r="L3257" s="10">
        <v>1</v>
      </c>
      <c r="M3257" s="10">
        <v>0</v>
      </c>
      <c r="N3257" s="10">
        <v>0</v>
      </c>
    </row>
    <row r="3258" spans="1:14" x14ac:dyDescent="0.15">
      <c r="A3258" t="str">
        <f t="shared" si="53"/>
        <v>202004_457_4562342690036</v>
      </c>
      <c r="B3258" s="10">
        <v>202004</v>
      </c>
      <c r="C3258" s="10">
        <v>457</v>
      </c>
      <c r="D3258" s="10" t="s">
        <v>178</v>
      </c>
      <c r="E3258" s="11">
        <v>4562342690036</v>
      </c>
      <c r="F3258" s="10">
        <v>0</v>
      </c>
      <c r="G3258" s="10">
        <v>0</v>
      </c>
      <c r="H3258" s="10" t="s">
        <v>20</v>
      </c>
      <c r="I3258" s="10" t="s">
        <v>19</v>
      </c>
      <c r="J3258" s="10" t="s">
        <v>329</v>
      </c>
      <c r="K3258" s="10">
        <v>15</v>
      </c>
      <c r="L3258" s="10">
        <v>0</v>
      </c>
      <c r="M3258" s="10">
        <v>0</v>
      </c>
      <c r="N3258" s="10">
        <v>0</v>
      </c>
    </row>
    <row r="3259" spans="1:14" x14ac:dyDescent="0.15">
      <c r="A3259" t="str">
        <f t="shared" si="53"/>
        <v>202004_457_4562342690050</v>
      </c>
      <c r="B3259" s="10">
        <v>202004</v>
      </c>
      <c r="C3259" s="10">
        <v>457</v>
      </c>
      <c r="D3259" s="10" t="s">
        <v>178</v>
      </c>
      <c r="E3259" s="11">
        <v>4562342690050</v>
      </c>
      <c r="F3259" s="10">
        <v>0</v>
      </c>
      <c r="G3259" s="10">
        <v>0</v>
      </c>
      <c r="H3259" s="10" t="s">
        <v>22</v>
      </c>
      <c r="I3259" s="10" t="s">
        <v>19</v>
      </c>
      <c r="J3259" s="10" t="s">
        <v>329</v>
      </c>
      <c r="K3259" s="10">
        <v>11</v>
      </c>
      <c r="L3259" s="10">
        <v>1</v>
      </c>
      <c r="M3259" s="10">
        <v>0</v>
      </c>
      <c r="N3259" s="10">
        <v>0</v>
      </c>
    </row>
    <row r="3260" spans="1:14" x14ac:dyDescent="0.15">
      <c r="A3260" t="str">
        <f t="shared" si="53"/>
        <v>202004_457_4562342690043</v>
      </c>
      <c r="B3260" s="10">
        <v>202004</v>
      </c>
      <c r="C3260" s="10">
        <v>457</v>
      </c>
      <c r="D3260" s="10" t="s">
        <v>178</v>
      </c>
      <c r="E3260" s="11">
        <v>4562342690043</v>
      </c>
      <c r="F3260" s="10">
        <v>0</v>
      </c>
      <c r="G3260" s="10">
        <v>0</v>
      </c>
      <c r="H3260" s="10" t="s">
        <v>21</v>
      </c>
      <c r="I3260" s="10" t="s">
        <v>19</v>
      </c>
      <c r="J3260" s="10" t="s">
        <v>329</v>
      </c>
      <c r="K3260" s="10">
        <v>20</v>
      </c>
      <c r="L3260" s="10">
        <v>3</v>
      </c>
      <c r="M3260" s="10">
        <v>0</v>
      </c>
      <c r="N3260" s="10">
        <v>0</v>
      </c>
    </row>
    <row r="3261" spans="1:14" x14ac:dyDescent="0.15">
      <c r="A3261" t="str">
        <f t="shared" si="53"/>
        <v>202004_457_4562342690067</v>
      </c>
      <c r="B3261" s="10">
        <v>202004</v>
      </c>
      <c r="C3261" s="10">
        <v>457</v>
      </c>
      <c r="D3261" s="10" t="s">
        <v>178</v>
      </c>
      <c r="E3261" s="11">
        <v>4562342690067</v>
      </c>
      <c r="F3261" s="10">
        <v>0</v>
      </c>
      <c r="G3261" s="10">
        <v>0</v>
      </c>
      <c r="H3261" s="10" t="s">
        <v>23</v>
      </c>
      <c r="I3261" s="10" t="s">
        <v>19</v>
      </c>
      <c r="J3261" s="10" t="s">
        <v>329</v>
      </c>
      <c r="K3261" s="10">
        <v>37</v>
      </c>
      <c r="L3261" s="10">
        <v>0</v>
      </c>
      <c r="M3261" s="10">
        <v>0</v>
      </c>
      <c r="N3261" s="10">
        <v>0</v>
      </c>
    </row>
    <row r="3262" spans="1:14" x14ac:dyDescent="0.15">
      <c r="A3262" t="str">
        <f t="shared" si="53"/>
        <v>202004_457_4562342690074</v>
      </c>
      <c r="B3262" s="10">
        <v>202004</v>
      </c>
      <c r="C3262" s="10">
        <v>457</v>
      </c>
      <c r="D3262" s="10" t="s">
        <v>178</v>
      </c>
      <c r="E3262" s="11">
        <v>4562342690074</v>
      </c>
      <c r="F3262" s="10">
        <v>0</v>
      </c>
      <c r="G3262" s="10">
        <v>0</v>
      </c>
      <c r="H3262" s="10" t="s">
        <v>24</v>
      </c>
      <c r="I3262" s="10" t="s">
        <v>19</v>
      </c>
      <c r="J3262" s="10" t="s">
        <v>329</v>
      </c>
      <c r="K3262" s="10">
        <v>9</v>
      </c>
      <c r="L3262" s="10">
        <v>0</v>
      </c>
      <c r="M3262" s="10">
        <v>0</v>
      </c>
      <c r="N3262" s="10">
        <v>0</v>
      </c>
    </row>
    <row r="3263" spans="1:14" x14ac:dyDescent="0.15">
      <c r="A3263" t="str">
        <f t="shared" si="53"/>
        <v>202004_457_4562342690081</v>
      </c>
      <c r="B3263" s="10">
        <v>202004</v>
      </c>
      <c r="C3263" s="10">
        <v>457</v>
      </c>
      <c r="D3263" s="10" t="s">
        <v>178</v>
      </c>
      <c r="E3263" s="11">
        <v>4562342690081</v>
      </c>
      <c r="F3263" s="10">
        <v>0</v>
      </c>
      <c r="G3263" s="10">
        <v>0</v>
      </c>
      <c r="H3263" s="10" t="s">
        <v>25</v>
      </c>
      <c r="I3263" s="10" t="s">
        <v>19</v>
      </c>
      <c r="J3263" s="10" t="s">
        <v>329</v>
      </c>
      <c r="K3263" s="10">
        <v>12</v>
      </c>
      <c r="L3263" s="10">
        <v>0</v>
      </c>
      <c r="M3263" s="10">
        <v>0</v>
      </c>
      <c r="N3263" s="10">
        <v>0</v>
      </c>
    </row>
    <row r="3264" spans="1:14" x14ac:dyDescent="0.15">
      <c r="A3264" t="str">
        <f t="shared" si="53"/>
        <v>202004_463_4562342690029</v>
      </c>
      <c r="B3264" s="10">
        <v>202004</v>
      </c>
      <c r="C3264" s="10">
        <v>463</v>
      </c>
      <c r="D3264" s="10" t="s">
        <v>179</v>
      </c>
      <c r="E3264" s="11">
        <v>4562342690029</v>
      </c>
      <c r="F3264" s="10">
        <v>0</v>
      </c>
      <c r="G3264" s="10">
        <v>0</v>
      </c>
      <c r="H3264" s="10" t="s">
        <v>18</v>
      </c>
      <c r="I3264" s="10" t="s">
        <v>19</v>
      </c>
      <c r="J3264" s="10" t="s">
        <v>329</v>
      </c>
      <c r="K3264" s="10">
        <v>18</v>
      </c>
      <c r="L3264" s="10">
        <v>2</v>
      </c>
      <c r="M3264" s="10">
        <v>0</v>
      </c>
      <c r="N3264" s="10">
        <v>0</v>
      </c>
    </row>
    <row r="3265" spans="1:14" x14ac:dyDescent="0.15">
      <c r="A3265" t="str">
        <f t="shared" si="53"/>
        <v>202004_463_4562342690036</v>
      </c>
      <c r="B3265" s="10">
        <v>202004</v>
      </c>
      <c r="C3265" s="10">
        <v>463</v>
      </c>
      <c r="D3265" s="10" t="s">
        <v>179</v>
      </c>
      <c r="E3265" s="11">
        <v>4562342690036</v>
      </c>
      <c r="F3265" s="10">
        <v>0</v>
      </c>
      <c r="G3265" s="10">
        <v>0</v>
      </c>
      <c r="H3265" s="10" t="s">
        <v>20</v>
      </c>
      <c r="I3265" s="10" t="s">
        <v>19</v>
      </c>
      <c r="J3265" s="10" t="s">
        <v>329</v>
      </c>
      <c r="K3265" s="10">
        <v>13</v>
      </c>
      <c r="L3265" s="10">
        <v>0</v>
      </c>
      <c r="M3265" s="10">
        <v>0</v>
      </c>
      <c r="N3265" s="10">
        <v>0</v>
      </c>
    </row>
    <row r="3266" spans="1:14" x14ac:dyDescent="0.15">
      <c r="A3266" t="str">
        <f t="shared" si="53"/>
        <v>202004_463_4562342690050</v>
      </c>
      <c r="B3266" s="10">
        <v>202004</v>
      </c>
      <c r="C3266" s="10">
        <v>463</v>
      </c>
      <c r="D3266" s="10" t="s">
        <v>179</v>
      </c>
      <c r="E3266" s="11">
        <v>4562342690050</v>
      </c>
      <c r="F3266" s="10">
        <v>0</v>
      </c>
      <c r="G3266" s="10">
        <v>0</v>
      </c>
      <c r="H3266" s="10" t="s">
        <v>22</v>
      </c>
      <c r="I3266" s="10" t="s">
        <v>19</v>
      </c>
      <c r="J3266" s="10" t="s">
        <v>329</v>
      </c>
      <c r="K3266" s="10">
        <v>11</v>
      </c>
      <c r="L3266" s="10">
        <v>0</v>
      </c>
      <c r="M3266" s="10">
        <v>0</v>
      </c>
      <c r="N3266" s="10">
        <v>0</v>
      </c>
    </row>
    <row r="3267" spans="1:14" x14ac:dyDescent="0.15">
      <c r="A3267" t="str">
        <f t="shared" si="53"/>
        <v>202004_463_4562342690043</v>
      </c>
      <c r="B3267" s="10">
        <v>202004</v>
      </c>
      <c r="C3267" s="10">
        <v>463</v>
      </c>
      <c r="D3267" s="10" t="s">
        <v>179</v>
      </c>
      <c r="E3267" s="11">
        <v>4562342690043</v>
      </c>
      <c r="F3267" s="10">
        <v>0</v>
      </c>
      <c r="G3267" s="10">
        <v>0</v>
      </c>
      <c r="H3267" s="10" t="s">
        <v>21</v>
      </c>
      <c r="I3267" s="10" t="s">
        <v>19</v>
      </c>
      <c r="J3267" s="10" t="s">
        <v>329</v>
      </c>
      <c r="K3267" s="10">
        <v>19</v>
      </c>
      <c r="L3267" s="10">
        <v>1</v>
      </c>
      <c r="M3267" s="10">
        <v>0</v>
      </c>
      <c r="N3267" s="10">
        <v>0</v>
      </c>
    </row>
    <row r="3268" spans="1:14" x14ac:dyDescent="0.15">
      <c r="A3268" t="str">
        <f t="shared" si="53"/>
        <v>202004_463_4562342690067</v>
      </c>
      <c r="B3268" s="10">
        <v>202004</v>
      </c>
      <c r="C3268" s="10">
        <v>463</v>
      </c>
      <c r="D3268" s="10" t="s">
        <v>179</v>
      </c>
      <c r="E3268" s="11">
        <v>4562342690067</v>
      </c>
      <c r="F3268" s="10">
        <v>0</v>
      </c>
      <c r="G3268" s="10">
        <v>0</v>
      </c>
      <c r="H3268" s="10" t="s">
        <v>23</v>
      </c>
      <c r="I3268" s="10" t="s">
        <v>19</v>
      </c>
      <c r="J3268" s="10" t="s">
        <v>329</v>
      </c>
      <c r="K3268" s="10">
        <v>35</v>
      </c>
      <c r="L3268" s="10">
        <v>1</v>
      </c>
      <c r="M3268" s="10">
        <v>0</v>
      </c>
      <c r="N3268" s="10">
        <v>0</v>
      </c>
    </row>
    <row r="3269" spans="1:14" x14ac:dyDescent="0.15">
      <c r="A3269" t="str">
        <f t="shared" si="53"/>
        <v>202004_463_4562342690074</v>
      </c>
      <c r="B3269" s="10">
        <v>202004</v>
      </c>
      <c r="C3269" s="10">
        <v>463</v>
      </c>
      <c r="D3269" s="10" t="s">
        <v>179</v>
      </c>
      <c r="E3269" s="11">
        <v>4562342690074</v>
      </c>
      <c r="F3269" s="10">
        <v>0</v>
      </c>
      <c r="G3269" s="10">
        <v>0</v>
      </c>
      <c r="H3269" s="10" t="s">
        <v>24</v>
      </c>
      <c r="I3269" s="10" t="s">
        <v>19</v>
      </c>
      <c r="J3269" s="10" t="s">
        <v>329</v>
      </c>
      <c r="K3269" s="10">
        <v>19</v>
      </c>
      <c r="L3269" s="10">
        <v>0</v>
      </c>
      <c r="M3269" s="10">
        <v>0</v>
      </c>
      <c r="N3269" s="10">
        <v>0</v>
      </c>
    </row>
    <row r="3270" spans="1:14" x14ac:dyDescent="0.15">
      <c r="A3270" t="str">
        <f t="shared" si="53"/>
        <v>202004_463_4562342690081</v>
      </c>
      <c r="B3270" s="10">
        <v>202004</v>
      </c>
      <c r="C3270" s="10">
        <v>463</v>
      </c>
      <c r="D3270" s="10" t="s">
        <v>179</v>
      </c>
      <c r="E3270" s="11">
        <v>4562342690081</v>
      </c>
      <c r="F3270" s="10">
        <v>0</v>
      </c>
      <c r="G3270" s="10">
        <v>0</v>
      </c>
      <c r="H3270" s="10" t="s">
        <v>25</v>
      </c>
      <c r="I3270" s="10" t="s">
        <v>19</v>
      </c>
      <c r="J3270" s="10" t="s">
        <v>329</v>
      </c>
      <c r="K3270" s="10">
        <v>6</v>
      </c>
      <c r="L3270" s="10">
        <v>1</v>
      </c>
      <c r="M3270" s="10">
        <v>0</v>
      </c>
      <c r="N3270" s="10">
        <v>0</v>
      </c>
    </row>
    <row r="3271" spans="1:14" x14ac:dyDescent="0.15">
      <c r="A3271" t="str">
        <f t="shared" si="53"/>
        <v>202004_62_4562342690029</v>
      </c>
      <c r="B3271" s="10">
        <v>202004</v>
      </c>
      <c r="C3271" s="10">
        <v>62</v>
      </c>
      <c r="D3271" s="10" t="s">
        <v>140</v>
      </c>
      <c r="E3271" s="11">
        <v>4562342690029</v>
      </c>
      <c r="F3271" s="10">
        <v>0</v>
      </c>
      <c r="G3271" s="10">
        <v>0</v>
      </c>
      <c r="H3271" s="10" t="s">
        <v>18</v>
      </c>
      <c r="I3271" s="10" t="s">
        <v>19</v>
      </c>
      <c r="J3271" s="10" t="s">
        <v>329</v>
      </c>
      <c r="K3271" s="10">
        <v>4</v>
      </c>
      <c r="L3271" s="10">
        <v>0</v>
      </c>
      <c r="M3271" s="10">
        <v>0</v>
      </c>
      <c r="N3271" s="10">
        <v>0</v>
      </c>
    </row>
    <row r="3272" spans="1:14" x14ac:dyDescent="0.15">
      <c r="A3272" t="str">
        <f t="shared" si="53"/>
        <v>202004_62_4562342690036</v>
      </c>
      <c r="B3272" s="10">
        <v>202004</v>
      </c>
      <c r="C3272" s="10">
        <v>62</v>
      </c>
      <c r="D3272" s="10" t="s">
        <v>140</v>
      </c>
      <c r="E3272" s="11">
        <v>4562342690036</v>
      </c>
      <c r="F3272" s="10">
        <v>0</v>
      </c>
      <c r="G3272" s="10">
        <v>0</v>
      </c>
      <c r="H3272" s="10" t="s">
        <v>20</v>
      </c>
      <c r="I3272" s="10" t="s">
        <v>19</v>
      </c>
      <c r="J3272" s="10" t="s">
        <v>329</v>
      </c>
      <c r="K3272" s="10">
        <v>0</v>
      </c>
      <c r="L3272" s="10">
        <v>0</v>
      </c>
      <c r="M3272" s="10">
        <v>0</v>
      </c>
      <c r="N3272" s="10">
        <v>0</v>
      </c>
    </row>
    <row r="3273" spans="1:14" x14ac:dyDescent="0.15">
      <c r="A3273" t="str">
        <f t="shared" si="53"/>
        <v>202004_62_4562342690050</v>
      </c>
      <c r="B3273" s="10">
        <v>202004</v>
      </c>
      <c r="C3273" s="10">
        <v>62</v>
      </c>
      <c r="D3273" s="10" t="s">
        <v>140</v>
      </c>
      <c r="E3273" s="11">
        <v>4562342690050</v>
      </c>
      <c r="F3273" s="10">
        <v>0</v>
      </c>
      <c r="G3273" s="10">
        <v>0</v>
      </c>
      <c r="H3273" s="10" t="s">
        <v>22</v>
      </c>
      <c r="I3273" s="10" t="s">
        <v>19</v>
      </c>
      <c r="J3273" s="10" t="s">
        <v>329</v>
      </c>
      <c r="K3273" s="10">
        <v>2</v>
      </c>
      <c r="L3273" s="10">
        <v>0</v>
      </c>
      <c r="M3273" s="10">
        <v>0</v>
      </c>
      <c r="N3273" s="10">
        <v>0</v>
      </c>
    </row>
    <row r="3274" spans="1:14" x14ac:dyDescent="0.15">
      <c r="A3274" t="str">
        <f t="shared" si="53"/>
        <v>202004_62_4562342690043</v>
      </c>
      <c r="B3274" s="10">
        <v>202004</v>
      </c>
      <c r="C3274" s="10">
        <v>62</v>
      </c>
      <c r="D3274" s="10" t="s">
        <v>140</v>
      </c>
      <c r="E3274" s="11">
        <v>4562342690043</v>
      </c>
      <c r="F3274" s="10">
        <v>0</v>
      </c>
      <c r="G3274" s="10">
        <v>0</v>
      </c>
      <c r="H3274" s="10" t="s">
        <v>21</v>
      </c>
      <c r="I3274" s="10" t="s">
        <v>19</v>
      </c>
      <c r="J3274" s="10" t="s">
        <v>329</v>
      </c>
      <c r="K3274" s="10">
        <v>0</v>
      </c>
      <c r="L3274" s="10">
        <v>0</v>
      </c>
      <c r="M3274" s="10">
        <v>0</v>
      </c>
      <c r="N3274" s="10">
        <v>0</v>
      </c>
    </row>
    <row r="3275" spans="1:14" x14ac:dyDescent="0.15">
      <c r="A3275" t="str">
        <f t="shared" si="53"/>
        <v>202004_62_4562342690067</v>
      </c>
      <c r="B3275" s="10">
        <v>202004</v>
      </c>
      <c r="C3275" s="10">
        <v>62</v>
      </c>
      <c r="D3275" s="10" t="s">
        <v>140</v>
      </c>
      <c r="E3275" s="11">
        <v>4562342690067</v>
      </c>
      <c r="F3275" s="10">
        <v>0</v>
      </c>
      <c r="G3275" s="10">
        <v>0</v>
      </c>
      <c r="H3275" s="10" t="s">
        <v>23</v>
      </c>
      <c r="I3275" s="10" t="s">
        <v>19</v>
      </c>
      <c r="J3275" s="10" t="s">
        <v>329</v>
      </c>
      <c r="K3275" s="10">
        <v>1</v>
      </c>
      <c r="L3275" s="10">
        <v>0</v>
      </c>
      <c r="M3275" s="10">
        <v>0</v>
      </c>
      <c r="N3275" s="10">
        <v>0</v>
      </c>
    </row>
    <row r="3276" spans="1:14" x14ac:dyDescent="0.15">
      <c r="A3276" t="str">
        <f t="shared" si="53"/>
        <v>202004_62_4562342690074</v>
      </c>
      <c r="B3276" s="10">
        <v>202004</v>
      </c>
      <c r="C3276" s="10">
        <v>62</v>
      </c>
      <c r="D3276" s="10" t="s">
        <v>140</v>
      </c>
      <c r="E3276" s="11">
        <v>4562342690074</v>
      </c>
      <c r="F3276" s="10">
        <v>0</v>
      </c>
      <c r="G3276" s="10">
        <v>0</v>
      </c>
      <c r="H3276" s="10" t="s">
        <v>24</v>
      </c>
      <c r="I3276" s="10" t="s">
        <v>19</v>
      </c>
      <c r="J3276" s="10" t="s">
        <v>329</v>
      </c>
      <c r="K3276" s="10">
        <v>-2</v>
      </c>
      <c r="L3276" s="10">
        <v>0</v>
      </c>
      <c r="M3276" s="10">
        <v>0</v>
      </c>
      <c r="N3276" s="10">
        <v>0</v>
      </c>
    </row>
    <row r="3277" spans="1:14" x14ac:dyDescent="0.15">
      <c r="A3277" t="str">
        <f t="shared" si="53"/>
        <v>202004_62_4562342690081</v>
      </c>
      <c r="B3277" s="10">
        <v>202004</v>
      </c>
      <c r="C3277" s="10">
        <v>62</v>
      </c>
      <c r="D3277" s="10" t="s">
        <v>140</v>
      </c>
      <c r="E3277" s="11">
        <v>4562342690081</v>
      </c>
      <c r="F3277" s="10">
        <v>0</v>
      </c>
      <c r="G3277" s="10">
        <v>0</v>
      </c>
      <c r="H3277" s="10" t="s">
        <v>25</v>
      </c>
      <c r="I3277" s="10" t="s">
        <v>19</v>
      </c>
      <c r="J3277" s="10" t="s">
        <v>329</v>
      </c>
      <c r="K3277" s="10">
        <v>0</v>
      </c>
      <c r="L3277" s="10">
        <v>0</v>
      </c>
      <c r="M3277" s="10">
        <v>0</v>
      </c>
      <c r="N3277" s="10">
        <v>0</v>
      </c>
    </row>
    <row r="3278" spans="1:14" x14ac:dyDescent="0.15">
      <c r="A3278" t="str">
        <f t="shared" si="53"/>
        <v>202004_120_4562342690029</v>
      </c>
      <c r="B3278" s="10">
        <v>202004</v>
      </c>
      <c r="C3278" s="10">
        <v>120</v>
      </c>
      <c r="D3278" s="10" t="s">
        <v>148</v>
      </c>
      <c r="E3278" s="11">
        <v>4562342690029</v>
      </c>
      <c r="F3278" s="10">
        <v>0</v>
      </c>
      <c r="G3278" s="10">
        <v>0</v>
      </c>
      <c r="H3278" s="10" t="s">
        <v>18</v>
      </c>
      <c r="I3278" s="10" t="s">
        <v>19</v>
      </c>
      <c r="J3278" s="10" t="s">
        <v>329</v>
      </c>
      <c r="K3278" s="10">
        <v>19</v>
      </c>
      <c r="L3278" s="10">
        <v>2</v>
      </c>
      <c r="M3278" s="10">
        <v>0</v>
      </c>
      <c r="N3278" s="10">
        <v>0</v>
      </c>
    </row>
    <row r="3279" spans="1:14" x14ac:dyDescent="0.15">
      <c r="A3279" t="str">
        <f t="shared" si="53"/>
        <v>202004_120_4562342690036</v>
      </c>
      <c r="B3279" s="10">
        <v>202004</v>
      </c>
      <c r="C3279" s="10">
        <v>120</v>
      </c>
      <c r="D3279" s="10" t="s">
        <v>148</v>
      </c>
      <c r="E3279" s="11">
        <v>4562342690036</v>
      </c>
      <c r="F3279" s="10">
        <v>0</v>
      </c>
      <c r="G3279" s="10">
        <v>0</v>
      </c>
      <c r="H3279" s="10" t="s">
        <v>20</v>
      </c>
      <c r="I3279" s="10" t="s">
        <v>19</v>
      </c>
      <c r="J3279" s="10" t="s">
        <v>329</v>
      </c>
      <c r="K3279" s="10">
        <v>8</v>
      </c>
      <c r="L3279" s="10">
        <v>1</v>
      </c>
      <c r="M3279" s="10">
        <v>0</v>
      </c>
      <c r="N3279" s="10">
        <v>0</v>
      </c>
    </row>
    <row r="3280" spans="1:14" x14ac:dyDescent="0.15">
      <c r="A3280" t="str">
        <f t="shared" si="53"/>
        <v>202004_120_4562342690050</v>
      </c>
      <c r="B3280" s="10">
        <v>202004</v>
      </c>
      <c r="C3280" s="10">
        <v>120</v>
      </c>
      <c r="D3280" s="10" t="s">
        <v>148</v>
      </c>
      <c r="E3280" s="11">
        <v>4562342690050</v>
      </c>
      <c r="F3280" s="10">
        <v>0</v>
      </c>
      <c r="G3280" s="10">
        <v>0</v>
      </c>
      <c r="H3280" s="10" t="s">
        <v>22</v>
      </c>
      <c r="I3280" s="10" t="s">
        <v>19</v>
      </c>
      <c r="J3280" s="10" t="s">
        <v>329</v>
      </c>
      <c r="K3280" s="10">
        <v>7</v>
      </c>
      <c r="L3280" s="10">
        <v>2</v>
      </c>
      <c r="M3280" s="10">
        <v>0</v>
      </c>
      <c r="N3280" s="10">
        <v>0</v>
      </c>
    </row>
    <row r="3281" spans="1:14" x14ac:dyDescent="0.15">
      <c r="A3281" t="str">
        <f t="shared" si="53"/>
        <v>202004_120_4562342690043</v>
      </c>
      <c r="B3281" s="10">
        <v>202004</v>
      </c>
      <c r="C3281" s="10">
        <v>120</v>
      </c>
      <c r="D3281" s="10" t="s">
        <v>148</v>
      </c>
      <c r="E3281" s="11">
        <v>4562342690043</v>
      </c>
      <c r="F3281" s="10">
        <v>0</v>
      </c>
      <c r="G3281" s="10">
        <v>0</v>
      </c>
      <c r="H3281" s="10" t="s">
        <v>21</v>
      </c>
      <c r="I3281" s="10" t="s">
        <v>19</v>
      </c>
      <c r="J3281" s="10" t="s">
        <v>329</v>
      </c>
      <c r="K3281" s="10">
        <v>7</v>
      </c>
      <c r="L3281" s="10">
        <v>4</v>
      </c>
      <c r="M3281" s="10">
        <v>0</v>
      </c>
      <c r="N3281" s="10">
        <v>0</v>
      </c>
    </row>
    <row r="3282" spans="1:14" x14ac:dyDescent="0.15">
      <c r="A3282" t="str">
        <f t="shared" si="53"/>
        <v>202004_120_4562342690067</v>
      </c>
      <c r="B3282" s="10">
        <v>202004</v>
      </c>
      <c r="C3282" s="10">
        <v>120</v>
      </c>
      <c r="D3282" s="10" t="s">
        <v>148</v>
      </c>
      <c r="E3282" s="11">
        <v>4562342690067</v>
      </c>
      <c r="F3282" s="10">
        <v>0</v>
      </c>
      <c r="G3282" s="10">
        <v>0</v>
      </c>
      <c r="H3282" s="10" t="s">
        <v>23</v>
      </c>
      <c r="I3282" s="10" t="s">
        <v>19</v>
      </c>
      <c r="J3282" s="10" t="s">
        <v>329</v>
      </c>
      <c r="K3282" s="10">
        <v>38</v>
      </c>
      <c r="L3282" s="10">
        <v>1</v>
      </c>
      <c r="M3282" s="10">
        <v>0</v>
      </c>
      <c r="N3282" s="10">
        <v>0</v>
      </c>
    </row>
    <row r="3283" spans="1:14" x14ac:dyDescent="0.15">
      <c r="A3283" t="str">
        <f t="shared" si="53"/>
        <v>202004_120_4562342690074</v>
      </c>
      <c r="B3283" s="10">
        <v>202004</v>
      </c>
      <c r="C3283" s="10">
        <v>120</v>
      </c>
      <c r="D3283" s="10" t="s">
        <v>148</v>
      </c>
      <c r="E3283" s="11">
        <v>4562342690074</v>
      </c>
      <c r="F3283" s="10">
        <v>0</v>
      </c>
      <c r="G3283" s="10">
        <v>0</v>
      </c>
      <c r="H3283" s="10" t="s">
        <v>24</v>
      </c>
      <c r="I3283" s="10" t="s">
        <v>19</v>
      </c>
      <c r="J3283" s="10" t="s">
        <v>329</v>
      </c>
      <c r="K3283" s="10">
        <v>23</v>
      </c>
      <c r="L3283" s="10">
        <v>2</v>
      </c>
      <c r="M3283" s="10">
        <v>0</v>
      </c>
      <c r="N3283" s="10">
        <v>0</v>
      </c>
    </row>
    <row r="3284" spans="1:14" x14ac:dyDescent="0.15">
      <c r="A3284" t="str">
        <f t="shared" si="53"/>
        <v>202004_120_4562342690081</v>
      </c>
      <c r="B3284" s="10">
        <v>202004</v>
      </c>
      <c r="C3284" s="10">
        <v>120</v>
      </c>
      <c r="D3284" s="10" t="s">
        <v>148</v>
      </c>
      <c r="E3284" s="11">
        <v>4562342690081</v>
      </c>
      <c r="F3284" s="10">
        <v>0</v>
      </c>
      <c r="G3284" s="10">
        <v>0</v>
      </c>
      <c r="H3284" s="10" t="s">
        <v>25</v>
      </c>
      <c r="I3284" s="10" t="s">
        <v>19</v>
      </c>
      <c r="J3284" s="10" t="s">
        <v>329</v>
      </c>
      <c r="K3284" s="10">
        <v>13</v>
      </c>
      <c r="L3284" s="10">
        <v>1</v>
      </c>
      <c r="M3284" s="10">
        <v>0</v>
      </c>
      <c r="N3284" s="10">
        <v>0</v>
      </c>
    </row>
    <row r="3285" spans="1:14" x14ac:dyDescent="0.15">
      <c r="A3285" t="str">
        <f t="shared" si="53"/>
        <v>202004_170_4562342690029</v>
      </c>
      <c r="B3285" s="10">
        <v>202004</v>
      </c>
      <c r="C3285" s="10">
        <v>170</v>
      </c>
      <c r="D3285" s="10" t="s">
        <v>153</v>
      </c>
      <c r="E3285" s="11">
        <v>4562342690029</v>
      </c>
      <c r="F3285" s="10">
        <v>0</v>
      </c>
      <c r="G3285" s="10">
        <v>0</v>
      </c>
      <c r="H3285" s="10" t="s">
        <v>18</v>
      </c>
      <c r="I3285" s="10" t="s">
        <v>19</v>
      </c>
      <c r="J3285" s="10" t="s">
        <v>329</v>
      </c>
      <c r="K3285" s="10">
        <v>12</v>
      </c>
      <c r="L3285" s="10">
        <v>4</v>
      </c>
      <c r="M3285" s="10">
        <v>0</v>
      </c>
      <c r="N3285" s="10">
        <v>0</v>
      </c>
    </row>
    <row r="3286" spans="1:14" x14ac:dyDescent="0.15">
      <c r="A3286" t="str">
        <f t="shared" si="53"/>
        <v>202004_170_4562342690036</v>
      </c>
      <c r="B3286" s="10">
        <v>202004</v>
      </c>
      <c r="C3286" s="10">
        <v>170</v>
      </c>
      <c r="D3286" s="10" t="s">
        <v>153</v>
      </c>
      <c r="E3286" s="11">
        <v>4562342690036</v>
      </c>
      <c r="F3286" s="10">
        <v>0</v>
      </c>
      <c r="G3286" s="10">
        <v>0</v>
      </c>
      <c r="H3286" s="10" t="s">
        <v>20</v>
      </c>
      <c r="I3286" s="10" t="s">
        <v>19</v>
      </c>
      <c r="J3286" s="10" t="s">
        <v>329</v>
      </c>
      <c r="K3286" s="10">
        <v>4</v>
      </c>
      <c r="L3286" s="10">
        <v>1</v>
      </c>
      <c r="M3286" s="10">
        <v>0</v>
      </c>
      <c r="N3286" s="10">
        <v>0</v>
      </c>
    </row>
    <row r="3287" spans="1:14" x14ac:dyDescent="0.15">
      <c r="A3287" t="str">
        <f t="shared" si="53"/>
        <v>202004_170_4562342690050</v>
      </c>
      <c r="B3287" s="10">
        <v>202004</v>
      </c>
      <c r="C3287" s="10">
        <v>170</v>
      </c>
      <c r="D3287" s="10" t="s">
        <v>153</v>
      </c>
      <c r="E3287" s="11">
        <v>4562342690050</v>
      </c>
      <c r="F3287" s="10">
        <v>0</v>
      </c>
      <c r="G3287" s="10">
        <v>0</v>
      </c>
      <c r="H3287" s="10" t="s">
        <v>22</v>
      </c>
      <c r="I3287" s="10" t="s">
        <v>19</v>
      </c>
      <c r="J3287" s="10" t="s">
        <v>329</v>
      </c>
      <c r="K3287" s="10">
        <v>2</v>
      </c>
      <c r="L3287" s="10">
        <v>2</v>
      </c>
      <c r="M3287" s="10">
        <v>0</v>
      </c>
      <c r="N3287" s="10">
        <v>0</v>
      </c>
    </row>
    <row r="3288" spans="1:14" x14ac:dyDescent="0.15">
      <c r="A3288" t="str">
        <f t="shared" si="53"/>
        <v>202004_170_4562342690043</v>
      </c>
      <c r="B3288" s="10">
        <v>202004</v>
      </c>
      <c r="C3288" s="10">
        <v>170</v>
      </c>
      <c r="D3288" s="10" t="s">
        <v>153</v>
      </c>
      <c r="E3288" s="11">
        <v>4562342690043</v>
      </c>
      <c r="F3288" s="10">
        <v>0</v>
      </c>
      <c r="G3288" s="10">
        <v>0</v>
      </c>
      <c r="H3288" s="10" t="s">
        <v>21</v>
      </c>
      <c r="I3288" s="10" t="s">
        <v>19</v>
      </c>
      <c r="J3288" s="10" t="s">
        <v>329</v>
      </c>
      <c r="K3288" s="10">
        <v>11</v>
      </c>
      <c r="L3288" s="10">
        <v>0</v>
      </c>
      <c r="M3288" s="10">
        <v>0</v>
      </c>
      <c r="N3288" s="10">
        <v>0</v>
      </c>
    </row>
    <row r="3289" spans="1:14" x14ac:dyDescent="0.15">
      <c r="A3289" t="str">
        <f t="shared" ref="A3289:A3352" si="54">B3289&amp;"_"&amp;C3289&amp;"_"&amp;E3289</f>
        <v>202004_170_4562342690067</v>
      </c>
      <c r="B3289" s="10">
        <v>202004</v>
      </c>
      <c r="C3289" s="10">
        <v>170</v>
      </c>
      <c r="D3289" s="10" t="s">
        <v>153</v>
      </c>
      <c r="E3289" s="11">
        <v>4562342690067</v>
      </c>
      <c r="F3289" s="10">
        <v>0</v>
      </c>
      <c r="G3289" s="10">
        <v>0</v>
      </c>
      <c r="H3289" s="10" t="s">
        <v>23</v>
      </c>
      <c r="I3289" s="10" t="s">
        <v>19</v>
      </c>
      <c r="J3289" s="10" t="s">
        <v>329</v>
      </c>
      <c r="K3289" s="10">
        <v>24</v>
      </c>
      <c r="L3289" s="10">
        <v>4</v>
      </c>
      <c r="M3289" s="10">
        <v>0</v>
      </c>
      <c r="N3289" s="10">
        <v>0</v>
      </c>
    </row>
    <row r="3290" spans="1:14" x14ac:dyDescent="0.15">
      <c r="A3290" t="str">
        <f t="shared" si="54"/>
        <v>202004_170_4562342690074</v>
      </c>
      <c r="B3290" s="10">
        <v>202004</v>
      </c>
      <c r="C3290" s="10">
        <v>170</v>
      </c>
      <c r="D3290" s="10" t="s">
        <v>153</v>
      </c>
      <c r="E3290" s="11">
        <v>4562342690074</v>
      </c>
      <c r="F3290" s="10">
        <v>0</v>
      </c>
      <c r="G3290" s="10">
        <v>0</v>
      </c>
      <c r="H3290" s="10" t="s">
        <v>24</v>
      </c>
      <c r="I3290" s="10" t="s">
        <v>19</v>
      </c>
      <c r="J3290" s="10" t="s">
        <v>329</v>
      </c>
      <c r="K3290" s="10">
        <v>8</v>
      </c>
      <c r="L3290" s="10">
        <v>1</v>
      </c>
      <c r="M3290" s="10">
        <v>0</v>
      </c>
      <c r="N3290" s="10">
        <v>0</v>
      </c>
    </row>
    <row r="3291" spans="1:14" x14ac:dyDescent="0.15">
      <c r="A3291" t="str">
        <f t="shared" si="54"/>
        <v>202004_170_4562342690081</v>
      </c>
      <c r="B3291" s="10">
        <v>202004</v>
      </c>
      <c r="C3291" s="10">
        <v>170</v>
      </c>
      <c r="D3291" s="10" t="s">
        <v>153</v>
      </c>
      <c r="E3291" s="11">
        <v>4562342690081</v>
      </c>
      <c r="F3291" s="10">
        <v>0</v>
      </c>
      <c r="G3291" s="10">
        <v>0</v>
      </c>
      <c r="H3291" s="10" t="s">
        <v>25</v>
      </c>
      <c r="I3291" s="10" t="s">
        <v>19</v>
      </c>
      <c r="J3291" s="10" t="s">
        <v>329</v>
      </c>
      <c r="K3291" s="10">
        <v>7</v>
      </c>
      <c r="L3291" s="10">
        <v>0</v>
      </c>
      <c r="M3291" s="10">
        <v>0</v>
      </c>
      <c r="N3291" s="10">
        <v>0</v>
      </c>
    </row>
    <row r="3292" spans="1:14" x14ac:dyDescent="0.15">
      <c r="A3292" t="str">
        <f t="shared" si="54"/>
        <v>202004_354_4562342690029</v>
      </c>
      <c r="B3292" s="10">
        <v>202004</v>
      </c>
      <c r="C3292" s="10">
        <v>354</v>
      </c>
      <c r="D3292" s="10" t="s">
        <v>167</v>
      </c>
      <c r="E3292" s="11">
        <v>4562342690029</v>
      </c>
      <c r="F3292" s="10">
        <v>0</v>
      </c>
      <c r="G3292" s="10">
        <v>0</v>
      </c>
      <c r="H3292" s="10" t="s">
        <v>18</v>
      </c>
      <c r="I3292" s="10" t="s">
        <v>19</v>
      </c>
      <c r="J3292" s="10" t="s">
        <v>329</v>
      </c>
      <c r="K3292" s="10">
        <v>15</v>
      </c>
      <c r="L3292" s="10">
        <v>2</v>
      </c>
      <c r="M3292" s="10">
        <v>0</v>
      </c>
      <c r="N3292" s="10">
        <v>0</v>
      </c>
    </row>
    <row r="3293" spans="1:14" x14ac:dyDescent="0.15">
      <c r="A3293" t="str">
        <f t="shared" si="54"/>
        <v>202004_354_4562342690036</v>
      </c>
      <c r="B3293" s="10">
        <v>202004</v>
      </c>
      <c r="C3293" s="10">
        <v>354</v>
      </c>
      <c r="D3293" s="10" t="s">
        <v>167</v>
      </c>
      <c r="E3293" s="11">
        <v>4562342690036</v>
      </c>
      <c r="F3293" s="10">
        <v>0</v>
      </c>
      <c r="G3293" s="10">
        <v>0</v>
      </c>
      <c r="H3293" s="10" t="s">
        <v>20</v>
      </c>
      <c r="I3293" s="10" t="s">
        <v>19</v>
      </c>
      <c r="J3293" s="10" t="s">
        <v>329</v>
      </c>
      <c r="K3293" s="10">
        <v>9</v>
      </c>
      <c r="L3293" s="10">
        <v>0</v>
      </c>
      <c r="M3293" s="10">
        <v>0</v>
      </c>
      <c r="N3293" s="10">
        <v>0</v>
      </c>
    </row>
    <row r="3294" spans="1:14" x14ac:dyDescent="0.15">
      <c r="A3294" t="str">
        <f t="shared" si="54"/>
        <v>202004_354_4562342690050</v>
      </c>
      <c r="B3294" s="10">
        <v>202004</v>
      </c>
      <c r="C3294" s="10">
        <v>354</v>
      </c>
      <c r="D3294" s="10" t="s">
        <v>167</v>
      </c>
      <c r="E3294" s="11">
        <v>4562342690050</v>
      </c>
      <c r="F3294" s="10">
        <v>0</v>
      </c>
      <c r="G3294" s="10">
        <v>0</v>
      </c>
      <c r="H3294" s="10" t="s">
        <v>22</v>
      </c>
      <c r="I3294" s="10" t="s">
        <v>19</v>
      </c>
      <c r="J3294" s="10" t="s">
        <v>329</v>
      </c>
      <c r="K3294" s="10">
        <v>5</v>
      </c>
      <c r="L3294" s="10">
        <v>4</v>
      </c>
      <c r="M3294" s="10">
        <v>0</v>
      </c>
      <c r="N3294" s="10">
        <v>0</v>
      </c>
    </row>
    <row r="3295" spans="1:14" x14ac:dyDescent="0.15">
      <c r="A3295" t="str">
        <f t="shared" si="54"/>
        <v>202004_354_4562342690043</v>
      </c>
      <c r="B3295" s="10">
        <v>202004</v>
      </c>
      <c r="C3295" s="10">
        <v>354</v>
      </c>
      <c r="D3295" s="10" t="s">
        <v>167</v>
      </c>
      <c r="E3295" s="11">
        <v>4562342690043</v>
      </c>
      <c r="F3295" s="10">
        <v>0</v>
      </c>
      <c r="G3295" s="10">
        <v>0</v>
      </c>
      <c r="H3295" s="10" t="s">
        <v>21</v>
      </c>
      <c r="I3295" s="10" t="s">
        <v>19</v>
      </c>
      <c r="J3295" s="10" t="s">
        <v>329</v>
      </c>
      <c r="K3295" s="10">
        <v>30</v>
      </c>
      <c r="L3295" s="10">
        <v>2</v>
      </c>
      <c r="M3295" s="10">
        <v>0</v>
      </c>
      <c r="N3295" s="10">
        <v>0</v>
      </c>
    </row>
    <row r="3296" spans="1:14" x14ac:dyDescent="0.15">
      <c r="A3296" t="str">
        <f t="shared" si="54"/>
        <v>202004_354_4562342690067</v>
      </c>
      <c r="B3296" s="10">
        <v>202004</v>
      </c>
      <c r="C3296" s="10">
        <v>354</v>
      </c>
      <c r="D3296" s="10" t="s">
        <v>167</v>
      </c>
      <c r="E3296" s="11">
        <v>4562342690067</v>
      </c>
      <c r="F3296" s="10">
        <v>0</v>
      </c>
      <c r="G3296" s="10">
        <v>0</v>
      </c>
      <c r="H3296" s="10" t="s">
        <v>23</v>
      </c>
      <c r="I3296" s="10" t="s">
        <v>19</v>
      </c>
      <c r="J3296" s="10" t="s">
        <v>329</v>
      </c>
      <c r="K3296" s="10">
        <v>35</v>
      </c>
      <c r="L3296" s="10">
        <v>1</v>
      </c>
      <c r="M3296" s="10">
        <v>0</v>
      </c>
      <c r="N3296" s="10">
        <v>0</v>
      </c>
    </row>
    <row r="3297" spans="1:14" x14ac:dyDescent="0.15">
      <c r="A3297" t="str">
        <f t="shared" si="54"/>
        <v>202004_354_4562342690074</v>
      </c>
      <c r="B3297" s="10">
        <v>202004</v>
      </c>
      <c r="C3297" s="10">
        <v>354</v>
      </c>
      <c r="D3297" s="10" t="s">
        <v>167</v>
      </c>
      <c r="E3297" s="11">
        <v>4562342690074</v>
      </c>
      <c r="F3297" s="10">
        <v>0</v>
      </c>
      <c r="G3297" s="10">
        <v>0</v>
      </c>
      <c r="H3297" s="10" t="s">
        <v>24</v>
      </c>
      <c r="I3297" s="10" t="s">
        <v>19</v>
      </c>
      <c r="J3297" s="10" t="s">
        <v>329</v>
      </c>
      <c r="K3297" s="10">
        <v>24</v>
      </c>
      <c r="L3297" s="10">
        <v>2</v>
      </c>
      <c r="M3297" s="10">
        <v>0</v>
      </c>
      <c r="N3297" s="10">
        <v>0</v>
      </c>
    </row>
    <row r="3298" spans="1:14" x14ac:dyDescent="0.15">
      <c r="A3298" t="str">
        <f t="shared" si="54"/>
        <v>202004_354_4562342690081</v>
      </c>
      <c r="B3298" s="10">
        <v>202004</v>
      </c>
      <c r="C3298" s="10">
        <v>354</v>
      </c>
      <c r="D3298" s="10" t="s">
        <v>167</v>
      </c>
      <c r="E3298" s="11">
        <v>4562342690081</v>
      </c>
      <c r="F3298" s="10">
        <v>0</v>
      </c>
      <c r="G3298" s="10">
        <v>0</v>
      </c>
      <c r="H3298" s="10" t="s">
        <v>25</v>
      </c>
      <c r="I3298" s="10" t="s">
        <v>19</v>
      </c>
      <c r="J3298" s="10" t="s">
        <v>329</v>
      </c>
      <c r="K3298" s="10">
        <v>10</v>
      </c>
      <c r="L3298" s="10">
        <v>0</v>
      </c>
      <c r="M3298" s="10">
        <v>0</v>
      </c>
      <c r="N3298" s="10">
        <v>0</v>
      </c>
    </row>
    <row r="3299" spans="1:14" x14ac:dyDescent="0.15">
      <c r="A3299" t="str">
        <f t="shared" si="54"/>
        <v>202004_384_4562342690029</v>
      </c>
      <c r="B3299" s="10">
        <v>202004</v>
      </c>
      <c r="C3299" s="10">
        <v>384</v>
      </c>
      <c r="D3299" s="10" t="s">
        <v>172</v>
      </c>
      <c r="E3299" s="11">
        <v>4562342690029</v>
      </c>
      <c r="F3299" s="10">
        <v>0</v>
      </c>
      <c r="G3299" s="10">
        <v>0</v>
      </c>
      <c r="H3299" s="10" t="s">
        <v>18</v>
      </c>
      <c r="I3299" s="10" t="s">
        <v>19</v>
      </c>
      <c r="J3299" s="10" t="s">
        <v>329</v>
      </c>
      <c r="K3299" s="10">
        <v>26</v>
      </c>
      <c r="L3299" s="10">
        <v>1</v>
      </c>
      <c r="M3299" s="10">
        <v>0</v>
      </c>
      <c r="N3299" s="10">
        <v>0</v>
      </c>
    </row>
    <row r="3300" spans="1:14" x14ac:dyDescent="0.15">
      <c r="A3300" t="str">
        <f t="shared" si="54"/>
        <v>202004_384_4562342690036</v>
      </c>
      <c r="B3300" s="10">
        <v>202004</v>
      </c>
      <c r="C3300" s="10">
        <v>384</v>
      </c>
      <c r="D3300" s="10" t="s">
        <v>172</v>
      </c>
      <c r="E3300" s="11">
        <v>4562342690036</v>
      </c>
      <c r="F3300" s="10">
        <v>0</v>
      </c>
      <c r="G3300" s="10">
        <v>0</v>
      </c>
      <c r="H3300" s="10" t="s">
        <v>20</v>
      </c>
      <c r="I3300" s="10" t="s">
        <v>19</v>
      </c>
      <c r="J3300" s="10" t="s">
        <v>329</v>
      </c>
      <c r="K3300" s="10">
        <v>12</v>
      </c>
      <c r="L3300" s="10">
        <v>2</v>
      </c>
      <c r="M3300" s="10">
        <v>0</v>
      </c>
      <c r="N3300" s="10">
        <v>0</v>
      </c>
    </row>
    <row r="3301" spans="1:14" x14ac:dyDescent="0.15">
      <c r="A3301" t="str">
        <f t="shared" si="54"/>
        <v>202004_384_4562342690050</v>
      </c>
      <c r="B3301" s="10">
        <v>202004</v>
      </c>
      <c r="C3301" s="10">
        <v>384</v>
      </c>
      <c r="D3301" s="10" t="s">
        <v>172</v>
      </c>
      <c r="E3301" s="11">
        <v>4562342690050</v>
      </c>
      <c r="F3301" s="10">
        <v>0</v>
      </c>
      <c r="G3301" s="10">
        <v>0</v>
      </c>
      <c r="H3301" s="10" t="s">
        <v>22</v>
      </c>
      <c r="I3301" s="10" t="s">
        <v>19</v>
      </c>
      <c r="J3301" s="10" t="s">
        <v>329</v>
      </c>
      <c r="K3301" s="10">
        <v>4</v>
      </c>
      <c r="L3301" s="10">
        <v>1</v>
      </c>
      <c r="M3301" s="10">
        <v>0</v>
      </c>
      <c r="N3301" s="10">
        <v>0</v>
      </c>
    </row>
    <row r="3302" spans="1:14" x14ac:dyDescent="0.15">
      <c r="A3302" t="str">
        <f t="shared" si="54"/>
        <v>202004_384_4562342690043</v>
      </c>
      <c r="B3302" s="10">
        <v>202004</v>
      </c>
      <c r="C3302" s="10">
        <v>384</v>
      </c>
      <c r="D3302" s="10" t="s">
        <v>172</v>
      </c>
      <c r="E3302" s="11">
        <v>4562342690043</v>
      </c>
      <c r="F3302" s="10">
        <v>0</v>
      </c>
      <c r="G3302" s="10">
        <v>0</v>
      </c>
      <c r="H3302" s="10" t="s">
        <v>21</v>
      </c>
      <c r="I3302" s="10" t="s">
        <v>19</v>
      </c>
      <c r="J3302" s="10" t="s">
        <v>329</v>
      </c>
      <c r="K3302" s="10">
        <v>29</v>
      </c>
      <c r="L3302" s="10">
        <v>0</v>
      </c>
      <c r="M3302" s="10">
        <v>0</v>
      </c>
      <c r="N3302" s="10">
        <v>0</v>
      </c>
    </row>
    <row r="3303" spans="1:14" x14ac:dyDescent="0.15">
      <c r="A3303" t="str">
        <f t="shared" si="54"/>
        <v>202004_384_4562342690067</v>
      </c>
      <c r="B3303" s="10">
        <v>202004</v>
      </c>
      <c r="C3303" s="10">
        <v>384</v>
      </c>
      <c r="D3303" s="10" t="s">
        <v>172</v>
      </c>
      <c r="E3303" s="11">
        <v>4562342690067</v>
      </c>
      <c r="F3303" s="10">
        <v>0</v>
      </c>
      <c r="G3303" s="10">
        <v>0</v>
      </c>
      <c r="H3303" s="10" t="s">
        <v>23</v>
      </c>
      <c r="I3303" s="10" t="s">
        <v>19</v>
      </c>
      <c r="J3303" s="10" t="s">
        <v>329</v>
      </c>
      <c r="K3303" s="10">
        <v>38</v>
      </c>
      <c r="L3303" s="10">
        <v>1</v>
      </c>
      <c r="M3303" s="10">
        <v>0</v>
      </c>
      <c r="N3303" s="10">
        <v>0</v>
      </c>
    </row>
    <row r="3304" spans="1:14" x14ac:dyDescent="0.15">
      <c r="A3304" t="str">
        <f t="shared" si="54"/>
        <v>202004_384_4562342690074</v>
      </c>
      <c r="B3304" s="10">
        <v>202004</v>
      </c>
      <c r="C3304" s="10">
        <v>384</v>
      </c>
      <c r="D3304" s="10" t="s">
        <v>172</v>
      </c>
      <c r="E3304" s="11">
        <v>4562342690074</v>
      </c>
      <c r="F3304" s="10">
        <v>0</v>
      </c>
      <c r="G3304" s="10">
        <v>0</v>
      </c>
      <c r="H3304" s="10" t="s">
        <v>24</v>
      </c>
      <c r="I3304" s="10" t="s">
        <v>19</v>
      </c>
      <c r="J3304" s="10" t="s">
        <v>329</v>
      </c>
      <c r="K3304" s="10">
        <v>19</v>
      </c>
      <c r="L3304" s="10">
        <v>0</v>
      </c>
      <c r="M3304" s="10">
        <v>0</v>
      </c>
      <c r="N3304" s="10">
        <v>0</v>
      </c>
    </row>
    <row r="3305" spans="1:14" x14ac:dyDescent="0.15">
      <c r="A3305" t="str">
        <f t="shared" si="54"/>
        <v>202004_384_4562342690081</v>
      </c>
      <c r="B3305" s="10">
        <v>202004</v>
      </c>
      <c r="C3305" s="10">
        <v>384</v>
      </c>
      <c r="D3305" s="10" t="s">
        <v>172</v>
      </c>
      <c r="E3305" s="11">
        <v>4562342690081</v>
      </c>
      <c r="F3305" s="10">
        <v>0</v>
      </c>
      <c r="G3305" s="10">
        <v>0</v>
      </c>
      <c r="H3305" s="10" t="s">
        <v>25</v>
      </c>
      <c r="I3305" s="10" t="s">
        <v>19</v>
      </c>
      <c r="J3305" s="10" t="s">
        <v>329</v>
      </c>
      <c r="K3305" s="10">
        <v>10</v>
      </c>
      <c r="L3305" s="10">
        <v>1</v>
      </c>
      <c r="M3305" s="10">
        <v>0</v>
      </c>
      <c r="N3305" s="10">
        <v>0</v>
      </c>
    </row>
    <row r="3306" spans="1:14" x14ac:dyDescent="0.15">
      <c r="A3306" t="str">
        <f t="shared" si="54"/>
        <v>202004_21_4562342690029</v>
      </c>
      <c r="B3306" s="10">
        <v>202004</v>
      </c>
      <c r="C3306" s="10">
        <v>21</v>
      </c>
      <c r="D3306" s="10" t="s">
        <v>135</v>
      </c>
      <c r="E3306" s="11">
        <v>4562342690029</v>
      </c>
      <c r="F3306" s="10">
        <v>0</v>
      </c>
      <c r="G3306" s="10">
        <v>0</v>
      </c>
      <c r="H3306" s="10" t="s">
        <v>18</v>
      </c>
      <c r="I3306" s="10" t="s">
        <v>19</v>
      </c>
      <c r="J3306" s="10" t="s">
        <v>329</v>
      </c>
      <c r="K3306" s="10">
        <v>22</v>
      </c>
      <c r="L3306" s="10">
        <v>1</v>
      </c>
      <c r="M3306" s="10">
        <v>0</v>
      </c>
      <c r="N3306" s="10">
        <v>0</v>
      </c>
    </row>
    <row r="3307" spans="1:14" x14ac:dyDescent="0.15">
      <c r="A3307" t="str">
        <f t="shared" si="54"/>
        <v>202004_21_4562342690036</v>
      </c>
      <c r="B3307" s="10">
        <v>202004</v>
      </c>
      <c r="C3307" s="10">
        <v>21</v>
      </c>
      <c r="D3307" s="10" t="s">
        <v>135</v>
      </c>
      <c r="E3307" s="11">
        <v>4562342690036</v>
      </c>
      <c r="F3307" s="10">
        <v>0</v>
      </c>
      <c r="G3307" s="10">
        <v>0</v>
      </c>
      <c r="H3307" s="10" t="s">
        <v>20</v>
      </c>
      <c r="I3307" s="10" t="s">
        <v>19</v>
      </c>
      <c r="J3307" s="10" t="s">
        <v>329</v>
      </c>
      <c r="K3307" s="10">
        <v>9</v>
      </c>
      <c r="L3307" s="10">
        <v>2</v>
      </c>
      <c r="M3307" s="10">
        <v>0</v>
      </c>
      <c r="N3307" s="10">
        <v>0</v>
      </c>
    </row>
    <row r="3308" spans="1:14" x14ac:dyDescent="0.15">
      <c r="A3308" t="str">
        <f t="shared" si="54"/>
        <v>202004_21_4562342690050</v>
      </c>
      <c r="B3308" s="10">
        <v>202004</v>
      </c>
      <c r="C3308" s="10">
        <v>21</v>
      </c>
      <c r="D3308" s="10" t="s">
        <v>135</v>
      </c>
      <c r="E3308" s="11">
        <v>4562342690050</v>
      </c>
      <c r="F3308" s="10">
        <v>0</v>
      </c>
      <c r="G3308" s="10">
        <v>0</v>
      </c>
      <c r="H3308" s="10" t="s">
        <v>22</v>
      </c>
      <c r="I3308" s="10" t="s">
        <v>19</v>
      </c>
      <c r="J3308" s="10" t="s">
        <v>329</v>
      </c>
      <c r="K3308" s="10">
        <v>8</v>
      </c>
      <c r="L3308" s="10">
        <v>0</v>
      </c>
      <c r="M3308" s="10">
        <v>0</v>
      </c>
      <c r="N3308" s="10">
        <v>0</v>
      </c>
    </row>
    <row r="3309" spans="1:14" x14ac:dyDescent="0.15">
      <c r="A3309" t="str">
        <f t="shared" si="54"/>
        <v>202004_21_4562342690043</v>
      </c>
      <c r="B3309" s="10">
        <v>202004</v>
      </c>
      <c r="C3309" s="10">
        <v>21</v>
      </c>
      <c r="D3309" s="10" t="s">
        <v>135</v>
      </c>
      <c r="E3309" s="11">
        <v>4562342690043</v>
      </c>
      <c r="F3309" s="10">
        <v>0</v>
      </c>
      <c r="G3309" s="10">
        <v>0</v>
      </c>
      <c r="H3309" s="10" t="s">
        <v>21</v>
      </c>
      <c r="I3309" s="10" t="s">
        <v>19</v>
      </c>
      <c r="J3309" s="10" t="s">
        <v>329</v>
      </c>
      <c r="K3309" s="10">
        <v>22</v>
      </c>
      <c r="L3309" s="10">
        <v>1</v>
      </c>
      <c r="M3309" s="10">
        <v>0</v>
      </c>
      <c r="N3309" s="10">
        <v>0</v>
      </c>
    </row>
    <row r="3310" spans="1:14" x14ac:dyDescent="0.15">
      <c r="A3310" t="str">
        <f t="shared" si="54"/>
        <v>202004_21_4562342690067</v>
      </c>
      <c r="B3310" s="10">
        <v>202004</v>
      </c>
      <c r="C3310" s="10">
        <v>21</v>
      </c>
      <c r="D3310" s="10" t="s">
        <v>135</v>
      </c>
      <c r="E3310" s="11">
        <v>4562342690067</v>
      </c>
      <c r="F3310" s="10">
        <v>0</v>
      </c>
      <c r="G3310" s="10">
        <v>0</v>
      </c>
      <c r="H3310" s="10" t="s">
        <v>23</v>
      </c>
      <c r="I3310" s="10" t="s">
        <v>19</v>
      </c>
      <c r="J3310" s="10" t="s">
        <v>329</v>
      </c>
      <c r="K3310" s="10">
        <v>31</v>
      </c>
      <c r="L3310" s="10">
        <v>0</v>
      </c>
      <c r="M3310" s="10">
        <v>0</v>
      </c>
      <c r="N3310" s="10">
        <v>0</v>
      </c>
    </row>
    <row r="3311" spans="1:14" x14ac:dyDescent="0.15">
      <c r="A3311" t="str">
        <f t="shared" si="54"/>
        <v>202004_21_4562342690074</v>
      </c>
      <c r="B3311" s="10">
        <v>202004</v>
      </c>
      <c r="C3311" s="10">
        <v>21</v>
      </c>
      <c r="D3311" s="10" t="s">
        <v>135</v>
      </c>
      <c r="E3311" s="11">
        <v>4562342690074</v>
      </c>
      <c r="F3311" s="10">
        <v>0</v>
      </c>
      <c r="G3311" s="10">
        <v>0</v>
      </c>
      <c r="H3311" s="10" t="s">
        <v>24</v>
      </c>
      <c r="I3311" s="10" t="s">
        <v>19</v>
      </c>
      <c r="J3311" s="10" t="s">
        <v>329</v>
      </c>
      <c r="K3311" s="10">
        <v>13</v>
      </c>
      <c r="L3311" s="10">
        <v>1</v>
      </c>
      <c r="M3311" s="10">
        <v>0</v>
      </c>
      <c r="N3311" s="10">
        <v>0</v>
      </c>
    </row>
    <row r="3312" spans="1:14" x14ac:dyDescent="0.15">
      <c r="A3312" t="str">
        <f t="shared" si="54"/>
        <v>202004_21_4562342690081</v>
      </c>
      <c r="B3312" s="10">
        <v>202004</v>
      </c>
      <c r="C3312" s="10">
        <v>21</v>
      </c>
      <c r="D3312" s="10" t="s">
        <v>135</v>
      </c>
      <c r="E3312" s="11">
        <v>4562342690081</v>
      </c>
      <c r="F3312" s="10">
        <v>0</v>
      </c>
      <c r="G3312" s="10">
        <v>0</v>
      </c>
      <c r="H3312" s="10" t="s">
        <v>25</v>
      </c>
      <c r="I3312" s="10" t="s">
        <v>19</v>
      </c>
      <c r="J3312" s="10" t="s">
        <v>329</v>
      </c>
      <c r="K3312" s="10">
        <v>8</v>
      </c>
      <c r="L3312" s="10">
        <v>0</v>
      </c>
      <c r="M3312" s="10">
        <v>0</v>
      </c>
      <c r="N3312" s="10">
        <v>0</v>
      </c>
    </row>
    <row r="3313" spans="1:14" x14ac:dyDescent="0.15">
      <c r="A3313" t="str">
        <f t="shared" si="54"/>
        <v>202004_26_4562342690029</v>
      </c>
      <c r="B3313" s="10">
        <v>202004</v>
      </c>
      <c r="C3313" s="10">
        <v>26</v>
      </c>
      <c r="D3313" s="10" t="s">
        <v>136</v>
      </c>
      <c r="E3313" s="11">
        <v>4562342690029</v>
      </c>
      <c r="F3313" s="10">
        <v>0</v>
      </c>
      <c r="G3313" s="10">
        <v>0</v>
      </c>
      <c r="H3313" s="10" t="s">
        <v>18</v>
      </c>
      <c r="I3313" s="10" t="s">
        <v>19</v>
      </c>
      <c r="J3313" s="10" t="s">
        <v>329</v>
      </c>
      <c r="K3313" s="10">
        <v>27</v>
      </c>
      <c r="L3313" s="10">
        <v>2</v>
      </c>
      <c r="M3313" s="10">
        <v>0</v>
      </c>
      <c r="N3313" s="10">
        <v>0</v>
      </c>
    </row>
    <row r="3314" spans="1:14" x14ac:dyDescent="0.15">
      <c r="A3314" t="str">
        <f t="shared" si="54"/>
        <v>202004_26_4562342690036</v>
      </c>
      <c r="B3314" s="10">
        <v>202004</v>
      </c>
      <c r="C3314" s="10">
        <v>26</v>
      </c>
      <c r="D3314" s="10" t="s">
        <v>136</v>
      </c>
      <c r="E3314" s="11">
        <v>4562342690036</v>
      </c>
      <c r="F3314" s="10">
        <v>0</v>
      </c>
      <c r="G3314" s="10">
        <v>0</v>
      </c>
      <c r="H3314" s="10" t="s">
        <v>20</v>
      </c>
      <c r="I3314" s="10" t="s">
        <v>19</v>
      </c>
      <c r="J3314" s="10" t="s">
        <v>329</v>
      </c>
      <c r="K3314" s="10">
        <v>7</v>
      </c>
      <c r="L3314" s="10">
        <v>0</v>
      </c>
      <c r="M3314" s="10">
        <v>0</v>
      </c>
      <c r="N3314" s="10">
        <v>0</v>
      </c>
    </row>
    <row r="3315" spans="1:14" x14ac:dyDescent="0.15">
      <c r="A3315" t="str">
        <f t="shared" si="54"/>
        <v>202004_26_4562342690050</v>
      </c>
      <c r="B3315" s="10">
        <v>202004</v>
      </c>
      <c r="C3315" s="10">
        <v>26</v>
      </c>
      <c r="D3315" s="10" t="s">
        <v>136</v>
      </c>
      <c r="E3315" s="11">
        <v>4562342690050</v>
      </c>
      <c r="F3315" s="10">
        <v>0</v>
      </c>
      <c r="G3315" s="10">
        <v>0</v>
      </c>
      <c r="H3315" s="10" t="s">
        <v>22</v>
      </c>
      <c r="I3315" s="10" t="s">
        <v>19</v>
      </c>
      <c r="J3315" s="10" t="s">
        <v>329</v>
      </c>
      <c r="K3315" s="10">
        <v>15</v>
      </c>
      <c r="L3315" s="10">
        <v>1</v>
      </c>
      <c r="M3315" s="10">
        <v>0</v>
      </c>
      <c r="N3315" s="10">
        <v>0</v>
      </c>
    </row>
    <row r="3316" spans="1:14" x14ac:dyDescent="0.15">
      <c r="A3316" t="str">
        <f t="shared" si="54"/>
        <v>202004_26_4562342690043</v>
      </c>
      <c r="B3316" s="10">
        <v>202004</v>
      </c>
      <c r="C3316" s="10">
        <v>26</v>
      </c>
      <c r="D3316" s="10" t="s">
        <v>136</v>
      </c>
      <c r="E3316" s="11">
        <v>4562342690043</v>
      </c>
      <c r="F3316" s="10">
        <v>0</v>
      </c>
      <c r="G3316" s="10">
        <v>0</v>
      </c>
      <c r="H3316" s="10" t="s">
        <v>21</v>
      </c>
      <c r="I3316" s="10" t="s">
        <v>19</v>
      </c>
      <c r="J3316" s="10" t="s">
        <v>329</v>
      </c>
      <c r="K3316" s="10">
        <v>20</v>
      </c>
      <c r="L3316" s="10">
        <v>1</v>
      </c>
      <c r="M3316" s="10">
        <v>0</v>
      </c>
      <c r="N3316" s="10">
        <v>0</v>
      </c>
    </row>
    <row r="3317" spans="1:14" x14ac:dyDescent="0.15">
      <c r="A3317" t="str">
        <f t="shared" si="54"/>
        <v>202004_26_4562342690067</v>
      </c>
      <c r="B3317" s="10">
        <v>202004</v>
      </c>
      <c r="C3317" s="10">
        <v>26</v>
      </c>
      <c r="D3317" s="10" t="s">
        <v>136</v>
      </c>
      <c r="E3317" s="11">
        <v>4562342690067</v>
      </c>
      <c r="F3317" s="10">
        <v>0</v>
      </c>
      <c r="G3317" s="10">
        <v>0</v>
      </c>
      <c r="H3317" s="10" t="s">
        <v>23</v>
      </c>
      <c r="I3317" s="10" t="s">
        <v>19</v>
      </c>
      <c r="J3317" s="10" t="s">
        <v>329</v>
      </c>
      <c r="K3317" s="10">
        <v>38</v>
      </c>
      <c r="L3317" s="10">
        <v>1</v>
      </c>
      <c r="M3317" s="10">
        <v>0</v>
      </c>
      <c r="N3317" s="10">
        <v>0</v>
      </c>
    </row>
    <row r="3318" spans="1:14" x14ac:dyDescent="0.15">
      <c r="A3318" t="str">
        <f t="shared" si="54"/>
        <v>202004_26_4562342690074</v>
      </c>
      <c r="B3318" s="10">
        <v>202004</v>
      </c>
      <c r="C3318" s="10">
        <v>26</v>
      </c>
      <c r="D3318" s="10" t="s">
        <v>136</v>
      </c>
      <c r="E3318" s="11">
        <v>4562342690074</v>
      </c>
      <c r="F3318" s="10">
        <v>0</v>
      </c>
      <c r="G3318" s="10">
        <v>0</v>
      </c>
      <c r="H3318" s="10" t="s">
        <v>24</v>
      </c>
      <c r="I3318" s="10" t="s">
        <v>19</v>
      </c>
      <c r="J3318" s="10" t="s">
        <v>329</v>
      </c>
      <c r="K3318" s="10">
        <v>9</v>
      </c>
      <c r="L3318" s="10">
        <v>0</v>
      </c>
      <c r="M3318" s="10">
        <v>0</v>
      </c>
      <c r="N3318" s="10">
        <v>0</v>
      </c>
    </row>
    <row r="3319" spans="1:14" x14ac:dyDescent="0.15">
      <c r="A3319" t="str">
        <f t="shared" si="54"/>
        <v>202004_26_4562342690081</v>
      </c>
      <c r="B3319" s="10">
        <v>202004</v>
      </c>
      <c r="C3319" s="10">
        <v>26</v>
      </c>
      <c r="D3319" s="10" t="s">
        <v>136</v>
      </c>
      <c r="E3319" s="11">
        <v>4562342690081</v>
      </c>
      <c r="F3319" s="10">
        <v>0</v>
      </c>
      <c r="G3319" s="10">
        <v>0</v>
      </c>
      <c r="H3319" s="10" t="s">
        <v>25</v>
      </c>
      <c r="I3319" s="10" t="s">
        <v>19</v>
      </c>
      <c r="J3319" s="10" t="s">
        <v>329</v>
      </c>
      <c r="K3319" s="10">
        <v>10</v>
      </c>
      <c r="L3319" s="10">
        <v>0</v>
      </c>
      <c r="M3319" s="10">
        <v>0</v>
      </c>
      <c r="N3319" s="10">
        <v>0</v>
      </c>
    </row>
    <row r="3320" spans="1:14" x14ac:dyDescent="0.15">
      <c r="A3320" t="str">
        <f t="shared" si="54"/>
        <v>202004_126_4562342690029</v>
      </c>
      <c r="B3320" s="10">
        <v>202004</v>
      </c>
      <c r="C3320" s="10">
        <v>126</v>
      </c>
      <c r="D3320" s="10" t="s">
        <v>150</v>
      </c>
      <c r="E3320" s="11">
        <v>4562342690029</v>
      </c>
      <c r="F3320" s="10">
        <v>0</v>
      </c>
      <c r="G3320" s="10">
        <v>0</v>
      </c>
      <c r="H3320" s="10" t="s">
        <v>18</v>
      </c>
      <c r="I3320" s="10" t="s">
        <v>19</v>
      </c>
      <c r="J3320" s="10" t="s">
        <v>329</v>
      </c>
      <c r="K3320" s="10">
        <v>27</v>
      </c>
      <c r="L3320" s="10">
        <v>2</v>
      </c>
      <c r="M3320" s="10">
        <v>0</v>
      </c>
      <c r="N3320" s="10">
        <v>0</v>
      </c>
    </row>
    <row r="3321" spans="1:14" x14ac:dyDescent="0.15">
      <c r="A3321" t="str">
        <f t="shared" si="54"/>
        <v>202004_126_4562342690036</v>
      </c>
      <c r="B3321" s="10">
        <v>202004</v>
      </c>
      <c r="C3321" s="10">
        <v>126</v>
      </c>
      <c r="D3321" s="10" t="s">
        <v>150</v>
      </c>
      <c r="E3321" s="11">
        <v>4562342690036</v>
      </c>
      <c r="F3321" s="10">
        <v>0</v>
      </c>
      <c r="G3321" s="10">
        <v>0</v>
      </c>
      <c r="H3321" s="10" t="s">
        <v>20</v>
      </c>
      <c r="I3321" s="10" t="s">
        <v>19</v>
      </c>
      <c r="J3321" s="10" t="s">
        <v>329</v>
      </c>
      <c r="K3321" s="10">
        <v>16</v>
      </c>
      <c r="L3321" s="10">
        <v>1</v>
      </c>
      <c r="M3321" s="10">
        <v>0</v>
      </c>
      <c r="N3321" s="10">
        <v>0</v>
      </c>
    </row>
    <row r="3322" spans="1:14" x14ac:dyDescent="0.15">
      <c r="A3322" t="str">
        <f t="shared" si="54"/>
        <v>202004_126_4562342690050</v>
      </c>
      <c r="B3322" s="10">
        <v>202004</v>
      </c>
      <c r="C3322" s="10">
        <v>126</v>
      </c>
      <c r="D3322" s="10" t="s">
        <v>150</v>
      </c>
      <c r="E3322" s="11">
        <v>4562342690050</v>
      </c>
      <c r="F3322" s="10">
        <v>0</v>
      </c>
      <c r="G3322" s="10">
        <v>0</v>
      </c>
      <c r="H3322" s="10" t="s">
        <v>22</v>
      </c>
      <c r="I3322" s="10" t="s">
        <v>19</v>
      </c>
      <c r="J3322" s="10" t="s">
        <v>329</v>
      </c>
      <c r="K3322" s="10">
        <v>12</v>
      </c>
      <c r="L3322" s="10">
        <v>2</v>
      </c>
      <c r="M3322" s="10">
        <v>0</v>
      </c>
      <c r="N3322" s="10">
        <v>0</v>
      </c>
    </row>
    <row r="3323" spans="1:14" x14ac:dyDescent="0.15">
      <c r="A3323" t="str">
        <f t="shared" si="54"/>
        <v>202004_126_4562342690043</v>
      </c>
      <c r="B3323" s="10">
        <v>202004</v>
      </c>
      <c r="C3323" s="10">
        <v>126</v>
      </c>
      <c r="D3323" s="10" t="s">
        <v>150</v>
      </c>
      <c r="E3323" s="11">
        <v>4562342690043</v>
      </c>
      <c r="F3323" s="10">
        <v>0</v>
      </c>
      <c r="G3323" s="10">
        <v>0</v>
      </c>
      <c r="H3323" s="10" t="s">
        <v>21</v>
      </c>
      <c r="I3323" s="10" t="s">
        <v>19</v>
      </c>
      <c r="J3323" s="10" t="s">
        <v>329</v>
      </c>
      <c r="K3323" s="10">
        <v>33</v>
      </c>
      <c r="L3323" s="10">
        <v>2</v>
      </c>
      <c r="M3323" s="10">
        <v>0</v>
      </c>
      <c r="N3323" s="10">
        <v>0</v>
      </c>
    </row>
    <row r="3324" spans="1:14" x14ac:dyDescent="0.15">
      <c r="A3324" t="str">
        <f t="shared" si="54"/>
        <v>202004_126_4562342690067</v>
      </c>
      <c r="B3324" s="10">
        <v>202004</v>
      </c>
      <c r="C3324" s="10">
        <v>126</v>
      </c>
      <c r="D3324" s="10" t="s">
        <v>150</v>
      </c>
      <c r="E3324" s="11">
        <v>4562342690067</v>
      </c>
      <c r="F3324" s="10">
        <v>0</v>
      </c>
      <c r="G3324" s="10">
        <v>0</v>
      </c>
      <c r="H3324" s="10" t="s">
        <v>23</v>
      </c>
      <c r="I3324" s="10" t="s">
        <v>19</v>
      </c>
      <c r="J3324" s="10" t="s">
        <v>329</v>
      </c>
      <c r="K3324" s="10">
        <v>39</v>
      </c>
      <c r="L3324" s="10">
        <v>1</v>
      </c>
      <c r="M3324" s="10">
        <v>0</v>
      </c>
      <c r="N3324" s="10">
        <v>0</v>
      </c>
    </row>
    <row r="3325" spans="1:14" x14ac:dyDescent="0.15">
      <c r="A3325" t="str">
        <f t="shared" si="54"/>
        <v>202004_126_4562342690074</v>
      </c>
      <c r="B3325" s="10">
        <v>202004</v>
      </c>
      <c r="C3325" s="10">
        <v>126</v>
      </c>
      <c r="D3325" s="10" t="s">
        <v>150</v>
      </c>
      <c r="E3325" s="11">
        <v>4562342690074</v>
      </c>
      <c r="F3325" s="10">
        <v>0</v>
      </c>
      <c r="G3325" s="10">
        <v>0</v>
      </c>
      <c r="H3325" s="10" t="s">
        <v>24</v>
      </c>
      <c r="I3325" s="10" t="s">
        <v>19</v>
      </c>
      <c r="J3325" s="10" t="s">
        <v>329</v>
      </c>
      <c r="K3325" s="10">
        <v>14</v>
      </c>
      <c r="L3325" s="10">
        <v>7</v>
      </c>
      <c r="M3325" s="10">
        <v>0</v>
      </c>
      <c r="N3325" s="10">
        <v>0</v>
      </c>
    </row>
    <row r="3326" spans="1:14" x14ac:dyDescent="0.15">
      <c r="A3326" t="str">
        <f t="shared" si="54"/>
        <v>202004_126_4562342690081</v>
      </c>
      <c r="B3326" s="10">
        <v>202004</v>
      </c>
      <c r="C3326" s="10">
        <v>126</v>
      </c>
      <c r="D3326" s="10" t="s">
        <v>150</v>
      </c>
      <c r="E3326" s="11">
        <v>4562342690081</v>
      </c>
      <c r="F3326" s="10">
        <v>0</v>
      </c>
      <c r="G3326" s="10">
        <v>0</v>
      </c>
      <c r="H3326" s="10" t="s">
        <v>25</v>
      </c>
      <c r="I3326" s="10" t="s">
        <v>19</v>
      </c>
      <c r="J3326" s="10" t="s">
        <v>329</v>
      </c>
      <c r="K3326" s="10">
        <v>8</v>
      </c>
      <c r="L3326" s="10">
        <v>1</v>
      </c>
      <c r="M3326" s="10">
        <v>0</v>
      </c>
      <c r="N3326" s="10">
        <v>0</v>
      </c>
    </row>
    <row r="3327" spans="1:14" x14ac:dyDescent="0.15">
      <c r="A3327" t="str">
        <f t="shared" si="54"/>
        <v>202004_85_4562342690029</v>
      </c>
      <c r="B3327" s="10">
        <v>202004</v>
      </c>
      <c r="C3327" s="10">
        <v>85</v>
      </c>
      <c r="D3327" s="10" t="s">
        <v>144</v>
      </c>
      <c r="E3327" s="11">
        <v>4562342690029</v>
      </c>
      <c r="F3327" s="10">
        <v>0</v>
      </c>
      <c r="G3327" s="10">
        <v>0</v>
      </c>
      <c r="H3327" s="10" t="s">
        <v>18</v>
      </c>
      <c r="I3327" s="10" t="s">
        <v>19</v>
      </c>
      <c r="J3327" s="10" t="s">
        <v>329</v>
      </c>
      <c r="K3327" s="10">
        <v>12</v>
      </c>
      <c r="L3327" s="10">
        <v>1</v>
      </c>
      <c r="M3327" s="10">
        <v>0</v>
      </c>
      <c r="N3327" s="10">
        <v>0</v>
      </c>
    </row>
    <row r="3328" spans="1:14" x14ac:dyDescent="0.15">
      <c r="A3328" t="str">
        <f t="shared" si="54"/>
        <v>202004_85_4562342690036</v>
      </c>
      <c r="B3328" s="10">
        <v>202004</v>
      </c>
      <c r="C3328" s="10">
        <v>85</v>
      </c>
      <c r="D3328" s="10" t="s">
        <v>144</v>
      </c>
      <c r="E3328" s="11">
        <v>4562342690036</v>
      </c>
      <c r="F3328" s="10">
        <v>0</v>
      </c>
      <c r="G3328" s="10">
        <v>0</v>
      </c>
      <c r="H3328" s="10" t="s">
        <v>20</v>
      </c>
      <c r="I3328" s="10" t="s">
        <v>19</v>
      </c>
      <c r="J3328" s="10" t="s">
        <v>329</v>
      </c>
      <c r="K3328" s="10">
        <v>5</v>
      </c>
      <c r="L3328" s="10">
        <v>0</v>
      </c>
      <c r="M3328" s="10">
        <v>0</v>
      </c>
      <c r="N3328" s="10">
        <v>0</v>
      </c>
    </row>
    <row r="3329" spans="1:14" x14ac:dyDescent="0.15">
      <c r="A3329" t="str">
        <f t="shared" si="54"/>
        <v>202004_85_4562342690050</v>
      </c>
      <c r="B3329" s="10">
        <v>202004</v>
      </c>
      <c r="C3329" s="10">
        <v>85</v>
      </c>
      <c r="D3329" s="10" t="s">
        <v>144</v>
      </c>
      <c r="E3329" s="11">
        <v>4562342690050</v>
      </c>
      <c r="F3329" s="10">
        <v>0</v>
      </c>
      <c r="G3329" s="10">
        <v>0</v>
      </c>
      <c r="H3329" s="10" t="s">
        <v>22</v>
      </c>
      <c r="I3329" s="10" t="s">
        <v>19</v>
      </c>
      <c r="J3329" s="10" t="s">
        <v>329</v>
      </c>
      <c r="K3329" s="10">
        <v>4</v>
      </c>
      <c r="L3329" s="10">
        <v>0</v>
      </c>
      <c r="M3329" s="10">
        <v>0</v>
      </c>
      <c r="N3329" s="10">
        <v>0</v>
      </c>
    </row>
    <row r="3330" spans="1:14" x14ac:dyDescent="0.15">
      <c r="A3330" t="str">
        <f t="shared" si="54"/>
        <v>202004_85_4562342690043</v>
      </c>
      <c r="B3330" s="10">
        <v>202004</v>
      </c>
      <c r="C3330" s="10">
        <v>85</v>
      </c>
      <c r="D3330" s="10" t="s">
        <v>144</v>
      </c>
      <c r="E3330" s="11">
        <v>4562342690043</v>
      </c>
      <c r="F3330" s="10">
        <v>0</v>
      </c>
      <c r="G3330" s="10">
        <v>0</v>
      </c>
      <c r="H3330" s="10" t="s">
        <v>21</v>
      </c>
      <c r="I3330" s="10" t="s">
        <v>19</v>
      </c>
      <c r="J3330" s="10" t="s">
        <v>329</v>
      </c>
      <c r="K3330" s="10">
        <v>25</v>
      </c>
      <c r="L3330" s="10">
        <v>4</v>
      </c>
      <c r="M3330" s="10">
        <v>0</v>
      </c>
      <c r="N3330" s="10">
        <v>0</v>
      </c>
    </row>
    <row r="3331" spans="1:14" x14ac:dyDescent="0.15">
      <c r="A3331" t="str">
        <f t="shared" si="54"/>
        <v>202004_85_4562342690067</v>
      </c>
      <c r="B3331" s="10">
        <v>202004</v>
      </c>
      <c r="C3331" s="10">
        <v>85</v>
      </c>
      <c r="D3331" s="10" t="s">
        <v>144</v>
      </c>
      <c r="E3331" s="11">
        <v>4562342690067</v>
      </c>
      <c r="F3331" s="10">
        <v>0</v>
      </c>
      <c r="G3331" s="10">
        <v>0</v>
      </c>
      <c r="H3331" s="10" t="s">
        <v>23</v>
      </c>
      <c r="I3331" s="10" t="s">
        <v>19</v>
      </c>
      <c r="J3331" s="10" t="s">
        <v>329</v>
      </c>
      <c r="K3331" s="10">
        <v>27</v>
      </c>
      <c r="L3331" s="10">
        <v>0</v>
      </c>
      <c r="M3331" s="10">
        <v>0</v>
      </c>
      <c r="N3331" s="10">
        <v>0</v>
      </c>
    </row>
    <row r="3332" spans="1:14" x14ac:dyDescent="0.15">
      <c r="A3332" t="str">
        <f t="shared" si="54"/>
        <v>202004_85_4562342690074</v>
      </c>
      <c r="B3332" s="10">
        <v>202004</v>
      </c>
      <c r="C3332" s="10">
        <v>85</v>
      </c>
      <c r="D3332" s="10" t="s">
        <v>144</v>
      </c>
      <c r="E3332" s="11">
        <v>4562342690074</v>
      </c>
      <c r="F3332" s="10">
        <v>0</v>
      </c>
      <c r="G3332" s="10">
        <v>0</v>
      </c>
      <c r="H3332" s="10" t="s">
        <v>24</v>
      </c>
      <c r="I3332" s="10" t="s">
        <v>19</v>
      </c>
      <c r="J3332" s="10" t="s">
        <v>329</v>
      </c>
      <c r="K3332" s="10">
        <v>21</v>
      </c>
      <c r="L3332" s="10">
        <v>4</v>
      </c>
      <c r="M3332" s="10">
        <v>0</v>
      </c>
      <c r="N3332" s="10">
        <v>0</v>
      </c>
    </row>
    <row r="3333" spans="1:14" x14ac:dyDescent="0.15">
      <c r="A3333" t="str">
        <f t="shared" si="54"/>
        <v>202004_85_4562342690081</v>
      </c>
      <c r="B3333" s="10">
        <v>202004</v>
      </c>
      <c r="C3333" s="10">
        <v>85</v>
      </c>
      <c r="D3333" s="10" t="s">
        <v>144</v>
      </c>
      <c r="E3333" s="11">
        <v>4562342690081</v>
      </c>
      <c r="F3333" s="10">
        <v>0</v>
      </c>
      <c r="G3333" s="10">
        <v>0</v>
      </c>
      <c r="H3333" s="10" t="s">
        <v>25</v>
      </c>
      <c r="I3333" s="10" t="s">
        <v>19</v>
      </c>
      <c r="J3333" s="10" t="s">
        <v>329</v>
      </c>
      <c r="K3333" s="10">
        <v>3</v>
      </c>
      <c r="L3333" s="10">
        <v>2</v>
      </c>
      <c r="M3333" s="10">
        <v>0</v>
      </c>
      <c r="N3333" s="10">
        <v>0</v>
      </c>
    </row>
    <row r="3334" spans="1:14" x14ac:dyDescent="0.15">
      <c r="A3334" t="str">
        <f t="shared" si="54"/>
        <v>202004_74_4562342690029</v>
      </c>
      <c r="B3334" s="10">
        <v>202004</v>
      </c>
      <c r="C3334" s="10">
        <v>74</v>
      </c>
      <c r="D3334" s="10" t="s">
        <v>143</v>
      </c>
      <c r="E3334" s="11">
        <v>4562342690029</v>
      </c>
      <c r="F3334" s="10">
        <v>0</v>
      </c>
      <c r="G3334" s="10">
        <v>0</v>
      </c>
      <c r="H3334" s="10" t="s">
        <v>18</v>
      </c>
      <c r="I3334" s="10" t="s">
        <v>19</v>
      </c>
      <c r="J3334" s="10" t="s">
        <v>329</v>
      </c>
      <c r="K3334" s="10">
        <v>11</v>
      </c>
      <c r="L3334" s="10">
        <v>2</v>
      </c>
      <c r="M3334" s="10">
        <v>0</v>
      </c>
      <c r="N3334" s="10">
        <v>0</v>
      </c>
    </row>
    <row r="3335" spans="1:14" x14ac:dyDescent="0.15">
      <c r="A3335" t="str">
        <f t="shared" si="54"/>
        <v>202004_74_4562342690036</v>
      </c>
      <c r="B3335" s="10">
        <v>202004</v>
      </c>
      <c r="C3335" s="10">
        <v>74</v>
      </c>
      <c r="D3335" s="10" t="s">
        <v>143</v>
      </c>
      <c r="E3335" s="11">
        <v>4562342690036</v>
      </c>
      <c r="F3335" s="10">
        <v>0</v>
      </c>
      <c r="G3335" s="10">
        <v>0</v>
      </c>
      <c r="H3335" s="10" t="s">
        <v>20</v>
      </c>
      <c r="I3335" s="10" t="s">
        <v>19</v>
      </c>
      <c r="J3335" s="10" t="s">
        <v>329</v>
      </c>
      <c r="K3335" s="10">
        <v>13</v>
      </c>
      <c r="L3335" s="10">
        <v>1</v>
      </c>
      <c r="M3335" s="10">
        <v>0</v>
      </c>
      <c r="N3335" s="10">
        <v>0</v>
      </c>
    </row>
    <row r="3336" spans="1:14" x14ac:dyDescent="0.15">
      <c r="A3336" t="str">
        <f t="shared" si="54"/>
        <v>202004_74_4562342690050</v>
      </c>
      <c r="B3336" s="10">
        <v>202004</v>
      </c>
      <c r="C3336" s="10">
        <v>74</v>
      </c>
      <c r="D3336" s="10" t="s">
        <v>143</v>
      </c>
      <c r="E3336" s="11">
        <v>4562342690050</v>
      </c>
      <c r="F3336" s="10">
        <v>0</v>
      </c>
      <c r="G3336" s="10">
        <v>0</v>
      </c>
      <c r="H3336" s="10" t="s">
        <v>22</v>
      </c>
      <c r="I3336" s="10" t="s">
        <v>19</v>
      </c>
      <c r="J3336" s="10" t="s">
        <v>329</v>
      </c>
      <c r="K3336" s="10">
        <v>9</v>
      </c>
      <c r="L3336" s="10">
        <v>0</v>
      </c>
      <c r="M3336" s="10">
        <v>0</v>
      </c>
      <c r="N3336" s="10">
        <v>0</v>
      </c>
    </row>
    <row r="3337" spans="1:14" x14ac:dyDescent="0.15">
      <c r="A3337" t="str">
        <f t="shared" si="54"/>
        <v>202004_74_4562342690043</v>
      </c>
      <c r="B3337" s="10">
        <v>202004</v>
      </c>
      <c r="C3337" s="10">
        <v>74</v>
      </c>
      <c r="D3337" s="10" t="s">
        <v>143</v>
      </c>
      <c r="E3337" s="11">
        <v>4562342690043</v>
      </c>
      <c r="F3337" s="10">
        <v>0</v>
      </c>
      <c r="G3337" s="10">
        <v>0</v>
      </c>
      <c r="H3337" s="10" t="s">
        <v>21</v>
      </c>
      <c r="I3337" s="10" t="s">
        <v>19</v>
      </c>
      <c r="J3337" s="10" t="s">
        <v>329</v>
      </c>
      <c r="K3337" s="10">
        <v>23</v>
      </c>
      <c r="L3337" s="10">
        <v>4</v>
      </c>
      <c r="M3337" s="10">
        <v>0</v>
      </c>
      <c r="N3337" s="10">
        <v>0</v>
      </c>
    </row>
    <row r="3338" spans="1:14" x14ac:dyDescent="0.15">
      <c r="A3338" t="str">
        <f t="shared" si="54"/>
        <v>202004_74_4562342690067</v>
      </c>
      <c r="B3338" s="10">
        <v>202004</v>
      </c>
      <c r="C3338" s="10">
        <v>74</v>
      </c>
      <c r="D3338" s="10" t="s">
        <v>143</v>
      </c>
      <c r="E3338" s="11">
        <v>4562342690067</v>
      </c>
      <c r="F3338" s="10">
        <v>0</v>
      </c>
      <c r="G3338" s="10">
        <v>0</v>
      </c>
      <c r="H3338" s="10" t="s">
        <v>23</v>
      </c>
      <c r="I3338" s="10" t="s">
        <v>19</v>
      </c>
      <c r="J3338" s="10" t="s">
        <v>329</v>
      </c>
      <c r="K3338" s="10">
        <v>31</v>
      </c>
      <c r="L3338" s="10">
        <v>0</v>
      </c>
      <c r="M3338" s="10">
        <v>0</v>
      </c>
      <c r="N3338" s="10">
        <v>0</v>
      </c>
    </row>
    <row r="3339" spans="1:14" x14ac:dyDescent="0.15">
      <c r="A3339" t="str">
        <f t="shared" si="54"/>
        <v>202004_74_4562342690074</v>
      </c>
      <c r="B3339" s="10">
        <v>202004</v>
      </c>
      <c r="C3339" s="10">
        <v>74</v>
      </c>
      <c r="D3339" s="10" t="s">
        <v>143</v>
      </c>
      <c r="E3339" s="11">
        <v>4562342690074</v>
      </c>
      <c r="F3339" s="10">
        <v>0</v>
      </c>
      <c r="G3339" s="10">
        <v>0</v>
      </c>
      <c r="H3339" s="10" t="s">
        <v>24</v>
      </c>
      <c r="I3339" s="10" t="s">
        <v>19</v>
      </c>
      <c r="J3339" s="10" t="s">
        <v>329</v>
      </c>
      <c r="K3339" s="10">
        <v>19</v>
      </c>
      <c r="L3339" s="10">
        <v>0</v>
      </c>
      <c r="M3339" s="10">
        <v>0</v>
      </c>
      <c r="N3339" s="10">
        <v>0</v>
      </c>
    </row>
    <row r="3340" spans="1:14" x14ac:dyDescent="0.15">
      <c r="A3340" t="str">
        <f t="shared" si="54"/>
        <v>202004_74_4562342690081</v>
      </c>
      <c r="B3340" s="10">
        <v>202004</v>
      </c>
      <c r="C3340" s="10">
        <v>74</v>
      </c>
      <c r="D3340" s="10" t="s">
        <v>143</v>
      </c>
      <c r="E3340" s="11">
        <v>4562342690081</v>
      </c>
      <c r="F3340" s="10">
        <v>0</v>
      </c>
      <c r="G3340" s="10">
        <v>0</v>
      </c>
      <c r="H3340" s="10" t="s">
        <v>25</v>
      </c>
      <c r="I3340" s="10" t="s">
        <v>19</v>
      </c>
      <c r="J3340" s="10" t="s">
        <v>329</v>
      </c>
      <c r="K3340" s="10">
        <v>13</v>
      </c>
      <c r="L3340" s="10">
        <v>0</v>
      </c>
      <c r="M3340" s="10">
        <v>0</v>
      </c>
      <c r="N3340" s="10">
        <v>0</v>
      </c>
    </row>
    <row r="3341" spans="1:14" x14ac:dyDescent="0.15">
      <c r="A3341" t="str">
        <f t="shared" si="54"/>
        <v>202004_238_4562342690029</v>
      </c>
      <c r="B3341" s="10">
        <v>202004</v>
      </c>
      <c r="C3341" s="10">
        <v>238</v>
      </c>
      <c r="D3341" s="10" t="s">
        <v>156</v>
      </c>
      <c r="E3341" s="11">
        <v>4562342690029</v>
      </c>
      <c r="F3341" s="10">
        <v>0</v>
      </c>
      <c r="G3341" s="10">
        <v>0</v>
      </c>
      <c r="H3341" s="10" t="s">
        <v>18</v>
      </c>
      <c r="I3341" s="10" t="s">
        <v>19</v>
      </c>
      <c r="J3341" s="10" t="s">
        <v>329</v>
      </c>
      <c r="K3341" s="10">
        <v>25</v>
      </c>
      <c r="L3341" s="10">
        <v>2</v>
      </c>
      <c r="M3341" s="10">
        <v>0</v>
      </c>
      <c r="N3341" s="10">
        <v>0</v>
      </c>
    </row>
    <row r="3342" spans="1:14" x14ac:dyDescent="0.15">
      <c r="A3342" t="str">
        <f t="shared" si="54"/>
        <v>202004_238_4562342690036</v>
      </c>
      <c r="B3342" s="10">
        <v>202004</v>
      </c>
      <c r="C3342" s="10">
        <v>238</v>
      </c>
      <c r="D3342" s="10" t="s">
        <v>156</v>
      </c>
      <c r="E3342" s="11">
        <v>4562342690036</v>
      </c>
      <c r="F3342" s="10">
        <v>0</v>
      </c>
      <c r="G3342" s="10">
        <v>0</v>
      </c>
      <c r="H3342" s="10" t="s">
        <v>20</v>
      </c>
      <c r="I3342" s="10" t="s">
        <v>19</v>
      </c>
      <c r="J3342" s="10" t="s">
        <v>329</v>
      </c>
      <c r="K3342" s="10">
        <v>12</v>
      </c>
      <c r="L3342" s="10">
        <v>1</v>
      </c>
      <c r="M3342" s="10">
        <v>0</v>
      </c>
      <c r="N3342" s="10">
        <v>0</v>
      </c>
    </row>
    <row r="3343" spans="1:14" x14ac:dyDescent="0.15">
      <c r="A3343" t="str">
        <f t="shared" si="54"/>
        <v>202004_238_4562342690050</v>
      </c>
      <c r="B3343" s="10">
        <v>202004</v>
      </c>
      <c r="C3343" s="10">
        <v>238</v>
      </c>
      <c r="D3343" s="10" t="s">
        <v>156</v>
      </c>
      <c r="E3343" s="11">
        <v>4562342690050</v>
      </c>
      <c r="F3343" s="10">
        <v>0</v>
      </c>
      <c r="G3343" s="10">
        <v>0</v>
      </c>
      <c r="H3343" s="10" t="s">
        <v>22</v>
      </c>
      <c r="I3343" s="10" t="s">
        <v>19</v>
      </c>
      <c r="J3343" s="10" t="s">
        <v>329</v>
      </c>
      <c r="K3343" s="10">
        <v>11</v>
      </c>
      <c r="L3343" s="10">
        <v>0</v>
      </c>
      <c r="M3343" s="10">
        <v>0</v>
      </c>
      <c r="N3343" s="10">
        <v>0</v>
      </c>
    </row>
    <row r="3344" spans="1:14" x14ac:dyDescent="0.15">
      <c r="A3344" t="str">
        <f t="shared" si="54"/>
        <v>202004_238_4562342690043</v>
      </c>
      <c r="B3344" s="10">
        <v>202004</v>
      </c>
      <c r="C3344" s="10">
        <v>238</v>
      </c>
      <c r="D3344" s="10" t="s">
        <v>156</v>
      </c>
      <c r="E3344" s="11">
        <v>4562342690043</v>
      </c>
      <c r="F3344" s="10">
        <v>0</v>
      </c>
      <c r="G3344" s="10">
        <v>0</v>
      </c>
      <c r="H3344" s="10" t="s">
        <v>21</v>
      </c>
      <c r="I3344" s="10" t="s">
        <v>19</v>
      </c>
      <c r="J3344" s="10" t="s">
        <v>329</v>
      </c>
      <c r="K3344" s="10">
        <v>28</v>
      </c>
      <c r="L3344" s="10">
        <v>0</v>
      </c>
      <c r="M3344" s="10">
        <v>0</v>
      </c>
      <c r="N3344" s="10">
        <v>0</v>
      </c>
    </row>
    <row r="3345" spans="1:14" x14ac:dyDescent="0.15">
      <c r="A3345" t="str">
        <f t="shared" si="54"/>
        <v>202004_238_4562342690067</v>
      </c>
      <c r="B3345" s="10">
        <v>202004</v>
      </c>
      <c r="C3345" s="10">
        <v>238</v>
      </c>
      <c r="D3345" s="10" t="s">
        <v>156</v>
      </c>
      <c r="E3345" s="11">
        <v>4562342690067</v>
      </c>
      <c r="F3345" s="10">
        <v>0</v>
      </c>
      <c r="G3345" s="10">
        <v>0</v>
      </c>
      <c r="H3345" s="10" t="s">
        <v>23</v>
      </c>
      <c r="I3345" s="10" t="s">
        <v>19</v>
      </c>
      <c r="J3345" s="10" t="s">
        <v>329</v>
      </c>
      <c r="K3345" s="10">
        <v>34</v>
      </c>
      <c r="L3345" s="10">
        <v>0</v>
      </c>
      <c r="M3345" s="10">
        <v>0</v>
      </c>
      <c r="N3345" s="10">
        <v>0</v>
      </c>
    </row>
    <row r="3346" spans="1:14" x14ac:dyDescent="0.15">
      <c r="A3346" t="str">
        <f t="shared" si="54"/>
        <v>202004_238_4562342690074</v>
      </c>
      <c r="B3346" s="10">
        <v>202004</v>
      </c>
      <c r="C3346" s="10">
        <v>238</v>
      </c>
      <c r="D3346" s="10" t="s">
        <v>156</v>
      </c>
      <c r="E3346" s="11">
        <v>4562342690074</v>
      </c>
      <c r="F3346" s="10">
        <v>0</v>
      </c>
      <c r="G3346" s="10">
        <v>0</v>
      </c>
      <c r="H3346" s="10" t="s">
        <v>24</v>
      </c>
      <c r="I3346" s="10" t="s">
        <v>19</v>
      </c>
      <c r="J3346" s="10" t="s">
        <v>329</v>
      </c>
      <c r="K3346" s="10">
        <v>32</v>
      </c>
      <c r="L3346" s="10">
        <v>1</v>
      </c>
      <c r="M3346" s="10">
        <v>0</v>
      </c>
      <c r="N3346" s="10">
        <v>0</v>
      </c>
    </row>
    <row r="3347" spans="1:14" x14ac:dyDescent="0.15">
      <c r="A3347" t="str">
        <f t="shared" si="54"/>
        <v>202004_238_4562342690081</v>
      </c>
      <c r="B3347" s="10">
        <v>202004</v>
      </c>
      <c r="C3347" s="10">
        <v>238</v>
      </c>
      <c r="D3347" s="10" t="s">
        <v>156</v>
      </c>
      <c r="E3347" s="11">
        <v>4562342690081</v>
      </c>
      <c r="F3347" s="10">
        <v>0</v>
      </c>
      <c r="G3347" s="10">
        <v>0</v>
      </c>
      <c r="H3347" s="10" t="s">
        <v>25</v>
      </c>
      <c r="I3347" s="10" t="s">
        <v>19</v>
      </c>
      <c r="J3347" s="10" t="s">
        <v>329</v>
      </c>
      <c r="K3347" s="10">
        <v>11</v>
      </c>
      <c r="L3347" s="10">
        <v>0</v>
      </c>
      <c r="M3347" s="10">
        <v>0</v>
      </c>
      <c r="N3347" s="10">
        <v>0</v>
      </c>
    </row>
    <row r="3348" spans="1:14" x14ac:dyDescent="0.15">
      <c r="A3348" t="str">
        <f t="shared" si="54"/>
        <v>202004_298_4562342690029</v>
      </c>
      <c r="B3348" s="10">
        <v>202004</v>
      </c>
      <c r="C3348" s="10">
        <v>298</v>
      </c>
      <c r="D3348" s="10" t="s">
        <v>160</v>
      </c>
      <c r="E3348" s="11">
        <v>4562342690029</v>
      </c>
      <c r="F3348" s="10">
        <v>0</v>
      </c>
      <c r="G3348" s="10">
        <v>0</v>
      </c>
      <c r="H3348" s="10" t="s">
        <v>18</v>
      </c>
      <c r="I3348" s="10" t="s">
        <v>19</v>
      </c>
      <c r="J3348" s="10" t="s">
        <v>329</v>
      </c>
      <c r="K3348" s="10">
        <v>13</v>
      </c>
      <c r="L3348" s="10">
        <v>0</v>
      </c>
      <c r="M3348" s="10">
        <v>0</v>
      </c>
      <c r="N3348" s="10">
        <v>0</v>
      </c>
    </row>
    <row r="3349" spans="1:14" x14ac:dyDescent="0.15">
      <c r="A3349" t="str">
        <f t="shared" si="54"/>
        <v>202004_298_4562342690036</v>
      </c>
      <c r="B3349" s="10">
        <v>202004</v>
      </c>
      <c r="C3349" s="10">
        <v>298</v>
      </c>
      <c r="D3349" s="10" t="s">
        <v>160</v>
      </c>
      <c r="E3349" s="11">
        <v>4562342690036</v>
      </c>
      <c r="F3349" s="10">
        <v>0</v>
      </c>
      <c r="G3349" s="10">
        <v>0</v>
      </c>
      <c r="H3349" s="10" t="s">
        <v>20</v>
      </c>
      <c r="I3349" s="10" t="s">
        <v>19</v>
      </c>
      <c r="J3349" s="10" t="s">
        <v>329</v>
      </c>
      <c r="K3349" s="10">
        <v>8</v>
      </c>
      <c r="L3349" s="10">
        <v>0</v>
      </c>
      <c r="M3349" s="10">
        <v>0</v>
      </c>
      <c r="N3349" s="10">
        <v>0</v>
      </c>
    </row>
    <row r="3350" spans="1:14" x14ac:dyDescent="0.15">
      <c r="A3350" t="str">
        <f t="shared" si="54"/>
        <v>202004_298_4562342690050</v>
      </c>
      <c r="B3350" s="10">
        <v>202004</v>
      </c>
      <c r="C3350" s="10">
        <v>298</v>
      </c>
      <c r="D3350" s="10" t="s">
        <v>160</v>
      </c>
      <c r="E3350" s="11">
        <v>4562342690050</v>
      </c>
      <c r="F3350" s="10">
        <v>0</v>
      </c>
      <c r="G3350" s="10">
        <v>0</v>
      </c>
      <c r="H3350" s="10" t="s">
        <v>22</v>
      </c>
      <c r="I3350" s="10" t="s">
        <v>19</v>
      </c>
      <c r="J3350" s="10" t="s">
        <v>329</v>
      </c>
      <c r="K3350" s="10">
        <v>5</v>
      </c>
      <c r="L3350" s="10">
        <v>0</v>
      </c>
      <c r="M3350" s="10">
        <v>0</v>
      </c>
      <c r="N3350" s="10">
        <v>0</v>
      </c>
    </row>
    <row r="3351" spans="1:14" x14ac:dyDescent="0.15">
      <c r="A3351" t="str">
        <f t="shared" si="54"/>
        <v>202004_298_4562342690043</v>
      </c>
      <c r="B3351" s="10">
        <v>202004</v>
      </c>
      <c r="C3351" s="10">
        <v>298</v>
      </c>
      <c r="D3351" s="10" t="s">
        <v>160</v>
      </c>
      <c r="E3351" s="11">
        <v>4562342690043</v>
      </c>
      <c r="F3351" s="10">
        <v>0</v>
      </c>
      <c r="G3351" s="10">
        <v>0</v>
      </c>
      <c r="H3351" s="10" t="s">
        <v>21</v>
      </c>
      <c r="I3351" s="10" t="s">
        <v>19</v>
      </c>
      <c r="J3351" s="10" t="s">
        <v>329</v>
      </c>
      <c r="K3351" s="10">
        <v>14</v>
      </c>
      <c r="L3351" s="10">
        <v>0</v>
      </c>
      <c r="M3351" s="10">
        <v>0</v>
      </c>
      <c r="N3351" s="10">
        <v>0</v>
      </c>
    </row>
    <row r="3352" spans="1:14" x14ac:dyDescent="0.15">
      <c r="A3352" t="str">
        <f t="shared" si="54"/>
        <v>202004_298_4562342690067</v>
      </c>
      <c r="B3352" s="10">
        <v>202004</v>
      </c>
      <c r="C3352" s="10">
        <v>298</v>
      </c>
      <c r="D3352" s="10" t="s">
        <v>160</v>
      </c>
      <c r="E3352" s="11">
        <v>4562342690067</v>
      </c>
      <c r="F3352" s="10">
        <v>0</v>
      </c>
      <c r="G3352" s="10">
        <v>0</v>
      </c>
      <c r="H3352" s="10" t="s">
        <v>23</v>
      </c>
      <c r="I3352" s="10" t="s">
        <v>19</v>
      </c>
      <c r="J3352" s="10" t="s">
        <v>329</v>
      </c>
      <c r="K3352" s="10">
        <v>32</v>
      </c>
      <c r="L3352" s="10">
        <v>0</v>
      </c>
      <c r="M3352" s="10">
        <v>0</v>
      </c>
      <c r="N3352" s="10">
        <v>0</v>
      </c>
    </row>
    <row r="3353" spans="1:14" x14ac:dyDescent="0.15">
      <c r="A3353" t="str">
        <f t="shared" ref="A3353:A3416" si="55">B3353&amp;"_"&amp;C3353&amp;"_"&amp;E3353</f>
        <v>202004_298_4562342690074</v>
      </c>
      <c r="B3353" s="10">
        <v>202004</v>
      </c>
      <c r="C3353" s="10">
        <v>298</v>
      </c>
      <c r="D3353" s="10" t="s">
        <v>160</v>
      </c>
      <c r="E3353" s="11">
        <v>4562342690074</v>
      </c>
      <c r="F3353" s="10">
        <v>0</v>
      </c>
      <c r="G3353" s="10">
        <v>0</v>
      </c>
      <c r="H3353" s="10" t="s">
        <v>24</v>
      </c>
      <c r="I3353" s="10" t="s">
        <v>19</v>
      </c>
      <c r="J3353" s="10" t="s">
        <v>329</v>
      </c>
      <c r="K3353" s="10">
        <v>10</v>
      </c>
      <c r="L3353" s="10">
        <v>0</v>
      </c>
      <c r="M3353" s="10">
        <v>0</v>
      </c>
      <c r="N3353" s="10">
        <v>0</v>
      </c>
    </row>
    <row r="3354" spans="1:14" x14ac:dyDescent="0.15">
      <c r="A3354" t="str">
        <f t="shared" si="55"/>
        <v>202004_298_4562342690081</v>
      </c>
      <c r="B3354" s="10">
        <v>202004</v>
      </c>
      <c r="C3354" s="10">
        <v>298</v>
      </c>
      <c r="D3354" s="10" t="s">
        <v>160</v>
      </c>
      <c r="E3354" s="11">
        <v>4562342690081</v>
      </c>
      <c r="F3354" s="10">
        <v>0</v>
      </c>
      <c r="G3354" s="10">
        <v>0</v>
      </c>
      <c r="H3354" s="10" t="s">
        <v>25</v>
      </c>
      <c r="I3354" s="10" t="s">
        <v>19</v>
      </c>
      <c r="J3354" s="10" t="s">
        <v>329</v>
      </c>
      <c r="K3354" s="10">
        <v>8</v>
      </c>
      <c r="L3354" s="10">
        <v>0</v>
      </c>
      <c r="M3354" s="10">
        <v>0</v>
      </c>
      <c r="N3354" s="10">
        <v>0</v>
      </c>
    </row>
    <row r="3355" spans="1:14" x14ac:dyDescent="0.15">
      <c r="A3355" t="str">
        <f t="shared" si="55"/>
        <v>202004_390_4562342690029</v>
      </c>
      <c r="B3355" s="10">
        <v>202004</v>
      </c>
      <c r="C3355" s="10">
        <v>390</v>
      </c>
      <c r="D3355" s="10" t="s">
        <v>173</v>
      </c>
      <c r="E3355" s="11">
        <v>4562342690029</v>
      </c>
      <c r="F3355" s="10">
        <v>0</v>
      </c>
      <c r="G3355" s="10">
        <v>0</v>
      </c>
      <c r="H3355" s="10" t="s">
        <v>18</v>
      </c>
      <c r="I3355" s="10" t="s">
        <v>19</v>
      </c>
      <c r="J3355" s="10" t="s">
        <v>329</v>
      </c>
      <c r="K3355" s="10">
        <v>2</v>
      </c>
      <c r="L3355" s="10">
        <v>1</v>
      </c>
      <c r="M3355" s="10">
        <v>0</v>
      </c>
      <c r="N3355" s="10">
        <v>0</v>
      </c>
    </row>
    <row r="3356" spans="1:14" x14ac:dyDescent="0.15">
      <c r="A3356" t="str">
        <f t="shared" si="55"/>
        <v>202004_390_4562342690036</v>
      </c>
      <c r="B3356" s="10">
        <v>202004</v>
      </c>
      <c r="C3356" s="10">
        <v>390</v>
      </c>
      <c r="D3356" s="10" t="s">
        <v>173</v>
      </c>
      <c r="E3356" s="11">
        <v>4562342690036</v>
      </c>
      <c r="F3356" s="10">
        <v>0</v>
      </c>
      <c r="G3356" s="10">
        <v>0</v>
      </c>
      <c r="H3356" s="10" t="s">
        <v>20</v>
      </c>
      <c r="I3356" s="10" t="s">
        <v>19</v>
      </c>
      <c r="J3356" s="10" t="s">
        <v>329</v>
      </c>
      <c r="K3356" s="10">
        <v>5</v>
      </c>
      <c r="L3356" s="10">
        <v>0</v>
      </c>
      <c r="M3356" s="10">
        <v>0</v>
      </c>
      <c r="N3356" s="10">
        <v>0</v>
      </c>
    </row>
    <row r="3357" spans="1:14" x14ac:dyDescent="0.15">
      <c r="A3357" t="str">
        <f t="shared" si="55"/>
        <v>202004_390_4562342690050</v>
      </c>
      <c r="B3357" s="10">
        <v>202004</v>
      </c>
      <c r="C3357" s="10">
        <v>390</v>
      </c>
      <c r="D3357" s="10" t="s">
        <v>173</v>
      </c>
      <c r="E3357" s="11">
        <v>4562342690050</v>
      </c>
      <c r="F3357" s="10">
        <v>0</v>
      </c>
      <c r="G3357" s="10">
        <v>0</v>
      </c>
      <c r="H3357" s="10" t="s">
        <v>22</v>
      </c>
      <c r="I3357" s="10" t="s">
        <v>19</v>
      </c>
      <c r="J3357" s="10" t="s">
        <v>329</v>
      </c>
      <c r="K3357" s="10">
        <v>3</v>
      </c>
      <c r="L3357" s="10">
        <v>0</v>
      </c>
      <c r="M3357" s="10">
        <v>0</v>
      </c>
      <c r="N3357" s="10">
        <v>0</v>
      </c>
    </row>
    <row r="3358" spans="1:14" x14ac:dyDescent="0.15">
      <c r="A3358" t="str">
        <f t="shared" si="55"/>
        <v>202004_390_4562342690043</v>
      </c>
      <c r="B3358" s="10">
        <v>202004</v>
      </c>
      <c r="C3358" s="10">
        <v>390</v>
      </c>
      <c r="D3358" s="10" t="s">
        <v>173</v>
      </c>
      <c r="E3358" s="11">
        <v>4562342690043</v>
      </c>
      <c r="F3358" s="10">
        <v>0</v>
      </c>
      <c r="G3358" s="10">
        <v>0</v>
      </c>
      <c r="H3358" s="10" t="s">
        <v>21</v>
      </c>
      <c r="I3358" s="10" t="s">
        <v>19</v>
      </c>
      <c r="J3358" s="10" t="s">
        <v>329</v>
      </c>
      <c r="K3358" s="10">
        <v>5</v>
      </c>
      <c r="L3358" s="10">
        <v>1</v>
      </c>
      <c r="M3358" s="10">
        <v>0</v>
      </c>
      <c r="N3358" s="10">
        <v>0</v>
      </c>
    </row>
    <row r="3359" spans="1:14" x14ac:dyDescent="0.15">
      <c r="A3359" t="str">
        <f t="shared" si="55"/>
        <v>202004_390_4562342690067</v>
      </c>
      <c r="B3359" s="10">
        <v>202004</v>
      </c>
      <c r="C3359" s="10">
        <v>390</v>
      </c>
      <c r="D3359" s="10" t="s">
        <v>173</v>
      </c>
      <c r="E3359" s="11">
        <v>4562342690067</v>
      </c>
      <c r="F3359" s="10">
        <v>0</v>
      </c>
      <c r="G3359" s="10">
        <v>0</v>
      </c>
      <c r="H3359" s="10" t="s">
        <v>23</v>
      </c>
      <c r="I3359" s="10" t="s">
        <v>19</v>
      </c>
      <c r="J3359" s="10" t="s">
        <v>329</v>
      </c>
      <c r="K3359" s="10">
        <v>24</v>
      </c>
      <c r="L3359" s="10">
        <v>0</v>
      </c>
      <c r="M3359" s="10">
        <v>0</v>
      </c>
      <c r="N3359" s="10">
        <v>0</v>
      </c>
    </row>
    <row r="3360" spans="1:14" x14ac:dyDescent="0.15">
      <c r="A3360" t="str">
        <f t="shared" si="55"/>
        <v>202004_390_4562342690074</v>
      </c>
      <c r="B3360" s="10">
        <v>202004</v>
      </c>
      <c r="C3360" s="10">
        <v>390</v>
      </c>
      <c r="D3360" s="10" t="s">
        <v>173</v>
      </c>
      <c r="E3360" s="11">
        <v>4562342690074</v>
      </c>
      <c r="F3360" s="10">
        <v>0</v>
      </c>
      <c r="G3360" s="10">
        <v>0</v>
      </c>
      <c r="H3360" s="10" t="s">
        <v>24</v>
      </c>
      <c r="I3360" s="10" t="s">
        <v>19</v>
      </c>
      <c r="J3360" s="10" t="s">
        <v>329</v>
      </c>
      <c r="K3360" s="10">
        <v>8</v>
      </c>
      <c r="L3360" s="10">
        <v>1</v>
      </c>
      <c r="M3360" s="10">
        <v>0</v>
      </c>
      <c r="N3360" s="10">
        <v>0</v>
      </c>
    </row>
    <row r="3361" spans="1:14" x14ac:dyDescent="0.15">
      <c r="A3361" t="str">
        <f t="shared" si="55"/>
        <v>202004_390_4562342690081</v>
      </c>
      <c r="B3361" s="10">
        <v>202004</v>
      </c>
      <c r="C3361" s="10">
        <v>390</v>
      </c>
      <c r="D3361" s="10" t="s">
        <v>173</v>
      </c>
      <c r="E3361" s="11">
        <v>4562342690081</v>
      </c>
      <c r="F3361" s="10">
        <v>0</v>
      </c>
      <c r="G3361" s="10">
        <v>0</v>
      </c>
      <c r="H3361" s="10" t="s">
        <v>25</v>
      </c>
      <c r="I3361" s="10" t="s">
        <v>19</v>
      </c>
      <c r="J3361" s="10" t="s">
        <v>329</v>
      </c>
      <c r="K3361" s="10">
        <v>4</v>
      </c>
      <c r="L3361" s="10">
        <v>0</v>
      </c>
      <c r="M3361" s="10">
        <v>0</v>
      </c>
      <c r="N3361" s="10">
        <v>0</v>
      </c>
    </row>
    <row r="3362" spans="1:14" x14ac:dyDescent="0.15">
      <c r="A3362" t="str">
        <f t="shared" si="55"/>
        <v>202004_440_4562342690029</v>
      </c>
      <c r="B3362" s="10">
        <v>202004</v>
      </c>
      <c r="C3362" s="10">
        <v>440</v>
      </c>
      <c r="D3362" s="10" t="s">
        <v>175</v>
      </c>
      <c r="E3362" s="11">
        <v>4562342690029</v>
      </c>
      <c r="F3362" s="10">
        <v>0</v>
      </c>
      <c r="G3362" s="10">
        <v>0</v>
      </c>
      <c r="H3362" s="10" t="s">
        <v>18</v>
      </c>
      <c r="I3362" s="10" t="s">
        <v>19</v>
      </c>
      <c r="J3362" s="10" t="s">
        <v>329</v>
      </c>
      <c r="K3362" s="10">
        <v>8</v>
      </c>
      <c r="L3362" s="10">
        <v>1</v>
      </c>
      <c r="M3362" s="10">
        <v>0</v>
      </c>
      <c r="N3362" s="10">
        <v>0</v>
      </c>
    </row>
    <row r="3363" spans="1:14" x14ac:dyDescent="0.15">
      <c r="A3363" t="str">
        <f t="shared" si="55"/>
        <v>202004_440_4562342690036</v>
      </c>
      <c r="B3363" s="10">
        <v>202004</v>
      </c>
      <c r="C3363" s="10">
        <v>440</v>
      </c>
      <c r="D3363" s="10" t="s">
        <v>175</v>
      </c>
      <c r="E3363" s="11">
        <v>4562342690036</v>
      </c>
      <c r="F3363" s="10">
        <v>0</v>
      </c>
      <c r="G3363" s="10">
        <v>0</v>
      </c>
      <c r="H3363" s="10" t="s">
        <v>20</v>
      </c>
      <c r="I3363" s="10" t="s">
        <v>19</v>
      </c>
      <c r="J3363" s="10" t="s">
        <v>329</v>
      </c>
      <c r="K3363" s="10">
        <v>7</v>
      </c>
      <c r="L3363" s="10">
        <v>1</v>
      </c>
      <c r="M3363" s="10">
        <v>0</v>
      </c>
      <c r="N3363" s="10">
        <v>0</v>
      </c>
    </row>
    <row r="3364" spans="1:14" x14ac:dyDescent="0.15">
      <c r="A3364" t="str">
        <f t="shared" si="55"/>
        <v>202004_440_4562342690050</v>
      </c>
      <c r="B3364" s="10">
        <v>202004</v>
      </c>
      <c r="C3364" s="10">
        <v>440</v>
      </c>
      <c r="D3364" s="10" t="s">
        <v>175</v>
      </c>
      <c r="E3364" s="11">
        <v>4562342690050</v>
      </c>
      <c r="F3364" s="10">
        <v>0</v>
      </c>
      <c r="G3364" s="10">
        <v>0</v>
      </c>
      <c r="H3364" s="10" t="s">
        <v>22</v>
      </c>
      <c r="I3364" s="10" t="s">
        <v>19</v>
      </c>
      <c r="J3364" s="10" t="s">
        <v>329</v>
      </c>
      <c r="K3364" s="10">
        <v>17</v>
      </c>
      <c r="L3364" s="10">
        <v>0</v>
      </c>
      <c r="M3364" s="10">
        <v>0</v>
      </c>
      <c r="N3364" s="10">
        <v>0</v>
      </c>
    </row>
    <row r="3365" spans="1:14" x14ac:dyDescent="0.15">
      <c r="A3365" t="str">
        <f t="shared" si="55"/>
        <v>202004_440_4562342690043</v>
      </c>
      <c r="B3365" s="10">
        <v>202004</v>
      </c>
      <c r="C3365" s="10">
        <v>440</v>
      </c>
      <c r="D3365" s="10" t="s">
        <v>175</v>
      </c>
      <c r="E3365" s="11">
        <v>4562342690043</v>
      </c>
      <c r="F3365" s="10">
        <v>0</v>
      </c>
      <c r="G3365" s="10">
        <v>0</v>
      </c>
      <c r="H3365" s="10" t="s">
        <v>21</v>
      </c>
      <c r="I3365" s="10" t="s">
        <v>19</v>
      </c>
      <c r="J3365" s="10" t="s">
        <v>329</v>
      </c>
      <c r="K3365" s="10">
        <v>23</v>
      </c>
      <c r="L3365" s="10">
        <v>1</v>
      </c>
      <c r="M3365" s="10">
        <v>0</v>
      </c>
      <c r="N3365" s="10">
        <v>0</v>
      </c>
    </row>
    <row r="3366" spans="1:14" x14ac:dyDescent="0.15">
      <c r="A3366" t="str">
        <f t="shared" si="55"/>
        <v>202004_440_4562342690067</v>
      </c>
      <c r="B3366" s="10">
        <v>202004</v>
      </c>
      <c r="C3366" s="10">
        <v>440</v>
      </c>
      <c r="D3366" s="10" t="s">
        <v>175</v>
      </c>
      <c r="E3366" s="11">
        <v>4562342690067</v>
      </c>
      <c r="F3366" s="10">
        <v>0</v>
      </c>
      <c r="G3366" s="10">
        <v>0</v>
      </c>
      <c r="H3366" s="10" t="s">
        <v>23</v>
      </c>
      <c r="I3366" s="10" t="s">
        <v>19</v>
      </c>
      <c r="J3366" s="10" t="s">
        <v>329</v>
      </c>
      <c r="K3366" s="10">
        <v>49</v>
      </c>
      <c r="L3366" s="10">
        <v>0</v>
      </c>
      <c r="M3366" s="10">
        <v>0</v>
      </c>
      <c r="N3366" s="10">
        <v>0</v>
      </c>
    </row>
    <row r="3367" spans="1:14" x14ac:dyDescent="0.15">
      <c r="A3367" t="str">
        <f t="shared" si="55"/>
        <v>202004_440_4562342690074</v>
      </c>
      <c r="B3367" s="10">
        <v>202004</v>
      </c>
      <c r="C3367" s="10">
        <v>440</v>
      </c>
      <c r="D3367" s="10" t="s">
        <v>175</v>
      </c>
      <c r="E3367" s="11">
        <v>4562342690074</v>
      </c>
      <c r="F3367" s="10">
        <v>0</v>
      </c>
      <c r="G3367" s="10">
        <v>0</v>
      </c>
      <c r="H3367" s="10" t="s">
        <v>24</v>
      </c>
      <c r="I3367" s="10" t="s">
        <v>19</v>
      </c>
      <c r="J3367" s="10" t="s">
        <v>329</v>
      </c>
      <c r="K3367" s="10">
        <v>13</v>
      </c>
      <c r="L3367" s="10">
        <v>5</v>
      </c>
      <c r="M3367" s="10">
        <v>0</v>
      </c>
      <c r="N3367" s="10">
        <v>0</v>
      </c>
    </row>
    <row r="3368" spans="1:14" x14ac:dyDescent="0.15">
      <c r="A3368" t="str">
        <f t="shared" si="55"/>
        <v>202004_440_4562342690081</v>
      </c>
      <c r="B3368" s="10">
        <v>202004</v>
      </c>
      <c r="C3368" s="10">
        <v>440</v>
      </c>
      <c r="D3368" s="10" t="s">
        <v>175</v>
      </c>
      <c r="E3368" s="11">
        <v>4562342690081</v>
      </c>
      <c r="F3368" s="10">
        <v>0</v>
      </c>
      <c r="G3368" s="10">
        <v>0</v>
      </c>
      <c r="H3368" s="10" t="s">
        <v>25</v>
      </c>
      <c r="I3368" s="10" t="s">
        <v>19</v>
      </c>
      <c r="J3368" s="10" t="s">
        <v>329</v>
      </c>
      <c r="K3368" s="10">
        <v>7</v>
      </c>
      <c r="L3368" s="10">
        <v>1</v>
      </c>
      <c r="M3368" s="10">
        <v>0</v>
      </c>
      <c r="N3368" s="10">
        <v>0</v>
      </c>
    </row>
    <row r="3369" spans="1:14" x14ac:dyDescent="0.15">
      <c r="A3369" t="str">
        <f t="shared" si="55"/>
        <v>202004_329_4562342690029</v>
      </c>
      <c r="B3369" s="10">
        <v>202004</v>
      </c>
      <c r="C3369" s="10">
        <v>329</v>
      </c>
      <c r="D3369" s="10" t="s">
        <v>163</v>
      </c>
      <c r="E3369" s="11">
        <v>4562342690029</v>
      </c>
      <c r="F3369" s="10">
        <v>0</v>
      </c>
      <c r="G3369" s="10">
        <v>0</v>
      </c>
      <c r="H3369" s="10" t="s">
        <v>18</v>
      </c>
      <c r="I3369" s="10" t="s">
        <v>19</v>
      </c>
      <c r="J3369" s="10" t="s">
        <v>329</v>
      </c>
      <c r="K3369" s="10">
        <v>3</v>
      </c>
      <c r="L3369" s="10">
        <v>0</v>
      </c>
      <c r="M3369" s="10">
        <v>0</v>
      </c>
      <c r="N3369" s="10">
        <v>0</v>
      </c>
    </row>
    <row r="3370" spans="1:14" x14ac:dyDescent="0.15">
      <c r="A3370" t="str">
        <f t="shared" si="55"/>
        <v>202004_329_4562342690036</v>
      </c>
      <c r="B3370" s="10">
        <v>202004</v>
      </c>
      <c r="C3370" s="10">
        <v>329</v>
      </c>
      <c r="D3370" s="10" t="s">
        <v>163</v>
      </c>
      <c r="E3370" s="11">
        <v>4562342690036</v>
      </c>
      <c r="F3370" s="10">
        <v>0</v>
      </c>
      <c r="G3370" s="10">
        <v>0</v>
      </c>
      <c r="H3370" s="10" t="s">
        <v>20</v>
      </c>
      <c r="I3370" s="10" t="s">
        <v>19</v>
      </c>
      <c r="J3370" s="10" t="s">
        <v>329</v>
      </c>
      <c r="K3370" s="10">
        <v>8</v>
      </c>
      <c r="L3370" s="10">
        <v>0</v>
      </c>
      <c r="M3370" s="10">
        <v>0</v>
      </c>
      <c r="N3370" s="10">
        <v>0</v>
      </c>
    </row>
    <row r="3371" spans="1:14" x14ac:dyDescent="0.15">
      <c r="A3371" t="str">
        <f t="shared" si="55"/>
        <v>202004_329_4562342690050</v>
      </c>
      <c r="B3371" s="10">
        <v>202004</v>
      </c>
      <c r="C3371" s="10">
        <v>329</v>
      </c>
      <c r="D3371" s="10" t="s">
        <v>163</v>
      </c>
      <c r="E3371" s="11">
        <v>4562342690050</v>
      </c>
      <c r="F3371" s="10">
        <v>0</v>
      </c>
      <c r="G3371" s="10">
        <v>0</v>
      </c>
      <c r="H3371" s="10" t="s">
        <v>22</v>
      </c>
      <c r="I3371" s="10" t="s">
        <v>19</v>
      </c>
      <c r="J3371" s="10" t="s">
        <v>329</v>
      </c>
      <c r="K3371" s="10">
        <v>7</v>
      </c>
      <c r="L3371" s="10">
        <v>0</v>
      </c>
      <c r="M3371" s="10">
        <v>0</v>
      </c>
      <c r="N3371" s="10">
        <v>0</v>
      </c>
    </row>
    <row r="3372" spans="1:14" x14ac:dyDescent="0.15">
      <c r="A3372" t="str">
        <f t="shared" si="55"/>
        <v>202004_329_4562342690043</v>
      </c>
      <c r="B3372" s="10">
        <v>202004</v>
      </c>
      <c r="C3372" s="10">
        <v>329</v>
      </c>
      <c r="D3372" s="10" t="s">
        <v>163</v>
      </c>
      <c r="E3372" s="11">
        <v>4562342690043</v>
      </c>
      <c r="F3372" s="10">
        <v>0</v>
      </c>
      <c r="G3372" s="10">
        <v>0</v>
      </c>
      <c r="H3372" s="10" t="s">
        <v>21</v>
      </c>
      <c r="I3372" s="10" t="s">
        <v>19</v>
      </c>
      <c r="J3372" s="10" t="s">
        <v>329</v>
      </c>
      <c r="K3372" s="10">
        <v>15</v>
      </c>
      <c r="L3372" s="10">
        <v>3</v>
      </c>
      <c r="M3372" s="10">
        <v>0</v>
      </c>
      <c r="N3372" s="10">
        <v>0</v>
      </c>
    </row>
    <row r="3373" spans="1:14" x14ac:dyDescent="0.15">
      <c r="A3373" t="str">
        <f t="shared" si="55"/>
        <v>202004_329_4562342690067</v>
      </c>
      <c r="B3373" s="10">
        <v>202004</v>
      </c>
      <c r="C3373" s="10">
        <v>329</v>
      </c>
      <c r="D3373" s="10" t="s">
        <v>163</v>
      </c>
      <c r="E3373" s="11">
        <v>4562342690067</v>
      </c>
      <c r="F3373" s="10">
        <v>0</v>
      </c>
      <c r="G3373" s="10">
        <v>0</v>
      </c>
      <c r="H3373" s="10" t="s">
        <v>23</v>
      </c>
      <c r="I3373" s="10" t="s">
        <v>19</v>
      </c>
      <c r="J3373" s="10" t="s">
        <v>329</v>
      </c>
      <c r="K3373" s="10">
        <v>19</v>
      </c>
      <c r="L3373" s="10">
        <v>2</v>
      </c>
      <c r="M3373" s="10">
        <v>0</v>
      </c>
      <c r="N3373" s="10">
        <v>0</v>
      </c>
    </row>
    <row r="3374" spans="1:14" x14ac:dyDescent="0.15">
      <c r="A3374" t="str">
        <f t="shared" si="55"/>
        <v>202004_329_4562342690074</v>
      </c>
      <c r="B3374" s="10">
        <v>202004</v>
      </c>
      <c r="C3374" s="10">
        <v>329</v>
      </c>
      <c r="D3374" s="10" t="s">
        <v>163</v>
      </c>
      <c r="E3374" s="11">
        <v>4562342690074</v>
      </c>
      <c r="F3374" s="10">
        <v>0</v>
      </c>
      <c r="G3374" s="10">
        <v>0</v>
      </c>
      <c r="H3374" s="10" t="s">
        <v>24</v>
      </c>
      <c r="I3374" s="10" t="s">
        <v>19</v>
      </c>
      <c r="J3374" s="10" t="s">
        <v>329</v>
      </c>
      <c r="K3374" s="10">
        <v>7</v>
      </c>
      <c r="L3374" s="10">
        <v>0</v>
      </c>
      <c r="M3374" s="10">
        <v>0</v>
      </c>
      <c r="N3374" s="10">
        <v>0</v>
      </c>
    </row>
    <row r="3375" spans="1:14" x14ac:dyDescent="0.15">
      <c r="A3375" t="str">
        <f t="shared" si="55"/>
        <v>202004_329_4562342690081</v>
      </c>
      <c r="B3375" s="10">
        <v>202004</v>
      </c>
      <c r="C3375" s="10">
        <v>329</v>
      </c>
      <c r="D3375" s="10" t="s">
        <v>163</v>
      </c>
      <c r="E3375" s="11">
        <v>4562342690081</v>
      </c>
      <c r="F3375" s="10">
        <v>0</v>
      </c>
      <c r="G3375" s="10">
        <v>0</v>
      </c>
      <c r="H3375" s="10" t="s">
        <v>25</v>
      </c>
      <c r="I3375" s="10" t="s">
        <v>19</v>
      </c>
      <c r="J3375" s="10" t="s">
        <v>329</v>
      </c>
      <c r="K3375" s="10">
        <v>7</v>
      </c>
      <c r="L3375" s="10">
        <v>0</v>
      </c>
      <c r="M3375" s="10">
        <v>0</v>
      </c>
      <c r="N3375" s="10">
        <v>0</v>
      </c>
    </row>
    <row r="3376" spans="1:14" x14ac:dyDescent="0.15">
      <c r="A3376" t="str">
        <f t="shared" si="55"/>
        <v>202004_375_4562342690029</v>
      </c>
      <c r="B3376" s="10">
        <v>202004</v>
      </c>
      <c r="C3376" s="10">
        <v>375</v>
      </c>
      <c r="D3376" s="10" t="s">
        <v>169</v>
      </c>
      <c r="E3376" s="11">
        <v>4562342690029</v>
      </c>
      <c r="F3376" s="10">
        <v>0</v>
      </c>
      <c r="G3376" s="10">
        <v>0</v>
      </c>
      <c r="H3376" s="10" t="s">
        <v>18</v>
      </c>
      <c r="I3376" s="10" t="s">
        <v>19</v>
      </c>
      <c r="J3376" s="10" t="s">
        <v>329</v>
      </c>
      <c r="K3376" s="10">
        <v>15</v>
      </c>
      <c r="L3376" s="10">
        <v>1</v>
      </c>
      <c r="M3376" s="10">
        <v>0</v>
      </c>
      <c r="N3376" s="10">
        <v>0</v>
      </c>
    </row>
    <row r="3377" spans="1:14" x14ac:dyDescent="0.15">
      <c r="A3377" t="str">
        <f t="shared" si="55"/>
        <v>202004_375_4562342690036</v>
      </c>
      <c r="B3377" s="10">
        <v>202004</v>
      </c>
      <c r="C3377" s="10">
        <v>375</v>
      </c>
      <c r="D3377" s="10" t="s">
        <v>169</v>
      </c>
      <c r="E3377" s="11">
        <v>4562342690036</v>
      </c>
      <c r="F3377" s="10">
        <v>0</v>
      </c>
      <c r="G3377" s="10">
        <v>0</v>
      </c>
      <c r="H3377" s="10" t="s">
        <v>20</v>
      </c>
      <c r="I3377" s="10" t="s">
        <v>19</v>
      </c>
      <c r="J3377" s="10" t="s">
        <v>329</v>
      </c>
      <c r="K3377" s="10">
        <v>7</v>
      </c>
      <c r="L3377" s="10">
        <v>0</v>
      </c>
      <c r="M3377" s="10">
        <v>0</v>
      </c>
      <c r="N3377" s="10">
        <v>0</v>
      </c>
    </row>
    <row r="3378" spans="1:14" x14ac:dyDescent="0.15">
      <c r="A3378" t="str">
        <f t="shared" si="55"/>
        <v>202004_375_4562342690050</v>
      </c>
      <c r="B3378" s="10">
        <v>202004</v>
      </c>
      <c r="C3378" s="10">
        <v>375</v>
      </c>
      <c r="D3378" s="10" t="s">
        <v>169</v>
      </c>
      <c r="E3378" s="11">
        <v>4562342690050</v>
      </c>
      <c r="F3378" s="10">
        <v>0</v>
      </c>
      <c r="G3378" s="10">
        <v>0</v>
      </c>
      <c r="H3378" s="10" t="s">
        <v>22</v>
      </c>
      <c r="I3378" s="10" t="s">
        <v>19</v>
      </c>
      <c r="J3378" s="10" t="s">
        <v>329</v>
      </c>
      <c r="K3378" s="10">
        <v>4</v>
      </c>
      <c r="L3378" s="10">
        <v>0</v>
      </c>
      <c r="M3378" s="10">
        <v>0</v>
      </c>
      <c r="N3378" s="10">
        <v>0</v>
      </c>
    </row>
    <row r="3379" spans="1:14" x14ac:dyDescent="0.15">
      <c r="A3379" t="str">
        <f t="shared" si="55"/>
        <v>202004_375_4562342690043</v>
      </c>
      <c r="B3379" s="10">
        <v>202004</v>
      </c>
      <c r="C3379" s="10">
        <v>375</v>
      </c>
      <c r="D3379" s="10" t="s">
        <v>169</v>
      </c>
      <c r="E3379" s="11">
        <v>4562342690043</v>
      </c>
      <c r="F3379" s="10">
        <v>0</v>
      </c>
      <c r="G3379" s="10">
        <v>0</v>
      </c>
      <c r="H3379" s="10" t="s">
        <v>21</v>
      </c>
      <c r="I3379" s="10" t="s">
        <v>19</v>
      </c>
      <c r="J3379" s="10" t="s">
        <v>329</v>
      </c>
      <c r="K3379" s="10">
        <v>22</v>
      </c>
      <c r="L3379" s="10">
        <v>0</v>
      </c>
      <c r="M3379" s="10">
        <v>0</v>
      </c>
      <c r="N3379" s="10">
        <v>0</v>
      </c>
    </row>
    <row r="3380" spans="1:14" x14ac:dyDescent="0.15">
      <c r="A3380" t="str">
        <f t="shared" si="55"/>
        <v>202004_375_4562342690067</v>
      </c>
      <c r="B3380" s="10">
        <v>202004</v>
      </c>
      <c r="C3380" s="10">
        <v>375</v>
      </c>
      <c r="D3380" s="10" t="s">
        <v>169</v>
      </c>
      <c r="E3380" s="11">
        <v>4562342690067</v>
      </c>
      <c r="F3380" s="10">
        <v>0</v>
      </c>
      <c r="G3380" s="10">
        <v>0</v>
      </c>
      <c r="H3380" s="10" t="s">
        <v>23</v>
      </c>
      <c r="I3380" s="10" t="s">
        <v>19</v>
      </c>
      <c r="J3380" s="10" t="s">
        <v>329</v>
      </c>
      <c r="K3380" s="10">
        <v>35</v>
      </c>
      <c r="L3380" s="10">
        <v>0</v>
      </c>
      <c r="M3380" s="10">
        <v>0</v>
      </c>
      <c r="N3380" s="10">
        <v>0</v>
      </c>
    </row>
    <row r="3381" spans="1:14" x14ac:dyDescent="0.15">
      <c r="A3381" t="str">
        <f t="shared" si="55"/>
        <v>202004_375_4562342690074</v>
      </c>
      <c r="B3381" s="10">
        <v>202004</v>
      </c>
      <c r="C3381" s="10">
        <v>375</v>
      </c>
      <c r="D3381" s="10" t="s">
        <v>169</v>
      </c>
      <c r="E3381" s="11">
        <v>4562342690074</v>
      </c>
      <c r="F3381" s="10">
        <v>0</v>
      </c>
      <c r="G3381" s="10">
        <v>0</v>
      </c>
      <c r="H3381" s="10" t="s">
        <v>24</v>
      </c>
      <c r="I3381" s="10" t="s">
        <v>19</v>
      </c>
      <c r="J3381" s="10" t="s">
        <v>329</v>
      </c>
      <c r="K3381" s="10">
        <v>10</v>
      </c>
      <c r="L3381" s="10">
        <v>1</v>
      </c>
      <c r="M3381" s="10">
        <v>0</v>
      </c>
      <c r="N3381" s="10">
        <v>0</v>
      </c>
    </row>
    <row r="3382" spans="1:14" x14ac:dyDescent="0.15">
      <c r="A3382" t="str">
        <f t="shared" si="55"/>
        <v>202004_375_4562342690081</v>
      </c>
      <c r="B3382" s="10">
        <v>202004</v>
      </c>
      <c r="C3382" s="10">
        <v>375</v>
      </c>
      <c r="D3382" s="10" t="s">
        <v>169</v>
      </c>
      <c r="E3382" s="11">
        <v>4562342690081</v>
      </c>
      <c r="F3382" s="10">
        <v>0</v>
      </c>
      <c r="G3382" s="10">
        <v>0</v>
      </c>
      <c r="H3382" s="10" t="s">
        <v>25</v>
      </c>
      <c r="I3382" s="10" t="s">
        <v>19</v>
      </c>
      <c r="J3382" s="10" t="s">
        <v>329</v>
      </c>
      <c r="K3382" s="10">
        <v>10</v>
      </c>
      <c r="L3382" s="10">
        <v>0</v>
      </c>
      <c r="M3382" s="10">
        <v>0</v>
      </c>
      <c r="N3382" s="10">
        <v>0</v>
      </c>
    </row>
    <row r="3383" spans="1:14" x14ac:dyDescent="0.15">
      <c r="A3383" t="str">
        <f t="shared" si="55"/>
        <v>202004_377_4562342690029</v>
      </c>
      <c r="B3383" s="10">
        <v>202004</v>
      </c>
      <c r="C3383" s="10">
        <v>377</v>
      </c>
      <c r="D3383" s="10" t="s">
        <v>170</v>
      </c>
      <c r="E3383" s="11">
        <v>4562342690029</v>
      </c>
      <c r="F3383" s="10">
        <v>0</v>
      </c>
      <c r="G3383" s="10">
        <v>0</v>
      </c>
      <c r="H3383" s="10" t="s">
        <v>18</v>
      </c>
      <c r="I3383" s="10" t="s">
        <v>19</v>
      </c>
      <c r="J3383" s="10" t="s">
        <v>329</v>
      </c>
      <c r="K3383" s="10">
        <v>3</v>
      </c>
      <c r="L3383" s="10">
        <v>1</v>
      </c>
      <c r="M3383" s="10">
        <v>0</v>
      </c>
      <c r="N3383" s="10">
        <v>0</v>
      </c>
    </row>
    <row r="3384" spans="1:14" x14ac:dyDescent="0.15">
      <c r="A3384" t="str">
        <f t="shared" si="55"/>
        <v>202004_377_4562342690036</v>
      </c>
      <c r="B3384" s="10">
        <v>202004</v>
      </c>
      <c r="C3384" s="10">
        <v>377</v>
      </c>
      <c r="D3384" s="10" t="s">
        <v>170</v>
      </c>
      <c r="E3384" s="11">
        <v>4562342690036</v>
      </c>
      <c r="F3384" s="10">
        <v>0</v>
      </c>
      <c r="G3384" s="10">
        <v>0</v>
      </c>
      <c r="H3384" s="10" t="s">
        <v>20</v>
      </c>
      <c r="I3384" s="10" t="s">
        <v>19</v>
      </c>
      <c r="J3384" s="10" t="s">
        <v>329</v>
      </c>
      <c r="K3384" s="10">
        <v>5</v>
      </c>
      <c r="L3384" s="10">
        <v>2</v>
      </c>
      <c r="M3384" s="10">
        <v>0</v>
      </c>
      <c r="N3384" s="10">
        <v>0</v>
      </c>
    </row>
    <row r="3385" spans="1:14" x14ac:dyDescent="0.15">
      <c r="A3385" t="str">
        <f t="shared" si="55"/>
        <v>202004_377_4562342690050</v>
      </c>
      <c r="B3385" s="10">
        <v>202004</v>
      </c>
      <c r="C3385" s="10">
        <v>377</v>
      </c>
      <c r="D3385" s="10" t="s">
        <v>170</v>
      </c>
      <c r="E3385" s="11">
        <v>4562342690050</v>
      </c>
      <c r="F3385" s="10">
        <v>0</v>
      </c>
      <c r="G3385" s="10">
        <v>0</v>
      </c>
      <c r="H3385" s="10" t="s">
        <v>22</v>
      </c>
      <c r="I3385" s="10" t="s">
        <v>19</v>
      </c>
      <c r="J3385" s="10" t="s">
        <v>329</v>
      </c>
      <c r="K3385" s="10">
        <v>11</v>
      </c>
      <c r="L3385" s="10">
        <v>1</v>
      </c>
      <c r="M3385" s="10">
        <v>0</v>
      </c>
      <c r="N3385" s="10">
        <v>0</v>
      </c>
    </row>
    <row r="3386" spans="1:14" x14ac:dyDescent="0.15">
      <c r="A3386" t="str">
        <f t="shared" si="55"/>
        <v>202004_377_4562342690043</v>
      </c>
      <c r="B3386" s="10">
        <v>202004</v>
      </c>
      <c r="C3386" s="10">
        <v>377</v>
      </c>
      <c r="D3386" s="10" t="s">
        <v>170</v>
      </c>
      <c r="E3386" s="11">
        <v>4562342690043</v>
      </c>
      <c r="F3386" s="10">
        <v>0</v>
      </c>
      <c r="G3386" s="10">
        <v>0</v>
      </c>
      <c r="H3386" s="10" t="s">
        <v>21</v>
      </c>
      <c r="I3386" s="10" t="s">
        <v>19</v>
      </c>
      <c r="J3386" s="10" t="s">
        <v>329</v>
      </c>
      <c r="K3386" s="10">
        <v>5</v>
      </c>
      <c r="L3386" s="10">
        <v>1</v>
      </c>
      <c r="M3386" s="10">
        <v>0</v>
      </c>
      <c r="N3386" s="10">
        <v>0</v>
      </c>
    </row>
    <row r="3387" spans="1:14" x14ac:dyDescent="0.15">
      <c r="A3387" t="str">
        <f t="shared" si="55"/>
        <v>202004_377_4562342690067</v>
      </c>
      <c r="B3387" s="10">
        <v>202004</v>
      </c>
      <c r="C3387" s="10">
        <v>377</v>
      </c>
      <c r="D3387" s="10" t="s">
        <v>170</v>
      </c>
      <c r="E3387" s="11">
        <v>4562342690067</v>
      </c>
      <c r="F3387" s="10">
        <v>0</v>
      </c>
      <c r="G3387" s="10">
        <v>0</v>
      </c>
      <c r="H3387" s="10" t="s">
        <v>23</v>
      </c>
      <c r="I3387" s="10" t="s">
        <v>19</v>
      </c>
      <c r="J3387" s="10" t="s">
        <v>329</v>
      </c>
      <c r="K3387" s="10">
        <v>23</v>
      </c>
      <c r="L3387" s="10">
        <v>1</v>
      </c>
      <c r="M3387" s="10">
        <v>0</v>
      </c>
      <c r="N3387" s="10">
        <v>0</v>
      </c>
    </row>
    <row r="3388" spans="1:14" x14ac:dyDescent="0.15">
      <c r="A3388" t="str">
        <f t="shared" si="55"/>
        <v>202004_377_4562342690074</v>
      </c>
      <c r="B3388" s="10">
        <v>202004</v>
      </c>
      <c r="C3388" s="10">
        <v>377</v>
      </c>
      <c r="D3388" s="10" t="s">
        <v>170</v>
      </c>
      <c r="E3388" s="11">
        <v>4562342690074</v>
      </c>
      <c r="F3388" s="10">
        <v>0</v>
      </c>
      <c r="G3388" s="10">
        <v>0</v>
      </c>
      <c r="H3388" s="10" t="s">
        <v>24</v>
      </c>
      <c r="I3388" s="10" t="s">
        <v>19</v>
      </c>
      <c r="J3388" s="10" t="s">
        <v>329</v>
      </c>
      <c r="K3388" s="10">
        <v>10</v>
      </c>
      <c r="L3388" s="10">
        <v>3</v>
      </c>
      <c r="M3388" s="10">
        <v>0</v>
      </c>
      <c r="N3388" s="10">
        <v>0</v>
      </c>
    </row>
    <row r="3389" spans="1:14" x14ac:dyDescent="0.15">
      <c r="A3389" t="str">
        <f t="shared" si="55"/>
        <v>202004_377_4562342690081</v>
      </c>
      <c r="B3389" s="10">
        <v>202004</v>
      </c>
      <c r="C3389" s="10">
        <v>377</v>
      </c>
      <c r="D3389" s="10" t="s">
        <v>170</v>
      </c>
      <c r="E3389" s="11">
        <v>4562342690081</v>
      </c>
      <c r="F3389" s="10">
        <v>0</v>
      </c>
      <c r="G3389" s="10">
        <v>0</v>
      </c>
      <c r="H3389" s="10" t="s">
        <v>25</v>
      </c>
      <c r="I3389" s="10" t="s">
        <v>19</v>
      </c>
      <c r="J3389" s="10" t="s">
        <v>329</v>
      </c>
      <c r="K3389" s="10">
        <v>12</v>
      </c>
      <c r="L3389" s="10">
        <v>0</v>
      </c>
      <c r="M3389" s="10">
        <v>0</v>
      </c>
      <c r="N3389" s="10">
        <v>0</v>
      </c>
    </row>
    <row r="3390" spans="1:14" x14ac:dyDescent="0.15">
      <c r="A3390" t="str">
        <f t="shared" si="55"/>
        <v>202004_40_4562342690029</v>
      </c>
      <c r="B3390" s="10">
        <v>202004</v>
      </c>
      <c r="C3390" s="10">
        <v>40</v>
      </c>
      <c r="D3390" s="10" t="s">
        <v>139</v>
      </c>
      <c r="E3390" s="11">
        <v>4562342690029</v>
      </c>
      <c r="F3390" s="10">
        <v>0</v>
      </c>
      <c r="G3390" s="10">
        <v>0</v>
      </c>
      <c r="H3390" s="10" t="s">
        <v>18</v>
      </c>
      <c r="I3390" s="10" t="s">
        <v>19</v>
      </c>
      <c r="J3390" s="10" t="s">
        <v>329</v>
      </c>
      <c r="K3390" s="10">
        <v>17</v>
      </c>
      <c r="L3390" s="10">
        <v>0</v>
      </c>
      <c r="M3390" s="10">
        <v>0</v>
      </c>
      <c r="N3390" s="10">
        <v>0</v>
      </c>
    </row>
    <row r="3391" spans="1:14" x14ac:dyDescent="0.15">
      <c r="A3391" t="str">
        <f t="shared" si="55"/>
        <v>202004_40_4562342690036</v>
      </c>
      <c r="B3391" s="10">
        <v>202004</v>
      </c>
      <c r="C3391" s="10">
        <v>40</v>
      </c>
      <c r="D3391" s="10" t="s">
        <v>139</v>
      </c>
      <c r="E3391" s="11">
        <v>4562342690036</v>
      </c>
      <c r="F3391" s="10">
        <v>0</v>
      </c>
      <c r="G3391" s="10">
        <v>0</v>
      </c>
      <c r="H3391" s="10" t="s">
        <v>20</v>
      </c>
      <c r="I3391" s="10" t="s">
        <v>19</v>
      </c>
      <c r="J3391" s="10" t="s">
        <v>329</v>
      </c>
      <c r="K3391" s="10">
        <v>3</v>
      </c>
      <c r="L3391" s="10">
        <v>0</v>
      </c>
      <c r="M3391" s="10">
        <v>0</v>
      </c>
      <c r="N3391" s="10">
        <v>0</v>
      </c>
    </row>
    <row r="3392" spans="1:14" x14ac:dyDescent="0.15">
      <c r="A3392" t="str">
        <f t="shared" si="55"/>
        <v>202004_40_4562342690050</v>
      </c>
      <c r="B3392" s="10">
        <v>202004</v>
      </c>
      <c r="C3392" s="10">
        <v>40</v>
      </c>
      <c r="D3392" s="10" t="s">
        <v>139</v>
      </c>
      <c r="E3392" s="11">
        <v>4562342690050</v>
      </c>
      <c r="F3392" s="10">
        <v>0</v>
      </c>
      <c r="G3392" s="10">
        <v>0</v>
      </c>
      <c r="H3392" s="10" t="s">
        <v>22</v>
      </c>
      <c r="I3392" s="10" t="s">
        <v>19</v>
      </c>
      <c r="J3392" s="10" t="s">
        <v>329</v>
      </c>
      <c r="K3392" s="10">
        <v>7</v>
      </c>
      <c r="L3392" s="10">
        <v>1</v>
      </c>
      <c r="M3392" s="10">
        <v>0</v>
      </c>
      <c r="N3392" s="10">
        <v>0</v>
      </c>
    </row>
    <row r="3393" spans="1:14" x14ac:dyDescent="0.15">
      <c r="A3393" t="str">
        <f t="shared" si="55"/>
        <v>202004_40_4562342690043</v>
      </c>
      <c r="B3393" s="10">
        <v>202004</v>
      </c>
      <c r="C3393" s="10">
        <v>40</v>
      </c>
      <c r="D3393" s="10" t="s">
        <v>139</v>
      </c>
      <c r="E3393" s="11">
        <v>4562342690043</v>
      </c>
      <c r="F3393" s="10">
        <v>0</v>
      </c>
      <c r="G3393" s="10">
        <v>0</v>
      </c>
      <c r="H3393" s="10" t="s">
        <v>21</v>
      </c>
      <c r="I3393" s="10" t="s">
        <v>19</v>
      </c>
      <c r="J3393" s="10" t="s">
        <v>329</v>
      </c>
      <c r="K3393" s="10">
        <v>14</v>
      </c>
      <c r="L3393" s="10">
        <v>0</v>
      </c>
      <c r="M3393" s="10">
        <v>0</v>
      </c>
      <c r="N3393" s="10">
        <v>0</v>
      </c>
    </row>
    <row r="3394" spans="1:14" x14ac:dyDescent="0.15">
      <c r="A3394" t="str">
        <f t="shared" si="55"/>
        <v>202004_40_4562342690067</v>
      </c>
      <c r="B3394" s="10">
        <v>202004</v>
      </c>
      <c r="C3394" s="10">
        <v>40</v>
      </c>
      <c r="D3394" s="10" t="s">
        <v>139</v>
      </c>
      <c r="E3394" s="11">
        <v>4562342690067</v>
      </c>
      <c r="F3394" s="10">
        <v>0</v>
      </c>
      <c r="G3394" s="10">
        <v>0</v>
      </c>
      <c r="H3394" s="10" t="s">
        <v>23</v>
      </c>
      <c r="I3394" s="10" t="s">
        <v>19</v>
      </c>
      <c r="J3394" s="10" t="s">
        <v>329</v>
      </c>
      <c r="K3394" s="10">
        <v>28</v>
      </c>
      <c r="L3394" s="10">
        <v>1</v>
      </c>
      <c r="M3394" s="10">
        <v>0</v>
      </c>
      <c r="N3394" s="10">
        <v>0</v>
      </c>
    </row>
    <row r="3395" spans="1:14" x14ac:dyDescent="0.15">
      <c r="A3395" t="str">
        <f t="shared" si="55"/>
        <v>202004_40_4562342690074</v>
      </c>
      <c r="B3395" s="10">
        <v>202004</v>
      </c>
      <c r="C3395" s="10">
        <v>40</v>
      </c>
      <c r="D3395" s="10" t="s">
        <v>139</v>
      </c>
      <c r="E3395" s="11">
        <v>4562342690074</v>
      </c>
      <c r="F3395" s="10">
        <v>0</v>
      </c>
      <c r="G3395" s="10">
        <v>0</v>
      </c>
      <c r="H3395" s="10" t="s">
        <v>24</v>
      </c>
      <c r="I3395" s="10" t="s">
        <v>19</v>
      </c>
      <c r="J3395" s="10" t="s">
        <v>329</v>
      </c>
      <c r="K3395" s="10">
        <v>12</v>
      </c>
      <c r="L3395" s="10">
        <v>0</v>
      </c>
      <c r="M3395" s="10">
        <v>0</v>
      </c>
      <c r="N3395" s="10">
        <v>0</v>
      </c>
    </row>
    <row r="3396" spans="1:14" x14ac:dyDescent="0.15">
      <c r="A3396" t="str">
        <f t="shared" si="55"/>
        <v>202004_40_4562342690081</v>
      </c>
      <c r="B3396" s="10">
        <v>202004</v>
      </c>
      <c r="C3396" s="10">
        <v>40</v>
      </c>
      <c r="D3396" s="10" t="s">
        <v>139</v>
      </c>
      <c r="E3396" s="11">
        <v>4562342690081</v>
      </c>
      <c r="F3396" s="10">
        <v>0</v>
      </c>
      <c r="G3396" s="10">
        <v>0</v>
      </c>
      <c r="H3396" s="10" t="s">
        <v>25</v>
      </c>
      <c r="I3396" s="10" t="s">
        <v>19</v>
      </c>
      <c r="J3396" s="10" t="s">
        <v>329</v>
      </c>
      <c r="K3396" s="10">
        <v>5</v>
      </c>
      <c r="L3396" s="10">
        <v>0</v>
      </c>
      <c r="M3396" s="10">
        <v>0</v>
      </c>
      <c r="N3396" s="10">
        <v>0</v>
      </c>
    </row>
    <row r="3397" spans="1:14" x14ac:dyDescent="0.15">
      <c r="A3397" t="str">
        <f t="shared" si="55"/>
        <v>202004_68_4562342690029</v>
      </c>
      <c r="B3397" s="10">
        <v>202004</v>
      </c>
      <c r="C3397" s="10">
        <v>68</v>
      </c>
      <c r="D3397" s="10" t="s">
        <v>141</v>
      </c>
      <c r="E3397" s="11">
        <v>4562342690029</v>
      </c>
      <c r="F3397" s="10">
        <v>0</v>
      </c>
      <c r="G3397" s="10">
        <v>0</v>
      </c>
      <c r="H3397" s="10" t="s">
        <v>18</v>
      </c>
      <c r="I3397" s="10" t="s">
        <v>19</v>
      </c>
      <c r="J3397" s="10" t="s">
        <v>329</v>
      </c>
      <c r="K3397" s="10">
        <v>22</v>
      </c>
      <c r="L3397" s="10">
        <v>0</v>
      </c>
      <c r="M3397" s="10">
        <v>0</v>
      </c>
      <c r="N3397" s="10">
        <v>0</v>
      </c>
    </row>
    <row r="3398" spans="1:14" x14ac:dyDescent="0.15">
      <c r="A3398" t="str">
        <f t="shared" si="55"/>
        <v>202004_68_4562342690036</v>
      </c>
      <c r="B3398" s="10">
        <v>202004</v>
      </c>
      <c r="C3398" s="10">
        <v>68</v>
      </c>
      <c r="D3398" s="10" t="s">
        <v>141</v>
      </c>
      <c r="E3398" s="11">
        <v>4562342690036</v>
      </c>
      <c r="F3398" s="10">
        <v>0</v>
      </c>
      <c r="G3398" s="10">
        <v>0</v>
      </c>
      <c r="H3398" s="10" t="s">
        <v>20</v>
      </c>
      <c r="I3398" s="10" t="s">
        <v>19</v>
      </c>
      <c r="J3398" s="10" t="s">
        <v>329</v>
      </c>
      <c r="K3398" s="10">
        <v>13</v>
      </c>
      <c r="L3398" s="10">
        <v>0</v>
      </c>
      <c r="M3398" s="10">
        <v>0</v>
      </c>
      <c r="N3398" s="10">
        <v>0</v>
      </c>
    </row>
    <row r="3399" spans="1:14" x14ac:dyDescent="0.15">
      <c r="A3399" t="str">
        <f t="shared" si="55"/>
        <v>202004_68_4562342690050</v>
      </c>
      <c r="B3399" s="10">
        <v>202004</v>
      </c>
      <c r="C3399" s="10">
        <v>68</v>
      </c>
      <c r="D3399" s="10" t="s">
        <v>141</v>
      </c>
      <c r="E3399" s="11">
        <v>4562342690050</v>
      </c>
      <c r="F3399" s="10">
        <v>0</v>
      </c>
      <c r="G3399" s="10">
        <v>0</v>
      </c>
      <c r="H3399" s="10" t="s">
        <v>22</v>
      </c>
      <c r="I3399" s="10" t="s">
        <v>19</v>
      </c>
      <c r="J3399" s="10" t="s">
        <v>329</v>
      </c>
      <c r="K3399" s="10">
        <v>5</v>
      </c>
      <c r="L3399" s="10">
        <v>0</v>
      </c>
      <c r="M3399" s="10">
        <v>0</v>
      </c>
      <c r="N3399" s="10">
        <v>0</v>
      </c>
    </row>
    <row r="3400" spans="1:14" x14ac:dyDescent="0.15">
      <c r="A3400" t="str">
        <f t="shared" si="55"/>
        <v>202004_68_4562342690043</v>
      </c>
      <c r="B3400" s="10">
        <v>202004</v>
      </c>
      <c r="C3400" s="10">
        <v>68</v>
      </c>
      <c r="D3400" s="10" t="s">
        <v>141</v>
      </c>
      <c r="E3400" s="11">
        <v>4562342690043</v>
      </c>
      <c r="F3400" s="10">
        <v>0</v>
      </c>
      <c r="G3400" s="10">
        <v>0</v>
      </c>
      <c r="H3400" s="10" t="s">
        <v>21</v>
      </c>
      <c r="I3400" s="10" t="s">
        <v>19</v>
      </c>
      <c r="J3400" s="10" t="s">
        <v>329</v>
      </c>
      <c r="K3400" s="10">
        <v>22</v>
      </c>
      <c r="L3400" s="10">
        <v>2</v>
      </c>
      <c r="M3400" s="10">
        <v>0</v>
      </c>
      <c r="N3400" s="10">
        <v>0</v>
      </c>
    </row>
    <row r="3401" spans="1:14" x14ac:dyDescent="0.15">
      <c r="A3401" t="str">
        <f t="shared" si="55"/>
        <v>202004_68_4562342690067</v>
      </c>
      <c r="B3401" s="10">
        <v>202004</v>
      </c>
      <c r="C3401" s="10">
        <v>68</v>
      </c>
      <c r="D3401" s="10" t="s">
        <v>141</v>
      </c>
      <c r="E3401" s="11">
        <v>4562342690067</v>
      </c>
      <c r="F3401" s="10">
        <v>0</v>
      </c>
      <c r="G3401" s="10">
        <v>0</v>
      </c>
      <c r="H3401" s="10" t="s">
        <v>23</v>
      </c>
      <c r="I3401" s="10" t="s">
        <v>19</v>
      </c>
      <c r="J3401" s="10" t="s">
        <v>329</v>
      </c>
      <c r="K3401" s="10">
        <v>31</v>
      </c>
      <c r="L3401" s="10">
        <v>3</v>
      </c>
      <c r="M3401" s="10">
        <v>0</v>
      </c>
      <c r="N3401" s="10">
        <v>0</v>
      </c>
    </row>
    <row r="3402" spans="1:14" x14ac:dyDescent="0.15">
      <c r="A3402" t="str">
        <f t="shared" si="55"/>
        <v>202004_68_4562342690074</v>
      </c>
      <c r="B3402" s="10">
        <v>202004</v>
      </c>
      <c r="C3402" s="10">
        <v>68</v>
      </c>
      <c r="D3402" s="10" t="s">
        <v>141</v>
      </c>
      <c r="E3402" s="11">
        <v>4562342690074</v>
      </c>
      <c r="F3402" s="10">
        <v>0</v>
      </c>
      <c r="G3402" s="10">
        <v>0</v>
      </c>
      <c r="H3402" s="10" t="s">
        <v>24</v>
      </c>
      <c r="I3402" s="10" t="s">
        <v>19</v>
      </c>
      <c r="J3402" s="10" t="s">
        <v>329</v>
      </c>
      <c r="K3402" s="10">
        <v>28</v>
      </c>
      <c r="L3402" s="10">
        <v>0</v>
      </c>
      <c r="M3402" s="10">
        <v>0</v>
      </c>
      <c r="N3402" s="10">
        <v>0</v>
      </c>
    </row>
    <row r="3403" spans="1:14" x14ac:dyDescent="0.15">
      <c r="A3403" t="str">
        <f t="shared" si="55"/>
        <v>202004_68_4562342690081</v>
      </c>
      <c r="B3403" s="10">
        <v>202004</v>
      </c>
      <c r="C3403" s="10">
        <v>68</v>
      </c>
      <c r="D3403" s="10" t="s">
        <v>141</v>
      </c>
      <c r="E3403" s="11">
        <v>4562342690081</v>
      </c>
      <c r="F3403" s="10">
        <v>0</v>
      </c>
      <c r="G3403" s="10">
        <v>0</v>
      </c>
      <c r="H3403" s="10" t="s">
        <v>25</v>
      </c>
      <c r="I3403" s="10" t="s">
        <v>19</v>
      </c>
      <c r="J3403" s="10" t="s">
        <v>329</v>
      </c>
      <c r="K3403" s="10">
        <v>10</v>
      </c>
      <c r="L3403" s="10">
        <v>0</v>
      </c>
      <c r="M3403" s="10">
        <v>0</v>
      </c>
      <c r="N3403" s="10">
        <v>0</v>
      </c>
    </row>
    <row r="3404" spans="1:14" x14ac:dyDescent="0.15">
      <c r="A3404" t="str">
        <f t="shared" si="55"/>
        <v>202004_72_4562342690029</v>
      </c>
      <c r="B3404" s="10">
        <v>202004</v>
      </c>
      <c r="C3404" s="10">
        <v>72</v>
      </c>
      <c r="D3404" s="10" t="s">
        <v>142</v>
      </c>
      <c r="E3404" s="11">
        <v>4562342690029</v>
      </c>
      <c r="F3404" s="10">
        <v>0</v>
      </c>
      <c r="G3404" s="10">
        <v>0</v>
      </c>
      <c r="H3404" s="10" t="s">
        <v>18</v>
      </c>
      <c r="I3404" s="10" t="s">
        <v>19</v>
      </c>
      <c r="J3404" s="10" t="s">
        <v>329</v>
      </c>
      <c r="K3404" s="10">
        <v>25</v>
      </c>
      <c r="L3404" s="10">
        <v>1</v>
      </c>
      <c r="M3404" s="10">
        <v>0</v>
      </c>
      <c r="N3404" s="10">
        <v>0</v>
      </c>
    </row>
    <row r="3405" spans="1:14" x14ac:dyDescent="0.15">
      <c r="A3405" t="str">
        <f t="shared" si="55"/>
        <v>202004_72_4562342690036</v>
      </c>
      <c r="B3405" s="10">
        <v>202004</v>
      </c>
      <c r="C3405" s="10">
        <v>72</v>
      </c>
      <c r="D3405" s="10" t="s">
        <v>142</v>
      </c>
      <c r="E3405" s="11">
        <v>4562342690036</v>
      </c>
      <c r="F3405" s="10">
        <v>0</v>
      </c>
      <c r="G3405" s="10">
        <v>0</v>
      </c>
      <c r="H3405" s="10" t="s">
        <v>20</v>
      </c>
      <c r="I3405" s="10" t="s">
        <v>19</v>
      </c>
      <c r="J3405" s="10" t="s">
        <v>329</v>
      </c>
      <c r="K3405" s="10">
        <v>13</v>
      </c>
      <c r="L3405" s="10">
        <v>0</v>
      </c>
      <c r="M3405" s="10">
        <v>0</v>
      </c>
      <c r="N3405" s="10">
        <v>0</v>
      </c>
    </row>
    <row r="3406" spans="1:14" x14ac:dyDescent="0.15">
      <c r="A3406" t="str">
        <f t="shared" si="55"/>
        <v>202004_72_4562342690050</v>
      </c>
      <c r="B3406" s="10">
        <v>202004</v>
      </c>
      <c r="C3406" s="10">
        <v>72</v>
      </c>
      <c r="D3406" s="10" t="s">
        <v>142</v>
      </c>
      <c r="E3406" s="11">
        <v>4562342690050</v>
      </c>
      <c r="F3406" s="10">
        <v>0</v>
      </c>
      <c r="G3406" s="10">
        <v>0</v>
      </c>
      <c r="H3406" s="10" t="s">
        <v>22</v>
      </c>
      <c r="I3406" s="10" t="s">
        <v>19</v>
      </c>
      <c r="J3406" s="10" t="s">
        <v>329</v>
      </c>
      <c r="K3406" s="10">
        <v>18</v>
      </c>
      <c r="L3406" s="10">
        <v>0</v>
      </c>
      <c r="M3406" s="10">
        <v>0</v>
      </c>
      <c r="N3406" s="10">
        <v>0</v>
      </c>
    </row>
    <row r="3407" spans="1:14" x14ac:dyDescent="0.15">
      <c r="A3407" t="str">
        <f t="shared" si="55"/>
        <v>202004_72_4562342690043</v>
      </c>
      <c r="B3407" s="10">
        <v>202004</v>
      </c>
      <c r="C3407" s="10">
        <v>72</v>
      </c>
      <c r="D3407" s="10" t="s">
        <v>142</v>
      </c>
      <c r="E3407" s="11">
        <v>4562342690043</v>
      </c>
      <c r="F3407" s="10">
        <v>0</v>
      </c>
      <c r="G3407" s="10">
        <v>0</v>
      </c>
      <c r="H3407" s="10" t="s">
        <v>21</v>
      </c>
      <c r="I3407" s="10" t="s">
        <v>19</v>
      </c>
      <c r="J3407" s="10" t="s">
        <v>329</v>
      </c>
      <c r="K3407" s="10">
        <v>30</v>
      </c>
      <c r="L3407" s="10">
        <v>0</v>
      </c>
      <c r="M3407" s="10">
        <v>0</v>
      </c>
      <c r="N3407" s="10">
        <v>0</v>
      </c>
    </row>
    <row r="3408" spans="1:14" x14ac:dyDescent="0.15">
      <c r="A3408" t="str">
        <f t="shared" si="55"/>
        <v>202004_72_4562342690067</v>
      </c>
      <c r="B3408" s="10">
        <v>202004</v>
      </c>
      <c r="C3408" s="10">
        <v>72</v>
      </c>
      <c r="D3408" s="10" t="s">
        <v>142</v>
      </c>
      <c r="E3408" s="11">
        <v>4562342690067</v>
      </c>
      <c r="F3408" s="10">
        <v>0</v>
      </c>
      <c r="G3408" s="10">
        <v>0</v>
      </c>
      <c r="H3408" s="10" t="s">
        <v>23</v>
      </c>
      <c r="I3408" s="10" t="s">
        <v>19</v>
      </c>
      <c r="J3408" s="10" t="s">
        <v>329</v>
      </c>
      <c r="K3408" s="10">
        <v>40</v>
      </c>
      <c r="L3408" s="10">
        <v>0</v>
      </c>
      <c r="M3408" s="10">
        <v>0</v>
      </c>
      <c r="N3408" s="10">
        <v>0</v>
      </c>
    </row>
    <row r="3409" spans="1:14" x14ac:dyDescent="0.15">
      <c r="A3409" t="str">
        <f t="shared" si="55"/>
        <v>202004_72_4562342690074</v>
      </c>
      <c r="B3409" s="10">
        <v>202004</v>
      </c>
      <c r="C3409" s="10">
        <v>72</v>
      </c>
      <c r="D3409" s="10" t="s">
        <v>142</v>
      </c>
      <c r="E3409" s="11">
        <v>4562342690074</v>
      </c>
      <c r="F3409" s="10">
        <v>0</v>
      </c>
      <c r="G3409" s="10">
        <v>0</v>
      </c>
      <c r="H3409" s="10" t="s">
        <v>24</v>
      </c>
      <c r="I3409" s="10" t="s">
        <v>19</v>
      </c>
      <c r="J3409" s="10" t="s">
        <v>329</v>
      </c>
      <c r="K3409" s="10">
        <v>36</v>
      </c>
      <c r="L3409" s="10">
        <v>0</v>
      </c>
      <c r="M3409" s="10">
        <v>0</v>
      </c>
      <c r="N3409" s="10">
        <v>0</v>
      </c>
    </row>
    <row r="3410" spans="1:14" x14ac:dyDescent="0.15">
      <c r="A3410" t="str">
        <f t="shared" si="55"/>
        <v>202004_72_4562342690081</v>
      </c>
      <c r="B3410" s="10">
        <v>202004</v>
      </c>
      <c r="C3410" s="10">
        <v>72</v>
      </c>
      <c r="D3410" s="10" t="s">
        <v>142</v>
      </c>
      <c r="E3410" s="11">
        <v>4562342690081</v>
      </c>
      <c r="F3410" s="10">
        <v>0</v>
      </c>
      <c r="G3410" s="10">
        <v>0</v>
      </c>
      <c r="H3410" s="10" t="s">
        <v>25</v>
      </c>
      <c r="I3410" s="10" t="s">
        <v>19</v>
      </c>
      <c r="J3410" s="10" t="s">
        <v>329</v>
      </c>
      <c r="K3410" s="10">
        <v>12</v>
      </c>
      <c r="L3410" s="10">
        <v>0</v>
      </c>
      <c r="M3410" s="10">
        <v>0</v>
      </c>
      <c r="N3410" s="10">
        <v>0</v>
      </c>
    </row>
    <row r="3411" spans="1:14" x14ac:dyDescent="0.15">
      <c r="A3411" t="str">
        <f t="shared" si="55"/>
        <v>202004_456_4562342690029</v>
      </c>
      <c r="B3411" s="10">
        <v>202004</v>
      </c>
      <c r="C3411" s="10">
        <v>456</v>
      </c>
      <c r="D3411" s="10" t="s">
        <v>177</v>
      </c>
      <c r="E3411" s="11">
        <v>4562342690029</v>
      </c>
      <c r="F3411" s="10">
        <v>0</v>
      </c>
      <c r="G3411" s="10">
        <v>0</v>
      </c>
      <c r="H3411" s="10" t="s">
        <v>18</v>
      </c>
      <c r="I3411" s="10" t="s">
        <v>19</v>
      </c>
      <c r="J3411" s="10" t="s">
        <v>329</v>
      </c>
      <c r="K3411" s="10">
        <v>18</v>
      </c>
      <c r="L3411" s="10">
        <v>0</v>
      </c>
      <c r="M3411" s="10">
        <v>0</v>
      </c>
      <c r="N3411" s="10">
        <v>0</v>
      </c>
    </row>
    <row r="3412" spans="1:14" x14ac:dyDescent="0.15">
      <c r="A3412" t="str">
        <f t="shared" si="55"/>
        <v>202004_456_4562342690036</v>
      </c>
      <c r="B3412" s="10">
        <v>202004</v>
      </c>
      <c r="C3412" s="10">
        <v>456</v>
      </c>
      <c r="D3412" s="10" t="s">
        <v>177</v>
      </c>
      <c r="E3412" s="11">
        <v>4562342690036</v>
      </c>
      <c r="F3412" s="10">
        <v>0</v>
      </c>
      <c r="G3412" s="10">
        <v>0</v>
      </c>
      <c r="H3412" s="10" t="s">
        <v>20</v>
      </c>
      <c r="I3412" s="10" t="s">
        <v>19</v>
      </c>
      <c r="J3412" s="10" t="s">
        <v>329</v>
      </c>
      <c r="K3412" s="10">
        <v>7</v>
      </c>
      <c r="L3412" s="10">
        <v>0</v>
      </c>
      <c r="M3412" s="10">
        <v>0</v>
      </c>
      <c r="N3412" s="10">
        <v>0</v>
      </c>
    </row>
    <row r="3413" spans="1:14" x14ac:dyDescent="0.15">
      <c r="A3413" t="str">
        <f t="shared" si="55"/>
        <v>202004_456_4562342690050</v>
      </c>
      <c r="B3413" s="10">
        <v>202004</v>
      </c>
      <c r="C3413" s="10">
        <v>456</v>
      </c>
      <c r="D3413" s="10" t="s">
        <v>177</v>
      </c>
      <c r="E3413" s="11">
        <v>4562342690050</v>
      </c>
      <c r="F3413" s="10">
        <v>0</v>
      </c>
      <c r="G3413" s="10">
        <v>0</v>
      </c>
      <c r="H3413" s="10" t="s">
        <v>22</v>
      </c>
      <c r="I3413" s="10" t="s">
        <v>19</v>
      </c>
      <c r="J3413" s="10" t="s">
        <v>329</v>
      </c>
      <c r="K3413" s="10">
        <v>0</v>
      </c>
      <c r="L3413" s="10">
        <v>0</v>
      </c>
      <c r="M3413" s="10">
        <v>0</v>
      </c>
      <c r="N3413" s="10">
        <v>0</v>
      </c>
    </row>
    <row r="3414" spans="1:14" x14ac:dyDescent="0.15">
      <c r="A3414" t="str">
        <f t="shared" si="55"/>
        <v>202004_456_4562342690043</v>
      </c>
      <c r="B3414" s="10">
        <v>202004</v>
      </c>
      <c r="C3414" s="10">
        <v>456</v>
      </c>
      <c r="D3414" s="10" t="s">
        <v>177</v>
      </c>
      <c r="E3414" s="11">
        <v>4562342690043</v>
      </c>
      <c r="F3414" s="10">
        <v>0</v>
      </c>
      <c r="G3414" s="10">
        <v>0</v>
      </c>
      <c r="H3414" s="10" t="s">
        <v>21</v>
      </c>
      <c r="I3414" s="10" t="s">
        <v>19</v>
      </c>
      <c r="J3414" s="10" t="s">
        <v>329</v>
      </c>
      <c r="K3414" s="10">
        <v>22</v>
      </c>
      <c r="L3414" s="10">
        <v>0</v>
      </c>
      <c r="M3414" s="10">
        <v>0</v>
      </c>
      <c r="N3414" s="10">
        <v>0</v>
      </c>
    </row>
    <row r="3415" spans="1:14" x14ac:dyDescent="0.15">
      <c r="A3415" t="str">
        <f t="shared" si="55"/>
        <v>202004_456_4562342690067</v>
      </c>
      <c r="B3415" s="10">
        <v>202004</v>
      </c>
      <c r="C3415" s="10">
        <v>456</v>
      </c>
      <c r="D3415" s="10" t="s">
        <v>177</v>
      </c>
      <c r="E3415" s="11">
        <v>4562342690067</v>
      </c>
      <c r="F3415" s="10">
        <v>0</v>
      </c>
      <c r="G3415" s="10">
        <v>0</v>
      </c>
      <c r="H3415" s="10" t="s">
        <v>23</v>
      </c>
      <c r="I3415" s="10" t="s">
        <v>19</v>
      </c>
      <c r="J3415" s="10" t="s">
        <v>329</v>
      </c>
      <c r="K3415" s="10">
        <v>28</v>
      </c>
      <c r="L3415" s="10">
        <v>0</v>
      </c>
      <c r="M3415" s="10">
        <v>0</v>
      </c>
      <c r="N3415" s="10">
        <v>0</v>
      </c>
    </row>
    <row r="3416" spans="1:14" x14ac:dyDescent="0.15">
      <c r="A3416" t="str">
        <f t="shared" si="55"/>
        <v>202004_456_4562342690074</v>
      </c>
      <c r="B3416" s="10">
        <v>202004</v>
      </c>
      <c r="C3416" s="10">
        <v>456</v>
      </c>
      <c r="D3416" s="10" t="s">
        <v>177</v>
      </c>
      <c r="E3416" s="11">
        <v>4562342690074</v>
      </c>
      <c r="F3416" s="10">
        <v>0</v>
      </c>
      <c r="G3416" s="10">
        <v>0</v>
      </c>
      <c r="H3416" s="10" t="s">
        <v>24</v>
      </c>
      <c r="I3416" s="10" t="s">
        <v>19</v>
      </c>
      <c r="J3416" s="10" t="s">
        <v>329</v>
      </c>
      <c r="K3416" s="10">
        <v>22</v>
      </c>
      <c r="L3416" s="10">
        <v>0</v>
      </c>
      <c r="M3416" s="10">
        <v>0</v>
      </c>
      <c r="N3416" s="10">
        <v>0</v>
      </c>
    </row>
    <row r="3417" spans="1:14" x14ac:dyDescent="0.15">
      <c r="A3417" t="str">
        <f t="shared" ref="A3417:A3480" si="56">B3417&amp;"_"&amp;C3417&amp;"_"&amp;E3417</f>
        <v>202004_456_4562342690081</v>
      </c>
      <c r="B3417" s="10">
        <v>202004</v>
      </c>
      <c r="C3417" s="10">
        <v>456</v>
      </c>
      <c r="D3417" s="10" t="s">
        <v>177</v>
      </c>
      <c r="E3417" s="11">
        <v>4562342690081</v>
      </c>
      <c r="F3417" s="10">
        <v>0</v>
      </c>
      <c r="G3417" s="10">
        <v>0</v>
      </c>
      <c r="H3417" s="10" t="s">
        <v>25</v>
      </c>
      <c r="I3417" s="10" t="s">
        <v>19</v>
      </c>
      <c r="J3417" s="10" t="s">
        <v>329</v>
      </c>
      <c r="K3417" s="10">
        <v>8</v>
      </c>
      <c r="L3417" s="10">
        <v>0</v>
      </c>
      <c r="M3417" s="10">
        <v>0</v>
      </c>
      <c r="N3417" s="10">
        <v>0</v>
      </c>
    </row>
    <row r="3418" spans="1:14" x14ac:dyDescent="0.15">
      <c r="A3418" t="str">
        <f t="shared" si="56"/>
        <v>202004_319_4562342690029</v>
      </c>
      <c r="B3418" s="10">
        <v>202004</v>
      </c>
      <c r="C3418" s="10">
        <v>319</v>
      </c>
      <c r="D3418" s="10" t="s">
        <v>161</v>
      </c>
      <c r="E3418" s="11">
        <v>4562342690029</v>
      </c>
      <c r="F3418" s="10">
        <v>0</v>
      </c>
      <c r="G3418" s="10">
        <v>0</v>
      </c>
      <c r="H3418" s="10" t="s">
        <v>18</v>
      </c>
      <c r="I3418" s="10" t="s">
        <v>19</v>
      </c>
      <c r="J3418" s="10" t="s">
        <v>329</v>
      </c>
      <c r="K3418" s="10">
        <v>27</v>
      </c>
      <c r="L3418" s="10">
        <v>1</v>
      </c>
      <c r="M3418" s="10">
        <v>0</v>
      </c>
      <c r="N3418" s="10">
        <v>0</v>
      </c>
    </row>
    <row r="3419" spans="1:14" x14ac:dyDescent="0.15">
      <c r="A3419" t="str">
        <f t="shared" si="56"/>
        <v>202004_319_4562342690036</v>
      </c>
      <c r="B3419" s="10">
        <v>202004</v>
      </c>
      <c r="C3419" s="10">
        <v>319</v>
      </c>
      <c r="D3419" s="10" t="s">
        <v>161</v>
      </c>
      <c r="E3419" s="11">
        <v>4562342690036</v>
      </c>
      <c r="F3419" s="10">
        <v>0</v>
      </c>
      <c r="G3419" s="10">
        <v>0</v>
      </c>
      <c r="H3419" s="10" t="s">
        <v>20</v>
      </c>
      <c r="I3419" s="10" t="s">
        <v>19</v>
      </c>
      <c r="J3419" s="10" t="s">
        <v>329</v>
      </c>
      <c r="K3419" s="10">
        <v>15</v>
      </c>
      <c r="L3419" s="10">
        <v>2</v>
      </c>
      <c r="M3419" s="10">
        <v>0</v>
      </c>
      <c r="N3419" s="10">
        <v>0</v>
      </c>
    </row>
    <row r="3420" spans="1:14" x14ac:dyDescent="0.15">
      <c r="A3420" t="str">
        <f t="shared" si="56"/>
        <v>202004_319_4562342690050</v>
      </c>
      <c r="B3420" s="10">
        <v>202004</v>
      </c>
      <c r="C3420" s="10">
        <v>319</v>
      </c>
      <c r="D3420" s="10" t="s">
        <v>161</v>
      </c>
      <c r="E3420" s="11">
        <v>4562342690050</v>
      </c>
      <c r="F3420" s="10">
        <v>0</v>
      </c>
      <c r="G3420" s="10">
        <v>0</v>
      </c>
      <c r="H3420" s="10" t="s">
        <v>22</v>
      </c>
      <c r="I3420" s="10" t="s">
        <v>19</v>
      </c>
      <c r="J3420" s="10" t="s">
        <v>329</v>
      </c>
      <c r="K3420" s="10">
        <v>4</v>
      </c>
      <c r="L3420" s="10">
        <v>2</v>
      </c>
      <c r="M3420" s="10">
        <v>0</v>
      </c>
      <c r="N3420" s="10">
        <v>0</v>
      </c>
    </row>
    <row r="3421" spans="1:14" x14ac:dyDescent="0.15">
      <c r="A3421" t="str">
        <f t="shared" si="56"/>
        <v>202004_319_4562342690043</v>
      </c>
      <c r="B3421" s="10">
        <v>202004</v>
      </c>
      <c r="C3421" s="10">
        <v>319</v>
      </c>
      <c r="D3421" s="10" t="s">
        <v>161</v>
      </c>
      <c r="E3421" s="11">
        <v>4562342690043</v>
      </c>
      <c r="F3421" s="10">
        <v>0</v>
      </c>
      <c r="G3421" s="10">
        <v>0</v>
      </c>
      <c r="H3421" s="10" t="s">
        <v>21</v>
      </c>
      <c r="I3421" s="10" t="s">
        <v>19</v>
      </c>
      <c r="J3421" s="10" t="s">
        <v>329</v>
      </c>
      <c r="K3421" s="10">
        <v>23</v>
      </c>
      <c r="L3421" s="10">
        <v>3</v>
      </c>
      <c r="M3421" s="10">
        <v>0</v>
      </c>
      <c r="N3421" s="10">
        <v>0</v>
      </c>
    </row>
    <row r="3422" spans="1:14" x14ac:dyDescent="0.15">
      <c r="A3422" t="str">
        <f t="shared" si="56"/>
        <v>202004_319_4562342690067</v>
      </c>
      <c r="B3422" s="10">
        <v>202004</v>
      </c>
      <c r="C3422" s="10">
        <v>319</v>
      </c>
      <c r="D3422" s="10" t="s">
        <v>161</v>
      </c>
      <c r="E3422" s="11">
        <v>4562342690067</v>
      </c>
      <c r="F3422" s="10">
        <v>0</v>
      </c>
      <c r="G3422" s="10">
        <v>0</v>
      </c>
      <c r="H3422" s="10" t="s">
        <v>23</v>
      </c>
      <c r="I3422" s="10" t="s">
        <v>19</v>
      </c>
      <c r="J3422" s="10" t="s">
        <v>329</v>
      </c>
      <c r="K3422" s="10">
        <v>39</v>
      </c>
      <c r="L3422" s="10">
        <v>3</v>
      </c>
      <c r="M3422" s="10">
        <v>0</v>
      </c>
      <c r="N3422" s="10">
        <v>0</v>
      </c>
    </row>
    <row r="3423" spans="1:14" x14ac:dyDescent="0.15">
      <c r="A3423" t="str">
        <f t="shared" si="56"/>
        <v>202004_319_4562342690074</v>
      </c>
      <c r="B3423" s="10">
        <v>202004</v>
      </c>
      <c r="C3423" s="10">
        <v>319</v>
      </c>
      <c r="D3423" s="10" t="s">
        <v>161</v>
      </c>
      <c r="E3423" s="11">
        <v>4562342690074</v>
      </c>
      <c r="F3423" s="10">
        <v>0</v>
      </c>
      <c r="G3423" s="10">
        <v>0</v>
      </c>
      <c r="H3423" s="10" t="s">
        <v>24</v>
      </c>
      <c r="I3423" s="10" t="s">
        <v>19</v>
      </c>
      <c r="J3423" s="10" t="s">
        <v>329</v>
      </c>
      <c r="K3423" s="10">
        <v>21</v>
      </c>
      <c r="L3423" s="10">
        <v>1</v>
      </c>
      <c r="M3423" s="10">
        <v>0</v>
      </c>
      <c r="N3423" s="10">
        <v>0</v>
      </c>
    </row>
    <row r="3424" spans="1:14" x14ac:dyDescent="0.15">
      <c r="A3424" t="str">
        <f t="shared" si="56"/>
        <v>202004_319_4562342690081</v>
      </c>
      <c r="B3424" s="10">
        <v>202004</v>
      </c>
      <c r="C3424" s="10">
        <v>319</v>
      </c>
      <c r="D3424" s="10" t="s">
        <v>161</v>
      </c>
      <c r="E3424" s="11">
        <v>4562342690081</v>
      </c>
      <c r="F3424" s="10">
        <v>0</v>
      </c>
      <c r="G3424" s="10">
        <v>0</v>
      </c>
      <c r="H3424" s="10" t="s">
        <v>25</v>
      </c>
      <c r="I3424" s="10" t="s">
        <v>19</v>
      </c>
      <c r="J3424" s="10" t="s">
        <v>329</v>
      </c>
      <c r="K3424" s="10">
        <v>8</v>
      </c>
      <c r="L3424" s="10">
        <v>0</v>
      </c>
      <c r="M3424" s="10">
        <v>0</v>
      </c>
      <c r="N3424" s="10">
        <v>0</v>
      </c>
    </row>
    <row r="3425" spans="1:14" x14ac:dyDescent="0.15">
      <c r="A3425" t="str">
        <f t="shared" si="56"/>
        <v>202004_94_4562342690029</v>
      </c>
      <c r="B3425" s="10">
        <v>202004</v>
      </c>
      <c r="C3425" s="10">
        <v>94</v>
      </c>
      <c r="D3425" s="10" t="s">
        <v>145</v>
      </c>
      <c r="E3425" s="11">
        <v>4562342690029</v>
      </c>
      <c r="F3425" s="10">
        <v>0</v>
      </c>
      <c r="G3425" s="10">
        <v>0</v>
      </c>
      <c r="H3425" s="10" t="s">
        <v>18</v>
      </c>
      <c r="I3425" s="10" t="s">
        <v>19</v>
      </c>
      <c r="J3425" s="10" t="s">
        <v>329</v>
      </c>
      <c r="K3425" s="10">
        <v>20</v>
      </c>
      <c r="L3425" s="10">
        <v>0</v>
      </c>
      <c r="M3425" s="10">
        <v>0</v>
      </c>
      <c r="N3425" s="10">
        <v>0</v>
      </c>
    </row>
    <row r="3426" spans="1:14" x14ac:dyDescent="0.15">
      <c r="A3426" t="str">
        <f t="shared" si="56"/>
        <v>202004_94_4562342690036</v>
      </c>
      <c r="B3426" s="10">
        <v>202004</v>
      </c>
      <c r="C3426" s="10">
        <v>94</v>
      </c>
      <c r="D3426" s="10" t="s">
        <v>145</v>
      </c>
      <c r="E3426" s="11">
        <v>4562342690036</v>
      </c>
      <c r="F3426" s="10">
        <v>0</v>
      </c>
      <c r="G3426" s="10">
        <v>0</v>
      </c>
      <c r="H3426" s="10" t="s">
        <v>20</v>
      </c>
      <c r="I3426" s="10" t="s">
        <v>19</v>
      </c>
      <c r="J3426" s="10" t="s">
        <v>329</v>
      </c>
      <c r="K3426" s="10">
        <v>5</v>
      </c>
      <c r="L3426" s="10">
        <v>1</v>
      </c>
      <c r="M3426" s="10">
        <v>0</v>
      </c>
      <c r="N3426" s="10">
        <v>0</v>
      </c>
    </row>
    <row r="3427" spans="1:14" x14ac:dyDescent="0.15">
      <c r="A3427" t="str">
        <f t="shared" si="56"/>
        <v>202004_94_4562342690050</v>
      </c>
      <c r="B3427" s="10">
        <v>202004</v>
      </c>
      <c r="C3427" s="10">
        <v>94</v>
      </c>
      <c r="D3427" s="10" t="s">
        <v>145</v>
      </c>
      <c r="E3427" s="11">
        <v>4562342690050</v>
      </c>
      <c r="F3427" s="10">
        <v>0</v>
      </c>
      <c r="G3427" s="10">
        <v>0</v>
      </c>
      <c r="H3427" s="10" t="s">
        <v>22</v>
      </c>
      <c r="I3427" s="10" t="s">
        <v>19</v>
      </c>
      <c r="J3427" s="10" t="s">
        <v>329</v>
      </c>
      <c r="K3427" s="10">
        <v>7</v>
      </c>
      <c r="L3427" s="10">
        <v>0</v>
      </c>
      <c r="M3427" s="10">
        <v>0</v>
      </c>
      <c r="N3427" s="10">
        <v>0</v>
      </c>
    </row>
    <row r="3428" spans="1:14" x14ac:dyDescent="0.15">
      <c r="A3428" t="str">
        <f t="shared" si="56"/>
        <v>202004_94_4562342690043</v>
      </c>
      <c r="B3428" s="10">
        <v>202004</v>
      </c>
      <c r="C3428" s="10">
        <v>94</v>
      </c>
      <c r="D3428" s="10" t="s">
        <v>145</v>
      </c>
      <c r="E3428" s="11">
        <v>4562342690043</v>
      </c>
      <c r="F3428" s="10">
        <v>0</v>
      </c>
      <c r="G3428" s="10">
        <v>0</v>
      </c>
      <c r="H3428" s="10" t="s">
        <v>21</v>
      </c>
      <c r="I3428" s="10" t="s">
        <v>19</v>
      </c>
      <c r="J3428" s="10" t="s">
        <v>329</v>
      </c>
      <c r="K3428" s="10">
        <v>14</v>
      </c>
      <c r="L3428" s="10">
        <v>0</v>
      </c>
      <c r="M3428" s="10">
        <v>0</v>
      </c>
      <c r="N3428" s="10">
        <v>0</v>
      </c>
    </row>
    <row r="3429" spans="1:14" x14ac:dyDescent="0.15">
      <c r="A3429" t="str">
        <f t="shared" si="56"/>
        <v>202004_94_4562342690067</v>
      </c>
      <c r="B3429" s="10">
        <v>202004</v>
      </c>
      <c r="C3429" s="10">
        <v>94</v>
      </c>
      <c r="D3429" s="10" t="s">
        <v>145</v>
      </c>
      <c r="E3429" s="11">
        <v>4562342690067</v>
      </c>
      <c r="F3429" s="10">
        <v>0</v>
      </c>
      <c r="G3429" s="10">
        <v>0</v>
      </c>
      <c r="H3429" s="10" t="s">
        <v>23</v>
      </c>
      <c r="I3429" s="10" t="s">
        <v>19</v>
      </c>
      <c r="J3429" s="10" t="s">
        <v>329</v>
      </c>
      <c r="K3429" s="10">
        <v>29</v>
      </c>
      <c r="L3429" s="10">
        <v>1</v>
      </c>
      <c r="M3429" s="10">
        <v>0</v>
      </c>
      <c r="N3429" s="10">
        <v>0</v>
      </c>
    </row>
    <row r="3430" spans="1:14" x14ac:dyDescent="0.15">
      <c r="A3430" t="str">
        <f t="shared" si="56"/>
        <v>202004_94_4562342690074</v>
      </c>
      <c r="B3430" s="10">
        <v>202004</v>
      </c>
      <c r="C3430" s="10">
        <v>94</v>
      </c>
      <c r="D3430" s="10" t="s">
        <v>145</v>
      </c>
      <c r="E3430" s="11">
        <v>4562342690074</v>
      </c>
      <c r="F3430" s="10">
        <v>0</v>
      </c>
      <c r="G3430" s="10">
        <v>0</v>
      </c>
      <c r="H3430" s="10" t="s">
        <v>24</v>
      </c>
      <c r="I3430" s="10" t="s">
        <v>19</v>
      </c>
      <c r="J3430" s="10" t="s">
        <v>329</v>
      </c>
      <c r="K3430" s="10">
        <v>10</v>
      </c>
      <c r="L3430" s="10">
        <v>0</v>
      </c>
      <c r="M3430" s="10">
        <v>0</v>
      </c>
      <c r="N3430" s="10">
        <v>0</v>
      </c>
    </row>
    <row r="3431" spans="1:14" x14ac:dyDescent="0.15">
      <c r="A3431" t="str">
        <f t="shared" si="56"/>
        <v>202004_94_4562342690081</v>
      </c>
      <c r="B3431" s="10">
        <v>202004</v>
      </c>
      <c r="C3431" s="10">
        <v>94</v>
      </c>
      <c r="D3431" s="10" t="s">
        <v>145</v>
      </c>
      <c r="E3431" s="11">
        <v>4562342690081</v>
      </c>
      <c r="F3431" s="10">
        <v>0</v>
      </c>
      <c r="G3431" s="10">
        <v>0</v>
      </c>
      <c r="H3431" s="10" t="s">
        <v>25</v>
      </c>
      <c r="I3431" s="10" t="s">
        <v>19</v>
      </c>
      <c r="J3431" s="10" t="s">
        <v>329</v>
      </c>
      <c r="K3431" s="10">
        <v>8</v>
      </c>
      <c r="L3431" s="10">
        <v>0</v>
      </c>
      <c r="M3431" s="10">
        <v>0</v>
      </c>
      <c r="N3431" s="10">
        <v>0</v>
      </c>
    </row>
    <row r="3432" spans="1:14" x14ac:dyDescent="0.15">
      <c r="A3432" t="str">
        <f t="shared" si="56"/>
        <v>202004_250_4562342690029</v>
      </c>
      <c r="B3432" s="10">
        <v>202004</v>
      </c>
      <c r="C3432" s="10">
        <v>250</v>
      </c>
      <c r="D3432" s="10" t="s">
        <v>157</v>
      </c>
      <c r="E3432" s="11">
        <v>4562342690029</v>
      </c>
      <c r="F3432" s="10">
        <v>0</v>
      </c>
      <c r="G3432" s="10">
        <v>0</v>
      </c>
      <c r="H3432" s="10" t="s">
        <v>18</v>
      </c>
      <c r="I3432" s="10" t="s">
        <v>19</v>
      </c>
      <c r="J3432" s="10" t="s">
        <v>329</v>
      </c>
      <c r="K3432" s="10">
        <v>17</v>
      </c>
      <c r="L3432" s="10">
        <v>0</v>
      </c>
      <c r="M3432" s="10">
        <v>0</v>
      </c>
      <c r="N3432" s="10">
        <v>0</v>
      </c>
    </row>
    <row r="3433" spans="1:14" x14ac:dyDescent="0.15">
      <c r="A3433" t="str">
        <f t="shared" si="56"/>
        <v>202004_250_4562342690036</v>
      </c>
      <c r="B3433" s="10">
        <v>202004</v>
      </c>
      <c r="C3433" s="10">
        <v>250</v>
      </c>
      <c r="D3433" s="10" t="s">
        <v>157</v>
      </c>
      <c r="E3433" s="11">
        <v>4562342690036</v>
      </c>
      <c r="F3433" s="10">
        <v>0</v>
      </c>
      <c r="G3433" s="10">
        <v>0</v>
      </c>
      <c r="H3433" s="10" t="s">
        <v>20</v>
      </c>
      <c r="I3433" s="10" t="s">
        <v>19</v>
      </c>
      <c r="J3433" s="10" t="s">
        <v>329</v>
      </c>
      <c r="K3433" s="10">
        <v>7</v>
      </c>
      <c r="L3433" s="10">
        <v>1</v>
      </c>
      <c r="M3433" s="10">
        <v>0</v>
      </c>
      <c r="N3433" s="10">
        <v>0</v>
      </c>
    </row>
    <row r="3434" spans="1:14" x14ac:dyDescent="0.15">
      <c r="A3434" t="str">
        <f t="shared" si="56"/>
        <v>202004_250_4562342690050</v>
      </c>
      <c r="B3434" s="10">
        <v>202004</v>
      </c>
      <c r="C3434" s="10">
        <v>250</v>
      </c>
      <c r="D3434" s="10" t="s">
        <v>157</v>
      </c>
      <c r="E3434" s="11">
        <v>4562342690050</v>
      </c>
      <c r="F3434" s="10">
        <v>0</v>
      </c>
      <c r="G3434" s="10">
        <v>0</v>
      </c>
      <c r="H3434" s="10" t="s">
        <v>22</v>
      </c>
      <c r="I3434" s="10" t="s">
        <v>19</v>
      </c>
      <c r="J3434" s="10" t="s">
        <v>329</v>
      </c>
      <c r="K3434" s="10">
        <v>5</v>
      </c>
      <c r="L3434" s="10">
        <v>0</v>
      </c>
      <c r="M3434" s="10">
        <v>0</v>
      </c>
      <c r="N3434" s="10">
        <v>0</v>
      </c>
    </row>
    <row r="3435" spans="1:14" x14ac:dyDescent="0.15">
      <c r="A3435" t="str">
        <f t="shared" si="56"/>
        <v>202004_250_4562342690043</v>
      </c>
      <c r="B3435" s="10">
        <v>202004</v>
      </c>
      <c r="C3435" s="10">
        <v>250</v>
      </c>
      <c r="D3435" s="10" t="s">
        <v>157</v>
      </c>
      <c r="E3435" s="11">
        <v>4562342690043</v>
      </c>
      <c r="F3435" s="10">
        <v>0</v>
      </c>
      <c r="G3435" s="10">
        <v>0</v>
      </c>
      <c r="H3435" s="10" t="s">
        <v>21</v>
      </c>
      <c r="I3435" s="10" t="s">
        <v>19</v>
      </c>
      <c r="J3435" s="10" t="s">
        <v>329</v>
      </c>
      <c r="K3435" s="10">
        <v>10</v>
      </c>
      <c r="L3435" s="10">
        <v>0</v>
      </c>
      <c r="M3435" s="10">
        <v>0</v>
      </c>
      <c r="N3435" s="10">
        <v>0</v>
      </c>
    </row>
    <row r="3436" spans="1:14" x14ac:dyDescent="0.15">
      <c r="A3436" t="str">
        <f t="shared" si="56"/>
        <v>202004_250_4562342690067</v>
      </c>
      <c r="B3436" s="10">
        <v>202004</v>
      </c>
      <c r="C3436" s="10">
        <v>250</v>
      </c>
      <c r="D3436" s="10" t="s">
        <v>157</v>
      </c>
      <c r="E3436" s="11">
        <v>4562342690067</v>
      </c>
      <c r="F3436" s="10">
        <v>0</v>
      </c>
      <c r="G3436" s="10">
        <v>0</v>
      </c>
      <c r="H3436" s="10" t="s">
        <v>23</v>
      </c>
      <c r="I3436" s="10" t="s">
        <v>19</v>
      </c>
      <c r="J3436" s="10" t="s">
        <v>329</v>
      </c>
      <c r="K3436" s="10">
        <v>23</v>
      </c>
      <c r="L3436" s="10">
        <v>0</v>
      </c>
      <c r="M3436" s="10">
        <v>0</v>
      </c>
      <c r="N3436" s="10">
        <v>0</v>
      </c>
    </row>
    <row r="3437" spans="1:14" x14ac:dyDescent="0.15">
      <c r="A3437" t="str">
        <f t="shared" si="56"/>
        <v>202004_250_4562342690074</v>
      </c>
      <c r="B3437" s="10">
        <v>202004</v>
      </c>
      <c r="C3437" s="10">
        <v>250</v>
      </c>
      <c r="D3437" s="10" t="s">
        <v>157</v>
      </c>
      <c r="E3437" s="11">
        <v>4562342690074</v>
      </c>
      <c r="F3437" s="10">
        <v>0</v>
      </c>
      <c r="G3437" s="10">
        <v>0</v>
      </c>
      <c r="H3437" s="10" t="s">
        <v>24</v>
      </c>
      <c r="I3437" s="10" t="s">
        <v>19</v>
      </c>
      <c r="J3437" s="10" t="s">
        <v>329</v>
      </c>
      <c r="K3437" s="10">
        <v>25</v>
      </c>
      <c r="L3437" s="10">
        <v>1</v>
      </c>
      <c r="M3437" s="10">
        <v>0</v>
      </c>
      <c r="N3437" s="10">
        <v>0</v>
      </c>
    </row>
    <row r="3438" spans="1:14" x14ac:dyDescent="0.15">
      <c r="A3438" t="str">
        <f t="shared" si="56"/>
        <v>202004_250_4562342690081</v>
      </c>
      <c r="B3438" s="10">
        <v>202004</v>
      </c>
      <c r="C3438" s="10">
        <v>250</v>
      </c>
      <c r="D3438" s="10" t="s">
        <v>157</v>
      </c>
      <c r="E3438" s="11">
        <v>4562342690081</v>
      </c>
      <c r="F3438" s="10">
        <v>0</v>
      </c>
      <c r="G3438" s="10">
        <v>0</v>
      </c>
      <c r="H3438" s="10" t="s">
        <v>25</v>
      </c>
      <c r="I3438" s="10" t="s">
        <v>19</v>
      </c>
      <c r="J3438" s="10" t="s">
        <v>329</v>
      </c>
      <c r="K3438" s="10">
        <v>10</v>
      </c>
      <c r="L3438" s="10">
        <v>0</v>
      </c>
      <c r="M3438" s="10">
        <v>0</v>
      </c>
      <c r="N3438" s="10">
        <v>0</v>
      </c>
    </row>
    <row r="3439" spans="1:14" x14ac:dyDescent="0.15">
      <c r="A3439" t="str">
        <f t="shared" si="56"/>
        <v>202004_340_4562342690029</v>
      </c>
      <c r="B3439" s="10">
        <v>202004</v>
      </c>
      <c r="C3439" s="10">
        <v>340</v>
      </c>
      <c r="D3439" s="10" t="s">
        <v>164</v>
      </c>
      <c r="E3439" s="11">
        <v>4562342690029</v>
      </c>
      <c r="F3439" s="10">
        <v>0</v>
      </c>
      <c r="G3439" s="10">
        <v>0</v>
      </c>
      <c r="H3439" s="10" t="s">
        <v>18</v>
      </c>
      <c r="I3439" s="10" t="s">
        <v>19</v>
      </c>
      <c r="J3439" s="10" t="s">
        <v>329</v>
      </c>
      <c r="K3439" s="10">
        <v>18</v>
      </c>
      <c r="L3439" s="10">
        <v>2</v>
      </c>
      <c r="M3439" s="10">
        <v>0</v>
      </c>
      <c r="N3439" s="10">
        <v>0</v>
      </c>
    </row>
    <row r="3440" spans="1:14" x14ac:dyDescent="0.15">
      <c r="A3440" t="str">
        <f t="shared" si="56"/>
        <v>202004_340_4562342690036</v>
      </c>
      <c r="B3440" s="10">
        <v>202004</v>
      </c>
      <c r="C3440" s="10">
        <v>340</v>
      </c>
      <c r="D3440" s="10" t="s">
        <v>164</v>
      </c>
      <c r="E3440" s="11">
        <v>4562342690036</v>
      </c>
      <c r="F3440" s="10">
        <v>0</v>
      </c>
      <c r="G3440" s="10">
        <v>0</v>
      </c>
      <c r="H3440" s="10" t="s">
        <v>20</v>
      </c>
      <c r="I3440" s="10" t="s">
        <v>19</v>
      </c>
      <c r="J3440" s="10" t="s">
        <v>329</v>
      </c>
      <c r="K3440" s="10">
        <v>10</v>
      </c>
      <c r="L3440" s="10">
        <v>3</v>
      </c>
      <c r="M3440" s="10">
        <v>0</v>
      </c>
      <c r="N3440" s="10">
        <v>0</v>
      </c>
    </row>
    <row r="3441" spans="1:14" x14ac:dyDescent="0.15">
      <c r="A3441" t="str">
        <f t="shared" si="56"/>
        <v>202004_340_4562342690050</v>
      </c>
      <c r="B3441" s="10">
        <v>202004</v>
      </c>
      <c r="C3441" s="10">
        <v>340</v>
      </c>
      <c r="D3441" s="10" t="s">
        <v>164</v>
      </c>
      <c r="E3441" s="11">
        <v>4562342690050</v>
      </c>
      <c r="F3441" s="10">
        <v>0</v>
      </c>
      <c r="G3441" s="10">
        <v>0</v>
      </c>
      <c r="H3441" s="10" t="s">
        <v>22</v>
      </c>
      <c r="I3441" s="10" t="s">
        <v>19</v>
      </c>
      <c r="J3441" s="10" t="s">
        <v>329</v>
      </c>
      <c r="K3441" s="10">
        <v>7</v>
      </c>
      <c r="L3441" s="10">
        <v>0</v>
      </c>
      <c r="M3441" s="10">
        <v>0</v>
      </c>
      <c r="N3441" s="10">
        <v>0</v>
      </c>
    </row>
    <row r="3442" spans="1:14" x14ac:dyDescent="0.15">
      <c r="A3442" t="str">
        <f t="shared" si="56"/>
        <v>202004_340_4562342690043</v>
      </c>
      <c r="B3442" s="10">
        <v>202004</v>
      </c>
      <c r="C3442" s="10">
        <v>340</v>
      </c>
      <c r="D3442" s="10" t="s">
        <v>164</v>
      </c>
      <c r="E3442" s="11">
        <v>4562342690043</v>
      </c>
      <c r="F3442" s="10">
        <v>0</v>
      </c>
      <c r="G3442" s="10">
        <v>0</v>
      </c>
      <c r="H3442" s="10" t="s">
        <v>21</v>
      </c>
      <c r="I3442" s="10" t="s">
        <v>19</v>
      </c>
      <c r="J3442" s="10" t="s">
        <v>329</v>
      </c>
      <c r="K3442" s="10">
        <v>16</v>
      </c>
      <c r="L3442" s="10">
        <v>1</v>
      </c>
      <c r="M3442" s="10">
        <v>0</v>
      </c>
      <c r="N3442" s="10">
        <v>0</v>
      </c>
    </row>
    <row r="3443" spans="1:14" x14ac:dyDescent="0.15">
      <c r="A3443" t="str">
        <f t="shared" si="56"/>
        <v>202004_340_4562342690067</v>
      </c>
      <c r="B3443" s="10">
        <v>202004</v>
      </c>
      <c r="C3443" s="10">
        <v>340</v>
      </c>
      <c r="D3443" s="10" t="s">
        <v>164</v>
      </c>
      <c r="E3443" s="11">
        <v>4562342690067</v>
      </c>
      <c r="F3443" s="10">
        <v>0</v>
      </c>
      <c r="G3443" s="10">
        <v>0</v>
      </c>
      <c r="H3443" s="10" t="s">
        <v>23</v>
      </c>
      <c r="I3443" s="10" t="s">
        <v>19</v>
      </c>
      <c r="J3443" s="10" t="s">
        <v>329</v>
      </c>
      <c r="K3443" s="10">
        <v>19</v>
      </c>
      <c r="L3443" s="10">
        <v>0</v>
      </c>
      <c r="M3443" s="10">
        <v>0</v>
      </c>
      <c r="N3443" s="10">
        <v>0</v>
      </c>
    </row>
    <row r="3444" spans="1:14" x14ac:dyDescent="0.15">
      <c r="A3444" t="str">
        <f t="shared" si="56"/>
        <v>202004_340_4562342690074</v>
      </c>
      <c r="B3444" s="10">
        <v>202004</v>
      </c>
      <c r="C3444" s="10">
        <v>340</v>
      </c>
      <c r="D3444" s="10" t="s">
        <v>164</v>
      </c>
      <c r="E3444" s="11">
        <v>4562342690074</v>
      </c>
      <c r="F3444" s="10">
        <v>0</v>
      </c>
      <c r="G3444" s="10">
        <v>0</v>
      </c>
      <c r="H3444" s="10" t="s">
        <v>24</v>
      </c>
      <c r="I3444" s="10" t="s">
        <v>19</v>
      </c>
      <c r="J3444" s="10" t="s">
        <v>329</v>
      </c>
      <c r="K3444" s="10">
        <v>11</v>
      </c>
      <c r="L3444" s="10">
        <v>0</v>
      </c>
      <c r="M3444" s="10">
        <v>0</v>
      </c>
      <c r="N3444" s="10">
        <v>0</v>
      </c>
    </row>
    <row r="3445" spans="1:14" x14ac:dyDescent="0.15">
      <c r="A3445" t="str">
        <f t="shared" si="56"/>
        <v>202004_340_4562342690081</v>
      </c>
      <c r="B3445" s="10">
        <v>202004</v>
      </c>
      <c r="C3445" s="10">
        <v>340</v>
      </c>
      <c r="D3445" s="10" t="s">
        <v>164</v>
      </c>
      <c r="E3445" s="11">
        <v>4562342690081</v>
      </c>
      <c r="F3445" s="10">
        <v>0</v>
      </c>
      <c r="G3445" s="10">
        <v>0</v>
      </c>
      <c r="H3445" s="10" t="s">
        <v>25</v>
      </c>
      <c r="I3445" s="10" t="s">
        <v>19</v>
      </c>
      <c r="J3445" s="10" t="s">
        <v>329</v>
      </c>
      <c r="K3445" s="10">
        <v>8</v>
      </c>
      <c r="L3445" s="10">
        <v>1</v>
      </c>
      <c r="M3445" s="10">
        <v>0</v>
      </c>
      <c r="N3445" s="10">
        <v>0</v>
      </c>
    </row>
    <row r="3446" spans="1:14" x14ac:dyDescent="0.15">
      <c r="A3446" t="str">
        <f t="shared" si="56"/>
        <v>202004_231_4562342690029</v>
      </c>
      <c r="B3446" s="10">
        <v>202004</v>
      </c>
      <c r="C3446" s="10">
        <v>231</v>
      </c>
      <c r="D3446" s="10" t="s">
        <v>155</v>
      </c>
      <c r="E3446" s="11">
        <v>4562342690029</v>
      </c>
      <c r="F3446" s="10">
        <v>0</v>
      </c>
      <c r="G3446" s="10">
        <v>0</v>
      </c>
      <c r="H3446" s="10" t="s">
        <v>18</v>
      </c>
      <c r="I3446" s="10" t="s">
        <v>19</v>
      </c>
      <c r="J3446" s="10" t="s">
        <v>329</v>
      </c>
      <c r="K3446" s="10">
        <v>28</v>
      </c>
      <c r="L3446" s="10">
        <v>1</v>
      </c>
      <c r="M3446" s="10">
        <v>0</v>
      </c>
      <c r="N3446" s="10">
        <v>0</v>
      </c>
    </row>
    <row r="3447" spans="1:14" x14ac:dyDescent="0.15">
      <c r="A3447" t="str">
        <f t="shared" si="56"/>
        <v>202004_231_4562342690036</v>
      </c>
      <c r="B3447" s="10">
        <v>202004</v>
      </c>
      <c r="C3447" s="10">
        <v>231</v>
      </c>
      <c r="D3447" s="10" t="s">
        <v>155</v>
      </c>
      <c r="E3447" s="11">
        <v>4562342690036</v>
      </c>
      <c r="F3447" s="10">
        <v>0</v>
      </c>
      <c r="G3447" s="10">
        <v>0</v>
      </c>
      <c r="H3447" s="10" t="s">
        <v>20</v>
      </c>
      <c r="I3447" s="10" t="s">
        <v>19</v>
      </c>
      <c r="J3447" s="10" t="s">
        <v>329</v>
      </c>
      <c r="K3447" s="10">
        <v>9</v>
      </c>
      <c r="L3447" s="10">
        <v>2</v>
      </c>
      <c r="M3447" s="10">
        <v>0</v>
      </c>
      <c r="N3447" s="10">
        <v>0</v>
      </c>
    </row>
    <row r="3448" spans="1:14" x14ac:dyDescent="0.15">
      <c r="A3448" t="str">
        <f t="shared" si="56"/>
        <v>202004_231_4562342690050</v>
      </c>
      <c r="B3448" s="10">
        <v>202004</v>
      </c>
      <c r="C3448" s="10">
        <v>231</v>
      </c>
      <c r="D3448" s="10" t="s">
        <v>155</v>
      </c>
      <c r="E3448" s="11">
        <v>4562342690050</v>
      </c>
      <c r="F3448" s="10">
        <v>0</v>
      </c>
      <c r="G3448" s="10">
        <v>0</v>
      </c>
      <c r="H3448" s="10" t="s">
        <v>22</v>
      </c>
      <c r="I3448" s="10" t="s">
        <v>19</v>
      </c>
      <c r="J3448" s="10" t="s">
        <v>329</v>
      </c>
      <c r="K3448" s="10">
        <v>7</v>
      </c>
      <c r="L3448" s="10">
        <v>0</v>
      </c>
      <c r="M3448" s="10">
        <v>0</v>
      </c>
      <c r="N3448" s="10">
        <v>0</v>
      </c>
    </row>
    <row r="3449" spans="1:14" x14ac:dyDescent="0.15">
      <c r="A3449" t="str">
        <f t="shared" si="56"/>
        <v>202004_231_4562342690043</v>
      </c>
      <c r="B3449" s="10">
        <v>202004</v>
      </c>
      <c r="C3449" s="10">
        <v>231</v>
      </c>
      <c r="D3449" s="10" t="s">
        <v>155</v>
      </c>
      <c r="E3449" s="11">
        <v>4562342690043</v>
      </c>
      <c r="F3449" s="10">
        <v>0</v>
      </c>
      <c r="G3449" s="10">
        <v>0</v>
      </c>
      <c r="H3449" s="10" t="s">
        <v>21</v>
      </c>
      <c r="I3449" s="10" t="s">
        <v>19</v>
      </c>
      <c r="J3449" s="10" t="s">
        <v>329</v>
      </c>
      <c r="K3449" s="10">
        <v>15</v>
      </c>
      <c r="L3449" s="10">
        <v>4</v>
      </c>
      <c r="M3449" s="10">
        <v>0</v>
      </c>
      <c r="N3449" s="10">
        <v>0</v>
      </c>
    </row>
    <row r="3450" spans="1:14" x14ac:dyDescent="0.15">
      <c r="A3450" t="str">
        <f t="shared" si="56"/>
        <v>202004_231_4562342690067</v>
      </c>
      <c r="B3450" s="10">
        <v>202004</v>
      </c>
      <c r="C3450" s="10">
        <v>231</v>
      </c>
      <c r="D3450" s="10" t="s">
        <v>155</v>
      </c>
      <c r="E3450" s="11">
        <v>4562342690067</v>
      </c>
      <c r="F3450" s="10">
        <v>0</v>
      </c>
      <c r="G3450" s="10">
        <v>0</v>
      </c>
      <c r="H3450" s="10" t="s">
        <v>23</v>
      </c>
      <c r="I3450" s="10" t="s">
        <v>19</v>
      </c>
      <c r="J3450" s="10" t="s">
        <v>329</v>
      </c>
      <c r="K3450" s="10">
        <v>35</v>
      </c>
      <c r="L3450" s="10">
        <v>2</v>
      </c>
      <c r="M3450" s="10">
        <v>0</v>
      </c>
      <c r="N3450" s="10">
        <v>0</v>
      </c>
    </row>
    <row r="3451" spans="1:14" x14ac:dyDescent="0.15">
      <c r="A3451" t="str">
        <f t="shared" si="56"/>
        <v>202004_231_4562342690074</v>
      </c>
      <c r="B3451" s="10">
        <v>202004</v>
      </c>
      <c r="C3451" s="10">
        <v>231</v>
      </c>
      <c r="D3451" s="10" t="s">
        <v>155</v>
      </c>
      <c r="E3451" s="11">
        <v>4562342690074</v>
      </c>
      <c r="F3451" s="10">
        <v>0</v>
      </c>
      <c r="G3451" s="10">
        <v>0</v>
      </c>
      <c r="H3451" s="10" t="s">
        <v>24</v>
      </c>
      <c r="I3451" s="10" t="s">
        <v>19</v>
      </c>
      <c r="J3451" s="10" t="s">
        <v>329</v>
      </c>
      <c r="K3451" s="10">
        <v>19</v>
      </c>
      <c r="L3451" s="10">
        <v>1</v>
      </c>
      <c r="M3451" s="10">
        <v>0</v>
      </c>
      <c r="N3451" s="10">
        <v>0</v>
      </c>
    </row>
    <row r="3452" spans="1:14" x14ac:dyDescent="0.15">
      <c r="A3452" t="str">
        <f t="shared" si="56"/>
        <v>202004_231_4562342690081</v>
      </c>
      <c r="B3452" s="10">
        <v>202004</v>
      </c>
      <c r="C3452" s="10">
        <v>231</v>
      </c>
      <c r="D3452" s="10" t="s">
        <v>155</v>
      </c>
      <c r="E3452" s="11">
        <v>4562342690081</v>
      </c>
      <c r="F3452" s="10">
        <v>0</v>
      </c>
      <c r="G3452" s="10">
        <v>0</v>
      </c>
      <c r="H3452" s="10" t="s">
        <v>25</v>
      </c>
      <c r="I3452" s="10" t="s">
        <v>19</v>
      </c>
      <c r="J3452" s="10" t="s">
        <v>329</v>
      </c>
      <c r="K3452" s="10">
        <v>7</v>
      </c>
      <c r="L3452" s="10">
        <v>0</v>
      </c>
      <c r="M3452" s="10">
        <v>0</v>
      </c>
      <c r="N3452" s="10">
        <v>0</v>
      </c>
    </row>
    <row r="3453" spans="1:14" x14ac:dyDescent="0.15">
      <c r="A3453" t="str">
        <f t="shared" si="56"/>
        <v>202004_30_4562342690029</v>
      </c>
      <c r="B3453" s="10">
        <v>202004</v>
      </c>
      <c r="C3453" s="10">
        <v>30</v>
      </c>
      <c r="D3453" s="10" t="s">
        <v>137</v>
      </c>
      <c r="E3453" s="11">
        <v>4562342690029</v>
      </c>
      <c r="F3453" s="10">
        <v>0</v>
      </c>
      <c r="G3453" s="10">
        <v>0</v>
      </c>
      <c r="H3453" s="10" t="s">
        <v>18</v>
      </c>
      <c r="I3453" s="10" t="s">
        <v>19</v>
      </c>
      <c r="J3453" s="10" t="s">
        <v>329</v>
      </c>
      <c r="K3453" s="10">
        <v>13</v>
      </c>
      <c r="L3453" s="10">
        <v>0</v>
      </c>
      <c r="M3453" s="10">
        <v>0</v>
      </c>
      <c r="N3453" s="10">
        <v>0</v>
      </c>
    </row>
    <row r="3454" spans="1:14" x14ac:dyDescent="0.15">
      <c r="A3454" t="str">
        <f t="shared" si="56"/>
        <v>202004_30_4562342690036</v>
      </c>
      <c r="B3454" s="10">
        <v>202004</v>
      </c>
      <c r="C3454" s="10">
        <v>30</v>
      </c>
      <c r="D3454" s="10" t="s">
        <v>137</v>
      </c>
      <c r="E3454" s="11">
        <v>4562342690036</v>
      </c>
      <c r="F3454" s="10">
        <v>0</v>
      </c>
      <c r="G3454" s="10">
        <v>0</v>
      </c>
      <c r="H3454" s="10" t="s">
        <v>20</v>
      </c>
      <c r="I3454" s="10" t="s">
        <v>19</v>
      </c>
      <c r="J3454" s="10" t="s">
        <v>329</v>
      </c>
      <c r="K3454" s="10">
        <v>9</v>
      </c>
      <c r="L3454" s="10">
        <v>0</v>
      </c>
      <c r="M3454" s="10">
        <v>0</v>
      </c>
      <c r="N3454" s="10">
        <v>0</v>
      </c>
    </row>
    <row r="3455" spans="1:14" x14ac:dyDescent="0.15">
      <c r="A3455" t="str">
        <f t="shared" si="56"/>
        <v>202004_30_4562342690050</v>
      </c>
      <c r="B3455" s="10">
        <v>202004</v>
      </c>
      <c r="C3455" s="10">
        <v>30</v>
      </c>
      <c r="D3455" s="10" t="s">
        <v>137</v>
      </c>
      <c r="E3455" s="11">
        <v>4562342690050</v>
      </c>
      <c r="F3455" s="10">
        <v>0</v>
      </c>
      <c r="G3455" s="10">
        <v>0</v>
      </c>
      <c r="H3455" s="10" t="s">
        <v>22</v>
      </c>
      <c r="I3455" s="10" t="s">
        <v>19</v>
      </c>
      <c r="J3455" s="10" t="s">
        <v>329</v>
      </c>
      <c r="K3455" s="10">
        <v>6</v>
      </c>
      <c r="L3455" s="10">
        <v>0</v>
      </c>
      <c r="M3455" s="10">
        <v>0</v>
      </c>
      <c r="N3455" s="10">
        <v>0</v>
      </c>
    </row>
    <row r="3456" spans="1:14" x14ac:dyDescent="0.15">
      <c r="A3456" t="str">
        <f t="shared" si="56"/>
        <v>202004_30_4562342690043</v>
      </c>
      <c r="B3456" s="10">
        <v>202004</v>
      </c>
      <c r="C3456" s="10">
        <v>30</v>
      </c>
      <c r="D3456" s="10" t="s">
        <v>137</v>
      </c>
      <c r="E3456" s="11">
        <v>4562342690043</v>
      </c>
      <c r="F3456" s="10">
        <v>0</v>
      </c>
      <c r="G3456" s="10">
        <v>0</v>
      </c>
      <c r="H3456" s="10" t="s">
        <v>21</v>
      </c>
      <c r="I3456" s="10" t="s">
        <v>19</v>
      </c>
      <c r="J3456" s="10" t="s">
        <v>329</v>
      </c>
      <c r="K3456" s="10">
        <v>14</v>
      </c>
      <c r="L3456" s="10">
        <v>2</v>
      </c>
      <c r="M3456" s="10">
        <v>0</v>
      </c>
      <c r="N3456" s="10">
        <v>0</v>
      </c>
    </row>
    <row r="3457" spans="1:14" x14ac:dyDescent="0.15">
      <c r="A3457" t="str">
        <f t="shared" si="56"/>
        <v>202004_30_4562342690067</v>
      </c>
      <c r="B3457" s="10">
        <v>202004</v>
      </c>
      <c r="C3457" s="10">
        <v>30</v>
      </c>
      <c r="D3457" s="10" t="s">
        <v>137</v>
      </c>
      <c r="E3457" s="11">
        <v>4562342690067</v>
      </c>
      <c r="F3457" s="10">
        <v>0</v>
      </c>
      <c r="G3457" s="10">
        <v>0</v>
      </c>
      <c r="H3457" s="10" t="s">
        <v>23</v>
      </c>
      <c r="I3457" s="10" t="s">
        <v>19</v>
      </c>
      <c r="J3457" s="10" t="s">
        <v>329</v>
      </c>
      <c r="K3457" s="10">
        <v>30</v>
      </c>
      <c r="L3457" s="10">
        <v>1</v>
      </c>
      <c r="M3457" s="10">
        <v>0</v>
      </c>
      <c r="N3457" s="10">
        <v>0</v>
      </c>
    </row>
    <row r="3458" spans="1:14" x14ac:dyDescent="0.15">
      <c r="A3458" t="str">
        <f t="shared" si="56"/>
        <v>202004_30_4562342690074</v>
      </c>
      <c r="B3458" s="10">
        <v>202004</v>
      </c>
      <c r="C3458" s="10">
        <v>30</v>
      </c>
      <c r="D3458" s="10" t="s">
        <v>137</v>
      </c>
      <c r="E3458" s="11">
        <v>4562342690074</v>
      </c>
      <c r="F3458" s="10">
        <v>0</v>
      </c>
      <c r="G3458" s="10">
        <v>0</v>
      </c>
      <c r="H3458" s="10" t="s">
        <v>24</v>
      </c>
      <c r="I3458" s="10" t="s">
        <v>19</v>
      </c>
      <c r="J3458" s="10" t="s">
        <v>329</v>
      </c>
      <c r="K3458" s="10">
        <v>23</v>
      </c>
      <c r="L3458" s="10">
        <v>1</v>
      </c>
      <c r="M3458" s="10">
        <v>0</v>
      </c>
      <c r="N3458" s="10">
        <v>0</v>
      </c>
    </row>
    <row r="3459" spans="1:14" x14ac:dyDescent="0.15">
      <c r="A3459" t="str">
        <f t="shared" si="56"/>
        <v>202004_30_4562342690081</v>
      </c>
      <c r="B3459" s="10">
        <v>202004</v>
      </c>
      <c r="C3459" s="10">
        <v>30</v>
      </c>
      <c r="D3459" s="10" t="s">
        <v>137</v>
      </c>
      <c r="E3459" s="11">
        <v>4562342690081</v>
      </c>
      <c r="F3459" s="10">
        <v>0</v>
      </c>
      <c r="G3459" s="10">
        <v>0</v>
      </c>
      <c r="H3459" s="10" t="s">
        <v>25</v>
      </c>
      <c r="I3459" s="10" t="s">
        <v>19</v>
      </c>
      <c r="J3459" s="10" t="s">
        <v>329</v>
      </c>
      <c r="K3459" s="10">
        <v>4</v>
      </c>
      <c r="L3459" s="10">
        <v>0</v>
      </c>
      <c r="M3459" s="10">
        <v>0</v>
      </c>
      <c r="N3459" s="10">
        <v>0</v>
      </c>
    </row>
    <row r="3460" spans="1:14" x14ac:dyDescent="0.15">
      <c r="A3460" t="str">
        <f t="shared" si="56"/>
        <v>202004_38_4562342690029</v>
      </c>
      <c r="B3460" s="10">
        <v>202004</v>
      </c>
      <c r="C3460" s="10">
        <v>38</v>
      </c>
      <c r="D3460" s="10" t="s">
        <v>138</v>
      </c>
      <c r="E3460" s="11">
        <v>4562342690029</v>
      </c>
      <c r="F3460" s="10">
        <v>0</v>
      </c>
      <c r="G3460" s="10">
        <v>0</v>
      </c>
      <c r="H3460" s="10" t="s">
        <v>18</v>
      </c>
      <c r="I3460" s="10" t="s">
        <v>19</v>
      </c>
      <c r="J3460" s="10" t="s">
        <v>329</v>
      </c>
      <c r="K3460" s="10">
        <v>22</v>
      </c>
      <c r="L3460" s="10">
        <v>0</v>
      </c>
      <c r="M3460" s="10">
        <v>0</v>
      </c>
      <c r="N3460" s="10">
        <v>0</v>
      </c>
    </row>
    <row r="3461" spans="1:14" x14ac:dyDescent="0.15">
      <c r="A3461" t="str">
        <f t="shared" si="56"/>
        <v>202004_38_4562342690036</v>
      </c>
      <c r="B3461" s="10">
        <v>202004</v>
      </c>
      <c r="C3461" s="10">
        <v>38</v>
      </c>
      <c r="D3461" s="10" t="s">
        <v>138</v>
      </c>
      <c r="E3461" s="11">
        <v>4562342690036</v>
      </c>
      <c r="F3461" s="10">
        <v>0</v>
      </c>
      <c r="G3461" s="10">
        <v>0</v>
      </c>
      <c r="H3461" s="10" t="s">
        <v>20</v>
      </c>
      <c r="I3461" s="10" t="s">
        <v>19</v>
      </c>
      <c r="J3461" s="10" t="s">
        <v>329</v>
      </c>
      <c r="K3461" s="10">
        <v>7</v>
      </c>
      <c r="L3461" s="10">
        <v>0</v>
      </c>
      <c r="M3461" s="10">
        <v>0</v>
      </c>
      <c r="N3461" s="10">
        <v>0</v>
      </c>
    </row>
    <row r="3462" spans="1:14" x14ac:dyDescent="0.15">
      <c r="A3462" t="str">
        <f t="shared" si="56"/>
        <v>202004_38_4562342690050</v>
      </c>
      <c r="B3462" s="10">
        <v>202004</v>
      </c>
      <c r="C3462" s="10">
        <v>38</v>
      </c>
      <c r="D3462" s="10" t="s">
        <v>138</v>
      </c>
      <c r="E3462" s="11">
        <v>4562342690050</v>
      </c>
      <c r="F3462" s="10">
        <v>0</v>
      </c>
      <c r="G3462" s="10">
        <v>0</v>
      </c>
      <c r="H3462" s="10" t="s">
        <v>22</v>
      </c>
      <c r="I3462" s="10" t="s">
        <v>19</v>
      </c>
      <c r="J3462" s="10" t="s">
        <v>329</v>
      </c>
      <c r="K3462" s="10">
        <v>5</v>
      </c>
      <c r="L3462" s="10">
        <v>0</v>
      </c>
      <c r="M3462" s="10">
        <v>0</v>
      </c>
      <c r="N3462" s="10">
        <v>0</v>
      </c>
    </row>
    <row r="3463" spans="1:14" x14ac:dyDescent="0.15">
      <c r="A3463" t="str">
        <f t="shared" si="56"/>
        <v>202004_38_4562342690043</v>
      </c>
      <c r="B3463" s="10">
        <v>202004</v>
      </c>
      <c r="C3463" s="10">
        <v>38</v>
      </c>
      <c r="D3463" s="10" t="s">
        <v>138</v>
      </c>
      <c r="E3463" s="11">
        <v>4562342690043</v>
      </c>
      <c r="F3463" s="10">
        <v>0</v>
      </c>
      <c r="G3463" s="10">
        <v>0</v>
      </c>
      <c r="H3463" s="10" t="s">
        <v>21</v>
      </c>
      <c r="I3463" s="10" t="s">
        <v>19</v>
      </c>
      <c r="J3463" s="10" t="s">
        <v>329</v>
      </c>
      <c r="K3463" s="10">
        <v>28</v>
      </c>
      <c r="L3463" s="10">
        <v>1</v>
      </c>
      <c r="M3463" s="10">
        <v>0</v>
      </c>
      <c r="N3463" s="10">
        <v>0</v>
      </c>
    </row>
    <row r="3464" spans="1:14" x14ac:dyDescent="0.15">
      <c r="A3464" t="str">
        <f t="shared" si="56"/>
        <v>202004_38_4562342690067</v>
      </c>
      <c r="B3464" s="10">
        <v>202004</v>
      </c>
      <c r="C3464" s="10">
        <v>38</v>
      </c>
      <c r="D3464" s="10" t="s">
        <v>138</v>
      </c>
      <c r="E3464" s="11">
        <v>4562342690067</v>
      </c>
      <c r="F3464" s="10">
        <v>0</v>
      </c>
      <c r="G3464" s="10">
        <v>0</v>
      </c>
      <c r="H3464" s="10" t="s">
        <v>23</v>
      </c>
      <c r="I3464" s="10" t="s">
        <v>19</v>
      </c>
      <c r="J3464" s="10" t="s">
        <v>329</v>
      </c>
      <c r="K3464" s="10">
        <v>29</v>
      </c>
      <c r="L3464" s="10">
        <v>1</v>
      </c>
      <c r="M3464" s="10">
        <v>0</v>
      </c>
      <c r="N3464" s="10">
        <v>0</v>
      </c>
    </row>
    <row r="3465" spans="1:14" x14ac:dyDescent="0.15">
      <c r="A3465" t="str">
        <f t="shared" si="56"/>
        <v>202004_38_4562342690074</v>
      </c>
      <c r="B3465" s="10">
        <v>202004</v>
      </c>
      <c r="C3465" s="10">
        <v>38</v>
      </c>
      <c r="D3465" s="10" t="s">
        <v>138</v>
      </c>
      <c r="E3465" s="11">
        <v>4562342690074</v>
      </c>
      <c r="F3465" s="10">
        <v>0</v>
      </c>
      <c r="G3465" s="10">
        <v>0</v>
      </c>
      <c r="H3465" s="10" t="s">
        <v>24</v>
      </c>
      <c r="I3465" s="10" t="s">
        <v>19</v>
      </c>
      <c r="J3465" s="10" t="s">
        <v>329</v>
      </c>
      <c r="K3465" s="10">
        <v>15</v>
      </c>
      <c r="L3465" s="10">
        <v>0</v>
      </c>
      <c r="M3465" s="10">
        <v>0</v>
      </c>
      <c r="N3465" s="10">
        <v>0</v>
      </c>
    </row>
    <row r="3466" spans="1:14" x14ac:dyDescent="0.15">
      <c r="A3466" t="str">
        <f t="shared" si="56"/>
        <v>202004_38_4562342690081</v>
      </c>
      <c r="B3466" s="10">
        <v>202004</v>
      </c>
      <c r="C3466" s="10">
        <v>38</v>
      </c>
      <c r="D3466" s="10" t="s">
        <v>138</v>
      </c>
      <c r="E3466" s="11">
        <v>4562342690081</v>
      </c>
      <c r="F3466" s="10">
        <v>0</v>
      </c>
      <c r="G3466" s="10">
        <v>0</v>
      </c>
      <c r="H3466" s="10" t="s">
        <v>25</v>
      </c>
      <c r="I3466" s="10" t="s">
        <v>19</v>
      </c>
      <c r="J3466" s="10" t="s">
        <v>329</v>
      </c>
      <c r="K3466" s="10">
        <v>8</v>
      </c>
      <c r="L3466" s="10">
        <v>0</v>
      </c>
      <c r="M3466" s="10">
        <v>0</v>
      </c>
      <c r="N3466" s="10">
        <v>0</v>
      </c>
    </row>
    <row r="3467" spans="1:14" x14ac:dyDescent="0.15">
      <c r="A3467" t="str">
        <f t="shared" si="56"/>
        <v>202004_102_4562342690029</v>
      </c>
      <c r="B3467" s="10">
        <v>202004</v>
      </c>
      <c r="C3467" s="10">
        <v>102</v>
      </c>
      <c r="D3467" s="10" t="s">
        <v>147</v>
      </c>
      <c r="E3467" s="11">
        <v>4562342690029</v>
      </c>
      <c r="F3467" s="10">
        <v>0</v>
      </c>
      <c r="G3467" s="10">
        <v>0</v>
      </c>
      <c r="H3467" s="10" t="s">
        <v>18</v>
      </c>
      <c r="I3467" s="10" t="s">
        <v>19</v>
      </c>
      <c r="J3467" s="10" t="s">
        <v>329</v>
      </c>
      <c r="K3467" s="10">
        <v>31</v>
      </c>
      <c r="L3467" s="10">
        <v>0</v>
      </c>
      <c r="M3467" s="10">
        <v>0</v>
      </c>
      <c r="N3467" s="10">
        <v>0</v>
      </c>
    </row>
    <row r="3468" spans="1:14" x14ac:dyDescent="0.15">
      <c r="A3468" t="str">
        <f t="shared" si="56"/>
        <v>202004_102_4562342690036</v>
      </c>
      <c r="B3468" s="10">
        <v>202004</v>
      </c>
      <c r="C3468" s="10">
        <v>102</v>
      </c>
      <c r="D3468" s="10" t="s">
        <v>147</v>
      </c>
      <c r="E3468" s="11">
        <v>4562342690036</v>
      </c>
      <c r="F3468" s="10">
        <v>0</v>
      </c>
      <c r="G3468" s="10">
        <v>0</v>
      </c>
      <c r="H3468" s="10" t="s">
        <v>20</v>
      </c>
      <c r="I3468" s="10" t="s">
        <v>19</v>
      </c>
      <c r="J3468" s="10" t="s">
        <v>329</v>
      </c>
      <c r="K3468" s="10">
        <v>25</v>
      </c>
      <c r="L3468" s="10">
        <v>2</v>
      </c>
      <c r="M3468" s="10">
        <v>0</v>
      </c>
      <c r="N3468" s="10">
        <v>0</v>
      </c>
    </row>
    <row r="3469" spans="1:14" x14ac:dyDescent="0.15">
      <c r="A3469" t="str">
        <f t="shared" si="56"/>
        <v>202004_102_4562342690050</v>
      </c>
      <c r="B3469" s="10">
        <v>202004</v>
      </c>
      <c r="C3469" s="10">
        <v>102</v>
      </c>
      <c r="D3469" s="10" t="s">
        <v>147</v>
      </c>
      <c r="E3469" s="11">
        <v>4562342690050</v>
      </c>
      <c r="F3469" s="10">
        <v>0</v>
      </c>
      <c r="G3469" s="10">
        <v>0</v>
      </c>
      <c r="H3469" s="10" t="s">
        <v>22</v>
      </c>
      <c r="I3469" s="10" t="s">
        <v>19</v>
      </c>
      <c r="J3469" s="10" t="s">
        <v>329</v>
      </c>
      <c r="K3469" s="10">
        <v>22</v>
      </c>
      <c r="L3469" s="10">
        <v>1</v>
      </c>
      <c r="M3469" s="10">
        <v>0</v>
      </c>
      <c r="N3469" s="10">
        <v>0</v>
      </c>
    </row>
    <row r="3470" spans="1:14" x14ac:dyDescent="0.15">
      <c r="A3470" t="str">
        <f t="shared" si="56"/>
        <v>202004_102_4562342690043</v>
      </c>
      <c r="B3470" s="10">
        <v>202004</v>
      </c>
      <c r="C3470" s="10">
        <v>102</v>
      </c>
      <c r="D3470" s="10" t="s">
        <v>147</v>
      </c>
      <c r="E3470" s="11">
        <v>4562342690043</v>
      </c>
      <c r="F3470" s="10">
        <v>0</v>
      </c>
      <c r="G3470" s="10">
        <v>0</v>
      </c>
      <c r="H3470" s="10" t="s">
        <v>21</v>
      </c>
      <c r="I3470" s="10" t="s">
        <v>19</v>
      </c>
      <c r="J3470" s="10" t="s">
        <v>329</v>
      </c>
      <c r="K3470" s="10">
        <v>54</v>
      </c>
      <c r="L3470" s="10">
        <v>9</v>
      </c>
      <c r="M3470" s="10">
        <v>0</v>
      </c>
      <c r="N3470" s="10">
        <v>0</v>
      </c>
    </row>
    <row r="3471" spans="1:14" x14ac:dyDescent="0.15">
      <c r="A3471" t="str">
        <f t="shared" si="56"/>
        <v>202004_102_4562342690067</v>
      </c>
      <c r="B3471" s="10">
        <v>202004</v>
      </c>
      <c r="C3471" s="10">
        <v>102</v>
      </c>
      <c r="D3471" s="10" t="s">
        <v>147</v>
      </c>
      <c r="E3471" s="11">
        <v>4562342690067</v>
      </c>
      <c r="F3471" s="10">
        <v>0</v>
      </c>
      <c r="G3471" s="10">
        <v>0</v>
      </c>
      <c r="H3471" s="10" t="s">
        <v>23</v>
      </c>
      <c r="I3471" s="10" t="s">
        <v>19</v>
      </c>
      <c r="J3471" s="10" t="s">
        <v>329</v>
      </c>
      <c r="K3471" s="10">
        <v>106</v>
      </c>
      <c r="L3471" s="10">
        <v>2</v>
      </c>
      <c r="M3471" s="10">
        <v>0</v>
      </c>
      <c r="N3471" s="10">
        <v>0</v>
      </c>
    </row>
    <row r="3472" spans="1:14" x14ac:dyDescent="0.15">
      <c r="A3472" t="str">
        <f t="shared" si="56"/>
        <v>202004_102_4562342690074</v>
      </c>
      <c r="B3472" s="10">
        <v>202004</v>
      </c>
      <c r="C3472" s="10">
        <v>102</v>
      </c>
      <c r="D3472" s="10" t="s">
        <v>147</v>
      </c>
      <c r="E3472" s="11">
        <v>4562342690074</v>
      </c>
      <c r="F3472" s="10">
        <v>0</v>
      </c>
      <c r="G3472" s="10">
        <v>0</v>
      </c>
      <c r="H3472" s="10" t="s">
        <v>24</v>
      </c>
      <c r="I3472" s="10" t="s">
        <v>19</v>
      </c>
      <c r="J3472" s="10" t="s">
        <v>329</v>
      </c>
      <c r="K3472" s="10">
        <v>83</v>
      </c>
      <c r="L3472" s="10">
        <v>0</v>
      </c>
      <c r="M3472" s="10">
        <v>0</v>
      </c>
      <c r="N3472" s="10">
        <v>0</v>
      </c>
    </row>
    <row r="3473" spans="1:14" x14ac:dyDescent="0.15">
      <c r="A3473" t="str">
        <f t="shared" si="56"/>
        <v>202004_102_4562342690081</v>
      </c>
      <c r="B3473" s="10">
        <v>202004</v>
      </c>
      <c r="C3473" s="10">
        <v>102</v>
      </c>
      <c r="D3473" s="10" t="s">
        <v>147</v>
      </c>
      <c r="E3473" s="11">
        <v>4562342690081</v>
      </c>
      <c r="F3473" s="10">
        <v>0</v>
      </c>
      <c r="G3473" s="10">
        <v>0</v>
      </c>
      <c r="H3473" s="10" t="s">
        <v>25</v>
      </c>
      <c r="I3473" s="10" t="s">
        <v>19</v>
      </c>
      <c r="J3473" s="10" t="s">
        <v>329</v>
      </c>
      <c r="K3473" s="10">
        <v>13</v>
      </c>
      <c r="L3473" s="10">
        <v>0</v>
      </c>
      <c r="M3473" s="10">
        <v>0</v>
      </c>
      <c r="N3473" s="10">
        <v>0</v>
      </c>
    </row>
    <row r="3474" spans="1:14" x14ac:dyDescent="0.15">
      <c r="A3474" t="str">
        <f t="shared" si="56"/>
        <v>202004_325_4562342690029</v>
      </c>
      <c r="B3474" s="10">
        <v>202004</v>
      </c>
      <c r="C3474" s="10">
        <v>325</v>
      </c>
      <c r="D3474" s="10" t="s">
        <v>162</v>
      </c>
      <c r="E3474" s="11">
        <v>4562342690029</v>
      </c>
      <c r="F3474" s="10">
        <v>0</v>
      </c>
      <c r="G3474" s="10">
        <v>0</v>
      </c>
      <c r="H3474" s="10" t="s">
        <v>18</v>
      </c>
      <c r="I3474" s="10" t="s">
        <v>19</v>
      </c>
      <c r="J3474" s="10" t="s">
        <v>329</v>
      </c>
      <c r="K3474" s="10">
        <v>17</v>
      </c>
      <c r="L3474" s="10">
        <v>0</v>
      </c>
      <c r="M3474" s="10">
        <v>0</v>
      </c>
      <c r="N3474" s="10">
        <v>0</v>
      </c>
    </row>
    <row r="3475" spans="1:14" x14ac:dyDescent="0.15">
      <c r="A3475" t="str">
        <f t="shared" si="56"/>
        <v>202004_325_4562342690036</v>
      </c>
      <c r="B3475" s="10">
        <v>202004</v>
      </c>
      <c r="C3475" s="10">
        <v>325</v>
      </c>
      <c r="D3475" s="10" t="s">
        <v>162</v>
      </c>
      <c r="E3475" s="11">
        <v>4562342690036</v>
      </c>
      <c r="F3475" s="10">
        <v>0</v>
      </c>
      <c r="G3475" s="10">
        <v>0</v>
      </c>
      <c r="H3475" s="10" t="s">
        <v>20</v>
      </c>
      <c r="I3475" s="10" t="s">
        <v>19</v>
      </c>
      <c r="J3475" s="10" t="s">
        <v>329</v>
      </c>
      <c r="K3475" s="10">
        <v>15</v>
      </c>
      <c r="L3475" s="10">
        <v>1</v>
      </c>
      <c r="M3475" s="10">
        <v>0</v>
      </c>
      <c r="N3475" s="10">
        <v>0</v>
      </c>
    </row>
    <row r="3476" spans="1:14" x14ac:dyDescent="0.15">
      <c r="A3476" t="str">
        <f t="shared" si="56"/>
        <v>202004_325_4562342690050</v>
      </c>
      <c r="B3476" s="10">
        <v>202004</v>
      </c>
      <c r="C3476" s="10">
        <v>325</v>
      </c>
      <c r="D3476" s="10" t="s">
        <v>162</v>
      </c>
      <c r="E3476" s="11">
        <v>4562342690050</v>
      </c>
      <c r="F3476" s="10">
        <v>0</v>
      </c>
      <c r="G3476" s="10">
        <v>0</v>
      </c>
      <c r="H3476" s="10" t="s">
        <v>22</v>
      </c>
      <c r="I3476" s="10" t="s">
        <v>19</v>
      </c>
      <c r="J3476" s="10" t="s">
        <v>329</v>
      </c>
      <c r="K3476" s="10">
        <v>14</v>
      </c>
      <c r="L3476" s="10">
        <v>0</v>
      </c>
      <c r="M3476" s="10">
        <v>0</v>
      </c>
      <c r="N3476" s="10">
        <v>0</v>
      </c>
    </row>
    <row r="3477" spans="1:14" x14ac:dyDescent="0.15">
      <c r="A3477" t="str">
        <f t="shared" si="56"/>
        <v>202004_325_4562342690043</v>
      </c>
      <c r="B3477" s="10">
        <v>202004</v>
      </c>
      <c r="C3477" s="10">
        <v>325</v>
      </c>
      <c r="D3477" s="10" t="s">
        <v>162</v>
      </c>
      <c r="E3477" s="11">
        <v>4562342690043</v>
      </c>
      <c r="F3477" s="10">
        <v>0</v>
      </c>
      <c r="G3477" s="10">
        <v>0</v>
      </c>
      <c r="H3477" s="10" t="s">
        <v>21</v>
      </c>
      <c r="I3477" s="10" t="s">
        <v>19</v>
      </c>
      <c r="J3477" s="10" t="s">
        <v>329</v>
      </c>
      <c r="K3477" s="10">
        <v>35</v>
      </c>
      <c r="L3477" s="10">
        <v>1</v>
      </c>
      <c r="M3477" s="10">
        <v>0</v>
      </c>
      <c r="N3477" s="10">
        <v>0</v>
      </c>
    </row>
    <row r="3478" spans="1:14" x14ac:dyDescent="0.15">
      <c r="A3478" t="str">
        <f t="shared" si="56"/>
        <v>202004_325_4562342690067</v>
      </c>
      <c r="B3478" s="10">
        <v>202004</v>
      </c>
      <c r="C3478" s="10">
        <v>325</v>
      </c>
      <c r="D3478" s="10" t="s">
        <v>162</v>
      </c>
      <c r="E3478" s="11">
        <v>4562342690067</v>
      </c>
      <c r="F3478" s="10">
        <v>0</v>
      </c>
      <c r="G3478" s="10">
        <v>0</v>
      </c>
      <c r="H3478" s="10" t="s">
        <v>23</v>
      </c>
      <c r="I3478" s="10" t="s">
        <v>19</v>
      </c>
      <c r="J3478" s="10" t="s">
        <v>329</v>
      </c>
      <c r="K3478" s="10">
        <v>41</v>
      </c>
      <c r="L3478" s="10">
        <v>2</v>
      </c>
      <c r="M3478" s="10">
        <v>0</v>
      </c>
      <c r="N3478" s="10">
        <v>0</v>
      </c>
    </row>
    <row r="3479" spans="1:14" x14ac:dyDescent="0.15">
      <c r="A3479" t="str">
        <f t="shared" si="56"/>
        <v>202004_325_4562342690074</v>
      </c>
      <c r="B3479" s="10">
        <v>202004</v>
      </c>
      <c r="C3479" s="10">
        <v>325</v>
      </c>
      <c r="D3479" s="10" t="s">
        <v>162</v>
      </c>
      <c r="E3479" s="11">
        <v>4562342690074</v>
      </c>
      <c r="F3479" s="10">
        <v>0</v>
      </c>
      <c r="G3479" s="10">
        <v>0</v>
      </c>
      <c r="H3479" s="10" t="s">
        <v>24</v>
      </c>
      <c r="I3479" s="10" t="s">
        <v>19</v>
      </c>
      <c r="J3479" s="10" t="s">
        <v>329</v>
      </c>
      <c r="K3479" s="10">
        <v>17</v>
      </c>
      <c r="L3479" s="10">
        <v>2</v>
      </c>
      <c r="M3479" s="10">
        <v>0</v>
      </c>
      <c r="N3479" s="10">
        <v>0</v>
      </c>
    </row>
    <row r="3480" spans="1:14" x14ac:dyDescent="0.15">
      <c r="A3480" t="str">
        <f t="shared" si="56"/>
        <v>202004_325_4562342690081</v>
      </c>
      <c r="B3480" s="10">
        <v>202004</v>
      </c>
      <c r="C3480" s="10">
        <v>325</v>
      </c>
      <c r="D3480" s="10" t="s">
        <v>162</v>
      </c>
      <c r="E3480" s="11">
        <v>4562342690081</v>
      </c>
      <c r="F3480" s="10">
        <v>0</v>
      </c>
      <c r="G3480" s="10">
        <v>0</v>
      </c>
      <c r="H3480" s="10" t="s">
        <v>25</v>
      </c>
      <c r="I3480" s="10" t="s">
        <v>19</v>
      </c>
      <c r="J3480" s="10" t="s">
        <v>329</v>
      </c>
      <c r="K3480" s="10">
        <v>12</v>
      </c>
      <c r="L3480" s="10">
        <v>0</v>
      </c>
      <c r="M3480" s="10">
        <v>0</v>
      </c>
      <c r="N3480" s="10">
        <v>0</v>
      </c>
    </row>
    <row r="3481" spans="1:14" x14ac:dyDescent="0.15">
      <c r="A3481" t="str">
        <f t="shared" ref="A3481:A3544" si="57">B3481&amp;"_"&amp;C3481&amp;"_"&amp;E3481</f>
        <v>202004_16_4562342690029</v>
      </c>
      <c r="B3481" s="10">
        <v>202004</v>
      </c>
      <c r="C3481" s="10">
        <v>16</v>
      </c>
      <c r="D3481" s="10" t="s">
        <v>133</v>
      </c>
      <c r="E3481" s="11">
        <v>4562342690029</v>
      </c>
      <c r="F3481" s="10">
        <v>0</v>
      </c>
      <c r="G3481" s="10">
        <v>0</v>
      </c>
      <c r="H3481" s="10" t="s">
        <v>18</v>
      </c>
      <c r="I3481" s="10" t="s">
        <v>19</v>
      </c>
      <c r="J3481" s="10" t="s">
        <v>329</v>
      </c>
      <c r="K3481" s="10">
        <v>18</v>
      </c>
      <c r="L3481" s="10">
        <v>1</v>
      </c>
      <c r="M3481" s="10">
        <v>0</v>
      </c>
      <c r="N3481" s="10">
        <v>0</v>
      </c>
    </row>
    <row r="3482" spans="1:14" x14ac:dyDescent="0.15">
      <c r="A3482" t="str">
        <f t="shared" si="57"/>
        <v>202004_16_4562342690036</v>
      </c>
      <c r="B3482" s="10">
        <v>202004</v>
      </c>
      <c r="C3482" s="10">
        <v>16</v>
      </c>
      <c r="D3482" s="10" t="s">
        <v>133</v>
      </c>
      <c r="E3482" s="11">
        <v>4562342690036</v>
      </c>
      <c r="F3482" s="10">
        <v>0</v>
      </c>
      <c r="G3482" s="10">
        <v>0</v>
      </c>
      <c r="H3482" s="10" t="s">
        <v>20</v>
      </c>
      <c r="I3482" s="10" t="s">
        <v>19</v>
      </c>
      <c r="J3482" s="10" t="s">
        <v>329</v>
      </c>
      <c r="K3482" s="10">
        <v>12</v>
      </c>
      <c r="L3482" s="10">
        <v>0</v>
      </c>
      <c r="M3482" s="10">
        <v>0</v>
      </c>
      <c r="N3482" s="10">
        <v>0</v>
      </c>
    </row>
    <row r="3483" spans="1:14" x14ac:dyDescent="0.15">
      <c r="A3483" t="str">
        <f t="shared" si="57"/>
        <v>202004_16_4562342690050</v>
      </c>
      <c r="B3483" s="10">
        <v>202004</v>
      </c>
      <c r="C3483" s="10">
        <v>16</v>
      </c>
      <c r="D3483" s="10" t="s">
        <v>133</v>
      </c>
      <c r="E3483" s="11">
        <v>4562342690050</v>
      </c>
      <c r="F3483" s="10">
        <v>0</v>
      </c>
      <c r="G3483" s="10">
        <v>0</v>
      </c>
      <c r="H3483" s="10" t="s">
        <v>22</v>
      </c>
      <c r="I3483" s="10" t="s">
        <v>19</v>
      </c>
      <c r="J3483" s="10" t="s">
        <v>329</v>
      </c>
      <c r="K3483" s="10">
        <v>13</v>
      </c>
      <c r="L3483" s="10">
        <v>0</v>
      </c>
      <c r="M3483" s="10">
        <v>0</v>
      </c>
      <c r="N3483" s="10">
        <v>0</v>
      </c>
    </row>
    <row r="3484" spans="1:14" x14ac:dyDescent="0.15">
      <c r="A3484" t="str">
        <f t="shared" si="57"/>
        <v>202004_16_4562342690043</v>
      </c>
      <c r="B3484" s="10">
        <v>202004</v>
      </c>
      <c r="C3484" s="10">
        <v>16</v>
      </c>
      <c r="D3484" s="10" t="s">
        <v>133</v>
      </c>
      <c r="E3484" s="11">
        <v>4562342690043</v>
      </c>
      <c r="F3484" s="10">
        <v>0</v>
      </c>
      <c r="G3484" s="10">
        <v>0</v>
      </c>
      <c r="H3484" s="10" t="s">
        <v>21</v>
      </c>
      <c r="I3484" s="10" t="s">
        <v>19</v>
      </c>
      <c r="J3484" s="10" t="s">
        <v>329</v>
      </c>
      <c r="K3484" s="10">
        <v>50</v>
      </c>
      <c r="L3484" s="10">
        <v>0</v>
      </c>
      <c r="M3484" s="10">
        <v>0</v>
      </c>
      <c r="N3484" s="10">
        <v>0</v>
      </c>
    </row>
    <row r="3485" spans="1:14" x14ac:dyDescent="0.15">
      <c r="A3485" t="str">
        <f t="shared" si="57"/>
        <v>202004_16_4562342690067</v>
      </c>
      <c r="B3485" s="10">
        <v>202004</v>
      </c>
      <c r="C3485" s="10">
        <v>16</v>
      </c>
      <c r="D3485" s="10" t="s">
        <v>133</v>
      </c>
      <c r="E3485" s="11">
        <v>4562342690067</v>
      </c>
      <c r="F3485" s="10">
        <v>0</v>
      </c>
      <c r="G3485" s="10">
        <v>0</v>
      </c>
      <c r="H3485" s="10" t="s">
        <v>23</v>
      </c>
      <c r="I3485" s="10" t="s">
        <v>19</v>
      </c>
      <c r="J3485" s="10" t="s">
        <v>329</v>
      </c>
      <c r="K3485" s="10">
        <v>21</v>
      </c>
      <c r="L3485" s="10">
        <v>0</v>
      </c>
      <c r="M3485" s="10">
        <v>0</v>
      </c>
      <c r="N3485" s="10">
        <v>0</v>
      </c>
    </row>
    <row r="3486" spans="1:14" x14ac:dyDescent="0.15">
      <c r="A3486" t="str">
        <f t="shared" si="57"/>
        <v>202004_16_4562342690074</v>
      </c>
      <c r="B3486" s="10">
        <v>202004</v>
      </c>
      <c r="C3486" s="10">
        <v>16</v>
      </c>
      <c r="D3486" s="10" t="s">
        <v>133</v>
      </c>
      <c r="E3486" s="11">
        <v>4562342690074</v>
      </c>
      <c r="F3486" s="10">
        <v>0</v>
      </c>
      <c r="G3486" s="10">
        <v>0</v>
      </c>
      <c r="H3486" s="10" t="s">
        <v>24</v>
      </c>
      <c r="I3486" s="10" t="s">
        <v>19</v>
      </c>
      <c r="J3486" s="10" t="s">
        <v>329</v>
      </c>
      <c r="K3486" s="10">
        <v>36</v>
      </c>
      <c r="L3486" s="10">
        <v>1</v>
      </c>
      <c r="M3486" s="10">
        <v>0</v>
      </c>
      <c r="N3486" s="10">
        <v>0</v>
      </c>
    </row>
    <row r="3487" spans="1:14" x14ac:dyDescent="0.15">
      <c r="A3487" t="str">
        <f t="shared" si="57"/>
        <v>202004_16_4562342690081</v>
      </c>
      <c r="B3487" s="10">
        <v>202004</v>
      </c>
      <c r="C3487" s="10">
        <v>16</v>
      </c>
      <c r="D3487" s="10" t="s">
        <v>133</v>
      </c>
      <c r="E3487" s="11">
        <v>4562342690081</v>
      </c>
      <c r="F3487" s="10">
        <v>0</v>
      </c>
      <c r="G3487" s="10">
        <v>0</v>
      </c>
      <c r="H3487" s="10" t="s">
        <v>25</v>
      </c>
      <c r="I3487" s="10" t="s">
        <v>19</v>
      </c>
      <c r="J3487" s="10" t="s">
        <v>329</v>
      </c>
      <c r="K3487" s="10">
        <v>11</v>
      </c>
      <c r="L3487" s="10">
        <v>1</v>
      </c>
      <c r="M3487" s="10">
        <v>0</v>
      </c>
      <c r="N3487" s="10">
        <v>0</v>
      </c>
    </row>
    <row r="3488" spans="1:14" x14ac:dyDescent="0.15">
      <c r="A3488" t="str">
        <f t="shared" si="57"/>
        <v>202004_17_4562342690029</v>
      </c>
      <c r="B3488" s="10">
        <v>202004</v>
      </c>
      <c r="C3488" s="10">
        <v>17</v>
      </c>
      <c r="D3488" s="10" t="s">
        <v>134</v>
      </c>
      <c r="E3488" s="11">
        <v>4562342690029</v>
      </c>
      <c r="F3488" s="10">
        <v>0</v>
      </c>
      <c r="G3488" s="10">
        <v>0</v>
      </c>
      <c r="H3488" s="10" t="s">
        <v>18</v>
      </c>
      <c r="I3488" s="10" t="s">
        <v>19</v>
      </c>
      <c r="J3488" s="10" t="s">
        <v>329</v>
      </c>
      <c r="K3488" s="10">
        <v>20</v>
      </c>
      <c r="L3488" s="10">
        <v>1</v>
      </c>
      <c r="M3488" s="10">
        <v>0</v>
      </c>
      <c r="N3488" s="10">
        <v>0</v>
      </c>
    </row>
    <row r="3489" spans="1:14" x14ac:dyDescent="0.15">
      <c r="A3489" t="str">
        <f t="shared" si="57"/>
        <v>202004_17_4562342690036</v>
      </c>
      <c r="B3489" s="10">
        <v>202004</v>
      </c>
      <c r="C3489" s="10">
        <v>17</v>
      </c>
      <c r="D3489" s="10" t="s">
        <v>134</v>
      </c>
      <c r="E3489" s="11">
        <v>4562342690036</v>
      </c>
      <c r="F3489" s="10">
        <v>0</v>
      </c>
      <c r="G3489" s="10">
        <v>0</v>
      </c>
      <c r="H3489" s="10" t="s">
        <v>20</v>
      </c>
      <c r="I3489" s="10" t="s">
        <v>19</v>
      </c>
      <c r="J3489" s="10" t="s">
        <v>329</v>
      </c>
      <c r="K3489" s="10">
        <v>13</v>
      </c>
      <c r="L3489" s="10">
        <v>0</v>
      </c>
      <c r="M3489" s="10">
        <v>0</v>
      </c>
      <c r="N3489" s="10">
        <v>0</v>
      </c>
    </row>
    <row r="3490" spans="1:14" x14ac:dyDescent="0.15">
      <c r="A3490" t="str">
        <f t="shared" si="57"/>
        <v>202004_17_4562342690050</v>
      </c>
      <c r="B3490" s="10">
        <v>202004</v>
      </c>
      <c r="C3490" s="10">
        <v>17</v>
      </c>
      <c r="D3490" s="10" t="s">
        <v>134</v>
      </c>
      <c r="E3490" s="11">
        <v>4562342690050</v>
      </c>
      <c r="F3490" s="10">
        <v>0</v>
      </c>
      <c r="G3490" s="10">
        <v>0</v>
      </c>
      <c r="H3490" s="10" t="s">
        <v>22</v>
      </c>
      <c r="I3490" s="10" t="s">
        <v>19</v>
      </c>
      <c r="J3490" s="10" t="s">
        <v>329</v>
      </c>
      <c r="K3490" s="10">
        <v>10</v>
      </c>
      <c r="L3490" s="10">
        <v>1</v>
      </c>
      <c r="M3490" s="10">
        <v>0</v>
      </c>
      <c r="N3490" s="10">
        <v>0</v>
      </c>
    </row>
    <row r="3491" spans="1:14" x14ac:dyDescent="0.15">
      <c r="A3491" t="str">
        <f t="shared" si="57"/>
        <v>202004_17_4562342690043</v>
      </c>
      <c r="B3491" s="10">
        <v>202004</v>
      </c>
      <c r="C3491" s="10">
        <v>17</v>
      </c>
      <c r="D3491" s="10" t="s">
        <v>134</v>
      </c>
      <c r="E3491" s="11">
        <v>4562342690043</v>
      </c>
      <c r="F3491" s="10">
        <v>0</v>
      </c>
      <c r="G3491" s="10">
        <v>0</v>
      </c>
      <c r="H3491" s="10" t="s">
        <v>21</v>
      </c>
      <c r="I3491" s="10" t="s">
        <v>19</v>
      </c>
      <c r="J3491" s="10" t="s">
        <v>329</v>
      </c>
      <c r="K3491" s="10">
        <v>33</v>
      </c>
      <c r="L3491" s="10">
        <v>2</v>
      </c>
      <c r="M3491" s="10">
        <v>0</v>
      </c>
      <c r="N3491" s="10">
        <v>0</v>
      </c>
    </row>
    <row r="3492" spans="1:14" x14ac:dyDescent="0.15">
      <c r="A3492" t="str">
        <f t="shared" si="57"/>
        <v>202004_17_4562342690067</v>
      </c>
      <c r="B3492" s="10">
        <v>202004</v>
      </c>
      <c r="C3492" s="10">
        <v>17</v>
      </c>
      <c r="D3492" s="10" t="s">
        <v>134</v>
      </c>
      <c r="E3492" s="11">
        <v>4562342690067</v>
      </c>
      <c r="F3492" s="10">
        <v>0</v>
      </c>
      <c r="G3492" s="10">
        <v>0</v>
      </c>
      <c r="H3492" s="10" t="s">
        <v>23</v>
      </c>
      <c r="I3492" s="10" t="s">
        <v>19</v>
      </c>
      <c r="J3492" s="10" t="s">
        <v>329</v>
      </c>
      <c r="K3492" s="10">
        <v>37</v>
      </c>
      <c r="L3492" s="10">
        <v>2</v>
      </c>
      <c r="M3492" s="10">
        <v>0</v>
      </c>
      <c r="N3492" s="10">
        <v>0</v>
      </c>
    </row>
    <row r="3493" spans="1:14" x14ac:dyDescent="0.15">
      <c r="A3493" t="str">
        <f t="shared" si="57"/>
        <v>202004_17_4562342690074</v>
      </c>
      <c r="B3493" s="10">
        <v>202004</v>
      </c>
      <c r="C3493" s="10">
        <v>17</v>
      </c>
      <c r="D3493" s="10" t="s">
        <v>134</v>
      </c>
      <c r="E3493" s="11">
        <v>4562342690074</v>
      </c>
      <c r="F3493" s="10">
        <v>0</v>
      </c>
      <c r="G3493" s="10">
        <v>0</v>
      </c>
      <c r="H3493" s="10" t="s">
        <v>24</v>
      </c>
      <c r="I3493" s="10" t="s">
        <v>19</v>
      </c>
      <c r="J3493" s="10" t="s">
        <v>329</v>
      </c>
      <c r="K3493" s="10">
        <v>21</v>
      </c>
      <c r="L3493" s="10">
        <v>1</v>
      </c>
      <c r="M3493" s="10">
        <v>0</v>
      </c>
      <c r="N3493" s="10">
        <v>0</v>
      </c>
    </row>
    <row r="3494" spans="1:14" x14ac:dyDescent="0.15">
      <c r="A3494" t="str">
        <f t="shared" si="57"/>
        <v>202004_17_4562342690081</v>
      </c>
      <c r="B3494" s="10">
        <v>202004</v>
      </c>
      <c r="C3494" s="10">
        <v>17</v>
      </c>
      <c r="D3494" s="10" t="s">
        <v>134</v>
      </c>
      <c r="E3494" s="11">
        <v>4562342690081</v>
      </c>
      <c r="F3494" s="10">
        <v>0</v>
      </c>
      <c r="G3494" s="10">
        <v>0</v>
      </c>
      <c r="H3494" s="10" t="s">
        <v>25</v>
      </c>
      <c r="I3494" s="10" t="s">
        <v>19</v>
      </c>
      <c r="J3494" s="10" t="s">
        <v>329</v>
      </c>
      <c r="K3494" s="10">
        <v>13</v>
      </c>
      <c r="L3494" s="10">
        <v>0</v>
      </c>
      <c r="M3494" s="10">
        <v>0</v>
      </c>
      <c r="N3494" s="10">
        <v>0</v>
      </c>
    </row>
    <row r="3495" spans="1:14" x14ac:dyDescent="0.15">
      <c r="A3495" t="str">
        <f t="shared" si="57"/>
        <v>202004_122_4562342690029</v>
      </c>
      <c r="B3495" s="10">
        <v>202004</v>
      </c>
      <c r="C3495" s="10">
        <v>122</v>
      </c>
      <c r="D3495" s="10" t="s">
        <v>149</v>
      </c>
      <c r="E3495" s="11">
        <v>4562342690029</v>
      </c>
      <c r="F3495" s="10">
        <v>0</v>
      </c>
      <c r="G3495" s="10">
        <v>0</v>
      </c>
      <c r="H3495" s="10" t="s">
        <v>18</v>
      </c>
      <c r="I3495" s="10" t="s">
        <v>19</v>
      </c>
      <c r="J3495" s="10" t="s">
        <v>329</v>
      </c>
      <c r="K3495" s="10">
        <v>30</v>
      </c>
      <c r="L3495" s="10">
        <v>0</v>
      </c>
      <c r="M3495" s="10">
        <v>0</v>
      </c>
      <c r="N3495" s="10">
        <v>0</v>
      </c>
    </row>
    <row r="3496" spans="1:14" x14ac:dyDescent="0.15">
      <c r="A3496" t="str">
        <f t="shared" si="57"/>
        <v>202004_122_4562342690036</v>
      </c>
      <c r="B3496" s="10">
        <v>202004</v>
      </c>
      <c r="C3496" s="10">
        <v>122</v>
      </c>
      <c r="D3496" s="10" t="s">
        <v>149</v>
      </c>
      <c r="E3496" s="11">
        <v>4562342690036</v>
      </c>
      <c r="F3496" s="10">
        <v>0</v>
      </c>
      <c r="G3496" s="10">
        <v>0</v>
      </c>
      <c r="H3496" s="10" t="s">
        <v>20</v>
      </c>
      <c r="I3496" s="10" t="s">
        <v>19</v>
      </c>
      <c r="J3496" s="10" t="s">
        <v>329</v>
      </c>
      <c r="K3496" s="10">
        <v>15</v>
      </c>
      <c r="L3496" s="10">
        <v>2</v>
      </c>
      <c r="M3496" s="10">
        <v>0</v>
      </c>
      <c r="N3496" s="10">
        <v>0</v>
      </c>
    </row>
    <row r="3497" spans="1:14" x14ac:dyDescent="0.15">
      <c r="A3497" t="str">
        <f t="shared" si="57"/>
        <v>202004_122_4562342690050</v>
      </c>
      <c r="B3497" s="10">
        <v>202004</v>
      </c>
      <c r="C3497" s="10">
        <v>122</v>
      </c>
      <c r="D3497" s="10" t="s">
        <v>149</v>
      </c>
      <c r="E3497" s="11">
        <v>4562342690050</v>
      </c>
      <c r="F3497" s="10">
        <v>0</v>
      </c>
      <c r="G3497" s="10">
        <v>0</v>
      </c>
      <c r="H3497" s="10" t="s">
        <v>22</v>
      </c>
      <c r="I3497" s="10" t="s">
        <v>19</v>
      </c>
      <c r="J3497" s="10" t="s">
        <v>329</v>
      </c>
      <c r="K3497" s="10">
        <v>15</v>
      </c>
      <c r="L3497" s="10">
        <v>0</v>
      </c>
      <c r="M3497" s="10">
        <v>0</v>
      </c>
      <c r="N3497" s="10">
        <v>0</v>
      </c>
    </row>
    <row r="3498" spans="1:14" x14ac:dyDescent="0.15">
      <c r="A3498" t="str">
        <f t="shared" si="57"/>
        <v>202004_122_4562342690043</v>
      </c>
      <c r="B3498" s="10">
        <v>202004</v>
      </c>
      <c r="C3498" s="10">
        <v>122</v>
      </c>
      <c r="D3498" s="10" t="s">
        <v>149</v>
      </c>
      <c r="E3498" s="11">
        <v>4562342690043</v>
      </c>
      <c r="F3498" s="10">
        <v>0</v>
      </c>
      <c r="G3498" s="10">
        <v>0</v>
      </c>
      <c r="H3498" s="10" t="s">
        <v>21</v>
      </c>
      <c r="I3498" s="10" t="s">
        <v>19</v>
      </c>
      <c r="J3498" s="10" t="s">
        <v>329</v>
      </c>
      <c r="K3498" s="10">
        <v>42</v>
      </c>
      <c r="L3498" s="10">
        <v>1</v>
      </c>
      <c r="M3498" s="10">
        <v>0</v>
      </c>
      <c r="N3498" s="10">
        <v>0</v>
      </c>
    </row>
    <row r="3499" spans="1:14" x14ac:dyDescent="0.15">
      <c r="A3499" t="str">
        <f t="shared" si="57"/>
        <v>202004_122_4562342690067</v>
      </c>
      <c r="B3499" s="10">
        <v>202004</v>
      </c>
      <c r="C3499" s="10">
        <v>122</v>
      </c>
      <c r="D3499" s="10" t="s">
        <v>149</v>
      </c>
      <c r="E3499" s="11">
        <v>4562342690067</v>
      </c>
      <c r="F3499" s="10">
        <v>0</v>
      </c>
      <c r="G3499" s="10">
        <v>0</v>
      </c>
      <c r="H3499" s="10" t="s">
        <v>23</v>
      </c>
      <c r="I3499" s="10" t="s">
        <v>19</v>
      </c>
      <c r="J3499" s="10" t="s">
        <v>329</v>
      </c>
      <c r="K3499" s="10">
        <v>41</v>
      </c>
      <c r="L3499" s="10">
        <v>2</v>
      </c>
      <c r="M3499" s="10">
        <v>0</v>
      </c>
      <c r="N3499" s="10">
        <v>0</v>
      </c>
    </row>
    <row r="3500" spans="1:14" x14ac:dyDescent="0.15">
      <c r="A3500" t="str">
        <f t="shared" si="57"/>
        <v>202004_122_4562342690074</v>
      </c>
      <c r="B3500" s="10">
        <v>202004</v>
      </c>
      <c r="C3500" s="10">
        <v>122</v>
      </c>
      <c r="D3500" s="10" t="s">
        <v>149</v>
      </c>
      <c r="E3500" s="11">
        <v>4562342690074</v>
      </c>
      <c r="F3500" s="10">
        <v>0</v>
      </c>
      <c r="G3500" s="10">
        <v>0</v>
      </c>
      <c r="H3500" s="10" t="s">
        <v>24</v>
      </c>
      <c r="I3500" s="10" t="s">
        <v>19</v>
      </c>
      <c r="J3500" s="10" t="s">
        <v>329</v>
      </c>
      <c r="K3500" s="10">
        <v>25</v>
      </c>
      <c r="L3500" s="10">
        <v>4</v>
      </c>
      <c r="M3500" s="10">
        <v>0</v>
      </c>
      <c r="N3500" s="10">
        <v>0</v>
      </c>
    </row>
    <row r="3501" spans="1:14" x14ac:dyDescent="0.15">
      <c r="A3501" t="str">
        <f t="shared" si="57"/>
        <v>202004_122_4562342690081</v>
      </c>
      <c r="B3501" s="10">
        <v>202004</v>
      </c>
      <c r="C3501" s="10">
        <v>122</v>
      </c>
      <c r="D3501" s="10" t="s">
        <v>149</v>
      </c>
      <c r="E3501" s="11">
        <v>4562342690081</v>
      </c>
      <c r="F3501" s="10">
        <v>0</v>
      </c>
      <c r="G3501" s="10">
        <v>0</v>
      </c>
      <c r="H3501" s="10" t="s">
        <v>25</v>
      </c>
      <c r="I3501" s="10" t="s">
        <v>19</v>
      </c>
      <c r="J3501" s="10" t="s">
        <v>329</v>
      </c>
      <c r="K3501" s="10">
        <v>16</v>
      </c>
      <c r="L3501" s="10">
        <v>1</v>
      </c>
      <c r="M3501" s="10">
        <v>0</v>
      </c>
      <c r="N3501" s="10">
        <v>0</v>
      </c>
    </row>
    <row r="3502" spans="1:14" x14ac:dyDescent="0.15">
      <c r="A3502" t="str">
        <f t="shared" si="57"/>
        <v>202005_184_4562342690029</v>
      </c>
      <c r="B3502" s="10">
        <v>202005</v>
      </c>
      <c r="C3502" s="10">
        <v>184</v>
      </c>
      <c r="D3502" s="10" t="s">
        <v>154</v>
      </c>
      <c r="E3502" s="11">
        <v>4562342690029</v>
      </c>
      <c r="F3502" s="10">
        <v>0</v>
      </c>
      <c r="G3502" s="10">
        <v>0</v>
      </c>
      <c r="H3502" s="10" t="s">
        <v>18</v>
      </c>
      <c r="I3502" s="10" t="s">
        <v>19</v>
      </c>
      <c r="J3502" s="10" t="s">
        <v>329</v>
      </c>
      <c r="K3502" s="10">
        <v>36</v>
      </c>
      <c r="L3502" s="10">
        <v>1</v>
      </c>
      <c r="M3502" s="10">
        <v>0</v>
      </c>
      <c r="N3502" s="10">
        <v>0</v>
      </c>
    </row>
    <row r="3503" spans="1:14" x14ac:dyDescent="0.15">
      <c r="A3503" t="str">
        <f t="shared" si="57"/>
        <v>202005_184_4562342690036</v>
      </c>
      <c r="B3503" s="10">
        <v>202005</v>
      </c>
      <c r="C3503" s="10">
        <v>184</v>
      </c>
      <c r="D3503" s="10" t="s">
        <v>154</v>
      </c>
      <c r="E3503" s="11">
        <v>4562342690036</v>
      </c>
      <c r="F3503" s="10">
        <v>0</v>
      </c>
      <c r="G3503" s="10">
        <v>0</v>
      </c>
      <c r="H3503" s="10" t="s">
        <v>20</v>
      </c>
      <c r="I3503" s="10" t="s">
        <v>19</v>
      </c>
      <c r="J3503" s="10" t="s">
        <v>329</v>
      </c>
      <c r="K3503" s="10">
        <v>16</v>
      </c>
      <c r="L3503" s="10">
        <v>0</v>
      </c>
      <c r="M3503" s="10">
        <v>0</v>
      </c>
      <c r="N3503" s="10">
        <v>0</v>
      </c>
    </row>
    <row r="3504" spans="1:14" x14ac:dyDescent="0.15">
      <c r="A3504" t="str">
        <f t="shared" si="57"/>
        <v>202005_184_4562342690050</v>
      </c>
      <c r="B3504" s="10">
        <v>202005</v>
      </c>
      <c r="C3504" s="10">
        <v>184</v>
      </c>
      <c r="D3504" s="10" t="s">
        <v>154</v>
      </c>
      <c r="E3504" s="11">
        <v>4562342690050</v>
      </c>
      <c r="F3504" s="10">
        <v>0</v>
      </c>
      <c r="G3504" s="10">
        <v>0</v>
      </c>
      <c r="H3504" s="10" t="s">
        <v>22</v>
      </c>
      <c r="I3504" s="10" t="s">
        <v>19</v>
      </c>
      <c r="J3504" s="10" t="s">
        <v>329</v>
      </c>
      <c r="K3504" s="10">
        <v>19</v>
      </c>
      <c r="L3504" s="10">
        <v>0</v>
      </c>
      <c r="M3504" s="10">
        <v>0</v>
      </c>
      <c r="N3504" s="10">
        <v>0</v>
      </c>
    </row>
    <row r="3505" spans="1:14" x14ac:dyDescent="0.15">
      <c r="A3505" t="str">
        <f t="shared" si="57"/>
        <v>202005_184_4562342690043</v>
      </c>
      <c r="B3505" s="10">
        <v>202005</v>
      </c>
      <c r="C3505" s="10">
        <v>184</v>
      </c>
      <c r="D3505" s="10" t="s">
        <v>154</v>
      </c>
      <c r="E3505" s="11">
        <v>4562342690043</v>
      </c>
      <c r="F3505" s="10">
        <v>0</v>
      </c>
      <c r="G3505" s="10">
        <v>0</v>
      </c>
      <c r="H3505" s="10" t="s">
        <v>21</v>
      </c>
      <c r="I3505" s="10" t="s">
        <v>19</v>
      </c>
      <c r="J3505" s="10" t="s">
        <v>329</v>
      </c>
      <c r="K3505" s="10">
        <v>39</v>
      </c>
      <c r="L3505" s="10">
        <v>0</v>
      </c>
      <c r="M3505" s="10">
        <v>0</v>
      </c>
      <c r="N3505" s="10">
        <v>0</v>
      </c>
    </row>
    <row r="3506" spans="1:14" x14ac:dyDescent="0.15">
      <c r="A3506" t="str">
        <f t="shared" si="57"/>
        <v>202005_184_4562342690067</v>
      </c>
      <c r="B3506" s="10">
        <v>202005</v>
      </c>
      <c r="C3506" s="10">
        <v>184</v>
      </c>
      <c r="D3506" s="10" t="s">
        <v>154</v>
      </c>
      <c r="E3506" s="11">
        <v>4562342690067</v>
      </c>
      <c r="F3506" s="10">
        <v>0</v>
      </c>
      <c r="G3506" s="10">
        <v>0</v>
      </c>
      <c r="H3506" s="10" t="s">
        <v>23</v>
      </c>
      <c r="I3506" s="10" t="s">
        <v>19</v>
      </c>
      <c r="J3506" s="10" t="s">
        <v>329</v>
      </c>
      <c r="K3506" s="10">
        <v>38</v>
      </c>
      <c r="L3506" s="10">
        <v>0</v>
      </c>
      <c r="M3506" s="10">
        <v>0</v>
      </c>
      <c r="N3506" s="10">
        <v>0</v>
      </c>
    </row>
    <row r="3507" spans="1:14" x14ac:dyDescent="0.15">
      <c r="A3507" t="str">
        <f t="shared" si="57"/>
        <v>202005_184_4562342690074</v>
      </c>
      <c r="B3507" s="10">
        <v>202005</v>
      </c>
      <c r="C3507" s="10">
        <v>184</v>
      </c>
      <c r="D3507" s="10" t="s">
        <v>154</v>
      </c>
      <c r="E3507" s="11">
        <v>4562342690074</v>
      </c>
      <c r="F3507" s="10">
        <v>0</v>
      </c>
      <c r="G3507" s="10">
        <v>0</v>
      </c>
      <c r="H3507" s="10" t="s">
        <v>24</v>
      </c>
      <c r="I3507" s="10" t="s">
        <v>19</v>
      </c>
      <c r="J3507" s="10" t="s">
        <v>329</v>
      </c>
      <c r="K3507" s="10">
        <v>33</v>
      </c>
      <c r="L3507" s="10">
        <v>0</v>
      </c>
      <c r="M3507" s="10">
        <v>0</v>
      </c>
      <c r="N3507" s="10">
        <v>0</v>
      </c>
    </row>
    <row r="3508" spans="1:14" x14ac:dyDescent="0.15">
      <c r="A3508" t="str">
        <f t="shared" si="57"/>
        <v>202005_184_4562342690081</v>
      </c>
      <c r="B3508" s="10">
        <v>202005</v>
      </c>
      <c r="C3508" s="10">
        <v>184</v>
      </c>
      <c r="D3508" s="10" t="s">
        <v>154</v>
      </c>
      <c r="E3508" s="11">
        <v>4562342690081</v>
      </c>
      <c r="F3508" s="10">
        <v>0</v>
      </c>
      <c r="G3508" s="10">
        <v>0</v>
      </c>
      <c r="H3508" s="10" t="s">
        <v>25</v>
      </c>
      <c r="I3508" s="10" t="s">
        <v>19</v>
      </c>
      <c r="J3508" s="10" t="s">
        <v>329</v>
      </c>
      <c r="K3508" s="10">
        <v>10</v>
      </c>
      <c r="L3508" s="10">
        <v>2</v>
      </c>
      <c r="M3508" s="10">
        <v>0</v>
      </c>
      <c r="N3508" s="10">
        <v>0</v>
      </c>
    </row>
    <row r="3509" spans="1:14" x14ac:dyDescent="0.15">
      <c r="A3509" t="str">
        <f t="shared" si="57"/>
        <v>202005_5_4562342690029</v>
      </c>
      <c r="B3509" s="10">
        <v>202005</v>
      </c>
      <c r="C3509" s="10">
        <v>5</v>
      </c>
      <c r="D3509" s="10" t="s">
        <v>130</v>
      </c>
      <c r="E3509" s="11">
        <v>4562342690029</v>
      </c>
      <c r="F3509" s="10">
        <v>0</v>
      </c>
      <c r="G3509" s="10">
        <v>0</v>
      </c>
      <c r="H3509" s="10" t="s">
        <v>18</v>
      </c>
      <c r="I3509" s="10" t="s">
        <v>19</v>
      </c>
      <c r="J3509" s="10" t="s">
        <v>329</v>
      </c>
      <c r="K3509" s="10">
        <v>4</v>
      </c>
      <c r="L3509" s="10">
        <v>0</v>
      </c>
      <c r="M3509" s="10">
        <v>0</v>
      </c>
      <c r="N3509" s="10">
        <v>0</v>
      </c>
    </row>
    <row r="3510" spans="1:14" x14ac:dyDescent="0.15">
      <c r="A3510" t="str">
        <f t="shared" si="57"/>
        <v>202005_5_4562342690036</v>
      </c>
      <c r="B3510" s="10">
        <v>202005</v>
      </c>
      <c r="C3510" s="10">
        <v>5</v>
      </c>
      <c r="D3510" s="10" t="s">
        <v>130</v>
      </c>
      <c r="E3510" s="11">
        <v>4562342690036</v>
      </c>
      <c r="F3510" s="10">
        <v>0</v>
      </c>
      <c r="G3510" s="10">
        <v>0</v>
      </c>
      <c r="H3510" s="10" t="s">
        <v>20</v>
      </c>
      <c r="I3510" s="10" t="s">
        <v>19</v>
      </c>
      <c r="J3510" s="10" t="s">
        <v>329</v>
      </c>
      <c r="K3510" s="10">
        <v>13</v>
      </c>
      <c r="L3510" s="10">
        <v>0</v>
      </c>
      <c r="M3510" s="10">
        <v>0</v>
      </c>
      <c r="N3510" s="10">
        <v>0</v>
      </c>
    </row>
    <row r="3511" spans="1:14" x14ac:dyDescent="0.15">
      <c r="A3511" t="str">
        <f t="shared" si="57"/>
        <v>202005_5_4562342690050</v>
      </c>
      <c r="B3511" s="10">
        <v>202005</v>
      </c>
      <c r="C3511" s="10">
        <v>5</v>
      </c>
      <c r="D3511" s="10" t="s">
        <v>130</v>
      </c>
      <c r="E3511" s="11">
        <v>4562342690050</v>
      </c>
      <c r="F3511" s="10">
        <v>0</v>
      </c>
      <c r="G3511" s="10">
        <v>0</v>
      </c>
      <c r="H3511" s="10" t="s">
        <v>22</v>
      </c>
      <c r="I3511" s="10" t="s">
        <v>19</v>
      </c>
      <c r="J3511" s="10" t="s">
        <v>329</v>
      </c>
      <c r="K3511" s="10">
        <v>7</v>
      </c>
      <c r="L3511" s="10">
        <v>1</v>
      </c>
      <c r="M3511" s="10">
        <v>0</v>
      </c>
      <c r="N3511" s="10">
        <v>0</v>
      </c>
    </row>
    <row r="3512" spans="1:14" x14ac:dyDescent="0.15">
      <c r="A3512" t="str">
        <f t="shared" si="57"/>
        <v>202005_5_4562342690043</v>
      </c>
      <c r="B3512" s="10">
        <v>202005</v>
      </c>
      <c r="C3512" s="10">
        <v>5</v>
      </c>
      <c r="D3512" s="10" t="s">
        <v>130</v>
      </c>
      <c r="E3512" s="11">
        <v>4562342690043</v>
      </c>
      <c r="F3512" s="10">
        <v>0</v>
      </c>
      <c r="G3512" s="10">
        <v>0</v>
      </c>
      <c r="H3512" s="10" t="s">
        <v>21</v>
      </c>
      <c r="I3512" s="10" t="s">
        <v>19</v>
      </c>
      <c r="J3512" s="10" t="s">
        <v>329</v>
      </c>
      <c r="K3512" s="10">
        <v>19</v>
      </c>
      <c r="L3512" s="10">
        <v>1</v>
      </c>
      <c r="M3512" s="10">
        <v>0</v>
      </c>
      <c r="N3512" s="10">
        <v>0</v>
      </c>
    </row>
    <row r="3513" spans="1:14" x14ac:dyDescent="0.15">
      <c r="A3513" t="str">
        <f t="shared" si="57"/>
        <v>202005_5_4562342690067</v>
      </c>
      <c r="B3513" s="10">
        <v>202005</v>
      </c>
      <c r="C3513" s="10">
        <v>5</v>
      </c>
      <c r="D3513" s="10" t="s">
        <v>130</v>
      </c>
      <c r="E3513" s="11">
        <v>4562342690067</v>
      </c>
      <c r="F3513" s="10">
        <v>0</v>
      </c>
      <c r="G3513" s="10">
        <v>0</v>
      </c>
      <c r="H3513" s="10" t="s">
        <v>23</v>
      </c>
      <c r="I3513" s="10" t="s">
        <v>19</v>
      </c>
      <c r="J3513" s="10" t="s">
        <v>329</v>
      </c>
      <c r="K3513" s="10">
        <v>23</v>
      </c>
      <c r="L3513" s="10">
        <v>2</v>
      </c>
      <c r="M3513" s="10">
        <v>0</v>
      </c>
      <c r="N3513" s="10">
        <v>0</v>
      </c>
    </row>
    <row r="3514" spans="1:14" x14ac:dyDescent="0.15">
      <c r="A3514" t="str">
        <f t="shared" si="57"/>
        <v>202005_5_4562342690074</v>
      </c>
      <c r="B3514" s="10">
        <v>202005</v>
      </c>
      <c r="C3514" s="10">
        <v>5</v>
      </c>
      <c r="D3514" s="10" t="s">
        <v>130</v>
      </c>
      <c r="E3514" s="11">
        <v>4562342690074</v>
      </c>
      <c r="F3514" s="10">
        <v>0</v>
      </c>
      <c r="G3514" s="10">
        <v>0</v>
      </c>
      <c r="H3514" s="10" t="s">
        <v>24</v>
      </c>
      <c r="I3514" s="10" t="s">
        <v>19</v>
      </c>
      <c r="J3514" s="10" t="s">
        <v>329</v>
      </c>
      <c r="K3514" s="10">
        <v>24</v>
      </c>
      <c r="L3514" s="10">
        <v>2</v>
      </c>
      <c r="M3514" s="10">
        <v>0</v>
      </c>
      <c r="N3514" s="10">
        <v>0</v>
      </c>
    </row>
    <row r="3515" spans="1:14" x14ac:dyDescent="0.15">
      <c r="A3515" t="str">
        <f t="shared" si="57"/>
        <v>202005_5_4562342690081</v>
      </c>
      <c r="B3515" s="10">
        <v>202005</v>
      </c>
      <c r="C3515" s="10">
        <v>5</v>
      </c>
      <c r="D3515" s="10" t="s">
        <v>130</v>
      </c>
      <c r="E3515" s="11">
        <v>4562342690081</v>
      </c>
      <c r="F3515" s="10">
        <v>0</v>
      </c>
      <c r="G3515" s="10">
        <v>0</v>
      </c>
      <c r="H3515" s="10" t="s">
        <v>25</v>
      </c>
      <c r="I3515" s="10" t="s">
        <v>19</v>
      </c>
      <c r="J3515" s="10" t="s">
        <v>329</v>
      </c>
      <c r="K3515" s="10">
        <v>3</v>
      </c>
      <c r="L3515" s="10">
        <v>0</v>
      </c>
      <c r="M3515" s="10">
        <v>0</v>
      </c>
      <c r="N3515" s="10">
        <v>0</v>
      </c>
    </row>
    <row r="3516" spans="1:14" x14ac:dyDescent="0.15">
      <c r="A3516" t="str">
        <f t="shared" si="57"/>
        <v>202005_11_4562342690029</v>
      </c>
      <c r="B3516" s="10">
        <v>202005</v>
      </c>
      <c r="C3516" s="10">
        <v>11</v>
      </c>
      <c r="D3516" s="10" t="s">
        <v>131</v>
      </c>
      <c r="E3516" s="11">
        <v>4562342690029</v>
      </c>
      <c r="F3516" s="10">
        <v>0</v>
      </c>
      <c r="G3516" s="10">
        <v>0</v>
      </c>
      <c r="H3516" s="10" t="s">
        <v>18</v>
      </c>
      <c r="I3516" s="10" t="s">
        <v>19</v>
      </c>
      <c r="J3516" s="10" t="s">
        <v>329</v>
      </c>
      <c r="K3516" s="10">
        <v>2</v>
      </c>
      <c r="L3516" s="10">
        <v>0</v>
      </c>
      <c r="M3516" s="10">
        <v>0</v>
      </c>
      <c r="N3516" s="10">
        <v>0</v>
      </c>
    </row>
    <row r="3517" spans="1:14" x14ac:dyDescent="0.15">
      <c r="A3517" t="str">
        <f t="shared" si="57"/>
        <v>202005_11_4562342690036</v>
      </c>
      <c r="B3517" s="10">
        <v>202005</v>
      </c>
      <c r="C3517" s="10">
        <v>11</v>
      </c>
      <c r="D3517" s="10" t="s">
        <v>131</v>
      </c>
      <c r="E3517" s="11">
        <v>4562342690036</v>
      </c>
      <c r="F3517" s="10">
        <v>0</v>
      </c>
      <c r="G3517" s="10">
        <v>0</v>
      </c>
      <c r="H3517" s="10" t="s">
        <v>20</v>
      </c>
      <c r="I3517" s="10" t="s">
        <v>19</v>
      </c>
      <c r="J3517" s="10" t="s">
        <v>329</v>
      </c>
      <c r="K3517" s="10">
        <v>0</v>
      </c>
      <c r="L3517" s="10">
        <v>0</v>
      </c>
      <c r="M3517" s="10">
        <v>0</v>
      </c>
      <c r="N3517" s="10">
        <v>0</v>
      </c>
    </row>
    <row r="3518" spans="1:14" x14ac:dyDescent="0.15">
      <c r="A3518" t="str">
        <f t="shared" si="57"/>
        <v>202005_11_4562342690050</v>
      </c>
      <c r="B3518" s="10">
        <v>202005</v>
      </c>
      <c r="C3518" s="10">
        <v>11</v>
      </c>
      <c r="D3518" s="10" t="s">
        <v>131</v>
      </c>
      <c r="E3518" s="11">
        <v>4562342690050</v>
      </c>
      <c r="F3518" s="10">
        <v>0</v>
      </c>
      <c r="G3518" s="10">
        <v>0</v>
      </c>
      <c r="H3518" s="10" t="s">
        <v>22</v>
      </c>
      <c r="I3518" s="10" t="s">
        <v>19</v>
      </c>
      <c r="J3518" s="10" t="s">
        <v>329</v>
      </c>
      <c r="K3518" s="10">
        <v>0</v>
      </c>
      <c r="L3518" s="10">
        <v>0</v>
      </c>
      <c r="M3518" s="10">
        <v>0</v>
      </c>
      <c r="N3518" s="10">
        <v>0</v>
      </c>
    </row>
    <row r="3519" spans="1:14" x14ac:dyDescent="0.15">
      <c r="A3519" t="str">
        <f t="shared" si="57"/>
        <v>202005_11_4562342690043</v>
      </c>
      <c r="B3519" s="10">
        <v>202005</v>
      </c>
      <c r="C3519" s="10">
        <v>11</v>
      </c>
      <c r="D3519" s="10" t="s">
        <v>131</v>
      </c>
      <c r="E3519" s="11">
        <v>4562342690043</v>
      </c>
      <c r="F3519" s="10">
        <v>0</v>
      </c>
      <c r="G3519" s="10">
        <v>0</v>
      </c>
      <c r="H3519" s="10" t="s">
        <v>21</v>
      </c>
      <c r="I3519" s="10" t="s">
        <v>19</v>
      </c>
      <c r="J3519" s="10" t="s">
        <v>329</v>
      </c>
      <c r="K3519" s="10">
        <v>1</v>
      </c>
      <c r="L3519" s="10">
        <v>0</v>
      </c>
      <c r="M3519" s="10">
        <v>0</v>
      </c>
      <c r="N3519" s="10">
        <v>0</v>
      </c>
    </row>
    <row r="3520" spans="1:14" x14ac:dyDescent="0.15">
      <c r="A3520" t="str">
        <f t="shared" si="57"/>
        <v>202005_11_4562342690067</v>
      </c>
      <c r="B3520" s="10">
        <v>202005</v>
      </c>
      <c r="C3520" s="10">
        <v>11</v>
      </c>
      <c r="D3520" s="10" t="s">
        <v>131</v>
      </c>
      <c r="E3520" s="11">
        <v>4562342690067</v>
      </c>
      <c r="F3520" s="10">
        <v>0</v>
      </c>
      <c r="G3520" s="10">
        <v>0</v>
      </c>
      <c r="H3520" s="10" t="s">
        <v>23</v>
      </c>
      <c r="I3520" s="10" t="s">
        <v>19</v>
      </c>
      <c r="J3520" s="10" t="s">
        <v>329</v>
      </c>
      <c r="K3520" s="10">
        <v>0</v>
      </c>
      <c r="L3520" s="10">
        <v>0</v>
      </c>
      <c r="M3520" s="10">
        <v>0</v>
      </c>
      <c r="N3520" s="10">
        <v>0</v>
      </c>
    </row>
    <row r="3521" spans="1:14" x14ac:dyDescent="0.15">
      <c r="A3521" t="str">
        <f t="shared" si="57"/>
        <v>202005_11_4562342690074</v>
      </c>
      <c r="B3521" s="10">
        <v>202005</v>
      </c>
      <c r="C3521" s="10">
        <v>11</v>
      </c>
      <c r="D3521" s="10" t="s">
        <v>131</v>
      </c>
      <c r="E3521" s="11">
        <v>4562342690074</v>
      </c>
      <c r="F3521" s="10">
        <v>0</v>
      </c>
      <c r="G3521" s="10">
        <v>0</v>
      </c>
      <c r="H3521" s="10" t="s">
        <v>24</v>
      </c>
      <c r="I3521" s="10" t="s">
        <v>19</v>
      </c>
      <c r="J3521" s="10" t="s">
        <v>329</v>
      </c>
      <c r="K3521" s="10">
        <v>0</v>
      </c>
      <c r="L3521" s="10">
        <v>0</v>
      </c>
      <c r="M3521" s="10">
        <v>0</v>
      </c>
      <c r="N3521" s="10">
        <v>0</v>
      </c>
    </row>
    <row r="3522" spans="1:14" x14ac:dyDescent="0.15">
      <c r="A3522" t="str">
        <f t="shared" si="57"/>
        <v>202005_11_4562342690081</v>
      </c>
      <c r="B3522" s="10">
        <v>202005</v>
      </c>
      <c r="C3522" s="10">
        <v>11</v>
      </c>
      <c r="D3522" s="10" t="s">
        <v>131</v>
      </c>
      <c r="E3522" s="11">
        <v>4562342690081</v>
      </c>
      <c r="F3522" s="10">
        <v>0</v>
      </c>
      <c r="G3522" s="10">
        <v>0</v>
      </c>
      <c r="H3522" s="10" t="s">
        <v>25</v>
      </c>
      <c r="I3522" s="10" t="s">
        <v>19</v>
      </c>
      <c r="J3522" s="10" t="s">
        <v>329</v>
      </c>
      <c r="K3522" s="10">
        <v>5</v>
      </c>
      <c r="L3522" s="10">
        <v>0</v>
      </c>
      <c r="M3522" s="10">
        <v>0</v>
      </c>
      <c r="N3522" s="10">
        <v>0</v>
      </c>
    </row>
    <row r="3523" spans="1:14" x14ac:dyDescent="0.15">
      <c r="A3523" t="str">
        <f t="shared" si="57"/>
        <v>202005_12_4562342690029</v>
      </c>
      <c r="B3523" s="10">
        <v>202005</v>
      </c>
      <c r="C3523" s="10">
        <v>12</v>
      </c>
      <c r="D3523" s="10" t="s">
        <v>132</v>
      </c>
      <c r="E3523" s="11">
        <v>4562342690029</v>
      </c>
      <c r="F3523" s="10">
        <v>0</v>
      </c>
      <c r="G3523" s="10">
        <v>0</v>
      </c>
      <c r="H3523" s="10" t="s">
        <v>18</v>
      </c>
      <c r="I3523" s="10" t="s">
        <v>19</v>
      </c>
      <c r="J3523" s="10" t="s">
        <v>329</v>
      </c>
      <c r="K3523" s="10">
        <v>16</v>
      </c>
      <c r="L3523" s="10">
        <v>0</v>
      </c>
      <c r="M3523" s="10">
        <v>0</v>
      </c>
      <c r="N3523" s="10">
        <v>0</v>
      </c>
    </row>
    <row r="3524" spans="1:14" x14ac:dyDescent="0.15">
      <c r="A3524" t="str">
        <f t="shared" si="57"/>
        <v>202005_12_4562342690036</v>
      </c>
      <c r="B3524" s="10">
        <v>202005</v>
      </c>
      <c r="C3524" s="10">
        <v>12</v>
      </c>
      <c r="D3524" s="10" t="s">
        <v>132</v>
      </c>
      <c r="E3524" s="11">
        <v>4562342690036</v>
      </c>
      <c r="F3524" s="10">
        <v>0</v>
      </c>
      <c r="G3524" s="10">
        <v>0</v>
      </c>
      <c r="H3524" s="10" t="s">
        <v>20</v>
      </c>
      <c r="I3524" s="10" t="s">
        <v>19</v>
      </c>
      <c r="J3524" s="10" t="s">
        <v>329</v>
      </c>
      <c r="K3524" s="10">
        <v>5</v>
      </c>
      <c r="L3524" s="10">
        <v>0</v>
      </c>
      <c r="M3524" s="10">
        <v>0</v>
      </c>
      <c r="N3524" s="10">
        <v>0</v>
      </c>
    </row>
    <row r="3525" spans="1:14" x14ac:dyDescent="0.15">
      <c r="A3525" t="str">
        <f t="shared" si="57"/>
        <v>202005_12_4562342690050</v>
      </c>
      <c r="B3525" s="10">
        <v>202005</v>
      </c>
      <c r="C3525" s="10">
        <v>12</v>
      </c>
      <c r="D3525" s="10" t="s">
        <v>132</v>
      </c>
      <c r="E3525" s="11">
        <v>4562342690050</v>
      </c>
      <c r="F3525" s="10">
        <v>0</v>
      </c>
      <c r="G3525" s="10">
        <v>0</v>
      </c>
      <c r="H3525" s="10" t="s">
        <v>22</v>
      </c>
      <c r="I3525" s="10" t="s">
        <v>19</v>
      </c>
      <c r="J3525" s="10" t="s">
        <v>329</v>
      </c>
      <c r="K3525" s="10">
        <v>13</v>
      </c>
      <c r="L3525" s="10">
        <v>0</v>
      </c>
      <c r="M3525" s="10">
        <v>0</v>
      </c>
      <c r="N3525" s="10">
        <v>0</v>
      </c>
    </row>
    <row r="3526" spans="1:14" x14ac:dyDescent="0.15">
      <c r="A3526" t="str">
        <f t="shared" si="57"/>
        <v>202005_12_4562342690043</v>
      </c>
      <c r="B3526" s="10">
        <v>202005</v>
      </c>
      <c r="C3526" s="10">
        <v>12</v>
      </c>
      <c r="D3526" s="10" t="s">
        <v>132</v>
      </c>
      <c r="E3526" s="11">
        <v>4562342690043</v>
      </c>
      <c r="F3526" s="10">
        <v>0</v>
      </c>
      <c r="G3526" s="10">
        <v>0</v>
      </c>
      <c r="H3526" s="10" t="s">
        <v>21</v>
      </c>
      <c r="I3526" s="10" t="s">
        <v>19</v>
      </c>
      <c r="J3526" s="10" t="s">
        <v>329</v>
      </c>
      <c r="K3526" s="10">
        <v>17</v>
      </c>
      <c r="L3526" s="10">
        <v>1</v>
      </c>
      <c r="M3526" s="10">
        <v>0</v>
      </c>
      <c r="N3526" s="10">
        <v>0</v>
      </c>
    </row>
    <row r="3527" spans="1:14" x14ac:dyDescent="0.15">
      <c r="A3527" t="str">
        <f t="shared" si="57"/>
        <v>202005_12_4562342690067</v>
      </c>
      <c r="B3527" s="10">
        <v>202005</v>
      </c>
      <c r="C3527" s="10">
        <v>12</v>
      </c>
      <c r="D3527" s="10" t="s">
        <v>132</v>
      </c>
      <c r="E3527" s="11">
        <v>4562342690067</v>
      </c>
      <c r="F3527" s="10">
        <v>0</v>
      </c>
      <c r="G3527" s="10">
        <v>0</v>
      </c>
      <c r="H3527" s="10" t="s">
        <v>23</v>
      </c>
      <c r="I3527" s="10" t="s">
        <v>19</v>
      </c>
      <c r="J3527" s="10" t="s">
        <v>329</v>
      </c>
      <c r="K3527" s="10">
        <v>39</v>
      </c>
      <c r="L3527" s="10">
        <v>1</v>
      </c>
      <c r="M3527" s="10">
        <v>0</v>
      </c>
      <c r="N3527" s="10">
        <v>0</v>
      </c>
    </row>
    <row r="3528" spans="1:14" x14ac:dyDescent="0.15">
      <c r="A3528" t="str">
        <f t="shared" si="57"/>
        <v>202005_12_4562342690074</v>
      </c>
      <c r="B3528" s="10">
        <v>202005</v>
      </c>
      <c r="C3528" s="10">
        <v>12</v>
      </c>
      <c r="D3528" s="10" t="s">
        <v>132</v>
      </c>
      <c r="E3528" s="11">
        <v>4562342690074</v>
      </c>
      <c r="F3528" s="10">
        <v>0</v>
      </c>
      <c r="G3528" s="10">
        <v>0</v>
      </c>
      <c r="H3528" s="10" t="s">
        <v>24</v>
      </c>
      <c r="I3528" s="10" t="s">
        <v>19</v>
      </c>
      <c r="J3528" s="10" t="s">
        <v>329</v>
      </c>
      <c r="K3528" s="10">
        <v>15</v>
      </c>
      <c r="L3528" s="10">
        <v>1</v>
      </c>
      <c r="M3528" s="10">
        <v>0</v>
      </c>
      <c r="N3528" s="10">
        <v>0</v>
      </c>
    </row>
    <row r="3529" spans="1:14" x14ac:dyDescent="0.15">
      <c r="A3529" t="str">
        <f t="shared" si="57"/>
        <v>202005_12_4562342690081</v>
      </c>
      <c r="B3529" s="10">
        <v>202005</v>
      </c>
      <c r="C3529" s="10">
        <v>12</v>
      </c>
      <c r="D3529" s="10" t="s">
        <v>132</v>
      </c>
      <c r="E3529" s="11">
        <v>4562342690081</v>
      </c>
      <c r="F3529" s="10">
        <v>0</v>
      </c>
      <c r="G3529" s="10">
        <v>0</v>
      </c>
      <c r="H3529" s="10" t="s">
        <v>25</v>
      </c>
      <c r="I3529" s="10" t="s">
        <v>19</v>
      </c>
      <c r="J3529" s="10" t="s">
        <v>329</v>
      </c>
      <c r="K3529" s="10">
        <v>8</v>
      </c>
      <c r="L3529" s="10">
        <v>1</v>
      </c>
      <c r="M3529" s="10">
        <v>0</v>
      </c>
      <c r="N3529" s="10">
        <v>0</v>
      </c>
    </row>
    <row r="3530" spans="1:14" x14ac:dyDescent="0.15">
      <c r="A3530" t="str">
        <f t="shared" si="57"/>
        <v>202005_100_4562342690029</v>
      </c>
      <c r="B3530" s="10">
        <v>202005</v>
      </c>
      <c r="C3530" s="10">
        <v>100</v>
      </c>
      <c r="D3530" s="10" t="s">
        <v>146</v>
      </c>
      <c r="E3530" s="11">
        <v>4562342690029</v>
      </c>
      <c r="F3530" s="10">
        <v>0</v>
      </c>
      <c r="G3530" s="10">
        <v>0</v>
      </c>
      <c r="H3530" s="10" t="s">
        <v>18</v>
      </c>
      <c r="I3530" s="10" t="s">
        <v>19</v>
      </c>
      <c r="J3530" s="10" t="s">
        <v>329</v>
      </c>
      <c r="K3530" s="10">
        <v>24</v>
      </c>
      <c r="L3530" s="10">
        <v>1</v>
      </c>
      <c r="M3530" s="10">
        <v>0</v>
      </c>
      <c r="N3530" s="10">
        <v>0</v>
      </c>
    </row>
    <row r="3531" spans="1:14" x14ac:dyDescent="0.15">
      <c r="A3531" t="str">
        <f t="shared" si="57"/>
        <v>202005_100_4562342690036</v>
      </c>
      <c r="B3531" s="10">
        <v>202005</v>
      </c>
      <c r="C3531" s="10">
        <v>100</v>
      </c>
      <c r="D3531" s="10" t="s">
        <v>146</v>
      </c>
      <c r="E3531" s="11">
        <v>4562342690036</v>
      </c>
      <c r="F3531" s="10">
        <v>0</v>
      </c>
      <c r="G3531" s="10">
        <v>0</v>
      </c>
      <c r="H3531" s="10" t="s">
        <v>20</v>
      </c>
      <c r="I3531" s="10" t="s">
        <v>19</v>
      </c>
      <c r="J3531" s="10" t="s">
        <v>329</v>
      </c>
      <c r="K3531" s="10">
        <v>18</v>
      </c>
      <c r="L3531" s="10">
        <v>2</v>
      </c>
      <c r="M3531" s="10">
        <v>0</v>
      </c>
      <c r="N3531" s="10">
        <v>0</v>
      </c>
    </row>
    <row r="3532" spans="1:14" x14ac:dyDescent="0.15">
      <c r="A3532" t="str">
        <f t="shared" si="57"/>
        <v>202005_100_4562342690050</v>
      </c>
      <c r="B3532" s="10">
        <v>202005</v>
      </c>
      <c r="C3532" s="10">
        <v>100</v>
      </c>
      <c r="D3532" s="10" t="s">
        <v>146</v>
      </c>
      <c r="E3532" s="11">
        <v>4562342690050</v>
      </c>
      <c r="F3532" s="10">
        <v>0</v>
      </c>
      <c r="G3532" s="10">
        <v>0</v>
      </c>
      <c r="H3532" s="10" t="s">
        <v>22</v>
      </c>
      <c r="I3532" s="10" t="s">
        <v>19</v>
      </c>
      <c r="J3532" s="10" t="s">
        <v>329</v>
      </c>
      <c r="K3532" s="10">
        <v>15</v>
      </c>
      <c r="L3532" s="10">
        <v>0</v>
      </c>
      <c r="M3532" s="10">
        <v>0</v>
      </c>
      <c r="N3532" s="10">
        <v>0</v>
      </c>
    </row>
    <row r="3533" spans="1:14" x14ac:dyDescent="0.15">
      <c r="A3533" t="str">
        <f t="shared" si="57"/>
        <v>202005_100_4562342690043</v>
      </c>
      <c r="B3533" s="10">
        <v>202005</v>
      </c>
      <c r="C3533" s="10">
        <v>100</v>
      </c>
      <c r="D3533" s="10" t="s">
        <v>146</v>
      </c>
      <c r="E3533" s="11">
        <v>4562342690043</v>
      </c>
      <c r="F3533" s="10">
        <v>0</v>
      </c>
      <c r="G3533" s="10">
        <v>0</v>
      </c>
      <c r="H3533" s="10" t="s">
        <v>21</v>
      </c>
      <c r="I3533" s="10" t="s">
        <v>19</v>
      </c>
      <c r="J3533" s="10" t="s">
        <v>329</v>
      </c>
      <c r="K3533" s="10">
        <v>18</v>
      </c>
      <c r="L3533" s="10">
        <v>0</v>
      </c>
      <c r="M3533" s="10">
        <v>0</v>
      </c>
      <c r="N3533" s="10">
        <v>0</v>
      </c>
    </row>
    <row r="3534" spans="1:14" x14ac:dyDescent="0.15">
      <c r="A3534" t="str">
        <f t="shared" si="57"/>
        <v>202005_100_4562342690067</v>
      </c>
      <c r="B3534" s="10">
        <v>202005</v>
      </c>
      <c r="C3534" s="10">
        <v>100</v>
      </c>
      <c r="D3534" s="10" t="s">
        <v>146</v>
      </c>
      <c r="E3534" s="11">
        <v>4562342690067</v>
      </c>
      <c r="F3534" s="10">
        <v>0</v>
      </c>
      <c r="G3534" s="10">
        <v>0</v>
      </c>
      <c r="H3534" s="10" t="s">
        <v>23</v>
      </c>
      <c r="I3534" s="10" t="s">
        <v>19</v>
      </c>
      <c r="J3534" s="10" t="s">
        <v>329</v>
      </c>
      <c r="K3534" s="10">
        <v>36</v>
      </c>
      <c r="L3534" s="10">
        <v>2</v>
      </c>
      <c r="M3534" s="10">
        <v>0</v>
      </c>
      <c r="N3534" s="10">
        <v>0</v>
      </c>
    </row>
    <row r="3535" spans="1:14" x14ac:dyDescent="0.15">
      <c r="A3535" t="str">
        <f t="shared" si="57"/>
        <v>202005_100_4562342690074</v>
      </c>
      <c r="B3535" s="10">
        <v>202005</v>
      </c>
      <c r="C3535" s="10">
        <v>100</v>
      </c>
      <c r="D3535" s="10" t="s">
        <v>146</v>
      </c>
      <c r="E3535" s="11">
        <v>4562342690074</v>
      </c>
      <c r="F3535" s="10">
        <v>0</v>
      </c>
      <c r="G3535" s="10">
        <v>0</v>
      </c>
      <c r="H3535" s="10" t="s">
        <v>24</v>
      </c>
      <c r="I3535" s="10" t="s">
        <v>19</v>
      </c>
      <c r="J3535" s="10" t="s">
        <v>329</v>
      </c>
      <c r="K3535" s="10">
        <v>25</v>
      </c>
      <c r="L3535" s="10">
        <v>0</v>
      </c>
      <c r="M3535" s="10">
        <v>0</v>
      </c>
      <c r="N3535" s="10">
        <v>0</v>
      </c>
    </row>
    <row r="3536" spans="1:14" x14ac:dyDescent="0.15">
      <c r="A3536" t="str">
        <f t="shared" si="57"/>
        <v>202005_100_4562342690081</v>
      </c>
      <c r="B3536" s="10">
        <v>202005</v>
      </c>
      <c r="C3536" s="10">
        <v>100</v>
      </c>
      <c r="D3536" s="10" t="s">
        <v>146</v>
      </c>
      <c r="E3536" s="11">
        <v>4562342690081</v>
      </c>
      <c r="F3536" s="10">
        <v>0</v>
      </c>
      <c r="G3536" s="10">
        <v>0</v>
      </c>
      <c r="H3536" s="10" t="s">
        <v>25</v>
      </c>
      <c r="I3536" s="10" t="s">
        <v>19</v>
      </c>
      <c r="J3536" s="10" t="s">
        <v>329</v>
      </c>
      <c r="K3536" s="10">
        <v>13</v>
      </c>
      <c r="L3536" s="10">
        <v>0</v>
      </c>
      <c r="M3536" s="10">
        <v>0</v>
      </c>
      <c r="N3536" s="10">
        <v>0</v>
      </c>
    </row>
    <row r="3537" spans="1:14" x14ac:dyDescent="0.15">
      <c r="A3537" t="str">
        <f t="shared" si="57"/>
        <v>202005_128_4562342690029</v>
      </c>
      <c r="B3537" s="10">
        <v>202005</v>
      </c>
      <c r="C3537" s="10">
        <v>128</v>
      </c>
      <c r="D3537" s="10" t="s">
        <v>151</v>
      </c>
      <c r="E3537" s="11">
        <v>4562342690029</v>
      </c>
      <c r="F3537" s="10">
        <v>0</v>
      </c>
      <c r="G3537" s="10">
        <v>0</v>
      </c>
      <c r="H3537" s="10" t="s">
        <v>18</v>
      </c>
      <c r="I3537" s="10" t="s">
        <v>19</v>
      </c>
      <c r="J3537" s="10" t="s">
        <v>329</v>
      </c>
      <c r="K3537" s="10">
        <v>21</v>
      </c>
      <c r="L3537" s="10">
        <v>0</v>
      </c>
      <c r="M3537" s="10">
        <v>0</v>
      </c>
      <c r="N3537" s="10">
        <v>0</v>
      </c>
    </row>
    <row r="3538" spans="1:14" x14ac:dyDescent="0.15">
      <c r="A3538" t="str">
        <f t="shared" si="57"/>
        <v>202005_128_4562342690036</v>
      </c>
      <c r="B3538" s="10">
        <v>202005</v>
      </c>
      <c r="C3538" s="10">
        <v>128</v>
      </c>
      <c r="D3538" s="10" t="s">
        <v>151</v>
      </c>
      <c r="E3538" s="11">
        <v>4562342690036</v>
      </c>
      <c r="F3538" s="10">
        <v>0</v>
      </c>
      <c r="G3538" s="10">
        <v>0</v>
      </c>
      <c r="H3538" s="10" t="s">
        <v>20</v>
      </c>
      <c r="I3538" s="10" t="s">
        <v>19</v>
      </c>
      <c r="J3538" s="10" t="s">
        <v>329</v>
      </c>
      <c r="K3538" s="10">
        <v>14</v>
      </c>
      <c r="L3538" s="10">
        <v>1</v>
      </c>
      <c r="M3538" s="10">
        <v>0</v>
      </c>
      <c r="N3538" s="10">
        <v>0</v>
      </c>
    </row>
    <row r="3539" spans="1:14" x14ac:dyDescent="0.15">
      <c r="A3539" t="str">
        <f t="shared" si="57"/>
        <v>202005_128_4562342690050</v>
      </c>
      <c r="B3539" s="10">
        <v>202005</v>
      </c>
      <c r="C3539" s="10">
        <v>128</v>
      </c>
      <c r="D3539" s="10" t="s">
        <v>151</v>
      </c>
      <c r="E3539" s="11">
        <v>4562342690050</v>
      </c>
      <c r="F3539" s="10">
        <v>0</v>
      </c>
      <c r="G3539" s="10">
        <v>0</v>
      </c>
      <c r="H3539" s="10" t="s">
        <v>22</v>
      </c>
      <c r="I3539" s="10" t="s">
        <v>19</v>
      </c>
      <c r="J3539" s="10" t="s">
        <v>329</v>
      </c>
      <c r="K3539" s="10">
        <v>14</v>
      </c>
      <c r="L3539" s="10">
        <v>0</v>
      </c>
      <c r="M3539" s="10">
        <v>0</v>
      </c>
      <c r="N3539" s="10">
        <v>0</v>
      </c>
    </row>
    <row r="3540" spans="1:14" x14ac:dyDescent="0.15">
      <c r="A3540" t="str">
        <f t="shared" si="57"/>
        <v>202005_128_4562342690043</v>
      </c>
      <c r="B3540" s="10">
        <v>202005</v>
      </c>
      <c r="C3540" s="10">
        <v>128</v>
      </c>
      <c r="D3540" s="10" t="s">
        <v>151</v>
      </c>
      <c r="E3540" s="11">
        <v>4562342690043</v>
      </c>
      <c r="F3540" s="10">
        <v>0</v>
      </c>
      <c r="G3540" s="10">
        <v>0</v>
      </c>
      <c r="H3540" s="10" t="s">
        <v>21</v>
      </c>
      <c r="I3540" s="10" t="s">
        <v>19</v>
      </c>
      <c r="J3540" s="10" t="s">
        <v>329</v>
      </c>
      <c r="K3540" s="10">
        <v>27</v>
      </c>
      <c r="L3540" s="10">
        <v>0</v>
      </c>
      <c r="M3540" s="10">
        <v>0</v>
      </c>
      <c r="N3540" s="10">
        <v>0</v>
      </c>
    </row>
    <row r="3541" spans="1:14" x14ac:dyDescent="0.15">
      <c r="A3541" t="str">
        <f t="shared" si="57"/>
        <v>202005_128_4562342690067</v>
      </c>
      <c r="B3541" s="10">
        <v>202005</v>
      </c>
      <c r="C3541" s="10">
        <v>128</v>
      </c>
      <c r="D3541" s="10" t="s">
        <v>151</v>
      </c>
      <c r="E3541" s="11">
        <v>4562342690067</v>
      </c>
      <c r="F3541" s="10">
        <v>0</v>
      </c>
      <c r="G3541" s="10">
        <v>0</v>
      </c>
      <c r="H3541" s="10" t="s">
        <v>23</v>
      </c>
      <c r="I3541" s="10" t="s">
        <v>19</v>
      </c>
      <c r="J3541" s="10" t="s">
        <v>329</v>
      </c>
      <c r="K3541" s="10">
        <v>35</v>
      </c>
      <c r="L3541" s="10">
        <v>0</v>
      </c>
      <c r="M3541" s="10">
        <v>0</v>
      </c>
      <c r="N3541" s="10">
        <v>0</v>
      </c>
    </row>
    <row r="3542" spans="1:14" x14ac:dyDescent="0.15">
      <c r="A3542" t="str">
        <f t="shared" si="57"/>
        <v>202005_128_4562342690074</v>
      </c>
      <c r="B3542" s="10">
        <v>202005</v>
      </c>
      <c r="C3542" s="10">
        <v>128</v>
      </c>
      <c r="D3542" s="10" t="s">
        <v>151</v>
      </c>
      <c r="E3542" s="11">
        <v>4562342690074</v>
      </c>
      <c r="F3542" s="10">
        <v>0</v>
      </c>
      <c r="G3542" s="10">
        <v>0</v>
      </c>
      <c r="H3542" s="10" t="s">
        <v>24</v>
      </c>
      <c r="I3542" s="10" t="s">
        <v>19</v>
      </c>
      <c r="J3542" s="10" t="s">
        <v>329</v>
      </c>
      <c r="K3542" s="10">
        <v>22</v>
      </c>
      <c r="L3542" s="10">
        <v>1</v>
      </c>
      <c r="M3542" s="10">
        <v>0</v>
      </c>
      <c r="N3542" s="10">
        <v>0</v>
      </c>
    </row>
    <row r="3543" spans="1:14" x14ac:dyDescent="0.15">
      <c r="A3543" t="str">
        <f t="shared" si="57"/>
        <v>202005_128_4562342690081</v>
      </c>
      <c r="B3543" s="10">
        <v>202005</v>
      </c>
      <c r="C3543" s="10">
        <v>128</v>
      </c>
      <c r="D3543" s="10" t="s">
        <v>151</v>
      </c>
      <c r="E3543" s="11">
        <v>4562342690081</v>
      </c>
      <c r="F3543" s="10">
        <v>0</v>
      </c>
      <c r="G3543" s="10">
        <v>0</v>
      </c>
      <c r="H3543" s="10" t="s">
        <v>25</v>
      </c>
      <c r="I3543" s="10" t="s">
        <v>19</v>
      </c>
      <c r="J3543" s="10" t="s">
        <v>329</v>
      </c>
      <c r="K3543" s="10">
        <v>9</v>
      </c>
      <c r="L3543" s="10">
        <v>0</v>
      </c>
      <c r="M3543" s="10">
        <v>0</v>
      </c>
      <c r="N3543" s="10">
        <v>0</v>
      </c>
    </row>
    <row r="3544" spans="1:14" x14ac:dyDescent="0.15">
      <c r="A3544" t="str">
        <f t="shared" si="57"/>
        <v>202005_157_4562342690029</v>
      </c>
      <c r="B3544" s="10">
        <v>202005</v>
      </c>
      <c r="C3544" s="10">
        <v>157</v>
      </c>
      <c r="D3544" s="10" t="s">
        <v>152</v>
      </c>
      <c r="E3544" s="11">
        <v>4562342690029</v>
      </c>
      <c r="F3544" s="10">
        <v>0</v>
      </c>
      <c r="G3544" s="10">
        <v>0</v>
      </c>
      <c r="H3544" s="10" t="s">
        <v>18</v>
      </c>
      <c r="I3544" s="10" t="s">
        <v>19</v>
      </c>
      <c r="J3544" s="10" t="s">
        <v>329</v>
      </c>
      <c r="K3544" s="10">
        <v>14</v>
      </c>
      <c r="L3544" s="10">
        <v>1</v>
      </c>
      <c r="M3544" s="10">
        <v>0</v>
      </c>
      <c r="N3544" s="10">
        <v>0</v>
      </c>
    </row>
    <row r="3545" spans="1:14" x14ac:dyDescent="0.15">
      <c r="A3545" t="str">
        <f t="shared" ref="A3545:A3608" si="58">B3545&amp;"_"&amp;C3545&amp;"_"&amp;E3545</f>
        <v>202005_157_4562342690036</v>
      </c>
      <c r="B3545" s="10">
        <v>202005</v>
      </c>
      <c r="C3545" s="10">
        <v>157</v>
      </c>
      <c r="D3545" s="10" t="s">
        <v>152</v>
      </c>
      <c r="E3545" s="11">
        <v>4562342690036</v>
      </c>
      <c r="F3545" s="10">
        <v>0</v>
      </c>
      <c r="G3545" s="10">
        <v>0</v>
      </c>
      <c r="H3545" s="10" t="s">
        <v>20</v>
      </c>
      <c r="I3545" s="10" t="s">
        <v>19</v>
      </c>
      <c r="J3545" s="10" t="s">
        <v>329</v>
      </c>
      <c r="K3545" s="10">
        <v>7</v>
      </c>
      <c r="L3545" s="10">
        <v>0</v>
      </c>
      <c r="M3545" s="10">
        <v>0</v>
      </c>
      <c r="N3545" s="10">
        <v>0</v>
      </c>
    </row>
    <row r="3546" spans="1:14" x14ac:dyDescent="0.15">
      <c r="A3546" t="str">
        <f t="shared" si="58"/>
        <v>202005_157_4562342690050</v>
      </c>
      <c r="B3546" s="10">
        <v>202005</v>
      </c>
      <c r="C3546" s="10">
        <v>157</v>
      </c>
      <c r="D3546" s="10" t="s">
        <v>152</v>
      </c>
      <c r="E3546" s="11">
        <v>4562342690050</v>
      </c>
      <c r="F3546" s="10">
        <v>0</v>
      </c>
      <c r="G3546" s="10">
        <v>0</v>
      </c>
      <c r="H3546" s="10" t="s">
        <v>22</v>
      </c>
      <c r="I3546" s="10" t="s">
        <v>19</v>
      </c>
      <c r="J3546" s="10" t="s">
        <v>329</v>
      </c>
      <c r="K3546" s="10">
        <v>6</v>
      </c>
      <c r="L3546" s="10">
        <v>0</v>
      </c>
      <c r="M3546" s="10">
        <v>0</v>
      </c>
      <c r="N3546" s="10">
        <v>0</v>
      </c>
    </row>
    <row r="3547" spans="1:14" x14ac:dyDescent="0.15">
      <c r="A3547" t="str">
        <f t="shared" si="58"/>
        <v>202005_157_4562342690043</v>
      </c>
      <c r="B3547" s="10">
        <v>202005</v>
      </c>
      <c r="C3547" s="10">
        <v>157</v>
      </c>
      <c r="D3547" s="10" t="s">
        <v>152</v>
      </c>
      <c r="E3547" s="11">
        <v>4562342690043</v>
      </c>
      <c r="F3547" s="10">
        <v>0</v>
      </c>
      <c r="G3547" s="10">
        <v>0</v>
      </c>
      <c r="H3547" s="10" t="s">
        <v>21</v>
      </c>
      <c r="I3547" s="10" t="s">
        <v>19</v>
      </c>
      <c r="J3547" s="10" t="s">
        <v>329</v>
      </c>
      <c r="K3547" s="10">
        <v>13</v>
      </c>
      <c r="L3547" s="10">
        <v>0</v>
      </c>
      <c r="M3547" s="10">
        <v>0</v>
      </c>
      <c r="N3547" s="10">
        <v>0</v>
      </c>
    </row>
    <row r="3548" spans="1:14" x14ac:dyDescent="0.15">
      <c r="A3548" t="str">
        <f t="shared" si="58"/>
        <v>202005_157_4562342690067</v>
      </c>
      <c r="B3548" s="10">
        <v>202005</v>
      </c>
      <c r="C3548" s="10">
        <v>157</v>
      </c>
      <c r="D3548" s="10" t="s">
        <v>152</v>
      </c>
      <c r="E3548" s="11">
        <v>4562342690067</v>
      </c>
      <c r="F3548" s="10">
        <v>0</v>
      </c>
      <c r="G3548" s="10">
        <v>0</v>
      </c>
      <c r="H3548" s="10" t="s">
        <v>23</v>
      </c>
      <c r="I3548" s="10" t="s">
        <v>19</v>
      </c>
      <c r="J3548" s="10" t="s">
        <v>329</v>
      </c>
      <c r="K3548" s="10">
        <v>28</v>
      </c>
      <c r="L3548" s="10">
        <v>0</v>
      </c>
      <c r="M3548" s="10">
        <v>0</v>
      </c>
      <c r="N3548" s="10">
        <v>0</v>
      </c>
    </row>
    <row r="3549" spans="1:14" x14ac:dyDescent="0.15">
      <c r="A3549" t="str">
        <f t="shared" si="58"/>
        <v>202005_157_4562342690074</v>
      </c>
      <c r="B3549" s="10">
        <v>202005</v>
      </c>
      <c r="C3549" s="10">
        <v>157</v>
      </c>
      <c r="D3549" s="10" t="s">
        <v>152</v>
      </c>
      <c r="E3549" s="11">
        <v>4562342690074</v>
      </c>
      <c r="F3549" s="10">
        <v>0</v>
      </c>
      <c r="G3549" s="10">
        <v>0</v>
      </c>
      <c r="H3549" s="10" t="s">
        <v>24</v>
      </c>
      <c r="I3549" s="10" t="s">
        <v>19</v>
      </c>
      <c r="J3549" s="10" t="s">
        <v>329</v>
      </c>
      <c r="K3549" s="10">
        <v>13</v>
      </c>
      <c r="L3549" s="10">
        <v>0</v>
      </c>
      <c r="M3549" s="10">
        <v>0</v>
      </c>
      <c r="N3549" s="10">
        <v>0</v>
      </c>
    </row>
    <row r="3550" spans="1:14" x14ac:dyDescent="0.15">
      <c r="A3550" t="str">
        <f t="shared" si="58"/>
        <v>202005_157_4562342690081</v>
      </c>
      <c r="B3550" s="10">
        <v>202005</v>
      </c>
      <c r="C3550" s="10">
        <v>157</v>
      </c>
      <c r="D3550" s="10" t="s">
        <v>152</v>
      </c>
      <c r="E3550" s="11">
        <v>4562342690081</v>
      </c>
      <c r="F3550" s="10">
        <v>0</v>
      </c>
      <c r="G3550" s="10">
        <v>0</v>
      </c>
      <c r="H3550" s="10" t="s">
        <v>25</v>
      </c>
      <c r="I3550" s="10" t="s">
        <v>19</v>
      </c>
      <c r="J3550" s="10" t="s">
        <v>329</v>
      </c>
      <c r="K3550" s="10">
        <v>7</v>
      </c>
      <c r="L3550" s="10">
        <v>0</v>
      </c>
      <c r="M3550" s="10">
        <v>0</v>
      </c>
      <c r="N3550" s="10">
        <v>0</v>
      </c>
    </row>
    <row r="3551" spans="1:14" x14ac:dyDescent="0.15">
      <c r="A3551" t="str">
        <f t="shared" si="58"/>
        <v>202005_253_4562342690029</v>
      </c>
      <c r="B3551" s="10">
        <v>202005</v>
      </c>
      <c r="C3551" s="10">
        <v>253</v>
      </c>
      <c r="D3551" s="10" t="s">
        <v>158</v>
      </c>
      <c r="E3551" s="11">
        <v>4562342690029</v>
      </c>
      <c r="F3551" s="10">
        <v>0</v>
      </c>
      <c r="G3551" s="10">
        <v>0</v>
      </c>
      <c r="H3551" s="10" t="s">
        <v>18</v>
      </c>
      <c r="I3551" s="10" t="s">
        <v>19</v>
      </c>
      <c r="J3551" s="10" t="s">
        <v>329</v>
      </c>
      <c r="K3551" s="10">
        <v>31</v>
      </c>
      <c r="L3551" s="10">
        <v>0</v>
      </c>
      <c r="M3551" s="10">
        <v>0</v>
      </c>
      <c r="N3551" s="10">
        <v>0</v>
      </c>
    </row>
    <row r="3552" spans="1:14" x14ac:dyDescent="0.15">
      <c r="A3552" t="str">
        <f t="shared" si="58"/>
        <v>202005_253_4562342690036</v>
      </c>
      <c r="B3552" s="10">
        <v>202005</v>
      </c>
      <c r="C3552" s="10">
        <v>253</v>
      </c>
      <c r="D3552" s="10" t="s">
        <v>158</v>
      </c>
      <c r="E3552" s="11">
        <v>4562342690036</v>
      </c>
      <c r="F3552" s="10">
        <v>0</v>
      </c>
      <c r="G3552" s="10">
        <v>0</v>
      </c>
      <c r="H3552" s="10" t="s">
        <v>20</v>
      </c>
      <c r="I3552" s="10" t="s">
        <v>19</v>
      </c>
      <c r="J3552" s="10" t="s">
        <v>329</v>
      </c>
      <c r="K3552" s="10">
        <v>7</v>
      </c>
      <c r="L3552" s="10">
        <v>0</v>
      </c>
      <c r="M3552" s="10">
        <v>0</v>
      </c>
      <c r="N3552" s="10">
        <v>0</v>
      </c>
    </row>
    <row r="3553" spans="1:14" x14ac:dyDescent="0.15">
      <c r="A3553" t="str">
        <f t="shared" si="58"/>
        <v>202005_253_4562342690050</v>
      </c>
      <c r="B3553" s="10">
        <v>202005</v>
      </c>
      <c r="C3553" s="10">
        <v>253</v>
      </c>
      <c r="D3553" s="10" t="s">
        <v>158</v>
      </c>
      <c r="E3553" s="11">
        <v>4562342690050</v>
      </c>
      <c r="F3553" s="10">
        <v>0</v>
      </c>
      <c r="G3553" s="10">
        <v>0</v>
      </c>
      <c r="H3553" s="10" t="s">
        <v>22</v>
      </c>
      <c r="I3553" s="10" t="s">
        <v>19</v>
      </c>
      <c r="J3553" s="10" t="s">
        <v>329</v>
      </c>
      <c r="K3553" s="10">
        <v>7</v>
      </c>
      <c r="L3553" s="10">
        <v>2</v>
      </c>
      <c r="M3553" s="10">
        <v>0</v>
      </c>
      <c r="N3553" s="10">
        <v>0</v>
      </c>
    </row>
    <row r="3554" spans="1:14" x14ac:dyDescent="0.15">
      <c r="A3554" t="str">
        <f t="shared" si="58"/>
        <v>202005_253_4562342690043</v>
      </c>
      <c r="B3554" s="10">
        <v>202005</v>
      </c>
      <c r="C3554" s="10">
        <v>253</v>
      </c>
      <c r="D3554" s="10" t="s">
        <v>158</v>
      </c>
      <c r="E3554" s="11">
        <v>4562342690043</v>
      </c>
      <c r="F3554" s="10">
        <v>0</v>
      </c>
      <c r="G3554" s="10">
        <v>0</v>
      </c>
      <c r="H3554" s="10" t="s">
        <v>21</v>
      </c>
      <c r="I3554" s="10" t="s">
        <v>19</v>
      </c>
      <c r="J3554" s="10" t="s">
        <v>329</v>
      </c>
      <c r="K3554" s="10">
        <v>18</v>
      </c>
      <c r="L3554" s="10">
        <v>0</v>
      </c>
      <c r="M3554" s="10">
        <v>0</v>
      </c>
      <c r="N3554" s="10">
        <v>0</v>
      </c>
    </row>
    <row r="3555" spans="1:14" x14ac:dyDescent="0.15">
      <c r="A3555" t="str">
        <f t="shared" si="58"/>
        <v>202005_253_4562342690067</v>
      </c>
      <c r="B3555" s="10">
        <v>202005</v>
      </c>
      <c r="C3555" s="10">
        <v>253</v>
      </c>
      <c r="D3555" s="10" t="s">
        <v>158</v>
      </c>
      <c r="E3555" s="11">
        <v>4562342690067</v>
      </c>
      <c r="F3555" s="10">
        <v>0</v>
      </c>
      <c r="G3555" s="10">
        <v>0</v>
      </c>
      <c r="H3555" s="10" t="s">
        <v>23</v>
      </c>
      <c r="I3555" s="10" t="s">
        <v>19</v>
      </c>
      <c r="J3555" s="10" t="s">
        <v>329</v>
      </c>
      <c r="K3555" s="10">
        <v>48</v>
      </c>
      <c r="L3555" s="10">
        <v>0</v>
      </c>
      <c r="M3555" s="10">
        <v>0</v>
      </c>
      <c r="N3555" s="10">
        <v>0</v>
      </c>
    </row>
    <row r="3556" spans="1:14" x14ac:dyDescent="0.15">
      <c r="A3556" t="str">
        <f t="shared" si="58"/>
        <v>202005_253_4562342690074</v>
      </c>
      <c r="B3556" s="10">
        <v>202005</v>
      </c>
      <c r="C3556" s="10">
        <v>253</v>
      </c>
      <c r="D3556" s="10" t="s">
        <v>158</v>
      </c>
      <c r="E3556" s="11">
        <v>4562342690074</v>
      </c>
      <c r="F3556" s="10">
        <v>0</v>
      </c>
      <c r="G3556" s="10">
        <v>0</v>
      </c>
      <c r="H3556" s="10" t="s">
        <v>24</v>
      </c>
      <c r="I3556" s="10" t="s">
        <v>19</v>
      </c>
      <c r="J3556" s="10" t="s">
        <v>329</v>
      </c>
      <c r="K3556" s="10">
        <v>16</v>
      </c>
      <c r="L3556" s="10">
        <v>0</v>
      </c>
      <c r="M3556" s="10">
        <v>0</v>
      </c>
      <c r="N3556" s="10">
        <v>0</v>
      </c>
    </row>
    <row r="3557" spans="1:14" x14ac:dyDescent="0.15">
      <c r="A3557" t="str">
        <f t="shared" si="58"/>
        <v>202005_253_4562342690081</v>
      </c>
      <c r="B3557" s="10">
        <v>202005</v>
      </c>
      <c r="C3557" s="10">
        <v>253</v>
      </c>
      <c r="D3557" s="10" t="s">
        <v>158</v>
      </c>
      <c r="E3557" s="11">
        <v>4562342690081</v>
      </c>
      <c r="F3557" s="10">
        <v>0</v>
      </c>
      <c r="G3557" s="10">
        <v>0</v>
      </c>
      <c r="H3557" s="10" t="s">
        <v>25</v>
      </c>
      <c r="I3557" s="10" t="s">
        <v>19</v>
      </c>
      <c r="J3557" s="10" t="s">
        <v>329</v>
      </c>
      <c r="K3557" s="10">
        <v>6</v>
      </c>
      <c r="L3557" s="10">
        <v>0</v>
      </c>
      <c r="M3557" s="10">
        <v>0</v>
      </c>
      <c r="N3557" s="10">
        <v>0</v>
      </c>
    </row>
    <row r="3558" spans="1:14" x14ac:dyDescent="0.15">
      <c r="A3558" t="str">
        <f t="shared" si="58"/>
        <v>202005_284_4562342690029</v>
      </c>
      <c r="B3558" s="10">
        <v>202005</v>
      </c>
      <c r="C3558" s="10">
        <v>284</v>
      </c>
      <c r="D3558" s="10" t="s">
        <v>159</v>
      </c>
      <c r="E3558" s="11">
        <v>4562342690029</v>
      </c>
      <c r="F3558" s="10">
        <v>0</v>
      </c>
      <c r="G3558" s="10">
        <v>0</v>
      </c>
      <c r="H3558" s="10" t="s">
        <v>18</v>
      </c>
      <c r="I3558" s="10" t="s">
        <v>19</v>
      </c>
      <c r="J3558" s="10" t="s">
        <v>329</v>
      </c>
      <c r="K3558" s="10">
        <v>8</v>
      </c>
      <c r="L3558" s="10">
        <v>0</v>
      </c>
      <c r="M3558" s="10">
        <v>0</v>
      </c>
      <c r="N3558" s="10">
        <v>0</v>
      </c>
    </row>
    <row r="3559" spans="1:14" x14ac:dyDescent="0.15">
      <c r="A3559" t="str">
        <f t="shared" si="58"/>
        <v>202005_284_4562342690036</v>
      </c>
      <c r="B3559" s="10">
        <v>202005</v>
      </c>
      <c r="C3559" s="10">
        <v>284</v>
      </c>
      <c r="D3559" s="10" t="s">
        <v>159</v>
      </c>
      <c r="E3559" s="11">
        <v>4562342690036</v>
      </c>
      <c r="F3559" s="10">
        <v>0</v>
      </c>
      <c r="G3559" s="10">
        <v>0</v>
      </c>
      <c r="H3559" s="10" t="s">
        <v>20</v>
      </c>
      <c r="I3559" s="10" t="s">
        <v>19</v>
      </c>
      <c r="J3559" s="10" t="s">
        <v>329</v>
      </c>
      <c r="K3559" s="10">
        <v>1</v>
      </c>
      <c r="L3559" s="10">
        <v>0</v>
      </c>
      <c r="M3559" s="10">
        <v>0</v>
      </c>
      <c r="N3559" s="10">
        <v>0</v>
      </c>
    </row>
    <row r="3560" spans="1:14" x14ac:dyDescent="0.15">
      <c r="A3560" t="str">
        <f t="shared" si="58"/>
        <v>202005_284_4562342690050</v>
      </c>
      <c r="B3560" s="10">
        <v>202005</v>
      </c>
      <c r="C3560" s="10">
        <v>284</v>
      </c>
      <c r="D3560" s="10" t="s">
        <v>159</v>
      </c>
      <c r="E3560" s="11">
        <v>4562342690050</v>
      </c>
      <c r="F3560" s="10">
        <v>0</v>
      </c>
      <c r="G3560" s="10">
        <v>0</v>
      </c>
      <c r="H3560" s="10" t="s">
        <v>22</v>
      </c>
      <c r="I3560" s="10" t="s">
        <v>19</v>
      </c>
      <c r="J3560" s="10" t="s">
        <v>329</v>
      </c>
      <c r="K3560" s="10">
        <v>6</v>
      </c>
      <c r="L3560" s="10">
        <v>0</v>
      </c>
      <c r="M3560" s="10">
        <v>0</v>
      </c>
      <c r="N3560" s="10">
        <v>0</v>
      </c>
    </row>
    <row r="3561" spans="1:14" x14ac:dyDescent="0.15">
      <c r="A3561" t="str">
        <f t="shared" si="58"/>
        <v>202005_284_4562342690043</v>
      </c>
      <c r="B3561" s="10">
        <v>202005</v>
      </c>
      <c r="C3561" s="10">
        <v>284</v>
      </c>
      <c r="D3561" s="10" t="s">
        <v>159</v>
      </c>
      <c r="E3561" s="11">
        <v>4562342690043</v>
      </c>
      <c r="F3561" s="10">
        <v>0</v>
      </c>
      <c r="G3561" s="10">
        <v>0</v>
      </c>
      <c r="H3561" s="10" t="s">
        <v>21</v>
      </c>
      <c r="I3561" s="10" t="s">
        <v>19</v>
      </c>
      <c r="J3561" s="10" t="s">
        <v>329</v>
      </c>
      <c r="K3561" s="10">
        <v>6</v>
      </c>
      <c r="L3561" s="10">
        <v>0</v>
      </c>
      <c r="M3561" s="10">
        <v>0</v>
      </c>
      <c r="N3561" s="10">
        <v>0</v>
      </c>
    </row>
    <row r="3562" spans="1:14" x14ac:dyDescent="0.15">
      <c r="A3562" t="str">
        <f t="shared" si="58"/>
        <v>202005_284_4562342690067</v>
      </c>
      <c r="B3562" s="10">
        <v>202005</v>
      </c>
      <c r="C3562" s="10">
        <v>284</v>
      </c>
      <c r="D3562" s="10" t="s">
        <v>159</v>
      </c>
      <c r="E3562" s="11">
        <v>4562342690067</v>
      </c>
      <c r="F3562" s="10">
        <v>0</v>
      </c>
      <c r="G3562" s="10">
        <v>0</v>
      </c>
      <c r="H3562" s="10" t="s">
        <v>23</v>
      </c>
      <c r="I3562" s="10" t="s">
        <v>19</v>
      </c>
      <c r="J3562" s="10" t="s">
        <v>329</v>
      </c>
      <c r="K3562" s="10">
        <v>23</v>
      </c>
      <c r="L3562" s="10">
        <v>0</v>
      </c>
      <c r="M3562" s="10">
        <v>0</v>
      </c>
      <c r="N3562" s="10">
        <v>0</v>
      </c>
    </row>
    <row r="3563" spans="1:14" x14ac:dyDescent="0.15">
      <c r="A3563" t="str">
        <f t="shared" si="58"/>
        <v>202005_284_4562342690074</v>
      </c>
      <c r="B3563" s="10">
        <v>202005</v>
      </c>
      <c r="C3563" s="10">
        <v>284</v>
      </c>
      <c r="D3563" s="10" t="s">
        <v>159</v>
      </c>
      <c r="E3563" s="11">
        <v>4562342690074</v>
      </c>
      <c r="F3563" s="10">
        <v>0</v>
      </c>
      <c r="G3563" s="10">
        <v>0</v>
      </c>
      <c r="H3563" s="10" t="s">
        <v>24</v>
      </c>
      <c r="I3563" s="10" t="s">
        <v>19</v>
      </c>
      <c r="J3563" s="10" t="s">
        <v>329</v>
      </c>
      <c r="K3563" s="10">
        <v>1</v>
      </c>
      <c r="L3563" s="10">
        <v>0</v>
      </c>
      <c r="M3563" s="10">
        <v>0</v>
      </c>
      <c r="N3563" s="10">
        <v>0</v>
      </c>
    </row>
    <row r="3564" spans="1:14" x14ac:dyDescent="0.15">
      <c r="A3564" t="str">
        <f t="shared" si="58"/>
        <v>202005_284_4562342690081</v>
      </c>
      <c r="B3564" s="10">
        <v>202005</v>
      </c>
      <c r="C3564" s="10">
        <v>284</v>
      </c>
      <c r="D3564" s="10" t="s">
        <v>159</v>
      </c>
      <c r="E3564" s="11">
        <v>4562342690081</v>
      </c>
      <c r="F3564" s="10">
        <v>0</v>
      </c>
      <c r="G3564" s="10">
        <v>0</v>
      </c>
      <c r="H3564" s="10" t="s">
        <v>25</v>
      </c>
      <c r="I3564" s="10" t="s">
        <v>19</v>
      </c>
      <c r="J3564" s="10" t="s">
        <v>329</v>
      </c>
      <c r="K3564" s="10">
        <v>3</v>
      </c>
      <c r="L3564" s="10">
        <v>0</v>
      </c>
      <c r="M3564" s="10">
        <v>0</v>
      </c>
      <c r="N3564" s="10">
        <v>0</v>
      </c>
    </row>
    <row r="3565" spans="1:14" x14ac:dyDescent="0.15">
      <c r="A3565" t="str">
        <f t="shared" si="58"/>
        <v>202005_344_4562342690029</v>
      </c>
      <c r="B3565" s="10">
        <v>202005</v>
      </c>
      <c r="C3565" s="10">
        <v>344</v>
      </c>
      <c r="D3565" s="10" t="s">
        <v>165</v>
      </c>
      <c r="E3565" s="11">
        <v>4562342690029</v>
      </c>
      <c r="F3565" s="10">
        <v>0</v>
      </c>
      <c r="G3565" s="10">
        <v>0</v>
      </c>
      <c r="H3565" s="10" t="s">
        <v>18</v>
      </c>
      <c r="I3565" s="10" t="s">
        <v>19</v>
      </c>
      <c r="J3565" s="10" t="s">
        <v>329</v>
      </c>
      <c r="K3565" s="10">
        <v>19</v>
      </c>
      <c r="L3565" s="10">
        <v>0</v>
      </c>
      <c r="M3565" s="10">
        <v>0</v>
      </c>
      <c r="N3565" s="10">
        <v>0</v>
      </c>
    </row>
    <row r="3566" spans="1:14" x14ac:dyDescent="0.15">
      <c r="A3566" t="str">
        <f t="shared" si="58"/>
        <v>202005_344_4562342690036</v>
      </c>
      <c r="B3566" s="10">
        <v>202005</v>
      </c>
      <c r="C3566" s="10">
        <v>344</v>
      </c>
      <c r="D3566" s="10" t="s">
        <v>165</v>
      </c>
      <c r="E3566" s="11">
        <v>4562342690036</v>
      </c>
      <c r="F3566" s="10">
        <v>0</v>
      </c>
      <c r="G3566" s="10">
        <v>0</v>
      </c>
      <c r="H3566" s="10" t="s">
        <v>20</v>
      </c>
      <c r="I3566" s="10" t="s">
        <v>19</v>
      </c>
      <c r="J3566" s="10" t="s">
        <v>329</v>
      </c>
      <c r="K3566" s="10">
        <v>13</v>
      </c>
      <c r="L3566" s="10">
        <v>0</v>
      </c>
      <c r="M3566" s="10">
        <v>0</v>
      </c>
      <c r="N3566" s="10">
        <v>0</v>
      </c>
    </row>
    <row r="3567" spans="1:14" x14ac:dyDescent="0.15">
      <c r="A3567" t="str">
        <f t="shared" si="58"/>
        <v>202005_344_4562342690050</v>
      </c>
      <c r="B3567" s="10">
        <v>202005</v>
      </c>
      <c r="C3567" s="10">
        <v>344</v>
      </c>
      <c r="D3567" s="10" t="s">
        <v>165</v>
      </c>
      <c r="E3567" s="11">
        <v>4562342690050</v>
      </c>
      <c r="F3567" s="10">
        <v>0</v>
      </c>
      <c r="G3567" s="10">
        <v>0</v>
      </c>
      <c r="H3567" s="10" t="s">
        <v>22</v>
      </c>
      <c r="I3567" s="10" t="s">
        <v>19</v>
      </c>
      <c r="J3567" s="10" t="s">
        <v>329</v>
      </c>
      <c r="K3567" s="10">
        <v>12</v>
      </c>
      <c r="L3567" s="10">
        <v>0</v>
      </c>
      <c r="M3567" s="10">
        <v>0</v>
      </c>
      <c r="N3567" s="10">
        <v>0</v>
      </c>
    </row>
    <row r="3568" spans="1:14" x14ac:dyDescent="0.15">
      <c r="A3568" t="str">
        <f t="shared" si="58"/>
        <v>202005_344_4562342690043</v>
      </c>
      <c r="B3568" s="10">
        <v>202005</v>
      </c>
      <c r="C3568" s="10">
        <v>344</v>
      </c>
      <c r="D3568" s="10" t="s">
        <v>165</v>
      </c>
      <c r="E3568" s="11">
        <v>4562342690043</v>
      </c>
      <c r="F3568" s="10">
        <v>0</v>
      </c>
      <c r="G3568" s="10">
        <v>0</v>
      </c>
      <c r="H3568" s="10" t="s">
        <v>21</v>
      </c>
      <c r="I3568" s="10" t="s">
        <v>19</v>
      </c>
      <c r="J3568" s="10" t="s">
        <v>329</v>
      </c>
      <c r="K3568" s="10">
        <v>34</v>
      </c>
      <c r="L3568" s="10">
        <v>1</v>
      </c>
      <c r="M3568" s="10">
        <v>0</v>
      </c>
      <c r="N3568" s="10">
        <v>0</v>
      </c>
    </row>
    <row r="3569" spans="1:14" x14ac:dyDescent="0.15">
      <c r="A3569" t="str">
        <f t="shared" si="58"/>
        <v>202005_344_4562342690067</v>
      </c>
      <c r="B3569" s="10">
        <v>202005</v>
      </c>
      <c r="C3569" s="10">
        <v>344</v>
      </c>
      <c r="D3569" s="10" t="s">
        <v>165</v>
      </c>
      <c r="E3569" s="11">
        <v>4562342690067</v>
      </c>
      <c r="F3569" s="10">
        <v>0</v>
      </c>
      <c r="G3569" s="10">
        <v>0</v>
      </c>
      <c r="H3569" s="10" t="s">
        <v>23</v>
      </c>
      <c r="I3569" s="10" t="s">
        <v>19</v>
      </c>
      <c r="J3569" s="10" t="s">
        <v>329</v>
      </c>
      <c r="K3569" s="10">
        <v>44</v>
      </c>
      <c r="L3569" s="10">
        <v>0</v>
      </c>
      <c r="M3569" s="10">
        <v>0</v>
      </c>
      <c r="N3569" s="10">
        <v>0</v>
      </c>
    </row>
    <row r="3570" spans="1:14" x14ac:dyDescent="0.15">
      <c r="A3570" t="str">
        <f t="shared" si="58"/>
        <v>202005_344_4562342690074</v>
      </c>
      <c r="B3570" s="10">
        <v>202005</v>
      </c>
      <c r="C3570" s="10">
        <v>344</v>
      </c>
      <c r="D3570" s="10" t="s">
        <v>165</v>
      </c>
      <c r="E3570" s="11">
        <v>4562342690074</v>
      </c>
      <c r="F3570" s="10">
        <v>0</v>
      </c>
      <c r="G3570" s="10">
        <v>0</v>
      </c>
      <c r="H3570" s="10" t="s">
        <v>24</v>
      </c>
      <c r="I3570" s="10" t="s">
        <v>19</v>
      </c>
      <c r="J3570" s="10" t="s">
        <v>329</v>
      </c>
      <c r="K3570" s="10">
        <v>27</v>
      </c>
      <c r="L3570" s="10">
        <v>0</v>
      </c>
      <c r="M3570" s="10">
        <v>0</v>
      </c>
      <c r="N3570" s="10">
        <v>0</v>
      </c>
    </row>
    <row r="3571" spans="1:14" x14ac:dyDescent="0.15">
      <c r="A3571" t="str">
        <f t="shared" si="58"/>
        <v>202005_344_4562342690081</v>
      </c>
      <c r="B3571" s="10">
        <v>202005</v>
      </c>
      <c r="C3571" s="10">
        <v>344</v>
      </c>
      <c r="D3571" s="10" t="s">
        <v>165</v>
      </c>
      <c r="E3571" s="11">
        <v>4562342690081</v>
      </c>
      <c r="F3571" s="10">
        <v>0</v>
      </c>
      <c r="G3571" s="10">
        <v>0</v>
      </c>
      <c r="H3571" s="10" t="s">
        <v>25</v>
      </c>
      <c r="I3571" s="10" t="s">
        <v>19</v>
      </c>
      <c r="J3571" s="10" t="s">
        <v>329</v>
      </c>
      <c r="K3571" s="10">
        <v>12</v>
      </c>
      <c r="L3571" s="10">
        <v>1</v>
      </c>
      <c r="M3571" s="10">
        <v>0</v>
      </c>
      <c r="N3571" s="10">
        <v>0</v>
      </c>
    </row>
    <row r="3572" spans="1:14" x14ac:dyDescent="0.15">
      <c r="A3572" t="str">
        <f t="shared" si="58"/>
        <v>202005_347_4562342690029</v>
      </c>
      <c r="B3572" s="10">
        <v>202005</v>
      </c>
      <c r="C3572" s="10">
        <v>347</v>
      </c>
      <c r="D3572" s="10" t="s">
        <v>166</v>
      </c>
      <c r="E3572" s="11">
        <v>4562342690029</v>
      </c>
      <c r="F3572" s="10">
        <v>0</v>
      </c>
      <c r="G3572" s="10">
        <v>0</v>
      </c>
      <c r="H3572" s="10" t="s">
        <v>18</v>
      </c>
      <c r="I3572" s="10" t="s">
        <v>19</v>
      </c>
      <c r="J3572" s="10" t="s">
        <v>329</v>
      </c>
      <c r="K3572" s="10">
        <v>25</v>
      </c>
      <c r="L3572" s="10">
        <v>1</v>
      </c>
      <c r="M3572" s="10">
        <v>0</v>
      </c>
      <c r="N3572" s="10">
        <v>0</v>
      </c>
    </row>
    <row r="3573" spans="1:14" x14ac:dyDescent="0.15">
      <c r="A3573" t="str">
        <f t="shared" si="58"/>
        <v>202005_347_4562342690036</v>
      </c>
      <c r="B3573" s="10">
        <v>202005</v>
      </c>
      <c r="C3573" s="10">
        <v>347</v>
      </c>
      <c r="D3573" s="10" t="s">
        <v>166</v>
      </c>
      <c r="E3573" s="11">
        <v>4562342690036</v>
      </c>
      <c r="F3573" s="10">
        <v>0</v>
      </c>
      <c r="G3573" s="10">
        <v>0</v>
      </c>
      <c r="H3573" s="10" t="s">
        <v>20</v>
      </c>
      <c r="I3573" s="10" t="s">
        <v>19</v>
      </c>
      <c r="J3573" s="10" t="s">
        <v>329</v>
      </c>
      <c r="K3573" s="10">
        <v>9</v>
      </c>
      <c r="L3573" s="10">
        <v>0</v>
      </c>
      <c r="M3573" s="10">
        <v>0</v>
      </c>
      <c r="N3573" s="10">
        <v>0</v>
      </c>
    </row>
    <row r="3574" spans="1:14" x14ac:dyDescent="0.15">
      <c r="A3574" t="str">
        <f t="shared" si="58"/>
        <v>202005_347_4562342690050</v>
      </c>
      <c r="B3574" s="10">
        <v>202005</v>
      </c>
      <c r="C3574" s="10">
        <v>347</v>
      </c>
      <c r="D3574" s="10" t="s">
        <v>166</v>
      </c>
      <c r="E3574" s="11">
        <v>4562342690050</v>
      </c>
      <c r="F3574" s="10">
        <v>0</v>
      </c>
      <c r="G3574" s="10">
        <v>0</v>
      </c>
      <c r="H3574" s="10" t="s">
        <v>22</v>
      </c>
      <c r="I3574" s="10" t="s">
        <v>19</v>
      </c>
      <c r="J3574" s="10" t="s">
        <v>329</v>
      </c>
      <c r="K3574" s="10">
        <v>13</v>
      </c>
      <c r="L3574" s="10">
        <v>0</v>
      </c>
      <c r="M3574" s="10">
        <v>0</v>
      </c>
      <c r="N3574" s="10">
        <v>0</v>
      </c>
    </row>
    <row r="3575" spans="1:14" x14ac:dyDescent="0.15">
      <c r="A3575" t="str">
        <f t="shared" si="58"/>
        <v>202005_347_4562342690043</v>
      </c>
      <c r="B3575" s="10">
        <v>202005</v>
      </c>
      <c r="C3575" s="10">
        <v>347</v>
      </c>
      <c r="D3575" s="10" t="s">
        <v>166</v>
      </c>
      <c r="E3575" s="11">
        <v>4562342690043</v>
      </c>
      <c r="F3575" s="10">
        <v>0</v>
      </c>
      <c r="G3575" s="10">
        <v>0</v>
      </c>
      <c r="H3575" s="10" t="s">
        <v>21</v>
      </c>
      <c r="I3575" s="10" t="s">
        <v>19</v>
      </c>
      <c r="J3575" s="10" t="s">
        <v>329</v>
      </c>
      <c r="K3575" s="10">
        <v>21</v>
      </c>
      <c r="L3575" s="10">
        <v>4</v>
      </c>
      <c r="M3575" s="10">
        <v>0</v>
      </c>
      <c r="N3575" s="10">
        <v>0</v>
      </c>
    </row>
    <row r="3576" spans="1:14" x14ac:dyDescent="0.15">
      <c r="A3576" t="str">
        <f t="shared" si="58"/>
        <v>202005_347_4562342690067</v>
      </c>
      <c r="B3576" s="10">
        <v>202005</v>
      </c>
      <c r="C3576" s="10">
        <v>347</v>
      </c>
      <c r="D3576" s="10" t="s">
        <v>166</v>
      </c>
      <c r="E3576" s="11">
        <v>4562342690067</v>
      </c>
      <c r="F3576" s="10">
        <v>0</v>
      </c>
      <c r="G3576" s="10">
        <v>0</v>
      </c>
      <c r="H3576" s="10" t="s">
        <v>23</v>
      </c>
      <c r="I3576" s="10" t="s">
        <v>19</v>
      </c>
      <c r="J3576" s="10" t="s">
        <v>329</v>
      </c>
      <c r="K3576" s="10">
        <v>25</v>
      </c>
      <c r="L3576" s="10">
        <v>3</v>
      </c>
      <c r="M3576" s="10">
        <v>0</v>
      </c>
      <c r="N3576" s="10">
        <v>0</v>
      </c>
    </row>
    <row r="3577" spans="1:14" x14ac:dyDescent="0.15">
      <c r="A3577" t="str">
        <f t="shared" si="58"/>
        <v>202005_347_4562342690074</v>
      </c>
      <c r="B3577" s="10">
        <v>202005</v>
      </c>
      <c r="C3577" s="10">
        <v>347</v>
      </c>
      <c r="D3577" s="10" t="s">
        <v>166</v>
      </c>
      <c r="E3577" s="11">
        <v>4562342690074</v>
      </c>
      <c r="F3577" s="10">
        <v>0</v>
      </c>
      <c r="G3577" s="10">
        <v>0</v>
      </c>
      <c r="H3577" s="10" t="s">
        <v>24</v>
      </c>
      <c r="I3577" s="10" t="s">
        <v>19</v>
      </c>
      <c r="J3577" s="10" t="s">
        <v>329</v>
      </c>
      <c r="K3577" s="10">
        <v>12</v>
      </c>
      <c r="L3577" s="10">
        <v>1</v>
      </c>
      <c r="M3577" s="10">
        <v>0</v>
      </c>
      <c r="N3577" s="10">
        <v>0</v>
      </c>
    </row>
    <row r="3578" spans="1:14" x14ac:dyDescent="0.15">
      <c r="A3578" t="str">
        <f t="shared" si="58"/>
        <v>202005_347_4562342690081</v>
      </c>
      <c r="B3578" s="10">
        <v>202005</v>
      </c>
      <c r="C3578" s="10">
        <v>347</v>
      </c>
      <c r="D3578" s="10" t="s">
        <v>166</v>
      </c>
      <c r="E3578" s="11">
        <v>4562342690081</v>
      </c>
      <c r="F3578" s="10">
        <v>0</v>
      </c>
      <c r="G3578" s="10">
        <v>0</v>
      </c>
      <c r="H3578" s="10" t="s">
        <v>25</v>
      </c>
      <c r="I3578" s="10" t="s">
        <v>19</v>
      </c>
      <c r="J3578" s="10" t="s">
        <v>329</v>
      </c>
      <c r="K3578" s="10">
        <v>7</v>
      </c>
      <c r="L3578" s="10">
        <v>0</v>
      </c>
      <c r="M3578" s="10">
        <v>0</v>
      </c>
      <c r="N3578" s="10">
        <v>0</v>
      </c>
    </row>
    <row r="3579" spans="1:14" x14ac:dyDescent="0.15">
      <c r="A3579" t="str">
        <f t="shared" si="58"/>
        <v>202005_363_4562342690029</v>
      </c>
      <c r="B3579" s="10">
        <v>202005</v>
      </c>
      <c r="C3579" s="10">
        <v>363</v>
      </c>
      <c r="D3579" s="10" t="s">
        <v>332</v>
      </c>
      <c r="E3579" s="11">
        <v>4562342690029</v>
      </c>
      <c r="F3579" s="10">
        <v>0</v>
      </c>
      <c r="G3579" s="10">
        <v>0</v>
      </c>
      <c r="H3579" s="10" t="s">
        <v>18</v>
      </c>
      <c r="I3579" s="10" t="s">
        <v>19</v>
      </c>
      <c r="J3579" s="10" t="s">
        <v>329</v>
      </c>
      <c r="K3579" s="10">
        <v>6</v>
      </c>
      <c r="L3579" s="10">
        <v>1</v>
      </c>
      <c r="M3579" s="10">
        <v>0</v>
      </c>
      <c r="N3579" s="10">
        <v>0</v>
      </c>
    </row>
    <row r="3580" spans="1:14" x14ac:dyDescent="0.15">
      <c r="A3580" t="str">
        <f t="shared" si="58"/>
        <v>202005_363_4562342690036</v>
      </c>
      <c r="B3580" s="10">
        <v>202005</v>
      </c>
      <c r="C3580" s="10">
        <v>363</v>
      </c>
      <c r="D3580" s="10" t="s">
        <v>332</v>
      </c>
      <c r="E3580" s="11">
        <v>4562342690036</v>
      </c>
      <c r="F3580" s="10">
        <v>0</v>
      </c>
      <c r="G3580" s="10">
        <v>0</v>
      </c>
      <c r="H3580" s="10" t="s">
        <v>20</v>
      </c>
      <c r="I3580" s="10" t="s">
        <v>19</v>
      </c>
      <c r="J3580" s="10" t="s">
        <v>329</v>
      </c>
      <c r="K3580" s="10">
        <v>14</v>
      </c>
      <c r="L3580" s="10">
        <v>0</v>
      </c>
      <c r="M3580" s="10">
        <v>0</v>
      </c>
      <c r="N3580" s="10">
        <v>0</v>
      </c>
    </row>
    <row r="3581" spans="1:14" x14ac:dyDescent="0.15">
      <c r="A3581" t="str">
        <f t="shared" si="58"/>
        <v>202005_363_4562342690050</v>
      </c>
      <c r="B3581" s="10">
        <v>202005</v>
      </c>
      <c r="C3581" s="10">
        <v>363</v>
      </c>
      <c r="D3581" s="10" t="s">
        <v>332</v>
      </c>
      <c r="E3581" s="11">
        <v>4562342690050</v>
      </c>
      <c r="F3581" s="10">
        <v>0</v>
      </c>
      <c r="G3581" s="10">
        <v>0</v>
      </c>
      <c r="H3581" s="10" t="s">
        <v>22</v>
      </c>
      <c r="I3581" s="10" t="s">
        <v>19</v>
      </c>
      <c r="J3581" s="10" t="s">
        <v>329</v>
      </c>
      <c r="K3581" s="10">
        <v>9</v>
      </c>
      <c r="L3581" s="10">
        <v>0</v>
      </c>
      <c r="M3581" s="10">
        <v>0</v>
      </c>
      <c r="N3581" s="10">
        <v>0</v>
      </c>
    </row>
    <row r="3582" spans="1:14" x14ac:dyDescent="0.15">
      <c r="A3582" t="str">
        <f t="shared" si="58"/>
        <v>202005_363_4562342690043</v>
      </c>
      <c r="B3582" s="10">
        <v>202005</v>
      </c>
      <c r="C3582" s="10">
        <v>363</v>
      </c>
      <c r="D3582" s="10" t="s">
        <v>332</v>
      </c>
      <c r="E3582" s="11">
        <v>4562342690043</v>
      </c>
      <c r="F3582" s="10">
        <v>0</v>
      </c>
      <c r="G3582" s="10">
        <v>0</v>
      </c>
      <c r="H3582" s="10" t="s">
        <v>21</v>
      </c>
      <c r="I3582" s="10" t="s">
        <v>19</v>
      </c>
      <c r="J3582" s="10" t="s">
        <v>329</v>
      </c>
      <c r="K3582" s="10">
        <v>19</v>
      </c>
      <c r="L3582" s="10">
        <v>0</v>
      </c>
      <c r="M3582" s="10">
        <v>0</v>
      </c>
      <c r="N3582" s="10">
        <v>0</v>
      </c>
    </row>
    <row r="3583" spans="1:14" x14ac:dyDescent="0.15">
      <c r="A3583" t="str">
        <f t="shared" si="58"/>
        <v>202005_363_4562342690067</v>
      </c>
      <c r="B3583" s="10">
        <v>202005</v>
      </c>
      <c r="C3583" s="10">
        <v>363</v>
      </c>
      <c r="D3583" s="10" t="s">
        <v>332</v>
      </c>
      <c r="E3583" s="11">
        <v>4562342690067</v>
      </c>
      <c r="F3583" s="10">
        <v>0</v>
      </c>
      <c r="G3583" s="10">
        <v>0</v>
      </c>
      <c r="H3583" s="10" t="s">
        <v>23</v>
      </c>
      <c r="I3583" s="10" t="s">
        <v>19</v>
      </c>
      <c r="J3583" s="10" t="s">
        <v>329</v>
      </c>
      <c r="K3583" s="10">
        <v>29</v>
      </c>
      <c r="L3583" s="10">
        <v>1</v>
      </c>
      <c r="M3583" s="10">
        <v>0</v>
      </c>
      <c r="N3583" s="10">
        <v>0</v>
      </c>
    </row>
    <row r="3584" spans="1:14" x14ac:dyDescent="0.15">
      <c r="A3584" t="str">
        <f t="shared" si="58"/>
        <v>202005_363_4562342690074</v>
      </c>
      <c r="B3584" s="10">
        <v>202005</v>
      </c>
      <c r="C3584" s="10">
        <v>363</v>
      </c>
      <c r="D3584" s="10" t="s">
        <v>332</v>
      </c>
      <c r="E3584" s="11">
        <v>4562342690074</v>
      </c>
      <c r="F3584" s="10">
        <v>0</v>
      </c>
      <c r="G3584" s="10">
        <v>0</v>
      </c>
      <c r="H3584" s="10" t="s">
        <v>24</v>
      </c>
      <c r="I3584" s="10" t="s">
        <v>19</v>
      </c>
      <c r="J3584" s="10" t="s">
        <v>329</v>
      </c>
      <c r="K3584" s="10">
        <v>10</v>
      </c>
      <c r="L3584" s="10">
        <v>3</v>
      </c>
      <c r="M3584" s="10">
        <v>0</v>
      </c>
      <c r="N3584" s="10">
        <v>0</v>
      </c>
    </row>
    <row r="3585" spans="1:14" x14ac:dyDescent="0.15">
      <c r="A3585" t="str">
        <f t="shared" si="58"/>
        <v>202005_363_4562342690081</v>
      </c>
      <c r="B3585" s="10">
        <v>202005</v>
      </c>
      <c r="C3585" s="10">
        <v>363</v>
      </c>
      <c r="D3585" s="10" t="s">
        <v>332</v>
      </c>
      <c r="E3585" s="11">
        <v>4562342690081</v>
      </c>
      <c r="F3585" s="10">
        <v>0</v>
      </c>
      <c r="G3585" s="10">
        <v>0</v>
      </c>
      <c r="H3585" s="10" t="s">
        <v>25</v>
      </c>
      <c r="I3585" s="10" t="s">
        <v>19</v>
      </c>
      <c r="J3585" s="10" t="s">
        <v>329</v>
      </c>
      <c r="K3585" s="10">
        <v>7</v>
      </c>
      <c r="L3585" s="10">
        <v>1</v>
      </c>
      <c r="M3585" s="10">
        <v>0</v>
      </c>
      <c r="N3585" s="10">
        <v>0</v>
      </c>
    </row>
    <row r="3586" spans="1:14" x14ac:dyDescent="0.15">
      <c r="A3586" t="str">
        <f t="shared" si="58"/>
        <v>202005_380_4562342690029</v>
      </c>
      <c r="B3586" s="10">
        <v>202005</v>
      </c>
      <c r="C3586" s="10">
        <v>380</v>
      </c>
      <c r="D3586" s="10" t="s">
        <v>171</v>
      </c>
      <c r="E3586" s="11">
        <v>4562342690029</v>
      </c>
      <c r="F3586" s="10">
        <v>0</v>
      </c>
      <c r="G3586" s="10">
        <v>0</v>
      </c>
      <c r="H3586" s="10" t="s">
        <v>18</v>
      </c>
      <c r="I3586" s="10" t="s">
        <v>19</v>
      </c>
      <c r="J3586" s="10" t="s">
        <v>329</v>
      </c>
      <c r="K3586" s="10">
        <v>11</v>
      </c>
      <c r="L3586" s="10">
        <v>0</v>
      </c>
      <c r="M3586" s="10">
        <v>0</v>
      </c>
      <c r="N3586" s="10">
        <v>0</v>
      </c>
    </row>
    <row r="3587" spans="1:14" x14ac:dyDescent="0.15">
      <c r="A3587" t="str">
        <f t="shared" si="58"/>
        <v>202005_380_4562342690036</v>
      </c>
      <c r="B3587" s="10">
        <v>202005</v>
      </c>
      <c r="C3587" s="10">
        <v>380</v>
      </c>
      <c r="D3587" s="10" t="s">
        <v>171</v>
      </c>
      <c r="E3587" s="11">
        <v>4562342690036</v>
      </c>
      <c r="F3587" s="10">
        <v>0</v>
      </c>
      <c r="G3587" s="10">
        <v>0</v>
      </c>
      <c r="H3587" s="10" t="s">
        <v>20</v>
      </c>
      <c r="I3587" s="10" t="s">
        <v>19</v>
      </c>
      <c r="J3587" s="10" t="s">
        <v>329</v>
      </c>
      <c r="K3587" s="10">
        <v>2</v>
      </c>
      <c r="L3587" s="10">
        <v>0</v>
      </c>
      <c r="M3587" s="10">
        <v>0</v>
      </c>
      <c r="N3587" s="10">
        <v>0</v>
      </c>
    </row>
    <row r="3588" spans="1:14" x14ac:dyDescent="0.15">
      <c r="A3588" t="str">
        <f t="shared" si="58"/>
        <v>202005_380_4562342690050</v>
      </c>
      <c r="B3588" s="10">
        <v>202005</v>
      </c>
      <c r="C3588" s="10">
        <v>380</v>
      </c>
      <c r="D3588" s="10" t="s">
        <v>171</v>
      </c>
      <c r="E3588" s="11">
        <v>4562342690050</v>
      </c>
      <c r="F3588" s="10">
        <v>0</v>
      </c>
      <c r="G3588" s="10">
        <v>0</v>
      </c>
      <c r="H3588" s="10" t="s">
        <v>22</v>
      </c>
      <c r="I3588" s="10" t="s">
        <v>19</v>
      </c>
      <c r="J3588" s="10" t="s">
        <v>329</v>
      </c>
      <c r="K3588" s="10">
        <v>23</v>
      </c>
      <c r="L3588" s="10">
        <v>1</v>
      </c>
      <c r="M3588" s="10">
        <v>1</v>
      </c>
      <c r="N3588" s="10">
        <v>0</v>
      </c>
    </row>
    <row r="3589" spans="1:14" x14ac:dyDescent="0.15">
      <c r="A3589" t="str">
        <f t="shared" si="58"/>
        <v>202005_380_4562342690043</v>
      </c>
      <c r="B3589" s="10">
        <v>202005</v>
      </c>
      <c r="C3589" s="10">
        <v>380</v>
      </c>
      <c r="D3589" s="10" t="s">
        <v>171</v>
      </c>
      <c r="E3589" s="11">
        <v>4562342690043</v>
      </c>
      <c r="F3589" s="10">
        <v>0</v>
      </c>
      <c r="G3589" s="10">
        <v>0</v>
      </c>
      <c r="H3589" s="10" t="s">
        <v>21</v>
      </c>
      <c r="I3589" s="10" t="s">
        <v>19</v>
      </c>
      <c r="J3589" s="10" t="s">
        <v>329</v>
      </c>
      <c r="K3589" s="10">
        <v>2</v>
      </c>
      <c r="L3589" s="10">
        <v>0</v>
      </c>
      <c r="M3589" s="10">
        <v>0</v>
      </c>
      <c r="N3589" s="10">
        <v>0</v>
      </c>
    </row>
    <row r="3590" spans="1:14" x14ac:dyDescent="0.15">
      <c r="A3590" t="str">
        <f t="shared" si="58"/>
        <v>202005_380_4562342690067</v>
      </c>
      <c r="B3590" s="10">
        <v>202005</v>
      </c>
      <c r="C3590" s="10">
        <v>380</v>
      </c>
      <c r="D3590" s="10" t="s">
        <v>171</v>
      </c>
      <c r="E3590" s="11">
        <v>4562342690067</v>
      </c>
      <c r="F3590" s="10">
        <v>0</v>
      </c>
      <c r="G3590" s="10">
        <v>0</v>
      </c>
      <c r="H3590" s="10" t="s">
        <v>23</v>
      </c>
      <c r="I3590" s="10" t="s">
        <v>19</v>
      </c>
      <c r="J3590" s="10" t="s">
        <v>329</v>
      </c>
      <c r="K3590" s="10">
        <v>25</v>
      </c>
      <c r="L3590" s="10">
        <v>2</v>
      </c>
      <c r="M3590" s="10">
        <v>2</v>
      </c>
      <c r="N3590" s="10">
        <v>0</v>
      </c>
    </row>
    <row r="3591" spans="1:14" x14ac:dyDescent="0.15">
      <c r="A3591" t="str">
        <f t="shared" si="58"/>
        <v>202005_380_4562342690074</v>
      </c>
      <c r="B3591" s="10">
        <v>202005</v>
      </c>
      <c r="C3591" s="10">
        <v>380</v>
      </c>
      <c r="D3591" s="10" t="s">
        <v>171</v>
      </c>
      <c r="E3591" s="11">
        <v>4562342690074</v>
      </c>
      <c r="F3591" s="10">
        <v>0</v>
      </c>
      <c r="G3591" s="10">
        <v>0</v>
      </c>
      <c r="H3591" s="10" t="s">
        <v>24</v>
      </c>
      <c r="I3591" s="10" t="s">
        <v>19</v>
      </c>
      <c r="J3591" s="10" t="s">
        <v>329</v>
      </c>
      <c r="K3591" s="10">
        <v>3</v>
      </c>
      <c r="L3591" s="10">
        <v>1</v>
      </c>
      <c r="M3591" s="10">
        <v>1</v>
      </c>
      <c r="N3591" s="10">
        <v>0</v>
      </c>
    </row>
    <row r="3592" spans="1:14" x14ac:dyDescent="0.15">
      <c r="A3592" t="str">
        <f t="shared" si="58"/>
        <v>202005_380_4562342690081</v>
      </c>
      <c r="B3592" s="10">
        <v>202005</v>
      </c>
      <c r="C3592" s="10">
        <v>380</v>
      </c>
      <c r="D3592" s="10" t="s">
        <v>171</v>
      </c>
      <c r="E3592" s="11">
        <v>4562342690081</v>
      </c>
      <c r="F3592" s="10">
        <v>0</v>
      </c>
      <c r="G3592" s="10">
        <v>0</v>
      </c>
      <c r="H3592" s="10" t="s">
        <v>25</v>
      </c>
      <c r="I3592" s="10" t="s">
        <v>19</v>
      </c>
      <c r="J3592" s="10" t="s">
        <v>329</v>
      </c>
      <c r="K3592" s="10">
        <v>7</v>
      </c>
      <c r="L3592" s="10">
        <v>0</v>
      </c>
      <c r="M3592" s="10">
        <v>0</v>
      </c>
      <c r="N3592" s="10">
        <v>0</v>
      </c>
    </row>
    <row r="3593" spans="1:14" x14ac:dyDescent="0.15">
      <c r="A3593" t="str">
        <f t="shared" si="58"/>
        <v>202005_436_4562342690029</v>
      </c>
      <c r="B3593" s="10">
        <v>202005</v>
      </c>
      <c r="C3593" s="10">
        <v>436</v>
      </c>
      <c r="D3593" s="10" t="s">
        <v>174</v>
      </c>
      <c r="E3593" s="11">
        <v>4562342690029</v>
      </c>
      <c r="F3593" s="10">
        <v>0</v>
      </c>
      <c r="G3593" s="10">
        <v>0</v>
      </c>
      <c r="H3593" s="10" t="s">
        <v>18</v>
      </c>
      <c r="I3593" s="10" t="s">
        <v>19</v>
      </c>
      <c r="J3593" s="10" t="s">
        <v>329</v>
      </c>
      <c r="K3593" s="10">
        <v>20</v>
      </c>
      <c r="L3593" s="10">
        <v>1</v>
      </c>
      <c r="M3593" s="10">
        <v>0</v>
      </c>
      <c r="N3593" s="10">
        <v>0</v>
      </c>
    </row>
    <row r="3594" spans="1:14" x14ac:dyDescent="0.15">
      <c r="A3594" t="str">
        <f t="shared" si="58"/>
        <v>202005_436_4562342690036</v>
      </c>
      <c r="B3594" s="10">
        <v>202005</v>
      </c>
      <c r="C3594" s="10">
        <v>436</v>
      </c>
      <c r="D3594" s="10" t="s">
        <v>174</v>
      </c>
      <c r="E3594" s="11">
        <v>4562342690036</v>
      </c>
      <c r="F3594" s="10">
        <v>0</v>
      </c>
      <c r="G3594" s="10">
        <v>0</v>
      </c>
      <c r="H3594" s="10" t="s">
        <v>20</v>
      </c>
      <c r="I3594" s="10" t="s">
        <v>19</v>
      </c>
      <c r="J3594" s="10" t="s">
        <v>329</v>
      </c>
      <c r="K3594" s="10">
        <v>10</v>
      </c>
      <c r="L3594" s="10">
        <v>1</v>
      </c>
      <c r="M3594" s="10">
        <v>0</v>
      </c>
      <c r="N3594" s="10">
        <v>0</v>
      </c>
    </row>
    <row r="3595" spans="1:14" x14ac:dyDescent="0.15">
      <c r="A3595" t="str">
        <f t="shared" si="58"/>
        <v>202005_436_4562342690050</v>
      </c>
      <c r="B3595" s="10">
        <v>202005</v>
      </c>
      <c r="C3595" s="10">
        <v>436</v>
      </c>
      <c r="D3595" s="10" t="s">
        <v>174</v>
      </c>
      <c r="E3595" s="11">
        <v>4562342690050</v>
      </c>
      <c r="F3595" s="10">
        <v>0</v>
      </c>
      <c r="G3595" s="10">
        <v>0</v>
      </c>
      <c r="H3595" s="10" t="s">
        <v>22</v>
      </c>
      <c r="I3595" s="10" t="s">
        <v>19</v>
      </c>
      <c r="J3595" s="10" t="s">
        <v>329</v>
      </c>
      <c r="K3595" s="10">
        <v>16</v>
      </c>
      <c r="L3595" s="10">
        <v>0</v>
      </c>
      <c r="M3595" s="10">
        <v>0</v>
      </c>
      <c r="N3595" s="10">
        <v>0</v>
      </c>
    </row>
    <row r="3596" spans="1:14" x14ac:dyDescent="0.15">
      <c r="A3596" t="str">
        <f t="shared" si="58"/>
        <v>202005_436_4562342690043</v>
      </c>
      <c r="B3596" s="10">
        <v>202005</v>
      </c>
      <c r="C3596" s="10">
        <v>436</v>
      </c>
      <c r="D3596" s="10" t="s">
        <v>174</v>
      </c>
      <c r="E3596" s="11">
        <v>4562342690043</v>
      </c>
      <c r="F3596" s="10">
        <v>0</v>
      </c>
      <c r="G3596" s="10">
        <v>0</v>
      </c>
      <c r="H3596" s="10" t="s">
        <v>21</v>
      </c>
      <c r="I3596" s="10" t="s">
        <v>19</v>
      </c>
      <c r="J3596" s="10" t="s">
        <v>329</v>
      </c>
      <c r="K3596" s="10">
        <v>32</v>
      </c>
      <c r="L3596" s="10">
        <v>0</v>
      </c>
      <c r="M3596" s="10">
        <v>0</v>
      </c>
      <c r="N3596" s="10">
        <v>0</v>
      </c>
    </row>
    <row r="3597" spans="1:14" x14ac:dyDescent="0.15">
      <c r="A3597" t="str">
        <f t="shared" si="58"/>
        <v>202005_436_4562342690067</v>
      </c>
      <c r="B3597" s="10">
        <v>202005</v>
      </c>
      <c r="C3597" s="10">
        <v>436</v>
      </c>
      <c r="D3597" s="10" t="s">
        <v>174</v>
      </c>
      <c r="E3597" s="11">
        <v>4562342690067</v>
      </c>
      <c r="F3597" s="10">
        <v>0</v>
      </c>
      <c r="G3597" s="10">
        <v>0</v>
      </c>
      <c r="H3597" s="10" t="s">
        <v>23</v>
      </c>
      <c r="I3597" s="10" t="s">
        <v>19</v>
      </c>
      <c r="J3597" s="10" t="s">
        <v>329</v>
      </c>
      <c r="K3597" s="10">
        <v>41</v>
      </c>
      <c r="L3597" s="10">
        <v>3</v>
      </c>
      <c r="M3597" s="10">
        <v>0</v>
      </c>
      <c r="N3597" s="10">
        <v>0</v>
      </c>
    </row>
    <row r="3598" spans="1:14" x14ac:dyDescent="0.15">
      <c r="A3598" t="str">
        <f t="shared" si="58"/>
        <v>202005_436_4562342690074</v>
      </c>
      <c r="B3598" s="10">
        <v>202005</v>
      </c>
      <c r="C3598" s="10">
        <v>436</v>
      </c>
      <c r="D3598" s="10" t="s">
        <v>174</v>
      </c>
      <c r="E3598" s="11">
        <v>4562342690074</v>
      </c>
      <c r="F3598" s="10">
        <v>0</v>
      </c>
      <c r="G3598" s="10">
        <v>0</v>
      </c>
      <c r="H3598" s="10" t="s">
        <v>24</v>
      </c>
      <c r="I3598" s="10" t="s">
        <v>19</v>
      </c>
      <c r="J3598" s="10" t="s">
        <v>329</v>
      </c>
      <c r="K3598" s="10">
        <v>26</v>
      </c>
      <c r="L3598" s="10">
        <v>1</v>
      </c>
      <c r="M3598" s="10">
        <v>0</v>
      </c>
      <c r="N3598" s="10">
        <v>0</v>
      </c>
    </row>
    <row r="3599" spans="1:14" x14ac:dyDescent="0.15">
      <c r="A3599" t="str">
        <f t="shared" si="58"/>
        <v>202005_436_4562342690081</v>
      </c>
      <c r="B3599" s="10">
        <v>202005</v>
      </c>
      <c r="C3599" s="10">
        <v>436</v>
      </c>
      <c r="D3599" s="10" t="s">
        <v>174</v>
      </c>
      <c r="E3599" s="11">
        <v>4562342690081</v>
      </c>
      <c r="F3599" s="10">
        <v>0</v>
      </c>
      <c r="G3599" s="10">
        <v>0</v>
      </c>
      <c r="H3599" s="10" t="s">
        <v>25</v>
      </c>
      <c r="I3599" s="10" t="s">
        <v>19</v>
      </c>
      <c r="J3599" s="10" t="s">
        <v>329</v>
      </c>
      <c r="K3599" s="10">
        <v>10</v>
      </c>
      <c r="L3599" s="10">
        <v>0</v>
      </c>
      <c r="M3599" s="10">
        <v>0</v>
      </c>
      <c r="N3599" s="10">
        <v>0</v>
      </c>
    </row>
    <row r="3600" spans="1:14" x14ac:dyDescent="0.15">
      <c r="A3600" t="str">
        <f t="shared" si="58"/>
        <v>202005_453_4562342690029</v>
      </c>
      <c r="B3600" s="10">
        <v>202005</v>
      </c>
      <c r="C3600" s="10">
        <v>453</v>
      </c>
      <c r="D3600" s="10" t="s">
        <v>176</v>
      </c>
      <c r="E3600" s="11">
        <v>4562342690029</v>
      </c>
      <c r="F3600" s="10">
        <v>0</v>
      </c>
      <c r="G3600" s="10">
        <v>0</v>
      </c>
      <c r="H3600" s="10" t="s">
        <v>18</v>
      </c>
      <c r="I3600" s="10" t="s">
        <v>19</v>
      </c>
      <c r="J3600" s="10" t="s">
        <v>329</v>
      </c>
      <c r="K3600" s="10">
        <v>6</v>
      </c>
      <c r="L3600" s="10">
        <v>0</v>
      </c>
      <c r="M3600" s="10">
        <v>0</v>
      </c>
      <c r="N3600" s="10">
        <v>0</v>
      </c>
    </row>
    <row r="3601" spans="1:14" x14ac:dyDescent="0.15">
      <c r="A3601" t="str">
        <f t="shared" si="58"/>
        <v>202005_453_4562342690036</v>
      </c>
      <c r="B3601" s="10">
        <v>202005</v>
      </c>
      <c r="C3601" s="10">
        <v>453</v>
      </c>
      <c r="D3601" s="10" t="s">
        <v>176</v>
      </c>
      <c r="E3601" s="11">
        <v>4562342690036</v>
      </c>
      <c r="F3601" s="10">
        <v>0</v>
      </c>
      <c r="G3601" s="10">
        <v>0</v>
      </c>
      <c r="H3601" s="10" t="s">
        <v>20</v>
      </c>
      <c r="I3601" s="10" t="s">
        <v>19</v>
      </c>
      <c r="J3601" s="10" t="s">
        <v>329</v>
      </c>
      <c r="K3601" s="10">
        <v>9</v>
      </c>
      <c r="L3601" s="10">
        <v>0</v>
      </c>
      <c r="M3601" s="10">
        <v>0</v>
      </c>
      <c r="N3601" s="10">
        <v>0</v>
      </c>
    </row>
    <row r="3602" spans="1:14" x14ac:dyDescent="0.15">
      <c r="A3602" t="str">
        <f t="shared" si="58"/>
        <v>202005_453_4562342690050</v>
      </c>
      <c r="B3602" s="10">
        <v>202005</v>
      </c>
      <c r="C3602" s="10">
        <v>453</v>
      </c>
      <c r="D3602" s="10" t="s">
        <v>176</v>
      </c>
      <c r="E3602" s="11">
        <v>4562342690050</v>
      </c>
      <c r="F3602" s="10">
        <v>0</v>
      </c>
      <c r="G3602" s="10">
        <v>0</v>
      </c>
      <c r="H3602" s="10" t="s">
        <v>22</v>
      </c>
      <c r="I3602" s="10" t="s">
        <v>19</v>
      </c>
      <c r="J3602" s="10" t="s">
        <v>329</v>
      </c>
      <c r="K3602" s="10">
        <v>7</v>
      </c>
      <c r="L3602" s="10">
        <v>2</v>
      </c>
      <c r="M3602" s="10">
        <v>0</v>
      </c>
      <c r="N3602" s="10">
        <v>0</v>
      </c>
    </row>
    <row r="3603" spans="1:14" x14ac:dyDescent="0.15">
      <c r="A3603" t="str">
        <f t="shared" si="58"/>
        <v>202005_453_4562342690043</v>
      </c>
      <c r="B3603" s="10">
        <v>202005</v>
      </c>
      <c r="C3603" s="10">
        <v>453</v>
      </c>
      <c r="D3603" s="10" t="s">
        <v>176</v>
      </c>
      <c r="E3603" s="11">
        <v>4562342690043</v>
      </c>
      <c r="F3603" s="10">
        <v>0</v>
      </c>
      <c r="G3603" s="10">
        <v>0</v>
      </c>
      <c r="H3603" s="10" t="s">
        <v>21</v>
      </c>
      <c r="I3603" s="10" t="s">
        <v>19</v>
      </c>
      <c r="J3603" s="10" t="s">
        <v>329</v>
      </c>
      <c r="K3603" s="10">
        <v>24</v>
      </c>
      <c r="L3603" s="10">
        <v>0</v>
      </c>
      <c r="M3603" s="10">
        <v>0</v>
      </c>
      <c r="N3603" s="10">
        <v>0</v>
      </c>
    </row>
    <row r="3604" spans="1:14" x14ac:dyDescent="0.15">
      <c r="A3604" t="str">
        <f t="shared" si="58"/>
        <v>202005_453_4562342690067</v>
      </c>
      <c r="B3604" s="10">
        <v>202005</v>
      </c>
      <c r="C3604" s="10">
        <v>453</v>
      </c>
      <c r="D3604" s="10" t="s">
        <v>176</v>
      </c>
      <c r="E3604" s="11">
        <v>4562342690067</v>
      </c>
      <c r="F3604" s="10">
        <v>0</v>
      </c>
      <c r="G3604" s="10">
        <v>0</v>
      </c>
      <c r="H3604" s="10" t="s">
        <v>23</v>
      </c>
      <c r="I3604" s="10" t="s">
        <v>19</v>
      </c>
      <c r="J3604" s="10" t="s">
        <v>329</v>
      </c>
      <c r="K3604" s="10">
        <v>36</v>
      </c>
      <c r="L3604" s="10">
        <v>0</v>
      </c>
      <c r="M3604" s="10">
        <v>0</v>
      </c>
      <c r="N3604" s="10">
        <v>0</v>
      </c>
    </row>
    <row r="3605" spans="1:14" x14ac:dyDescent="0.15">
      <c r="A3605" t="str">
        <f t="shared" si="58"/>
        <v>202005_453_4562342690074</v>
      </c>
      <c r="B3605" s="10">
        <v>202005</v>
      </c>
      <c r="C3605" s="10">
        <v>453</v>
      </c>
      <c r="D3605" s="10" t="s">
        <v>176</v>
      </c>
      <c r="E3605" s="11">
        <v>4562342690074</v>
      </c>
      <c r="F3605" s="10">
        <v>0</v>
      </c>
      <c r="G3605" s="10">
        <v>0</v>
      </c>
      <c r="H3605" s="10" t="s">
        <v>24</v>
      </c>
      <c r="I3605" s="10" t="s">
        <v>19</v>
      </c>
      <c r="J3605" s="10" t="s">
        <v>329</v>
      </c>
      <c r="K3605" s="10">
        <v>16</v>
      </c>
      <c r="L3605" s="10">
        <v>0</v>
      </c>
      <c r="M3605" s="10">
        <v>0</v>
      </c>
      <c r="N3605" s="10">
        <v>0</v>
      </c>
    </row>
    <row r="3606" spans="1:14" x14ac:dyDescent="0.15">
      <c r="A3606" t="str">
        <f t="shared" si="58"/>
        <v>202005_453_4562342690081</v>
      </c>
      <c r="B3606" s="10">
        <v>202005</v>
      </c>
      <c r="C3606" s="10">
        <v>453</v>
      </c>
      <c r="D3606" s="10" t="s">
        <v>176</v>
      </c>
      <c r="E3606" s="11">
        <v>4562342690081</v>
      </c>
      <c r="F3606" s="10">
        <v>0</v>
      </c>
      <c r="G3606" s="10">
        <v>0</v>
      </c>
      <c r="H3606" s="10" t="s">
        <v>25</v>
      </c>
      <c r="I3606" s="10" t="s">
        <v>19</v>
      </c>
      <c r="J3606" s="10" t="s">
        <v>329</v>
      </c>
      <c r="K3606" s="10">
        <v>8</v>
      </c>
      <c r="L3606" s="10">
        <v>0</v>
      </c>
      <c r="M3606" s="10">
        <v>0</v>
      </c>
      <c r="N3606" s="10">
        <v>0</v>
      </c>
    </row>
    <row r="3607" spans="1:14" x14ac:dyDescent="0.15">
      <c r="A3607" t="str">
        <f t="shared" si="58"/>
        <v>202005_457_4562342690029</v>
      </c>
      <c r="B3607" s="10">
        <v>202005</v>
      </c>
      <c r="C3607" s="10">
        <v>457</v>
      </c>
      <c r="D3607" s="10" t="s">
        <v>178</v>
      </c>
      <c r="E3607" s="11">
        <v>4562342690029</v>
      </c>
      <c r="F3607" s="10">
        <v>0</v>
      </c>
      <c r="G3607" s="10">
        <v>0</v>
      </c>
      <c r="H3607" s="10" t="s">
        <v>18</v>
      </c>
      <c r="I3607" s="10" t="s">
        <v>19</v>
      </c>
      <c r="J3607" s="10" t="s">
        <v>329</v>
      </c>
      <c r="K3607" s="10">
        <v>33</v>
      </c>
      <c r="L3607" s="10">
        <v>1</v>
      </c>
      <c r="M3607" s="10">
        <v>0</v>
      </c>
      <c r="N3607" s="10">
        <v>0</v>
      </c>
    </row>
    <row r="3608" spans="1:14" x14ac:dyDescent="0.15">
      <c r="A3608" t="str">
        <f t="shared" si="58"/>
        <v>202005_457_4562342690036</v>
      </c>
      <c r="B3608" s="10">
        <v>202005</v>
      </c>
      <c r="C3608" s="10">
        <v>457</v>
      </c>
      <c r="D3608" s="10" t="s">
        <v>178</v>
      </c>
      <c r="E3608" s="11">
        <v>4562342690036</v>
      </c>
      <c r="F3608" s="10">
        <v>0</v>
      </c>
      <c r="G3608" s="10">
        <v>0</v>
      </c>
      <c r="H3608" s="10" t="s">
        <v>20</v>
      </c>
      <c r="I3608" s="10" t="s">
        <v>19</v>
      </c>
      <c r="J3608" s="10" t="s">
        <v>329</v>
      </c>
      <c r="K3608" s="10">
        <v>15</v>
      </c>
      <c r="L3608" s="10">
        <v>0</v>
      </c>
      <c r="M3608" s="10">
        <v>0</v>
      </c>
      <c r="N3608" s="10">
        <v>0</v>
      </c>
    </row>
    <row r="3609" spans="1:14" x14ac:dyDescent="0.15">
      <c r="A3609" t="str">
        <f t="shared" ref="A3609:A3672" si="59">B3609&amp;"_"&amp;C3609&amp;"_"&amp;E3609</f>
        <v>202005_457_4562342690050</v>
      </c>
      <c r="B3609" s="10">
        <v>202005</v>
      </c>
      <c r="C3609" s="10">
        <v>457</v>
      </c>
      <c r="D3609" s="10" t="s">
        <v>178</v>
      </c>
      <c r="E3609" s="11">
        <v>4562342690050</v>
      </c>
      <c r="F3609" s="10">
        <v>0</v>
      </c>
      <c r="G3609" s="10">
        <v>0</v>
      </c>
      <c r="H3609" s="10" t="s">
        <v>22</v>
      </c>
      <c r="I3609" s="10" t="s">
        <v>19</v>
      </c>
      <c r="J3609" s="10" t="s">
        <v>329</v>
      </c>
      <c r="K3609" s="10">
        <v>11</v>
      </c>
      <c r="L3609" s="10">
        <v>0</v>
      </c>
      <c r="M3609" s="10">
        <v>0</v>
      </c>
      <c r="N3609" s="10">
        <v>0</v>
      </c>
    </row>
    <row r="3610" spans="1:14" x14ac:dyDescent="0.15">
      <c r="A3610" t="str">
        <f t="shared" si="59"/>
        <v>202005_457_4562342690043</v>
      </c>
      <c r="B3610" s="10">
        <v>202005</v>
      </c>
      <c r="C3610" s="10">
        <v>457</v>
      </c>
      <c r="D3610" s="10" t="s">
        <v>178</v>
      </c>
      <c r="E3610" s="11">
        <v>4562342690043</v>
      </c>
      <c r="F3610" s="10">
        <v>0</v>
      </c>
      <c r="G3610" s="10">
        <v>0</v>
      </c>
      <c r="H3610" s="10" t="s">
        <v>21</v>
      </c>
      <c r="I3610" s="10" t="s">
        <v>19</v>
      </c>
      <c r="J3610" s="10" t="s">
        <v>329</v>
      </c>
      <c r="K3610" s="10">
        <v>17</v>
      </c>
      <c r="L3610" s="10">
        <v>3</v>
      </c>
      <c r="M3610" s="10">
        <v>0</v>
      </c>
      <c r="N3610" s="10">
        <v>0</v>
      </c>
    </row>
    <row r="3611" spans="1:14" x14ac:dyDescent="0.15">
      <c r="A3611" t="str">
        <f t="shared" si="59"/>
        <v>202005_457_4562342690067</v>
      </c>
      <c r="B3611" s="10">
        <v>202005</v>
      </c>
      <c r="C3611" s="10">
        <v>457</v>
      </c>
      <c r="D3611" s="10" t="s">
        <v>178</v>
      </c>
      <c r="E3611" s="11">
        <v>4562342690067</v>
      </c>
      <c r="F3611" s="10">
        <v>0</v>
      </c>
      <c r="G3611" s="10">
        <v>0</v>
      </c>
      <c r="H3611" s="10" t="s">
        <v>23</v>
      </c>
      <c r="I3611" s="10" t="s">
        <v>19</v>
      </c>
      <c r="J3611" s="10" t="s">
        <v>329</v>
      </c>
      <c r="K3611" s="10">
        <v>37</v>
      </c>
      <c r="L3611" s="10">
        <v>0</v>
      </c>
      <c r="M3611" s="10">
        <v>0</v>
      </c>
      <c r="N3611" s="10">
        <v>0</v>
      </c>
    </row>
    <row r="3612" spans="1:14" x14ac:dyDescent="0.15">
      <c r="A3612" t="str">
        <f t="shared" si="59"/>
        <v>202005_457_4562342690074</v>
      </c>
      <c r="B3612" s="10">
        <v>202005</v>
      </c>
      <c r="C3612" s="10">
        <v>457</v>
      </c>
      <c r="D3612" s="10" t="s">
        <v>178</v>
      </c>
      <c r="E3612" s="11">
        <v>4562342690074</v>
      </c>
      <c r="F3612" s="10">
        <v>0</v>
      </c>
      <c r="G3612" s="10">
        <v>0</v>
      </c>
      <c r="H3612" s="10" t="s">
        <v>24</v>
      </c>
      <c r="I3612" s="10" t="s">
        <v>19</v>
      </c>
      <c r="J3612" s="10" t="s">
        <v>329</v>
      </c>
      <c r="K3612" s="10">
        <v>9</v>
      </c>
      <c r="L3612" s="10">
        <v>0</v>
      </c>
      <c r="M3612" s="10">
        <v>0</v>
      </c>
      <c r="N3612" s="10">
        <v>0</v>
      </c>
    </row>
    <row r="3613" spans="1:14" x14ac:dyDescent="0.15">
      <c r="A3613" t="str">
        <f t="shared" si="59"/>
        <v>202005_457_4562342690081</v>
      </c>
      <c r="B3613" s="10">
        <v>202005</v>
      </c>
      <c r="C3613" s="10">
        <v>457</v>
      </c>
      <c r="D3613" s="10" t="s">
        <v>178</v>
      </c>
      <c r="E3613" s="11">
        <v>4562342690081</v>
      </c>
      <c r="F3613" s="10">
        <v>0</v>
      </c>
      <c r="G3613" s="10">
        <v>0</v>
      </c>
      <c r="H3613" s="10" t="s">
        <v>25</v>
      </c>
      <c r="I3613" s="10" t="s">
        <v>19</v>
      </c>
      <c r="J3613" s="10" t="s">
        <v>329</v>
      </c>
      <c r="K3613" s="10">
        <v>12</v>
      </c>
      <c r="L3613" s="10">
        <v>0</v>
      </c>
      <c r="M3613" s="10">
        <v>0</v>
      </c>
      <c r="N3613" s="10">
        <v>0</v>
      </c>
    </row>
    <row r="3614" spans="1:14" x14ac:dyDescent="0.15">
      <c r="A3614" t="str">
        <f t="shared" si="59"/>
        <v>202005_463_4562342690029</v>
      </c>
      <c r="B3614" s="10">
        <v>202005</v>
      </c>
      <c r="C3614" s="10">
        <v>463</v>
      </c>
      <c r="D3614" s="10" t="s">
        <v>179</v>
      </c>
      <c r="E3614" s="11">
        <v>4562342690029</v>
      </c>
      <c r="F3614" s="10">
        <v>0</v>
      </c>
      <c r="G3614" s="10">
        <v>0</v>
      </c>
      <c r="H3614" s="10" t="s">
        <v>18</v>
      </c>
      <c r="I3614" s="10" t="s">
        <v>19</v>
      </c>
      <c r="J3614" s="10" t="s">
        <v>329</v>
      </c>
      <c r="K3614" s="10">
        <v>14</v>
      </c>
      <c r="L3614" s="10">
        <v>4</v>
      </c>
      <c r="M3614" s="10">
        <v>0</v>
      </c>
      <c r="N3614" s="10">
        <v>0</v>
      </c>
    </row>
    <row r="3615" spans="1:14" x14ac:dyDescent="0.15">
      <c r="A3615" t="str">
        <f t="shared" si="59"/>
        <v>202005_463_4562342690036</v>
      </c>
      <c r="B3615" s="10">
        <v>202005</v>
      </c>
      <c r="C3615" s="10">
        <v>463</v>
      </c>
      <c r="D3615" s="10" t="s">
        <v>179</v>
      </c>
      <c r="E3615" s="11">
        <v>4562342690036</v>
      </c>
      <c r="F3615" s="10">
        <v>0</v>
      </c>
      <c r="G3615" s="10">
        <v>0</v>
      </c>
      <c r="H3615" s="10" t="s">
        <v>20</v>
      </c>
      <c r="I3615" s="10" t="s">
        <v>19</v>
      </c>
      <c r="J3615" s="10" t="s">
        <v>329</v>
      </c>
      <c r="K3615" s="10">
        <v>13</v>
      </c>
      <c r="L3615" s="10">
        <v>0</v>
      </c>
      <c r="M3615" s="10">
        <v>0</v>
      </c>
      <c r="N3615" s="10">
        <v>0</v>
      </c>
    </row>
    <row r="3616" spans="1:14" x14ac:dyDescent="0.15">
      <c r="A3616" t="str">
        <f t="shared" si="59"/>
        <v>202005_463_4562342690050</v>
      </c>
      <c r="B3616" s="10">
        <v>202005</v>
      </c>
      <c r="C3616" s="10">
        <v>463</v>
      </c>
      <c r="D3616" s="10" t="s">
        <v>179</v>
      </c>
      <c r="E3616" s="11">
        <v>4562342690050</v>
      </c>
      <c r="F3616" s="10">
        <v>0</v>
      </c>
      <c r="G3616" s="10">
        <v>0</v>
      </c>
      <c r="H3616" s="10" t="s">
        <v>22</v>
      </c>
      <c r="I3616" s="10" t="s">
        <v>19</v>
      </c>
      <c r="J3616" s="10" t="s">
        <v>329</v>
      </c>
      <c r="K3616" s="10">
        <v>11</v>
      </c>
      <c r="L3616" s="10">
        <v>0</v>
      </c>
      <c r="M3616" s="10">
        <v>0</v>
      </c>
      <c r="N3616" s="10">
        <v>0</v>
      </c>
    </row>
    <row r="3617" spans="1:14" x14ac:dyDescent="0.15">
      <c r="A3617" t="str">
        <f t="shared" si="59"/>
        <v>202005_463_4562342690043</v>
      </c>
      <c r="B3617" s="10">
        <v>202005</v>
      </c>
      <c r="C3617" s="10">
        <v>463</v>
      </c>
      <c r="D3617" s="10" t="s">
        <v>179</v>
      </c>
      <c r="E3617" s="11">
        <v>4562342690043</v>
      </c>
      <c r="F3617" s="10">
        <v>0</v>
      </c>
      <c r="G3617" s="10">
        <v>0</v>
      </c>
      <c r="H3617" s="10" t="s">
        <v>21</v>
      </c>
      <c r="I3617" s="10" t="s">
        <v>19</v>
      </c>
      <c r="J3617" s="10" t="s">
        <v>329</v>
      </c>
      <c r="K3617" s="10">
        <v>16</v>
      </c>
      <c r="L3617" s="10">
        <v>3</v>
      </c>
      <c r="M3617" s="10">
        <v>0</v>
      </c>
      <c r="N3617" s="10">
        <v>0</v>
      </c>
    </row>
    <row r="3618" spans="1:14" x14ac:dyDescent="0.15">
      <c r="A3618" t="str">
        <f t="shared" si="59"/>
        <v>202005_463_4562342690067</v>
      </c>
      <c r="B3618" s="10">
        <v>202005</v>
      </c>
      <c r="C3618" s="10">
        <v>463</v>
      </c>
      <c r="D3618" s="10" t="s">
        <v>179</v>
      </c>
      <c r="E3618" s="11">
        <v>4562342690067</v>
      </c>
      <c r="F3618" s="10">
        <v>0</v>
      </c>
      <c r="G3618" s="10">
        <v>0</v>
      </c>
      <c r="H3618" s="10" t="s">
        <v>23</v>
      </c>
      <c r="I3618" s="10" t="s">
        <v>19</v>
      </c>
      <c r="J3618" s="10" t="s">
        <v>329</v>
      </c>
      <c r="K3618" s="10">
        <v>35</v>
      </c>
      <c r="L3618" s="10">
        <v>0</v>
      </c>
      <c r="M3618" s="10">
        <v>0</v>
      </c>
      <c r="N3618" s="10">
        <v>0</v>
      </c>
    </row>
    <row r="3619" spans="1:14" x14ac:dyDescent="0.15">
      <c r="A3619" t="str">
        <f t="shared" si="59"/>
        <v>202005_463_4562342690074</v>
      </c>
      <c r="B3619" s="10">
        <v>202005</v>
      </c>
      <c r="C3619" s="10">
        <v>463</v>
      </c>
      <c r="D3619" s="10" t="s">
        <v>179</v>
      </c>
      <c r="E3619" s="11">
        <v>4562342690074</v>
      </c>
      <c r="F3619" s="10">
        <v>0</v>
      </c>
      <c r="G3619" s="10">
        <v>0</v>
      </c>
      <c r="H3619" s="10" t="s">
        <v>24</v>
      </c>
      <c r="I3619" s="10" t="s">
        <v>19</v>
      </c>
      <c r="J3619" s="10" t="s">
        <v>329</v>
      </c>
      <c r="K3619" s="10">
        <v>19</v>
      </c>
      <c r="L3619" s="10">
        <v>0</v>
      </c>
      <c r="M3619" s="10">
        <v>0</v>
      </c>
      <c r="N3619" s="10">
        <v>0</v>
      </c>
    </row>
    <row r="3620" spans="1:14" x14ac:dyDescent="0.15">
      <c r="A3620" t="str">
        <f t="shared" si="59"/>
        <v>202005_463_4562342690081</v>
      </c>
      <c r="B3620" s="10">
        <v>202005</v>
      </c>
      <c r="C3620" s="10">
        <v>463</v>
      </c>
      <c r="D3620" s="10" t="s">
        <v>179</v>
      </c>
      <c r="E3620" s="11">
        <v>4562342690081</v>
      </c>
      <c r="F3620" s="10">
        <v>0</v>
      </c>
      <c r="G3620" s="10">
        <v>0</v>
      </c>
      <c r="H3620" s="10" t="s">
        <v>25</v>
      </c>
      <c r="I3620" s="10" t="s">
        <v>19</v>
      </c>
      <c r="J3620" s="10" t="s">
        <v>329</v>
      </c>
      <c r="K3620" s="10">
        <v>6</v>
      </c>
      <c r="L3620" s="10">
        <v>0</v>
      </c>
      <c r="M3620" s="10">
        <v>0</v>
      </c>
      <c r="N3620" s="10">
        <v>0</v>
      </c>
    </row>
    <row r="3621" spans="1:14" x14ac:dyDescent="0.15">
      <c r="A3621" t="str">
        <f t="shared" si="59"/>
        <v>202005_62_4562342690029</v>
      </c>
      <c r="B3621" s="10">
        <v>202005</v>
      </c>
      <c r="C3621" s="10">
        <v>62</v>
      </c>
      <c r="D3621" s="10" t="s">
        <v>140</v>
      </c>
      <c r="E3621" s="11">
        <v>4562342690029</v>
      </c>
      <c r="F3621" s="10">
        <v>0</v>
      </c>
      <c r="G3621" s="10">
        <v>0</v>
      </c>
      <c r="H3621" s="10" t="s">
        <v>18</v>
      </c>
      <c r="I3621" s="10" t="s">
        <v>19</v>
      </c>
      <c r="J3621" s="10" t="s">
        <v>329</v>
      </c>
      <c r="K3621" s="10">
        <v>4</v>
      </c>
      <c r="L3621" s="10">
        <v>0</v>
      </c>
      <c r="M3621" s="10">
        <v>0</v>
      </c>
      <c r="N3621" s="10">
        <v>0</v>
      </c>
    </row>
    <row r="3622" spans="1:14" x14ac:dyDescent="0.15">
      <c r="A3622" t="str">
        <f t="shared" si="59"/>
        <v>202005_62_4562342690036</v>
      </c>
      <c r="B3622" s="10">
        <v>202005</v>
      </c>
      <c r="C3622" s="10">
        <v>62</v>
      </c>
      <c r="D3622" s="10" t="s">
        <v>140</v>
      </c>
      <c r="E3622" s="11">
        <v>4562342690036</v>
      </c>
      <c r="F3622" s="10">
        <v>0</v>
      </c>
      <c r="G3622" s="10">
        <v>0</v>
      </c>
      <c r="H3622" s="10" t="s">
        <v>20</v>
      </c>
      <c r="I3622" s="10" t="s">
        <v>19</v>
      </c>
      <c r="J3622" s="10" t="s">
        <v>329</v>
      </c>
      <c r="K3622" s="10">
        <v>0</v>
      </c>
      <c r="L3622" s="10">
        <v>0</v>
      </c>
      <c r="M3622" s="10">
        <v>0</v>
      </c>
      <c r="N3622" s="10">
        <v>0</v>
      </c>
    </row>
    <row r="3623" spans="1:14" x14ac:dyDescent="0.15">
      <c r="A3623" t="str">
        <f t="shared" si="59"/>
        <v>202005_62_4562342690050</v>
      </c>
      <c r="B3623" s="10">
        <v>202005</v>
      </c>
      <c r="C3623" s="10">
        <v>62</v>
      </c>
      <c r="D3623" s="10" t="s">
        <v>140</v>
      </c>
      <c r="E3623" s="11">
        <v>4562342690050</v>
      </c>
      <c r="F3623" s="10">
        <v>0</v>
      </c>
      <c r="G3623" s="10">
        <v>0</v>
      </c>
      <c r="H3623" s="10" t="s">
        <v>22</v>
      </c>
      <c r="I3623" s="10" t="s">
        <v>19</v>
      </c>
      <c r="J3623" s="10" t="s">
        <v>329</v>
      </c>
      <c r="K3623" s="10">
        <v>2</v>
      </c>
      <c r="L3623" s="10">
        <v>0</v>
      </c>
      <c r="M3623" s="10">
        <v>0</v>
      </c>
      <c r="N3623" s="10">
        <v>0</v>
      </c>
    </row>
    <row r="3624" spans="1:14" x14ac:dyDescent="0.15">
      <c r="A3624" t="str">
        <f t="shared" si="59"/>
        <v>202005_62_4562342690043</v>
      </c>
      <c r="B3624" s="10">
        <v>202005</v>
      </c>
      <c r="C3624" s="10">
        <v>62</v>
      </c>
      <c r="D3624" s="10" t="s">
        <v>140</v>
      </c>
      <c r="E3624" s="11">
        <v>4562342690043</v>
      </c>
      <c r="F3624" s="10">
        <v>0</v>
      </c>
      <c r="G3624" s="10">
        <v>0</v>
      </c>
      <c r="H3624" s="10" t="s">
        <v>21</v>
      </c>
      <c r="I3624" s="10" t="s">
        <v>19</v>
      </c>
      <c r="J3624" s="10" t="s">
        <v>329</v>
      </c>
      <c r="K3624" s="10">
        <v>0</v>
      </c>
      <c r="L3624" s="10">
        <v>0</v>
      </c>
      <c r="M3624" s="10">
        <v>0</v>
      </c>
      <c r="N3624" s="10">
        <v>0</v>
      </c>
    </row>
    <row r="3625" spans="1:14" x14ac:dyDescent="0.15">
      <c r="A3625" t="str">
        <f t="shared" si="59"/>
        <v>202005_62_4562342690067</v>
      </c>
      <c r="B3625" s="10">
        <v>202005</v>
      </c>
      <c r="C3625" s="10">
        <v>62</v>
      </c>
      <c r="D3625" s="10" t="s">
        <v>140</v>
      </c>
      <c r="E3625" s="11">
        <v>4562342690067</v>
      </c>
      <c r="F3625" s="10">
        <v>0</v>
      </c>
      <c r="G3625" s="10">
        <v>0</v>
      </c>
      <c r="H3625" s="10" t="s">
        <v>23</v>
      </c>
      <c r="I3625" s="10" t="s">
        <v>19</v>
      </c>
      <c r="J3625" s="10" t="s">
        <v>329</v>
      </c>
      <c r="K3625" s="10">
        <v>1</v>
      </c>
      <c r="L3625" s="10">
        <v>0</v>
      </c>
      <c r="M3625" s="10">
        <v>0</v>
      </c>
      <c r="N3625" s="10">
        <v>0</v>
      </c>
    </row>
    <row r="3626" spans="1:14" x14ac:dyDescent="0.15">
      <c r="A3626" t="str">
        <f t="shared" si="59"/>
        <v>202005_62_4562342690074</v>
      </c>
      <c r="B3626" s="10">
        <v>202005</v>
      </c>
      <c r="C3626" s="10">
        <v>62</v>
      </c>
      <c r="D3626" s="10" t="s">
        <v>140</v>
      </c>
      <c r="E3626" s="11">
        <v>4562342690074</v>
      </c>
      <c r="F3626" s="10">
        <v>0</v>
      </c>
      <c r="G3626" s="10">
        <v>0</v>
      </c>
      <c r="H3626" s="10" t="s">
        <v>24</v>
      </c>
      <c r="I3626" s="10" t="s">
        <v>19</v>
      </c>
      <c r="J3626" s="10" t="s">
        <v>329</v>
      </c>
      <c r="K3626" s="10">
        <v>-2</v>
      </c>
      <c r="L3626" s="10">
        <v>0</v>
      </c>
      <c r="M3626" s="10">
        <v>0</v>
      </c>
      <c r="N3626" s="10">
        <v>0</v>
      </c>
    </row>
    <row r="3627" spans="1:14" x14ac:dyDescent="0.15">
      <c r="A3627" t="str">
        <f t="shared" si="59"/>
        <v>202005_62_4562342690081</v>
      </c>
      <c r="B3627" s="10">
        <v>202005</v>
      </c>
      <c r="C3627" s="10">
        <v>62</v>
      </c>
      <c r="D3627" s="10" t="s">
        <v>140</v>
      </c>
      <c r="E3627" s="11">
        <v>4562342690081</v>
      </c>
      <c r="F3627" s="10">
        <v>0</v>
      </c>
      <c r="G3627" s="10">
        <v>0</v>
      </c>
      <c r="H3627" s="10" t="s">
        <v>25</v>
      </c>
      <c r="I3627" s="10" t="s">
        <v>19</v>
      </c>
      <c r="J3627" s="10" t="s">
        <v>329</v>
      </c>
      <c r="K3627" s="10">
        <v>0</v>
      </c>
      <c r="L3627" s="10">
        <v>0</v>
      </c>
      <c r="M3627" s="10">
        <v>0</v>
      </c>
      <c r="N3627" s="10">
        <v>0</v>
      </c>
    </row>
    <row r="3628" spans="1:14" x14ac:dyDescent="0.15">
      <c r="A3628" t="str">
        <f t="shared" si="59"/>
        <v>202005_120_4562342690029</v>
      </c>
      <c r="B3628" s="10">
        <v>202005</v>
      </c>
      <c r="C3628" s="10">
        <v>120</v>
      </c>
      <c r="D3628" s="10" t="s">
        <v>148</v>
      </c>
      <c r="E3628" s="11">
        <v>4562342690029</v>
      </c>
      <c r="F3628" s="10">
        <v>0</v>
      </c>
      <c r="G3628" s="10">
        <v>0</v>
      </c>
      <c r="H3628" s="10" t="s">
        <v>18</v>
      </c>
      <c r="I3628" s="10" t="s">
        <v>19</v>
      </c>
      <c r="J3628" s="10" t="s">
        <v>329</v>
      </c>
      <c r="K3628" s="10">
        <v>19</v>
      </c>
      <c r="L3628" s="10">
        <v>0</v>
      </c>
      <c r="M3628" s="10">
        <v>0</v>
      </c>
      <c r="N3628" s="10">
        <v>0</v>
      </c>
    </row>
    <row r="3629" spans="1:14" x14ac:dyDescent="0.15">
      <c r="A3629" t="str">
        <f t="shared" si="59"/>
        <v>202005_120_4562342690036</v>
      </c>
      <c r="B3629" s="10">
        <v>202005</v>
      </c>
      <c r="C3629" s="10">
        <v>120</v>
      </c>
      <c r="D3629" s="10" t="s">
        <v>148</v>
      </c>
      <c r="E3629" s="11">
        <v>4562342690036</v>
      </c>
      <c r="F3629" s="10">
        <v>0</v>
      </c>
      <c r="G3629" s="10">
        <v>0</v>
      </c>
      <c r="H3629" s="10" t="s">
        <v>20</v>
      </c>
      <c r="I3629" s="10" t="s">
        <v>19</v>
      </c>
      <c r="J3629" s="10" t="s">
        <v>329</v>
      </c>
      <c r="K3629" s="10">
        <v>7</v>
      </c>
      <c r="L3629" s="10">
        <v>1</v>
      </c>
      <c r="M3629" s="10">
        <v>0</v>
      </c>
      <c r="N3629" s="10">
        <v>0</v>
      </c>
    </row>
    <row r="3630" spans="1:14" x14ac:dyDescent="0.15">
      <c r="A3630" t="str">
        <f t="shared" si="59"/>
        <v>202005_120_4562342690050</v>
      </c>
      <c r="B3630" s="10">
        <v>202005</v>
      </c>
      <c r="C3630" s="10">
        <v>120</v>
      </c>
      <c r="D3630" s="10" t="s">
        <v>148</v>
      </c>
      <c r="E3630" s="11">
        <v>4562342690050</v>
      </c>
      <c r="F3630" s="10">
        <v>0</v>
      </c>
      <c r="G3630" s="10">
        <v>0</v>
      </c>
      <c r="H3630" s="10" t="s">
        <v>22</v>
      </c>
      <c r="I3630" s="10" t="s">
        <v>19</v>
      </c>
      <c r="J3630" s="10" t="s">
        <v>329</v>
      </c>
      <c r="K3630" s="10">
        <v>5</v>
      </c>
      <c r="L3630" s="10">
        <v>2</v>
      </c>
      <c r="M3630" s="10">
        <v>0</v>
      </c>
      <c r="N3630" s="10">
        <v>0</v>
      </c>
    </row>
    <row r="3631" spans="1:14" x14ac:dyDescent="0.15">
      <c r="A3631" t="str">
        <f t="shared" si="59"/>
        <v>202005_120_4562342690043</v>
      </c>
      <c r="B3631" s="10">
        <v>202005</v>
      </c>
      <c r="C3631" s="10">
        <v>120</v>
      </c>
      <c r="D3631" s="10" t="s">
        <v>148</v>
      </c>
      <c r="E3631" s="11">
        <v>4562342690043</v>
      </c>
      <c r="F3631" s="10">
        <v>0</v>
      </c>
      <c r="G3631" s="10">
        <v>0</v>
      </c>
      <c r="H3631" s="10" t="s">
        <v>21</v>
      </c>
      <c r="I3631" s="10" t="s">
        <v>19</v>
      </c>
      <c r="J3631" s="10" t="s">
        <v>329</v>
      </c>
      <c r="K3631" s="10">
        <v>5</v>
      </c>
      <c r="L3631" s="10">
        <v>2</v>
      </c>
      <c r="M3631" s="10">
        <v>0</v>
      </c>
      <c r="N3631" s="10">
        <v>0</v>
      </c>
    </row>
    <row r="3632" spans="1:14" x14ac:dyDescent="0.15">
      <c r="A3632" t="str">
        <f t="shared" si="59"/>
        <v>202005_120_4562342690067</v>
      </c>
      <c r="B3632" s="10">
        <v>202005</v>
      </c>
      <c r="C3632" s="10">
        <v>120</v>
      </c>
      <c r="D3632" s="10" t="s">
        <v>148</v>
      </c>
      <c r="E3632" s="11">
        <v>4562342690067</v>
      </c>
      <c r="F3632" s="10">
        <v>0</v>
      </c>
      <c r="G3632" s="10">
        <v>0</v>
      </c>
      <c r="H3632" s="10" t="s">
        <v>23</v>
      </c>
      <c r="I3632" s="10" t="s">
        <v>19</v>
      </c>
      <c r="J3632" s="10" t="s">
        <v>329</v>
      </c>
      <c r="K3632" s="10">
        <v>38</v>
      </c>
      <c r="L3632" s="10">
        <v>0</v>
      </c>
      <c r="M3632" s="10">
        <v>0</v>
      </c>
      <c r="N3632" s="10">
        <v>0</v>
      </c>
    </row>
    <row r="3633" spans="1:14" x14ac:dyDescent="0.15">
      <c r="A3633" t="str">
        <f t="shared" si="59"/>
        <v>202005_120_4562342690074</v>
      </c>
      <c r="B3633" s="10">
        <v>202005</v>
      </c>
      <c r="C3633" s="10">
        <v>120</v>
      </c>
      <c r="D3633" s="10" t="s">
        <v>148</v>
      </c>
      <c r="E3633" s="11">
        <v>4562342690074</v>
      </c>
      <c r="F3633" s="10">
        <v>0</v>
      </c>
      <c r="G3633" s="10">
        <v>0</v>
      </c>
      <c r="H3633" s="10" t="s">
        <v>24</v>
      </c>
      <c r="I3633" s="10" t="s">
        <v>19</v>
      </c>
      <c r="J3633" s="10" t="s">
        <v>329</v>
      </c>
      <c r="K3633" s="10">
        <v>20</v>
      </c>
      <c r="L3633" s="10">
        <v>3</v>
      </c>
      <c r="M3633" s="10">
        <v>0</v>
      </c>
      <c r="N3633" s="10">
        <v>0</v>
      </c>
    </row>
    <row r="3634" spans="1:14" x14ac:dyDescent="0.15">
      <c r="A3634" t="str">
        <f t="shared" si="59"/>
        <v>202005_120_4562342690081</v>
      </c>
      <c r="B3634" s="10">
        <v>202005</v>
      </c>
      <c r="C3634" s="10">
        <v>120</v>
      </c>
      <c r="D3634" s="10" t="s">
        <v>148</v>
      </c>
      <c r="E3634" s="11">
        <v>4562342690081</v>
      </c>
      <c r="F3634" s="10">
        <v>0</v>
      </c>
      <c r="G3634" s="10">
        <v>0</v>
      </c>
      <c r="H3634" s="10" t="s">
        <v>25</v>
      </c>
      <c r="I3634" s="10" t="s">
        <v>19</v>
      </c>
      <c r="J3634" s="10" t="s">
        <v>329</v>
      </c>
      <c r="K3634" s="10">
        <v>11</v>
      </c>
      <c r="L3634" s="10">
        <v>2</v>
      </c>
      <c r="M3634" s="10">
        <v>0</v>
      </c>
      <c r="N3634" s="10">
        <v>0</v>
      </c>
    </row>
    <row r="3635" spans="1:14" x14ac:dyDescent="0.15">
      <c r="A3635" t="str">
        <f t="shared" si="59"/>
        <v>202005_170_4562342690029</v>
      </c>
      <c r="B3635" s="10">
        <v>202005</v>
      </c>
      <c r="C3635" s="10">
        <v>170</v>
      </c>
      <c r="D3635" s="10" t="s">
        <v>153</v>
      </c>
      <c r="E3635" s="11">
        <v>4562342690029</v>
      </c>
      <c r="F3635" s="10">
        <v>0</v>
      </c>
      <c r="G3635" s="10">
        <v>0</v>
      </c>
      <c r="H3635" s="10" t="s">
        <v>18</v>
      </c>
      <c r="I3635" s="10" t="s">
        <v>19</v>
      </c>
      <c r="J3635" s="10" t="s">
        <v>329</v>
      </c>
      <c r="K3635" s="10">
        <v>12</v>
      </c>
      <c r="L3635" s="10">
        <v>0</v>
      </c>
      <c r="M3635" s="10">
        <v>0</v>
      </c>
      <c r="N3635" s="10">
        <v>0</v>
      </c>
    </row>
    <row r="3636" spans="1:14" x14ac:dyDescent="0.15">
      <c r="A3636" t="str">
        <f t="shared" si="59"/>
        <v>202005_170_4562342690036</v>
      </c>
      <c r="B3636" s="10">
        <v>202005</v>
      </c>
      <c r="C3636" s="10">
        <v>170</v>
      </c>
      <c r="D3636" s="10" t="s">
        <v>153</v>
      </c>
      <c r="E3636" s="11">
        <v>4562342690036</v>
      </c>
      <c r="F3636" s="10">
        <v>0</v>
      </c>
      <c r="G3636" s="10">
        <v>0</v>
      </c>
      <c r="H3636" s="10" t="s">
        <v>20</v>
      </c>
      <c r="I3636" s="10" t="s">
        <v>19</v>
      </c>
      <c r="J3636" s="10" t="s">
        <v>329</v>
      </c>
      <c r="K3636" s="10">
        <v>4</v>
      </c>
      <c r="L3636" s="10">
        <v>0</v>
      </c>
      <c r="M3636" s="10">
        <v>0</v>
      </c>
      <c r="N3636" s="10">
        <v>0</v>
      </c>
    </row>
    <row r="3637" spans="1:14" x14ac:dyDescent="0.15">
      <c r="A3637" t="str">
        <f t="shared" si="59"/>
        <v>202005_170_4562342690050</v>
      </c>
      <c r="B3637" s="10">
        <v>202005</v>
      </c>
      <c r="C3637" s="10">
        <v>170</v>
      </c>
      <c r="D3637" s="10" t="s">
        <v>153</v>
      </c>
      <c r="E3637" s="11">
        <v>4562342690050</v>
      </c>
      <c r="F3637" s="10">
        <v>0</v>
      </c>
      <c r="G3637" s="10">
        <v>0</v>
      </c>
      <c r="H3637" s="10" t="s">
        <v>22</v>
      </c>
      <c r="I3637" s="10" t="s">
        <v>19</v>
      </c>
      <c r="J3637" s="10" t="s">
        <v>329</v>
      </c>
      <c r="K3637" s="10">
        <v>2</v>
      </c>
      <c r="L3637" s="10">
        <v>0</v>
      </c>
      <c r="M3637" s="10">
        <v>0</v>
      </c>
      <c r="N3637" s="10">
        <v>0</v>
      </c>
    </row>
    <row r="3638" spans="1:14" x14ac:dyDescent="0.15">
      <c r="A3638" t="str">
        <f t="shared" si="59"/>
        <v>202005_170_4562342690043</v>
      </c>
      <c r="B3638" s="10">
        <v>202005</v>
      </c>
      <c r="C3638" s="10">
        <v>170</v>
      </c>
      <c r="D3638" s="10" t="s">
        <v>153</v>
      </c>
      <c r="E3638" s="11">
        <v>4562342690043</v>
      </c>
      <c r="F3638" s="10">
        <v>0</v>
      </c>
      <c r="G3638" s="10">
        <v>0</v>
      </c>
      <c r="H3638" s="10" t="s">
        <v>21</v>
      </c>
      <c r="I3638" s="10" t="s">
        <v>19</v>
      </c>
      <c r="J3638" s="10" t="s">
        <v>329</v>
      </c>
      <c r="K3638" s="10">
        <v>11</v>
      </c>
      <c r="L3638" s="10">
        <v>0</v>
      </c>
      <c r="M3638" s="10">
        <v>0</v>
      </c>
      <c r="N3638" s="10">
        <v>0</v>
      </c>
    </row>
    <row r="3639" spans="1:14" x14ac:dyDescent="0.15">
      <c r="A3639" t="str">
        <f t="shared" si="59"/>
        <v>202005_170_4562342690067</v>
      </c>
      <c r="B3639" s="10">
        <v>202005</v>
      </c>
      <c r="C3639" s="10">
        <v>170</v>
      </c>
      <c r="D3639" s="10" t="s">
        <v>153</v>
      </c>
      <c r="E3639" s="11">
        <v>4562342690067</v>
      </c>
      <c r="F3639" s="10">
        <v>0</v>
      </c>
      <c r="G3639" s="10">
        <v>0</v>
      </c>
      <c r="H3639" s="10" t="s">
        <v>23</v>
      </c>
      <c r="I3639" s="10" t="s">
        <v>19</v>
      </c>
      <c r="J3639" s="10" t="s">
        <v>329</v>
      </c>
      <c r="K3639" s="10">
        <v>24</v>
      </c>
      <c r="L3639" s="10">
        <v>0</v>
      </c>
      <c r="M3639" s="10">
        <v>0</v>
      </c>
      <c r="N3639" s="10">
        <v>0</v>
      </c>
    </row>
    <row r="3640" spans="1:14" x14ac:dyDescent="0.15">
      <c r="A3640" t="str">
        <f t="shared" si="59"/>
        <v>202005_170_4562342690074</v>
      </c>
      <c r="B3640" s="10">
        <v>202005</v>
      </c>
      <c r="C3640" s="10">
        <v>170</v>
      </c>
      <c r="D3640" s="10" t="s">
        <v>153</v>
      </c>
      <c r="E3640" s="11">
        <v>4562342690074</v>
      </c>
      <c r="F3640" s="10">
        <v>0</v>
      </c>
      <c r="G3640" s="10">
        <v>0</v>
      </c>
      <c r="H3640" s="10" t="s">
        <v>24</v>
      </c>
      <c r="I3640" s="10" t="s">
        <v>19</v>
      </c>
      <c r="J3640" s="10" t="s">
        <v>329</v>
      </c>
      <c r="K3640" s="10">
        <v>6</v>
      </c>
      <c r="L3640" s="10">
        <v>2</v>
      </c>
      <c r="M3640" s="10">
        <v>0</v>
      </c>
      <c r="N3640" s="10">
        <v>0</v>
      </c>
    </row>
    <row r="3641" spans="1:14" x14ac:dyDescent="0.15">
      <c r="A3641" t="str">
        <f t="shared" si="59"/>
        <v>202005_170_4562342690081</v>
      </c>
      <c r="B3641" s="10">
        <v>202005</v>
      </c>
      <c r="C3641" s="10">
        <v>170</v>
      </c>
      <c r="D3641" s="10" t="s">
        <v>153</v>
      </c>
      <c r="E3641" s="11">
        <v>4562342690081</v>
      </c>
      <c r="F3641" s="10">
        <v>0</v>
      </c>
      <c r="G3641" s="10">
        <v>0</v>
      </c>
      <c r="H3641" s="10" t="s">
        <v>25</v>
      </c>
      <c r="I3641" s="10" t="s">
        <v>19</v>
      </c>
      <c r="J3641" s="10" t="s">
        <v>329</v>
      </c>
      <c r="K3641" s="10">
        <v>8</v>
      </c>
      <c r="L3641" s="10">
        <v>0</v>
      </c>
      <c r="M3641" s="10">
        <v>0</v>
      </c>
      <c r="N3641" s="10">
        <v>0</v>
      </c>
    </row>
    <row r="3642" spans="1:14" x14ac:dyDescent="0.15">
      <c r="A3642" t="str">
        <f t="shared" si="59"/>
        <v>202005_354_4562342690029</v>
      </c>
      <c r="B3642" s="10">
        <v>202005</v>
      </c>
      <c r="C3642" s="10">
        <v>354</v>
      </c>
      <c r="D3642" s="10" t="s">
        <v>167</v>
      </c>
      <c r="E3642" s="11">
        <v>4562342690029</v>
      </c>
      <c r="F3642" s="10">
        <v>0</v>
      </c>
      <c r="G3642" s="10">
        <v>0</v>
      </c>
      <c r="H3642" s="10" t="s">
        <v>18</v>
      </c>
      <c r="I3642" s="10" t="s">
        <v>19</v>
      </c>
      <c r="J3642" s="10" t="s">
        <v>329</v>
      </c>
      <c r="K3642" s="10">
        <v>15</v>
      </c>
      <c r="L3642" s="10">
        <v>0</v>
      </c>
      <c r="M3642" s="10">
        <v>0</v>
      </c>
      <c r="N3642" s="10">
        <v>0</v>
      </c>
    </row>
    <row r="3643" spans="1:14" x14ac:dyDescent="0.15">
      <c r="A3643" t="str">
        <f t="shared" si="59"/>
        <v>202005_354_4562342690036</v>
      </c>
      <c r="B3643" s="10">
        <v>202005</v>
      </c>
      <c r="C3643" s="10">
        <v>354</v>
      </c>
      <c r="D3643" s="10" t="s">
        <v>167</v>
      </c>
      <c r="E3643" s="11">
        <v>4562342690036</v>
      </c>
      <c r="F3643" s="10">
        <v>0</v>
      </c>
      <c r="G3643" s="10">
        <v>0</v>
      </c>
      <c r="H3643" s="10" t="s">
        <v>20</v>
      </c>
      <c r="I3643" s="10" t="s">
        <v>19</v>
      </c>
      <c r="J3643" s="10" t="s">
        <v>329</v>
      </c>
      <c r="K3643" s="10">
        <v>8</v>
      </c>
      <c r="L3643" s="10">
        <v>1</v>
      </c>
      <c r="M3643" s="10">
        <v>0</v>
      </c>
      <c r="N3643" s="10">
        <v>0</v>
      </c>
    </row>
    <row r="3644" spans="1:14" x14ac:dyDescent="0.15">
      <c r="A3644" t="str">
        <f t="shared" si="59"/>
        <v>202005_354_4562342690050</v>
      </c>
      <c r="B3644" s="10">
        <v>202005</v>
      </c>
      <c r="C3644" s="10">
        <v>354</v>
      </c>
      <c r="D3644" s="10" t="s">
        <v>167</v>
      </c>
      <c r="E3644" s="11">
        <v>4562342690050</v>
      </c>
      <c r="F3644" s="10">
        <v>0</v>
      </c>
      <c r="G3644" s="10">
        <v>0</v>
      </c>
      <c r="H3644" s="10" t="s">
        <v>22</v>
      </c>
      <c r="I3644" s="10" t="s">
        <v>19</v>
      </c>
      <c r="J3644" s="10" t="s">
        <v>329</v>
      </c>
      <c r="K3644" s="10">
        <v>4</v>
      </c>
      <c r="L3644" s="10">
        <v>1</v>
      </c>
      <c r="M3644" s="10">
        <v>0</v>
      </c>
      <c r="N3644" s="10">
        <v>0</v>
      </c>
    </row>
    <row r="3645" spans="1:14" x14ac:dyDescent="0.15">
      <c r="A3645" t="str">
        <f t="shared" si="59"/>
        <v>202005_354_4562342690043</v>
      </c>
      <c r="B3645" s="10">
        <v>202005</v>
      </c>
      <c r="C3645" s="10">
        <v>354</v>
      </c>
      <c r="D3645" s="10" t="s">
        <v>167</v>
      </c>
      <c r="E3645" s="11">
        <v>4562342690043</v>
      </c>
      <c r="F3645" s="10">
        <v>0</v>
      </c>
      <c r="G3645" s="10">
        <v>0</v>
      </c>
      <c r="H3645" s="10" t="s">
        <v>21</v>
      </c>
      <c r="I3645" s="10" t="s">
        <v>19</v>
      </c>
      <c r="J3645" s="10" t="s">
        <v>329</v>
      </c>
      <c r="K3645" s="10">
        <v>29</v>
      </c>
      <c r="L3645" s="10">
        <v>1</v>
      </c>
      <c r="M3645" s="10">
        <v>0</v>
      </c>
      <c r="N3645" s="10">
        <v>0</v>
      </c>
    </row>
    <row r="3646" spans="1:14" x14ac:dyDescent="0.15">
      <c r="A3646" t="str">
        <f t="shared" si="59"/>
        <v>202005_354_4562342690067</v>
      </c>
      <c r="B3646" s="10">
        <v>202005</v>
      </c>
      <c r="C3646" s="10">
        <v>354</v>
      </c>
      <c r="D3646" s="10" t="s">
        <v>167</v>
      </c>
      <c r="E3646" s="11">
        <v>4562342690067</v>
      </c>
      <c r="F3646" s="10">
        <v>0</v>
      </c>
      <c r="G3646" s="10">
        <v>0</v>
      </c>
      <c r="H3646" s="10" t="s">
        <v>23</v>
      </c>
      <c r="I3646" s="10" t="s">
        <v>19</v>
      </c>
      <c r="J3646" s="10" t="s">
        <v>329</v>
      </c>
      <c r="K3646" s="10">
        <v>35</v>
      </c>
      <c r="L3646" s="10">
        <v>0</v>
      </c>
      <c r="M3646" s="10">
        <v>0</v>
      </c>
      <c r="N3646" s="10">
        <v>0</v>
      </c>
    </row>
    <row r="3647" spans="1:14" x14ac:dyDescent="0.15">
      <c r="A3647" t="str">
        <f t="shared" si="59"/>
        <v>202005_354_4562342690074</v>
      </c>
      <c r="B3647" s="10">
        <v>202005</v>
      </c>
      <c r="C3647" s="10">
        <v>354</v>
      </c>
      <c r="D3647" s="10" t="s">
        <v>167</v>
      </c>
      <c r="E3647" s="11">
        <v>4562342690074</v>
      </c>
      <c r="F3647" s="10">
        <v>0</v>
      </c>
      <c r="G3647" s="10">
        <v>0</v>
      </c>
      <c r="H3647" s="10" t="s">
        <v>24</v>
      </c>
      <c r="I3647" s="10" t="s">
        <v>19</v>
      </c>
      <c r="J3647" s="10" t="s">
        <v>329</v>
      </c>
      <c r="K3647" s="10">
        <v>23</v>
      </c>
      <c r="L3647" s="10">
        <v>1</v>
      </c>
      <c r="M3647" s="10">
        <v>0</v>
      </c>
      <c r="N3647" s="10">
        <v>0</v>
      </c>
    </row>
    <row r="3648" spans="1:14" x14ac:dyDescent="0.15">
      <c r="A3648" t="str">
        <f t="shared" si="59"/>
        <v>202005_354_4562342690081</v>
      </c>
      <c r="B3648" s="10">
        <v>202005</v>
      </c>
      <c r="C3648" s="10">
        <v>354</v>
      </c>
      <c r="D3648" s="10" t="s">
        <v>167</v>
      </c>
      <c r="E3648" s="11">
        <v>4562342690081</v>
      </c>
      <c r="F3648" s="10">
        <v>0</v>
      </c>
      <c r="G3648" s="10">
        <v>0</v>
      </c>
      <c r="H3648" s="10" t="s">
        <v>25</v>
      </c>
      <c r="I3648" s="10" t="s">
        <v>19</v>
      </c>
      <c r="J3648" s="10" t="s">
        <v>329</v>
      </c>
      <c r="K3648" s="10">
        <v>10</v>
      </c>
      <c r="L3648" s="10">
        <v>0</v>
      </c>
      <c r="M3648" s="10">
        <v>0</v>
      </c>
      <c r="N3648" s="10">
        <v>0</v>
      </c>
    </row>
    <row r="3649" spans="1:14" x14ac:dyDescent="0.15">
      <c r="A3649" t="str">
        <f t="shared" si="59"/>
        <v>202005_384_4562342690029</v>
      </c>
      <c r="B3649" s="10">
        <v>202005</v>
      </c>
      <c r="C3649" s="10">
        <v>384</v>
      </c>
      <c r="D3649" s="10" t="s">
        <v>172</v>
      </c>
      <c r="E3649" s="11">
        <v>4562342690029</v>
      </c>
      <c r="F3649" s="10">
        <v>0</v>
      </c>
      <c r="G3649" s="10">
        <v>0</v>
      </c>
      <c r="H3649" s="10" t="s">
        <v>18</v>
      </c>
      <c r="I3649" s="10" t="s">
        <v>19</v>
      </c>
      <c r="J3649" s="10" t="s">
        <v>329</v>
      </c>
      <c r="K3649" s="10">
        <v>26</v>
      </c>
      <c r="L3649" s="10">
        <v>0</v>
      </c>
      <c r="M3649" s="10">
        <v>0</v>
      </c>
      <c r="N3649" s="10">
        <v>0</v>
      </c>
    </row>
    <row r="3650" spans="1:14" x14ac:dyDescent="0.15">
      <c r="A3650" t="str">
        <f t="shared" si="59"/>
        <v>202005_384_4562342690036</v>
      </c>
      <c r="B3650" s="10">
        <v>202005</v>
      </c>
      <c r="C3650" s="10">
        <v>384</v>
      </c>
      <c r="D3650" s="10" t="s">
        <v>172</v>
      </c>
      <c r="E3650" s="11">
        <v>4562342690036</v>
      </c>
      <c r="F3650" s="10">
        <v>0</v>
      </c>
      <c r="G3650" s="10">
        <v>0</v>
      </c>
      <c r="H3650" s="10" t="s">
        <v>20</v>
      </c>
      <c r="I3650" s="10" t="s">
        <v>19</v>
      </c>
      <c r="J3650" s="10" t="s">
        <v>329</v>
      </c>
      <c r="K3650" s="10">
        <v>11</v>
      </c>
      <c r="L3650" s="10">
        <v>1</v>
      </c>
      <c r="M3650" s="10">
        <v>0</v>
      </c>
      <c r="N3650" s="10">
        <v>0</v>
      </c>
    </row>
    <row r="3651" spans="1:14" x14ac:dyDescent="0.15">
      <c r="A3651" t="str">
        <f t="shared" si="59"/>
        <v>202005_384_4562342690050</v>
      </c>
      <c r="B3651" s="10">
        <v>202005</v>
      </c>
      <c r="C3651" s="10">
        <v>384</v>
      </c>
      <c r="D3651" s="10" t="s">
        <v>172</v>
      </c>
      <c r="E3651" s="11">
        <v>4562342690050</v>
      </c>
      <c r="F3651" s="10">
        <v>0</v>
      </c>
      <c r="G3651" s="10">
        <v>0</v>
      </c>
      <c r="H3651" s="10" t="s">
        <v>22</v>
      </c>
      <c r="I3651" s="10" t="s">
        <v>19</v>
      </c>
      <c r="J3651" s="10" t="s">
        <v>329</v>
      </c>
      <c r="K3651" s="10">
        <v>3</v>
      </c>
      <c r="L3651" s="10">
        <v>1</v>
      </c>
      <c r="M3651" s="10">
        <v>0</v>
      </c>
      <c r="N3651" s="10">
        <v>0</v>
      </c>
    </row>
    <row r="3652" spans="1:14" x14ac:dyDescent="0.15">
      <c r="A3652" t="str">
        <f t="shared" si="59"/>
        <v>202005_384_4562342690043</v>
      </c>
      <c r="B3652" s="10">
        <v>202005</v>
      </c>
      <c r="C3652" s="10">
        <v>384</v>
      </c>
      <c r="D3652" s="10" t="s">
        <v>172</v>
      </c>
      <c r="E3652" s="11">
        <v>4562342690043</v>
      </c>
      <c r="F3652" s="10">
        <v>0</v>
      </c>
      <c r="G3652" s="10">
        <v>0</v>
      </c>
      <c r="H3652" s="10" t="s">
        <v>21</v>
      </c>
      <c r="I3652" s="10" t="s">
        <v>19</v>
      </c>
      <c r="J3652" s="10" t="s">
        <v>329</v>
      </c>
      <c r="K3652" s="10">
        <v>29</v>
      </c>
      <c r="L3652" s="10">
        <v>0</v>
      </c>
      <c r="M3652" s="10">
        <v>0</v>
      </c>
      <c r="N3652" s="10">
        <v>0</v>
      </c>
    </row>
    <row r="3653" spans="1:14" x14ac:dyDescent="0.15">
      <c r="A3653" t="str">
        <f t="shared" si="59"/>
        <v>202005_384_4562342690067</v>
      </c>
      <c r="B3653" s="10">
        <v>202005</v>
      </c>
      <c r="C3653" s="10">
        <v>384</v>
      </c>
      <c r="D3653" s="10" t="s">
        <v>172</v>
      </c>
      <c r="E3653" s="11">
        <v>4562342690067</v>
      </c>
      <c r="F3653" s="10">
        <v>0</v>
      </c>
      <c r="G3653" s="10">
        <v>0</v>
      </c>
      <c r="H3653" s="10" t="s">
        <v>23</v>
      </c>
      <c r="I3653" s="10" t="s">
        <v>19</v>
      </c>
      <c r="J3653" s="10" t="s">
        <v>329</v>
      </c>
      <c r="K3653" s="10">
        <v>38</v>
      </c>
      <c r="L3653" s="10">
        <v>0</v>
      </c>
      <c r="M3653" s="10">
        <v>0</v>
      </c>
      <c r="N3653" s="10">
        <v>0</v>
      </c>
    </row>
    <row r="3654" spans="1:14" x14ac:dyDescent="0.15">
      <c r="A3654" t="str">
        <f t="shared" si="59"/>
        <v>202005_384_4562342690074</v>
      </c>
      <c r="B3654" s="10">
        <v>202005</v>
      </c>
      <c r="C3654" s="10">
        <v>384</v>
      </c>
      <c r="D3654" s="10" t="s">
        <v>172</v>
      </c>
      <c r="E3654" s="11">
        <v>4562342690074</v>
      </c>
      <c r="F3654" s="10">
        <v>0</v>
      </c>
      <c r="G3654" s="10">
        <v>0</v>
      </c>
      <c r="H3654" s="10" t="s">
        <v>24</v>
      </c>
      <c r="I3654" s="10" t="s">
        <v>19</v>
      </c>
      <c r="J3654" s="10" t="s">
        <v>329</v>
      </c>
      <c r="K3654" s="10">
        <v>18</v>
      </c>
      <c r="L3654" s="10">
        <v>1</v>
      </c>
      <c r="M3654" s="10">
        <v>0</v>
      </c>
      <c r="N3654" s="10">
        <v>0</v>
      </c>
    </row>
    <row r="3655" spans="1:14" x14ac:dyDescent="0.15">
      <c r="A3655" t="str">
        <f t="shared" si="59"/>
        <v>202005_384_4562342690081</v>
      </c>
      <c r="B3655" s="10">
        <v>202005</v>
      </c>
      <c r="C3655" s="10">
        <v>384</v>
      </c>
      <c r="D3655" s="10" t="s">
        <v>172</v>
      </c>
      <c r="E3655" s="11">
        <v>4562342690081</v>
      </c>
      <c r="F3655" s="10">
        <v>0</v>
      </c>
      <c r="G3655" s="10">
        <v>0</v>
      </c>
      <c r="H3655" s="10" t="s">
        <v>25</v>
      </c>
      <c r="I3655" s="10" t="s">
        <v>19</v>
      </c>
      <c r="J3655" s="10" t="s">
        <v>329</v>
      </c>
      <c r="K3655" s="10">
        <v>9</v>
      </c>
      <c r="L3655" s="10">
        <v>1</v>
      </c>
      <c r="M3655" s="10">
        <v>0</v>
      </c>
      <c r="N3655" s="10">
        <v>0</v>
      </c>
    </row>
    <row r="3656" spans="1:14" x14ac:dyDescent="0.15">
      <c r="A3656" t="str">
        <f t="shared" si="59"/>
        <v>202005_21_4562342690029</v>
      </c>
      <c r="B3656" s="10">
        <v>202005</v>
      </c>
      <c r="C3656" s="10">
        <v>21</v>
      </c>
      <c r="D3656" s="10" t="s">
        <v>135</v>
      </c>
      <c r="E3656" s="11">
        <v>4562342690029</v>
      </c>
      <c r="F3656" s="10">
        <v>0</v>
      </c>
      <c r="G3656" s="10">
        <v>0</v>
      </c>
      <c r="H3656" s="10" t="s">
        <v>18</v>
      </c>
      <c r="I3656" s="10" t="s">
        <v>19</v>
      </c>
      <c r="J3656" s="10" t="s">
        <v>329</v>
      </c>
      <c r="K3656" s="10">
        <v>22</v>
      </c>
      <c r="L3656" s="10">
        <v>0</v>
      </c>
      <c r="M3656" s="10">
        <v>0</v>
      </c>
      <c r="N3656" s="10">
        <v>0</v>
      </c>
    </row>
    <row r="3657" spans="1:14" x14ac:dyDescent="0.15">
      <c r="A3657" t="str">
        <f t="shared" si="59"/>
        <v>202005_21_4562342690036</v>
      </c>
      <c r="B3657" s="10">
        <v>202005</v>
      </c>
      <c r="C3657" s="10">
        <v>21</v>
      </c>
      <c r="D3657" s="10" t="s">
        <v>135</v>
      </c>
      <c r="E3657" s="11">
        <v>4562342690036</v>
      </c>
      <c r="F3657" s="10">
        <v>0</v>
      </c>
      <c r="G3657" s="10">
        <v>0</v>
      </c>
      <c r="H3657" s="10" t="s">
        <v>20</v>
      </c>
      <c r="I3657" s="10" t="s">
        <v>19</v>
      </c>
      <c r="J3657" s="10" t="s">
        <v>329</v>
      </c>
      <c r="K3657" s="10">
        <v>8</v>
      </c>
      <c r="L3657" s="10">
        <v>1</v>
      </c>
      <c r="M3657" s="10">
        <v>0</v>
      </c>
      <c r="N3657" s="10">
        <v>0</v>
      </c>
    </row>
    <row r="3658" spans="1:14" x14ac:dyDescent="0.15">
      <c r="A3658" t="str">
        <f t="shared" si="59"/>
        <v>202005_21_4562342690050</v>
      </c>
      <c r="B3658" s="10">
        <v>202005</v>
      </c>
      <c r="C3658" s="10">
        <v>21</v>
      </c>
      <c r="D3658" s="10" t="s">
        <v>135</v>
      </c>
      <c r="E3658" s="11">
        <v>4562342690050</v>
      </c>
      <c r="F3658" s="10">
        <v>0</v>
      </c>
      <c r="G3658" s="10">
        <v>0</v>
      </c>
      <c r="H3658" s="10" t="s">
        <v>22</v>
      </c>
      <c r="I3658" s="10" t="s">
        <v>19</v>
      </c>
      <c r="J3658" s="10" t="s">
        <v>329</v>
      </c>
      <c r="K3658" s="10">
        <v>8</v>
      </c>
      <c r="L3658" s="10">
        <v>0</v>
      </c>
      <c r="M3658" s="10">
        <v>0</v>
      </c>
      <c r="N3658" s="10">
        <v>0</v>
      </c>
    </row>
    <row r="3659" spans="1:14" x14ac:dyDescent="0.15">
      <c r="A3659" t="str">
        <f t="shared" si="59"/>
        <v>202005_21_4562342690043</v>
      </c>
      <c r="B3659" s="10">
        <v>202005</v>
      </c>
      <c r="C3659" s="10">
        <v>21</v>
      </c>
      <c r="D3659" s="10" t="s">
        <v>135</v>
      </c>
      <c r="E3659" s="11">
        <v>4562342690043</v>
      </c>
      <c r="F3659" s="10">
        <v>0</v>
      </c>
      <c r="G3659" s="10">
        <v>0</v>
      </c>
      <c r="H3659" s="10" t="s">
        <v>21</v>
      </c>
      <c r="I3659" s="10" t="s">
        <v>19</v>
      </c>
      <c r="J3659" s="10" t="s">
        <v>329</v>
      </c>
      <c r="K3659" s="10">
        <v>21</v>
      </c>
      <c r="L3659" s="10">
        <v>1</v>
      </c>
      <c r="M3659" s="10">
        <v>0</v>
      </c>
      <c r="N3659" s="10">
        <v>0</v>
      </c>
    </row>
    <row r="3660" spans="1:14" x14ac:dyDescent="0.15">
      <c r="A3660" t="str">
        <f t="shared" si="59"/>
        <v>202005_21_4562342690067</v>
      </c>
      <c r="B3660" s="10">
        <v>202005</v>
      </c>
      <c r="C3660" s="10">
        <v>21</v>
      </c>
      <c r="D3660" s="10" t="s">
        <v>135</v>
      </c>
      <c r="E3660" s="11">
        <v>4562342690067</v>
      </c>
      <c r="F3660" s="10">
        <v>0</v>
      </c>
      <c r="G3660" s="10">
        <v>0</v>
      </c>
      <c r="H3660" s="10" t="s">
        <v>23</v>
      </c>
      <c r="I3660" s="10" t="s">
        <v>19</v>
      </c>
      <c r="J3660" s="10" t="s">
        <v>329</v>
      </c>
      <c r="K3660" s="10">
        <v>30</v>
      </c>
      <c r="L3660" s="10">
        <v>1</v>
      </c>
      <c r="M3660" s="10">
        <v>0</v>
      </c>
      <c r="N3660" s="10">
        <v>0</v>
      </c>
    </row>
    <row r="3661" spans="1:14" x14ac:dyDescent="0.15">
      <c r="A3661" t="str">
        <f t="shared" si="59"/>
        <v>202005_21_4562342690074</v>
      </c>
      <c r="B3661" s="10">
        <v>202005</v>
      </c>
      <c r="C3661" s="10">
        <v>21</v>
      </c>
      <c r="D3661" s="10" t="s">
        <v>135</v>
      </c>
      <c r="E3661" s="11">
        <v>4562342690074</v>
      </c>
      <c r="F3661" s="10">
        <v>0</v>
      </c>
      <c r="G3661" s="10">
        <v>0</v>
      </c>
      <c r="H3661" s="10" t="s">
        <v>24</v>
      </c>
      <c r="I3661" s="10" t="s">
        <v>19</v>
      </c>
      <c r="J3661" s="10" t="s">
        <v>329</v>
      </c>
      <c r="K3661" s="10">
        <v>13</v>
      </c>
      <c r="L3661" s="10">
        <v>0</v>
      </c>
      <c r="M3661" s="10">
        <v>0</v>
      </c>
      <c r="N3661" s="10">
        <v>0</v>
      </c>
    </row>
    <row r="3662" spans="1:14" x14ac:dyDescent="0.15">
      <c r="A3662" t="str">
        <f t="shared" si="59"/>
        <v>202005_21_4562342690081</v>
      </c>
      <c r="B3662" s="10">
        <v>202005</v>
      </c>
      <c r="C3662" s="10">
        <v>21</v>
      </c>
      <c r="D3662" s="10" t="s">
        <v>135</v>
      </c>
      <c r="E3662" s="11">
        <v>4562342690081</v>
      </c>
      <c r="F3662" s="10">
        <v>0</v>
      </c>
      <c r="G3662" s="10">
        <v>0</v>
      </c>
      <c r="H3662" s="10" t="s">
        <v>25</v>
      </c>
      <c r="I3662" s="10" t="s">
        <v>19</v>
      </c>
      <c r="J3662" s="10" t="s">
        <v>329</v>
      </c>
      <c r="K3662" s="10">
        <v>8</v>
      </c>
      <c r="L3662" s="10">
        <v>0</v>
      </c>
      <c r="M3662" s="10">
        <v>0</v>
      </c>
      <c r="N3662" s="10">
        <v>0</v>
      </c>
    </row>
    <row r="3663" spans="1:14" x14ac:dyDescent="0.15">
      <c r="A3663" t="str">
        <f t="shared" si="59"/>
        <v>202005_26_4562342690029</v>
      </c>
      <c r="B3663" s="10">
        <v>202005</v>
      </c>
      <c r="C3663" s="10">
        <v>26</v>
      </c>
      <c r="D3663" s="10" t="s">
        <v>136</v>
      </c>
      <c r="E3663" s="11">
        <v>4562342690029</v>
      </c>
      <c r="F3663" s="10">
        <v>0</v>
      </c>
      <c r="G3663" s="10">
        <v>0</v>
      </c>
      <c r="H3663" s="10" t="s">
        <v>18</v>
      </c>
      <c r="I3663" s="10" t="s">
        <v>19</v>
      </c>
      <c r="J3663" s="10" t="s">
        <v>329</v>
      </c>
      <c r="K3663" s="10">
        <v>27</v>
      </c>
      <c r="L3663" s="10">
        <v>0</v>
      </c>
      <c r="M3663" s="10">
        <v>0</v>
      </c>
      <c r="N3663" s="10">
        <v>0</v>
      </c>
    </row>
    <row r="3664" spans="1:14" x14ac:dyDescent="0.15">
      <c r="A3664" t="str">
        <f t="shared" si="59"/>
        <v>202005_26_4562342690036</v>
      </c>
      <c r="B3664" s="10">
        <v>202005</v>
      </c>
      <c r="C3664" s="10">
        <v>26</v>
      </c>
      <c r="D3664" s="10" t="s">
        <v>136</v>
      </c>
      <c r="E3664" s="11">
        <v>4562342690036</v>
      </c>
      <c r="F3664" s="10">
        <v>0</v>
      </c>
      <c r="G3664" s="10">
        <v>0</v>
      </c>
      <c r="H3664" s="10" t="s">
        <v>20</v>
      </c>
      <c r="I3664" s="10" t="s">
        <v>19</v>
      </c>
      <c r="J3664" s="10" t="s">
        <v>329</v>
      </c>
      <c r="K3664" s="10">
        <v>7</v>
      </c>
      <c r="L3664" s="10">
        <v>0</v>
      </c>
      <c r="M3664" s="10">
        <v>0</v>
      </c>
      <c r="N3664" s="10">
        <v>0</v>
      </c>
    </row>
    <row r="3665" spans="1:14" x14ac:dyDescent="0.15">
      <c r="A3665" t="str">
        <f t="shared" si="59"/>
        <v>202005_26_4562342690050</v>
      </c>
      <c r="B3665" s="10">
        <v>202005</v>
      </c>
      <c r="C3665" s="10">
        <v>26</v>
      </c>
      <c r="D3665" s="10" t="s">
        <v>136</v>
      </c>
      <c r="E3665" s="11">
        <v>4562342690050</v>
      </c>
      <c r="F3665" s="10">
        <v>0</v>
      </c>
      <c r="G3665" s="10">
        <v>0</v>
      </c>
      <c r="H3665" s="10" t="s">
        <v>22</v>
      </c>
      <c r="I3665" s="10" t="s">
        <v>19</v>
      </c>
      <c r="J3665" s="10" t="s">
        <v>329</v>
      </c>
      <c r="K3665" s="10">
        <v>15</v>
      </c>
      <c r="L3665" s="10">
        <v>0</v>
      </c>
      <c r="M3665" s="10">
        <v>0</v>
      </c>
      <c r="N3665" s="10">
        <v>0</v>
      </c>
    </row>
    <row r="3666" spans="1:14" x14ac:dyDescent="0.15">
      <c r="A3666" t="str">
        <f t="shared" si="59"/>
        <v>202005_26_4562342690043</v>
      </c>
      <c r="B3666" s="10">
        <v>202005</v>
      </c>
      <c r="C3666" s="10">
        <v>26</v>
      </c>
      <c r="D3666" s="10" t="s">
        <v>136</v>
      </c>
      <c r="E3666" s="11">
        <v>4562342690043</v>
      </c>
      <c r="F3666" s="10">
        <v>0</v>
      </c>
      <c r="G3666" s="10">
        <v>0</v>
      </c>
      <c r="H3666" s="10" t="s">
        <v>21</v>
      </c>
      <c r="I3666" s="10" t="s">
        <v>19</v>
      </c>
      <c r="J3666" s="10" t="s">
        <v>329</v>
      </c>
      <c r="K3666" s="10">
        <v>18</v>
      </c>
      <c r="L3666" s="10">
        <v>2</v>
      </c>
      <c r="M3666" s="10">
        <v>0</v>
      </c>
      <c r="N3666" s="10">
        <v>0</v>
      </c>
    </row>
    <row r="3667" spans="1:14" x14ac:dyDescent="0.15">
      <c r="A3667" t="str">
        <f t="shared" si="59"/>
        <v>202005_26_4562342690067</v>
      </c>
      <c r="B3667" s="10">
        <v>202005</v>
      </c>
      <c r="C3667" s="10">
        <v>26</v>
      </c>
      <c r="D3667" s="10" t="s">
        <v>136</v>
      </c>
      <c r="E3667" s="11">
        <v>4562342690067</v>
      </c>
      <c r="F3667" s="10">
        <v>0</v>
      </c>
      <c r="G3667" s="10">
        <v>0</v>
      </c>
      <c r="H3667" s="10" t="s">
        <v>23</v>
      </c>
      <c r="I3667" s="10" t="s">
        <v>19</v>
      </c>
      <c r="J3667" s="10" t="s">
        <v>329</v>
      </c>
      <c r="K3667" s="10">
        <v>38</v>
      </c>
      <c r="L3667" s="10">
        <v>0</v>
      </c>
      <c r="M3667" s="10">
        <v>0</v>
      </c>
      <c r="N3667" s="10">
        <v>0</v>
      </c>
    </row>
    <row r="3668" spans="1:14" x14ac:dyDescent="0.15">
      <c r="A3668" t="str">
        <f t="shared" si="59"/>
        <v>202005_26_4562342690074</v>
      </c>
      <c r="B3668" s="10">
        <v>202005</v>
      </c>
      <c r="C3668" s="10">
        <v>26</v>
      </c>
      <c r="D3668" s="10" t="s">
        <v>136</v>
      </c>
      <c r="E3668" s="11">
        <v>4562342690074</v>
      </c>
      <c r="F3668" s="10">
        <v>0</v>
      </c>
      <c r="G3668" s="10">
        <v>0</v>
      </c>
      <c r="H3668" s="10" t="s">
        <v>24</v>
      </c>
      <c r="I3668" s="10" t="s">
        <v>19</v>
      </c>
      <c r="J3668" s="10" t="s">
        <v>329</v>
      </c>
      <c r="K3668" s="10">
        <v>9</v>
      </c>
      <c r="L3668" s="10">
        <v>0</v>
      </c>
      <c r="M3668" s="10">
        <v>0</v>
      </c>
      <c r="N3668" s="10">
        <v>0</v>
      </c>
    </row>
    <row r="3669" spans="1:14" x14ac:dyDescent="0.15">
      <c r="A3669" t="str">
        <f t="shared" si="59"/>
        <v>202005_26_4562342690081</v>
      </c>
      <c r="B3669" s="10">
        <v>202005</v>
      </c>
      <c r="C3669" s="10">
        <v>26</v>
      </c>
      <c r="D3669" s="10" t="s">
        <v>136</v>
      </c>
      <c r="E3669" s="11">
        <v>4562342690081</v>
      </c>
      <c r="F3669" s="10">
        <v>0</v>
      </c>
      <c r="G3669" s="10">
        <v>0</v>
      </c>
      <c r="H3669" s="10" t="s">
        <v>25</v>
      </c>
      <c r="I3669" s="10" t="s">
        <v>19</v>
      </c>
      <c r="J3669" s="10" t="s">
        <v>329</v>
      </c>
      <c r="K3669" s="10">
        <v>10</v>
      </c>
      <c r="L3669" s="10">
        <v>0</v>
      </c>
      <c r="M3669" s="10">
        <v>0</v>
      </c>
      <c r="N3669" s="10">
        <v>0</v>
      </c>
    </row>
    <row r="3670" spans="1:14" x14ac:dyDescent="0.15">
      <c r="A3670" t="str">
        <f t="shared" si="59"/>
        <v>202005_126_4562342690029</v>
      </c>
      <c r="B3670" s="10">
        <v>202005</v>
      </c>
      <c r="C3670" s="10">
        <v>126</v>
      </c>
      <c r="D3670" s="10" t="s">
        <v>150</v>
      </c>
      <c r="E3670" s="11">
        <v>4562342690029</v>
      </c>
      <c r="F3670" s="10">
        <v>0</v>
      </c>
      <c r="G3670" s="10">
        <v>0</v>
      </c>
      <c r="H3670" s="10" t="s">
        <v>18</v>
      </c>
      <c r="I3670" s="10" t="s">
        <v>19</v>
      </c>
      <c r="J3670" s="10" t="s">
        <v>329</v>
      </c>
      <c r="K3670" s="10">
        <v>27</v>
      </c>
      <c r="L3670" s="10">
        <v>0</v>
      </c>
      <c r="M3670" s="10">
        <v>0</v>
      </c>
      <c r="N3670" s="10">
        <v>0</v>
      </c>
    </row>
    <row r="3671" spans="1:14" x14ac:dyDescent="0.15">
      <c r="A3671" t="str">
        <f t="shared" si="59"/>
        <v>202005_126_4562342690036</v>
      </c>
      <c r="B3671" s="10">
        <v>202005</v>
      </c>
      <c r="C3671" s="10">
        <v>126</v>
      </c>
      <c r="D3671" s="10" t="s">
        <v>150</v>
      </c>
      <c r="E3671" s="11">
        <v>4562342690036</v>
      </c>
      <c r="F3671" s="10">
        <v>0</v>
      </c>
      <c r="G3671" s="10">
        <v>0</v>
      </c>
      <c r="H3671" s="10" t="s">
        <v>20</v>
      </c>
      <c r="I3671" s="10" t="s">
        <v>19</v>
      </c>
      <c r="J3671" s="10" t="s">
        <v>329</v>
      </c>
      <c r="K3671" s="10">
        <v>14</v>
      </c>
      <c r="L3671" s="10">
        <v>2</v>
      </c>
      <c r="M3671" s="10">
        <v>0</v>
      </c>
      <c r="N3671" s="10">
        <v>0</v>
      </c>
    </row>
    <row r="3672" spans="1:14" x14ac:dyDescent="0.15">
      <c r="A3672" t="str">
        <f t="shared" si="59"/>
        <v>202005_126_4562342690050</v>
      </c>
      <c r="B3672" s="10">
        <v>202005</v>
      </c>
      <c r="C3672" s="10">
        <v>126</v>
      </c>
      <c r="D3672" s="10" t="s">
        <v>150</v>
      </c>
      <c r="E3672" s="11">
        <v>4562342690050</v>
      </c>
      <c r="F3672" s="10">
        <v>0</v>
      </c>
      <c r="G3672" s="10">
        <v>0</v>
      </c>
      <c r="H3672" s="10" t="s">
        <v>22</v>
      </c>
      <c r="I3672" s="10" t="s">
        <v>19</v>
      </c>
      <c r="J3672" s="10" t="s">
        <v>329</v>
      </c>
      <c r="K3672" s="10">
        <v>12</v>
      </c>
      <c r="L3672" s="10">
        <v>0</v>
      </c>
      <c r="M3672" s="10">
        <v>0</v>
      </c>
      <c r="N3672" s="10">
        <v>0</v>
      </c>
    </row>
    <row r="3673" spans="1:14" x14ac:dyDescent="0.15">
      <c r="A3673" t="str">
        <f t="shared" ref="A3673:A3736" si="60">B3673&amp;"_"&amp;C3673&amp;"_"&amp;E3673</f>
        <v>202005_126_4562342690043</v>
      </c>
      <c r="B3673" s="10">
        <v>202005</v>
      </c>
      <c r="C3673" s="10">
        <v>126</v>
      </c>
      <c r="D3673" s="10" t="s">
        <v>150</v>
      </c>
      <c r="E3673" s="11">
        <v>4562342690043</v>
      </c>
      <c r="F3673" s="10">
        <v>0</v>
      </c>
      <c r="G3673" s="10">
        <v>0</v>
      </c>
      <c r="H3673" s="10" t="s">
        <v>21</v>
      </c>
      <c r="I3673" s="10" t="s">
        <v>19</v>
      </c>
      <c r="J3673" s="10" t="s">
        <v>329</v>
      </c>
      <c r="K3673" s="10">
        <v>33</v>
      </c>
      <c r="L3673" s="10">
        <v>0</v>
      </c>
      <c r="M3673" s="10">
        <v>0</v>
      </c>
      <c r="N3673" s="10">
        <v>0</v>
      </c>
    </row>
    <row r="3674" spans="1:14" x14ac:dyDescent="0.15">
      <c r="A3674" t="str">
        <f t="shared" si="60"/>
        <v>202005_126_4562342690067</v>
      </c>
      <c r="B3674" s="10">
        <v>202005</v>
      </c>
      <c r="C3674" s="10">
        <v>126</v>
      </c>
      <c r="D3674" s="10" t="s">
        <v>150</v>
      </c>
      <c r="E3674" s="11">
        <v>4562342690067</v>
      </c>
      <c r="F3674" s="10">
        <v>0</v>
      </c>
      <c r="G3674" s="10">
        <v>0</v>
      </c>
      <c r="H3674" s="10" t="s">
        <v>23</v>
      </c>
      <c r="I3674" s="10" t="s">
        <v>19</v>
      </c>
      <c r="J3674" s="10" t="s">
        <v>329</v>
      </c>
      <c r="K3674" s="10">
        <v>37</v>
      </c>
      <c r="L3674" s="10">
        <v>2</v>
      </c>
      <c r="M3674" s="10">
        <v>0</v>
      </c>
      <c r="N3674" s="10">
        <v>0</v>
      </c>
    </row>
    <row r="3675" spans="1:14" x14ac:dyDescent="0.15">
      <c r="A3675" t="str">
        <f t="shared" si="60"/>
        <v>202005_126_4562342690074</v>
      </c>
      <c r="B3675" s="10">
        <v>202005</v>
      </c>
      <c r="C3675" s="10">
        <v>126</v>
      </c>
      <c r="D3675" s="10" t="s">
        <v>150</v>
      </c>
      <c r="E3675" s="11">
        <v>4562342690074</v>
      </c>
      <c r="F3675" s="10">
        <v>0</v>
      </c>
      <c r="G3675" s="10">
        <v>0</v>
      </c>
      <c r="H3675" s="10" t="s">
        <v>24</v>
      </c>
      <c r="I3675" s="10" t="s">
        <v>19</v>
      </c>
      <c r="J3675" s="10" t="s">
        <v>329</v>
      </c>
      <c r="K3675" s="10">
        <v>13</v>
      </c>
      <c r="L3675" s="10">
        <v>1</v>
      </c>
      <c r="M3675" s="10">
        <v>0</v>
      </c>
      <c r="N3675" s="10">
        <v>0</v>
      </c>
    </row>
    <row r="3676" spans="1:14" x14ac:dyDescent="0.15">
      <c r="A3676" t="str">
        <f t="shared" si="60"/>
        <v>202005_126_4562342690081</v>
      </c>
      <c r="B3676" s="10">
        <v>202005</v>
      </c>
      <c r="C3676" s="10">
        <v>126</v>
      </c>
      <c r="D3676" s="10" t="s">
        <v>150</v>
      </c>
      <c r="E3676" s="11">
        <v>4562342690081</v>
      </c>
      <c r="F3676" s="10">
        <v>0</v>
      </c>
      <c r="G3676" s="10">
        <v>0</v>
      </c>
      <c r="H3676" s="10" t="s">
        <v>25</v>
      </c>
      <c r="I3676" s="10" t="s">
        <v>19</v>
      </c>
      <c r="J3676" s="10" t="s">
        <v>329</v>
      </c>
      <c r="K3676" s="10">
        <v>8</v>
      </c>
      <c r="L3676" s="10">
        <v>0</v>
      </c>
      <c r="M3676" s="10">
        <v>0</v>
      </c>
      <c r="N3676" s="10">
        <v>0</v>
      </c>
    </row>
    <row r="3677" spans="1:14" x14ac:dyDescent="0.15">
      <c r="A3677" t="str">
        <f t="shared" si="60"/>
        <v>202005_85_4562342690029</v>
      </c>
      <c r="B3677" s="10">
        <v>202005</v>
      </c>
      <c r="C3677" s="10">
        <v>85</v>
      </c>
      <c r="D3677" s="10" t="s">
        <v>144</v>
      </c>
      <c r="E3677" s="11">
        <v>4562342690029</v>
      </c>
      <c r="F3677" s="10">
        <v>0</v>
      </c>
      <c r="G3677" s="10">
        <v>0</v>
      </c>
      <c r="H3677" s="10" t="s">
        <v>18</v>
      </c>
      <c r="I3677" s="10" t="s">
        <v>19</v>
      </c>
      <c r="J3677" s="10" t="s">
        <v>329</v>
      </c>
      <c r="K3677" s="10">
        <v>12</v>
      </c>
      <c r="L3677" s="10">
        <v>0</v>
      </c>
      <c r="M3677" s="10">
        <v>0</v>
      </c>
      <c r="N3677" s="10">
        <v>0</v>
      </c>
    </row>
    <row r="3678" spans="1:14" x14ac:dyDescent="0.15">
      <c r="A3678" t="str">
        <f t="shared" si="60"/>
        <v>202005_85_4562342690036</v>
      </c>
      <c r="B3678" s="10">
        <v>202005</v>
      </c>
      <c r="C3678" s="10">
        <v>85</v>
      </c>
      <c r="D3678" s="10" t="s">
        <v>144</v>
      </c>
      <c r="E3678" s="11">
        <v>4562342690036</v>
      </c>
      <c r="F3678" s="10">
        <v>0</v>
      </c>
      <c r="G3678" s="10">
        <v>0</v>
      </c>
      <c r="H3678" s="10" t="s">
        <v>20</v>
      </c>
      <c r="I3678" s="10" t="s">
        <v>19</v>
      </c>
      <c r="J3678" s="10" t="s">
        <v>329</v>
      </c>
      <c r="K3678" s="10">
        <v>3</v>
      </c>
      <c r="L3678" s="10">
        <v>2</v>
      </c>
      <c r="M3678" s="10">
        <v>0</v>
      </c>
      <c r="N3678" s="10">
        <v>0</v>
      </c>
    </row>
    <row r="3679" spans="1:14" x14ac:dyDescent="0.15">
      <c r="A3679" t="str">
        <f t="shared" si="60"/>
        <v>202005_85_4562342690050</v>
      </c>
      <c r="B3679" s="10">
        <v>202005</v>
      </c>
      <c r="C3679" s="10">
        <v>85</v>
      </c>
      <c r="D3679" s="10" t="s">
        <v>144</v>
      </c>
      <c r="E3679" s="11">
        <v>4562342690050</v>
      </c>
      <c r="F3679" s="10">
        <v>0</v>
      </c>
      <c r="G3679" s="10">
        <v>0</v>
      </c>
      <c r="H3679" s="10" t="s">
        <v>22</v>
      </c>
      <c r="I3679" s="10" t="s">
        <v>19</v>
      </c>
      <c r="J3679" s="10" t="s">
        <v>329</v>
      </c>
      <c r="K3679" s="10">
        <v>4</v>
      </c>
      <c r="L3679" s="10">
        <v>0</v>
      </c>
      <c r="M3679" s="10">
        <v>0</v>
      </c>
      <c r="N3679" s="10">
        <v>0</v>
      </c>
    </row>
    <row r="3680" spans="1:14" x14ac:dyDescent="0.15">
      <c r="A3680" t="str">
        <f t="shared" si="60"/>
        <v>202005_85_4562342690043</v>
      </c>
      <c r="B3680" s="10">
        <v>202005</v>
      </c>
      <c r="C3680" s="10">
        <v>85</v>
      </c>
      <c r="D3680" s="10" t="s">
        <v>144</v>
      </c>
      <c r="E3680" s="11">
        <v>4562342690043</v>
      </c>
      <c r="F3680" s="10">
        <v>0</v>
      </c>
      <c r="G3680" s="10">
        <v>0</v>
      </c>
      <c r="H3680" s="10" t="s">
        <v>21</v>
      </c>
      <c r="I3680" s="10" t="s">
        <v>19</v>
      </c>
      <c r="J3680" s="10" t="s">
        <v>329</v>
      </c>
      <c r="K3680" s="10">
        <v>22</v>
      </c>
      <c r="L3680" s="10">
        <v>3</v>
      </c>
      <c r="M3680" s="10">
        <v>0</v>
      </c>
      <c r="N3680" s="10">
        <v>0</v>
      </c>
    </row>
    <row r="3681" spans="1:14" x14ac:dyDescent="0.15">
      <c r="A3681" t="str">
        <f t="shared" si="60"/>
        <v>202005_85_4562342690067</v>
      </c>
      <c r="B3681" s="10">
        <v>202005</v>
      </c>
      <c r="C3681" s="10">
        <v>85</v>
      </c>
      <c r="D3681" s="10" t="s">
        <v>144</v>
      </c>
      <c r="E3681" s="11">
        <v>4562342690067</v>
      </c>
      <c r="F3681" s="10">
        <v>0</v>
      </c>
      <c r="G3681" s="10">
        <v>0</v>
      </c>
      <c r="H3681" s="10" t="s">
        <v>23</v>
      </c>
      <c r="I3681" s="10" t="s">
        <v>19</v>
      </c>
      <c r="J3681" s="10" t="s">
        <v>329</v>
      </c>
      <c r="K3681" s="10">
        <v>27</v>
      </c>
      <c r="L3681" s="10">
        <v>0</v>
      </c>
      <c r="M3681" s="10">
        <v>0</v>
      </c>
      <c r="N3681" s="10">
        <v>0</v>
      </c>
    </row>
    <row r="3682" spans="1:14" x14ac:dyDescent="0.15">
      <c r="A3682" t="str">
        <f t="shared" si="60"/>
        <v>202005_85_4562342690074</v>
      </c>
      <c r="B3682" s="10">
        <v>202005</v>
      </c>
      <c r="C3682" s="10">
        <v>85</v>
      </c>
      <c r="D3682" s="10" t="s">
        <v>144</v>
      </c>
      <c r="E3682" s="11">
        <v>4562342690074</v>
      </c>
      <c r="F3682" s="10">
        <v>0</v>
      </c>
      <c r="G3682" s="10">
        <v>0</v>
      </c>
      <c r="H3682" s="10" t="s">
        <v>24</v>
      </c>
      <c r="I3682" s="10" t="s">
        <v>19</v>
      </c>
      <c r="J3682" s="10" t="s">
        <v>329</v>
      </c>
      <c r="K3682" s="10">
        <v>19</v>
      </c>
      <c r="L3682" s="10">
        <v>2</v>
      </c>
      <c r="M3682" s="10">
        <v>0</v>
      </c>
      <c r="N3682" s="10">
        <v>0</v>
      </c>
    </row>
    <row r="3683" spans="1:14" x14ac:dyDescent="0.15">
      <c r="A3683" t="str">
        <f t="shared" si="60"/>
        <v>202005_85_4562342690081</v>
      </c>
      <c r="B3683" s="10">
        <v>202005</v>
      </c>
      <c r="C3683" s="10">
        <v>85</v>
      </c>
      <c r="D3683" s="10" t="s">
        <v>144</v>
      </c>
      <c r="E3683" s="11">
        <v>4562342690081</v>
      </c>
      <c r="F3683" s="10">
        <v>0</v>
      </c>
      <c r="G3683" s="10">
        <v>0</v>
      </c>
      <c r="H3683" s="10" t="s">
        <v>25</v>
      </c>
      <c r="I3683" s="10" t="s">
        <v>19</v>
      </c>
      <c r="J3683" s="10" t="s">
        <v>329</v>
      </c>
      <c r="K3683" s="10">
        <v>3</v>
      </c>
      <c r="L3683" s="10">
        <v>0</v>
      </c>
      <c r="M3683" s="10">
        <v>0</v>
      </c>
      <c r="N3683" s="10">
        <v>0</v>
      </c>
    </row>
    <row r="3684" spans="1:14" x14ac:dyDescent="0.15">
      <c r="A3684" t="str">
        <f t="shared" si="60"/>
        <v>202005_74_4562342690029</v>
      </c>
      <c r="B3684" s="10">
        <v>202005</v>
      </c>
      <c r="C3684" s="10">
        <v>74</v>
      </c>
      <c r="D3684" s="10" t="s">
        <v>143</v>
      </c>
      <c r="E3684" s="11">
        <v>4562342690029</v>
      </c>
      <c r="F3684" s="10">
        <v>0</v>
      </c>
      <c r="G3684" s="10">
        <v>0</v>
      </c>
      <c r="H3684" s="10" t="s">
        <v>18</v>
      </c>
      <c r="I3684" s="10" t="s">
        <v>19</v>
      </c>
      <c r="J3684" s="10" t="s">
        <v>329</v>
      </c>
      <c r="K3684" s="10">
        <v>10</v>
      </c>
      <c r="L3684" s="10">
        <v>1</v>
      </c>
      <c r="M3684" s="10">
        <v>0</v>
      </c>
      <c r="N3684" s="10">
        <v>0</v>
      </c>
    </row>
    <row r="3685" spans="1:14" x14ac:dyDescent="0.15">
      <c r="A3685" t="str">
        <f t="shared" si="60"/>
        <v>202005_74_4562342690036</v>
      </c>
      <c r="B3685" s="10">
        <v>202005</v>
      </c>
      <c r="C3685" s="10">
        <v>74</v>
      </c>
      <c r="D3685" s="10" t="s">
        <v>143</v>
      </c>
      <c r="E3685" s="11">
        <v>4562342690036</v>
      </c>
      <c r="F3685" s="10">
        <v>0</v>
      </c>
      <c r="G3685" s="10">
        <v>0</v>
      </c>
      <c r="H3685" s="10" t="s">
        <v>20</v>
      </c>
      <c r="I3685" s="10" t="s">
        <v>19</v>
      </c>
      <c r="J3685" s="10" t="s">
        <v>329</v>
      </c>
      <c r="K3685" s="10">
        <v>13</v>
      </c>
      <c r="L3685" s="10">
        <v>0</v>
      </c>
      <c r="M3685" s="10">
        <v>0</v>
      </c>
      <c r="N3685" s="10">
        <v>0</v>
      </c>
    </row>
    <row r="3686" spans="1:14" x14ac:dyDescent="0.15">
      <c r="A3686" t="str">
        <f t="shared" si="60"/>
        <v>202005_74_4562342690050</v>
      </c>
      <c r="B3686" s="10">
        <v>202005</v>
      </c>
      <c r="C3686" s="10">
        <v>74</v>
      </c>
      <c r="D3686" s="10" t="s">
        <v>143</v>
      </c>
      <c r="E3686" s="11">
        <v>4562342690050</v>
      </c>
      <c r="F3686" s="10">
        <v>0</v>
      </c>
      <c r="G3686" s="10">
        <v>0</v>
      </c>
      <c r="H3686" s="10" t="s">
        <v>22</v>
      </c>
      <c r="I3686" s="10" t="s">
        <v>19</v>
      </c>
      <c r="J3686" s="10" t="s">
        <v>329</v>
      </c>
      <c r="K3686" s="10">
        <v>9</v>
      </c>
      <c r="L3686" s="10">
        <v>0</v>
      </c>
      <c r="M3686" s="10">
        <v>0</v>
      </c>
      <c r="N3686" s="10">
        <v>0</v>
      </c>
    </row>
    <row r="3687" spans="1:14" x14ac:dyDescent="0.15">
      <c r="A3687" t="str">
        <f t="shared" si="60"/>
        <v>202005_74_4562342690043</v>
      </c>
      <c r="B3687" s="10">
        <v>202005</v>
      </c>
      <c r="C3687" s="10">
        <v>74</v>
      </c>
      <c r="D3687" s="10" t="s">
        <v>143</v>
      </c>
      <c r="E3687" s="11">
        <v>4562342690043</v>
      </c>
      <c r="F3687" s="10">
        <v>0</v>
      </c>
      <c r="G3687" s="10">
        <v>0</v>
      </c>
      <c r="H3687" s="10" t="s">
        <v>21</v>
      </c>
      <c r="I3687" s="10" t="s">
        <v>19</v>
      </c>
      <c r="J3687" s="10" t="s">
        <v>329</v>
      </c>
      <c r="K3687" s="10">
        <v>20</v>
      </c>
      <c r="L3687" s="10">
        <v>3</v>
      </c>
      <c r="M3687" s="10">
        <v>0</v>
      </c>
      <c r="N3687" s="10">
        <v>0</v>
      </c>
    </row>
    <row r="3688" spans="1:14" x14ac:dyDescent="0.15">
      <c r="A3688" t="str">
        <f t="shared" si="60"/>
        <v>202005_74_4562342690067</v>
      </c>
      <c r="B3688" s="10">
        <v>202005</v>
      </c>
      <c r="C3688" s="10">
        <v>74</v>
      </c>
      <c r="D3688" s="10" t="s">
        <v>143</v>
      </c>
      <c r="E3688" s="11">
        <v>4562342690067</v>
      </c>
      <c r="F3688" s="10">
        <v>0</v>
      </c>
      <c r="G3688" s="10">
        <v>0</v>
      </c>
      <c r="H3688" s="10" t="s">
        <v>23</v>
      </c>
      <c r="I3688" s="10" t="s">
        <v>19</v>
      </c>
      <c r="J3688" s="10" t="s">
        <v>329</v>
      </c>
      <c r="K3688" s="10">
        <v>30</v>
      </c>
      <c r="L3688" s="10">
        <v>1</v>
      </c>
      <c r="M3688" s="10">
        <v>0</v>
      </c>
      <c r="N3688" s="10">
        <v>0</v>
      </c>
    </row>
    <row r="3689" spans="1:14" x14ac:dyDescent="0.15">
      <c r="A3689" t="str">
        <f t="shared" si="60"/>
        <v>202005_74_4562342690074</v>
      </c>
      <c r="B3689" s="10">
        <v>202005</v>
      </c>
      <c r="C3689" s="10">
        <v>74</v>
      </c>
      <c r="D3689" s="10" t="s">
        <v>143</v>
      </c>
      <c r="E3689" s="11">
        <v>4562342690074</v>
      </c>
      <c r="F3689" s="10">
        <v>0</v>
      </c>
      <c r="G3689" s="10">
        <v>0</v>
      </c>
      <c r="H3689" s="10" t="s">
        <v>24</v>
      </c>
      <c r="I3689" s="10" t="s">
        <v>19</v>
      </c>
      <c r="J3689" s="10" t="s">
        <v>329</v>
      </c>
      <c r="K3689" s="10">
        <v>19</v>
      </c>
      <c r="L3689" s="10">
        <v>0</v>
      </c>
      <c r="M3689" s="10">
        <v>0</v>
      </c>
      <c r="N3689" s="10">
        <v>0</v>
      </c>
    </row>
    <row r="3690" spans="1:14" x14ac:dyDescent="0.15">
      <c r="A3690" t="str">
        <f t="shared" si="60"/>
        <v>202005_74_4562342690081</v>
      </c>
      <c r="B3690" s="10">
        <v>202005</v>
      </c>
      <c r="C3690" s="10">
        <v>74</v>
      </c>
      <c r="D3690" s="10" t="s">
        <v>143</v>
      </c>
      <c r="E3690" s="11">
        <v>4562342690081</v>
      </c>
      <c r="F3690" s="10">
        <v>0</v>
      </c>
      <c r="G3690" s="10">
        <v>0</v>
      </c>
      <c r="H3690" s="10" t="s">
        <v>25</v>
      </c>
      <c r="I3690" s="10" t="s">
        <v>19</v>
      </c>
      <c r="J3690" s="10" t="s">
        <v>329</v>
      </c>
      <c r="K3690" s="10">
        <v>11</v>
      </c>
      <c r="L3690" s="10">
        <v>2</v>
      </c>
      <c r="M3690" s="10">
        <v>0</v>
      </c>
      <c r="N3690" s="10">
        <v>0</v>
      </c>
    </row>
    <row r="3691" spans="1:14" x14ac:dyDescent="0.15">
      <c r="A3691" t="str">
        <f t="shared" si="60"/>
        <v>202005_238_4562342690029</v>
      </c>
      <c r="B3691" s="10">
        <v>202005</v>
      </c>
      <c r="C3691" s="10">
        <v>238</v>
      </c>
      <c r="D3691" s="10" t="s">
        <v>156</v>
      </c>
      <c r="E3691" s="11">
        <v>4562342690029</v>
      </c>
      <c r="F3691" s="10">
        <v>0</v>
      </c>
      <c r="G3691" s="10">
        <v>0</v>
      </c>
      <c r="H3691" s="10" t="s">
        <v>18</v>
      </c>
      <c r="I3691" s="10" t="s">
        <v>19</v>
      </c>
      <c r="J3691" s="10" t="s">
        <v>329</v>
      </c>
      <c r="K3691" s="10">
        <v>25</v>
      </c>
      <c r="L3691" s="10">
        <v>0</v>
      </c>
      <c r="M3691" s="10">
        <v>0</v>
      </c>
      <c r="N3691" s="10">
        <v>0</v>
      </c>
    </row>
    <row r="3692" spans="1:14" x14ac:dyDescent="0.15">
      <c r="A3692" t="str">
        <f t="shared" si="60"/>
        <v>202005_238_4562342690036</v>
      </c>
      <c r="B3692" s="10">
        <v>202005</v>
      </c>
      <c r="C3692" s="10">
        <v>238</v>
      </c>
      <c r="D3692" s="10" t="s">
        <v>156</v>
      </c>
      <c r="E3692" s="11">
        <v>4562342690036</v>
      </c>
      <c r="F3692" s="10">
        <v>0</v>
      </c>
      <c r="G3692" s="10">
        <v>0</v>
      </c>
      <c r="H3692" s="10" t="s">
        <v>20</v>
      </c>
      <c r="I3692" s="10" t="s">
        <v>19</v>
      </c>
      <c r="J3692" s="10" t="s">
        <v>329</v>
      </c>
      <c r="K3692" s="10">
        <v>12</v>
      </c>
      <c r="L3692" s="10">
        <v>0</v>
      </c>
      <c r="M3692" s="10">
        <v>0</v>
      </c>
      <c r="N3692" s="10">
        <v>0</v>
      </c>
    </row>
    <row r="3693" spans="1:14" x14ac:dyDescent="0.15">
      <c r="A3693" t="str">
        <f t="shared" si="60"/>
        <v>202005_238_4562342690050</v>
      </c>
      <c r="B3693" s="10">
        <v>202005</v>
      </c>
      <c r="C3693" s="10">
        <v>238</v>
      </c>
      <c r="D3693" s="10" t="s">
        <v>156</v>
      </c>
      <c r="E3693" s="11">
        <v>4562342690050</v>
      </c>
      <c r="F3693" s="10">
        <v>0</v>
      </c>
      <c r="G3693" s="10">
        <v>0</v>
      </c>
      <c r="H3693" s="10" t="s">
        <v>22</v>
      </c>
      <c r="I3693" s="10" t="s">
        <v>19</v>
      </c>
      <c r="J3693" s="10" t="s">
        <v>329</v>
      </c>
      <c r="K3693" s="10">
        <v>11</v>
      </c>
      <c r="L3693" s="10">
        <v>0</v>
      </c>
      <c r="M3693" s="10">
        <v>0</v>
      </c>
      <c r="N3693" s="10">
        <v>0</v>
      </c>
    </row>
    <row r="3694" spans="1:14" x14ac:dyDescent="0.15">
      <c r="A3694" t="str">
        <f t="shared" si="60"/>
        <v>202005_238_4562342690043</v>
      </c>
      <c r="B3694" s="10">
        <v>202005</v>
      </c>
      <c r="C3694" s="10">
        <v>238</v>
      </c>
      <c r="D3694" s="10" t="s">
        <v>156</v>
      </c>
      <c r="E3694" s="11">
        <v>4562342690043</v>
      </c>
      <c r="F3694" s="10">
        <v>0</v>
      </c>
      <c r="G3694" s="10">
        <v>0</v>
      </c>
      <c r="H3694" s="10" t="s">
        <v>21</v>
      </c>
      <c r="I3694" s="10" t="s">
        <v>19</v>
      </c>
      <c r="J3694" s="10" t="s">
        <v>329</v>
      </c>
      <c r="K3694" s="10">
        <v>27</v>
      </c>
      <c r="L3694" s="10">
        <v>1</v>
      </c>
      <c r="M3694" s="10">
        <v>0</v>
      </c>
      <c r="N3694" s="10">
        <v>0</v>
      </c>
    </row>
    <row r="3695" spans="1:14" x14ac:dyDescent="0.15">
      <c r="A3695" t="str">
        <f t="shared" si="60"/>
        <v>202005_238_4562342690067</v>
      </c>
      <c r="B3695" s="10">
        <v>202005</v>
      </c>
      <c r="C3695" s="10">
        <v>238</v>
      </c>
      <c r="D3695" s="10" t="s">
        <v>156</v>
      </c>
      <c r="E3695" s="11">
        <v>4562342690067</v>
      </c>
      <c r="F3695" s="10">
        <v>0</v>
      </c>
      <c r="G3695" s="10">
        <v>0</v>
      </c>
      <c r="H3695" s="10" t="s">
        <v>23</v>
      </c>
      <c r="I3695" s="10" t="s">
        <v>19</v>
      </c>
      <c r="J3695" s="10" t="s">
        <v>329</v>
      </c>
      <c r="K3695" s="10">
        <v>34</v>
      </c>
      <c r="L3695" s="10">
        <v>0</v>
      </c>
      <c r="M3695" s="10">
        <v>0</v>
      </c>
      <c r="N3695" s="10">
        <v>0</v>
      </c>
    </row>
    <row r="3696" spans="1:14" x14ac:dyDescent="0.15">
      <c r="A3696" t="str">
        <f t="shared" si="60"/>
        <v>202005_238_4562342690074</v>
      </c>
      <c r="B3696" s="10">
        <v>202005</v>
      </c>
      <c r="C3696" s="10">
        <v>238</v>
      </c>
      <c r="D3696" s="10" t="s">
        <v>156</v>
      </c>
      <c r="E3696" s="11">
        <v>4562342690074</v>
      </c>
      <c r="F3696" s="10">
        <v>0</v>
      </c>
      <c r="G3696" s="10">
        <v>0</v>
      </c>
      <c r="H3696" s="10" t="s">
        <v>24</v>
      </c>
      <c r="I3696" s="10" t="s">
        <v>19</v>
      </c>
      <c r="J3696" s="10" t="s">
        <v>329</v>
      </c>
      <c r="K3696" s="10">
        <v>32</v>
      </c>
      <c r="L3696" s="10">
        <v>0</v>
      </c>
      <c r="M3696" s="10">
        <v>0</v>
      </c>
      <c r="N3696" s="10">
        <v>0</v>
      </c>
    </row>
    <row r="3697" spans="1:14" x14ac:dyDescent="0.15">
      <c r="A3697" t="str">
        <f t="shared" si="60"/>
        <v>202005_238_4562342690081</v>
      </c>
      <c r="B3697" s="10">
        <v>202005</v>
      </c>
      <c r="C3697" s="10">
        <v>238</v>
      </c>
      <c r="D3697" s="10" t="s">
        <v>156</v>
      </c>
      <c r="E3697" s="11">
        <v>4562342690081</v>
      </c>
      <c r="F3697" s="10">
        <v>0</v>
      </c>
      <c r="G3697" s="10">
        <v>0</v>
      </c>
      <c r="H3697" s="10" t="s">
        <v>25</v>
      </c>
      <c r="I3697" s="10" t="s">
        <v>19</v>
      </c>
      <c r="J3697" s="10" t="s">
        <v>329</v>
      </c>
      <c r="K3697" s="10">
        <v>11</v>
      </c>
      <c r="L3697" s="10">
        <v>0</v>
      </c>
      <c r="M3697" s="10">
        <v>0</v>
      </c>
      <c r="N3697" s="10">
        <v>0</v>
      </c>
    </row>
    <row r="3698" spans="1:14" x14ac:dyDescent="0.15">
      <c r="A3698" t="str">
        <f t="shared" si="60"/>
        <v>202005_298_4562342690029</v>
      </c>
      <c r="B3698" s="10">
        <v>202005</v>
      </c>
      <c r="C3698" s="10">
        <v>298</v>
      </c>
      <c r="D3698" s="10" t="s">
        <v>160</v>
      </c>
      <c r="E3698" s="11">
        <v>4562342690029</v>
      </c>
      <c r="F3698" s="10">
        <v>0</v>
      </c>
      <c r="G3698" s="10">
        <v>0</v>
      </c>
      <c r="H3698" s="10" t="s">
        <v>18</v>
      </c>
      <c r="I3698" s="10" t="s">
        <v>19</v>
      </c>
      <c r="J3698" s="10" t="s">
        <v>329</v>
      </c>
      <c r="K3698" s="10">
        <v>12</v>
      </c>
      <c r="L3698" s="10">
        <v>1</v>
      </c>
      <c r="M3698" s="10">
        <v>0</v>
      </c>
      <c r="N3698" s="10">
        <v>0</v>
      </c>
    </row>
    <row r="3699" spans="1:14" x14ac:dyDescent="0.15">
      <c r="A3699" t="str">
        <f t="shared" si="60"/>
        <v>202005_298_4562342690036</v>
      </c>
      <c r="B3699" s="10">
        <v>202005</v>
      </c>
      <c r="C3699" s="10">
        <v>298</v>
      </c>
      <c r="D3699" s="10" t="s">
        <v>160</v>
      </c>
      <c r="E3699" s="11">
        <v>4562342690036</v>
      </c>
      <c r="F3699" s="10">
        <v>0</v>
      </c>
      <c r="G3699" s="10">
        <v>0</v>
      </c>
      <c r="H3699" s="10" t="s">
        <v>20</v>
      </c>
      <c r="I3699" s="10" t="s">
        <v>19</v>
      </c>
      <c r="J3699" s="10" t="s">
        <v>329</v>
      </c>
      <c r="K3699" s="10">
        <v>8</v>
      </c>
      <c r="L3699" s="10">
        <v>0</v>
      </c>
      <c r="M3699" s="10">
        <v>0</v>
      </c>
      <c r="N3699" s="10">
        <v>0</v>
      </c>
    </row>
    <row r="3700" spans="1:14" x14ac:dyDescent="0.15">
      <c r="A3700" t="str">
        <f t="shared" si="60"/>
        <v>202005_298_4562342690050</v>
      </c>
      <c r="B3700" s="10">
        <v>202005</v>
      </c>
      <c r="C3700" s="10">
        <v>298</v>
      </c>
      <c r="D3700" s="10" t="s">
        <v>160</v>
      </c>
      <c r="E3700" s="11">
        <v>4562342690050</v>
      </c>
      <c r="F3700" s="10">
        <v>0</v>
      </c>
      <c r="G3700" s="10">
        <v>0</v>
      </c>
      <c r="H3700" s="10" t="s">
        <v>22</v>
      </c>
      <c r="I3700" s="10" t="s">
        <v>19</v>
      </c>
      <c r="J3700" s="10" t="s">
        <v>329</v>
      </c>
      <c r="K3700" s="10">
        <v>4</v>
      </c>
      <c r="L3700" s="10">
        <v>1</v>
      </c>
      <c r="M3700" s="10">
        <v>0</v>
      </c>
      <c r="N3700" s="10">
        <v>0</v>
      </c>
    </row>
    <row r="3701" spans="1:14" x14ac:dyDescent="0.15">
      <c r="A3701" t="str">
        <f t="shared" si="60"/>
        <v>202005_298_4562342690043</v>
      </c>
      <c r="B3701" s="10">
        <v>202005</v>
      </c>
      <c r="C3701" s="10">
        <v>298</v>
      </c>
      <c r="D3701" s="10" t="s">
        <v>160</v>
      </c>
      <c r="E3701" s="11">
        <v>4562342690043</v>
      </c>
      <c r="F3701" s="10">
        <v>0</v>
      </c>
      <c r="G3701" s="10">
        <v>0</v>
      </c>
      <c r="H3701" s="10" t="s">
        <v>21</v>
      </c>
      <c r="I3701" s="10" t="s">
        <v>19</v>
      </c>
      <c r="J3701" s="10" t="s">
        <v>329</v>
      </c>
      <c r="K3701" s="10">
        <v>14</v>
      </c>
      <c r="L3701" s="10">
        <v>0</v>
      </c>
      <c r="M3701" s="10">
        <v>0</v>
      </c>
      <c r="N3701" s="10">
        <v>0</v>
      </c>
    </row>
    <row r="3702" spans="1:14" x14ac:dyDescent="0.15">
      <c r="A3702" t="str">
        <f t="shared" si="60"/>
        <v>202005_298_4562342690067</v>
      </c>
      <c r="B3702" s="10">
        <v>202005</v>
      </c>
      <c r="C3702" s="10">
        <v>298</v>
      </c>
      <c r="D3702" s="10" t="s">
        <v>160</v>
      </c>
      <c r="E3702" s="11">
        <v>4562342690067</v>
      </c>
      <c r="F3702" s="10">
        <v>0</v>
      </c>
      <c r="G3702" s="10">
        <v>0</v>
      </c>
      <c r="H3702" s="10" t="s">
        <v>23</v>
      </c>
      <c r="I3702" s="10" t="s">
        <v>19</v>
      </c>
      <c r="J3702" s="10" t="s">
        <v>329</v>
      </c>
      <c r="K3702" s="10">
        <v>31</v>
      </c>
      <c r="L3702" s="10">
        <v>1</v>
      </c>
      <c r="M3702" s="10">
        <v>0</v>
      </c>
      <c r="N3702" s="10">
        <v>0</v>
      </c>
    </row>
    <row r="3703" spans="1:14" x14ac:dyDescent="0.15">
      <c r="A3703" t="str">
        <f t="shared" si="60"/>
        <v>202005_298_4562342690074</v>
      </c>
      <c r="B3703" s="10">
        <v>202005</v>
      </c>
      <c r="C3703" s="10">
        <v>298</v>
      </c>
      <c r="D3703" s="10" t="s">
        <v>160</v>
      </c>
      <c r="E3703" s="11">
        <v>4562342690074</v>
      </c>
      <c r="F3703" s="10">
        <v>0</v>
      </c>
      <c r="G3703" s="10">
        <v>0</v>
      </c>
      <c r="H3703" s="10" t="s">
        <v>24</v>
      </c>
      <c r="I3703" s="10" t="s">
        <v>19</v>
      </c>
      <c r="J3703" s="10" t="s">
        <v>329</v>
      </c>
      <c r="K3703" s="10">
        <v>10</v>
      </c>
      <c r="L3703" s="10">
        <v>0</v>
      </c>
      <c r="M3703" s="10">
        <v>0</v>
      </c>
      <c r="N3703" s="10">
        <v>0</v>
      </c>
    </row>
    <row r="3704" spans="1:14" x14ac:dyDescent="0.15">
      <c r="A3704" t="str">
        <f t="shared" si="60"/>
        <v>202005_298_4562342690081</v>
      </c>
      <c r="B3704" s="10">
        <v>202005</v>
      </c>
      <c r="C3704" s="10">
        <v>298</v>
      </c>
      <c r="D3704" s="10" t="s">
        <v>160</v>
      </c>
      <c r="E3704" s="11">
        <v>4562342690081</v>
      </c>
      <c r="F3704" s="10">
        <v>0</v>
      </c>
      <c r="G3704" s="10">
        <v>0</v>
      </c>
      <c r="H3704" s="10" t="s">
        <v>25</v>
      </c>
      <c r="I3704" s="10" t="s">
        <v>19</v>
      </c>
      <c r="J3704" s="10" t="s">
        <v>329</v>
      </c>
      <c r="K3704" s="10">
        <v>7</v>
      </c>
      <c r="L3704" s="10">
        <v>1</v>
      </c>
      <c r="M3704" s="10">
        <v>0</v>
      </c>
      <c r="N3704" s="10">
        <v>0</v>
      </c>
    </row>
    <row r="3705" spans="1:14" x14ac:dyDescent="0.15">
      <c r="A3705" t="str">
        <f t="shared" si="60"/>
        <v>202005_390_4562342690029</v>
      </c>
      <c r="B3705" s="10">
        <v>202005</v>
      </c>
      <c r="C3705" s="10">
        <v>390</v>
      </c>
      <c r="D3705" s="10" t="s">
        <v>173</v>
      </c>
      <c r="E3705" s="11">
        <v>4562342690029</v>
      </c>
      <c r="F3705" s="10">
        <v>0</v>
      </c>
      <c r="G3705" s="10">
        <v>0</v>
      </c>
      <c r="H3705" s="10" t="s">
        <v>18</v>
      </c>
      <c r="I3705" s="10" t="s">
        <v>19</v>
      </c>
      <c r="J3705" s="10" t="s">
        <v>329</v>
      </c>
      <c r="K3705" s="10">
        <v>2</v>
      </c>
      <c r="L3705" s="10">
        <v>0</v>
      </c>
      <c r="M3705" s="10">
        <v>0</v>
      </c>
      <c r="N3705" s="10">
        <v>0</v>
      </c>
    </row>
    <row r="3706" spans="1:14" x14ac:dyDescent="0.15">
      <c r="A3706" t="str">
        <f t="shared" si="60"/>
        <v>202005_390_4562342690036</v>
      </c>
      <c r="B3706" s="10">
        <v>202005</v>
      </c>
      <c r="C3706" s="10">
        <v>390</v>
      </c>
      <c r="D3706" s="10" t="s">
        <v>173</v>
      </c>
      <c r="E3706" s="11">
        <v>4562342690036</v>
      </c>
      <c r="F3706" s="10">
        <v>0</v>
      </c>
      <c r="G3706" s="10">
        <v>0</v>
      </c>
      <c r="H3706" s="10" t="s">
        <v>20</v>
      </c>
      <c r="I3706" s="10" t="s">
        <v>19</v>
      </c>
      <c r="J3706" s="10" t="s">
        <v>329</v>
      </c>
      <c r="K3706" s="10">
        <v>5</v>
      </c>
      <c r="L3706" s="10">
        <v>0</v>
      </c>
      <c r="M3706" s="10">
        <v>0</v>
      </c>
      <c r="N3706" s="10">
        <v>0</v>
      </c>
    </row>
    <row r="3707" spans="1:14" x14ac:dyDescent="0.15">
      <c r="A3707" t="str">
        <f t="shared" si="60"/>
        <v>202005_390_4562342690050</v>
      </c>
      <c r="B3707" s="10">
        <v>202005</v>
      </c>
      <c r="C3707" s="10">
        <v>390</v>
      </c>
      <c r="D3707" s="10" t="s">
        <v>173</v>
      </c>
      <c r="E3707" s="11">
        <v>4562342690050</v>
      </c>
      <c r="F3707" s="10">
        <v>0</v>
      </c>
      <c r="G3707" s="10">
        <v>0</v>
      </c>
      <c r="H3707" s="10" t="s">
        <v>22</v>
      </c>
      <c r="I3707" s="10" t="s">
        <v>19</v>
      </c>
      <c r="J3707" s="10" t="s">
        <v>329</v>
      </c>
      <c r="K3707" s="10">
        <v>3</v>
      </c>
      <c r="L3707" s="10">
        <v>0</v>
      </c>
      <c r="M3707" s="10">
        <v>0</v>
      </c>
      <c r="N3707" s="10">
        <v>0</v>
      </c>
    </row>
    <row r="3708" spans="1:14" x14ac:dyDescent="0.15">
      <c r="A3708" t="str">
        <f t="shared" si="60"/>
        <v>202005_390_4562342690043</v>
      </c>
      <c r="B3708" s="10">
        <v>202005</v>
      </c>
      <c r="C3708" s="10">
        <v>390</v>
      </c>
      <c r="D3708" s="10" t="s">
        <v>173</v>
      </c>
      <c r="E3708" s="11">
        <v>4562342690043</v>
      </c>
      <c r="F3708" s="10">
        <v>0</v>
      </c>
      <c r="G3708" s="10">
        <v>0</v>
      </c>
      <c r="H3708" s="10" t="s">
        <v>21</v>
      </c>
      <c r="I3708" s="10" t="s">
        <v>19</v>
      </c>
      <c r="J3708" s="10" t="s">
        <v>329</v>
      </c>
      <c r="K3708" s="10">
        <v>5</v>
      </c>
      <c r="L3708" s="10">
        <v>0</v>
      </c>
      <c r="M3708" s="10">
        <v>0</v>
      </c>
      <c r="N3708" s="10">
        <v>0</v>
      </c>
    </row>
    <row r="3709" spans="1:14" x14ac:dyDescent="0.15">
      <c r="A3709" t="str">
        <f t="shared" si="60"/>
        <v>202005_390_4562342690067</v>
      </c>
      <c r="B3709" s="10">
        <v>202005</v>
      </c>
      <c r="C3709" s="10">
        <v>390</v>
      </c>
      <c r="D3709" s="10" t="s">
        <v>173</v>
      </c>
      <c r="E3709" s="11">
        <v>4562342690067</v>
      </c>
      <c r="F3709" s="10">
        <v>0</v>
      </c>
      <c r="G3709" s="10">
        <v>0</v>
      </c>
      <c r="H3709" s="10" t="s">
        <v>23</v>
      </c>
      <c r="I3709" s="10" t="s">
        <v>19</v>
      </c>
      <c r="J3709" s="10" t="s">
        <v>329</v>
      </c>
      <c r="K3709" s="10">
        <v>23</v>
      </c>
      <c r="L3709" s="10">
        <v>1</v>
      </c>
      <c r="M3709" s="10">
        <v>0</v>
      </c>
      <c r="N3709" s="10">
        <v>0</v>
      </c>
    </row>
    <row r="3710" spans="1:14" x14ac:dyDescent="0.15">
      <c r="A3710" t="str">
        <f t="shared" si="60"/>
        <v>202005_390_4562342690074</v>
      </c>
      <c r="B3710" s="10">
        <v>202005</v>
      </c>
      <c r="C3710" s="10">
        <v>390</v>
      </c>
      <c r="D3710" s="10" t="s">
        <v>173</v>
      </c>
      <c r="E3710" s="11">
        <v>4562342690074</v>
      </c>
      <c r="F3710" s="10">
        <v>0</v>
      </c>
      <c r="G3710" s="10">
        <v>0</v>
      </c>
      <c r="H3710" s="10" t="s">
        <v>24</v>
      </c>
      <c r="I3710" s="10" t="s">
        <v>19</v>
      </c>
      <c r="J3710" s="10" t="s">
        <v>329</v>
      </c>
      <c r="K3710" s="10">
        <v>8</v>
      </c>
      <c r="L3710" s="10">
        <v>0</v>
      </c>
      <c r="M3710" s="10">
        <v>0</v>
      </c>
      <c r="N3710" s="10">
        <v>0</v>
      </c>
    </row>
    <row r="3711" spans="1:14" x14ac:dyDescent="0.15">
      <c r="A3711" t="str">
        <f t="shared" si="60"/>
        <v>202005_390_4562342690081</v>
      </c>
      <c r="B3711" s="10">
        <v>202005</v>
      </c>
      <c r="C3711" s="10">
        <v>390</v>
      </c>
      <c r="D3711" s="10" t="s">
        <v>173</v>
      </c>
      <c r="E3711" s="11">
        <v>4562342690081</v>
      </c>
      <c r="F3711" s="10">
        <v>0</v>
      </c>
      <c r="G3711" s="10">
        <v>0</v>
      </c>
      <c r="H3711" s="10" t="s">
        <v>25</v>
      </c>
      <c r="I3711" s="10" t="s">
        <v>19</v>
      </c>
      <c r="J3711" s="10" t="s">
        <v>329</v>
      </c>
      <c r="K3711" s="10">
        <v>4</v>
      </c>
      <c r="L3711" s="10">
        <v>0</v>
      </c>
      <c r="M3711" s="10">
        <v>0</v>
      </c>
      <c r="N3711" s="10">
        <v>0</v>
      </c>
    </row>
    <row r="3712" spans="1:14" x14ac:dyDescent="0.15">
      <c r="A3712" t="str">
        <f t="shared" si="60"/>
        <v>202005_440_4562342690029</v>
      </c>
      <c r="B3712" s="10">
        <v>202005</v>
      </c>
      <c r="C3712" s="10">
        <v>440</v>
      </c>
      <c r="D3712" s="10" t="s">
        <v>175</v>
      </c>
      <c r="E3712" s="11">
        <v>4562342690029</v>
      </c>
      <c r="F3712" s="10">
        <v>0</v>
      </c>
      <c r="G3712" s="10">
        <v>0</v>
      </c>
      <c r="H3712" s="10" t="s">
        <v>18</v>
      </c>
      <c r="I3712" s="10" t="s">
        <v>19</v>
      </c>
      <c r="J3712" s="10" t="s">
        <v>329</v>
      </c>
      <c r="K3712" s="10">
        <v>8</v>
      </c>
      <c r="L3712" s="10">
        <v>0</v>
      </c>
      <c r="M3712" s="10">
        <v>0</v>
      </c>
      <c r="N3712" s="10">
        <v>0</v>
      </c>
    </row>
    <row r="3713" spans="1:14" x14ac:dyDescent="0.15">
      <c r="A3713" t="str">
        <f t="shared" si="60"/>
        <v>202005_440_4562342690036</v>
      </c>
      <c r="B3713" s="10">
        <v>202005</v>
      </c>
      <c r="C3713" s="10">
        <v>440</v>
      </c>
      <c r="D3713" s="10" t="s">
        <v>175</v>
      </c>
      <c r="E3713" s="11">
        <v>4562342690036</v>
      </c>
      <c r="F3713" s="10">
        <v>0</v>
      </c>
      <c r="G3713" s="10">
        <v>0</v>
      </c>
      <c r="H3713" s="10" t="s">
        <v>20</v>
      </c>
      <c r="I3713" s="10" t="s">
        <v>19</v>
      </c>
      <c r="J3713" s="10" t="s">
        <v>329</v>
      </c>
      <c r="K3713" s="10">
        <v>6</v>
      </c>
      <c r="L3713" s="10">
        <v>1</v>
      </c>
      <c r="M3713" s="10">
        <v>0</v>
      </c>
      <c r="N3713" s="10">
        <v>0</v>
      </c>
    </row>
    <row r="3714" spans="1:14" x14ac:dyDescent="0.15">
      <c r="A3714" t="str">
        <f t="shared" si="60"/>
        <v>202005_440_4562342690050</v>
      </c>
      <c r="B3714" s="10">
        <v>202005</v>
      </c>
      <c r="C3714" s="10">
        <v>440</v>
      </c>
      <c r="D3714" s="10" t="s">
        <v>175</v>
      </c>
      <c r="E3714" s="11">
        <v>4562342690050</v>
      </c>
      <c r="F3714" s="10">
        <v>0</v>
      </c>
      <c r="G3714" s="10">
        <v>0</v>
      </c>
      <c r="H3714" s="10" t="s">
        <v>22</v>
      </c>
      <c r="I3714" s="10" t="s">
        <v>19</v>
      </c>
      <c r="J3714" s="10" t="s">
        <v>329</v>
      </c>
      <c r="K3714" s="10">
        <v>17</v>
      </c>
      <c r="L3714" s="10">
        <v>0</v>
      </c>
      <c r="M3714" s="10">
        <v>0</v>
      </c>
      <c r="N3714" s="10">
        <v>0</v>
      </c>
    </row>
    <row r="3715" spans="1:14" x14ac:dyDescent="0.15">
      <c r="A3715" t="str">
        <f t="shared" si="60"/>
        <v>202005_440_4562342690043</v>
      </c>
      <c r="B3715" s="10">
        <v>202005</v>
      </c>
      <c r="C3715" s="10">
        <v>440</v>
      </c>
      <c r="D3715" s="10" t="s">
        <v>175</v>
      </c>
      <c r="E3715" s="11">
        <v>4562342690043</v>
      </c>
      <c r="F3715" s="10">
        <v>0</v>
      </c>
      <c r="G3715" s="10">
        <v>0</v>
      </c>
      <c r="H3715" s="10" t="s">
        <v>21</v>
      </c>
      <c r="I3715" s="10" t="s">
        <v>19</v>
      </c>
      <c r="J3715" s="10" t="s">
        <v>329</v>
      </c>
      <c r="K3715" s="10">
        <v>20</v>
      </c>
      <c r="L3715" s="10">
        <v>3</v>
      </c>
      <c r="M3715" s="10">
        <v>0</v>
      </c>
      <c r="N3715" s="10">
        <v>0</v>
      </c>
    </row>
    <row r="3716" spans="1:14" x14ac:dyDescent="0.15">
      <c r="A3716" t="str">
        <f t="shared" si="60"/>
        <v>202005_440_4562342690067</v>
      </c>
      <c r="B3716" s="10">
        <v>202005</v>
      </c>
      <c r="C3716" s="10">
        <v>440</v>
      </c>
      <c r="D3716" s="10" t="s">
        <v>175</v>
      </c>
      <c r="E3716" s="11">
        <v>4562342690067</v>
      </c>
      <c r="F3716" s="10">
        <v>0</v>
      </c>
      <c r="G3716" s="10">
        <v>0</v>
      </c>
      <c r="H3716" s="10" t="s">
        <v>23</v>
      </c>
      <c r="I3716" s="10" t="s">
        <v>19</v>
      </c>
      <c r="J3716" s="10" t="s">
        <v>329</v>
      </c>
      <c r="K3716" s="10">
        <v>49</v>
      </c>
      <c r="L3716" s="10">
        <v>0</v>
      </c>
      <c r="M3716" s="10">
        <v>0</v>
      </c>
      <c r="N3716" s="10">
        <v>0</v>
      </c>
    </row>
    <row r="3717" spans="1:14" x14ac:dyDescent="0.15">
      <c r="A3717" t="str">
        <f t="shared" si="60"/>
        <v>202005_440_4562342690074</v>
      </c>
      <c r="B3717" s="10">
        <v>202005</v>
      </c>
      <c r="C3717" s="10">
        <v>440</v>
      </c>
      <c r="D3717" s="10" t="s">
        <v>175</v>
      </c>
      <c r="E3717" s="11">
        <v>4562342690074</v>
      </c>
      <c r="F3717" s="10">
        <v>0</v>
      </c>
      <c r="G3717" s="10">
        <v>0</v>
      </c>
      <c r="H3717" s="10" t="s">
        <v>24</v>
      </c>
      <c r="I3717" s="10" t="s">
        <v>19</v>
      </c>
      <c r="J3717" s="10" t="s">
        <v>329</v>
      </c>
      <c r="K3717" s="10">
        <v>13</v>
      </c>
      <c r="L3717" s="10">
        <v>0</v>
      </c>
      <c r="M3717" s="10">
        <v>0</v>
      </c>
      <c r="N3717" s="10">
        <v>0</v>
      </c>
    </row>
    <row r="3718" spans="1:14" x14ac:dyDescent="0.15">
      <c r="A3718" t="str">
        <f t="shared" si="60"/>
        <v>202005_440_4562342690081</v>
      </c>
      <c r="B3718" s="10">
        <v>202005</v>
      </c>
      <c r="C3718" s="10">
        <v>440</v>
      </c>
      <c r="D3718" s="10" t="s">
        <v>175</v>
      </c>
      <c r="E3718" s="11">
        <v>4562342690081</v>
      </c>
      <c r="F3718" s="10">
        <v>0</v>
      </c>
      <c r="G3718" s="10">
        <v>0</v>
      </c>
      <c r="H3718" s="10" t="s">
        <v>25</v>
      </c>
      <c r="I3718" s="10" t="s">
        <v>19</v>
      </c>
      <c r="J3718" s="10" t="s">
        <v>329</v>
      </c>
      <c r="K3718" s="10">
        <v>7</v>
      </c>
      <c r="L3718" s="10">
        <v>0</v>
      </c>
      <c r="M3718" s="10">
        <v>0</v>
      </c>
      <c r="N3718" s="10">
        <v>0</v>
      </c>
    </row>
    <row r="3719" spans="1:14" x14ac:dyDescent="0.15">
      <c r="A3719" t="str">
        <f t="shared" si="60"/>
        <v>202005_329_4562342690029</v>
      </c>
      <c r="B3719" s="10">
        <v>202005</v>
      </c>
      <c r="C3719" s="10">
        <v>329</v>
      </c>
      <c r="D3719" s="10" t="s">
        <v>163</v>
      </c>
      <c r="E3719" s="11">
        <v>4562342690029</v>
      </c>
      <c r="F3719" s="10">
        <v>0</v>
      </c>
      <c r="G3719" s="10">
        <v>0</v>
      </c>
      <c r="H3719" s="10" t="s">
        <v>18</v>
      </c>
      <c r="I3719" s="10" t="s">
        <v>19</v>
      </c>
      <c r="J3719" s="10" t="s">
        <v>329</v>
      </c>
      <c r="K3719" s="10">
        <v>3</v>
      </c>
      <c r="L3719" s="10">
        <v>0</v>
      </c>
      <c r="M3719" s="10">
        <v>0</v>
      </c>
      <c r="N3719" s="10">
        <v>0</v>
      </c>
    </row>
    <row r="3720" spans="1:14" x14ac:dyDescent="0.15">
      <c r="A3720" t="str">
        <f t="shared" si="60"/>
        <v>202005_329_4562342690036</v>
      </c>
      <c r="B3720" s="10">
        <v>202005</v>
      </c>
      <c r="C3720" s="10">
        <v>329</v>
      </c>
      <c r="D3720" s="10" t="s">
        <v>163</v>
      </c>
      <c r="E3720" s="11">
        <v>4562342690036</v>
      </c>
      <c r="F3720" s="10">
        <v>0</v>
      </c>
      <c r="G3720" s="10">
        <v>0</v>
      </c>
      <c r="H3720" s="10" t="s">
        <v>20</v>
      </c>
      <c r="I3720" s="10" t="s">
        <v>19</v>
      </c>
      <c r="J3720" s="10" t="s">
        <v>329</v>
      </c>
      <c r="K3720" s="10">
        <v>8</v>
      </c>
      <c r="L3720" s="10">
        <v>0</v>
      </c>
      <c r="M3720" s="10">
        <v>0</v>
      </c>
      <c r="N3720" s="10">
        <v>0</v>
      </c>
    </row>
    <row r="3721" spans="1:14" x14ac:dyDescent="0.15">
      <c r="A3721" t="str">
        <f t="shared" si="60"/>
        <v>202005_329_4562342690050</v>
      </c>
      <c r="B3721" s="10">
        <v>202005</v>
      </c>
      <c r="C3721" s="10">
        <v>329</v>
      </c>
      <c r="D3721" s="10" t="s">
        <v>163</v>
      </c>
      <c r="E3721" s="11">
        <v>4562342690050</v>
      </c>
      <c r="F3721" s="10">
        <v>0</v>
      </c>
      <c r="G3721" s="10">
        <v>0</v>
      </c>
      <c r="H3721" s="10" t="s">
        <v>22</v>
      </c>
      <c r="I3721" s="10" t="s">
        <v>19</v>
      </c>
      <c r="J3721" s="10" t="s">
        <v>329</v>
      </c>
      <c r="K3721" s="10">
        <v>7</v>
      </c>
      <c r="L3721" s="10">
        <v>0</v>
      </c>
      <c r="M3721" s="10">
        <v>0</v>
      </c>
      <c r="N3721" s="10">
        <v>0</v>
      </c>
    </row>
    <row r="3722" spans="1:14" x14ac:dyDescent="0.15">
      <c r="A3722" t="str">
        <f t="shared" si="60"/>
        <v>202005_329_4562342690043</v>
      </c>
      <c r="B3722" s="10">
        <v>202005</v>
      </c>
      <c r="C3722" s="10">
        <v>329</v>
      </c>
      <c r="D3722" s="10" t="s">
        <v>163</v>
      </c>
      <c r="E3722" s="11">
        <v>4562342690043</v>
      </c>
      <c r="F3722" s="10">
        <v>0</v>
      </c>
      <c r="G3722" s="10">
        <v>0</v>
      </c>
      <c r="H3722" s="10" t="s">
        <v>21</v>
      </c>
      <c r="I3722" s="10" t="s">
        <v>19</v>
      </c>
      <c r="J3722" s="10" t="s">
        <v>329</v>
      </c>
      <c r="K3722" s="10">
        <v>14</v>
      </c>
      <c r="L3722" s="10">
        <v>1</v>
      </c>
      <c r="M3722" s="10">
        <v>0</v>
      </c>
      <c r="N3722" s="10">
        <v>0</v>
      </c>
    </row>
    <row r="3723" spans="1:14" x14ac:dyDescent="0.15">
      <c r="A3723" t="str">
        <f t="shared" si="60"/>
        <v>202005_329_4562342690067</v>
      </c>
      <c r="B3723" s="10">
        <v>202005</v>
      </c>
      <c r="C3723" s="10">
        <v>329</v>
      </c>
      <c r="D3723" s="10" t="s">
        <v>163</v>
      </c>
      <c r="E3723" s="11">
        <v>4562342690067</v>
      </c>
      <c r="F3723" s="10">
        <v>0</v>
      </c>
      <c r="G3723" s="10">
        <v>0</v>
      </c>
      <c r="H3723" s="10" t="s">
        <v>23</v>
      </c>
      <c r="I3723" s="10" t="s">
        <v>19</v>
      </c>
      <c r="J3723" s="10" t="s">
        <v>329</v>
      </c>
      <c r="K3723" s="10">
        <v>19</v>
      </c>
      <c r="L3723" s="10">
        <v>0</v>
      </c>
      <c r="M3723" s="10">
        <v>0</v>
      </c>
      <c r="N3723" s="10">
        <v>0</v>
      </c>
    </row>
    <row r="3724" spans="1:14" x14ac:dyDescent="0.15">
      <c r="A3724" t="str">
        <f t="shared" si="60"/>
        <v>202005_329_4562342690074</v>
      </c>
      <c r="B3724" s="10">
        <v>202005</v>
      </c>
      <c r="C3724" s="10">
        <v>329</v>
      </c>
      <c r="D3724" s="10" t="s">
        <v>163</v>
      </c>
      <c r="E3724" s="11">
        <v>4562342690074</v>
      </c>
      <c r="F3724" s="10">
        <v>0</v>
      </c>
      <c r="G3724" s="10">
        <v>0</v>
      </c>
      <c r="H3724" s="10" t="s">
        <v>24</v>
      </c>
      <c r="I3724" s="10" t="s">
        <v>19</v>
      </c>
      <c r="J3724" s="10" t="s">
        <v>329</v>
      </c>
      <c r="K3724" s="10">
        <v>7</v>
      </c>
      <c r="L3724" s="10">
        <v>0</v>
      </c>
      <c r="M3724" s="10">
        <v>0</v>
      </c>
      <c r="N3724" s="10">
        <v>0</v>
      </c>
    </row>
    <row r="3725" spans="1:14" x14ac:dyDescent="0.15">
      <c r="A3725" t="str">
        <f t="shared" si="60"/>
        <v>202005_329_4562342690081</v>
      </c>
      <c r="B3725" s="10">
        <v>202005</v>
      </c>
      <c r="C3725" s="10">
        <v>329</v>
      </c>
      <c r="D3725" s="10" t="s">
        <v>163</v>
      </c>
      <c r="E3725" s="11">
        <v>4562342690081</v>
      </c>
      <c r="F3725" s="10">
        <v>0</v>
      </c>
      <c r="G3725" s="10">
        <v>0</v>
      </c>
      <c r="H3725" s="10" t="s">
        <v>25</v>
      </c>
      <c r="I3725" s="10" t="s">
        <v>19</v>
      </c>
      <c r="J3725" s="10" t="s">
        <v>329</v>
      </c>
      <c r="K3725" s="10">
        <v>7</v>
      </c>
      <c r="L3725" s="10">
        <v>0</v>
      </c>
      <c r="M3725" s="10">
        <v>0</v>
      </c>
      <c r="N3725" s="10">
        <v>0</v>
      </c>
    </row>
    <row r="3726" spans="1:14" x14ac:dyDescent="0.15">
      <c r="A3726" t="str">
        <f t="shared" si="60"/>
        <v>202005_375_4562342690029</v>
      </c>
      <c r="B3726" s="10">
        <v>202005</v>
      </c>
      <c r="C3726" s="10">
        <v>375</v>
      </c>
      <c r="D3726" s="10" t="s">
        <v>169</v>
      </c>
      <c r="E3726" s="11">
        <v>4562342690029</v>
      </c>
      <c r="F3726" s="10">
        <v>0</v>
      </c>
      <c r="G3726" s="10">
        <v>0</v>
      </c>
      <c r="H3726" s="10" t="s">
        <v>18</v>
      </c>
      <c r="I3726" s="10" t="s">
        <v>19</v>
      </c>
      <c r="J3726" s="10" t="s">
        <v>329</v>
      </c>
      <c r="K3726" s="10">
        <v>14</v>
      </c>
      <c r="L3726" s="10">
        <v>1</v>
      </c>
      <c r="M3726" s="10">
        <v>0</v>
      </c>
      <c r="N3726" s="10">
        <v>0</v>
      </c>
    </row>
    <row r="3727" spans="1:14" x14ac:dyDescent="0.15">
      <c r="A3727" t="str">
        <f t="shared" si="60"/>
        <v>202005_375_4562342690036</v>
      </c>
      <c r="B3727" s="10">
        <v>202005</v>
      </c>
      <c r="C3727" s="10">
        <v>375</v>
      </c>
      <c r="D3727" s="10" t="s">
        <v>169</v>
      </c>
      <c r="E3727" s="11">
        <v>4562342690036</v>
      </c>
      <c r="F3727" s="10">
        <v>0</v>
      </c>
      <c r="G3727" s="10">
        <v>0</v>
      </c>
      <c r="H3727" s="10" t="s">
        <v>20</v>
      </c>
      <c r="I3727" s="10" t="s">
        <v>19</v>
      </c>
      <c r="J3727" s="10" t="s">
        <v>329</v>
      </c>
      <c r="K3727" s="10">
        <v>7</v>
      </c>
      <c r="L3727" s="10">
        <v>0</v>
      </c>
      <c r="M3727" s="10">
        <v>0</v>
      </c>
      <c r="N3727" s="10">
        <v>0</v>
      </c>
    </row>
    <row r="3728" spans="1:14" x14ac:dyDescent="0.15">
      <c r="A3728" t="str">
        <f t="shared" si="60"/>
        <v>202005_375_4562342690050</v>
      </c>
      <c r="B3728" s="10">
        <v>202005</v>
      </c>
      <c r="C3728" s="10">
        <v>375</v>
      </c>
      <c r="D3728" s="10" t="s">
        <v>169</v>
      </c>
      <c r="E3728" s="11">
        <v>4562342690050</v>
      </c>
      <c r="F3728" s="10">
        <v>0</v>
      </c>
      <c r="G3728" s="10">
        <v>0</v>
      </c>
      <c r="H3728" s="10" t="s">
        <v>22</v>
      </c>
      <c r="I3728" s="10" t="s">
        <v>19</v>
      </c>
      <c r="J3728" s="10" t="s">
        <v>329</v>
      </c>
      <c r="K3728" s="10">
        <v>4</v>
      </c>
      <c r="L3728" s="10">
        <v>0</v>
      </c>
      <c r="M3728" s="10">
        <v>0</v>
      </c>
      <c r="N3728" s="10">
        <v>0</v>
      </c>
    </row>
    <row r="3729" spans="1:14" x14ac:dyDescent="0.15">
      <c r="A3729" t="str">
        <f t="shared" si="60"/>
        <v>202005_375_4562342690043</v>
      </c>
      <c r="B3729" s="10">
        <v>202005</v>
      </c>
      <c r="C3729" s="10">
        <v>375</v>
      </c>
      <c r="D3729" s="10" t="s">
        <v>169</v>
      </c>
      <c r="E3729" s="11">
        <v>4562342690043</v>
      </c>
      <c r="F3729" s="10">
        <v>0</v>
      </c>
      <c r="G3729" s="10">
        <v>0</v>
      </c>
      <c r="H3729" s="10" t="s">
        <v>21</v>
      </c>
      <c r="I3729" s="10" t="s">
        <v>19</v>
      </c>
      <c r="J3729" s="10" t="s">
        <v>329</v>
      </c>
      <c r="K3729" s="10">
        <v>21</v>
      </c>
      <c r="L3729" s="10">
        <v>1</v>
      </c>
      <c r="M3729" s="10">
        <v>0</v>
      </c>
      <c r="N3729" s="10">
        <v>0</v>
      </c>
    </row>
    <row r="3730" spans="1:14" x14ac:dyDescent="0.15">
      <c r="A3730" t="str">
        <f t="shared" si="60"/>
        <v>202005_375_4562342690067</v>
      </c>
      <c r="B3730" s="10">
        <v>202005</v>
      </c>
      <c r="C3730" s="10">
        <v>375</v>
      </c>
      <c r="D3730" s="10" t="s">
        <v>169</v>
      </c>
      <c r="E3730" s="11">
        <v>4562342690067</v>
      </c>
      <c r="F3730" s="10">
        <v>0</v>
      </c>
      <c r="G3730" s="10">
        <v>0</v>
      </c>
      <c r="H3730" s="10" t="s">
        <v>23</v>
      </c>
      <c r="I3730" s="10" t="s">
        <v>19</v>
      </c>
      <c r="J3730" s="10" t="s">
        <v>329</v>
      </c>
      <c r="K3730" s="10">
        <v>34</v>
      </c>
      <c r="L3730" s="10">
        <v>1</v>
      </c>
      <c r="M3730" s="10">
        <v>0</v>
      </c>
      <c r="N3730" s="10">
        <v>0</v>
      </c>
    </row>
    <row r="3731" spans="1:14" x14ac:dyDescent="0.15">
      <c r="A3731" t="str">
        <f t="shared" si="60"/>
        <v>202005_375_4562342690074</v>
      </c>
      <c r="B3731" s="10">
        <v>202005</v>
      </c>
      <c r="C3731" s="10">
        <v>375</v>
      </c>
      <c r="D3731" s="10" t="s">
        <v>169</v>
      </c>
      <c r="E3731" s="11">
        <v>4562342690074</v>
      </c>
      <c r="F3731" s="10">
        <v>0</v>
      </c>
      <c r="G3731" s="10">
        <v>0</v>
      </c>
      <c r="H3731" s="10" t="s">
        <v>24</v>
      </c>
      <c r="I3731" s="10" t="s">
        <v>19</v>
      </c>
      <c r="J3731" s="10" t="s">
        <v>329</v>
      </c>
      <c r="K3731" s="10">
        <v>9</v>
      </c>
      <c r="L3731" s="10">
        <v>1</v>
      </c>
      <c r="M3731" s="10">
        <v>0</v>
      </c>
      <c r="N3731" s="10">
        <v>0</v>
      </c>
    </row>
    <row r="3732" spans="1:14" x14ac:dyDescent="0.15">
      <c r="A3732" t="str">
        <f t="shared" si="60"/>
        <v>202005_375_4562342690081</v>
      </c>
      <c r="B3732" s="10">
        <v>202005</v>
      </c>
      <c r="C3732" s="10">
        <v>375</v>
      </c>
      <c r="D3732" s="10" t="s">
        <v>169</v>
      </c>
      <c r="E3732" s="11">
        <v>4562342690081</v>
      </c>
      <c r="F3732" s="10">
        <v>0</v>
      </c>
      <c r="G3732" s="10">
        <v>0</v>
      </c>
      <c r="H3732" s="10" t="s">
        <v>25</v>
      </c>
      <c r="I3732" s="10" t="s">
        <v>19</v>
      </c>
      <c r="J3732" s="10" t="s">
        <v>329</v>
      </c>
      <c r="K3732" s="10">
        <v>10</v>
      </c>
      <c r="L3732" s="10">
        <v>0</v>
      </c>
      <c r="M3732" s="10">
        <v>0</v>
      </c>
      <c r="N3732" s="10">
        <v>0</v>
      </c>
    </row>
    <row r="3733" spans="1:14" x14ac:dyDescent="0.15">
      <c r="A3733" t="str">
        <f t="shared" si="60"/>
        <v>202005_377_4562342690029</v>
      </c>
      <c r="B3733" s="10">
        <v>202005</v>
      </c>
      <c r="C3733" s="10">
        <v>377</v>
      </c>
      <c r="D3733" s="10" t="s">
        <v>170</v>
      </c>
      <c r="E3733" s="11">
        <v>4562342690029</v>
      </c>
      <c r="F3733" s="10">
        <v>0</v>
      </c>
      <c r="G3733" s="10">
        <v>0</v>
      </c>
      <c r="H3733" s="10" t="s">
        <v>18</v>
      </c>
      <c r="I3733" s="10" t="s">
        <v>19</v>
      </c>
      <c r="J3733" s="10" t="s">
        <v>329</v>
      </c>
      <c r="K3733" s="10">
        <v>2</v>
      </c>
      <c r="L3733" s="10">
        <v>1</v>
      </c>
      <c r="M3733" s="10">
        <v>0</v>
      </c>
      <c r="N3733" s="10">
        <v>0</v>
      </c>
    </row>
    <row r="3734" spans="1:14" x14ac:dyDescent="0.15">
      <c r="A3734" t="str">
        <f t="shared" si="60"/>
        <v>202005_377_4562342690036</v>
      </c>
      <c r="B3734" s="10">
        <v>202005</v>
      </c>
      <c r="C3734" s="10">
        <v>377</v>
      </c>
      <c r="D3734" s="10" t="s">
        <v>170</v>
      </c>
      <c r="E3734" s="11">
        <v>4562342690036</v>
      </c>
      <c r="F3734" s="10">
        <v>0</v>
      </c>
      <c r="G3734" s="10">
        <v>0</v>
      </c>
      <c r="H3734" s="10" t="s">
        <v>20</v>
      </c>
      <c r="I3734" s="10" t="s">
        <v>19</v>
      </c>
      <c r="J3734" s="10" t="s">
        <v>329</v>
      </c>
      <c r="K3734" s="10">
        <v>5</v>
      </c>
      <c r="L3734" s="10">
        <v>0</v>
      </c>
      <c r="M3734" s="10">
        <v>0</v>
      </c>
      <c r="N3734" s="10">
        <v>0</v>
      </c>
    </row>
    <row r="3735" spans="1:14" x14ac:dyDescent="0.15">
      <c r="A3735" t="str">
        <f t="shared" si="60"/>
        <v>202005_377_4562342690050</v>
      </c>
      <c r="B3735" s="10">
        <v>202005</v>
      </c>
      <c r="C3735" s="10">
        <v>377</v>
      </c>
      <c r="D3735" s="10" t="s">
        <v>170</v>
      </c>
      <c r="E3735" s="11">
        <v>4562342690050</v>
      </c>
      <c r="F3735" s="10">
        <v>0</v>
      </c>
      <c r="G3735" s="10">
        <v>0</v>
      </c>
      <c r="H3735" s="10" t="s">
        <v>22</v>
      </c>
      <c r="I3735" s="10" t="s">
        <v>19</v>
      </c>
      <c r="J3735" s="10" t="s">
        <v>329</v>
      </c>
      <c r="K3735" s="10">
        <v>11</v>
      </c>
      <c r="L3735" s="10">
        <v>0</v>
      </c>
      <c r="M3735" s="10">
        <v>0</v>
      </c>
      <c r="N3735" s="10">
        <v>0</v>
      </c>
    </row>
    <row r="3736" spans="1:14" x14ac:dyDescent="0.15">
      <c r="A3736" t="str">
        <f t="shared" si="60"/>
        <v>202005_377_4562342690043</v>
      </c>
      <c r="B3736" s="10">
        <v>202005</v>
      </c>
      <c r="C3736" s="10">
        <v>377</v>
      </c>
      <c r="D3736" s="10" t="s">
        <v>170</v>
      </c>
      <c r="E3736" s="11">
        <v>4562342690043</v>
      </c>
      <c r="F3736" s="10">
        <v>0</v>
      </c>
      <c r="G3736" s="10">
        <v>0</v>
      </c>
      <c r="H3736" s="10" t="s">
        <v>21</v>
      </c>
      <c r="I3736" s="10" t="s">
        <v>19</v>
      </c>
      <c r="J3736" s="10" t="s">
        <v>329</v>
      </c>
      <c r="K3736" s="10">
        <v>5</v>
      </c>
      <c r="L3736" s="10">
        <v>0</v>
      </c>
      <c r="M3736" s="10">
        <v>0</v>
      </c>
      <c r="N3736" s="10">
        <v>0</v>
      </c>
    </row>
    <row r="3737" spans="1:14" x14ac:dyDescent="0.15">
      <c r="A3737" t="str">
        <f t="shared" ref="A3737:A3800" si="61">B3737&amp;"_"&amp;C3737&amp;"_"&amp;E3737</f>
        <v>202005_377_4562342690067</v>
      </c>
      <c r="B3737" s="10">
        <v>202005</v>
      </c>
      <c r="C3737" s="10">
        <v>377</v>
      </c>
      <c r="D3737" s="10" t="s">
        <v>170</v>
      </c>
      <c r="E3737" s="11">
        <v>4562342690067</v>
      </c>
      <c r="F3737" s="10">
        <v>0</v>
      </c>
      <c r="G3737" s="10">
        <v>0</v>
      </c>
      <c r="H3737" s="10" t="s">
        <v>23</v>
      </c>
      <c r="I3737" s="10" t="s">
        <v>19</v>
      </c>
      <c r="J3737" s="10" t="s">
        <v>329</v>
      </c>
      <c r="K3737" s="10">
        <v>23</v>
      </c>
      <c r="L3737" s="10">
        <v>0</v>
      </c>
      <c r="M3737" s="10">
        <v>0</v>
      </c>
      <c r="N3737" s="10">
        <v>0</v>
      </c>
    </row>
    <row r="3738" spans="1:14" x14ac:dyDescent="0.15">
      <c r="A3738" t="str">
        <f t="shared" si="61"/>
        <v>202005_377_4562342690074</v>
      </c>
      <c r="B3738" s="10">
        <v>202005</v>
      </c>
      <c r="C3738" s="10">
        <v>377</v>
      </c>
      <c r="D3738" s="10" t="s">
        <v>170</v>
      </c>
      <c r="E3738" s="11">
        <v>4562342690074</v>
      </c>
      <c r="F3738" s="10">
        <v>0</v>
      </c>
      <c r="G3738" s="10">
        <v>0</v>
      </c>
      <c r="H3738" s="10" t="s">
        <v>24</v>
      </c>
      <c r="I3738" s="10" t="s">
        <v>19</v>
      </c>
      <c r="J3738" s="10" t="s">
        <v>329</v>
      </c>
      <c r="K3738" s="10">
        <v>10</v>
      </c>
      <c r="L3738" s="10">
        <v>0</v>
      </c>
      <c r="M3738" s="10">
        <v>0</v>
      </c>
      <c r="N3738" s="10">
        <v>0</v>
      </c>
    </row>
    <row r="3739" spans="1:14" x14ac:dyDescent="0.15">
      <c r="A3739" t="str">
        <f t="shared" si="61"/>
        <v>202005_377_4562342690081</v>
      </c>
      <c r="B3739" s="10">
        <v>202005</v>
      </c>
      <c r="C3739" s="10">
        <v>377</v>
      </c>
      <c r="D3739" s="10" t="s">
        <v>170</v>
      </c>
      <c r="E3739" s="11">
        <v>4562342690081</v>
      </c>
      <c r="F3739" s="10">
        <v>0</v>
      </c>
      <c r="G3739" s="10">
        <v>0</v>
      </c>
      <c r="H3739" s="10" t="s">
        <v>25</v>
      </c>
      <c r="I3739" s="10" t="s">
        <v>19</v>
      </c>
      <c r="J3739" s="10" t="s">
        <v>329</v>
      </c>
      <c r="K3739" s="10">
        <v>12</v>
      </c>
      <c r="L3739" s="10">
        <v>0</v>
      </c>
      <c r="M3739" s="10">
        <v>0</v>
      </c>
      <c r="N3739" s="10">
        <v>0</v>
      </c>
    </row>
    <row r="3740" spans="1:14" x14ac:dyDescent="0.15">
      <c r="A3740" t="str">
        <f t="shared" si="61"/>
        <v>202005_40_4562342690029</v>
      </c>
      <c r="B3740" s="10">
        <v>202005</v>
      </c>
      <c r="C3740" s="10">
        <v>40</v>
      </c>
      <c r="D3740" s="10" t="s">
        <v>139</v>
      </c>
      <c r="E3740" s="11">
        <v>4562342690029</v>
      </c>
      <c r="F3740" s="10">
        <v>0</v>
      </c>
      <c r="G3740" s="10">
        <v>0</v>
      </c>
      <c r="H3740" s="10" t="s">
        <v>18</v>
      </c>
      <c r="I3740" s="10" t="s">
        <v>19</v>
      </c>
      <c r="J3740" s="10" t="s">
        <v>329</v>
      </c>
      <c r="K3740" s="10">
        <v>17</v>
      </c>
      <c r="L3740" s="10">
        <v>0</v>
      </c>
      <c r="M3740" s="10">
        <v>0</v>
      </c>
      <c r="N3740" s="10">
        <v>0</v>
      </c>
    </row>
    <row r="3741" spans="1:14" x14ac:dyDescent="0.15">
      <c r="A3741" t="str">
        <f t="shared" si="61"/>
        <v>202005_40_4562342690036</v>
      </c>
      <c r="B3741" s="10">
        <v>202005</v>
      </c>
      <c r="C3741" s="10">
        <v>40</v>
      </c>
      <c r="D3741" s="10" t="s">
        <v>139</v>
      </c>
      <c r="E3741" s="11">
        <v>4562342690036</v>
      </c>
      <c r="F3741" s="10">
        <v>0</v>
      </c>
      <c r="G3741" s="10">
        <v>0</v>
      </c>
      <c r="H3741" s="10" t="s">
        <v>20</v>
      </c>
      <c r="I3741" s="10" t="s">
        <v>19</v>
      </c>
      <c r="J3741" s="10" t="s">
        <v>329</v>
      </c>
      <c r="K3741" s="10">
        <v>3</v>
      </c>
      <c r="L3741" s="10">
        <v>0</v>
      </c>
      <c r="M3741" s="10">
        <v>0</v>
      </c>
      <c r="N3741" s="10">
        <v>0</v>
      </c>
    </row>
    <row r="3742" spans="1:14" x14ac:dyDescent="0.15">
      <c r="A3742" t="str">
        <f t="shared" si="61"/>
        <v>202005_40_4562342690050</v>
      </c>
      <c r="B3742" s="10">
        <v>202005</v>
      </c>
      <c r="C3742" s="10">
        <v>40</v>
      </c>
      <c r="D3742" s="10" t="s">
        <v>139</v>
      </c>
      <c r="E3742" s="11">
        <v>4562342690050</v>
      </c>
      <c r="F3742" s="10">
        <v>0</v>
      </c>
      <c r="G3742" s="10">
        <v>0</v>
      </c>
      <c r="H3742" s="10" t="s">
        <v>22</v>
      </c>
      <c r="I3742" s="10" t="s">
        <v>19</v>
      </c>
      <c r="J3742" s="10" t="s">
        <v>329</v>
      </c>
      <c r="K3742" s="10">
        <v>7</v>
      </c>
      <c r="L3742" s="10">
        <v>0</v>
      </c>
      <c r="M3742" s="10">
        <v>0</v>
      </c>
      <c r="N3742" s="10">
        <v>0</v>
      </c>
    </row>
    <row r="3743" spans="1:14" x14ac:dyDescent="0.15">
      <c r="A3743" t="str">
        <f t="shared" si="61"/>
        <v>202005_40_4562342690043</v>
      </c>
      <c r="B3743" s="10">
        <v>202005</v>
      </c>
      <c r="C3743" s="10">
        <v>40</v>
      </c>
      <c r="D3743" s="10" t="s">
        <v>139</v>
      </c>
      <c r="E3743" s="11">
        <v>4562342690043</v>
      </c>
      <c r="F3743" s="10">
        <v>0</v>
      </c>
      <c r="G3743" s="10">
        <v>0</v>
      </c>
      <c r="H3743" s="10" t="s">
        <v>21</v>
      </c>
      <c r="I3743" s="10" t="s">
        <v>19</v>
      </c>
      <c r="J3743" s="10" t="s">
        <v>329</v>
      </c>
      <c r="K3743" s="10">
        <v>12</v>
      </c>
      <c r="L3743" s="10">
        <v>2</v>
      </c>
      <c r="M3743" s="10">
        <v>0</v>
      </c>
      <c r="N3743" s="10">
        <v>0</v>
      </c>
    </row>
    <row r="3744" spans="1:14" x14ac:dyDescent="0.15">
      <c r="A3744" t="str">
        <f t="shared" si="61"/>
        <v>202005_40_4562342690067</v>
      </c>
      <c r="B3744" s="10">
        <v>202005</v>
      </c>
      <c r="C3744" s="10">
        <v>40</v>
      </c>
      <c r="D3744" s="10" t="s">
        <v>139</v>
      </c>
      <c r="E3744" s="11">
        <v>4562342690067</v>
      </c>
      <c r="F3744" s="10">
        <v>0</v>
      </c>
      <c r="G3744" s="10">
        <v>0</v>
      </c>
      <c r="H3744" s="10" t="s">
        <v>23</v>
      </c>
      <c r="I3744" s="10" t="s">
        <v>19</v>
      </c>
      <c r="J3744" s="10" t="s">
        <v>329</v>
      </c>
      <c r="K3744" s="10">
        <v>28</v>
      </c>
      <c r="L3744" s="10">
        <v>0</v>
      </c>
      <c r="M3744" s="10">
        <v>0</v>
      </c>
      <c r="N3744" s="10">
        <v>0</v>
      </c>
    </row>
    <row r="3745" spans="1:14" x14ac:dyDescent="0.15">
      <c r="A3745" t="str">
        <f t="shared" si="61"/>
        <v>202005_40_4562342690074</v>
      </c>
      <c r="B3745" s="10">
        <v>202005</v>
      </c>
      <c r="C3745" s="10">
        <v>40</v>
      </c>
      <c r="D3745" s="10" t="s">
        <v>139</v>
      </c>
      <c r="E3745" s="11">
        <v>4562342690074</v>
      </c>
      <c r="F3745" s="10">
        <v>0</v>
      </c>
      <c r="G3745" s="10">
        <v>0</v>
      </c>
      <c r="H3745" s="10" t="s">
        <v>24</v>
      </c>
      <c r="I3745" s="10" t="s">
        <v>19</v>
      </c>
      <c r="J3745" s="10" t="s">
        <v>329</v>
      </c>
      <c r="K3745" s="10">
        <v>9</v>
      </c>
      <c r="L3745" s="10">
        <v>3</v>
      </c>
      <c r="M3745" s="10">
        <v>0</v>
      </c>
      <c r="N3745" s="10">
        <v>0</v>
      </c>
    </row>
    <row r="3746" spans="1:14" x14ac:dyDescent="0.15">
      <c r="A3746" t="str">
        <f t="shared" si="61"/>
        <v>202005_40_4562342690081</v>
      </c>
      <c r="B3746" s="10">
        <v>202005</v>
      </c>
      <c r="C3746" s="10">
        <v>40</v>
      </c>
      <c r="D3746" s="10" t="s">
        <v>139</v>
      </c>
      <c r="E3746" s="11">
        <v>4562342690081</v>
      </c>
      <c r="F3746" s="10">
        <v>0</v>
      </c>
      <c r="G3746" s="10">
        <v>0</v>
      </c>
      <c r="H3746" s="10" t="s">
        <v>25</v>
      </c>
      <c r="I3746" s="10" t="s">
        <v>19</v>
      </c>
      <c r="J3746" s="10" t="s">
        <v>329</v>
      </c>
      <c r="K3746" s="10">
        <v>5</v>
      </c>
      <c r="L3746" s="10">
        <v>0</v>
      </c>
      <c r="M3746" s="10">
        <v>0</v>
      </c>
      <c r="N3746" s="10">
        <v>0</v>
      </c>
    </row>
    <row r="3747" spans="1:14" x14ac:dyDescent="0.15">
      <c r="A3747" t="str">
        <f t="shared" si="61"/>
        <v>202005_68_4562342690029</v>
      </c>
      <c r="B3747" s="10">
        <v>202005</v>
      </c>
      <c r="C3747" s="10">
        <v>68</v>
      </c>
      <c r="D3747" s="10" t="s">
        <v>141</v>
      </c>
      <c r="E3747" s="11">
        <v>4562342690029</v>
      </c>
      <c r="F3747" s="10">
        <v>0</v>
      </c>
      <c r="G3747" s="10">
        <v>0</v>
      </c>
      <c r="H3747" s="10" t="s">
        <v>18</v>
      </c>
      <c r="I3747" s="10" t="s">
        <v>19</v>
      </c>
      <c r="J3747" s="10" t="s">
        <v>329</v>
      </c>
      <c r="K3747" s="10">
        <v>21</v>
      </c>
      <c r="L3747" s="10">
        <v>1</v>
      </c>
      <c r="M3747" s="10">
        <v>0</v>
      </c>
      <c r="N3747" s="10">
        <v>0</v>
      </c>
    </row>
    <row r="3748" spans="1:14" x14ac:dyDescent="0.15">
      <c r="A3748" t="str">
        <f t="shared" si="61"/>
        <v>202005_68_4562342690036</v>
      </c>
      <c r="B3748" s="10">
        <v>202005</v>
      </c>
      <c r="C3748" s="10">
        <v>68</v>
      </c>
      <c r="D3748" s="10" t="s">
        <v>141</v>
      </c>
      <c r="E3748" s="11">
        <v>4562342690036</v>
      </c>
      <c r="F3748" s="10">
        <v>0</v>
      </c>
      <c r="G3748" s="10">
        <v>0</v>
      </c>
      <c r="H3748" s="10" t="s">
        <v>20</v>
      </c>
      <c r="I3748" s="10" t="s">
        <v>19</v>
      </c>
      <c r="J3748" s="10" t="s">
        <v>329</v>
      </c>
      <c r="K3748" s="10">
        <v>13</v>
      </c>
      <c r="L3748" s="10">
        <v>0</v>
      </c>
      <c r="M3748" s="10">
        <v>0</v>
      </c>
      <c r="N3748" s="10">
        <v>0</v>
      </c>
    </row>
    <row r="3749" spans="1:14" x14ac:dyDescent="0.15">
      <c r="A3749" t="str">
        <f t="shared" si="61"/>
        <v>202005_68_4562342690050</v>
      </c>
      <c r="B3749" s="10">
        <v>202005</v>
      </c>
      <c r="C3749" s="10">
        <v>68</v>
      </c>
      <c r="D3749" s="10" t="s">
        <v>141</v>
      </c>
      <c r="E3749" s="11">
        <v>4562342690050</v>
      </c>
      <c r="F3749" s="10">
        <v>0</v>
      </c>
      <c r="G3749" s="10">
        <v>0</v>
      </c>
      <c r="H3749" s="10" t="s">
        <v>22</v>
      </c>
      <c r="I3749" s="10" t="s">
        <v>19</v>
      </c>
      <c r="J3749" s="10" t="s">
        <v>329</v>
      </c>
      <c r="K3749" s="10">
        <v>5</v>
      </c>
      <c r="L3749" s="10">
        <v>0</v>
      </c>
      <c r="M3749" s="10">
        <v>0</v>
      </c>
      <c r="N3749" s="10">
        <v>0</v>
      </c>
    </row>
    <row r="3750" spans="1:14" x14ac:dyDescent="0.15">
      <c r="A3750" t="str">
        <f t="shared" si="61"/>
        <v>202005_68_4562342690043</v>
      </c>
      <c r="B3750" s="10">
        <v>202005</v>
      </c>
      <c r="C3750" s="10">
        <v>68</v>
      </c>
      <c r="D3750" s="10" t="s">
        <v>141</v>
      </c>
      <c r="E3750" s="11">
        <v>4562342690043</v>
      </c>
      <c r="F3750" s="10">
        <v>0</v>
      </c>
      <c r="G3750" s="10">
        <v>0</v>
      </c>
      <c r="H3750" s="10" t="s">
        <v>21</v>
      </c>
      <c r="I3750" s="10" t="s">
        <v>19</v>
      </c>
      <c r="J3750" s="10" t="s">
        <v>329</v>
      </c>
      <c r="K3750" s="10">
        <v>22</v>
      </c>
      <c r="L3750" s="10">
        <v>0</v>
      </c>
      <c r="M3750" s="10">
        <v>0</v>
      </c>
      <c r="N3750" s="10">
        <v>0</v>
      </c>
    </row>
    <row r="3751" spans="1:14" x14ac:dyDescent="0.15">
      <c r="A3751" t="str">
        <f t="shared" si="61"/>
        <v>202005_68_4562342690067</v>
      </c>
      <c r="B3751" s="10">
        <v>202005</v>
      </c>
      <c r="C3751" s="10">
        <v>68</v>
      </c>
      <c r="D3751" s="10" t="s">
        <v>141</v>
      </c>
      <c r="E3751" s="11">
        <v>4562342690067</v>
      </c>
      <c r="F3751" s="10">
        <v>0</v>
      </c>
      <c r="G3751" s="10">
        <v>0</v>
      </c>
      <c r="H3751" s="10" t="s">
        <v>23</v>
      </c>
      <c r="I3751" s="10" t="s">
        <v>19</v>
      </c>
      <c r="J3751" s="10" t="s">
        <v>329</v>
      </c>
      <c r="K3751" s="10">
        <v>31</v>
      </c>
      <c r="L3751" s="10">
        <v>0</v>
      </c>
      <c r="M3751" s="10">
        <v>0</v>
      </c>
      <c r="N3751" s="10">
        <v>0</v>
      </c>
    </row>
    <row r="3752" spans="1:14" x14ac:dyDescent="0.15">
      <c r="A3752" t="str">
        <f t="shared" si="61"/>
        <v>202005_68_4562342690074</v>
      </c>
      <c r="B3752" s="10">
        <v>202005</v>
      </c>
      <c r="C3752" s="10">
        <v>68</v>
      </c>
      <c r="D3752" s="10" t="s">
        <v>141</v>
      </c>
      <c r="E3752" s="11">
        <v>4562342690074</v>
      </c>
      <c r="F3752" s="10">
        <v>0</v>
      </c>
      <c r="G3752" s="10">
        <v>0</v>
      </c>
      <c r="H3752" s="10" t="s">
        <v>24</v>
      </c>
      <c r="I3752" s="10" t="s">
        <v>19</v>
      </c>
      <c r="J3752" s="10" t="s">
        <v>329</v>
      </c>
      <c r="K3752" s="10">
        <v>28</v>
      </c>
      <c r="L3752" s="10">
        <v>0</v>
      </c>
      <c r="M3752" s="10">
        <v>0</v>
      </c>
      <c r="N3752" s="10">
        <v>0</v>
      </c>
    </row>
    <row r="3753" spans="1:14" x14ac:dyDescent="0.15">
      <c r="A3753" t="str">
        <f t="shared" si="61"/>
        <v>202005_68_4562342690081</v>
      </c>
      <c r="B3753" s="10">
        <v>202005</v>
      </c>
      <c r="C3753" s="10">
        <v>68</v>
      </c>
      <c r="D3753" s="10" t="s">
        <v>141</v>
      </c>
      <c r="E3753" s="11">
        <v>4562342690081</v>
      </c>
      <c r="F3753" s="10">
        <v>0</v>
      </c>
      <c r="G3753" s="10">
        <v>0</v>
      </c>
      <c r="H3753" s="10" t="s">
        <v>25</v>
      </c>
      <c r="I3753" s="10" t="s">
        <v>19</v>
      </c>
      <c r="J3753" s="10" t="s">
        <v>329</v>
      </c>
      <c r="K3753" s="10">
        <v>10</v>
      </c>
      <c r="L3753" s="10">
        <v>0</v>
      </c>
      <c r="M3753" s="10">
        <v>0</v>
      </c>
      <c r="N3753" s="10">
        <v>0</v>
      </c>
    </row>
    <row r="3754" spans="1:14" x14ac:dyDescent="0.15">
      <c r="A3754" t="str">
        <f t="shared" si="61"/>
        <v>202005_72_4562342690029</v>
      </c>
      <c r="B3754" s="10">
        <v>202005</v>
      </c>
      <c r="C3754" s="10">
        <v>72</v>
      </c>
      <c r="D3754" s="10" t="s">
        <v>142</v>
      </c>
      <c r="E3754" s="11">
        <v>4562342690029</v>
      </c>
      <c r="F3754" s="10">
        <v>0</v>
      </c>
      <c r="G3754" s="10">
        <v>0</v>
      </c>
      <c r="H3754" s="10" t="s">
        <v>18</v>
      </c>
      <c r="I3754" s="10" t="s">
        <v>19</v>
      </c>
      <c r="J3754" s="10" t="s">
        <v>329</v>
      </c>
      <c r="K3754" s="10">
        <v>25</v>
      </c>
      <c r="L3754" s="10">
        <v>0</v>
      </c>
      <c r="M3754" s="10">
        <v>0</v>
      </c>
      <c r="N3754" s="10">
        <v>0</v>
      </c>
    </row>
    <row r="3755" spans="1:14" x14ac:dyDescent="0.15">
      <c r="A3755" t="str">
        <f t="shared" si="61"/>
        <v>202005_72_4562342690036</v>
      </c>
      <c r="B3755" s="10">
        <v>202005</v>
      </c>
      <c r="C3755" s="10">
        <v>72</v>
      </c>
      <c r="D3755" s="10" t="s">
        <v>142</v>
      </c>
      <c r="E3755" s="11">
        <v>4562342690036</v>
      </c>
      <c r="F3755" s="10">
        <v>0</v>
      </c>
      <c r="G3755" s="10">
        <v>0</v>
      </c>
      <c r="H3755" s="10" t="s">
        <v>20</v>
      </c>
      <c r="I3755" s="10" t="s">
        <v>19</v>
      </c>
      <c r="J3755" s="10" t="s">
        <v>329</v>
      </c>
      <c r="K3755" s="10">
        <v>13</v>
      </c>
      <c r="L3755" s="10">
        <v>0</v>
      </c>
      <c r="M3755" s="10">
        <v>0</v>
      </c>
      <c r="N3755" s="10">
        <v>0</v>
      </c>
    </row>
    <row r="3756" spans="1:14" x14ac:dyDescent="0.15">
      <c r="A3756" t="str">
        <f t="shared" si="61"/>
        <v>202005_72_4562342690050</v>
      </c>
      <c r="B3756" s="10">
        <v>202005</v>
      </c>
      <c r="C3756" s="10">
        <v>72</v>
      </c>
      <c r="D3756" s="10" t="s">
        <v>142</v>
      </c>
      <c r="E3756" s="11">
        <v>4562342690050</v>
      </c>
      <c r="F3756" s="10">
        <v>0</v>
      </c>
      <c r="G3756" s="10">
        <v>0</v>
      </c>
      <c r="H3756" s="10" t="s">
        <v>22</v>
      </c>
      <c r="I3756" s="10" t="s">
        <v>19</v>
      </c>
      <c r="J3756" s="10" t="s">
        <v>329</v>
      </c>
      <c r="K3756" s="10">
        <v>18</v>
      </c>
      <c r="L3756" s="10">
        <v>0</v>
      </c>
      <c r="M3756" s="10">
        <v>0</v>
      </c>
      <c r="N3756" s="10">
        <v>0</v>
      </c>
    </row>
    <row r="3757" spans="1:14" x14ac:dyDescent="0.15">
      <c r="A3757" t="str">
        <f t="shared" si="61"/>
        <v>202005_72_4562342690043</v>
      </c>
      <c r="B3757" s="10">
        <v>202005</v>
      </c>
      <c r="C3757" s="10">
        <v>72</v>
      </c>
      <c r="D3757" s="10" t="s">
        <v>142</v>
      </c>
      <c r="E3757" s="11">
        <v>4562342690043</v>
      </c>
      <c r="F3757" s="10">
        <v>0</v>
      </c>
      <c r="G3757" s="10">
        <v>0</v>
      </c>
      <c r="H3757" s="10" t="s">
        <v>21</v>
      </c>
      <c r="I3757" s="10" t="s">
        <v>19</v>
      </c>
      <c r="J3757" s="10" t="s">
        <v>329</v>
      </c>
      <c r="K3757" s="10">
        <v>30</v>
      </c>
      <c r="L3757" s="10">
        <v>0</v>
      </c>
      <c r="M3757" s="10">
        <v>0</v>
      </c>
      <c r="N3757" s="10">
        <v>0</v>
      </c>
    </row>
    <row r="3758" spans="1:14" x14ac:dyDescent="0.15">
      <c r="A3758" t="str">
        <f t="shared" si="61"/>
        <v>202005_72_4562342690067</v>
      </c>
      <c r="B3758" s="10">
        <v>202005</v>
      </c>
      <c r="C3758" s="10">
        <v>72</v>
      </c>
      <c r="D3758" s="10" t="s">
        <v>142</v>
      </c>
      <c r="E3758" s="11">
        <v>4562342690067</v>
      </c>
      <c r="F3758" s="10">
        <v>0</v>
      </c>
      <c r="G3758" s="10">
        <v>0</v>
      </c>
      <c r="H3758" s="10" t="s">
        <v>23</v>
      </c>
      <c r="I3758" s="10" t="s">
        <v>19</v>
      </c>
      <c r="J3758" s="10" t="s">
        <v>329</v>
      </c>
      <c r="K3758" s="10">
        <v>40</v>
      </c>
      <c r="L3758" s="10">
        <v>0</v>
      </c>
      <c r="M3758" s="10">
        <v>0</v>
      </c>
      <c r="N3758" s="10">
        <v>0</v>
      </c>
    </row>
    <row r="3759" spans="1:14" x14ac:dyDescent="0.15">
      <c r="A3759" t="str">
        <f t="shared" si="61"/>
        <v>202005_72_4562342690074</v>
      </c>
      <c r="B3759" s="10">
        <v>202005</v>
      </c>
      <c r="C3759" s="10">
        <v>72</v>
      </c>
      <c r="D3759" s="10" t="s">
        <v>142</v>
      </c>
      <c r="E3759" s="11">
        <v>4562342690074</v>
      </c>
      <c r="F3759" s="10">
        <v>0</v>
      </c>
      <c r="G3759" s="10">
        <v>0</v>
      </c>
      <c r="H3759" s="10" t="s">
        <v>24</v>
      </c>
      <c r="I3759" s="10" t="s">
        <v>19</v>
      </c>
      <c r="J3759" s="10" t="s">
        <v>329</v>
      </c>
      <c r="K3759" s="10">
        <v>33</v>
      </c>
      <c r="L3759" s="10">
        <v>3</v>
      </c>
      <c r="M3759" s="10">
        <v>0</v>
      </c>
      <c r="N3759" s="10">
        <v>0</v>
      </c>
    </row>
    <row r="3760" spans="1:14" x14ac:dyDescent="0.15">
      <c r="A3760" t="str">
        <f t="shared" si="61"/>
        <v>202005_72_4562342690081</v>
      </c>
      <c r="B3760" s="10">
        <v>202005</v>
      </c>
      <c r="C3760" s="10">
        <v>72</v>
      </c>
      <c r="D3760" s="10" t="s">
        <v>142</v>
      </c>
      <c r="E3760" s="11">
        <v>4562342690081</v>
      </c>
      <c r="F3760" s="10">
        <v>0</v>
      </c>
      <c r="G3760" s="10">
        <v>0</v>
      </c>
      <c r="H3760" s="10" t="s">
        <v>25</v>
      </c>
      <c r="I3760" s="10" t="s">
        <v>19</v>
      </c>
      <c r="J3760" s="10" t="s">
        <v>329</v>
      </c>
      <c r="K3760" s="10">
        <v>12</v>
      </c>
      <c r="L3760" s="10">
        <v>0</v>
      </c>
      <c r="M3760" s="10">
        <v>0</v>
      </c>
      <c r="N3760" s="10">
        <v>0</v>
      </c>
    </row>
    <row r="3761" spans="1:14" x14ac:dyDescent="0.15">
      <c r="A3761" t="str">
        <f t="shared" si="61"/>
        <v>202005_456_4562342690029</v>
      </c>
      <c r="B3761" s="10">
        <v>202005</v>
      </c>
      <c r="C3761" s="10">
        <v>456</v>
      </c>
      <c r="D3761" s="10" t="s">
        <v>177</v>
      </c>
      <c r="E3761" s="11">
        <v>4562342690029</v>
      </c>
      <c r="F3761" s="10">
        <v>0</v>
      </c>
      <c r="G3761" s="10">
        <v>0</v>
      </c>
      <c r="H3761" s="10" t="s">
        <v>18</v>
      </c>
      <c r="I3761" s="10" t="s">
        <v>19</v>
      </c>
      <c r="J3761" s="10" t="s">
        <v>329</v>
      </c>
      <c r="K3761" s="10">
        <v>17</v>
      </c>
      <c r="L3761" s="10">
        <v>1</v>
      </c>
      <c r="M3761" s="10">
        <v>0</v>
      </c>
      <c r="N3761" s="10">
        <v>0</v>
      </c>
    </row>
    <row r="3762" spans="1:14" x14ac:dyDescent="0.15">
      <c r="A3762" t="str">
        <f t="shared" si="61"/>
        <v>202005_456_4562342690036</v>
      </c>
      <c r="B3762" s="10">
        <v>202005</v>
      </c>
      <c r="C3762" s="10">
        <v>456</v>
      </c>
      <c r="D3762" s="10" t="s">
        <v>177</v>
      </c>
      <c r="E3762" s="11">
        <v>4562342690036</v>
      </c>
      <c r="F3762" s="10">
        <v>0</v>
      </c>
      <c r="G3762" s="10">
        <v>0</v>
      </c>
      <c r="H3762" s="10" t="s">
        <v>20</v>
      </c>
      <c r="I3762" s="10" t="s">
        <v>19</v>
      </c>
      <c r="J3762" s="10" t="s">
        <v>329</v>
      </c>
      <c r="K3762" s="10">
        <v>7</v>
      </c>
      <c r="L3762" s="10">
        <v>0</v>
      </c>
      <c r="M3762" s="10">
        <v>0</v>
      </c>
      <c r="N3762" s="10">
        <v>0</v>
      </c>
    </row>
    <row r="3763" spans="1:14" x14ac:dyDescent="0.15">
      <c r="A3763" t="str">
        <f t="shared" si="61"/>
        <v>202005_456_4562342690050</v>
      </c>
      <c r="B3763" s="10">
        <v>202005</v>
      </c>
      <c r="C3763" s="10">
        <v>456</v>
      </c>
      <c r="D3763" s="10" t="s">
        <v>177</v>
      </c>
      <c r="E3763" s="11">
        <v>4562342690050</v>
      </c>
      <c r="F3763" s="10">
        <v>0</v>
      </c>
      <c r="G3763" s="10">
        <v>0</v>
      </c>
      <c r="H3763" s="10" t="s">
        <v>22</v>
      </c>
      <c r="I3763" s="10" t="s">
        <v>19</v>
      </c>
      <c r="J3763" s="10" t="s">
        <v>329</v>
      </c>
      <c r="K3763" s="10">
        <v>0</v>
      </c>
      <c r="L3763" s="10">
        <v>0</v>
      </c>
      <c r="M3763" s="10">
        <v>0</v>
      </c>
      <c r="N3763" s="10">
        <v>0</v>
      </c>
    </row>
    <row r="3764" spans="1:14" x14ac:dyDescent="0.15">
      <c r="A3764" t="str">
        <f t="shared" si="61"/>
        <v>202005_456_4562342690043</v>
      </c>
      <c r="B3764" s="10">
        <v>202005</v>
      </c>
      <c r="C3764" s="10">
        <v>456</v>
      </c>
      <c r="D3764" s="10" t="s">
        <v>177</v>
      </c>
      <c r="E3764" s="11">
        <v>4562342690043</v>
      </c>
      <c r="F3764" s="10">
        <v>0</v>
      </c>
      <c r="G3764" s="10">
        <v>0</v>
      </c>
      <c r="H3764" s="10" t="s">
        <v>21</v>
      </c>
      <c r="I3764" s="10" t="s">
        <v>19</v>
      </c>
      <c r="J3764" s="10" t="s">
        <v>329</v>
      </c>
      <c r="K3764" s="10">
        <v>22</v>
      </c>
      <c r="L3764" s="10">
        <v>0</v>
      </c>
      <c r="M3764" s="10">
        <v>0</v>
      </c>
      <c r="N3764" s="10">
        <v>0</v>
      </c>
    </row>
    <row r="3765" spans="1:14" x14ac:dyDescent="0.15">
      <c r="A3765" t="str">
        <f t="shared" si="61"/>
        <v>202005_456_4562342690067</v>
      </c>
      <c r="B3765" s="10">
        <v>202005</v>
      </c>
      <c r="C3765" s="10">
        <v>456</v>
      </c>
      <c r="D3765" s="10" t="s">
        <v>177</v>
      </c>
      <c r="E3765" s="11">
        <v>4562342690067</v>
      </c>
      <c r="F3765" s="10">
        <v>0</v>
      </c>
      <c r="G3765" s="10">
        <v>0</v>
      </c>
      <c r="H3765" s="10" t="s">
        <v>23</v>
      </c>
      <c r="I3765" s="10" t="s">
        <v>19</v>
      </c>
      <c r="J3765" s="10" t="s">
        <v>329</v>
      </c>
      <c r="K3765" s="10">
        <v>28</v>
      </c>
      <c r="L3765" s="10">
        <v>0</v>
      </c>
      <c r="M3765" s="10">
        <v>0</v>
      </c>
      <c r="N3765" s="10">
        <v>0</v>
      </c>
    </row>
    <row r="3766" spans="1:14" x14ac:dyDescent="0.15">
      <c r="A3766" t="str">
        <f t="shared" si="61"/>
        <v>202005_456_4562342690074</v>
      </c>
      <c r="B3766" s="10">
        <v>202005</v>
      </c>
      <c r="C3766" s="10">
        <v>456</v>
      </c>
      <c r="D3766" s="10" t="s">
        <v>177</v>
      </c>
      <c r="E3766" s="11">
        <v>4562342690074</v>
      </c>
      <c r="F3766" s="10">
        <v>0</v>
      </c>
      <c r="G3766" s="10">
        <v>0</v>
      </c>
      <c r="H3766" s="10" t="s">
        <v>24</v>
      </c>
      <c r="I3766" s="10" t="s">
        <v>19</v>
      </c>
      <c r="J3766" s="10" t="s">
        <v>329</v>
      </c>
      <c r="K3766" s="10">
        <v>22</v>
      </c>
      <c r="L3766" s="10">
        <v>0</v>
      </c>
      <c r="M3766" s="10">
        <v>0</v>
      </c>
      <c r="N3766" s="10">
        <v>0</v>
      </c>
    </row>
    <row r="3767" spans="1:14" x14ac:dyDescent="0.15">
      <c r="A3767" t="str">
        <f t="shared" si="61"/>
        <v>202005_456_4562342690081</v>
      </c>
      <c r="B3767" s="10">
        <v>202005</v>
      </c>
      <c r="C3767" s="10">
        <v>456</v>
      </c>
      <c r="D3767" s="10" t="s">
        <v>177</v>
      </c>
      <c r="E3767" s="11">
        <v>4562342690081</v>
      </c>
      <c r="F3767" s="10">
        <v>0</v>
      </c>
      <c r="G3767" s="10">
        <v>0</v>
      </c>
      <c r="H3767" s="10" t="s">
        <v>25</v>
      </c>
      <c r="I3767" s="10" t="s">
        <v>19</v>
      </c>
      <c r="J3767" s="10" t="s">
        <v>329</v>
      </c>
      <c r="K3767" s="10">
        <v>7</v>
      </c>
      <c r="L3767" s="10">
        <v>1</v>
      </c>
      <c r="M3767" s="10">
        <v>0</v>
      </c>
      <c r="N3767" s="10">
        <v>0</v>
      </c>
    </row>
    <row r="3768" spans="1:14" x14ac:dyDescent="0.15">
      <c r="A3768" t="str">
        <f t="shared" si="61"/>
        <v>202005_319_4562342690029</v>
      </c>
      <c r="B3768" s="10">
        <v>202005</v>
      </c>
      <c r="C3768" s="10">
        <v>319</v>
      </c>
      <c r="D3768" s="10" t="s">
        <v>161</v>
      </c>
      <c r="E3768" s="11">
        <v>4562342690029</v>
      </c>
      <c r="F3768" s="10">
        <v>0</v>
      </c>
      <c r="G3768" s="10">
        <v>0</v>
      </c>
      <c r="H3768" s="10" t="s">
        <v>18</v>
      </c>
      <c r="I3768" s="10" t="s">
        <v>19</v>
      </c>
      <c r="J3768" s="10" t="s">
        <v>329</v>
      </c>
      <c r="K3768" s="10">
        <v>27</v>
      </c>
      <c r="L3768" s="10">
        <v>0</v>
      </c>
      <c r="M3768" s="10">
        <v>0</v>
      </c>
      <c r="N3768" s="10">
        <v>0</v>
      </c>
    </row>
    <row r="3769" spans="1:14" x14ac:dyDescent="0.15">
      <c r="A3769" t="str">
        <f t="shared" si="61"/>
        <v>202005_319_4562342690036</v>
      </c>
      <c r="B3769" s="10">
        <v>202005</v>
      </c>
      <c r="C3769" s="10">
        <v>319</v>
      </c>
      <c r="D3769" s="10" t="s">
        <v>161</v>
      </c>
      <c r="E3769" s="11">
        <v>4562342690036</v>
      </c>
      <c r="F3769" s="10">
        <v>0</v>
      </c>
      <c r="G3769" s="10">
        <v>0</v>
      </c>
      <c r="H3769" s="10" t="s">
        <v>20</v>
      </c>
      <c r="I3769" s="10" t="s">
        <v>19</v>
      </c>
      <c r="J3769" s="10" t="s">
        <v>329</v>
      </c>
      <c r="K3769" s="10">
        <v>15</v>
      </c>
      <c r="L3769" s="10">
        <v>0</v>
      </c>
      <c r="M3769" s="10">
        <v>0</v>
      </c>
      <c r="N3769" s="10">
        <v>0</v>
      </c>
    </row>
    <row r="3770" spans="1:14" x14ac:dyDescent="0.15">
      <c r="A3770" t="str">
        <f t="shared" si="61"/>
        <v>202005_319_4562342690050</v>
      </c>
      <c r="B3770" s="10">
        <v>202005</v>
      </c>
      <c r="C3770" s="10">
        <v>319</v>
      </c>
      <c r="D3770" s="10" t="s">
        <v>161</v>
      </c>
      <c r="E3770" s="11">
        <v>4562342690050</v>
      </c>
      <c r="F3770" s="10">
        <v>0</v>
      </c>
      <c r="G3770" s="10">
        <v>0</v>
      </c>
      <c r="H3770" s="10" t="s">
        <v>22</v>
      </c>
      <c r="I3770" s="10" t="s">
        <v>19</v>
      </c>
      <c r="J3770" s="10" t="s">
        <v>329</v>
      </c>
      <c r="K3770" s="10">
        <v>4</v>
      </c>
      <c r="L3770" s="10">
        <v>0</v>
      </c>
      <c r="M3770" s="10">
        <v>0</v>
      </c>
      <c r="N3770" s="10">
        <v>0</v>
      </c>
    </row>
    <row r="3771" spans="1:14" x14ac:dyDescent="0.15">
      <c r="A3771" t="str">
        <f t="shared" si="61"/>
        <v>202005_319_4562342690043</v>
      </c>
      <c r="B3771" s="10">
        <v>202005</v>
      </c>
      <c r="C3771" s="10">
        <v>319</v>
      </c>
      <c r="D3771" s="10" t="s">
        <v>161</v>
      </c>
      <c r="E3771" s="11">
        <v>4562342690043</v>
      </c>
      <c r="F3771" s="10">
        <v>0</v>
      </c>
      <c r="G3771" s="10">
        <v>0</v>
      </c>
      <c r="H3771" s="10" t="s">
        <v>21</v>
      </c>
      <c r="I3771" s="10" t="s">
        <v>19</v>
      </c>
      <c r="J3771" s="10" t="s">
        <v>329</v>
      </c>
      <c r="K3771" s="10">
        <v>21</v>
      </c>
      <c r="L3771" s="10">
        <v>2</v>
      </c>
      <c r="M3771" s="10">
        <v>0</v>
      </c>
      <c r="N3771" s="10">
        <v>0</v>
      </c>
    </row>
    <row r="3772" spans="1:14" x14ac:dyDescent="0.15">
      <c r="A3772" t="str">
        <f t="shared" si="61"/>
        <v>202005_319_4562342690067</v>
      </c>
      <c r="B3772" s="10">
        <v>202005</v>
      </c>
      <c r="C3772" s="10">
        <v>319</v>
      </c>
      <c r="D3772" s="10" t="s">
        <v>161</v>
      </c>
      <c r="E3772" s="11">
        <v>4562342690067</v>
      </c>
      <c r="F3772" s="10">
        <v>0</v>
      </c>
      <c r="G3772" s="10">
        <v>0</v>
      </c>
      <c r="H3772" s="10" t="s">
        <v>23</v>
      </c>
      <c r="I3772" s="10" t="s">
        <v>19</v>
      </c>
      <c r="J3772" s="10" t="s">
        <v>329</v>
      </c>
      <c r="K3772" s="10">
        <v>38</v>
      </c>
      <c r="L3772" s="10">
        <v>1</v>
      </c>
      <c r="M3772" s="10">
        <v>0</v>
      </c>
      <c r="N3772" s="10">
        <v>0</v>
      </c>
    </row>
    <row r="3773" spans="1:14" x14ac:dyDescent="0.15">
      <c r="A3773" t="str">
        <f t="shared" si="61"/>
        <v>202005_319_4562342690074</v>
      </c>
      <c r="B3773" s="10">
        <v>202005</v>
      </c>
      <c r="C3773" s="10">
        <v>319</v>
      </c>
      <c r="D3773" s="10" t="s">
        <v>161</v>
      </c>
      <c r="E3773" s="11">
        <v>4562342690074</v>
      </c>
      <c r="F3773" s="10">
        <v>0</v>
      </c>
      <c r="G3773" s="10">
        <v>0</v>
      </c>
      <c r="H3773" s="10" t="s">
        <v>24</v>
      </c>
      <c r="I3773" s="10" t="s">
        <v>19</v>
      </c>
      <c r="J3773" s="10" t="s">
        <v>329</v>
      </c>
      <c r="K3773" s="10">
        <v>15</v>
      </c>
      <c r="L3773" s="10">
        <v>6</v>
      </c>
      <c r="M3773" s="10">
        <v>0</v>
      </c>
      <c r="N3773" s="10">
        <v>0</v>
      </c>
    </row>
    <row r="3774" spans="1:14" x14ac:dyDescent="0.15">
      <c r="A3774" t="str">
        <f t="shared" si="61"/>
        <v>202005_319_4562342690081</v>
      </c>
      <c r="B3774" s="10">
        <v>202005</v>
      </c>
      <c r="C3774" s="10">
        <v>319</v>
      </c>
      <c r="D3774" s="10" t="s">
        <v>161</v>
      </c>
      <c r="E3774" s="11">
        <v>4562342690081</v>
      </c>
      <c r="F3774" s="10">
        <v>0</v>
      </c>
      <c r="G3774" s="10">
        <v>0</v>
      </c>
      <c r="H3774" s="10" t="s">
        <v>25</v>
      </c>
      <c r="I3774" s="10" t="s">
        <v>19</v>
      </c>
      <c r="J3774" s="10" t="s">
        <v>329</v>
      </c>
      <c r="K3774" s="10">
        <v>7</v>
      </c>
      <c r="L3774" s="10">
        <v>1</v>
      </c>
      <c r="M3774" s="10">
        <v>0</v>
      </c>
      <c r="N3774" s="10">
        <v>0</v>
      </c>
    </row>
    <row r="3775" spans="1:14" x14ac:dyDescent="0.15">
      <c r="A3775" t="str">
        <f t="shared" si="61"/>
        <v>202005_94_4562342690029</v>
      </c>
      <c r="B3775" s="10">
        <v>202005</v>
      </c>
      <c r="C3775" s="10">
        <v>94</v>
      </c>
      <c r="D3775" s="10" t="s">
        <v>145</v>
      </c>
      <c r="E3775" s="11">
        <v>4562342690029</v>
      </c>
      <c r="F3775" s="10">
        <v>0</v>
      </c>
      <c r="G3775" s="10">
        <v>0</v>
      </c>
      <c r="H3775" s="10" t="s">
        <v>18</v>
      </c>
      <c r="I3775" s="10" t="s">
        <v>19</v>
      </c>
      <c r="J3775" s="10" t="s">
        <v>329</v>
      </c>
      <c r="K3775" s="10">
        <v>20</v>
      </c>
      <c r="L3775" s="10">
        <v>0</v>
      </c>
      <c r="M3775" s="10">
        <v>0</v>
      </c>
      <c r="N3775" s="10">
        <v>0</v>
      </c>
    </row>
    <row r="3776" spans="1:14" x14ac:dyDescent="0.15">
      <c r="A3776" t="str">
        <f t="shared" si="61"/>
        <v>202005_94_4562342690036</v>
      </c>
      <c r="B3776" s="10">
        <v>202005</v>
      </c>
      <c r="C3776" s="10">
        <v>94</v>
      </c>
      <c r="D3776" s="10" t="s">
        <v>145</v>
      </c>
      <c r="E3776" s="11">
        <v>4562342690036</v>
      </c>
      <c r="F3776" s="10">
        <v>0</v>
      </c>
      <c r="G3776" s="10">
        <v>0</v>
      </c>
      <c r="H3776" s="10" t="s">
        <v>20</v>
      </c>
      <c r="I3776" s="10" t="s">
        <v>19</v>
      </c>
      <c r="J3776" s="10" t="s">
        <v>329</v>
      </c>
      <c r="K3776" s="10">
        <v>5</v>
      </c>
      <c r="L3776" s="10">
        <v>0</v>
      </c>
      <c r="M3776" s="10">
        <v>0</v>
      </c>
      <c r="N3776" s="10">
        <v>0</v>
      </c>
    </row>
    <row r="3777" spans="1:14" x14ac:dyDescent="0.15">
      <c r="A3777" t="str">
        <f t="shared" si="61"/>
        <v>202005_94_4562342690050</v>
      </c>
      <c r="B3777" s="10">
        <v>202005</v>
      </c>
      <c r="C3777" s="10">
        <v>94</v>
      </c>
      <c r="D3777" s="10" t="s">
        <v>145</v>
      </c>
      <c r="E3777" s="11">
        <v>4562342690050</v>
      </c>
      <c r="F3777" s="10">
        <v>0</v>
      </c>
      <c r="G3777" s="10">
        <v>0</v>
      </c>
      <c r="H3777" s="10" t="s">
        <v>22</v>
      </c>
      <c r="I3777" s="10" t="s">
        <v>19</v>
      </c>
      <c r="J3777" s="10" t="s">
        <v>329</v>
      </c>
      <c r="K3777" s="10">
        <v>6</v>
      </c>
      <c r="L3777" s="10">
        <v>1</v>
      </c>
      <c r="M3777" s="10">
        <v>0</v>
      </c>
      <c r="N3777" s="10">
        <v>0</v>
      </c>
    </row>
    <row r="3778" spans="1:14" x14ac:dyDescent="0.15">
      <c r="A3778" t="str">
        <f t="shared" si="61"/>
        <v>202005_94_4562342690043</v>
      </c>
      <c r="B3778" s="10">
        <v>202005</v>
      </c>
      <c r="C3778" s="10">
        <v>94</v>
      </c>
      <c r="D3778" s="10" t="s">
        <v>145</v>
      </c>
      <c r="E3778" s="11">
        <v>4562342690043</v>
      </c>
      <c r="F3778" s="10">
        <v>0</v>
      </c>
      <c r="G3778" s="10">
        <v>0</v>
      </c>
      <c r="H3778" s="10" t="s">
        <v>21</v>
      </c>
      <c r="I3778" s="10" t="s">
        <v>19</v>
      </c>
      <c r="J3778" s="10" t="s">
        <v>329</v>
      </c>
      <c r="K3778" s="10">
        <v>14</v>
      </c>
      <c r="L3778" s="10">
        <v>0</v>
      </c>
      <c r="M3778" s="10">
        <v>0</v>
      </c>
      <c r="N3778" s="10">
        <v>0</v>
      </c>
    </row>
    <row r="3779" spans="1:14" x14ac:dyDescent="0.15">
      <c r="A3779" t="str">
        <f t="shared" si="61"/>
        <v>202005_94_4562342690067</v>
      </c>
      <c r="B3779" s="10">
        <v>202005</v>
      </c>
      <c r="C3779" s="10">
        <v>94</v>
      </c>
      <c r="D3779" s="10" t="s">
        <v>145</v>
      </c>
      <c r="E3779" s="11">
        <v>4562342690067</v>
      </c>
      <c r="F3779" s="10">
        <v>0</v>
      </c>
      <c r="G3779" s="10">
        <v>0</v>
      </c>
      <c r="H3779" s="10" t="s">
        <v>23</v>
      </c>
      <c r="I3779" s="10" t="s">
        <v>19</v>
      </c>
      <c r="J3779" s="10" t="s">
        <v>329</v>
      </c>
      <c r="K3779" s="10">
        <v>28</v>
      </c>
      <c r="L3779" s="10">
        <v>1</v>
      </c>
      <c r="M3779" s="10">
        <v>0</v>
      </c>
      <c r="N3779" s="10">
        <v>0</v>
      </c>
    </row>
    <row r="3780" spans="1:14" x14ac:dyDescent="0.15">
      <c r="A3780" t="str">
        <f t="shared" si="61"/>
        <v>202005_94_4562342690074</v>
      </c>
      <c r="B3780" s="10">
        <v>202005</v>
      </c>
      <c r="C3780" s="10">
        <v>94</v>
      </c>
      <c r="D3780" s="10" t="s">
        <v>145</v>
      </c>
      <c r="E3780" s="11">
        <v>4562342690074</v>
      </c>
      <c r="F3780" s="10">
        <v>0</v>
      </c>
      <c r="G3780" s="10">
        <v>0</v>
      </c>
      <c r="H3780" s="10" t="s">
        <v>24</v>
      </c>
      <c r="I3780" s="10" t="s">
        <v>19</v>
      </c>
      <c r="J3780" s="10" t="s">
        <v>329</v>
      </c>
      <c r="K3780" s="10">
        <v>10</v>
      </c>
      <c r="L3780" s="10">
        <v>0</v>
      </c>
      <c r="M3780" s="10">
        <v>0</v>
      </c>
      <c r="N3780" s="10">
        <v>0</v>
      </c>
    </row>
    <row r="3781" spans="1:14" x14ac:dyDescent="0.15">
      <c r="A3781" t="str">
        <f t="shared" si="61"/>
        <v>202005_94_4562342690081</v>
      </c>
      <c r="B3781" s="10">
        <v>202005</v>
      </c>
      <c r="C3781" s="10">
        <v>94</v>
      </c>
      <c r="D3781" s="10" t="s">
        <v>145</v>
      </c>
      <c r="E3781" s="11">
        <v>4562342690081</v>
      </c>
      <c r="F3781" s="10">
        <v>0</v>
      </c>
      <c r="G3781" s="10">
        <v>0</v>
      </c>
      <c r="H3781" s="10" t="s">
        <v>25</v>
      </c>
      <c r="I3781" s="10" t="s">
        <v>19</v>
      </c>
      <c r="J3781" s="10" t="s">
        <v>329</v>
      </c>
      <c r="K3781" s="10">
        <v>8</v>
      </c>
      <c r="L3781" s="10">
        <v>0</v>
      </c>
      <c r="M3781" s="10">
        <v>0</v>
      </c>
      <c r="N3781" s="10">
        <v>0</v>
      </c>
    </row>
    <row r="3782" spans="1:14" x14ac:dyDescent="0.15">
      <c r="A3782" t="str">
        <f t="shared" si="61"/>
        <v>202005_250_4562342690029</v>
      </c>
      <c r="B3782" s="10">
        <v>202005</v>
      </c>
      <c r="C3782" s="10">
        <v>250</v>
      </c>
      <c r="D3782" s="10" t="s">
        <v>157</v>
      </c>
      <c r="E3782" s="11">
        <v>4562342690029</v>
      </c>
      <c r="F3782" s="10">
        <v>0</v>
      </c>
      <c r="G3782" s="10">
        <v>0</v>
      </c>
      <c r="H3782" s="10" t="s">
        <v>18</v>
      </c>
      <c r="I3782" s="10" t="s">
        <v>19</v>
      </c>
      <c r="J3782" s="10" t="s">
        <v>329</v>
      </c>
      <c r="K3782" s="10">
        <v>17</v>
      </c>
      <c r="L3782" s="10">
        <v>0</v>
      </c>
      <c r="M3782" s="10">
        <v>0</v>
      </c>
      <c r="N3782" s="10">
        <v>0</v>
      </c>
    </row>
    <row r="3783" spans="1:14" x14ac:dyDescent="0.15">
      <c r="A3783" t="str">
        <f t="shared" si="61"/>
        <v>202005_250_4562342690036</v>
      </c>
      <c r="B3783" s="10">
        <v>202005</v>
      </c>
      <c r="C3783" s="10">
        <v>250</v>
      </c>
      <c r="D3783" s="10" t="s">
        <v>157</v>
      </c>
      <c r="E3783" s="11">
        <v>4562342690036</v>
      </c>
      <c r="F3783" s="10">
        <v>0</v>
      </c>
      <c r="G3783" s="10">
        <v>0</v>
      </c>
      <c r="H3783" s="10" t="s">
        <v>20</v>
      </c>
      <c r="I3783" s="10" t="s">
        <v>19</v>
      </c>
      <c r="J3783" s="10" t="s">
        <v>329</v>
      </c>
      <c r="K3783" s="10">
        <v>7</v>
      </c>
      <c r="L3783" s="10">
        <v>0</v>
      </c>
      <c r="M3783" s="10">
        <v>0</v>
      </c>
      <c r="N3783" s="10">
        <v>0</v>
      </c>
    </row>
    <row r="3784" spans="1:14" x14ac:dyDescent="0.15">
      <c r="A3784" t="str">
        <f t="shared" si="61"/>
        <v>202005_250_4562342690050</v>
      </c>
      <c r="B3784" s="10">
        <v>202005</v>
      </c>
      <c r="C3784" s="10">
        <v>250</v>
      </c>
      <c r="D3784" s="10" t="s">
        <v>157</v>
      </c>
      <c r="E3784" s="11">
        <v>4562342690050</v>
      </c>
      <c r="F3784" s="10">
        <v>0</v>
      </c>
      <c r="G3784" s="10">
        <v>0</v>
      </c>
      <c r="H3784" s="10" t="s">
        <v>22</v>
      </c>
      <c r="I3784" s="10" t="s">
        <v>19</v>
      </c>
      <c r="J3784" s="10" t="s">
        <v>329</v>
      </c>
      <c r="K3784" s="10">
        <v>5</v>
      </c>
      <c r="L3784" s="10">
        <v>0</v>
      </c>
      <c r="M3784" s="10">
        <v>0</v>
      </c>
      <c r="N3784" s="10">
        <v>0</v>
      </c>
    </row>
    <row r="3785" spans="1:14" x14ac:dyDescent="0.15">
      <c r="A3785" t="str">
        <f t="shared" si="61"/>
        <v>202005_250_4562342690043</v>
      </c>
      <c r="B3785" s="10">
        <v>202005</v>
      </c>
      <c r="C3785" s="10">
        <v>250</v>
      </c>
      <c r="D3785" s="10" t="s">
        <v>157</v>
      </c>
      <c r="E3785" s="11">
        <v>4562342690043</v>
      </c>
      <c r="F3785" s="10">
        <v>0</v>
      </c>
      <c r="G3785" s="10">
        <v>0</v>
      </c>
      <c r="H3785" s="10" t="s">
        <v>21</v>
      </c>
      <c r="I3785" s="10" t="s">
        <v>19</v>
      </c>
      <c r="J3785" s="10" t="s">
        <v>329</v>
      </c>
      <c r="K3785" s="10">
        <v>9</v>
      </c>
      <c r="L3785" s="10">
        <v>1</v>
      </c>
      <c r="M3785" s="10">
        <v>0</v>
      </c>
      <c r="N3785" s="10">
        <v>0</v>
      </c>
    </row>
    <row r="3786" spans="1:14" x14ac:dyDescent="0.15">
      <c r="A3786" t="str">
        <f t="shared" si="61"/>
        <v>202005_250_4562342690067</v>
      </c>
      <c r="B3786" s="10">
        <v>202005</v>
      </c>
      <c r="C3786" s="10">
        <v>250</v>
      </c>
      <c r="D3786" s="10" t="s">
        <v>157</v>
      </c>
      <c r="E3786" s="11">
        <v>4562342690067</v>
      </c>
      <c r="F3786" s="10">
        <v>0</v>
      </c>
      <c r="G3786" s="10">
        <v>0</v>
      </c>
      <c r="H3786" s="10" t="s">
        <v>23</v>
      </c>
      <c r="I3786" s="10" t="s">
        <v>19</v>
      </c>
      <c r="J3786" s="10" t="s">
        <v>329</v>
      </c>
      <c r="K3786" s="10">
        <v>23</v>
      </c>
      <c r="L3786" s="10">
        <v>0</v>
      </c>
      <c r="M3786" s="10">
        <v>0</v>
      </c>
      <c r="N3786" s="10">
        <v>0</v>
      </c>
    </row>
    <row r="3787" spans="1:14" x14ac:dyDescent="0.15">
      <c r="A3787" t="str">
        <f t="shared" si="61"/>
        <v>202005_250_4562342690074</v>
      </c>
      <c r="B3787" s="10">
        <v>202005</v>
      </c>
      <c r="C3787" s="10">
        <v>250</v>
      </c>
      <c r="D3787" s="10" t="s">
        <v>157</v>
      </c>
      <c r="E3787" s="11">
        <v>4562342690074</v>
      </c>
      <c r="F3787" s="10">
        <v>0</v>
      </c>
      <c r="G3787" s="10">
        <v>0</v>
      </c>
      <c r="H3787" s="10" t="s">
        <v>24</v>
      </c>
      <c r="I3787" s="10" t="s">
        <v>19</v>
      </c>
      <c r="J3787" s="10" t="s">
        <v>329</v>
      </c>
      <c r="K3787" s="10">
        <v>25</v>
      </c>
      <c r="L3787" s="10">
        <v>0</v>
      </c>
      <c r="M3787" s="10">
        <v>0</v>
      </c>
      <c r="N3787" s="10">
        <v>0</v>
      </c>
    </row>
    <row r="3788" spans="1:14" x14ac:dyDescent="0.15">
      <c r="A3788" t="str">
        <f t="shared" si="61"/>
        <v>202005_250_4562342690081</v>
      </c>
      <c r="B3788" s="10">
        <v>202005</v>
      </c>
      <c r="C3788" s="10">
        <v>250</v>
      </c>
      <c r="D3788" s="10" t="s">
        <v>157</v>
      </c>
      <c r="E3788" s="11">
        <v>4562342690081</v>
      </c>
      <c r="F3788" s="10">
        <v>0</v>
      </c>
      <c r="G3788" s="10">
        <v>0</v>
      </c>
      <c r="H3788" s="10" t="s">
        <v>25</v>
      </c>
      <c r="I3788" s="10" t="s">
        <v>19</v>
      </c>
      <c r="J3788" s="10" t="s">
        <v>329</v>
      </c>
      <c r="K3788" s="10">
        <v>10</v>
      </c>
      <c r="L3788" s="10">
        <v>0</v>
      </c>
      <c r="M3788" s="10">
        <v>0</v>
      </c>
      <c r="N3788" s="10">
        <v>0</v>
      </c>
    </row>
    <row r="3789" spans="1:14" x14ac:dyDescent="0.15">
      <c r="A3789" t="str">
        <f t="shared" si="61"/>
        <v>202005_340_4562342690029</v>
      </c>
      <c r="B3789" s="10">
        <v>202005</v>
      </c>
      <c r="C3789" s="10">
        <v>340</v>
      </c>
      <c r="D3789" s="10" t="s">
        <v>164</v>
      </c>
      <c r="E3789" s="11">
        <v>4562342690029</v>
      </c>
      <c r="F3789" s="10">
        <v>0</v>
      </c>
      <c r="G3789" s="10">
        <v>0</v>
      </c>
      <c r="H3789" s="10" t="s">
        <v>18</v>
      </c>
      <c r="I3789" s="10" t="s">
        <v>19</v>
      </c>
      <c r="J3789" s="10" t="s">
        <v>329</v>
      </c>
      <c r="K3789" s="10">
        <v>16</v>
      </c>
      <c r="L3789" s="10">
        <v>2</v>
      </c>
      <c r="M3789" s="10">
        <v>0</v>
      </c>
      <c r="N3789" s="10">
        <v>0</v>
      </c>
    </row>
    <row r="3790" spans="1:14" x14ac:dyDescent="0.15">
      <c r="A3790" t="str">
        <f t="shared" si="61"/>
        <v>202005_340_4562342690036</v>
      </c>
      <c r="B3790" s="10">
        <v>202005</v>
      </c>
      <c r="C3790" s="10">
        <v>340</v>
      </c>
      <c r="D3790" s="10" t="s">
        <v>164</v>
      </c>
      <c r="E3790" s="11">
        <v>4562342690036</v>
      </c>
      <c r="F3790" s="10">
        <v>0</v>
      </c>
      <c r="G3790" s="10">
        <v>0</v>
      </c>
      <c r="H3790" s="10" t="s">
        <v>20</v>
      </c>
      <c r="I3790" s="10" t="s">
        <v>19</v>
      </c>
      <c r="J3790" s="10" t="s">
        <v>329</v>
      </c>
      <c r="K3790" s="10">
        <v>10</v>
      </c>
      <c r="L3790" s="10">
        <v>0</v>
      </c>
      <c r="M3790" s="10">
        <v>0</v>
      </c>
      <c r="N3790" s="10">
        <v>0</v>
      </c>
    </row>
    <row r="3791" spans="1:14" x14ac:dyDescent="0.15">
      <c r="A3791" t="str">
        <f t="shared" si="61"/>
        <v>202005_340_4562342690050</v>
      </c>
      <c r="B3791" s="10">
        <v>202005</v>
      </c>
      <c r="C3791" s="10">
        <v>340</v>
      </c>
      <c r="D3791" s="10" t="s">
        <v>164</v>
      </c>
      <c r="E3791" s="11">
        <v>4562342690050</v>
      </c>
      <c r="F3791" s="10">
        <v>0</v>
      </c>
      <c r="G3791" s="10">
        <v>0</v>
      </c>
      <c r="H3791" s="10" t="s">
        <v>22</v>
      </c>
      <c r="I3791" s="10" t="s">
        <v>19</v>
      </c>
      <c r="J3791" s="10" t="s">
        <v>329</v>
      </c>
      <c r="K3791" s="10">
        <v>7</v>
      </c>
      <c r="L3791" s="10">
        <v>0</v>
      </c>
      <c r="M3791" s="10">
        <v>0</v>
      </c>
      <c r="N3791" s="10">
        <v>0</v>
      </c>
    </row>
    <row r="3792" spans="1:14" x14ac:dyDescent="0.15">
      <c r="A3792" t="str">
        <f t="shared" si="61"/>
        <v>202005_340_4562342690043</v>
      </c>
      <c r="B3792" s="10">
        <v>202005</v>
      </c>
      <c r="C3792" s="10">
        <v>340</v>
      </c>
      <c r="D3792" s="10" t="s">
        <v>164</v>
      </c>
      <c r="E3792" s="11">
        <v>4562342690043</v>
      </c>
      <c r="F3792" s="10">
        <v>0</v>
      </c>
      <c r="G3792" s="10">
        <v>0</v>
      </c>
      <c r="H3792" s="10" t="s">
        <v>21</v>
      </c>
      <c r="I3792" s="10" t="s">
        <v>19</v>
      </c>
      <c r="J3792" s="10" t="s">
        <v>329</v>
      </c>
      <c r="K3792" s="10">
        <v>15</v>
      </c>
      <c r="L3792" s="10">
        <v>1</v>
      </c>
      <c r="M3792" s="10">
        <v>0</v>
      </c>
      <c r="N3792" s="10">
        <v>0</v>
      </c>
    </row>
    <row r="3793" spans="1:14" x14ac:dyDescent="0.15">
      <c r="A3793" t="str">
        <f t="shared" si="61"/>
        <v>202005_340_4562342690067</v>
      </c>
      <c r="B3793" s="10">
        <v>202005</v>
      </c>
      <c r="C3793" s="10">
        <v>340</v>
      </c>
      <c r="D3793" s="10" t="s">
        <v>164</v>
      </c>
      <c r="E3793" s="11">
        <v>4562342690067</v>
      </c>
      <c r="F3793" s="10">
        <v>0</v>
      </c>
      <c r="G3793" s="10">
        <v>0</v>
      </c>
      <c r="H3793" s="10" t="s">
        <v>23</v>
      </c>
      <c r="I3793" s="10" t="s">
        <v>19</v>
      </c>
      <c r="J3793" s="10" t="s">
        <v>329</v>
      </c>
      <c r="K3793" s="10">
        <v>19</v>
      </c>
      <c r="L3793" s="10">
        <v>0</v>
      </c>
      <c r="M3793" s="10">
        <v>0</v>
      </c>
      <c r="N3793" s="10">
        <v>0</v>
      </c>
    </row>
    <row r="3794" spans="1:14" x14ac:dyDescent="0.15">
      <c r="A3794" t="str">
        <f t="shared" si="61"/>
        <v>202005_340_4562342690074</v>
      </c>
      <c r="B3794" s="10">
        <v>202005</v>
      </c>
      <c r="C3794" s="10">
        <v>340</v>
      </c>
      <c r="D3794" s="10" t="s">
        <v>164</v>
      </c>
      <c r="E3794" s="11">
        <v>4562342690074</v>
      </c>
      <c r="F3794" s="10">
        <v>0</v>
      </c>
      <c r="G3794" s="10">
        <v>0</v>
      </c>
      <c r="H3794" s="10" t="s">
        <v>24</v>
      </c>
      <c r="I3794" s="10" t="s">
        <v>19</v>
      </c>
      <c r="J3794" s="10" t="s">
        <v>329</v>
      </c>
      <c r="K3794" s="10">
        <v>11</v>
      </c>
      <c r="L3794" s="10">
        <v>0</v>
      </c>
      <c r="M3794" s="10">
        <v>0</v>
      </c>
      <c r="N3794" s="10">
        <v>0</v>
      </c>
    </row>
    <row r="3795" spans="1:14" x14ac:dyDescent="0.15">
      <c r="A3795" t="str">
        <f t="shared" si="61"/>
        <v>202005_340_4562342690081</v>
      </c>
      <c r="B3795" s="10">
        <v>202005</v>
      </c>
      <c r="C3795" s="10">
        <v>340</v>
      </c>
      <c r="D3795" s="10" t="s">
        <v>164</v>
      </c>
      <c r="E3795" s="11">
        <v>4562342690081</v>
      </c>
      <c r="F3795" s="10">
        <v>0</v>
      </c>
      <c r="G3795" s="10">
        <v>0</v>
      </c>
      <c r="H3795" s="10" t="s">
        <v>25</v>
      </c>
      <c r="I3795" s="10" t="s">
        <v>19</v>
      </c>
      <c r="J3795" s="10" t="s">
        <v>329</v>
      </c>
      <c r="K3795" s="10">
        <v>7</v>
      </c>
      <c r="L3795" s="10">
        <v>1</v>
      </c>
      <c r="M3795" s="10">
        <v>0</v>
      </c>
      <c r="N3795" s="10">
        <v>0</v>
      </c>
    </row>
    <row r="3796" spans="1:14" x14ac:dyDescent="0.15">
      <c r="A3796" t="str">
        <f t="shared" si="61"/>
        <v>202005_231_4562342690029</v>
      </c>
      <c r="B3796" s="10">
        <v>202005</v>
      </c>
      <c r="C3796" s="10">
        <v>231</v>
      </c>
      <c r="D3796" s="10" t="s">
        <v>155</v>
      </c>
      <c r="E3796" s="11">
        <v>4562342690029</v>
      </c>
      <c r="F3796" s="10">
        <v>0</v>
      </c>
      <c r="G3796" s="10">
        <v>0</v>
      </c>
      <c r="H3796" s="10" t="s">
        <v>18</v>
      </c>
      <c r="I3796" s="10" t="s">
        <v>19</v>
      </c>
      <c r="J3796" s="10" t="s">
        <v>329</v>
      </c>
      <c r="K3796" s="10">
        <v>28</v>
      </c>
      <c r="L3796" s="10">
        <v>0</v>
      </c>
      <c r="M3796" s="10">
        <v>0</v>
      </c>
      <c r="N3796" s="10">
        <v>0</v>
      </c>
    </row>
    <row r="3797" spans="1:14" x14ac:dyDescent="0.15">
      <c r="A3797" t="str">
        <f t="shared" si="61"/>
        <v>202005_231_4562342690036</v>
      </c>
      <c r="B3797" s="10">
        <v>202005</v>
      </c>
      <c r="C3797" s="10">
        <v>231</v>
      </c>
      <c r="D3797" s="10" t="s">
        <v>155</v>
      </c>
      <c r="E3797" s="11">
        <v>4562342690036</v>
      </c>
      <c r="F3797" s="10">
        <v>0</v>
      </c>
      <c r="G3797" s="10">
        <v>0</v>
      </c>
      <c r="H3797" s="10" t="s">
        <v>20</v>
      </c>
      <c r="I3797" s="10" t="s">
        <v>19</v>
      </c>
      <c r="J3797" s="10" t="s">
        <v>329</v>
      </c>
      <c r="K3797" s="10">
        <v>9</v>
      </c>
      <c r="L3797" s="10">
        <v>0</v>
      </c>
      <c r="M3797" s="10">
        <v>0</v>
      </c>
      <c r="N3797" s="10">
        <v>0</v>
      </c>
    </row>
    <row r="3798" spans="1:14" x14ac:dyDescent="0.15">
      <c r="A3798" t="str">
        <f t="shared" si="61"/>
        <v>202005_231_4562342690050</v>
      </c>
      <c r="B3798" s="10">
        <v>202005</v>
      </c>
      <c r="C3798" s="10">
        <v>231</v>
      </c>
      <c r="D3798" s="10" t="s">
        <v>155</v>
      </c>
      <c r="E3798" s="11">
        <v>4562342690050</v>
      </c>
      <c r="F3798" s="10">
        <v>0</v>
      </c>
      <c r="G3798" s="10">
        <v>0</v>
      </c>
      <c r="H3798" s="10" t="s">
        <v>22</v>
      </c>
      <c r="I3798" s="10" t="s">
        <v>19</v>
      </c>
      <c r="J3798" s="10" t="s">
        <v>329</v>
      </c>
      <c r="K3798" s="10">
        <v>7</v>
      </c>
      <c r="L3798" s="10">
        <v>0</v>
      </c>
      <c r="M3798" s="10">
        <v>0</v>
      </c>
      <c r="N3798" s="10">
        <v>0</v>
      </c>
    </row>
    <row r="3799" spans="1:14" x14ac:dyDescent="0.15">
      <c r="A3799" t="str">
        <f t="shared" si="61"/>
        <v>202005_231_4562342690043</v>
      </c>
      <c r="B3799" s="10">
        <v>202005</v>
      </c>
      <c r="C3799" s="10">
        <v>231</v>
      </c>
      <c r="D3799" s="10" t="s">
        <v>155</v>
      </c>
      <c r="E3799" s="11">
        <v>4562342690043</v>
      </c>
      <c r="F3799" s="10">
        <v>0</v>
      </c>
      <c r="G3799" s="10">
        <v>0</v>
      </c>
      <c r="H3799" s="10" t="s">
        <v>21</v>
      </c>
      <c r="I3799" s="10" t="s">
        <v>19</v>
      </c>
      <c r="J3799" s="10" t="s">
        <v>329</v>
      </c>
      <c r="K3799" s="10">
        <v>14</v>
      </c>
      <c r="L3799" s="10">
        <v>1</v>
      </c>
      <c r="M3799" s="10">
        <v>0</v>
      </c>
      <c r="N3799" s="10">
        <v>0</v>
      </c>
    </row>
    <row r="3800" spans="1:14" x14ac:dyDescent="0.15">
      <c r="A3800" t="str">
        <f t="shared" si="61"/>
        <v>202005_231_4562342690067</v>
      </c>
      <c r="B3800" s="10">
        <v>202005</v>
      </c>
      <c r="C3800" s="10">
        <v>231</v>
      </c>
      <c r="D3800" s="10" t="s">
        <v>155</v>
      </c>
      <c r="E3800" s="11">
        <v>4562342690067</v>
      </c>
      <c r="F3800" s="10">
        <v>0</v>
      </c>
      <c r="G3800" s="10">
        <v>0</v>
      </c>
      <c r="H3800" s="10" t="s">
        <v>23</v>
      </c>
      <c r="I3800" s="10" t="s">
        <v>19</v>
      </c>
      <c r="J3800" s="10" t="s">
        <v>329</v>
      </c>
      <c r="K3800" s="10">
        <v>35</v>
      </c>
      <c r="L3800" s="10">
        <v>0</v>
      </c>
      <c r="M3800" s="10">
        <v>0</v>
      </c>
      <c r="N3800" s="10">
        <v>0</v>
      </c>
    </row>
    <row r="3801" spans="1:14" x14ac:dyDescent="0.15">
      <c r="A3801" t="str">
        <f t="shared" ref="A3801:A3851" si="62">B3801&amp;"_"&amp;C3801&amp;"_"&amp;E3801</f>
        <v>202005_231_4562342690074</v>
      </c>
      <c r="B3801" s="10">
        <v>202005</v>
      </c>
      <c r="C3801" s="10">
        <v>231</v>
      </c>
      <c r="D3801" s="10" t="s">
        <v>155</v>
      </c>
      <c r="E3801" s="11">
        <v>4562342690074</v>
      </c>
      <c r="F3801" s="10">
        <v>0</v>
      </c>
      <c r="G3801" s="10">
        <v>0</v>
      </c>
      <c r="H3801" s="10" t="s">
        <v>24</v>
      </c>
      <c r="I3801" s="10" t="s">
        <v>19</v>
      </c>
      <c r="J3801" s="10" t="s">
        <v>329</v>
      </c>
      <c r="K3801" s="10">
        <v>18</v>
      </c>
      <c r="L3801" s="10">
        <v>1</v>
      </c>
      <c r="M3801" s="10">
        <v>0</v>
      </c>
      <c r="N3801" s="10">
        <v>0</v>
      </c>
    </row>
    <row r="3802" spans="1:14" x14ac:dyDescent="0.15">
      <c r="A3802" t="str">
        <f t="shared" si="62"/>
        <v>202005_231_4562342690081</v>
      </c>
      <c r="B3802" s="10">
        <v>202005</v>
      </c>
      <c r="C3802" s="10">
        <v>231</v>
      </c>
      <c r="D3802" s="10" t="s">
        <v>155</v>
      </c>
      <c r="E3802" s="11">
        <v>4562342690081</v>
      </c>
      <c r="F3802" s="10">
        <v>0</v>
      </c>
      <c r="G3802" s="10">
        <v>0</v>
      </c>
      <c r="H3802" s="10" t="s">
        <v>25</v>
      </c>
      <c r="I3802" s="10" t="s">
        <v>19</v>
      </c>
      <c r="J3802" s="10" t="s">
        <v>329</v>
      </c>
      <c r="K3802" s="10">
        <v>7</v>
      </c>
      <c r="L3802" s="10">
        <v>0</v>
      </c>
      <c r="M3802" s="10">
        <v>0</v>
      </c>
      <c r="N3802" s="10">
        <v>0</v>
      </c>
    </row>
    <row r="3803" spans="1:14" x14ac:dyDescent="0.15">
      <c r="A3803" t="str">
        <f t="shared" si="62"/>
        <v>202005_30_4562342690029</v>
      </c>
      <c r="B3803" s="10">
        <v>202005</v>
      </c>
      <c r="C3803" s="10">
        <v>30</v>
      </c>
      <c r="D3803" s="10" t="s">
        <v>137</v>
      </c>
      <c r="E3803" s="11">
        <v>4562342690029</v>
      </c>
      <c r="F3803" s="10">
        <v>0</v>
      </c>
      <c r="G3803" s="10">
        <v>0</v>
      </c>
      <c r="H3803" s="10" t="s">
        <v>18</v>
      </c>
      <c r="I3803" s="10" t="s">
        <v>19</v>
      </c>
      <c r="J3803" s="10" t="s">
        <v>329</v>
      </c>
      <c r="K3803" s="10">
        <v>13</v>
      </c>
      <c r="L3803" s="10">
        <v>0</v>
      </c>
      <c r="M3803" s="10">
        <v>0</v>
      </c>
      <c r="N3803" s="10">
        <v>0</v>
      </c>
    </row>
    <row r="3804" spans="1:14" x14ac:dyDescent="0.15">
      <c r="A3804" t="str">
        <f t="shared" si="62"/>
        <v>202005_30_4562342690036</v>
      </c>
      <c r="B3804" s="10">
        <v>202005</v>
      </c>
      <c r="C3804" s="10">
        <v>30</v>
      </c>
      <c r="D3804" s="10" t="s">
        <v>137</v>
      </c>
      <c r="E3804" s="11">
        <v>4562342690036</v>
      </c>
      <c r="F3804" s="10">
        <v>0</v>
      </c>
      <c r="G3804" s="10">
        <v>0</v>
      </c>
      <c r="H3804" s="10" t="s">
        <v>20</v>
      </c>
      <c r="I3804" s="10" t="s">
        <v>19</v>
      </c>
      <c r="J3804" s="10" t="s">
        <v>329</v>
      </c>
      <c r="K3804" s="10">
        <v>8</v>
      </c>
      <c r="L3804" s="10">
        <v>0</v>
      </c>
      <c r="M3804" s="10">
        <v>0</v>
      </c>
      <c r="N3804" s="10">
        <v>0</v>
      </c>
    </row>
    <row r="3805" spans="1:14" x14ac:dyDescent="0.15">
      <c r="A3805" t="str">
        <f t="shared" si="62"/>
        <v>202005_30_4562342690050</v>
      </c>
      <c r="B3805" s="10">
        <v>202005</v>
      </c>
      <c r="C3805" s="10">
        <v>30</v>
      </c>
      <c r="D3805" s="10" t="s">
        <v>137</v>
      </c>
      <c r="E3805" s="11">
        <v>4562342690050</v>
      </c>
      <c r="F3805" s="10">
        <v>0</v>
      </c>
      <c r="G3805" s="10">
        <v>0</v>
      </c>
      <c r="H3805" s="10" t="s">
        <v>22</v>
      </c>
      <c r="I3805" s="10" t="s">
        <v>19</v>
      </c>
      <c r="J3805" s="10" t="s">
        <v>329</v>
      </c>
      <c r="K3805" s="10">
        <v>6</v>
      </c>
      <c r="L3805" s="10">
        <v>0</v>
      </c>
      <c r="M3805" s="10">
        <v>0</v>
      </c>
      <c r="N3805" s="10">
        <v>0</v>
      </c>
    </row>
    <row r="3806" spans="1:14" x14ac:dyDescent="0.15">
      <c r="A3806" t="str">
        <f t="shared" si="62"/>
        <v>202005_30_4562342690043</v>
      </c>
      <c r="B3806" s="10">
        <v>202005</v>
      </c>
      <c r="C3806" s="10">
        <v>30</v>
      </c>
      <c r="D3806" s="10" t="s">
        <v>137</v>
      </c>
      <c r="E3806" s="11">
        <v>4562342690043</v>
      </c>
      <c r="F3806" s="10">
        <v>0</v>
      </c>
      <c r="G3806" s="10">
        <v>0</v>
      </c>
      <c r="H3806" s="10" t="s">
        <v>21</v>
      </c>
      <c r="I3806" s="10" t="s">
        <v>19</v>
      </c>
      <c r="J3806" s="10" t="s">
        <v>329</v>
      </c>
      <c r="K3806" s="10">
        <v>14</v>
      </c>
      <c r="L3806" s="10">
        <v>0</v>
      </c>
      <c r="M3806" s="10">
        <v>0</v>
      </c>
      <c r="N3806" s="10">
        <v>0</v>
      </c>
    </row>
    <row r="3807" spans="1:14" x14ac:dyDescent="0.15">
      <c r="A3807" t="str">
        <f t="shared" si="62"/>
        <v>202005_30_4562342690067</v>
      </c>
      <c r="B3807" s="10">
        <v>202005</v>
      </c>
      <c r="C3807" s="10">
        <v>30</v>
      </c>
      <c r="D3807" s="10" t="s">
        <v>137</v>
      </c>
      <c r="E3807" s="11">
        <v>4562342690067</v>
      </c>
      <c r="F3807" s="10">
        <v>0</v>
      </c>
      <c r="G3807" s="10">
        <v>0</v>
      </c>
      <c r="H3807" s="10" t="s">
        <v>23</v>
      </c>
      <c r="I3807" s="10" t="s">
        <v>19</v>
      </c>
      <c r="J3807" s="10" t="s">
        <v>329</v>
      </c>
      <c r="K3807" s="10">
        <v>29</v>
      </c>
      <c r="L3807" s="10">
        <v>1</v>
      </c>
      <c r="M3807" s="10">
        <v>0</v>
      </c>
      <c r="N3807" s="10">
        <v>0</v>
      </c>
    </row>
    <row r="3808" spans="1:14" x14ac:dyDescent="0.15">
      <c r="A3808" t="str">
        <f t="shared" si="62"/>
        <v>202005_30_4562342690074</v>
      </c>
      <c r="B3808" s="10">
        <v>202005</v>
      </c>
      <c r="C3808" s="10">
        <v>30</v>
      </c>
      <c r="D3808" s="10" t="s">
        <v>137</v>
      </c>
      <c r="E3808" s="11">
        <v>4562342690074</v>
      </c>
      <c r="F3808" s="10">
        <v>0</v>
      </c>
      <c r="G3808" s="10">
        <v>0</v>
      </c>
      <c r="H3808" s="10" t="s">
        <v>24</v>
      </c>
      <c r="I3808" s="10" t="s">
        <v>19</v>
      </c>
      <c r="J3808" s="10" t="s">
        <v>329</v>
      </c>
      <c r="K3808" s="10">
        <v>21</v>
      </c>
      <c r="L3808" s="10">
        <v>2</v>
      </c>
      <c r="M3808" s="10">
        <v>0</v>
      </c>
      <c r="N3808" s="10">
        <v>0</v>
      </c>
    </row>
    <row r="3809" spans="1:14" x14ac:dyDescent="0.15">
      <c r="A3809" t="str">
        <f t="shared" si="62"/>
        <v>202005_30_4562342690081</v>
      </c>
      <c r="B3809" s="10">
        <v>202005</v>
      </c>
      <c r="C3809" s="10">
        <v>30</v>
      </c>
      <c r="D3809" s="10" t="s">
        <v>137</v>
      </c>
      <c r="E3809" s="11">
        <v>4562342690081</v>
      </c>
      <c r="F3809" s="10">
        <v>0</v>
      </c>
      <c r="G3809" s="10">
        <v>0</v>
      </c>
      <c r="H3809" s="10" t="s">
        <v>25</v>
      </c>
      <c r="I3809" s="10" t="s">
        <v>19</v>
      </c>
      <c r="J3809" s="10" t="s">
        <v>329</v>
      </c>
      <c r="K3809" s="10">
        <v>4</v>
      </c>
      <c r="L3809" s="10">
        <v>0</v>
      </c>
      <c r="M3809" s="10">
        <v>0</v>
      </c>
      <c r="N3809" s="10">
        <v>0</v>
      </c>
    </row>
    <row r="3810" spans="1:14" x14ac:dyDescent="0.15">
      <c r="A3810" t="str">
        <f t="shared" si="62"/>
        <v>202005_38_4562342690029</v>
      </c>
      <c r="B3810" s="10">
        <v>202005</v>
      </c>
      <c r="C3810" s="10">
        <v>38</v>
      </c>
      <c r="D3810" s="10" t="s">
        <v>138</v>
      </c>
      <c r="E3810" s="11">
        <v>4562342690029</v>
      </c>
      <c r="F3810" s="10">
        <v>0</v>
      </c>
      <c r="G3810" s="10">
        <v>0</v>
      </c>
      <c r="H3810" s="10" t="s">
        <v>18</v>
      </c>
      <c r="I3810" s="10" t="s">
        <v>19</v>
      </c>
      <c r="J3810" s="10" t="s">
        <v>329</v>
      </c>
      <c r="K3810" s="10">
        <v>21</v>
      </c>
      <c r="L3810" s="10">
        <v>1</v>
      </c>
      <c r="M3810" s="10">
        <v>0</v>
      </c>
      <c r="N3810" s="10">
        <v>0</v>
      </c>
    </row>
    <row r="3811" spans="1:14" x14ac:dyDescent="0.15">
      <c r="A3811" t="str">
        <f t="shared" si="62"/>
        <v>202005_38_4562342690036</v>
      </c>
      <c r="B3811" s="10">
        <v>202005</v>
      </c>
      <c r="C3811" s="10">
        <v>38</v>
      </c>
      <c r="D3811" s="10" t="s">
        <v>138</v>
      </c>
      <c r="E3811" s="11">
        <v>4562342690036</v>
      </c>
      <c r="F3811" s="10">
        <v>0</v>
      </c>
      <c r="G3811" s="10">
        <v>0</v>
      </c>
      <c r="H3811" s="10" t="s">
        <v>20</v>
      </c>
      <c r="I3811" s="10" t="s">
        <v>19</v>
      </c>
      <c r="J3811" s="10" t="s">
        <v>329</v>
      </c>
      <c r="K3811" s="10">
        <v>7</v>
      </c>
      <c r="L3811" s="10">
        <v>0</v>
      </c>
      <c r="M3811" s="10">
        <v>0</v>
      </c>
      <c r="N3811" s="10">
        <v>0</v>
      </c>
    </row>
    <row r="3812" spans="1:14" x14ac:dyDescent="0.15">
      <c r="A3812" t="str">
        <f t="shared" si="62"/>
        <v>202005_38_4562342690050</v>
      </c>
      <c r="B3812" s="10">
        <v>202005</v>
      </c>
      <c r="C3812" s="10">
        <v>38</v>
      </c>
      <c r="D3812" s="10" t="s">
        <v>138</v>
      </c>
      <c r="E3812" s="11">
        <v>4562342690050</v>
      </c>
      <c r="F3812" s="10">
        <v>0</v>
      </c>
      <c r="G3812" s="10">
        <v>0</v>
      </c>
      <c r="H3812" s="10" t="s">
        <v>22</v>
      </c>
      <c r="I3812" s="10" t="s">
        <v>19</v>
      </c>
      <c r="J3812" s="10" t="s">
        <v>329</v>
      </c>
      <c r="K3812" s="10">
        <v>4</v>
      </c>
      <c r="L3812" s="10">
        <v>1</v>
      </c>
      <c r="M3812" s="10">
        <v>0</v>
      </c>
      <c r="N3812" s="10">
        <v>0</v>
      </c>
    </row>
    <row r="3813" spans="1:14" x14ac:dyDescent="0.15">
      <c r="A3813" t="str">
        <f t="shared" si="62"/>
        <v>202005_38_4562342690043</v>
      </c>
      <c r="B3813" s="10">
        <v>202005</v>
      </c>
      <c r="C3813" s="10">
        <v>38</v>
      </c>
      <c r="D3813" s="10" t="s">
        <v>138</v>
      </c>
      <c r="E3813" s="11">
        <v>4562342690043</v>
      </c>
      <c r="F3813" s="10">
        <v>0</v>
      </c>
      <c r="G3813" s="10">
        <v>0</v>
      </c>
      <c r="H3813" s="10" t="s">
        <v>21</v>
      </c>
      <c r="I3813" s="10" t="s">
        <v>19</v>
      </c>
      <c r="J3813" s="10" t="s">
        <v>329</v>
      </c>
      <c r="K3813" s="10">
        <v>26</v>
      </c>
      <c r="L3813" s="10">
        <v>2</v>
      </c>
      <c r="M3813" s="10">
        <v>0</v>
      </c>
      <c r="N3813" s="10">
        <v>0</v>
      </c>
    </row>
    <row r="3814" spans="1:14" x14ac:dyDescent="0.15">
      <c r="A3814" t="str">
        <f t="shared" si="62"/>
        <v>202005_38_4562342690067</v>
      </c>
      <c r="B3814" s="10">
        <v>202005</v>
      </c>
      <c r="C3814" s="10">
        <v>38</v>
      </c>
      <c r="D3814" s="10" t="s">
        <v>138</v>
      </c>
      <c r="E3814" s="11">
        <v>4562342690067</v>
      </c>
      <c r="F3814" s="10">
        <v>0</v>
      </c>
      <c r="G3814" s="10">
        <v>0</v>
      </c>
      <c r="H3814" s="10" t="s">
        <v>23</v>
      </c>
      <c r="I3814" s="10" t="s">
        <v>19</v>
      </c>
      <c r="J3814" s="10" t="s">
        <v>329</v>
      </c>
      <c r="K3814" s="10">
        <v>28</v>
      </c>
      <c r="L3814" s="10">
        <v>1</v>
      </c>
      <c r="M3814" s="10">
        <v>0</v>
      </c>
      <c r="N3814" s="10">
        <v>0</v>
      </c>
    </row>
    <row r="3815" spans="1:14" x14ac:dyDescent="0.15">
      <c r="A3815" t="str">
        <f t="shared" si="62"/>
        <v>202005_38_4562342690074</v>
      </c>
      <c r="B3815" s="10">
        <v>202005</v>
      </c>
      <c r="C3815" s="10">
        <v>38</v>
      </c>
      <c r="D3815" s="10" t="s">
        <v>138</v>
      </c>
      <c r="E3815" s="11">
        <v>4562342690074</v>
      </c>
      <c r="F3815" s="10">
        <v>0</v>
      </c>
      <c r="G3815" s="10">
        <v>0</v>
      </c>
      <c r="H3815" s="10" t="s">
        <v>24</v>
      </c>
      <c r="I3815" s="10" t="s">
        <v>19</v>
      </c>
      <c r="J3815" s="10" t="s">
        <v>329</v>
      </c>
      <c r="K3815" s="10">
        <v>15</v>
      </c>
      <c r="L3815" s="10">
        <v>0</v>
      </c>
      <c r="M3815" s="10">
        <v>0</v>
      </c>
      <c r="N3815" s="10">
        <v>0</v>
      </c>
    </row>
    <row r="3816" spans="1:14" x14ac:dyDescent="0.15">
      <c r="A3816" t="str">
        <f t="shared" si="62"/>
        <v>202005_38_4562342690081</v>
      </c>
      <c r="B3816" s="10">
        <v>202005</v>
      </c>
      <c r="C3816" s="10">
        <v>38</v>
      </c>
      <c r="D3816" s="10" t="s">
        <v>138</v>
      </c>
      <c r="E3816" s="11">
        <v>4562342690081</v>
      </c>
      <c r="F3816" s="10">
        <v>0</v>
      </c>
      <c r="G3816" s="10">
        <v>0</v>
      </c>
      <c r="H3816" s="10" t="s">
        <v>25</v>
      </c>
      <c r="I3816" s="10" t="s">
        <v>19</v>
      </c>
      <c r="J3816" s="10" t="s">
        <v>329</v>
      </c>
      <c r="K3816" s="10">
        <v>8</v>
      </c>
      <c r="L3816" s="10">
        <v>0</v>
      </c>
      <c r="M3816" s="10">
        <v>0</v>
      </c>
      <c r="N3816" s="10">
        <v>0</v>
      </c>
    </row>
    <row r="3817" spans="1:14" x14ac:dyDescent="0.15">
      <c r="A3817" t="str">
        <f t="shared" si="62"/>
        <v>202005_102_4562342690029</v>
      </c>
      <c r="B3817" s="10">
        <v>202005</v>
      </c>
      <c r="C3817" s="10">
        <v>102</v>
      </c>
      <c r="D3817" s="10" t="s">
        <v>147</v>
      </c>
      <c r="E3817" s="11">
        <v>4562342690029</v>
      </c>
      <c r="F3817" s="10">
        <v>0</v>
      </c>
      <c r="G3817" s="10">
        <v>0</v>
      </c>
      <c r="H3817" s="10" t="s">
        <v>18</v>
      </c>
      <c r="I3817" s="10" t="s">
        <v>19</v>
      </c>
      <c r="J3817" s="10" t="s">
        <v>329</v>
      </c>
      <c r="K3817" s="10">
        <v>29</v>
      </c>
      <c r="L3817" s="10">
        <v>2</v>
      </c>
      <c r="M3817" s="10">
        <v>0</v>
      </c>
      <c r="N3817" s="10">
        <v>0</v>
      </c>
    </row>
    <row r="3818" spans="1:14" x14ac:dyDescent="0.15">
      <c r="A3818" t="str">
        <f t="shared" si="62"/>
        <v>202005_102_4562342690036</v>
      </c>
      <c r="B3818" s="10">
        <v>202005</v>
      </c>
      <c r="C3818" s="10">
        <v>102</v>
      </c>
      <c r="D3818" s="10" t="s">
        <v>147</v>
      </c>
      <c r="E3818" s="11">
        <v>4562342690036</v>
      </c>
      <c r="F3818" s="10">
        <v>0</v>
      </c>
      <c r="G3818" s="10">
        <v>0</v>
      </c>
      <c r="H3818" s="10" t="s">
        <v>20</v>
      </c>
      <c r="I3818" s="10" t="s">
        <v>19</v>
      </c>
      <c r="J3818" s="10" t="s">
        <v>329</v>
      </c>
      <c r="K3818" s="10">
        <v>24</v>
      </c>
      <c r="L3818" s="10">
        <v>1</v>
      </c>
      <c r="M3818" s="10">
        <v>0</v>
      </c>
      <c r="N3818" s="10">
        <v>0</v>
      </c>
    </row>
    <row r="3819" spans="1:14" x14ac:dyDescent="0.15">
      <c r="A3819" t="str">
        <f t="shared" si="62"/>
        <v>202005_102_4562342690050</v>
      </c>
      <c r="B3819" s="10">
        <v>202005</v>
      </c>
      <c r="C3819" s="10">
        <v>102</v>
      </c>
      <c r="D3819" s="10" t="s">
        <v>147</v>
      </c>
      <c r="E3819" s="11">
        <v>4562342690050</v>
      </c>
      <c r="F3819" s="10">
        <v>0</v>
      </c>
      <c r="G3819" s="10">
        <v>0</v>
      </c>
      <c r="H3819" s="10" t="s">
        <v>22</v>
      </c>
      <c r="I3819" s="10" t="s">
        <v>19</v>
      </c>
      <c r="J3819" s="10" t="s">
        <v>329</v>
      </c>
      <c r="K3819" s="10">
        <v>20</v>
      </c>
      <c r="L3819" s="10">
        <v>2</v>
      </c>
      <c r="M3819" s="10">
        <v>0</v>
      </c>
      <c r="N3819" s="10">
        <v>0</v>
      </c>
    </row>
    <row r="3820" spans="1:14" x14ac:dyDescent="0.15">
      <c r="A3820" t="str">
        <f t="shared" si="62"/>
        <v>202005_102_4562342690043</v>
      </c>
      <c r="B3820" s="10">
        <v>202005</v>
      </c>
      <c r="C3820" s="10">
        <v>102</v>
      </c>
      <c r="D3820" s="10" t="s">
        <v>147</v>
      </c>
      <c r="E3820" s="11">
        <v>4562342690043</v>
      </c>
      <c r="F3820" s="10">
        <v>0</v>
      </c>
      <c r="G3820" s="10">
        <v>0</v>
      </c>
      <c r="H3820" s="10" t="s">
        <v>21</v>
      </c>
      <c r="I3820" s="10" t="s">
        <v>19</v>
      </c>
      <c r="J3820" s="10" t="s">
        <v>329</v>
      </c>
      <c r="K3820" s="10">
        <v>47</v>
      </c>
      <c r="L3820" s="10">
        <v>7</v>
      </c>
      <c r="M3820" s="10">
        <v>0</v>
      </c>
      <c r="N3820" s="10">
        <v>0</v>
      </c>
    </row>
    <row r="3821" spans="1:14" x14ac:dyDescent="0.15">
      <c r="A3821" t="str">
        <f t="shared" si="62"/>
        <v>202005_102_4562342690067</v>
      </c>
      <c r="B3821" s="10">
        <v>202005</v>
      </c>
      <c r="C3821" s="10">
        <v>102</v>
      </c>
      <c r="D3821" s="10" t="s">
        <v>147</v>
      </c>
      <c r="E3821" s="11">
        <v>4562342690067</v>
      </c>
      <c r="F3821" s="10">
        <v>0</v>
      </c>
      <c r="G3821" s="10">
        <v>0</v>
      </c>
      <c r="H3821" s="10" t="s">
        <v>23</v>
      </c>
      <c r="I3821" s="10" t="s">
        <v>19</v>
      </c>
      <c r="J3821" s="10" t="s">
        <v>329</v>
      </c>
      <c r="K3821" s="10">
        <v>103</v>
      </c>
      <c r="L3821" s="10">
        <v>3</v>
      </c>
      <c r="M3821" s="10">
        <v>0</v>
      </c>
      <c r="N3821" s="10">
        <v>0</v>
      </c>
    </row>
    <row r="3822" spans="1:14" x14ac:dyDescent="0.15">
      <c r="A3822" t="str">
        <f t="shared" si="62"/>
        <v>202005_102_4562342690074</v>
      </c>
      <c r="B3822" s="10">
        <v>202005</v>
      </c>
      <c r="C3822" s="10">
        <v>102</v>
      </c>
      <c r="D3822" s="10" t="s">
        <v>147</v>
      </c>
      <c r="E3822" s="11">
        <v>4562342690074</v>
      </c>
      <c r="F3822" s="10">
        <v>0</v>
      </c>
      <c r="G3822" s="10">
        <v>0</v>
      </c>
      <c r="H3822" s="10" t="s">
        <v>24</v>
      </c>
      <c r="I3822" s="10" t="s">
        <v>19</v>
      </c>
      <c r="J3822" s="10" t="s">
        <v>329</v>
      </c>
      <c r="K3822" s="10">
        <v>80</v>
      </c>
      <c r="L3822" s="10">
        <v>3</v>
      </c>
      <c r="M3822" s="10">
        <v>0</v>
      </c>
      <c r="N3822" s="10">
        <v>0</v>
      </c>
    </row>
    <row r="3823" spans="1:14" x14ac:dyDescent="0.15">
      <c r="A3823" t="str">
        <f t="shared" si="62"/>
        <v>202005_102_4562342690081</v>
      </c>
      <c r="B3823" s="10">
        <v>202005</v>
      </c>
      <c r="C3823" s="10">
        <v>102</v>
      </c>
      <c r="D3823" s="10" t="s">
        <v>147</v>
      </c>
      <c r="E3823" s="11">
        <v>4562342690081</v>
      </c>
      <c r="F3823" s="10">
        <v>0</v>
      </c>
      <c r="G3823" s="10">
        <v>0</v>
      </c>
      <c r="H3823" s="10" t="s">
        <v>25</v>
      </c>
      <c r="I3823" s="10" t="s">
        <v>19</v>
      </c>
      <c r="J3823" s="10" t="s">
        <v>329</v>
      </c>
      <c r="K3823" s="10">
        <v>10</v>
      </c>
      <c r="L3823" s="10">
        <v>3</v>
      </c>
      <c r="M3823" s="10">
        <v>0</v>
      </c>
      <c r="N3823" s="10">
        <v>0</v>
      </c>
    </row>
    <row r="3824" spans="1:14" x14ac:dyDescent="0.15">
      <c r="A3824" t="str">
        <f t="shared" si="62"/>
        <v>202005_325_4562342690029</v>
      </c>
      <c r="B3824" s="10">
        <v>202005</v>
      </c>
      <c r="C3824" s="10">
        <v>325</v>
      </c>
      <c r="D3824" s="10" t="s">
        <v>162</v>
      </c>
      <c r="E3824" s="11">
        <v>4562342690029</v>
      </c>
      <c r="F3824" s="10">
        <v>0</v>
      </c>
      <c r="G3824" s="10">
        <v>0</v>
      </c>
      <c r="H3824" s="10" t="s">
        <v>18</v>
      </c>
      <c r="I3824" s="10" t="s">
        <v>19</v>
      </c>
      <c r="J3824" s="10" t="s">
        <v>329</v>
      </c>
      <c r="K3824" s="10">
        <v>17</v>
      </c>
      <c r="L3824" s="10">
        <v>0</v>
      </c>
      <c r="M3824" s="10">
        <v>0</v>
      </c>
      <c r="N3824" s="10">
        <v>0</v>
      </c>
    </row>
    <row r="3825" spans="1:14" x14ac:dyDescent="0.15">
      <c r="A3825" t="str">
        <f t="shared" si="62"/>
        <v>202005_325_4562342690036</v>
      </c>
      <c r="B3825" s="10">
        <v>202005</v>
      </c>
      <c r="C3825" s="10">
        <v>325</v>
      </c>
      <c r="D3825" s="10" t="s">
        <v>162</v>
      </c>
      <c r="E3825" s="11">
        <v>4562342690036</v>
      </c>
      <c r="F3825" s="10">
        <v>0</v>
      </c>
      <c r="G3825" s="10">
        <v>0</v>
      </c>
      <c r="H3825" s="10" t="s">
        <v>20</v>
      </c>
      <c r="I3825" s="10" t="s">
        <v>19</v>
      </c>
      <c r="J3825" s="10" t="s">
        <v>329</v>
      </c>
      <c r="K3825" s="10">
        <v>14</v>
      </c>
      <c r="L3825" s="10">
        <v>1</v>
      </c>
      <c r="M3825" s="10">
        <v>0</v>
      </c>
      <c r="N3825" s="10">
        <v>0</v>
      </c>
    </row>
    <row r="3826" spans="1:14" x14ac:dyDescent="0.15">
      <c r="A3826" t="str">
        <f t="shared" si="62"/>
        <v>202005_325_4562342690050</v>
      </c>
      <c r="B3826" s="10">
        <v>202005</v>
      </c>
      <c r="C3826" s="10">
        <v>325</v>
      </c>
      <c r="D3826" s="10" t="s">
        <v>162</v>
      </c>
      <c r="E3826" s="11">
        <v>4562342690050</v>
      </c>
      <c r="F3826" s="10">
        <v>0</v>
      </c>
      <c r="G3826" s="10">
        <v>0</v>
      </c>
      <c r="H3826" s="10" t="s">
        <v>22</v>
      </c>
      <c r="I3826" s="10" t="s">
        <v>19</v>
      </c>
      <c r="J3826" s="10" t="s">
        <v>329</v>
      </c>
      <c r="K3826" s="10">
        <v>11</v>
      </c>
      <c r="L3826" s="10">
        <v>3</v>
      </c>
      <c r="M3826" s="10">
        <v>0</v>
      </c>
      <c r="N3826" s="10">
        <v>0</v>
      </c>
    </row>
    <row r="3827" spans="1:14" x14ac:dyDescent="0.15">
      <c r="A3827" t="str">
        <f t="shared" si="62"/>
        <v>202005_325_4562342690043</v>
      </c>
      <c r="B3827" s="10">
        <v>202005</v>
      </c>
      <c r="C3827" s="10">
        <v>325</v>
      </c>
      <c r="D3827" s="10" t="s">
        <v>162</v>
      </c>
      <c r="E3827" s="11">
        <v>4562342690043</v>
      </c>
      <c r="F3827" s="10">
        <v>0</v>
      </c>
      <c r="G3827" s="10">
        <v>0</v>
      </c>
      <c r="H3827" s="10" t="s">
        <v>21</v>
      </c>
      <c r="I3827" s="10" t="s">
        <v>19</v>
      </c>
      <c r="J3827" s="10" t="s">
        <v>329</v>
      </c>
      <c r="K3827" s="10">
        <v>34</v>
      </c>
      <c r="L3827" s="10">
        <v>1</v>
      </c>
      <c r="M3827" s="10">
        <v>0</v>
      </c>
      <c r="N3827" s="10">
        <v>0</v>
      </c>
    </row>
    <row r="3828" spans="1:14" x14ac:dyDescent="0.15">
      <c r="A3828" t="str">
        <f t="shared" si="62"/>
        <v>202005_325_4562342690067</v>
      </c>
      <c r="B3828" s="10">
        <v>202005</v>
      </c>
      <c r="C3828" s="10">
        <v>325</v>
      </c>
      <c r="D3828" s="10" t="s">
        <v>162</v>
      </c>
      <c r="E3828" s="11">
        <v>4562342690067</v>
      </c>
      <c r="F3828" s="10">
        <v>0</v>
      </c>
      <c r="G3828" s="10">
        <v>0</v>
      </c>
      <c r="H3828" s="10" t="s">
        <v>23</v>
      </c>
      <c r="I3828" s="10" t="s">
        <v>19</v>
      </c>
      <c r="J3828" s="10" t="s">
        <v>329</v>
      </c>
      <c r="K3828" s="10">
        <v>40</v>
      </c>
      <c r="L3828" s="10">
        <v>1</v>
      </c>
      <c r="M3828" s="10">
        <v>0</v>
      </c>
      <c r="N3828" s="10">
        <v>0</v>
      </c>
    </row>
    <row r="3829" spans="1:14" x14ac:dyDescent="0.15">
      <c r="A3829" t="str">
        <f t="shared" si="62"/>
        <v>202005_325_4562342690074</v>
      </c>
      <c r="B3829" s="10">
        <v>202005</v>
      </c>
      <c r="C3829" s="10">
        <v>325</v>
      </c>
      <c r="D3829" s="10" t="s">
        <v>162</v>
      </c>
      <c r="E3829" s="11">
        <v>4562342690074</v>
      </c>
      <c r="F3829" s="10">
        <v>0</v>
      </c>
      <c r="G3829" s="10">
        <v>0</v>
      </c>
      <c r="H3829" s="10" t="s">
        <v>24</v>
      </c>
      <c r="I3829" s="10" t="s">
        <v>19</v>
      </c>
      <c r="J3829" s="10" t="s">
        <v>329</v>
      </c>
      <c r="K3829" s="10">
        <v>17</v>
      </c>
      <c r="L3829" s="10">
        <v>0</v>
      </c>
      <c r="M3829" s="10">
        <v>0</v>
      </c>
      <c r="N3829" s="10">
        <v>0</v>
      </c>
    </row>
    <row r="3830" spans="1:14" x14ac:dyDescent="0.15">
      <c r="A3830" t="str">
        <f t="shared" si="62"/>
        <v>202005_325_4562342690081</v>
      </c>
      <c r="B3830" s="10">
        <v>202005</v>
      </c>
      <c r="C3830" s="10">
        <v>325</v>
      </c>
      <c r="D3830" s="10" t="s">
        <v>162</v>
      </c>
      <c r="E3830" s="11">
        <v>4562342690081</v>
      </c>
      <c r="F3830" s="10">
        <v>0</v>
      </c>
      <c r="G3830" s="10">
        <v>0</v>
      </c>
      <c r="H3830" s="10" t="s">
        <v>25</v>
      </c>
      <c r="I3830" s="10" t="s">
        <v>19</v>
      </c>
      <c r="J3830" s="10" t="s">
        <v>329</v>
      </c>
      <c r="K3830" s="10">
        <v>12</v>
      </c>
      <c r="L3830" s="10">
        <v>0</v>
      </c>
      <c r="M3830" s="10">
        <v>0</v>
      </c>
      <c r="N3830" s="10">
        <v>0</v>
      </c>
    </row>
    <row r="3831" spans="1:14" x14ac:dyDescent="0.15">
      <c r="A3831" t="str">
        <f t="shared" si="62"/>
        <v>202005_16_4562342690029</v>
      </c>
      <c r="B3831" s="10">
        <v>202005</v>
      </c>
      <c r="C3831" s="10">
        <v>16</v>
      </c>
      <c r="D3831" s="10" t="s">
        <v>133</v>
      </c>
      <c r="E3831" s="11">
        <v>4562342690029</v>
      </c>
      <c r="F3831" s="10">
        <v>0</v>
      </c>
      <c r="G3831" s="10">
        <v>0</v>
      </c>
      <c r="H3831" s="10" t="s">
        <v>18</v>
      </c>
      <c r="I3831" s="10" t="s">
        <v>19</v>
      </c>
      <c r="J3831" s="10" t="s">
        <v>329</v>
      </c>
      <c r="K3831" s="10">
        <v>18</v>
      </c>
      <c r="L3831" s="10">
        <v>0</v>
      </c>
      <c r="M3831" s="10">
        <v>0</v>
      </c>
      <c r="N3831" s="10">
        <v>0</v>
      </c>
    </row>
    <row r="3832" spans="1:14" x14ac:dyDescent="0.15">
      <c r="A3832" t="str">
        <f t="shared" si="62"/>
        <v>202005_16_4562342690036</v>
      </c>
      <c r="B3832" s="10">
        <v>202005</v>
      </c>
      <c r="C3832" s="10">
        <v>16</v>
      </c>
      <c r="D3832" s="10" t="s">
        <v>133</v>
      </c>
      <c r="E3832" s="11">
        <v>4562342690036</v>
      </c>
      <c r="F3832" s="10">
        <v>0</v>
      </c>
      <c r="G3832" s="10">
        <v>0</v>
      </c>
      <c r="H3832" s="10" t="s">
        <v>20</v>
      </c>
      <c r="I3832" s="10" t="s">
        <v>19</v>
      </c>
      <c r="J3832" s="10" t="s">
        <v>329</v>
      </c>
      <c r="K3832" s="10">
        <v>12</v>
      </c>
      <c r="L3832" s="10">
        <v>0</v>
      </c>
      <c r="M3832" s="10">
        <v>0</v>
      </c>
      <c r="N3832" s="10">
        <v>0</v>
      </c>
    </row>
    <row r="3833" spans="1:14" x14ac:dyDescent="0.15">
      <c r="A3833" t="str">
        <f t="shared" si="62"/>
        <v>202005_16_4562342690050</v>
      </c>
      <c r="B3833" s="10">
        <v>202005</v>
      </c>
      <c r="C3833" s="10">
        <v>16</v>
      </c>
      <c r="D3833" s="10" t="s">
        <v>133</v>
      </c>
      <c r="E3833" s="11">
        <v>4562342690050</v>
      </c>
      <c r="F3833" s="10">
        <v>0</v>
      </c>
      <c r="G3833" s="10">
        <v>0</v>
      </c>
      <c r="H3833" s="10" t="s">
        <v>22</v>
      </c>
      <c r="I3833" s="10" t="s">
        <v>19</v>
      </c>
      <c r="J3833" s="10" t="s">
        <v>329</v>
      </c>
      <c r="K3833" s="10">
        <v>13</v>
      </c>
      <c r="L3833" s="10">
        <v>0</v>
      </c>
      <c r="M3833" s="10">
        <v>0</v>
      </c>
      <c r="N3833" s="10">
        <v>0</v>
      </c>
    </row>
    <row r="3834" spans="1:14" x14ac:dyDescent="0.15">
      <c r="A3834" t="str">
        <f t="shared" si="62"/>
        <v>202005_16_4562342690043</v>
      </c>
      <c r="B3834" s="10">
        <v>202005</v>
      </c>
      <c r="C3834" s="10">
        <v>16</v>
      </c>
      <c r="D3834" s="10" t="s">
        <v>133</v>
      </c>
      <c r="E3834" s="11">
        <v>4562342690043</v>
      </c>
      <c r="F3834" s="10">
        <v>0</v>
      </c>
      <c r="G3834" s="10">
        <v>0</v>
      </c>
      <c r="H3834" s="10" t="s">
        <v>21</v>
      </c>
      <c r="I3834" s="10" t="s">
        <v>19</v>
      </c>
      <c r="J3834" s="10" t="s">
        <v>329</v>
      </c>
      <c r="K3834" s="10">
        <v>50</v>
      </c>
      <c r="L3834" s="10">
        <v>0</v>
      </c>
      <c r="M3834" s="10">
        <v>0</v>
      </c>
      <c r="N3834" s="10">
        <v>0</v>
      </c>
    </row>
    <row r="3835" spans="1:14" x14ac:dyDescent="0.15">
      <c r="A3835" t="str">
        <f t="shared" si="62"/>
        <v>202005_16_4562342690067</v>
      </c>
      <c r="B3835" s="10">
        <v>202005</v>
      </c>
      <c r="C3835" s="10">
        <v>16</v>
      </c>
      <c r="D3835" s="10" t="s">
        <v>133</v>
      </c>
      <c r="E3835" s="11">
        <v>4562342690067</v>
      </c>
      <c r="F3835" s="10">
        <v>0</v>
      </c>
      <c r="G3835" s="10">
        <v>0</v>
      </c>
      <c r="H3835" s="10" t="s">
        <v>23</v>
      </c>
      <c r="I3835" s="10" t="s">
        <v>19</v>
      </c>
      <c r="J3835" s="10" t="s">
        <v>329</v>
      </c>
      <c r="K3835" s="10">
        <v>21</v>
      </c>
      <c r="L3835" s="10">
        <v>0</v>
      </c>
      <c r="M3835" s="10">
        <v>0</v>
      </c>
      <c r="N3835" s="10">
        <v>0</v>
      </c>
    </row>
    <row r="3836" spans="1:14" x14ac:dyDescent="0.15">
      <c r="A3836" t="str">
        <f t="shared" si="62"/>
        <v>202005_16_4562342690074</v>
      </c>
      <c r="B3836" s="10">
        <v>202005</v>
      </c>
      <c r="C3836" s="10">
        <v>16</v>
      </c>
      <c r="D3836" s="10" t="s">
        <v>133</v>
      </c>
      <c r="E3836" s="11">
        <v>4562342690074</v>
      </c>
      <c r="F3836" s="10">
        <v>0</v>
      </c>
      <c r="G3836" s="10">
        <v>0</v>
      </c>
      <c r="H3836" s="10" t="s">
        <v>24</v>
      </c>
      <c r="I3836" s="10" t="s">
        <v>19</v>
      </c>
      <c r="J3836" s="10" t="s">
        <v>329</v>
      </c>
      <c r="K3836" s="10">
        <v>34</v>
      </c>
      <c r="L3836" s="10">
        <v>2</v>
      </c>
      <c r="M3836" s="10">
        <v>0</v>
      </c>
      <c r="N3836" s="10">
        <v>0</v>
      </c>
    </row>
    <row r="3837" spans="1:14" x14ac:dyDescent="0.15">
      <c r="A3837" t="str">
        <f t="shared" si="62"/>
        <v>202005_16_4562342690081</v>
      </c>
      <c r="B3837" s="10">
        <v>202005</v>
      </c>
      <c r="C3837" s="10">
        <v>16</v>
      </c>
      <c r="D3837" s="10" t="s">
        <v>133</v>
      </c>
      <c r="E3837" s="11">
        <v>4562342690081</v>
      </c>
      <c r="F3837" s="10">
        <v>0</v>
      </c>
      <c r="G3837" s="10">
        <v>0</v>
      </c>
      <c r="H3837" s="10" t="s">
        <v>25</v>
      </c>
      <c r="I3837" s="10" t="s">
        <v>19</v>
      </c>
      <c r="J3837" s="10" t="s">
        <v>329</v>
      </c>
      <c r="K3837" s="10">
        <v>10</v>
      </c>
      <c r="L3837" s="10">
        <v>1</v>
      </c>
      <c r="M3837" s="10">
        <v>0</v>
      </c>
      <c r="N3837" s="10">
        <v>0</v>
      </c>
    </row>
    <row r="3838" spans="1:14" x14ac:dyDescent="0.15">
      <c r="A3838" t="str">
        <f t="shared" si="62"/>
        <v>202005_17_4562342690029</v>
      </c>
      <c r="B3838" s="10">
        <v>202005</v>
      </c>
      <c r="C3838" s="10">
        <v>17</v>
      </c>
      <c r="D3838" s="10" t="s">
        <v>134</v>
      </c>
      <c r="E3838" s="11">
        <v>4562342690029</v>
      </c>
      <c r="F3838" s="10">
        <v>0</v>
      </c>
      <c r="G3838" s="10">
        <v>0</v>
      </c>
      <c r="H3838" s="10" t="s">
        <v>18</v>
      </c>
      <c r="I3838" s="10" t="s">
        <v>19</v>
      </c>
      <c r="J3838" s="10" t="s">
        <v>329</v>
      </c>
      <c r="K3838" s="10">
        <v>19</v>
      </c>
      <c r="L3838" s="10">
        <v>1</v>
      </c>
      <c r="M3838" s="10">
        <v>0</v>
      </c>
      <c r="N3838" s="10">
        <v>0</v>
      </c>
    </row>
    <row r="3839" spans="1:14" x14ac:dyDescent="0.15">
      <c r="A3839" t="str">
        <f t="shared" si="62"/>
        <v>202005_17_4562342690036</v>
      </c>
      <c r="B3839" s="10">
        <v>202005</v>
      </c>
      <c r="C3839" s="10">
        <v>17</v>
      </c>
      <c r="D3839" s="10" t="s">
        <v>134</v>
      </c>
      <c r="E3839" s="11">
        <v>4562342690036</v>
      </c>
      <c r="F3839" s="10">
        <v>0</v>
      </c>
      <c r="G3839" s="10">
        <v>0</v>
      </c>
      <c r="H3839" s="10" t="s">
        <v>20</v>
      </c>
      <c r="I3839" s="10" t="s">
        <v>19</v>
      </c>
      <c r="J3839" s="10" t="s">
        <v>329</v>
      </c>
      <c r="K3839" s="10">
        <v>13</v>
      </c>
      <c r="L3839" s="10">
        <v>0</v>
      </c>
      <c r="M3839" s="10">
        <v>0</v>
      </c>
      <c r="N3839" s="10">
        <v>0</v>
      </c>
    </row>
    <row r="3840" spans="1:14" x14ac:dyDescent="0.15">
      <c r="A3840" t="str">
        <f t="shared" si="62"/>
        <v>202005_17_4562342690050</v>
      </c>
      <c r="B3840" s="10">
        <v>202005</v>
      </c>
      <c r="C3840" s="10">
        <v>17</v>
      </c>
      <c r="D3840" s="10" t="s">
        <v>134</v>
      </c>
      <c r="E3840" s="11">
        <v>4562342690050</v>
      </c>
      <c r="F3840" s="10">
        <v>0</v>
      </c>
      <c r="G3840" s="10">
        <v>0</v>
      </c>
      <c r="H3840" s="10" t="s">
        <v>22</v>
      </c>
      <c r="I3840" s="10" t="s">
        <v>19</v>
      </c>
      <c r="J3840" s="10" t="s">
        <v>329</v>
      </c>
      <c r="K3840" s="10">
        <v>10</v>
      </c>
      <c r="L3840" s="10">
        <v>0</v>
      </c>
      <c r="M3840" s="10">
        <v>0</v>
      </c>
      <c r="N3840" s="10">
        <v>0</v>
      </c>
    </row>
    <row r="3841" spans="1:17" x14ac:dyDescent="0.15">
      <c r="A3841" t="str">
        <f t="shared" si="62"/>
        <v>202005_17_4562342690043</v>
      </c>
      <c r="B3841" s="10">
        <v>202005</v>
      </c>
      <c r="C3841" s="10">
        <v>17</v>
      </c>
      <c r="D3841" s="10" t="s">
        <v>134</v>
      </c>
      <c r="E3841" s="11">
        <v>4562342690043</v>
      </c>
      <c r="F3841" s="10">
        <v>0</v>
      </c>
      <c r="G3841" s="10">
        <v>0</v>
      </c>
      <c r="H3841" s="10" t="s">
        <v>21</v>
      </c>
      <c r="I3841" s="10" t="s">
        <v>19</v>
      </c>
      <c r="J3841" s="10" t="s">
        <v>329</v>
      </c>
      <c r="K3841" s="10">
        <v>32</v>
      </c>
      <c r="L3841" s="10">
        <v>1</v>
      </c>
      <c r="M3841" s="10">
        <v>0</v>
      </c>
      <c r="N3841" s="10">
        <v>0</v>
      </c>
    </row>
    <row r="3842" spans="1:17" x14ac:dyDescent="0.15">
      <c r="A3842" t="str">
        <f t="shared" si="62"/>
        <v>202005_17_4562342690067</v>
      </c>
      <c r="B3842" s="10">
        <v>202005</v>
      </c>
      <c r="C3842" s="10">
        <v>17</v>
      </c>
      <c r="D3842" s="10" t="s">
        <v>134</v>
      </c>
      <c r="E3842" s="11">
        <v>4562342690067</v>
      </c>
      <c r="F3842" s="10">
        <v>0</v>
      </c>
      <c r="G3842" s="10">
        <v>0</v>
      </c>
      <c r="H3842" s="10" t="s">
        <v>23</v>
      </c>
      <c r="I3842" s="10" t="s">
        <v>19</v>
      </c>
      <c r="J3842" s="10" t="s">
        <v>329</v>
      </c>
      <c r="K3842" s="10">
        <v>37</v>
      </c>
      <c r="L3842" s="10">
        <v>0</v>
      </c>
      <c r="M3842" s="10">
        <v>0</v>
      </c>
      <c r="N3842" s="10">
        <v>0</v>
      </c>
    </row>
    <row r="3843" spans="1:17" x14ac:dyDescent="0.15">
      <c r="A3843" t="str">
        <f t="shared" si="62"/>
        <v>202005_17_4562342690074</v>
      </c>
      <c r="B3843" s="10">
        <v>202005</v>
      </c>
      <c r="C3843" s="10">
        <v>17</v>
      </c>
      <c r="D3843" s="10" t="s">
        <v>134</v>
      </c>
      <c r="E3843" s="11">
        <v>4562342690074</v>
      </c>
      <c r="F3843" s="10">
        <v>0</v>
      </c>
      <c r="G3843" s="10">
        <v>0</v>
      </c>
      <c r="H3843" s="10" t="s">
        <v>24</v>
      </c>
      <c r="I3843" s="10" t="s">
        <v>19</v>
      </c>
      <c r="J3843" s="10" t="s">
        <v>329</v>
      </c>
      <c r="K3843" s="10">
        <v>20</v>
      </c>
      <c r="L3843" s="10">
        <v>1</v>
      </c>
      <c r="M3843" s="10">
        <v>0</v>
      </c>
      <c r="N3843" s="10">
        <v>0</v>
      </c>
    </row>
    <row r="3844" spans="1:17" x14ac:dyDescent="0.15">
      <c r="A3844" t="str">
        <f t="shared" si="62"/>
        <v>202005_17_4562342690081</v>
      </c>
      <c r="B3844" s="10">
        <v>202005</v>
      </c>
      <c r="C3844" s="10">
        <v>17</v>
      </c>
      <c r="D3844" s="10" t="s">
        <v>134</v>
      </c>
      <c r="E3844" s="11">
        <v>4562342690081</v>
      </c>
      <c r="F3844" s="10">
        <v>0</v>
      </c>
      <c r="G3844" s="10">
        <v>0</v>
      </c>
      <c r="H3844" s="10" t="s">
        <v>25</v>
      </c>
      <c r="I3844" s="10" t="s">
        <v>19</v>
      </c>
      <c r="J3844" s="10" t="s">
        <v>329</v>
      </c>
      <c r="K3844" s="10">
        <v>13</v>
      </c>
      <c r="L3844" s="10">
        <v>0</v>
      </c>
      <c r="M3844" s="10">
        <v>0</v>
      </c>
      <c r="N3844" s="10">
        <v>0</v>
      </c>
    </row>
    <row r="3845" spans="1:17" x14ac:dyDescent="0.15">
      <c r="A3845" t="str">
        <f t="shared" si="62"/>
        <v>202005_122_4562342690029</v>
      </c>
      <c r="B3845" s="10">
        <v>202005</v>
      </c>
      <c r="C3845" s="10">
        <v>122</v>
      </c>
      <c r="D3845" s="10" t="s">
        <v>149</v>
      </c>
      <c r="E3845" s="11">
        <v>4562342690029</v>
      </c>
      <c r="F3845" s="10">
        <v>0</v>
      </c>
      <c r="G3845" s="10">
        <v>0</v>
      </c>
      <c r="H3845" s="10" t="s">
        <v>18</v>
      </c>
      <c r="I3845" s="10" t="s">
        <v>19</v>
      </c>
      <c r="J3845" s="10" t="s">
        <v>329</v>
      </c>
      <c r="K3845" s="10">
        <v>30</v>
      </c>
      <c r="L3845" s="10">
        <v>0</v>
      </c>
      <c r="M3845" s="10">
        <v>0</v>
      </c>
      <c r="N3845" s="10">
        <v>0</v>
      </c>
    </row>
    <row r="3846" spans="1:17" x14ac:dyDescent="0.15">
      <c r="A3846" t="str">
        <f t="shared" si="62"/>
        <v>202005_122_4562342690036</v>
      </c>
      <c r="B3846" s="10">
        <v>202005</v>
      </c>
      <c r="C3846" s="10">
        <v>122</v>
      </c>
      <c r="D3846" s="10" t="s">
        <v>149</v>
      </c>
      <c r="E3846" s="11">
        <v>4562342690036</v>
      </c>
      <c r="F3846" s="10">
        <v>0</v>
      </c>
      <c r="G3846" s="10">
        <v>0</v>
      </c>
      <c r="H3846" s="10" t="s">
        <v>20</v>
      </c>
      <c r="I3846" s="10" t="s">
        <v>19</v>
      </c>
      <c r="J3846" s="10" t="s">
        <v>329</v>
      </c>
      <c r="K3846" s="10">
        <v>14</v>
      </c>
      <c r="L3846" s="10">
        <v>1</v>
      </c>
      <c r="M3846" s="10">
        <v>0</v>
      </c>
      <c r="N3846" s="10">
        <v>0</v>
      </c>
    </row>
    <row r="3847" spans="1:17" x14ac:dyDescent="0.15">
      <c r="A3847" t="str">
        <f t="shared" si="62"/>
        <v>202005_122_4562342690050</v>
      </c>
      <c r="B3847" s="10">
        <v>202005</v>
      </c>
      <c r="C3847" s="10">
        <v>122</v>
      </c>
      <c r="D3847" s="10" t="s">
        <v>149</v>
      </c>
      <c r="E3847" s="11">
        <v>4562342690050</v>
      </c>
      <c r="F3847" s="10">
        <v>0</v>
      </c>
      <c r="G3847" s="10">
        <v>0</v>
      </c>
      <c r="H3847" s="10" t="s">
        <v>22</v>
      </c>
      <c r="I3847" s="10" t="s">
        <v>19</v>
      </c>
      <c r="J3847" s="10" t="s">
        <v>329</v>
      </c>
      <c r="K3847" s="10">
        <v>14</v>
      </c>
      <c r="L3847" s="10">
        <v>1</v>
      </c>
      <c r="M3847" s="10">
        <v>0</v>
      </c>
      <c r="N3847" s="10">
        <v>0</v>
      </c>
    </row>
    <row r="3848" spans="1:17" x14ac:dyDescent="0.15">
      <c r="A3848" t="str">
        <f t="shared" si="62"/>
        <v>202005_122_4562342690043</v>
      </c>
      <c r="B3848" s="10">
        <v>202005</v>
      </c>
      <c r="C3848" s="10">
        <v>122</v>
      </c>
      <c r="D3848" s="10" t="s">
        <v>149</v>
      </c>
      <c r="E3848" s="11">
        <v>4562342690043</v>
      </c>
      <c r="F3848" s="10">
        <v>0</v>
      </c>
      <c r="G3848" s="10">
        <v>0</v>
      </c>
      <c r="H3848" s="10" t="s">
        <v>21</v>
      </c>
      <c r="I3848" s="10" t="s">
        <v>19</v>
      </c>
      <c r="J3848" s="10" t="s">
        <v>329</v>
      </c>
      <c r="K3848" s="10">
        <v>41</v>
      </c>
      <c r="L3848" s="10">
        <v>1</v>
      </c>
      <c r="M3848" s="10">
        <v>0</v>
      </c>
      <c r="N3848" s="10">
        <v>0</v>
      </c>
    </row>
    <row r="3849" spans="1:17" x14ac:dyDescent="0.15">
      <c r="A3849" t="str">
        <f t="shared" si="62"/>
        <v>202005_122_4562342690067</v>
      </c>
      <c r="B3849" s="10">
        <v>202005</v>
      </c>
      <c r="C3849" s="10">
        <v>122</v>
      </c>
      <c r="D3849" s="10" t="s">
        <v>149</v>
      </c>
      <c r="E3849" s="11">
        <v>4562342690067</v>
      </c>
      <c r="F3849" s="10">
        <v>0</v>
      </c>
      <c r="G3849" s="10">
        <v>0</v>
      </c>
      <c r="H3849" s="10" t="s">
        <v>23</v>
      </c>
      <c r="I3849" s="10" t="s">
        <v>19</v>
      </c>
      <c r="J3849" s="10" t="s">
        <v>329</v>
      </c>
      <c r="K3849" s="10">
        <v>39</v>
      </c>
      <c r="L3849" s="10">
        <v>2</v>
      </c>
      <c r="M3849" s="10">
        <v>0</v>
      </c>
      <c r="N3849" s="10">
        <v>0</v>
      </c>
    </row>
    <row r="3850" spans="1:17" x14ac:dyDescent="0.15">
      <c r="A3850" t="str">
        <f t="shared" si="62"/>
        <v>202005_122_4562342690074</v>
      </c>
      <c r="B3850" s="10">
        <v>202005</v>
      </c>
      <c r="C3850" s="10">
        <v>122</v>
      </c>
      <c r="D3850" s="10" t="s">
        <v>149</v>
      </c>
      <c r="E3850" s="11">
        <v>4562342690074</v>
      </c>
      <c r="F3850" s="10">
        <v>0</v>
      </c>
      <c r="G3850" s="10">
        <v>0</v>
      </c>
      <c r="H3850" s="10" t="s">
        <v>24</v>
      </c>
      <c r="I3850" s="10" t="s">
        <v>19</v>
      </c>
      <c r="J3850" s="10" t="s">
        <v>329</v>
      </c>
      <c r="K3850" s="10">
        <v>23</v>
      </c>
      <c r="L3850" s="10">
        <v>2</v>
      </c>
      <c r="M3850" s="10">
        <v>0</v>
      </c>
      <c r="N3850" s="10">
        <v>0</v>
      </c>
    </row>
    <row r="3851" spans="1:17" x14ac:dyDescent="0.15">
      <c r="A3851" t="str">
        <f t="shared" si="62"/>
        <v>202005_122_4562342690081</v>
      </c>
      <c r="B3851" s="10">
        <v>202005</v>
      </c>
      <c r="C3851" s="10">
        <v>122</v>
      </c>
      <c r="D3851" s="10" t="s">
        <v>149</v>
      </c>
      <c r="E3851" s="11">
        <v>4562342690081</v>
      </c>
      <c r="F3851" s="10">
        <v>0</v>
      </c>
      <c r="G3851" s="10">
        <v>0</v>
      </c>
      <c r="H3851" s="10" t="s">
        <v>25</v>
      </c>
      <c r="I3851" s="10" t="s">
        <v>19</v>
      </c>
      <c r="J3851" s="10" t="s">
        <v>329</v>
      </c>
      <c r="K3851" s="10">
        <v>16</v>
      </c>
      <c r="L3851" s="10">
        <v>0</v>
      </c>
      <c r="M3851" s="10">
        <v>0</v>
      </c>
      <c r="N3851" s="10">
        <v>0</v>
      </c>
    </row>
    <row r="3852" spans="1:17" x14ac:dyDescent="0.15">
      <c r="A3852" t="str">
        <f t="shared" ref="A3852:A3915" si="63">B3852&amp;"_"&amp;C3852&amp;"_"&amp;E3852</f>
        <v>202006_184_4562342690029</v>
      </c>
      <c r="B3852" s="15">
        <v>202006</v>
      </c>
      <c r="C3852" s="15">
        <v>184</v>
      </c>
      <c r="D3852" s="15" t="s">
        <v>154</v>
      </c>
      <c r="E3852" s="16">
        <v>4562342690029</v>
      </c>
      <c r="F3852" s="15">
        <v>0</v>
      </c>
      <c r="G3852" s="15">
        <v>0</v>
      </c>
      <c r="H3852" s="15" t="s">
        <v>18</v>
      </c>
      <c r="I3852" s="15" t="s">
        <v>19</v>
      </c>
      <c r="J3852" s="15" t="s">
        <v>329</v>
      </c>
      <c r="K3852" s="15">
        <v>35</v>
      </c>
      <c r="L3852" s="15">
        <v>1</v>
      </c>
      <c r="M3852" s="15">
        <v>0</v>
      </c>
      <c r="N3852" s="15">
        <v>0</v>
      </c>
      <c r="O3852" s="15"/>
      <c r="P3852" s="15"/>
      <c r="Q3852" s="15"/>
    </row>
    <row r="3853" spans="1:17" x14ac:dyDescent="0.15">
      <c r="A3853" t="str">
        <f t="shared" si="63"/>
        <v>202006_184_4562342690036</v>
      </c>
      <c r="B3853" s="15">
        <v>202006</v>
      </c>
      <c r="C3853" s="15">
        <v>184</v>
      </c>
      <c r="D3853" s="15" t="s">
        <v>154</v>
      </c>
      <c r="E3853" s="16">
        <v>4562342690036</v>
      </c>
      <c r="F3853" s="15">
        <v>0</v>
      </c>
      <c r="G3853" s="15">
        <v>0</v>
      </c>
      <c r="H3853" s="15" t="s">
        <v>20</v>
      </c>
      <c r="I3853" s="15" t="s">
        <v>19</v>
      </c>
      <c r="J3853" s="15" t="s">
        <v>329</v>
      </c>
      <c r="K3853" s="15">
        <v>15</v>
      </c>
      <c r="L3853" s="15">
        <v>1</v>
      </c>
      <c r="M3853" s="15">
        <v>0</v>
      </c>
      <c r="N3853" s="15">
        <v>0</v>
      </c>
      <c r="O3853" s="15"/>
      <c r="P3853" s="15"/>
      <c r="Q3853" s="15"/>
    </row>
    <row r="3854" spans="1:17" x14ac:dyDescent="0.15">
      <c r="A3854" t="str">
        <f t="shared" si="63"/>
        <v>202006_184_4562342690050</v>
      </c>
      <c r="B3854" s="15">
        <v>202006</v>
      </c>
      <c r="C3854" s="15">
        <v>184</v>
      </c>
      <c r="D3854" s="15" t="s">
        <v>154</v>
      </c>
      <c r="E3854" s="16">
        <v>4562342690050</v>
      </c>
      <c r="F3854" s="15">
        <v>0</v>
      </c>
      <c r="G3854" s="15">
        <v>0</v>
      </c>
      <c r="H3854" s="15" t="s">
        <v>22</v>
      </c>
      <c r="I3854" s="15" t="s">
        <v>19</v>
      </c>
      <c r="J3854" s="15" t="s">
        <v>329</v>
      </c>
      <c r="K3854" s="15">
        <v>18</v>
      </c>
      <c r="L3854" s="15">
        <v>1</v>
      </c>
      <c r="M3854" s="15">
        <v>0</v>
      </c>
      <c r="N3854" s="15">
        <v>0</v>
      </c>
      <c r="O3854" s="15"/>
      <c r="P3854" s="15"/>
      <c r="Q3854" s="15"/>
    </row>
    <row r="3855" spans="1:17" x14ac:dyDescent="0.15">
      <c r="A3855" t="str">
        <f t="shared" si="63"/>
        <v>202006_184_4562342690043</v>
      </c>
      <c r="B3855" s="15">
        <v>202006</v>
      </c>
      <c r="C3855" s="15">
        <v>184</v>
      </c>
      <c r="D3855" s="15" t="s">
        <v>154</v>
      </c>
      <c r="E3855" s="16">
        <v>4562342690043</v>
      </c>
      <c r="F3855" s="15">
        <v>0</v>
      </c>
      <c r="G3855" s="15">
        <v>0</v>
      </c>
      <c r="H3855" s="15" t="s">
        <v>21</v>
      </c>
      <c r="I3855" s="15" t="s">
        <v>19</v>
      </c>
      <c r="J3855" s="15" t="s">
        <v>329</v>
      </c>
      <c r="K3855" s="15">
        <v>38</v>
      </c>
      <c r="L3855" s="15">
        <v>1</v>
      </c>
      <c r="M3855" s="15">
        <v>0</v>
      </c>
      <c r="N3855" s="15">
        <v>0</v>
      </c>
      <c r="O3855" s="15"/>
      <c r="P3855" s="15"/>
      <c r="Q3855" s="15"/>
    </row>
    <row r="3856" spans="1:17" x14ac:dyDescent="0.15">
      <c r="A3856" t="str">
        <f t="shared" si="63"/>
        <v>202006_184_4562342690067</v>
      </c>
      <c r="B3856" s="15">
        <v>202006</v>
      </c>
      <c r="C3856" s="15">
        <v>184</v>
      </c>
      <c r="D3856" s="15" t="s">
        <v>154</v>
      </c>
      <c r="E3856" s="16">
        <v>4562342690067</v>
      </c>
      <c r="F3856" s="15">
        <v>0</v>
      </c>
      <c r="G3856" s="15">
        <v>0</v>
      </c>
      <c r="H3856" s="15" t="s">
        <v>23</v>
      </c>
      <c r="I3856" s="15" t="s">
        <v>19</v>
      </c>
      <c r="J3856" s="15" t="s">
        <v>329</v>
      </c>
      <c r="K3856" s="15">
        <v>37</v>
      </c>
      <c r="L3856" s="15">
        <v>1</v>
      </c>
      <c r="M3856" s="15">
        <v>0</v>
      </c>
      <c r="N3856" s="15">
        <v>0</v>
      </c>
      <c r="O3856" s="15"/>
      <c r="P3856" s="15"/>
      <c r="Q3856" s="15"/>
    </row>
    <row r="3857" spans="1:17" x14ac:dyDescent="0.15">
      <c r="A3857" t="str">
        <f t="shared" si="63"/>
        <v>202006_184_4562342690074</v>
      </c>
      <c r="B3857" s="15">
        <v>202006</v>
      </c>
      <c r="C3857" s="15">
        <v>184</v>
      </c>
      <c r="D3857" s="15" t="s">
        <v>154</v>
      </c>
      <c r="E3857" s="16">
        <v>4562342690074</v>
      </c>
      <c r="F3857" s="15">
        <v>0</v>
      </c>
      <c r="G3857" s="15">
        <v>0</v>
      </c>
      <c r="H3857" s="15" t="s">
        <v>24</v>
      </c>
      <c r="I3857" s="15" t="s">
        <v>19</v>
      </c>
      <c r="J3857" s="15" t="s">
        <v>329</v>
      </c>
      <c r="K3857" s="15">
        <v>31</v>
      </c>
      <c r="L3857" s="15">
        <v>2</v>
      </c>
      <c r="M3857" s="15">
        <v>0</v>
      </c>
      <c r="N3857" s="15">
        <v>0</v>
      </c>
      <c r="O3857" s="15"/>
      <c r="P3857" s="15"/>
      <c r="Q3857" s="15"/>
    </row>
    <row r="3858" spans="1:17" x14ac:dyDescent="0.15">
      <c r="A3858" t="str">
        <f t="shared" si="63"/>
        <v>202006_184_4562342690081</v>
      </c>
      <c r="B3858" s="15">
        <v>202006</v>
      </c>
      <c r="C3858" s="15">
        <v>184</v>
      </c>
      <c r="D3858" s="15" t="s">
        <v>154</v>
      </c>
      <c r="E3858" s="16">
        <v>4562342690081</v>
      </c>
      <c r="F3858" s="15">
        <v>0</v>
      </c>
      <c r="G3858" s="15">
        <v>0</v>
      </c>
      <c r="H3858" s="15" t="s">
        <v>25</v>
      </c>
      <c r="I3858" s="15" t="s">
        <v>19</v>
      </c>
      <c r="J3858" s="15" t="s">
        <v>329</v>
      </c>
      <c r="K3858" s="15">
        <v>10</v>
      </c>
      <c r="L3858" s="15">
        <v>0</v>
      </c>
      <c r="M3858" s="15">
        <v>0</v>
      </c>
      <c r="N3858" s="15">
        <v>0</v>
      </c>
      <c r="O3858" s="15"/>
      <c r="P3858" s="15"/>
      <c r="Q3858" s="15"/>
    </row>
    <row r="3859" spans="1:17" x14ac:dyDescent="0.15">
      <c r="A3859" t="str">
        <f t="shared" si="63"/>
        <v>202006_5_4562342690029</v>
      </c>
      <c r="B3859" s="15">
        <v>202006</v>
      </c>
      <c r="C3859" s="15">
        <v>5</v>
      </c>
      <c r="D3859" s="15" t="s">
        <v>130</v>
      </c>
      <c r="E3859" s="16">
        <v>4562342690029</v>
      </c>
      <c r="F3859" s="15">
        <v>0</v>
      </c>
      <c r="G3859" s="15">
        <v>0</v>
      </c>
      <c r="H3859" s="15" t="s">
        <v>18</v>
      </c>
      <c r="I3859" s="15" t="s">
        <v>19</v>
      </c>
      <c r="J3859" s="15" t="s">
        <v>329</v>
      </c>
      <c r="K3859" s="15">
        <v>4</v>
      </c>
      <c r="L3859" s="15">
        <v>0</v>
      </c>
      <c r="M3859" s="15">
        <v>0</v>
      </c>
      <c r="N3859" s="15">
        <v>0</v>
      </c>
      <c r="O3859" s="15"/>
      <c r="P3859" s="15"/>
      <c r="Q3859" s="15"/>
    </row>
    <row r="3860" spans="1:17" x14ac:dyDescent="0.15">
      <c r="A3860" t="str">
        <f t="shared" si="63"/>
        <v>202006_5_4562342690036</v>
      </c>
      <c r="B3860" s="15">
        <v>202006</v>
      </c>
      <c r="C3860" s="15">
        <v>5</v>
      </c>
      <c r="D3860" s="15" t="s">
        <v>130</v>
      </c>
      <c r="E3860" s="16">
        <v>4562342690036</v>
      </c>
      <c r="F3860" s="15">
        <v>0</v>
      </c>
      <c r="G3860" s="15">
        <v>0</v>
      </c>
      <c r="H3860" s="15" t="s">
        <v>20</v>
      </c>
      <c r="I3860" s="15" t="s">
        <v>19</v>
      </c>
      <c r="J3860" s="15" t="s">
        <v>329</v>
      </c>
      <c r="K3860" s="15">
        <v>13</v>
      </c>
      <c r="L3860" s="15">
        <v>0</v>
      </c>
      <c r="M3860" s="15">
        <v>0</v>
      </c>
      <c r="N3860" s="15">
        <v>0</v>
      </c>
      <c r="O3860" s="15"/>
      <c r="P3860" s="15"/>
      <c r="Q3860" s="15"/>
    </row>
    <row r="3861" spans="1:17" x14ac:dyDescent="0.15">
      <c r="A3861" t="str">
        <f t="shared" si="63"/>
        <v>202006_5_4562342690050</v>
      </c>
      <c r="B3861" s="15">
        <v>202006</v>
      </c>
      <c r="C3861" s="15">
        <v>5</v>
      </c>
      <c r="D3861" s="15" t="s">
        <v>130</v>
      </c>
      <c r="E3861" s="16">
        <v>4562342690050</v>
      </c>
      <c r="F3861" s="15">
        <v>0</v>
      </c>
      <c r="G3861" s="15">
        <v>0</v>
      </c>
      <c r="H3861" s="15" t="s">
        <v>22</v>
      </c>
      <c r="I3861" s="15" t="s">
        <v>19</v>
      </c>
      <c r="J3861" s="15" t="s">
        <v>329</v>
      </c>
      <c r="K3861" s="15">
        <v>7</v>
      </c>
      <c r="L3861" s="15">
        <v>0</v>
      </c>
      <c r="M3861" s="15">
        <v>0</v>
      </c>
      <c r="N3861" s="15">
        <v>0</v>
      </c>
      <c r="O3861" s="15"/>
      <c r="P3861" s="15"/>
      <c r="Q3861" s="15"/>
    </row>
    <row r="3862" spans="1:17" x14ac:dyDescent="0.15">
      <c r="A3862" t="str">
        <f t="shared" si="63"/>
        <v>202006_5_4562342690043</v>
      </c>
      <c r="B3862" s="15">
        <v>202006</v>
      </c>
      <c r="C3862" s="15">
        <v>5</v>
      </c>
      <c r="D3862" s="15" t="s">
        <v>130</v>
      </c>
      <c r="E3862" s="16">
        <v>4562342690043</v>
      </c>
      <c r="F3862" s="15">
        <v>0</v>
      </c>
      <c r="G3862" s="15">
        <v>0</v>
      </c>
      <c r="H3862" s="15" t="s">
        <v>21</v>
      </c>
      <c r="I3862" s="15" t="s">
        <v>19</v>
      </c>
      <c r="J3862" s="15" t="s">
        <v>329</v>
      </c>
      <c r="K3862" s="15">
        <v>18</v>
      </c>
      <c r="L3862" s="15">
        <v>1</v>
      </c>
      <c r="M3862" s="15">
        <v>0</v>
      </c>
      <c r="N3862" s="15">
        <v>0</v>
      </c>
      <c r="O3862" s="15"/>
      <c r="P3862" s="15"/>
      <c r="Q3862" s="15"/>
    </row>
    <row r="3863" spans="1:17" x14ac:dyDescent="0.15">
      <c r="A3863" t="str">
        <f t="shared" si="63"/>
        <v>202006_5_4562342690067</v>
      </c>
      <c r="B3863" s="15">
        <v>202006</v>
      </c>
      <c r="C3863" s="15">
        <v>5</v>
      </c>
      <c r="D3863" s="15" t="s">
        <v>130</v>
      </c>
      <c r="E3863" s="16">
        <v>4562342690067</v>
      </c>
      <c r="F3863" s="15">
        <v>0</v>
      </c>
      <c r="G3863" s="15">
        <v>0</v>
      </c>
      <c r="H3863" s="15" t="s">
        <v>23</v>
      </c>
      <c r="I3863" s="15" t="s">
        <v>19</v>
      </c>
      <c r="J3863" s="15" t="s">
        <v>329</v>
      </c>
      <c r="K3863" s="15">
        <v>23</v>
      </c>
      <c r="L3863" s="15">
        <v>0</v>
      </c>
      <c r="M3863" s="15">
        <v>0</v>
      </c>
      <c r="N3863" s="15">
        <v>0</v>
      </c>
      <c r="O3863" s="15"/>
      <c r="P3863" s="15"/>
      <c r="Q3863" s="15"/>
    </row>
    <row r="3864" spans="1:17" x14ac:dyDescent="0.15">
      <c r="A3864" t="str">
        <f t="shared" si="63"/>
        <v>202006_5_4562342690074</v>
      </c>
      <c r="B3864" s="15">
        <v>202006</v>
      </c>
      <c r="C3864" s="15">
        <v>5</v>
      </c>
      <c r="D3864" s="15" t="s">
        <v>130</v>
      </c>
      <c r="E3864" s="16">
        <v>4562342690074</v>
      </c>
      <c r="F3864" s="15">
        <v>0</v>
      </c>
      <c r="G3864" s="15">
        <v>0</v>
      </c>
      <c r="H3864" s="15" t="s">
        <v>24</v>
      </c>
      <c r="I3864" s="15" t="s">
        <v>19</v>
      </c>
      <c r="J3864" s="15" t="s">
        <v>329</v>
      </c>
      <c r="K3864" s="15">
        <v>24</v>
      </c>
      <c r="L3864" s="15">
        <v>0</v>
      </c>
      <c r="M3864" s="15">
        <v>0</v>
      </c>
      <c r="N3864" s="15">
        <v>0</v>
      </c>
      <c r="O3864" s="15"/>
      <c r="P3864" s="15"/>
      <c r="Q3864" s="15"/>
    </row>
    <row r="3865" spans="1:17" x14ac:dyDescent="0.15">
      <c r="A3865" t="str">
        <f t="shared" si="63"/>
        <v>202006_5_4562342690081</v>
      </c>
      <c r="B3865" s="15">
        <v>202006</v>
      </c>
      <c r="C3865" s="15">
        <v>5</v>
      </c>
      <c r="D3865" s="15" t="s">
        <v>130</v>
      </c>
      <c r="E3865" s="16">
        <v>4562342690081</v>
      </c>
      <c r="F3865" s="15">
        <v>0</v>
      </c>
      <c r="G3865" s="15">
        <v>0</v>
      </c>
      <c r="H3865" s="15" t="s">
        <v>25</v>
      </c>
      <c r="I3865" s="15" t="s">
        <v>19</v>
      </c>
      <c r="J3865" s="15" t="s">
        <v>329</v>
      </c>
      <c r="K3865" s="15">
        <v>3</v>
      </c>
      <c r="L3865" s="15">
        <v>0</v>
      </c>
      <c r="M3865" s="15">
        <v>0</v>
      </c>
      <c r="N3865" s="15">
        <v>0</v>
      </c>
      <c r="O3865" s="15"/>
      <c r="P3865" s="15"/>
      <c r="Q3865" s="15"/>
    </row>
    <row r="3866" spans="1:17" x14ac:dyDescent="0.15">
      <c r="A3866" t="str">
        <f t="shared" si="63"/>
        <v>202006_11_4562342690029</v>
      </c>
      <c r="B3866" s="15">
        <v>202006</v>
      </c>
      <c r="C3866" s="15">
        <v>11</v>
      </c>
      <c r="D3866" s="15" t="s">
        <v>131</v>
      </c>
      <c r="E3866" s="16">
        <v>4562342690029</v>
      </c>
      <c r="F3866" s="15">
        <v>0</v>
      </c>
      <c r="G3866" s="15">
        <v>0</v>
      </c>
      <c r="H3866" s="15" t="s">
        <v>18</v>
      </c>
      <c r="I3866" s="15" t="s">
        <v>19</v>
      </c>
      <c r="J3866" s="15" t="s">
        <v>329</v>
      </c>
      <c r="K3866" s="15">
        <v>2</v>
      </c>
      <c r="L3866" s="15">
        <v>0</v>
      </c>
      <c r="M3866" s="15">
        <v>0</v>
      </c>
      <c r="N3866" s="15">
        <v>0</v>
      </c>
      <c r="O3866" s="15"/>
      <c r="P3866" s="15"/>
      <c r="Q3866" s="15"/>
    </row>
    <row r="3867" spans="1:17" x14ac:dyDescent="0.15">
      <c r="A3867" t="str">
        <f t="shared" si="63"/>
        <v>202006_11_4562342690036</v>
      </c>
      <c r="B3867" s="15">
        <v>202006</v>
      </c>
      <c r="C3867" s="15">
        <v>11</v>
      </c>
      <c r="D3867" s="15" t="s">
        <v>131</v>
      </c>
      <c r="E3867" s="16">
        <v>4562342690036</v>
      </c>
      <c r="F3867" s="15">
        <v>0</v>
      </c>
      <c r="G3867" s="15">
        <v>0</v>
      </c>
      <c r="H3867" s="15" t="s">
        <v>20</v>
      </c>
      <c r="I3867" s="15" t="s">
        <v>19</v>
      </c>
      <c r="J3867" s="15" t="s">
        <v>329</v>
      </c>
      <c r="K3867" s="15">
        <v>0</v>
      </c>
      <c r="L3867" s="15">
        <v>0</v>
      </c>
      <c r="M3867" s="15">
        <v>0</v>
      </c>
      <c r="N3867" s="15">
        <v>0</v>
      </c>
      <c r="O3867" s="15"/>
      <c r="P3867" s="15"/>
      <c r="Q3867" s="15"/>
    </row>
    <row r="3868" spans="1:17" x14ac:dyDescent="0.15">
      <c r="A3868" t="str">
        <f t="shared" si="63"/>
        <v>202006_11_4562342690050</v>
      </c>
      <c r="B3868" s="15">
        <v>202006</v>
      </c>
      <c r="C3868" s="15">
        <v>11</v>
      </c>
      <c r="D3868" s="15" t="s">
        <v>131</v>
      </c>
      <c r="E3868" s="16">
        <v>4562342690050</v>
      </c>
      <c r="F3868" s="15">
        <v>0</v>
      </c>
      <c r="G3868" s="15">
        <v>0</v>
      </c>
      <c r="H3868" s="15" t="s">
        <v>22</v>
      </c>
      <c r="I3868" s="15" t="s">
        <v>19</v>
      </c>
      <c r="J3868" s="15" t="s">
        <v>329</v>
      </c>
      <c r="K3868" s="15">
        <v>0</v>
      </c>
      <c r="L3868" s="15">
        <v>0</v>
      </c>
      <c r="M3868" s="15">
        <v>0</v>
      </c>
      <c r="N3868" s="15">
        <v>0</v>
      </c>
      <c r="O3868" s="15"/>
      <c r="P3868" s="15"/>
      <c r="Q3868" s="15"/>
    </row>
    <row r="3869" spans="1:17" x14ac:dyDescent="0.15">
      <c r="A3869" t="str">
        <f t="shared" si="63"/>
        <v>202006_11_4562342690043</v>
      </c>
      <c r="B3869" s="15">
        <v>202006</v>
      </c>
      <c r="C3869" s="15">
        <v>11</v>
      </c>
      <c r="D3869" s="15" t="s">
        <v>131</v>
      </c>
      <c r="E3869" s="16">
        <v>4562342690043</v>
      </c>
      <c r="F3869" s="15">
        <v>0</v>
      </c>
      <c r="G3869" s="15">
        <v>0</v>
      </c>
      <c r="H3869" s="15" t="s">
        <v>21</v>
      </c>
      <c r="I3869" s="15" t="s">
        <v>19</v>
      </c>
      <c r="J3869" s="15" t="s">
        <v>329</v>
      </c>
      <c r="K3869" s="15">
        <v>1</v>
      </c>
      <c r="L3869" s="15">
        <v>0</v>
      </c>
      <c r="M3869" s="15">
        <v>0</v>
      </c>
      <c r="N3869" s="15">
        <v>0</v>
      </c>
      <c r="O3869" s="15"/>
      <c r="P3869" s="15"/>
      <c r="Q3869" s="15"/>
    </row>
    <row r="3870" spans="1:17" x14ac:dyDescent="0.15">
      <c r="A3870" t="str">
        <f t="shared" si="63"/>
        <v>202006_11_4562342690067</v>
      </c>
      <c r="B3870" s="15">
        <v>202006</v>
      </c>
      <c r="C3870" s="15">
        <v>11</v>
      </c>
      <c r="D3870" s="15" t="s">
        <v>131</v>
      </c>
      <c r="E3870" s="16">
        <v>4562342690067</v>
      </c>
      <c r="F3870" s="15">
        <v>0</v>
      </c>
      <c r="G3870" s="15">
        <v>0</v>
      </c>
      <c r="H3870" s="15" t="s">
        <v>23</v>
      </c>
      <c r="I3870" s="15" t="s">
        <v>19</v>
      </c>
      <c r="J3870" s="15" t="s">
        <v>329</v>
      </c>
      <c r="K3870" s="15">
        <v>0</v>
      </c>
      <c r="L3870" s="15">
        <v>0</v>
      </c>
      <c r="M3870" s="15">
        <v>0</v>
      </c>
      <c r="N3870" s="15">
        <v>0</v>
      </c>
      <c r="O3870" s="15"/>
      <c r="P3870" s="15"/>
      <c r="Q3870" s="15"/>
    </row>
    <row r="3871" spans="1:17" x14ac:dyDescent="0.15">
      <c r="A3871" t="str">
        <f t="shared" si="63"/>
        <v>202006_11_4562342690074</v>
      </c>
      <c r="B3871" s="15">
        <v>202006</v>
      </c>
      <c r="C3871" s="15">
        <v>11</v>
      </c>
      <c r="D3871" s="15" t="s">
        <v>131</v>
      </c>
      <c r="E3871" s="16">
        <v>4562342690074</v>
      </c>
      <c r="F3871" s="15">
        <v>0</v>
      </c>
      <c r="G3871" s="15">
        <v>0</v>
      </c>
      <c r="H3871" s="15" t="s">
        <v>24</v>
      </c>
      <c r="I3871" s="15" t="s">
        <v>19</v>
      </c>
      <c r="J3871" s="15" t="s">
        <v>329</v>
      </c>
      <c r="K3871" s="15">
        <v>0</v>
      </c>
      <c r="L3871" s="15">
        <v>0</v>
      </c>
      <c r="M3871" s="15">
        <v>0</v>
      </c>
      <c r="N3871" s="15">
        <v>0</v>
      </c>
      <c r="O3871" s="15"/>
      <c r="P3871" s="15"/>
      <c r="Q3871" s="15"/>
    </row>
    <row r="3872" spans="1:17" x14ac:dyDescent="0.15">
      <c r="A3872" t="str">
        <f t="shared" si="63"/>
        <v>202006_11_4562342690081</v>
      </c>
      <c r="B3872" s="15">
        <v>202006</v>
      </c>
      <c r="C3872" s="15">
        <v>11</v>
      </c>
      <c r="D3872" s="15" t="s">
        <v>131</v>
      </c>
      <c r="E3872" s="16">
        <v>4562342690081</v>
      </c>
      <c r="F3872" s="15">
        <v>0</v>
      </c>
      <c r="G3872" s="15">
        <v>0</v>
      </c>
      <c r="H3872" s="15" t="s">
        <v>25</v>
      </c>
      <c r="I3872" s="15" t="s">
        <v>19</v>
      </c>
      <c r="J3872" s="15" t="s">
        <v>329</v>
      </c>
      <c r="K3872" s="15">
        <v>5</v>
      </c>
      <c r="L3872" s="15">
        <v>0</v>
      </c>
      <c r="M3872" s="15">
        <v>0</v>
      </c>
      <c r="N3872" s="15">
        <v>0</v>
      </c>
      <c r="O3872" s="15"/>
      <c r="P3872" s="15"/>
      <c r="Q3872" s="15"/>
    </row>
    <row r="3873" spans="1:17" x14ac:dyDescent="0.15">
      <c r="A3873" t="str">
        <f t="shared" si="63"/>
        <v>202006_12_4562342690029</v>
      </c>
      <c r="B3873" s="15">
        <v>202006</v>
      </c>
      <c r="C3873" s="15">
        <v>12</v>
      </c>
      <c r="D3873" s="15" t="s">
        <v>132</v>
      </c>
      <c r="E3873" s="16">
        <v>4562342690029</v>
      </c>
      <c r="F3873" s="15">
        <v>0</v>
      </c>
      <c r="G3873" s="15">
        <v>0</v>
      </c>
      <c r="H3873" s="15" t="s">
        <v>18</v>
      </c>
      <c r="I3873" s="15" t="s">
        <v>19</v>
      </c>
      <c r="J3873" s="15" t="s">
        <v>329</v>
      </c>
      <c r="K3873" s="15">
        <v>16</v>
      </c>
      <c r="L3873" s="15">
        <v>0</v>
      </c>
      <c r="M3873" s="15">
        <v>0</v>
      </c>
      <c r="N3873" s="15">
        <v>0</v>
      </c>
      <c r="O3873" s="15"/>
      <c r="P3873" s="15"/>
      <c r="Q3873" s="15"/>
    </row>
    <row r="3874" spans="1:17" x14ac:dyDescent="0.15">
      <c r="A3874" t="str">
        <f t="shared" si="63"/>
        <v>202006_12_4562342690036</v>
      </c>
      <c r="B3874" s="15">
        <v>202006</v>
      </c>
      <c r="C3874" s="15">
        <v>12</v>
      </c>
      <c r="D3874" s="15" t="s">
        <v>132</v>
      </c>
      <c r="E3874" s="16">
        <v>4562342690036</v>
      </c>
      <c r="F3874" s="15">
        <v>0</v>
      </c>
      <c r="G3874" s="15">
        <v>0</v>
      </c>
      <c r="H3874" s="15" t="s">
        <v>20</v>
      </c>
      <c r="I3874" s="15" t="s">
        <v>19</v>
      </c>
      <c r="J3874" s="15" t="s">
        <v>329</v>
      </c>
      <c r="K3874" s="15">
        <v>4</v>
      </c>
      <c r="L3874" s="15">
        <v>1</v>
      </c>
      <c r="M3874" s="15">
        <v>0</v>
      </c>
      <c r="N3874" s="15">
        <v>0</v>
      </c>
      <c r="O3874" s="15"/>
      <c r="P3874" s="15"/>
      <c r="Q3874" s="15"/>
    </row>
    <row r="3875" spans="1:17" x14ac:dyDescent="0.15">
      <c r="A3875" t="str">
        <f t="shared" si="63"/>
        <v>202006_12_4562342690050</v>
      </c>
      <c r="B3875" s="15">
        <v>202006</v>
      </c>
      <c r="C3875" s="15">
        <v>12</v>
      </c>
      <c r="D3875" s="15" t="s">
        <v>132</v>
      </c>
      <c r="E3875" s="16">
        <v>4562342690050</v>
      </c>
      <c r="F3875" s="15">
        <v>0</v>
      </c>
      <c r="G3875" s="15">
        <v>0</v>
      </c>
      <c r="H3875" s="15" t="s">
        <v>22</v>
      </c>
      <c r="I3875" s="15" t="s">
        <v>19</v>
      </c>
      <c r="J3875" s="15" t="s">
        <v>329</v>
      </c>
      <c r="K3875" s="15">
        <v>11</v>
      </c>
      <c r="L3875" s="15">
        <v>2</v>
      </c>
      <c r="M3875" s="15">
        <v>0</v>
      </c>
      <c r="N3875" s="15">
        <v>0</v>
      </c>
      <c r="O3875" s="15"/>
      <c r="P3875" s="15"/>
      <c r="Q3875" s="15"/>
    </row>
    <row r="3876" spans="1:17" x14ac:dyDescent="0.15">
      <c r="A3876" t="str">
        <f t="shared" si="63"/>
        <v>202006_12_4562342690043</v>
      </c>
      <c r="B3876" s="15">
        <v>202006</v>
      </c>
      <c r="C3876" s="15">
        <v>12</v>
      </c>
      <c r="D3876" s="15" t="s">
        <v>132</v>
      </c>
      <c r="E3876" s="16">
        <v>4562342690043</v>
      </c>
      <c r="F3876" s="15">
        <v>0</v>
      </c>
      <c r="G3876" s="15">
        <v>0</v>
      </c>
      <c r="H3876" s="15" t="s">
        <v>21</v>
      </c>
      <c r="I3876" s="15" t="s">
        <v>19</v>
      </c>
      <c r="J3876" s="15" t="s">
        <v>329</v>
      </c>
      <c r="K3876" s="15">
        <v>17</v>
      </c>
      <c r="L3876" s="15">
        <v>0</v>
      </c>
      <c r="M3876" s="15">
        <v>0</v>
      </c>
      <c r="N3876" s="15">
        <v>0</v>
      </c>
      <c r="O3876" s="15"/>
      <c r="P3876" s="15"/>
      <c r="Q3876" s="15"/>
    </row>
    <row r="3877" spans="1:17" x14ac:dyDescent="0.15">
      <c r="A3877" t="str">
        <f t="shared" si="63"/>
        <v>202006_12_4562342690067</v>
      </c>
      <c r="B3877" s="15">
        <v>202006</v>
      </c>
      <c r="C3877" s="15">
        <v>12</v>
      </c>
      <c r="D3877" s="15" t="s">
        <v>132</v>
      </c>
      <c r="E3877" s="16">
        <v>4562342690067</v>
      </c>
      <c r="F3877" s="15">
        <v>0</v>
      </c>
      <c r="G3877" s="15">
        <v>0</v>
      </c>
      <c r="H3877" s="15" t="s">
        <v>23</v>
      </c>
      <c r="I3877" s="15" t="s">
        <v>19</v>
      </c>
      <c r="J3877" s="15" t="s">
        <v>329</v>
      </c>
      <c r="K3877" s="15">
        <v>39</v>
      </c>
      <c r="L3877" s="15">
        <v>0</v>
      </c>
      <c r="M3877" s="15">
        <v>0</v>
      </c>
      <c r="N3877" s="15">
        <v>0</v>
      </c>
      <c r="O3877" s="15"/>
      <c r="P3877" s="15"/>
      <c r="Q3877" s="15"/>
    </row>
    <row r="3878" spans="1:17" x14ac:dyDescent="0.15">
      <c r="A3878" t="str">
        <f t="shared" si="63"/>
        <v>202006_12_4562342690074</v>
      </c>
      <c r="B3878" s="15">
        <v>202006</v>
      </c>
      <c r="C3878" s="15">
        <v>12</v>
      </c>
      <c r="D3878" s="15" t="s">
        <v>132</v>
      </c>
      <c r="E3878" s="16">
        <v>4562342690074</v>
      </c>
      <c r="F3878" s="15">
        <v>0</v>
      </c>
      <c r="G3878" s="15">
        <v>0</v>
      </c>
      <c r="H3878" s="15" t="s">
        <v>24</v>
      </c>
      <c r="I3878" s="15" t="s">
        <v>19</v>
      </c>
      <c r="J3878" s="15" t="s">
        <v>329</v>
      </c>
      <c r="K3878" s="15">
        <v>15</v>
      </c>
      <c r="L3878" s="15">
        <v>0</v>
      </c>
      <c r="M3878" s="15">
        <v>0</v>
      </c>
      <c r="N3878" s="15">
        <v>0</v>
      </c>
      <c r="O3878" s="15"/>
      <c r="P3878" s="15"/>
      <c r="Q3878" s="15"/>
    </row>
    <row r="3879" spans="1:17" x14ac:dyDescent="0.15">
      <c r="A3879" t="str">
        <f t="shared" si="63"/>
        <v>202006_12_4562342690081</v>
      </c>
      <c r="B3879" s="15">
        <v>202006</v>
      </c>
      <c r="C3879" s="15">
        <v>12</v>
      </c>
      <c r="D3879" s="15" t="s">
        <v>132</v>
      </c>
      <c r="E3879" s="16">
        <v>4562342690081</v>
      </c>
      <c r="F3879" s="15">
        <v>0</v>
      </c>
      <c r="G3879" s="15">
        <v>0</v>
      </c>
      <c r="H3879" s="15" t="s">
        <v>25</v>
      </c>
      <c r="I3879" s="15" t="s">
        <v>19</v>
      </c>
      <c r="J3879" s="15" t="s">
        <v>329</v>
      </c>
      <c r="K3879" s="15">
        <v>8</v>
      </c>
      <c r="L3879" s="15">
        <v>0</v>
      </c>
      <c r="M3879" s="15">
        <v>0</v>
      </c>
      <c r="N3879" s="15">
        <v>0</v>
      </c>
      <c r="O3879" s="15"/>
      <c r="P3879" s="15"/>
      <c r="Q3879" s="15"/>
    </row>
    <row r="3880" spans="1:17" x14ac:dyDescent="0.15">
      <c r="A3880" t="str">
        <f t="shared" si="63"/>
        <v>202006_100_4562342690029</v>
      </c>
      <c r="B3880" s="15">
        <v>202006</v>
      </c>
      <c r="C3880" s="15">
        <v>100</v>
      </c>
      <c r="D3880" s="15" t="s">
        <v>146</v>
      </c>
      <c r="E3880" s="16">
        <v>4562342690029</v>
      </c>
      <c r="F3880" s="15">
        <v>0</v>
      </c>
      <c r="G3880" s="15">
        <v>0</v>
      </c>
      <c r="H3880" s="15" t="s">
        <v>18</v>
      </c>
      <c r="I3880" s="15" t="s">
        <v>19</v>
      </c>
      <c r="J3880" s="15" t="s">
        <v>329</v>
      </c>
      <c r="K3880" s="15">
        <v>24</v>
      </c>
      <c r="L3880" s="15">
        <v>0</v>
      </c>
      <c r="M3880" s="15">
        <v>0</v>
      </c>
      <c r="N3880" s="15">
        <v>0</v>
      </c>
      <c r="O3880" s="15"/>
      <c r="P3880" s="15"/>
      <c r="Q3880" s="15"/>
    </row>
    <row r="3881" spans="1:17" x14ac:dyDescent="0.15">
      <c r="A3881" t="str">
        <f t="shared" si="63"/>
        <v>202006_100_4562342690036</v>
      </c>
      <c r="B3881" s="15">
        <v>202006</v>
      </c>
      <c r="C3881" s="15">
        <v>100</v>
      </c>
      <c r="D3881" s="15" t="s">
        <v>146</v>
      </c>
      <c r="E3881" s="16">
        <v>4562342690036</v>
      </c>
      <c r="F3881" s="15">
        <v>0</v>
      </c>
      <c r="G3881" s="15">
        <v>0</v>
      </c>
      <c r="H3881" s="15" t="s">
        <v>20</v>
      </c>
      <c r="I3881" s="15" t="s">
        <v>19</v>
      </c>
      <c r="J3881" s="15" t="s">
        <v>329</v>
      </c>
      <c r="K3881" s="15">
        <v>17</v>
      </c>
      <c r="L3881" s="15">
        <v>1</v>
      </c>
      <c r="M3881" s="15">
        <v>0</v>
      </c>
      <c r="N3881" s="15">
        <v>0</v>
      </c>
      <c r="O3881" s="15"/>
      <c r="P3881" s="15"/>
      <c r="Q3881" s="15"/>
    </row>
    <row r="3882" spans="1:17" x14ac:dyDescent="0.15">
      <c r="A3882" t="str">
        <f t="shared" si="63"/>
        <v>202006_100_4562342690050</v>
      </c>
      <c r="B3882" s="15">
        <v>202006</v>
      </c>
      <c r="C3882" s="15">
        <v>100</v>
      </c>
      <c r="D3882" s="15" t="s">
        <v>146</v>
      </c>
      <c r="E3882" s="16">
        <v>4562342690050</v>
      </c>
      <c r="F3882" s="15">
        <v>0</v>
      </c>
      <c r="G3882" s="15">
        <v>0</v>
      </c>
      <c r="H3882" s="15" t="s">
        <v>22</v>
      </c>
      <c r="I3882" s="15" t="s">
        <v>19</v>
      </c>
      <c r="J3882" s="15" t="s">
        <v>329</v>
      </c>
      <c r="K3882" s="15">
        <v>15</v>
      </c>
      <c r="L3882" s="15">
        <v>0</v>
      </c>
      <c r="M3882" s="15">
        <v>0</v>
      </c>
      <c r="N3882" s="15">
        <v>0</v>
      </c>
      <c r="O3882" s="15"/>
      <c r="P3882" s="15"/>
      <c r="Q3882" s="15"/>
    </row>
    <row r="3883" spans="1:17" x14ac:dyDescent="0.15">
      <c r="A3883" t="str">
        <f t="shared" si="63"/>
        <v>202006_100_4562342690043</v>
      </c>
      <c r="B3883" s="15">
        <v>202006</v>
      </c>
      <c r="C3883" s="15">
        <v>100</v>
      </c>
      <c r="D3883" s="15" t="s">
        <v>146</v>
      </c>
      <c r="E3883" s="16">
        <v>4562342690043</v>
      </c>
      <c r="F3883" s="15">
        <v>0</v>
      </c>
      <c r="G3883" s="15">
        <v>0</v>
      </c>
      <c r="H3883" s="15" t="s">
        <v>21</v>
      </c>
      <c r="I3883" s="15" t="s">
        <v>19</v>
      </c>
      <c r="J3883" s="15" t="s">
        <v>329</v>
      </c>
      <c r="K3883" s="15">
        <v>18</v>
      </c>
      <c r="L3883" s="15">
        <v>0</v>
      </c>
      <c r="M3883" s="15">
        <v>0</v>
      </c>
      <c r="N3883" s="15">
        <v>0</v>
      </c>
      <c r="O3883" s="15"/>
      <c r="P3883" s="15"/>
      <c r="Q3883" s="15"/>
    </row>
    <row r="3884" spans="1:17" x14ac:dyDescent="0.15">
      <c r="A3884" t="str">
        <f t="shared" si="63"/>
        <v>202006_100_4562342690067</v>
      </c>
      <c r="B3884" s="15">
        <v>202006</v>
      </c>
      <c r="C3884" s="15">
        <v>100</v>
      </c>
      <c r="D3884" s="15" t="s">
        <v>146</v>
      </c>
      <c r="E3884" s="16">
        <v>4562342690067</v>
      </c>
      <c r="F3884" s="15">
        <v>0</v>
      </c>
      <c r="G3884" s="15">
        <v>0</v>
      </c>
      <c r="H3884" s="15" t="s">
        <v>23</v>
      </c>
      <c r="I3884" s="15" t="s">
        <v>19</v>
      </c>
      <c r="J3884" s="15" t="s">
        <v>329</v>
      </c>
      <c r="K3884" s="15">
        <v>36</v>
      </c>
      <c r="L3884" s="15">
        <v>0</v>
      </c>
      <c r="M3884" s="15">
        <v>0</v>
      </c>
      <c r="N3884" s="15">
        <v>0</v>
      </c>
      <c r="O3884" s="15"/>
      <c r="P3884" s="15"/>
      <c r="Q3884" s="15"/>
    </row>
    <row r="3885" spans="1:17" x14ac:dyDescent="0.15">
      <c r="A3885" t="str">
        <f t="shared" si="63"/>
        <v>202006_100_4562342690074</v>
      </c>
      <c r="B3885" s="15">
        <v>202006</v>
      </c>
      <c r="C3885" s="15">
        <v>100</v>
      </c>
      <c r="D3885" s="15" t="s">
        <v>146</v>
      </c>
      <c r="E3885" s="16">
        <v>4562342690074</v>
      </c>
      <c r="F3885" s="15">
        <v>0</v>
      </c>
      <c r="G3885" s="15">
        <v>0</v>
      </c>
      <c r="H3885" s="15" t="s">
        <v>24</v>
      </c>
      <c r="I3885" s="15" t="s">
        <v>19</v>
      </c>
      <c r="J3885" s="15" t="s">
        <v>329</v>
      </c>
      <c r="K3885" s="15">
        <v>24</v>
      </c>
      <c r="L3885" s="15">
        <v>1</v>
      </c>
      <c r="M3885" s="15">
        <v>0</v>
      </c>
      <c r="N3885" s="15">
        <v>0</v>
      </c>
      <c r="O3885" s="15"/>
      <c r="P3885" s="15"/>
      <c r="Q3885" s="15"/>
    </row>
    <row r="3886" spans="1:17" x14ac:dyDescent="0.15">
      <c r="A3886" t="str">
        <f t="shared" si="63"/>
        <v>202006_100_4562342690081</v>
      </c>
      <c r="B3886" s="15">
        <v>202006</v>
      </c>
      <c r="C3886" s="15">
        <v>100</v>
      </c>
      <c r="D3886" s="15" t="s">
        <v>146</v>
      </c>
      <c r="E3886" s="16">
        <v>4562342690081</v>
      </c>
      <c r="F3886" s="15">
        <v>0</v>
      </c>
      <c r="G3886" s="15">
        <v>0</v>
      </c>
      <c r="H3886" s="15" t="s">
        <v>25</v>
      </c>
      <c r="I3886" s="15" t="s">
        <v>19</v>
      </c>
      <c r="J3886" s="15" t="s">
        <v>329</v>
      </c>
      <c r="K3886" s="15">
        <v>13</v>
      </c>
      <c r="L3886" s="15">
        <v>0</v>
      </c>
      <c r="M3886" s="15">
        <v>0</v>
      </c>
      <c r="N3886" s="15">
        <v>0</v>
      </c>
      <c r="O3886" s="15"/>
      <c r="P3886" s="15"/>
      <c r="Q3886" s="15"/>
    </row>
    <row r="3887" spans="1:17" x14ac:dyDescent="0.15">
      <c r="A3887" t="str">
        <f t="shared" si="63"/>
        <v>202006_128_4562342690029</v>
      </c>
      <c r="B3887" s="15">
        <v>202006</v>
      </c>
      <c r="C3887" s="15">
        <v>128</v>
      </c>
      <c r="D3887" s="15" t="s">
        <v>151</v>
      </c>
      <c r="E3887" s="16">
        <v>4562342690029</v>
      </c>
      <c r="F3887" s="15">
        <v>0</v>
      </c>
      <c r="G3887" s="15">
        <v>0</v>
      </c>
      <c r="H3887" s="15" t="s">
        <v>18</v>
      </c>
      <c r="I3887" s="15" t="s">
        <v>19</v>
      </c>
      <c r="J3887" s="15" t="s">
        <v>329</v>
      </c>
      <c r="K3887" s="15">
        <v>21</v>
      </c>
      <c r="L3887" s="15">
        <v>0</v>
      </c>
      <c r="M3887" s="15">
        <v>0</v>
      </c>
      <c r="N3887" s="15">
        <v>0</v>
      </c>
      <c r="O3887" s="15"/>
      <c r="P3887" s="15"/>
      <c r="Q3887" s="15"/>
    </row>
    <row r="3888" spans="1:17" x14ac:dyDescent="0.15">
      <c r="A3888" t="str">
        <f t="shared" si="63"/>
        <v>202006_128_4562342690036</v>
      </c>
      <c r="B3888" s="15">
        <v>202006</v>
      </c>
      <c r="C3888" s="15">
        <v>128</v>
      </c>
      <c r="D3888" s="15" t="s">
        <v>151</v>
      </c>
      <c r="E3888" s="16">
        <v>4562342690036</v>
      </c>
      <c r="F3888" s="15">
        <v>0</v>
      </c>
      <c r="G3888" s="15">
        <v>0</v>
      </c>
      <c r="H3888" s="15" t="s">
        <v>20</v>
      </c>
      <c r="I3888" s="15" t="s">
        <v>19</v>
      </c>
      <c r="J3888" s="15" t="s">
        <v>329</v>
      </c>
      <c r="K3888" s="15">
        <v>14</v>
      </c>
      <c r="L3888" s="15">
        <v>0</v>
      </c>
      <c r="M3888" s="15">
        <v>0</v>
      </c>
      <c r="N3888" s="15">
        <v>0</v>
      </c>
      <c r="O3888" s="15"/>
      <c r="P3888" s="15"/>
      <c r="Q3888" s="15"/>
    </row>
    <row r="3889" spans="1:17" x14ac:dyDescent="0.15">
      <c r="A3889" t="str">
        <f t="shared" si="63"/>
        <v>202006_128_4562342690050</v>
      </c>
      <c r="B3889" s="15">
        <v>202006</v>
      </c>
      <c r="C3889" s="15">
        <v>128</v>
      </c>
      <c r="D3889" s="15" t="s">
        <v>151</v>
      </c>
      <c r="E3889" s="16">
        <v>4562342690050</v>
      </c>
      <c r="F3889" s="15">
        <v>0</v>
      </c>
      <c r="G3889" s="15">
        <v>0</v>
      </c>
      <c r="H3889" s="15" t="s">
        <v>22</v>
      </c>
      <c r="I3889" s="15" t="s">
        <v>19</v>
      </c>
      <c r="J3889" s="15" t="s">
        <v>329</v>
      </c>
      <c r="K3889" s="15">
        <v>14</v>
      </c>
      <c r="L3889" s="15">
        <v>0</v>
      </c>
      <c r="M3889" s="15">
        <v>0</v>
      </c>
      <c r="N3889" s="15">
        <v>0</v>
      </c>
      <c r="O3889" s="15"/>
      <c r="P3889" s="15"/>
      <c r="Q3889" s="15"/>
    </row>
    <row r="3890" spans="1:17" x14ac:dyDescent="0.15">
      <c r="A3890" t="str">
        <f t="shared" si="63"/>
        <v>202006_128_4562342690043</v>
      </c>
      <c r="B3890" s="15">
        <v>202006</v>
      </c>
      <c r="C3890" s="15">
        <v>128</v>
      </c>
      <c r="D3890" s="15" t="s">
        <v>151</v>
      </c>
      <c r="E3890" s="16">
        <v>4562342690043</v>
      </c>
      <c r="F3890" s="15">
        <v>0</v>
      </c>
      <c r="G3890" s="15">
        <v>0</v>
      </c>
      <c r="H3890" s="15" t="s">
        <v>21</v>
      </c>
      <c r="I3890" s="15" t="s">
        <v>19</v>
      </c>
      <c r="J3890" s="15" t="s">
        <v>329</v>
      </c>
      <c r="K3890" s="15">
        <v>26</v>
      </c>
      <c r="L3890" s="15">
        <v>1</v>
      </c>
      <c r="M3890" s="15">
        <v>0</v>
      </c>
      <c r="N3890" s="15">
        <v>0</v>
      </c>
      <c r="O3890" s="15"/>
      <c r="P3890" s="15"/>
      <c r="Q3890" s="15"/>
    </row>
    <row r="3891" spans="1:17" x14ac:dyDescent="0.15">
      <c r="A3891" t="str">
        <f t="shared" si="63"/>
        <v>202006_128_4562342690067</v>
      </c>
      <c r="B3891" s="15">
        <v>202006</v>
      </c>
      <c r="C3891" s="15">
        <v>128</v>
      </c>
      <c r="D3891" s="15" t="s">
        <v>151</v>
      </c>
      <c r="E3891" s="16">
        <v>4562342690067</v>
      </c>
      <c r="F3891" s="15">
        <v>0</v>
      </c>
      <c r="G3891" s="15">
        <v>0</v>
      </c>
      <c r="H3891" s="15" t="s">
        <v>23</v>
      </c>
      <c r="I3891" s="15" t="s">
        <v>19</v>
      </c>
      <c r="J3891" s="15" t="s">
        <v>329</v>
      </c>
      <c r="K3891" s="15">
        <v>34</v>
      </c>
      <c r="L3891" s="15">
        <v>1</v>
      </c>
      <c r="M3891" s="15">
        <v>0</v>
      </c>
      <c r="N3891" s="15">
        <v>0</v>
      </c>
      <c r="O3891" s="15"/>
      <c r="P3891" s="15"/>
      <c r="Q3891" s="15"/>
    </row>
    <row r="3892" spans="1:17" x14ac:dyDescent="0.15">
      <c r="A3892" t="str">
        <f t="shared" si="63"/>
        <v>202006_128_4562342690074</v>
      </c>
      <c r="B3892" s="15">
        <v>202006</v>
      </c>
      <c r="C3892" s="15">
        <v>128</v>
      </c>
      <c r="D3892" s="15" t="s">
        <v>151</v>
      </c>
      <c r="E3892" s="16">
        <v>4562342690074</v>
      </c>
      <c r="F3892" s="15">
        <v>0</v>
      </c>
      <c r="G3892" s="15">
        <v>0</v>
      </c>
      <c r="H3892" s="15" t="s">
        <v>24</v>
      </c>
      <c r="I3892" s="15" t="s">
        <v>19</v>
      </c>
      <c r="J3892" s="15" t="s">
        <v>329</v>
      </c>
      <c r="K3892" s="15">
        <v>22</v>
      </c>
      <c r="L3892" s="15">
        <v>0</v>
      </c>
      <c r="M3892" s="15">
        <v>0</v>
      </c>
      <c r="N3892" s="15">
        <v>0</v>
      </c>
      <c r="O3892" s="15"/>
      <c r="P3892" s="15"/>
      <c r="Q3892" s="15"/>
    </row>
    <row r="3893" spans="1:17" x14ac:dyDescent="0.15">
      <c r="A3893" t="str">
        <f t="shared" si="63"/>
        <v>202006_128_4562342690081</v>
      </c>
      <c r="B3893" s="15">
        <v>202006</v>
      </c>
      <c r="C3893" s="15">
        <v>128</v>
      </c>
      <c r="D3893" s="15" t="s">
        <v>151</v>
      </c>
      <c r="E3893" s="16">
        <v>4562342690081</v>
      </c>
      <c r="F3893" s="15">
        <v>0</v>
      </c>
      <c r="G3893" s="15">
        <v>0</v>
      </c>
      <c r="H3893" s="15" t="s">
        <v>25</v>
      </c>
      <c r="I3893" s="15" t="s">
        <v>19</v>
      </c>
      <c r="J3893" s="15" t="s">
        <v>329</v>
      </c>
      <c r="K3893" s="15">
        <v>9</v>
      </c>
      <c r="L3893" s="15">
        <v>0</v>
      </c>
      <c r="M3893" s="15">
        <v>0</v>
      </c>
      <c r="N3893" s="15">
        <v>0</v>
      </c>
      <c r="O3893" s="15"/>
      <c r="P3893" s="15"/>
      <c r="Q3893" s="15"/>
    </row>
    <row r="3894" spans="1:17" x14ac:dyDescent="0.15">
      <c r="A3894" t="str">
        <f t="shared" si="63"/>
        <v>202006_157_4562342690029</v>
      </c>
      <c r="B3894" s="15">
        <v>202006</v>
      </c>
      <c r="C3894" s="15">
        <v>157</v>
      </c>
      <c r="D3894" s="15" t="s">
        <v>152</v>
      </c>
      <c r="E3894" s="16">
        <v>4562342690029</v>
      </c>
      <c r="F3894" s="15">
        <v>0</v>
      </c>
      <c r="G3894" s="15">
        <v>0</v>
      </c>
      <c r="H3894" s="15" t="s">
        <v>18</v>
      </c>
      <c r="I3894" s="15" t="s">
        <v>19</v>
      </c>
      <c r="J3894" s="15" t="s">
        <v>329</v>
      </c>
      <c r="K3894" s="15">
        <v>14</v>
      </c>
      <c r="L3894" s="15">
        <v>0</v>
      </c>
      <c r="M3894" s="15">
        <v>0</v>
      </c>
      <c r="N3894" s="15">
        <v>0</v>
      </c>
      <c r="O3894" s="15"/>
      <c r="P3894" s="15"/>
      <c r="Q3894" s="15"/>
    </row>
    <row r="3895" spans="1:17" x14ac:dyDescent="0.15">
      <c r="A3895" t="str">
        <f t="shared" si="63"/>
        <v>202006_157_4562342690036</v>
      </c>
      <c r="B3895" s="15">
        <v>202006</v>
      </c>
      <c r="C3895" s="15">
        <v>157</v>
      </c>
      <c r="D3895" s="15" t="s">
        <v>152</v>
      </c>
      <c r="E3895" s="16">
        <v>4562342690036</v>
      </c>
      <c r="F3895" s="15">
        <v>0</v>
      </c>
      <c r="G3895" s="15">
        <v>0</v>
      </c>
      <c r="H3895" s="15" t="s">
        <v>20</v>
      </c>
      <c r="I3895" s="15" t="s">
        <v>19</v>
      </c>
      <c r="J3895" s="15" t="s">
        <v>329</v>
      </c>
      <c r="K3895" s="15">
        <v>7</v>
      </c>
      <c r="L3895" s="15">
        <v>0</v>
      </c>
      <c r="M3895" s="15">
        <v>0</v>
      </c>
      <c r="N3895" s="15">
        <v>0</v>
      </c>
      <c r="O3895" s="15"/>
      <c r="P3895" s="15"/>
      <c r="Q3895" s="15"/>
    </row>
    <row r="3896" spans="1:17" x14ac:dyDescent="0.15">
      <c r="A3896" t="str">
        <f t="shared" si="63"/>
        <v>202006_157_4562342690050</v>
      </c>
      <c r="B3896" s="15">
        <v>202006</v>
      </c>
      <c r="C3896" s="15">
        <v>157</v>
      </c>
      <c r="D3896" s="15" t="s">
        <v>152</v>
      </c>
      <c r="E3896" s="16">
        <v>4562342690050</v>
      </c>
      <c r="F3896" s="15">
        <v>0</v>
      </c>
      <c r="G3896" s="15">
        <v>0</v>
      </c>
      <c r="H3896" s="15" t="s">
        <v>22</v>
      </c>
      <c r="I3896" s="15" t="s">
        <v>19</v>
      </c>
      <c r="J3896" s="15" t="s">
        <v>329</v>
      </c>
      <c r="K3896" s="15">
        <v>6</v>
      </c>
      <c r="L3896" s="15">
        <v>0</v>
      </c>
      <c r="M3896" s="15">
        <v>0</v>
      </c>
      <c r="N3896" s="15">
        <v>0</v>
      </c>
      <c r="O3896" s="15"/>
      <c r="P3896" s="15"/>
      <c r="Q3896" s="15"/>
    </row>
    <row r="3897" spans="1:17" x14ac:dyDescent="0.15">
      <c r="A3897" t="str">
        <f t="shared" si="63"/>
        <v>202006_157_4562342690043</v>
      </c>
      <c r="B3897" s="15">
        <v>202006</v>
      </c>
      <c r="C3897" s="15">
        <v>157</v>
      </c>
      <c r="D3897" s="15" t="s">
        <v>152</v>
      </c>
      <c r="E3897" s="16">
        <v>4562342690043</v>
      </c>
      <c r="F3897" s="15">
        <v>0</v>
      </c>
      <c r="G3897" s="15">
        <v>0</v>
      </c>
      <c r="H3897" s="15" t="s">
        <v>21</v>
      </c>
      <c r="I3897" s="15" t="s">
        <v>19</v>
      </c>
      <c r="J3897" s="15" t="s">
        <v>329</v>
      </c>
      <c r="K3897" s="15">
        <v>11</v>
      </c>
      <c r="L3897" s="15">
        <v>2</v>
      </c>
      <c r="M3897" s="15">
        <v>0</v>
      </c>
      <c r="N3897" s="15">
        <v>0</v>
      </c>
      <c r="O3897" s="15"/>
      <c r="P3897" s="15"/>
      <c r="Q3897" s="15"/>
    </row>
    <row r="3898" spans="1:17" x14ac:dyDescent="0.15">
      <c r="A3898" t="str">
        <f t="shared" si="63"/>
        <v>202006_157_4562342690067</v>
      </c>
      <c r="B3898" s="15">
        <v>202006</v>
      </c>
      <c r="C3898" s="15">
        <v>157</v>
      </c>
      <c r="D3898" s="15" t="s">
        <v>152</v>
      </c>
      <c r="E3898" s="16">
        <v>4562342690067</v>
      </c>
      <c r="F3898" s="15">
        <v>0</v>
      </c>
      <c r="G3898" s="15">
        <v>0</v>
      </c>
      <c r="H3898" s="15" t="s">
        <v>23</v>
      </c>
      <c r="I3898" s="15" t="s">
        <v>19</v>
      </c>
      <c r="J3898" s="15" t="s">
        <v>329</v>
      </c>
      <c r="K3898" s="15">
        <v>27</v>
      </c>
      <c r="L3898" s="15">
        <v>1</v>
      </c>
      <c r="M3898" s="15">
        <v>0</v>
      </c>
      <c r="N3898" s="15">
        <v>0</v>
      </c>
      <c r="O3898" s="15"/>
      <c r="P3898" s="15"/>
      <c r="Q3898" s="15"/>
    </row>
    <row r="3899" spans="1:17" x14ac:dyDescent="0.15">
      <c r="A3899" t="str">
        <f t="shared" si="63"/>
        <v>202006_157_4562342690074</v>
      </c>
      <c r="B3899" s="15">
        <v>202006</v>
      </c>
      <c r="C3899" s="15">
        <v>157</v>
      </c>
      <c r="D3899" s="15" t="s">
        <v>152</v>
      </c>
      <c r="E3899" s="16">
        <v>4562342690074</v>
      </c>
      <c r="F3899" s="15">
        <v>0</v>
      </c>
      <c r="G3899" s="15">
        <v>0</v>
      </c>
      <c r="H3899" s="15" t="s">
        <v>24</v>
      </c>
      <c r="I3899" s="15" t="s">
        <v>19</v>
      </c>
      <c r="J3899" s="15" t="s">
        <v>329</v>
      </c>
      <c r="K3899" s="15">
        <v>13</v>
      </c>
      <c r="L3899" s="15">
        <v>0</v>
      </c>
      <c r="M3899" s="15">
        <v>0</v>
      </c>
      <c r="N3899" s="15">
        <v>0</v>
      </c>
      <c r="O3899" s="15"/>
      <c r="P3899" s="15"/>
      <c r="Q3899" s="15"/>
    </row>
    <row r="3900" spans="1:17" x14ac:dyDescent="0.15">
      <c r="A3900" t="str">
        <f t="shared" si="63"/>
        <v>202006_157_4562342690081</v>
      </c>
      <c r="B3900" s="15">
        <v>202006</v>
      </c>
      <c r="C3900" s="15">
        <v>157</v>
      </c>
      <c r="D3900" s="15" t="s">
        <v>152</v>
      </c>
      <c r="E3900" s="16">
        <v>4562342690081</v>
      </c>
      <c r="F3900" s="15">
        <v>0</v>
      </c>
      <c r="G3900" s="15">
        <v>0</v>
      </c>
      <c r="H3900" s="15" t="s">
        <v>25</v>
      </c>
      <c r="I3900" s="15" t="s">
        <v>19</v>
      </c>
      <c r="J3900" s="15" t="s">
        <v>329</v>
      </c>
      <c r="K3900" s="15">
        <v>7</v>
      </c>
      <c r="L3900" s="15">
        <v>0</v>
      </c>
      <c r="M3900" s="15">
        <v>0</v>
      </c>
      <c r="N3900" s="15">
        <v>0</v>
      </c>
      <c r="O3900" s="15"/>
      <c r="P3900" s="15"/>
      <c r="Q3900" s="15"/>
    </row>
    <row r="3901" spans="1:17" x14ac:dyDescent="0.15">
      <c r="A3901" t="str">
        <f t="shared" si="63"/>
        <v>202006_253_4562342690029</v>
      </c>
      <c r="B3901" s="15">
        <v>202006</v>
      </c>
      <c r="C3901" s="15">
        <v>253</v>
      </c>
      <c r="D3901" s="15" t="s">
        <v>158</v>
      </c>
      <c r="E3901" s="16">
        <v>4562342690029</v>
      </c>
      <c r="F3901" s="15">
        <v>0</v>
      </c>
      <c r="G3901" s="15">
        <v>0</v>
      </c>
      <c r="H3901" s="15" t="s">
        <v>18</v>
      </c>
      <c r="I3901" s="15" t="s">
        <v>19</v>
      </c>
      <c r="J3901" s="15" t="s">
        <v>329</v>
      </c>
      <c r="K3901" s="15">
        <v>30</v>
      </c>
      <c r="L3901" s="15">
        <v>1</v>
      </c>
      <c r="M3901" s="15">
        <v>0</v>
      </c>
      <c r="N3901" s="15">
        <v>0</v>
      </c>
      <c r="O3901" s="15"/>
      <c r="P3901" s="15"/>
      <c r="Q3901" s="15"/>
    </row>
    <row r="3902" spans="1:17" x14ac:dyDescent="0.15">
      <c r="A3902" t="str">
        <f t="shared" si="63"/>
        <v>202006_253_4562342690036</v>
      </c>
      <c r="B3902" s="15">
        <v>202006</v>
      </c>
      <c r="C3902" s="15">
        <v>253</v>
      </c>
      <c r="D3902" s="15" t="s">
        <v>158</v>
      </c>
      <c r="E3902" s="16">
        <v>4562342690036</v>
      </c>
      <c r="F3902" s="15">
        <v>0</v>
      </c>
      <c r="G3902" s="15">
        <v>0</v>
      </c>
      <c r="H3902" s="15" t="s">
        <v>20</v>
      </c>
      <c r="I3902" s="15" t="s">
        <v>19</v>
      </c>
      <c r="J3902" s="15" t="s">
        <v>329</v>
      </c>
      <c r="K3902" s="15">
        <v>6</v>
      </c>
      <c r="L3902" s="15">
        <v>1</v>
      </c>
      <c r="M3902" s="15">
        <v>0</v>
      </c>
      <c r="N3902" s="15">
        <v>0</v>
      </c>
      <c r="O3902" s="15"/>
      <c r="P3902" s="15"/>
      <c r="Q3902" s="15"/>
    </row>
    <row r="3903" spans="1:17" x14ac:dyDescent="0.15">
      <c r="A3903" t="str">
        <f t="shared" si="63"/>
        <v>202006_253_4562342690050</v>
      </c>
      <c r="B3903" s="15">
        <v>202006</v>
      </c>
      <c r="C3903" s="15">
        <v>253</v>
      </c>
      <c r="D3903" s="15" t="s">
        <v>158</v>
      </c>
      <c r="E3903" s="16">
        <v>4562342690050</v>
      </c>
      <c r="F3903" s="15">
        <v>0</v>
      </c>
      <c r="G3903" s="15">
        <v>0</v>
      </c>
      <c r="H3903" s="15" t="s">
        <v>22</v>
      </c>
      <c r="I3903" s="15" t="s">
        <v>19</v>
      </c>
      <c r="J3903" s="15" t="s">
        <v>329</v>
      </c>
      <c r="K3903" s="15">
        <v>7</v>
      </c>
      <c r="L3903" s="15">
        <v>0</v>
      </c>
      <c r="M3903" s="15">
        <v>0</v>
      </c>
      <c r="N3903" s="15">
        <v>0</v>
      </c>
      <c r="O3903" s="15"/>
      <c r="P3903" s="15"/>
      <c r="Q3903" s="15"/>
    </row>
    <row r="3904" spans="1:17" x14ac:dyDescent="0.15">
      <c r="A3904" t="str">
        <f t="shared" si="63"/>
        <v>202006_253_4562342690043</v>
      </c>
      <c r="B3904" s="15">
        <v>202006</v>
      </c>
      <c r="C3904" s="15">
        <v>253</v>
      </c>
      <c r="D3904" s="15" t="s">
        <v>158</v>
      </c>
      <c r="E3904" s="16">
        <v>4562342690043</v>
      </c>
      <c r="F3904" s="15">
        <v>0</v>
      </c>
      <c r="G3904" s="15">
        <v>0</v>
      </c>
      <c r="H3904" s="15" t="s">
        <v>21</v>
      </c>
      <c r="I3904" s="15" t="s">
        <v>19</v>
      </c>
      <c r="J3904" s="15" t="s">
        <v>329</v>
      </c>
      <c r="K3904" s="15">
        <v>17</v>
      </c>
      <c r="L3904" s="15">
        <v>1</v>
      </c>
      <c r="M3904" s="15">
        <v>0</v>
      </c>
      <c r="N3904" s="15">
        <v>0</v>
      </c>
      <c r="O3904" s="15"/>
      <c r="P3904" s="15"/>
      <c r="Q3904" s="15"/>
    </row>
    <row r="3905" spans="1:17" x14ac:dyDescent="0.15">
      <c r="A3905" t="str">
        <f t="shared" si="63"/>
        <v>202006_253_4562342690067</v>
      </c>
      <c r="B3905" s="15">
        <v>202006</v>
      </c>
      <c r="C3905" s="15">
        <v>253</v>
      </c>
      <c r="D3905" s="15" t="s">
        <v>158</v>
      </c>
      <c r="E3905" s="16">
        <v>4562342690067</v>
      </c>
      <c r="F3905" s="15">
        <v>0</v>
      </c>
      <c r="G3905" s="15">
        <v>0</v>
      </c>
      <c r="H3905" s="15" t="s">
        <v>23</v>
      </c>
      <c r="I3905" s="15" t="s">
        <v>19</v>
      </c>
      <c r="J3905" s="15" t="s">
        <v>329</v>
      </c>
      <c r="K3905" s="15">
        <v>46</v>
      </c>
      <c r="L3905" s="15">
        <v>2</v>
      </c>
      <c r="M3905" s="15">
        <v>0</v>
      </c>
      <c r="N3905" s="15">
        <v>0</v>
      </c>
      <c r="O3905" s="15"/>
      <c r="P3905" s="15"/>
      <c r="Q3905" s="15"/>
    </row>
    <row r="3906" spans="1:17" x14ac:dyDescent="0.15">
      <c r="A3906" t="str">
        <f t="shared" si="63"/>
        <v>202006_253_4562342690074</v>
      </c>
      <c r="B3906" s="15">
        <v>202006</v>
      </c>
      <c r="C3906" s="15">
        <v>253</v>
      </c>
      <c r="D3906" s="15" t="s">
        <v>158</v>
      </c>
      <c r="E3906" s="16">
        <v>4562342690074</v>
      </c>
      <c r="F3906" s="15">
        <v>0</v>
      </c>
      <c r="G3906" s="15">
        <v>0</v>
      </c>
      <c r="H3906" s="15" t="s">
        <v>24</v>
      </c>
      <c r="I3906" s="15" t="s">
        <v>19</v>
      </c>
      <c r="J3906" s="15" t="s">
        <v>329</v>
      </c>
      <c r="K3906" s="15">
        <v>16</v>
      </c>
      <c r="L3906" s="15">
        <v>0</v>
      </c>
      <c r="M3906" s="15">
        <v>0</v>
      </c>
      <c r="N3906" s="15">
        <v>0</v>
      </c>
      <c r="O3906" s="15"/>
      <c r="P3906" s="15"/>
      <c r="Q3906" s="15"/>
    </row>
    <row r="3907" spans="1:17" x14ac:dyDescent="0.15">
      <c r="A3907" t="str">
        <f t="shared" si="63"/>
        <v>202006_253_4562342690081</v>
      </c>
      <c r="B3907" s="15">
        <v>202006</v>
      </c>
      <c r="C3907" s="15">
        <v>253</v>
      </c>
      <c r="D3907" s="15" t="s">
        <v>158</v>
      </c>
      <c r="E3907" s="16">
        <v>4562342690081</v>
      </c>
      <c r="F3907" s="15">
        <v>0</v>
      </c>
      <c r="G3907" s="15">
        <v>0</v>
      </c>
      <c r="H3907" s="15" t="s">
        <v>25</v>
      </c>
      <c r="I3907" s="15" t="s">
        <v>19</v>
      </c>
      <c r="J3907" s="15" t="s">
        <v>329</v>
      </c>
      <c r="K3907" s="15">
        <v>6</v>
      </c>
      <c r="L3907" s="15">
        <v>0</v>
      </c>
      <c r="M3907" s="15">
        <v>0</v>
      </c>
      <c r="N3907" s="15">
        <v>0</v>
      </c>
      <c r="O3907" s="15"/>
      <c r="P3907" s="15"/>
      <c r="Q3907" s="15"/>
    </row>
    <row r="3908" spans="1:17" x14ac:dyDescent="0.15">
      <c r="A3908" t="str">
        <f t="shared" si="63"/>
        <v>202006_284_4562342690029</v>
      </c>
      <c r="B3908" s="15">
        <v>202006</v>
      </c>
      <c r="C3908" s="15">
        <v>284</v>
      </c>
      <c r="D3908" s="15" t="s">
        <v>159</v>
      </c>
      <c r="E3908" s="16">
        <v>4562342690029</v>
      </c>
      <c r="F3908" s="15">
        <v>0</v>
      </c>
      <c r="G3908" s="15">
        <v>0</v>
      </c>
      <c r="H3908" s="15" t="s">
        <v>18</v>
      </c>
      <c r="I3908" s="15" t="s">
        <v>19</v>
      </c>
      <c r="J3908" s="15" t="s">
        <v>329</v>
      </c>
      <c r="K3908" s="15">
        <v>8</v>
      </c>
      <c r="L3908" s="15">
        <v>0</v>
      </c>
      <c r="M3908" s="15">
        <v>0</v>
      </c>
      <c r="N3908" s="15">
        <v>0</v>
      </c>
      <c r="O3908" s="15"/>
      <c r="P3908" s="15"/>
      <c r="Q3908" s="15"/>
    </row>
    <row r="3909" spans="1:17" x14ac:dyDescent="0.15">
      <c r="A3909" t="str">
        <f t="shared" si="63"/>
        <v>202006_284_4562342690036</v>
      </c>
      <c r="B3909" s="15">
        <v>202006</v>
      </c>
      <c r="C3909" s="15">
        <v>284</v>
      </c>
      <c r="D3909" s="15" t="s">
        <v>159</v>
      </c>
      <c r="E3909" s="16">
        <v>4562342690036</v>
      </c>
      <c r="F3909" s="15">
        <v>0</v>
      </c>
      <c r="G3909" s="15">
        <v>0</v>
      </c>
      <c r="H3909" s="15" t="s">
        <v>20</v>
      </c>
      <c r="I3909" s="15" t="s">
        <v>19</v>
      </c>
      <c r="J3909" s="15" t="s">
        <v>329</v>
      </c>
      <c r="K3909" s="15">
        <v>1</v>
      </c>
      <c r="L3909" s="15">
        <v>0</v>
      </c>
      <c r="M3909" s="15">
        <v>0</v>
      </c>
      <c r="N3909" s="15">
        <v>0</v>
      </c>
      <c r="O3909" s="15"/>
      <c r="P3909" s="15"/>
      <c r="Q3909" s="15"/>
    </row>
    <row r="3910" spans="1:17" x14ac:dyDescent="0.15">
      <c r="A3910" t="str">
        <f t="shared" si="63"/>
        <v>202006_284_4562342690050</v>
      </c>
      <c r="B3910" s="15">
        <v>202006</v>
      </c>
      <c r="C3910" s="15">
        <v>284</v>
      </c>
      <c r="D3910" s="15" t="s">
        <v>159</v>
      </c>
      <c r="E3910" s="16">
        <v>4562342690050</v>
      </c>
      <c r="F3910" s="15">
        <v>0</v>
      </c>
      <c r="G3910" s="15">
        <v>0</v>
      </c>
      <c r="H3910" s="15" t="s">
        <v>22</v>
      </c>
      <c r="I3910" s="15" t="s">
        <v>19</v>
      </c>
      <c r="J3910" s="15" t="s">
        <v>329</v>
      </c>
      <c r="K3910" s="15">
        <v>6</v>
      </c>
      <c r="L3910" s="15">
        <v>0</v>
      </c>
      <c r="M3910" s="15">
        <v>0</v>
      </c>
      <c r="N3910" s="15">
        <v>0</v>
      </c>
      <c r="O3910" s="15"/>
      <c r="P3910" s="15"/>
      <c r="Q3910" s="15"/>
    </row>
    <row r="3911" spans="1:17" x14ac:dyDescent="0.15">
      <c r="A3911" t="str">
        <f t="shared" si="63"/>
        <v>202006_284_4562342690043</v>
      </c>
      <c r="B3911" s="15">
        <v>202006</v>
      </c>
      <c r="C3911" s="15">
        <v>284</v>
      </c>
      <c r="D3911" s="15" t="s">
        <v>159</v>
      </c>
      <c r="E3911" s="16">
        <v>4562342690043</v>
      </c>
      <c r="F3911" s="15">
        <v>0</v>
      </c>
      <c r="G3911" s="15">
        <v>0</v>
      </c>
      <c r="H3911" s="15" t="s">
        <v>21</v>
      </c>
      <c r="I3911" s="15" t="s">
        <v>19</v>
      </c>
      <c r="J3911" s="15" t="s">
        <v>329</v>
      </c>
      <c r="K3911" s="15">
        <v>6</v>
      </c>
      <c r="L3911" s="15">
        <v>0</v>
      </c>
      <c r="M3911" s="15">
        <v>0</v>
      </c>
      <c r="N3911" s="15">
        <v>0</v>
      </c>
      <c r="O3911" s="15"/>
      <c r="P3911" s="15"/>
      <c r="Q3911" s="15"/>
    </row>
    <row r="3912" spans="1:17" x14ac:dyDescent="0.15">
      <c r="A3912" t="str">
        <f t="shared" si="63"/>
        <v>202006_284_4562342690067</v>
      </c>
      <c r="B3912" s="15">
        <v>202006</v>
      </c>
      <c r="C3912" s="15">
        <v>284</v>
      </c>
      <c r="D3912" s="15" t="s">
        <v>159</v>
      </c>
      <c r="E3912" s="16">
        <v>4562342690067</v>
      </c>
      <c r="F3912" s="15">
        <v>0</v>
      </c>
      <c r="G3912" s="15">
        <v>0</v>
      </c>
      <c r="H3912" s="15" t="s">
        <v>23</v>
      </c>
      <c r="I3912" s="15" t="s">
        <v>19</v>
      </c>
      <c r="J3912" s="15" t="s">
        <v>329</v>
      </c>
      <c r="K3912" s="15">
        <v>23</v>
      </c>
      <c r="L3912" s="15">
        <v>0</v>
      </c>
      <c r="M3912" s="15">
        <v>0</v>
      </c>
      <c r="N3912" s="15">
        <v>0</v>
      </c>
      <c r="O3912" s="15"/>
      <c r="P3912" s="15"/>
      <c r="Q3912" s="15"/>
    </row>
    <row r="3913" spans="1:17" x14ac:dyDescent="0.15">
      <c r="A3913" t="str">
        <f t="shared" si="63"/>
        <v>202006_284_4562342690074</v>
      </c>
      <c r="B3913" s="15">
        <v>202006</v>
      </c>
      <c r="C3913" s="15">
        <v>284</v>
      </c>
      <c r="D3913" s="15" t="s">
        <v>159</v>
      </c>
      <c r="E3913" s="16">
        <v>4562342690074</v>
      </c>
      <c r="F3913" s="15">
        <v>0</v>
      </c>
      <c r="G3913" s="15">
        <v>0</v>
      </c>
      <c r="H3913" s="15" t="s">
        <v>24</v>
      </c>
      <c r="I3913" s="15" t="s">
        <v>19</v>
      </c>
      <c r="J3913" s="15" t="s">
        <v>329</v>
      </c>
      <c r="K3913" s="15">
        <v>1</v>
      </c>
      <c r="L3913" s="15">
        <v>0</v>
      </c>
      <c r="M3913" s="15">
        <v>0</v>
      </c>
      <c r="N3913" s="15">
        <v>0</v>
      </c>
      <c r="O3913" s="15"/>
      <c r="P3913" s="15"/>
      <c r="Q3913" s="15"/>
    </row>
    <row r="3914" spans="1:17" x14ac:dyDescent="0.15">
      <c r="A3914" t="str">
        <f t="shared" si="63"/>
        <v>202006_284_4562342690081</v>
      </c>
      <c r="B3914" s="15">
        <v>202006</v>
      </c>
      <c r="C3914" s="15">
        <v>284</v>
      </c>
      <c r="D3914" s="15" t="s">
        <v>159</v>
      </c>
      <c r="E3914" s="16">
        <v>4562342690081</v>
      </c>
      <c r="F3914" s="15">
        <v>0</v>
      </c>
      <c r="G3914" s="15">
        <v>0</v>
      </c>
      <c r="H3914" s="15" t="s">
        <v>25</v>
      </c>
      <c r="I3914" s="15" t="s">
        <v>19</v>
      </c>
      <c r="J3914" s="15" t="s">
        <v>329</v>
      </c>
      <c r="K3914" s="15">
        <v>3</v>
      </c>
      <c r="L3914" s="15">
        <v>0</v>
      </c>
      <c r="M3914" s="15">
        <v>0</v>
      </c>
      <c r="N3914" s="15">
        <v>0</v>
      </c>
      <c r="O3914" s="15"/>
      <c r="P3914" s="15"/>
      <c r="Q3914" s="15"/>
    </row>
    <row r="3915" spans="1:17" x14ac:dyDescent="0.15">
      <c r="A3915" t="str">
        <f t="shared" si="63"/>
        <v>202006_344_4562342690029</v>
      </c>
      <c r="B3915" s="15">
        <v>202006</v>
      </c>
      <c r="C3915" s="15">
        <v>344</v>
      </c>
      <c r="D3915" s="15" t="s">
        <v>165</v>
      </c>
      <c r="E3915" s="16">
        <v>4562342690029</v>
      </c>
      <c r="F3915" s="15">
        <v>0</v>
      </c>
      <c r="G3915" s="15">
        <v>0</v>
      </c>
      <c r="H3915" s="15" t="s">
        <v>18</v>
      </c>
      <c r="I3915" s="15" t="s">
        <v>19</v>
      </c>
      <c r="J3915" s="15" t="s">
        <v>329</v>
      </c>
      <c r="K3915" s="15">
        <v>18</v>
      </c>
      <c r="L3915" s="15">
        <v>1</v>
      </c>
      <c r="M3915" s="15">
        <v>0</v>
      </c>
      <c r="N3915" s="15">
        <v>0</v>
      </c>
      <c r="O3915" s="15"/>
      <c r="P3915" s="15"/>
      <c r="Q3915" s="15"/>
    </row>
    <row r="3916" spans="1:17" x14ac:dyDescent="0.15">
      <c r="A3916" t="str">
        <f t="shared" ref="A3916:A3979" si="64">B3916&amp;"_"&amp;C3916&amp;"_"&amp;E3916</f>
        <v>202006_344_4562342690036</v>
      </c>
      <c r="B3916" s="15">
        <v>202006</v>
      </c>
      <c r="C3916" s="15">
        <v>344</v>
      </c>
      <c r="D3916" s="15" t="s">
        <v>165</v>
      </c>
      <c r="E3916" s="16">
        <v>4562342690036</v>
      </c>
      <c r="F3916" s="15">
        <v>0</v>
      </c>
      <c r="G3916" s="15">
        <v>0</v>
      </c>
      <c r="H3916" s="15" t="s">
        <v>20</v>
      </c>
      <c r="I3916" s="15" t="s">
        <v>19</v>
      </c>
      <c r="J3916" s="15" t="s">
        <v>329</v>
      </c>
      <c r="K3916" s="15">
        <v>11</v>
      </c>
      <c r="L3916" s="15">
        <v>2</v>
      </c>
      <c r="M3916" s="15">
        <v>0</v>
      </c>
      <c r="N3916" s="15">
        <v>0</v>
      </c>
      <c r="O3916" s="15"/>
      <c r="P3916" s="15"/>
      <c r="Q3916" s="15"/>
    </row>
    <row r="3917" spans="1:17" x14ac:dyDescent="0.15">
      <c r="A3917" t="str">
        <f t="shared" si="64"/>
        <v>202006_344_4562342690050</v>
      </c>
      <c r="B3917" s="15">
        <v>202006</v>
      </c>
      <c r="C3917" s="15">
        <v>344</v>
      </c>
      <c r="D3917" s="15" t="s">
        <v>165</v>
      </c>
      <c r="E3917" s="16">
        <v>4562342690050</v>
      </c>
      <c r="F3917" s="15">
        <v>0</v>
      </c>
      <c r="G3917" s="15">
        <v>0</v>
      </c>
      <c r="H3917" s="15" t="s">
        <v>22</v>
      </c>
      <c r="I3917" s="15" t="s">
        <v>19</v>
      </c>
      <c r="J3917" s="15" t="s">
        <v>329</v>
      </c>
      <c r="K3917" s="15">
        <v>12</v>
      </c>
      <c r="L3917" s="15">
        <v>0</v>
      </c>
      <c r="M3917" s="15">
        <v>0</v>
      </c>
      <c r="N3917" s="15">
        <v>0</v>
      </c>
      <c r="O3917" s="15"/>
      <c r="P3917" s="15"/>
      <c r="Q3917" s="15"/>
    </row>
    <row r="3918" spans="1:17" x14ac:dyDescent="0.15">
      <c r="A3918" t="str">
        <f t="shared" si="64"/>
        <v>202006_344_4562342690043</v>
      </c>
      <c r="B3918" s="15">
        <v>202006</v>
      </c>
      <c r="C3918" s="15">
        <v>344</v>
      </c>
      <c r="D3918" s="15" t="s">
        <v>165</v>
      </c>
      <c r="E3918" s="16">
        <v>4562342690043</v>
      </c>
      <c r="F3918" s="15">
        <v>0</v>
      </c>
      <c r="G3918" s="15">
        <v>0</v>
      </c>
      <c r="H3918" s="15" t="s">
        <v>21</v>
      </c>
      <c r="I3918" s="15" t="s">
        <v>19</v>
      </c>
      <c r="J3918" s="15" t="s">
        <v>329</v>
      </c>
      <c r="K3918" s="15">
        <v>33</v>
      </c>
      <c r="L3918" s="15">
        <v>1</v>
      </c>
      <c r="M3918" s="15">
        <v>0</v>
      </c>
      <c r="N3918" s="15">
        <v>0</v>
      </c>
      <c r="O3918" s="15"/>
      <c r="P3918" s="15"/>
      <c r="Q3918" s="15"/>
    </row>
    <row r="3919" spans="1:17" x14ac:dyDescent="0.15">
      <c r="A3919" t="str">
        <f t="shared" si="64"/>
        <v>202006_344_4562342690067</v>
      </c>
      <c r="B3919" s="15">
        <v>202006</v>
      </c>
      <c r="C3919" s="15">
        <v>344</v>
      </c>
      <c r="D3919" s="15" t="s">
        <v>165</v>
      </c>
      <c r="E3919" s="16">
        <v>4562342690067</v>
      </c>
      <c r="F3919" s="15">
        <v>0</v>
      </c>
      <c r="G3919" s="15">
        <v>0</v>
      </c>
      <c r="H3919" s="15" t="s">
        <v>23</v>
      </c>
      <c r="I3919" s="15" t="s">
        <v>19</v>
      </c>
      <c r="J3919" s="15" t="s">
        <v>329</v>
      </c>
      <c r="K3919" s="15">
        <v>43</v>
      </c>
      <c r="L3919" s="15">
        <v>1</v>
      </c>
      <c r="M3919" s="15">
        <v>0</v>
      </c>
      <c r="N3919" s="15">
        <v>0</v>
      </c>
      <c r="O3919" s="15"/>
      <c r="P3919" s="15"/>
      <c r="Q3919" s="15"/>
    </row>
    <row r="3920" spans="1:17" x14ac:dyDescent="0.15">
      <c r="A3920" t="str">
        <f t="shared" si="64"/>
        <v>202006_344_4562342690074</v>
      </c>
      <c r="B3920" s="15">
        <v>202006</v>
      </c>
      <c r="C3920" s="15">
        <v>344</v>
      </c>
      <c r="D3920" s="15" t="s">
        <v>165</v>
      </c>
      <c r="E3920" s="16">
        <v>4562342690074</v>
      </c>
      <c r="F3920" s="15">
        <v>0</v>
      </c>
      <c r="G3920" s="15">
        <v>0</v>
      </c>
      <c r="H3920" s="15" t="s">
        <v>24</v>
      </c>
      <c r="I3920" s="15" t="s">
        <v>19</v>
      </c>
      <c r="J3920" s="15" t="s">
        <v>329</v>
      </c>
      <c r="K3920" s="15">
        <v>26</v>
      </c>
      <c r="L3920" s="15">
        <v>1</v>
      </c>
      <c r="M3920" s="15">
        <v>0</v>
      </c>
      <c r="N3920" s="15">
        <v>0</v>
      </c>
      <c r="O3920" s="15"/>
      <c r="P3920" s="15"/>
      <c r="Q3920" s="15"/>
    </row>
    <row r="3921" spans="1:17" x14ac:dyDescent="0.15">
      <c r="A3921" t="str">
        <f t="shared" si="64"/>
        <v>202006_344_4562342690081</v>
      </c>
      <c r="B3921" s="15">
        <v>202006</v>
      </c>
      <c r="C3921" s="15">
        <v>344</v>
      </c>
      <c r="D3921" s="15" t="s">
        <v>165</v>
      </c>
      <c r="E3921" s="16">
        <v>4562342690081</v>
      </c>
      <c r="F3921" s="15">
        <v>0</v>
      </c>
      <c r="G3921" s="15">
        <v>0</v>
      </c>
      <c r="H3921" s="15" t="s">
        <v>25</v>
      </c>
      <c r="I3921" s="15" t="s">
        <v>19</v>
      </c>
      <c r="J3921" s="15" t="s">
        <v>329</v>
      </c>
      <c r="K3921" s="15">
        <v>12</v>
      </c>
      <c r="L3921" s="15">
        <v>0</v>
      </c>
      <c r="M3921" s="15">
        <v>0</v>
      </c>
      <c r="N3921" s="15">
        <v>0</v>
      </c>
      <c r="O3921" s="15"/>
      <c r="P3921" s="15"/>
      <c r="Q3921" s="15"/>
    </row>
    <row r="3922" spans="1:17" x14ac:dyDescent="0.15">
      <c r="A3922" t="str">
        <f t="shared" si="64"/>
        <v>202006_347_4562342690029</v>
      </c>
      <c r="B3922" s="15">
        <v>202006</v>
      </c>
      <c r="C3922" s="15">
        <v>347</v>
      </c>
      <c r="D3922" s="15" t="s">
        <v>166</v>
      </c>
      <c r="E3922" s="16">
        <v>4562342690029</v>
      </c>
      <c r="F3922" s="15">
        <v>0</v>
      </c>
      <c r="G3922" s="15">
        <v>0</v>
      </c>
      <c r="H3922" s="15" t="s">
        <v>18</v>
      </c>
      <c r="I3922" s="15" t="s">
        <v>19</v>
      </c>
      <c r="J3922" s="15" t="s">
        <v>329</v>
      </c>
      <c r="K3922" s="15">
        <v>25</v>
      </c>
      <c r="L3922" s="15">
        <v>0</v>
      </c>
      <c r="M3922" s="15">
        <v>0</v>
      </c>
      <c r="N3922" s="15">
        <v>0</v>
      </c>
      <c r="O3922" s="15"/>
      <c r="P3922" s="15"/>
      <c r="Q3922" s="15"/>
    </row>
    <row r="3923" spans="1:17" x14ac:dyDescent="0.15">
      <c r="A3923" t="str">
        <f t="shared" si="64"/>
        <v>202006_347_4562342690036</v>
      </c>
      <c r="B3923" s="15">
        <v>202006</v>
      </c>
      <c r="C3923" s="15">
        <v>347</v>
      </c>
      <c r="D3923" s="15" t="s">
        <v>166</v>
      </c>
      <c r="E3923" s="16">
        <v>4562342690036</v>
      </c>
      <c r="F3923" s="15">
        <v>0</v>
      </c>
      <c r="G3923" s="15">
        <v>0</v>
      </c>
      <c r="H3923" s="15" t="s">
        <v>20</v>
      </c>
      <c r="I3923" s="15" t="s">
        <v>19</v>
      </c>
      <c r="J3923" s="15" t="s">
        <v>329</v>
      </c>
      <c r="K3923" s="15">
        <v>9</v>
      </c>
      <c r="L3923" s="15">
        <v>0</v>
      </c>
      <c r="M3923" s="15">
        <v>0</v>
      </c>
      <c r="N3923" s="15">
        <v>0</v>
      </c>
      <c r="O3923" s="15"/>
      <c r="P3923" s="15"/>
      <c r="Q3923" s="15"/>
    </row>
    <row r="3924" spans="1:17" x14ac:dyDescent="0.15">
      <c r="A3924" t="str">
        <f t="shared" si="64"/>
        <v>202006_347_4562342690050</v>
      </c>
      <c r="B3924" s="15">
        <v>202006</v>
      </c>
      <c r="C3924" s="15">
        <v>347</v>
      </c>
      <c r="D3924" s="15" t="s">
        <v>166</v>
      </c>
      <c r="E3924" s="16">
        <v>4562342690050</v>
      </c>
      <c r="F3924" s="15">
        <v>0</v>
      </c>
      <c r="G3924" s="15">
        <v>0</v>
      </c>
      <c r="H3924" s="15" t="s">
        <v>22</v>
      </c>
      <c r="I3924" s="15" t="s">
        <v>19</v>
      </c>
      <c r="J3924" s="15" t="s">
        <v>329</v>
      </c>
      <c r="K3924" s="15">
        <v>13</v>
      </c>
      <c r="L3924" s="15">
        <v>0</v>
      </c>
      <c r="M3924" s="15">
        <v>0</v>
      </c>
      <c r="N3924" s="15">
        <v>0</v>
      </c>
      <c r="O3924" s="15"/>
      <c r="P3924" s="15"/>
      <c r="Q3924" s="15"/>
    </row>
    <row r="3925" spans="1:17" x14ac:dyDescent="0.15">
      <c r="A3925" t="str">
        <f t="shared" si="64"/>
        <v>202006_347_4562342690043</v>
      </c>
      <c r="B3925" s="15">
        <v>202006</v>
      </c>
      <c r="C3925" s="15">
        <v>347</v>
      </c>
      <c r="D3925" s="15" t="s">
        <v>166</v>
      </c>
      <c r="E3925" s="16">
        <v>4562342690043</v>
      </c>
      <c r="F3925" s="15">
        <v>0</v>
      </c>
      <c r="G3925" s="15">
        <v>0</v>
      </c>
      <c r="H3925" s="15" t="s">
        <v>21</v>
      </c>
      <c r="I3925" s="15" t="s">
        <v>19</v>
      </c>
      <c r="J3925" s="15" t="s">
        <v>329</v>
      </c>
      <c r="K3925" s="15">
        <v>19</v>
      </c>
      <c r="L3925" s="15">
        <v>2</v>
      </c>
      <c r="M3925" s="15">
        <v>0</v>
      </c>
      <c r="N3925" s="15">
        <v>0</v>
      </c>
      <c r="O3925" s="15"/>
      <c r="P3925" s="15"/>
      <c r="Q3925" s="15"/>
    </row>
    <row r="3926" spans="1:17" x14ac:dyDescent="0.15">
      <c r="A3926" t="str">
        <f t="shared" si="64"/>
        <v>202006_347_4562342690067</v>
      </c>
      <c r="B3926" s="15">
        <v>202006</v>
      </c>
      <c r="C3926" s="15">
        <v>347</v>
      </c>
      <c r="D3926" s="15" t="s">
        <v>166</v>
      </c>
      <c r="E3926" s="16">
        <v>4562342690067</v>
      </c>
      <c r="F3926" s="15">
        <v>0</v>
      </c>
      <c r="G3926" s="15">
        <v>0</v>
      </c>
      <c r="H3926" s="15" t="s">
        <v>23</v>
      </c>
      <c r="I3926" s="15" t="s">
        <v>19</v>
      </c>
      <c r="J3926" s="15" t="s">
        <v>329</v>
      </c>
      <c r="K3926" s="15">
        <v>25</v>
      </c>
      <c r="L3926" s="15">
        <v>0</v>
      </c>
      <c r="M3926" s="15">
        <v>0</v>
      </c>
      <c r="N3926" s="15">
        <v>0</v>
      </c>
      <c r="O3926" s="15"/>
      <c r="P3926" s="15"/>
      <c r="Q3926" s="15"/>
    </row>
    <row r="3927" spans="1:17" x14ac:dyDescent="0.15">
      <c r="A3927" t="str">
        <f t="shared" si="64"/>
        <v>202006_347_4562342690074</v>
      </c>
      <c r="B3927" s="15">
        <v>202006</v>
      </c>
      <c r="C3927" s="15">
        <v>347</v>
      </c>
      <c r="D3927" s="15" t="s">
        <v>166</v>
      </c>
      <c r="E3927" s="16">
        <v>4562342690074</v>
      </c>
      <c r="F3927" s="15">
        <v>0</v>
      </c>
      <c r="G3927" s="15">
        <v>0</v>
      </c>
      <c r="H3927" s="15" t="s">
        <v>24</v>
      </c>
      <c r="I3927" s="15" t="s">
        <v>19</v>
      </c>
      <c r="J3927" s="15" t="s">
        <v>329</v>
      </c>
      <c r="K3927" s="15">
        <v>12</v>
      </c>
      <c r="L3927" s="15">
        <v>0</v>
      </c>
      <c r="M3927" s="15">
        <v>0</v>
      </c>
      <c r="N3927" s="15">
        <v>0</v>
      </c>
      <c r="O3927" s="15"/>
      <c r="P3927" s="15"/>
      <c r="Q3927" s="15"/>
    </row>
    <row r="3928" spans="1:17" x14ac:dyDescent="0.15">
      <c r="A3928" t="str">
        <f t="shared" si="64"/>
        <v>202006_347_4562342690081</v>
      </c>
      <c r="B3928" s="15">
        <v>202006</v>
      </c>
      <c r="C3928" s="15">
        <v>347</v>
      </c>
      <c r="D3928" s="15" t="s">
        <v>166</v>
      </c>
      <c r="E3928" s="16">
        <v>4562342690081</v>
      </c>
      <c r="F3928" s="15">
        <v>0</v>
      </c>
      <c r="G3928" s="15">
        <v>0</v>
      </c>
      <c r="H3928" s="15" t="s">
        <v>25</v>
      </c>
      <c r="I3928" s="15" t="s">
        <v>19</v>
      </c>
      <c r="J3928" s="15" t="s">
        <v>329</v>
      </c>
      <c r="K3928" s="15">
        <v>7</v>
      </c>
      <c r="L3928" s="15">
        <v>0</v>
      </c>
      <c r="M3928" s="15">
        <v>0</v>
      </c>
      <c r="N3928" s="15">
        <v>0</v>
      </c>
      <c r="O3928" s="15"/>
      <c r="P3928" s="15"/>
      <c r="Q3928" s="15"/>
    </row>
    <row r="3929" spans="1:17" x14ac:dyDescent="0.15">
      <c r="A3929" t="str">
        <f t="shared" si="64"/>
        <v>202006_363_4562342690029</v>
      </c>
      <c r="B3929" s="15">
        <v>202006</v>
      </c>
      <c r="C3929" s="15">
        <v>363</v>
      </c>
      <c r="D3929" s="15" t="s">
        <v>332</v>
      </c>
      <c r="E3929" s="16">
        <v>4562342690029</v>
      </c>
      <c r="F3929" s="15">
        <v>0</v>
      </c>
      <c r="G3929" s="15">
        <v>0</v>
      </c>
      <c r="H3929" s="15" t="s">
        <v>18</v>
      </c>
      <c r="I3929" s="15" t="s">
        <v>19</v>
      </c>
      <c r="J3929" s="15" t="s">
        <v>329</v>
      </c>
      <c r="K3929" s="15">
        <v>6</v>
      </c>
      <c r="L3929" s="15">
        <v>0</v>
      </c>
      <c r="M3929" s="15">
        <v>0</v>
      </c>
      <c r="N3929" s="15">
        <v>0</v>
      </c>
      <c r="O3929" s="15"/>
      <c r="P3929" s="15"/>
      <c r="Q3929" s="15"/>
    </row>
    <row r="3930" spans="1:17" x14ac:dyDescent="0.15">
      <c r="A3930" t="str">
        <f t="shared" si="64"/>
        <v>202006_363_4562342690036</v>
      </c>
      <c r="B3930" s="15">
        <v>202006</v>
      </c>
      <c r="C3930" s="15">
        <v>363</v>
      </c>
      <c r="D3930" s="15" t="s">
        <v>332</v>
      </c>
      <c r="E3930" s="16">
        <v>4562342690036</v>
      </c>
      <c r="F3930" s="15">
        <v>0</v>
      </c>
      <c r="G3930" s="15">
        <v>0</v>
      </c>
      <c r="H3930" s="15" t="s">
        <v>20</v>
      </c>
      <c r="I3930" s="15" t="s">
        <v>19</v>
      </c>
      <c r="J3930" s="15" t="s">
        <v>329</v>
      </c>
      <c r="K3930" s="15">
        <v>14</v>
      </c>
      <c r="L3930" s="15">
        <v>0</v>
      </c>
      <c r="M3930" s="15">
        <v>0</v>
      </c>
      <c r="N3930" s="15">
        <v>0</v>
      </c>
      <c r="O3930" s="15"/>
      <c r="P3930" s="15"/>
      <c r="Q3930" s="15"/>
    </row>
    <row r="3931" spans="1:17" x14ac:dyDescent="0.15">
      <c r="A3931" t="str">
        <f t="shared" si="64"/>
        <v>202006_363_4562342690050</v>
      </c>
      <c r="B3931" s="15">
        <v>202006</v>
      </c>
      <c r="C3931" s="15">
        <v>363</v>
      </c>
      <c r="D3931" s="15" t="s">
        <v>332</v>
      </c>
      <c r="E3931" s="16">
        <v>4562342690050</v>
      </c>
      <c r="F3931" s="15">
        <v>0</v>
      </c>
      <c r="G3931" s="15">
        <v>0</v>
      </c>
      <c r="H3931" s="15" t="s">
        <v>22</v>
      </c>
      <c r="I3931" s="15" t="s">
        <v>19</v>
      </c>
      <c r="J3931" s="15" t="s">
        <v>329</v>
      </c>
      <c r="K3931" s="15">
        <v>9</v>
      </c>
      <c r="L3931" s="15">
        <v>0</v>
      </c>
      <c r="M3931" s="15">
        <v>0</v>
      </c>
      <c r="N3931" s="15">
        <v>0</v>
      </c>
      <c r="O3931" s="15"/>
      <c r="P3931" s="15"/>
      <c r="Q3931" s="15"/>
    </row>
    <row r="3932" spans="1:17" x14ac:dyDescent="0.15">
      <c r="A3932" t="str">
        <f t="shared" si="64"/>
        <v>202006_363_4562342690043</v>
      </c>
      <c r="B3932" s="15">
        <v>202006</v>
      </c>
      <c r="C3932" s="15">
        <v>363</v>
      </c>
      <c r="D3932" s="15" t="s">
        <v>332</v>
      </c>
      <c r="E3932" s="16">
        <v>4562342690043</v>
      </c>
      <c r="F3932" s="15">
        <v>0</v>
      </c>
      <c r="G3932" s="15">
        <v>0</v>
      </c>
      <c r="H3932" s="15" t="s">
        <v>21</v>
      </c>
      <c r="I3932" s="15" t="s">
        <v>19</v>
      </c>
      <c r="J3932" s="15" t="s">
        <v>329</v>
      </c>
      <c r="K3932" s="15">
        <v>19</v>
      </c>
      <c r="L3932" s="15">
        <v>0</v>
      </c>
      <c r="M3932" s="15">
        <v>0</v>
      </c>
      <c r="N3932" s="15">
        <v>0</v>
      </c>
      <c r="O3932" s="15"/>
      <c r="P3932" s="15"/>
      <c r="Q3932" s="15"/>
    </row>
    <row r="3933" spans="1:17" x14ac:dyDescent="0.15">
      <c r="A3933" t="str">
        <f t="shared" si="64"/>
        <v>202006_363_4562342690067</v>
      </c>
      <c r="B3933" s="15">
        <v>202006</v>
      </c>
      <c r="C3933" s="15">
        <v>363</v>
      </c>
      <c r="D3933" s="15" t="s">
        <v>332</v>
      </c>
      <c r="E3933" s="16">
        <v>4562342690067</v>
      </c>
      <c r="F3933" s="15">
        <v>0</v>
      </c>
      <c r="G3933" s="15">
        <v>0</v>
      </c>
      <c r="H3933" s="15" t="s">
        <v>23</v>
      </c>
      <c r="I3933" s="15" t="s">
        <v>19</v>
      </c>
      <c r="J3933" s="15" t="s">
        <v>329</v>
      </c>
      <c r="K3933" s="15">
        <v>27</v>
      </c>
      <c r="L3933" s="15">
        <v>2</v>
      </c>
      <c r="M3933" s="15">
        <v>0</v>
      </c>
      <c r="N3933" s="15">
        <v>0</v>
      </c>
      <c r="O3933" s="15"/>
      <c r="P3933" s="15"/>
      <c r="Q3933" s="15"/>
    </row>
    <row r="3934" spans="1:17" x14ac:dyDescent="0.15">
      <c r="A3934" t="str">
        <f t="shared" si="64"/>
        <v>202006_363_4562342690074</v>
      </c>
      <c r="B3934" s="15">
        <v>202006</v>
      </c>
      <c r="C3934" s="15">
        <v>363</v>
      </c>
      <c r="D3934" s="15" t="s">
        <v>332</v>
      </c>
      <c r="E3934" s="16">
        <v>4562342690074</v>
      </c>
      <c r="F3934" s="15">
        <v>0</v>
      </c>
      <c r="G3934" s="15">
        <v>0</v>
      </c>
      <c r="H3934" s="15" t="s">
        <v>24</v>
      </c>
      <c r="I3934" s="15" t="s">
        <v>19</v>
      </c>
      <c r="J3934" s="15" t="s">
        <v>329</v>
      </c>
      <c r="K3934" s="15">
        <v>10</v>
      </c>
      <c r="L3934" s="15">
        <v>0</v>
      </c>
      <c r="M3934" s="15">
        <v>0</v>
      </c>
      <c r="N3934" s="15">
        <v>0</v>
      </c>
      <c r="O3934" s="15"/>
      <c r="P3934" s="15"/>
      <c r="Q3934" s="15"/>
    </row>
    <row r="3935" spans="1:17" x14ac:dyDescent="0.15">
      <c r="A3935" t="str">
        <f t="shared" si="64"/>
        <v>202006_363_4562342690081</v>
      </c>
      <c r="B3935" s="15">
        <v>202006</v>
      </c>
      <c r="C3935" s="15">
        <v>363</v>
      </c>
      <c r="D3935" s="15" t="s">
        <v>332</v>
      </c>
      <c r="E3935" s="16">
        <v>4562342690081</v>
      </c>
      <c r="F3935" s="15">
        <v>0</v>
      </c>
      <c r="G3935" s="15">
        <v>0</v>
      </c>
      <c r="H3935" s="15" t="s">
        <v>25</v>
      </c>
      <c r="I3935" s="15" t="s">
        <v>19</v>
      </c>
      <c r="J3935" s="15" t="s">
        <v>329</v>
      </c>
      <c r="K3935" s="15">
        <v>7</v>
      </c>
      <c r="L3935" s="15">
        <v>0</v>
      </c>
      <c r="M3935" s="15">
        <v>0</v>
      </c>
      <c r="N3935" s="15">
        <v>0</v>
      </c>
      <c r="O3935" s="15"/>
      <c r="P3935" s="15"/>
      <c r="Q3935" s="15"/>
    </row>
    <row r="3936" spans="1:17" x14ac:dyDescent="0.15">
      <c r="A3936" t="str">
        <f t="shared" si="64"/>
        <v>202006_380_4562342690029</v>
      </c>
      <c r="B3936" s="15">
        <v>202006</v>
      </c>
      <c r="C3936" s="15">
        <v>380</v>
      </c>
      <c r="D3936" s="15" t="s">
        <v>171</v>
      </c>
      <c r="E3936" s="16">
        <v>4562342690029</v>
      </c>
      <c r="F3936" s="15">
        <v>0</v>
      </c>
      <c r="G3936" s="15">
        <v>0</v>
      </c>
      <c r="H3936" s="15" t="s">
        <v>18</v>
      </c>
      <c r="I3936" s="15" t="s">
        <v>19</v>
      </c>
      <c r="J3936" s="15" t="s">
        <v>329</v>
      </c>
      <c r="K3936" s="15">
        <v>11</v>
      </c>
      <c r="L3936" s="15">
        <v>0</v>
      </c>
      <c r="M3936" s="15">
        <v>0</v>
      </c>
      <c r="N3936" s="15">
        <v>0</v>
      </c>
      <c r="O3936" s="15"/>
      <c r="P3936" s="15"/>
      <c r="Q3936" s="15"/>
    </row>
    <row r="3937" spans="1:17" x14ac:dyDescent="0.15">
      <c r="A3937" t="str">
        <f t="shared" si="64"/>
        <v>202006_380_4562342690036</v>
      </c>
      <c r="B3937" s="15">
        <v>202006</v>
      </c>
      <c r="C3937" s="15">
        <v>380</v>
      </c>
      <c r="D3937" s="15" t="s">
        <v>171</v>
      </c>
      <c r="E3937" s="16">
        <v>4562342690036</v>
      </c>
      <c r="F3937" s="15">
        <v>0</v>
      </c>
      <c r="G3937" s="15">
        <v>0</v>
      </c>
      <c r="H3937" s="15" t="s">
        <v>20</v>
      </c>
      <c r="I3937" s="15" t="s">
        <v>19</v>
      </c>
      <c r="J3937" s="15" t="s">
        <v>329</v>
      </c>
      <c r="K3937" s="15">
        <v>2</v>
      </c>
      <c r="L3937" s="15">
        <v>0</v>
      </c>
      <c r="M3937" s="15">
        <v>0</v>
      </c>
      <c r="N3937" s="15">
        <v>0</v>
      </c>
      <c r="O3937" s="15"/>
      <c r="P3937" s="15"/>
      <c r="Q3937" s="15"/>
    </row>
    <row r="3938" spans="1:17" x14ac:dyDescent="0.15">
      <c r="A3938" t="str">
        <f t="shared" si="64"/>
        <v>202006_380_4562342690050</v>
      </c>
      <c r="B3938" s="15">
        <v>202006</v>
      </c>
      <c r="C3938" s="15">
        <v>380</v>
      </c>
      <c r="D3938" s="15" t="s">
        <v>171</v>
      </c>
      <c r="E3938" s="16">
        <v>4562342690050</v>
      </c>
      <c r="F3938" s="15">
        <v>0</v>
      </c>
      <c r="G3938" s="15">
        <v>0</v>
      </c>
      <c r="H3938" s="15" t="s">
        <v>22</v>
      </c>
      <c r="I3938" s="15" t="s">
        <v>19</v>
      </c>
      <c r="J3938" s="15" t="s">
        <v>329</v>
      </c>
      <c r="K3938" s="15">
        <v>21</v>
      </c>
      <c r="L3938" s="15">
        <v>2</v>
      </c>
      <c r="M3938" s="15">
        <v>1</v>
      </c>
      <c r="N3938" s="15">
        <v>0</v>
      </c>
      <c r="O3938" s="15"/>
      <c r="P3938" s="15"/>
      <c r="Q3938" s="15"/>
    </row>
    <row r="3939" spans="1:17" x14ac:dyDescent="0.15">
      <c r="A3939" t="str">
        <f t="shared" si="64"/>
        <v>202006_380_4562342690043</v>
      </c>
      <c r="B3939" s="15">
        <v>202006</v>
      </c>
      <c r="C3939" s="15">
        <v>380</v>
      </c>
      <c r="D3939" s="15" t="s">
        <v>171</v>
      </c>
      <c r="E3939" s="16">
        <v>4562342690043</v>
      </c>
      <c r="F3939" s="15">
        <v>0</v>
      </c>
      <c r="G3939" s="15">
        <v>0</v>
      </c>
      <c r="H3939" s="15" t="s">
        <v>21</v>
      </c>
      <c r="I3939" s="15" t="s">
        <v>19</v>
      </c>
      <c r="J3939" s="15" t="s">
        <v>329</v>
      </c>
      <c r="K3939" s="15">
        <v>2</v>
      </c>
      <c r="L3939" s="15">
        <v>0</v>
      </c>
      <c r="M3939" s="15">
        <v>0</v>
      </c>
      <c r="N3939" s="15">
        <v>0</v>
      </c>
      <c r="O3939" s="15"/>
      <c r="P3939" s="15"/>
      <c r="Q3939" s="15"/>
    </row>
    <row r="3940" spans="1:17" x14ac:dyDescent="0.15">
      <c r="A3940" t="str">
        <f t="shared" si="64"/>
        <v>202006_380_4562342690067</v>
      </c>
      <c r="B3940" s="15">
        <v>202006</v>
      </c>
      <c r="C3940" s="15">
        <v>380</v>
      </c>
      <c r="D3940" s="15" t="s">
        <v>171</v>
      </c>
      <c r="E3940" s="16">
        <v>4562342690067</v>
      </c>
      <c r="F3940" s="15">
        <v>0</v>
      </c>
      <c r="G3940" s="15">
        <v>0</v>
      </c>
      <c r="H3940" s="15" t="s">
        <v>23</v>
      </c>
      <c r="I3940" s="15" t="s">
        <v>19</v>
      </c>
      <c r="J3940" s="15" t="s">
        <v>329</v>
      </c>
      <c r="K3940" s="15">
        <v>25</v>
      </c>
      <c r="L3940" s="15">
        <v>0</v>
      </c>
      <c r="M3940" s="15">
        <v>0</v>
      </c>
      <c r="N3940" s="15">
        <v>0</v>
      </c>
      <c r="O3940" s="15"/>
      <c r="P3940" s="15"/>
      <c r="Q3940" s="15"/>
    </row>
    <row r="3941" spans="1:17" x14ac:dyDescent="0.15">
      <c r="A3941" t="str">
        <f t="shared" si="64"/>
        <v>202006_380_4562342690074</v>
      </c>
      <c r="B3941" s="15">
        <v>202006</v>
      </c>
      <c r="C3941" s="15">
        <v>380</v>
      </c>
      <c r="D3941" s="15" t="s">
        <v>171</v>
      </c>
      <c r="E3941" s="16">
        <v>4562342690074</v>
      </c>
      <c r="F3941" s="15">
        <v>0</v>
      </c>
      <c r="G3941" s="15">
        <v>0</v>
      </c>
      <c r="H3941" s="15" t="s">
        <v>24</v>
      </c>
      <c r="I3941" s="15" t="s">
        <v>19</v>
      </c>
      <c r="J3941" s="15" t="s">
        <v>329</v>
      </c>
      <c r="K3941" s="15">
        <v>3</v>
      </c>
      <c r="L3941" s="15">
        <v>0</v>
      </c>
      <c r="M3941" s="15">
        <v>0</v>
      </c>
      <c r="N3941" s="15">
        <v>0</v>
      </c>
      <c r="O3941" s="15"/>
      <c r="P3941" s="15"/>
      <c r="Q3941" s="15"/>
    </row>
    <row r="3942" spans="1:17" x14ac:dyDescent="0.15">
      <c r="A3942" t="str">
        <f t="shared" si="64"/>
        <v>202006_380_4562342690081</v>
      </c>
      <c r="B3942" s="15">
        <v>202006</v>
      </c>
      <c r="C3942" s="15">
        <v>380</v>
      </c>
      <c r="D3942" s="15" t="s">
        <v>171</v>
      </c>
      <c r="E3942" s="16">
        <v>4562342690081</v>
      </c>
      <c r="F3942" s="15">
        <v>0</v>
      </c>
      <c r="G3942" s="15">
        <v>0</v>
      </c>
      <c r="H3942" s="15" t="s">
        <v>25</v>
      </c>
      <c r="I3942" s="15" t="s">
        <v>19</v>
      </c>
      <c r="J3942" s="15" t="s">
        <v>329</v>
      </c>
      <c r="K3942" s="15">
        <v>7</v>
      </c>
      <c r="L3942" s="15">
        <v>0</v>
      </c>
      <c r="M3942" s="15">
        <v>0</v>
      </c>
      <c r="N3942" s="15">
        <v>0</v>
      </c>
      <c r="O3942" s="15"/>
      <c r="P3942" s="15"/>
      <c r="Q3942" s="15"/>
    </row>
    <row r="3943" spans="1:17" x14ac:dyDescent="0.15">
      <c r="A3943" t="str">
        <f t="shared" si="64"/>
        <v>202006_436_4562342690029</v>
      </c>
      <c r="B3943" s="15">
        <v>202006</v>
      </c>
      <c r="C3943" s="15">
        <v>436</v>
      </c>
      <c r="D3943" s="15" t="s">
        <v>174</v>
      </c>
      <c r="E3943" s="16">
        <v>4562342690029</v>
      </c>
      <c r="F3943" s="15">
        <v>0</v>
      </c>
      <c r="G3943" s="15">
        <v>0</v>
      </c>
      <c r="H3943" s="15" t="s">
        <v>18</v>
      </c>
      <c r="I3943" s="15" t="s">
        <v>19</v>
      </c>
      <c r="J3943" s="15" t="s">
        <v>329</v>
      </c>
      <c r="K3943" s="15">
        <v>20</v>
      </c>
      <c r="L3943" s="15">
        <v>0</v>
      </c>
      <c r="M3943" s="15">
        <v>0</v>
      </c>
      <c r="N3943" s="15">
        <v>0</v>
      </c>
      <c r="O3943" s="15"/>
      <c r="P3943" s="15"/>
      <c r="Q3943" s="15"/>
    </row>
    <row r="3944" spans="1:17" x14ac:dyDescent="0.15">
      <c r="A3944" t="str">
        <f t="shared" si="64"/>
        <v>202006_436_4562342690036</v>
      </c>
      <c r="B3944" s="15">
        <v>202006</v>
      </c>
      <c r="C3944" s="15">
        <v>436</v>
      </c>
      <c r="D3944" s="15" t="s">
        <v>174</v>
      </c>
      <c r="E3944" s="16">
        <v>4562342690036</v>
      </c>
      <c r="F3944" s="15">
        <v>0</v>
      </c>
      <c r="G3944" s="15">
        <v>0</v>
      </c>
      <c r="H3944" s="15" t="s">
        <v>20</v>
      </c>
      <c r="I3944" s="15" t="s">
        <v>19</v>
      </c>
      <c r="J3944" s="15" t="s">
        <v>329</v>
      </c>
      <c r="K3944" s="15">
        <v>10</v>
      </c>
      <c r="L3944" s="15">
        <v>0</v>
      </c>
      <c r="M3944" s="15">
        <v>0</v>
      </c>
      <c r="N3944" s="15">
        <v>0</v>
      </c>
      <c r="O3944" s="15"/>
      <c r="P3944" s="15"/>
      <c r="Q3944" s="15"/>
    </row>
    <row r="3945" spans="1:17" x14ac:dyDescent="0.15">
      <c r="A3945" t="str">
        <f t="shared" si="64"/>
        <v>202006_436_4562342690050</v>
      </c>
      <c r="B3945" s="15">
        <v>202006</v>
      </c>
      <c r="C3945" s="15">
        <v>436</v>
      </c>
      <c r="D3945" s="15" t="s">
        <v>174</v>
      </c>
      <c r="E3945" s="16">
        <v>4562342690050</v>
      </c>
      <c r="F3945" s="15">
        <v>0</v>
      </c>
      <c r="G3945" s="15">
        <v>0</v>
      </c>
      <c r="H3945" s="15" t="s">
        <v>22</v>
      </c>
      <c r="I3945" s="15" t="s">
        <v>19</v>
      </c>
      <c r="J3945" s="15" t="s">
        <v>329</v>
      </c>
      <c r="K3945" s="15">
        <v>15</v>
      </c>
      <c r="L3945" s="15">
        <v>1</v>
      </c>
      <c r="M3945" s="15">
        <v>0</v>
      </c>
      <c r="N3945" s="15">
        <v>0</v>
      </c>
      <c r="O3945" s="15"/>
      <c r="P3945" s="15"/>
      <c r="Q3945" s="15"/>
    </row>
    <row r="3946" spans="1:17" x14ac:dyDescent="0.15">
      <c r="A3946" t="str">
        <f t="shared" si="64"/>
        <v>202006_436_4562342690043</v>
      </c>
      <c r="B3946" s="15">
        <v>202006</v>
      </c>
      <c r="C3946" s="15">
        <v>436</v>
      </c>
      <c r="D3946" s="15" t="s">
        <v>174</v>
      </c>
      <c r="E3946" s="16">
        <v>4562342690043</v>
      </c>
      <c r="F3946" s="15">
        <v>0</v>
      </c>
      <c r="G3946" s="15">
        <v>0</v>
      </c>
      <c r="H3946" s="15" t="s">
        <v>21</v>
      </c>
      <c r="I3946" s="15" t="s">
        <v>19</v>
      </c>
      <c r="J3946" s="15" t="s">
        <v>329</v>
      </c>
      <c r="K3946" s="15">
        <v>31</v>
      </c>
      <c r="L3946" s="15">
        <v>1</v>
      </c>
      <c r="M3946" s="15">
        <v>0</v>
      </c>
      <c r="N3946" s="15">
        <v>0</v>
      </c>
      <c r="O3946" s="15"/>
      <c r="P3946" s="15"/>
      <c r="Q3946" s="15"/>
    </row>
    <row r="3947" spans="1:17" x14ac:dyDescent="0.15">
      <c r="A3947" t="str">
        <f t="shared" si="64"/>
        <v>202006_436_4562342690067</v>
      </c>
      <c r="B3947" s="15">
        <v>202006</v>
      </c>
      <c r="C3947" s="15">
        <v>436</v>
      </c>
      <c r="D3947" s="15" t="s">
        <v>174</v>
      </c>
      <c r="E3947" s="16">
        <v>4562342690067</v>
      </c>
      <c r="F3947" s="15">
        <v>0</v>
      </c>
      <c r="G3947" s="15">
        <v>0</v>
      </c>
      <c r="H3947" s="15" t="s">
        <v>23</v>
      </c>
      <c r="I3947" s="15" t="s">
        <v>19</v>
      </c>
      <c r="J3947" s="15" t="s">
        <v>329</v>
      </c>
      <c r="K3947" s="15">
        <v>39</v>
      </c>
      <c r="L3947" s="15">
        <v>2</v>
      </c>
      <c r="M3947" s="15">
        <v>0</v>
      </c>
      <c r="N3947" s="15">
        <v>0</v>
      </c>
      <c r="O3947" s="15"/>
      <c r="P3947" s="15"/>
      <c r="Q3947" s="15"/>
    </row>
    <row r="3948" spans="1:17" x14ac:dyDescent="0.15">
      <c r="A3948" t="str">
        <f t="shared" si="64"/>
        <v>202006_436_4562342690074</v>
      </c>
      <c r="B3948" s="15">
        <v>202006</v>
      </c>
      <c r="C3948" s="15">
        <v>436</v>
      </c>
      <c r="D3948" s="15" t="s">
        <v>174</v>
      </c>
      <c r="E3948" s="16">
        <v>4562342690074</v>
      </c>
      <c r="F3948" s="15">
        <v>0</v>
      </c>
      <c r="G3948" s="15">
        <v>0</v>
      </c>
      <c r="H3948" s="15" t="s">
        <v>24</v>
      </c>
      <c r="I3948" s="15" t="s">
        <v>19</v>
      </c>
      <c r="J3948" s="15" t="s">
        <v>329</v>
      </c>
      <c r="K3948" s="15">
        <v>26</v>
      </c>
      <c r="L3948" s="15">
        <v>0</v>
      </c>
      <c r="M3948" s="15">
        <v>0</v>
      </c>
      <c r="N3948" s="15">
        <v>0</v>
      </c>
      <c r="O3948" s="15"/>
      <c r="P3948" s="15"/>
      <c r="Q3948" s="15"/>
    </row>
    <row r="3949" spans="1:17" x14ac:dyDescent="0.15">
      <c r="A3949" t="str">
        <f t="shared" si="64"/>
        <v>202006_436_4562342690081</v>
      </c>
      <c r="B3949" s="15">
        <v>202006</v>
      </c>
      <c r="C3949" s="15">
        <v>436</v>
      </c>
      <c r="D3949" s="15" t="s">
        <v>174</v>
      </c>
      <c r="E3949" s="16">
        <v>4562342690081</v>
      </c>
      <c r="F3949" s="15">
        <v>0</v>
      </c>
      <c r="G3949" s="15">
        <v>0</v>
      </c>
      <c r="H3949" s="15" t="s">
        <v>25</v>
      </c>
      <c r="I3949" s="15" t="s">
        <v>19</v>
      </c>
      <c r="J3949" s="15" t="s">
        <v>329</v>
      </c>
      <c r="K3949" s="15">
        <v>10</v>
      </c>
      <c r="L3949" s="15">
        <v>0</v>
      </c>
      <c r="M3949" s="15">
        <v>0</v>
      </c>
      <c r="N3949" s="15">
        <v>0</v>
      </c>
      <c r="O3949" s="15"/>
      <c r="P3949" s="15"/>
      <c r="Q3949" s="15"/>
    </row>
    <row r="3950" spans="1:17" x14ac:dyDescent="0.15">
      <c r="A3950" t="str">
        <f t="shared" si="64"/>
        <v>202006_453_4562342690029</v>
      </c>
      <c r="B3950" s="15">
        <v>202006</v>
      </c>
      <c r="C3950" s="15">
        <v>453</v>
      </c>
      <c r="D3950" s="15" t="s">
        <v>176</v>
      </c>
      <c r="E3950" s="16">
        <v>4562342690029</v>
      </c>
      <c r="F3950" s="15">
        <v>0</v>
      </c>
      <c r="G3950" s="15">
        <v>0</v>
      </c>
      <c r="H3950" s="15" t="s">
        <v>18</v>
      </c>
      <c r="I3950" s="15" t="s">
        <v>19</v>
      </c>
      <c r="J3950" s="15" t="s">
        <v>329</v>
      </c>
      <c r="K3950" s="15">
        <v>4</v>
      </c>
      <c r="L3950" s="15">
        <v>2</v>
      </c>
      <c r="M3950" s="15">
        <v>0</v>
      </c>
      <c r="N3950" s="15">
        <v>0</v>
      </c>
      <c r="O3950" s="15"/>
      <c r="P3950" s="15"/>
      <c r="Q3950" s="15"/>
    </row>
    <row r="3951" spans="1:17" x14ac:dyDescent="0.15">
      <c r="A3951" t="str">
        <f t="shared" si="64"/>
        <v>202006_453_4562342690036</v>
      </c>
      <c r="B3951" s="15">
        <v>202006</v>
      </c>
      <c r="C3951" s="15">
        <v>453</v>
      </c>
      <c r="D3951" s="15" t="s">
        <v>176</v>
      </c>
      <c r="E3951" s="16">
        <v>4562342690036</v>
      </c>
      <c r="F3951" s="15">
        <v>0</v>
      </c>
      <c r="G3951" s="15">
        <v>0</v>
      </c>
      <c r="H3951" s="15" t="s">
        <v>20</v>
      </c>
      <c r="I3951" s="15" t="s">
        <v>19</v>
      </c>
      <c r="J3951" s="15" t="s">
        <v>329</v>
      </c>
      <c r="K3951" s="15">
        <v>9</v>
      </c>
      <c r="L3951" s="15">
        <v>0</v>
      </c>
      <c r="M3951" s="15">
        <v>0</v>
      </c>
      <c r="N3951" s="15">
        <v>0</v>
      </c>
      <c r="O3951" s="15"/>
      <c r="P3951" s="15"/>
      <c r="Q3951" s="15"/>
    </row>
    <row r="3952" spans="1:17" x14ac:dyDescent="0.15">
      <c r="A3952" t="str">
        <f t="shared" si="64"/>
        <v>202006_453_4562342690050</v>
      </c>
      <c r="B3952" s="15">
        <v>202006</v>
      </c>
      <c r="C3952" s="15">
        <v>453</v>
      </c>
      <c r="D3952" s="15" t="s">
        <v>176</v>
      </c>
      <c r="E3952" s="16">
        <v>4562342690050</v>
      </c>
      <c r="F3952" s="15">
        <v>0</v>
      </c>
      <c r="G3952" s="15">
        <v>0</v>
      </c>
      <c r="H3952" s="15" t="s">
        <v>22</v>
      </c>
      <c r="I3952" s="15" t="s">
        <v>19</v>
      </c>
      <c r="J3952" s="15" t="s">
        <v>329</v>
      </c>
      <c r="K3952" s="15">
        <v>7</v>
      </c>
      <c r="L3952" s="15">
        <v>0</v>
      </c>
      <c r="M3952" s="15">
        <v>0</v>
      </c>
      <c r="N3952" s="15">
        <v>0</v>
      </c>
      <c r="O3952" s="15"/>
      <c r="P3952" s="15"/>
      <c r="Q3952" s="15"/>
    </row>
    <row r="3953" spans="1:17" x14ac:dyDescent="0.15">
      <c r="A3953" t="str">
        <f t="shared" si="64"/>
        <v>202006_453_4562342690043</v>
      </c>
      <c r="B3953" s="15">
        <v>202006</v>
      </c>
      <c r="C3953" s="15">
        <v>453</v>
      </c>
      <c r="D3953" s="15" t="s">
        <v>176</v>
      </c>
      <c r="E3953" s="16">
        <v>4562342690043</v>
      </c>
      <c r="F3953" s="15">
        <v>0</v>
      </c>
      <c r="G3953" s="15">
        <v>0</v>
      </c>
      <c r="H3953" s="15" t="s">
        <v>21</v>
      </c>
      <c r="I3953" s="15" t="s">
        <v>19</v>
      </c>
      <c r="J3953" s="15" t="s">
        <v>329</v>
      </c>
      <c r="K3953" s="15">
        <v>24</v>
      </c>
      <c r="L3953" s="15">
        <v>0</v>
      </c>
      <c r="M3953" s="15">
        <v>0</v>
      </c>
      <c r="N3953" s="15">
        <v>0</v>
      </c>
      <c r="O3953" s="15"/>
      <c r="P3953" s="15"/>
      <c r="Q3953" s="15"/>
    </row>
    <row r="3954" spans="1:17" x14ac:dyDescent="0.15">
      <c r="A3954" t="str">
        <f t="shared" si="64"/>
        <v>202006_453_4562342690067</v>
      </c>
      <c r="B3954" s="15">
        <v>202006</v>
      </c>
      <c r="C3954" s="15">
        <v>453</v>
      </c>
      <c r="D3954" s="15" t="s">
        <v>176</v>
      </c>
      <c r="E3954" s="16">
        <v>4562342690067</v>
      </c>
      <c r="F3954" s="15">
        <v>0</v>
      </c>
      <c r="G3954" s="15">
        <v>0</v>
      </c>
      <c r="H3954" s="15" t="s">
        <v>23</v>
      </c>
      <c r="I3954" s="15" t="s">
        <v>19</v>
      </c>
      <c r="J3954" s="15" t="s">
        <v>329</v>
      </c>
      <c r="K3954" s="15">
        <v>35</v>
      </c>
      <c r="L3954" s="15">
        <v>1</v>
      </c>
      <c r="M3954" s="15">
        <v>0</v>
      </c>
      <c r="N3954" s="15">
        <v>0</v>
      </c>
      <c r="O3954" s="15"/>
      <c r="P3954" s="15"/>
      <c r="Q3954" s="15"/>
    </row>
    <row r="3955" spans="1:17" x14ac:dyDescent="0.15">
      <c r="A3955" t="str">
        <f t="shared" si="64"/>
        <v>202006_453_4562342690074</v>
      </c>
      <c r="B3955" s="15">
        <v>202006</v>
      </c>
      <c r="C3955" s="15">
        <v>453</v>
      </c>
      <c r="D3955" s="15" t="s">
        <v>176</v>
      </c>
      <c r="E3955" s="16">
        <v>4562342690074</v>
      </c>
      <c r="F3955" s="15">
        <v>0</v>
      </c>
      <c r="G3955" s="15">
        <v>0</v>
      </c>
      <c r="H3955" s="15" t="s">
        <v>24</v>
      </c>
      <c r="I3955" s="15" t="s">
        <v>19</v>
      </c>
      <c r="J3955" s="15" t="s">
        <v>329</v>
      </c>
      <c r="K3955" s="15">
        <v>16</v>
      </c>
      <c r="L3955" s="15">
        <v>0</v>
      </c>
      <c r="M3955" s="15">
        <v>0</v>
      </c>
      <c r="N3955" s="15">
        <v>0</v>
      </c>
      <c r="O3955" s="15"/>
      <c r="P3955" s="15"/>
      <c r="Q3955" s="15"/>
    </row>
    <row r="3956" spans="1:17" x14ac:dyDescent="0.15">
      <c r="A3956" t="str">
        <f t="shared" si="64"/>
        <v>202006_453_4562342690081</v>
      </c>
      <c r="B3956" s="15">
        <v>202006</v>
      </c>
      <c r="C3956" s="15">
        <v>453</v>
      </c>
      <c r="D3956" s="15" t="s">
        <v>176</v>
      </c>
      <c r="E3956" s="16">
        <v>4562342690081</v>
      </c>
      <c r="F3956" s="15">
        <v>0</v>
      </c>
      <c r="G3956" s="15">
        <v>0</v>
      </c>
      <c r="H3956" s="15" t="s">
        <v>25</v>
      </c>
      <c r="I3956" s="15" t="s">
        <v>19</v>
      </c>
      <c r="J3956" s="15" t="s">
        <v>329</v>
      </c>
      <c r="K3956" s="15">
        <v>8</v>
      </c>
      <c r="L3956" s="15">
        <v>0</v>
      </c>
      <c r="M3956" s="15">
        <v>0</v>
      </c>
      <c r="N3956" s="15">
        <v>0</v>
      </c>
      <c r="O3956" s="15"/>
      <c r="P3956" s="15"/>
      <c r="Q3956" s="15"/>
    </row>
    <row r="3957" spans="1:17" x14ac:dyDescent="0.15">
      <c r="A3957" t="str">
        <f t="shared" si="64"/>
        <v>202006_457_4562342690029</v>
      </c>
      <c r="B3957" s="15">
        <v>202006</v>
      </c>
      <c r="C3957" s="15">
        <v>457</v>
      </c>
      <c r="D3957" s="15" t="s">
        <v>178</v>
      </c>
      <c r="E3957" s="16">
        <v>4562342690029</v>
      </c>
      <c r="F3957" s="15">
        <v>0</v>
      </c>
      <c r="G3957" s="15">
        <v>0</v>
      </c>
      <c r="H3957" s="15" t="s">
        <v>18</v>
      </c>
      <c r="I3957" s="15" t="s">
        <v>19</v>
      </c>
      <c r="J3957" s="15" t="s">
        <v>329</v>
      </c>
      <c r="K3957" s="15">
        <v>33</v>
      </c>
      <c r="L3957" s="15">
        <v>0</v>
      </c>
      <c r="M3957" s="15">
        <v>0</v>
      </c>
      <c r="N3957" s="15">
        <v>0</v>
      </c>
      <c r="O3957" s="15"/>
      <c r="P3957" s="15"/>
      <c r="Q3957" s="15"/>
    </row>
    <row r="3958" spans="1:17" x14ac:dyDescent="0.15">
      <c r="A3958" t="str">
        <f t="shared" si="64"/>
        <v>202006_457_4562342690036</v>
      </c>
      <c r="B3958" s="15">
        <v>202006</v>
      </c>
      <c r="C3958" s="15">
        <v>457</v>
      </c>
      <c r="D3958" s="15" t="s">
        <v>178</v>
      </c>
      <c r="E3958" s="16">
        <v>4562342690036</v>
      </c>
      <c r="F3958" s="15">
        <v>0</v>
      </c>
      <c r="G3958" s="15">
        <v>0</v>
      </c>
      <c r="H3958" s="15" t="s">
        <v>20</v>
      </c>
      <c r="I3958" s="15" t="s">
        <v>19</v>
      </c>
      <c r="J3958" s="15" t="s">
        <v>329</v>
      </c>
      <c r="K3958" s="15">
        <v>15</v>
      </c>
      <c r="L3958" s="15">
        <v>0</v>
      </c>
      <c r="M3958" s="15">
        <v>0</v>
      </c>
      <c r="N3958" s="15">
        <v>0</v>
      </c>
      <c r="O3958" s="15"/>
      <c r="P3958" s="15"/>
      <c r="Q3958" s="15"/>
    </row>
    <row r="3959" spans="1:17" x14ac:dyDescent="0.15">
      <c r="A3959" t="str">
        <f t="shared" si="64"/>
        <v>202006_457_4562342690050</v>
      </c>
      <c r="B3959" s="15">
        <v>202006</v>
      </c>
      <c r="C3959" s="15">
        <v>457</v>
      </c>
      <c r="D3959" s="15" t="s">
        <v>178</v>
      </c>
      <c r="E3959" s="16">
        <v>4562342690050</v>
      </c>
      <c r="F3959" s="15">
        <v>0</v>
      </c>
      <c r="G3959" s="15">
        <v>0</v>
      </c>
      <c r="H3959" s="15" t="s">
        <v>22</v>
      </c>
      <c r="I3959" s="15" t="s">
        <v>19</v>
      </c>
      <c r="J3959" s="15" t="s">
        <v>329</v>
      </c>
      <c r="K3959" s="15">
        <v>11</v>
      </c>
      <c r="L3959" s="15">
        <v>0</v>
      </c>
      <c r="M3959" s="15">
        <v>0</v>
      </c>
      <c r="N3959" s="15">
        <v>0</v>
      </c>
      <c r="O3959" s="15"/>
      <c r="P3959" s="15"/>
      <c r="Q3959" s="15"/>
    </row>
    <row r="3960" spans="1:17" x14ac:dyDescent="0.15">
      <c r="A3960" t="str">
        <f t="shared" si="64"/>
        <v>202006_457_4562342690043</v>
      </c>
      <c r="B3960" s="15">
        <v>202006</v>
      </c>
      <c r="C3960" s="15">
        <v>457</v>
      </c>
      <c r="D3960" s="15" t="s">
        <v>178</v>
      </c>
      <c r="E3960" s="16">
        <v>4562342690043</v>
      </c>
      <c r="F3960" s="15">
        <v>0</v>
      </c>
      <c r="G3960" s="15">
        <v>0</v>
      </c>
      <c r="H3960" s="15" t="s">
        <v>21</v>
      </c>
      <c r="I3960" s="15" t="s">
        <v>19</v>
      </c>
      <c r="J3960" s="15" t="s">
        <v>329</v>
      </c>
      <c r="K3960" s="15">
        <v>15</v>
      </c>
      <c r="L3960" s="15">
        <v>2</v>
      </c>
      <c r="M3960" s="15">
        <v>0</v>
      </c>
      <c r="N3960" s="15">
        <v>0</v>
      </c>
      <c r="O3960" s="15"/>
      <c r="P3960" s="15"/>
      <c r="Q3960" s="15"/>
    </row>
    <row r="3961" spans="1:17" x14ac:dyDescent="0.15">
      <c r="A3961" t="str">
        <f t="shared" si="64"/>
        <v>202006_457_4562342690067</v>
      </c>
      <c r="B3961" s="15">
        <v>202006</v>
      </c>
      <c r="C3961" s="15">
        <v>457</v>
      </c>
      <c r="D3961" s="15" t="s">
        <v>178</v>
      </c>
      <c r="E3961" s="16">
        <v>4562342690067</v>
      </c>
      <c r="F3961" s="15">
        <v>0</v>
      </c>
      <c r="G3961" s="15">
        <v>0</v>
      </c>
      <c r="H3961" s="15" t="s">
        <v>23</v>
      </c>
      <c r="I3961" s="15" t="s">
        <v>19</v>
      </c>
      <c r="J3961" s="15" t="s">
        <v>329</v>
      </c>
      <c r="K3961" s="15">
        <v>37</v>
      </c>
      <c r="L3961" s="15">
        <v>0</v>
      </c>
      <c r="M3961" s="15">
        <v>0</v>
      </c>
      <c r="N3961" s="15">
        <v>0</v>
      </c>
      <c r="O3961" s="15"/>
      <c r="P3961" s="15"/>
      <c r="Q3961" s="15"/>
    </row>
    <row r="3962" spans="1:17" x14ac:dyDescent="0.15">
      <c r="A3962" t="str">
        <f t="shared" si="64"/>
        <v>202006_457_4562342690074</v>
      </c>
      <c r="B3962" s="15">
        <v>202006</v>
      </c>
      <c r="C3962" s="15">
        <v>457</v>
      </c>
      <c r="D3962" s="15" t="s">
        <v>178</v>
      </c>
      <c r="E3962" s="16">
        <v>4562342690074</v>
      </c>
      <c r="F3962" s="15">
        <v>0</v>
      </c>
      <c r="G3962" s="15">
        <v>0</v>
      </c>
      <c r="H3962" s="15" t="s">
        <v>24</v>
      </c>
      <c r="I3962" s="15" t="s">
        <v>19</v>
      </c>
      <c r="J3962" s="15" t="s">
        <v>329</v>
      </c>
      <c r="K3962" s="15">
        <v>9</v>
      </c>
      <c r="L3962" s="15">
        <v>0</v>
      </c>
      <c r="M3962" s="15">
        <v>0</v>
      </c>
      <c r="N3962" s="15">
        <v>0</v>
      </c>
      <c r="O3962" s="15"/>
      <c r="P3962" s="15"/>
      <c r="Q3962" s="15"/>
    </row>
    <row r="3963" spans="1:17" x14ac:dyDescent="0.15">
      <c r="A3963" t="str">
        <f t="shared" si="64"/>
        <v>202006_457_4562342690081</v>
      </c>
      <c r="B3963" s="15">
        <v>202006</v>
      </c>
      <c r="C3963" s="15">
        <v>457</v>
      </c>
      <c r="D3963" s="15" t="s">
        <v>178</v>
      </c>
      <c r="E3963" s="16">
        <v>4562342690081</v>
      </c>
      <c r="F3963" s="15">
        <v>0</v>
      </c>
      <c r="G3963" s="15">
        <v>0</v>
      </c>
      <c r="H3963" s="15" t="s">
        <v>25</v>
      </c>
      <c r="I3963" s="15" t="s">
        <v>19</v>
      </c>
      <c r="J3963" s="15" t="s">
        <v>329</v>
      </c>
      <c r="K3963" s="15">
        <v>12</v>
      </c>
      <c r="L3963" s="15">
        <v>0</v>
      </c>
      <c r="M3963" s="15">
        <v>0</v>
      </c>
      <c r="N3963" s="15">
        <v>0</v>
      </c>
      <c r="O3963" s="15"/>
      <c r="P3963" s="15"/>
      <c r="Q3963" s="15"/>
    </row>
    <row r="3964" spans="1:17" x14ac:dyDescent="0.15">
      <c r="A3964" t="str">
        <f t="shared" si="64"/>
        <v>202006_463_4562342690029</v>
      </c>
      <c r="B3964" s="15">
        <v>202006</v>
      </c>
      <c r="C3964" s="15">
        <v>463</v>
      </c>
      <c r="D3964" s="15" t="s">
        <v>179</v>
      </c>
      <c r="E3964" s="16">
        <v>4562342690029</v>
      </c>
      <c r="F3964" s="15">
        <v>0</v>
      </c>
      <c r="G3964" s="15">
        <v>0</v>
      </c>
      <c r="H3964" s="15" t="s">
        <v>18</v>
      </c>
      <c r="I3964" s="15" t="s">
        <v>19</v>
      </c>
      <c r="J3964" s="15" t="s">
        <v>329</v>
      </c>
      <c r="K3964" s="15">
        <v>14</v>
      </c>
      <c r="L3964" s="15">
        <v>0</v>
      </c>
      <c r="M3964" s="15">
        <v>0</v>
      </c>
      <c r="N3964" s="15">
        <v>0</v>
      </c>
      <c r="O3964" s="15"/>
      <c r="P3964" s="15"/>
      <c r="Q3964" s="15"/>
    </row>
    <row r="3965" spans="1:17" x14ac:dyDescent="0.15">
      <c r="A3965" t="str">
        <f t="shared" si="64"/>
        <v>202006_463_4562342690036</v>
      </c>
      <c r="B3965" s="15">
        <v>202006</v>
      </c>
      <c r="C3965" s="15">
        <v>463</v>
      </c>
      <c r="D3965" s="15" t="s">
        <v>179</v>
      </c>
      <c r="E3965" s="16">
        <v>4562342690036</v>
      </c>
      <c r="F3965" s="15">
        <v>0</v>
      </c>
      <c r="G3965" s="15">
        <v>0</v>
      </c>
      <c r="H3965" s="15" t="s">
        <v>20</v>
      </c>
      <c r="I3965" s="15" t="s">
        <v>19</v>
      </c>
      <c r="J3965" s="15" t="s">
        <v>329</v>
      </c>
      <c r="K3965" s="15">
        <v>13</v>
      </c>
      <c r="L3965" s="15">
        <v>0</v>
      </c>
      <c r="M3965" s="15">
        <v>0</v>
      </c>
      <c r="N3965" s="15">
        <v>0</v>
      </c>
      <c r="O3965" s="15"/>
      <c r="P3965" s="15"/>
      <c r="Q3965" s="15"/>
    </row>
    <row r="3966" spans="1:17" x14ac:dyDescent="0.15">
      <c r="A3966" t="str">
        <f t="shared" si="64"/>
        <v>202006_463_4562342690050</v>
      </c>
      <c r="B3966" s="15">
        <v>202006</v>
      </c>
      <c r="C3966" s="15">
        <v>463</v>
      </c>
      <c r="D3966" s="15" t="s">
        <v>179</v>
      </c>
      <c r="E3966" s="16">
        <v>4562342690050</v>
      </c>
      <c r="F3966" s="15">
        <v>0</v>
      </c>
      <c r="G3966" s="15">
        <v>0</v>
      </c>
      <c r="H3966" s="15" t="s">
        <v>22</v>
      </c>
      <c r="I3966" s="15" t="s">
        <v>19</v>
      </c>
      <c r="J3966" s="15" t="s">
        <v>329</v>
      </c>
      <c r="K3966" s="15">
        <v>11</v>
      </c>
      <c r="L3966" s="15">
        <v>0</v>
      </c>
      <c r="M3966" s="15">
        <v>0</v>
      </c>
      <c r="N3966" s="15">
        <v>0</v>
      </c>
      <c r="O3966" s="15"/>
      <c r="P3966" s="15"/>
      <c r="Q3966" s="15"/>
    </row>
    <row r="3967" spans="1:17" x14ac:dyDescent="0.15">
      <c r="A3967" t="str">
        <f t="shared" si="64"/>
        <v>202006_463_4562342690043</v>
      </c>
      <c r="B3967" s="15">
        <v>202006</v>
      </c>
      <c r="C3967" s="15">
        <v>463</v>
      </c>
      <c r="D3967" s="15" t="s">
        <v>179</v>
      </c>
      <c r="E3967" s="16">
        <v>4562342690043</v>
      </c>
      <c r="F3967" s="15">
        <v>0</v>
      </c>
      <c r="G3967" s="15">
        <v>0</v>
      </c>
      <c r="H3967" s="15" t="s">
        <v>21</v>
      </c>
      <c r="I3967" s="15" t="s">
        <v>19</v>
      </c>
      <c r="J3967" s="15" t="s">
        <v>329</v>
      </c>
      <c r="K3967" s="15">
        <v>16</v>
      </c>
      <c r="L3967" s="15">
        <v>0</v>
      </c>
      <c r="M3967" s="15">
        <v>0</v>
      </c>
      <c r="N3967" s="15">
        <v>0</v>
      </c>
      <c r="O3967" s="15"/>
      <c r="P3967" s="15"/>
      <c r="Q3967" s="15"/>
    </row>
    <row r="3968" spans="1:17" x14ac:dyDescent="0.15">
      <c r="A3968" t="str">
        <f t="shared" si="64"/>
        <v>202006_463_4562342690067</v>
      </c>
      <c r="B3968" s="15">
        <v>202006</v>
      </c>
      <c r="C3968" s="15">
        <v>463</v>
      </c>
      <c r="D3968" s="15" t="s">
        <v>179</v>
      </c>
      <c r="E3968" s="16">
        <v>4562342690067</v>
      </c>
      <c r="F3968" s="15">
        <v>0</v>
      </c>
      <c r="G3968" s="15">
        <v>0</v>
      </c>
      <c r="H3968" s="15" t="s">
        <v>23</v>
      </c>
      <c r="I3968" s="15" t="s">
        <v>19</v>
      </c>
      <c r="J3968" s="15" t="s">
        <v>329</v>
      </c>
      <c r="K3968" s="15">
        <v>35</v>
      </c>
      <c r="L3968" s="15">
        <v>0</v>
      </c>
      <c r="M3968" s="15">
        <v>0</v>
      </c>
      <c r="N3968" s="15">
        <v>0</v>
      </c>
      <c r="O3968" s="15"/>
      <c r="P3968" s="15"/>
      <c r="Q3968" s="15"/>
    </row>
    <row r="3969" spans="1:17" x14ac:dyDescent="0.15">
      <c r="A3969" t="str">
        <f t="shared" si="64"/>
        <v>202006_463_4562342690074</v>
      </c>
      <c r="B3969" s="15">
        <v>202006</v>
      </c>
      <c r="C3969" s="15">
        <v>463</v>
      </c>
      <c r="D3969" s="15" t="s">
        <v>179</v>
      </c>
      <c r="E3969" s="16">
        <v>4562342690074</v>
      </c>
      <c r="F3969" s="15">
        <v>0</v>
      </c>
      <c r="G3969" s="15">
        <v>0</v>
      </c>
      <c r="H3969" s="15" t="s">
        <v>24</v>
      </c>
      <c r="I3969" s="15" t="s">
        <v>19</v>
      </c>
      <c r="J3969" s="15" t="s">
        <v>329</v>
      </c>
      <c r="K3969" s="15">
        <v>19</v>
      </c>
      <c r="L3969" s="15">
        <v>0</v>
      </c>
      <c r="M3969" s="15">
        <v>0</v>
      </c>
      <c r="N3969" s="15">
        <v>0</v>
      </c>
      <c r="O3969" s="15"/>
      <c r="P3969" s="15"/>
      <c r="Q3969" s="15"/>
    </row>
    <row r="3970" spans="1:17" x14ac:dyDescent="0.15">
      <c r="A3970" t="str">
        <f t="shared" si="64"/>
        <v>202006_463_4562342690081</v>
      </c>
      <c r="B3970" s="15">
        <v>202006</v>
      </c>
      <c r="C3970" s="15">
        <v>463</v>
      </c>
      <c r="D3970" s="15" t="s">
        <v>179</v>
      </c>
      <c r="E3970" s="16">
        <v>4562342690081</v>
      </c>
      <c r="F3970" s="15">
        <v>0</v>
      </c>
      <c r="G3970" s="15">
        <v>0</v>
      </c>
      <c r="H3970" s="15" t="s">
        <v>25</v>
      </c>
      <c r="I3970" s="15" t="s">
        <v>19</v>
      </c>
      <c r="J3970" s="15" t="s">
        <v>329</v>
      </c>
      <c r="K3970" s="15">
        <v>5</v>
      </c>
      <c r="L3970" s="15">
        <v>1</v>
      </c>
      <c r="M3970" s="15">
        <v>0</v>
      </c>
      <c r="N3970" s="15">
        <v>0</v>
      </c>
      <c r="O3970" s="15"/>
      <c r="P3970" s="15"/>
      <c r="Q3970" s="15"/>
    </row>
    <row r="3971" spans="1:17" x14ac:dyDescent="0.15">
      <c r="A3971" t="str">
        <f t="shared" si="64"/>
        <v>202006_62_4562342690029</v>
      </c>
      <c r="B3971" s="15">
        <v>202006</v>
      </c>
      <c r="C3971" s="15">
        <v>62</v>
      </c>
      <c r="D3971" s="15" t="s">
        <v>140</v>
      </c>
      <c r="E3971" s="16">
        <v>4562342690029</v>
      </c>
      <c r="F3971" s="15">
        <v>0</v>
      </c>
      <c r="G3971" s="15">
        <v>0</v>
      </c>
      <c r="H3971" s="15" t="s">
        <v>18</v>
      </c>
      <c r="I3971" s="15" t="s">
        <v>19</v>
      </c>
      <c r="J3971" s="15" t="s">
        <v>329</v>
      </c>
      <c r="K3971" s="15">
        <v>4</v>
      </c>
      <c r="L3971" s="15">
        <v>0</v>
      </c>
      <c r="M3971" s="15">
        <v>0</v>
      </c>
      <c r="N3971" s="15">
        <v>0</v>
      </c>
      <c r="O3971" s="15"/>
      <c r="P3971" s="15"/>
      <c r="Q3971" s="15"/>
    </row>
    <row r="3972" spans="1:17" x14ac:dyDescent="0.15">
      <c r="A3972" t="str">
        <f t="shared" si="64"/>
        <v>202006_62_4562342690036</v>
      </c>
      <c r="B3972" s="15">
        <v>202006</v>
      </c>
      <c r="C3972" s="15">
        <v>62</v>
      </c>
      <c r="D3972" s="15" t="s">
        <v>140</v>
      </c>
      <c r="E3972" s="16">
        <v>4562342690036</v>
      </c>
      <c r="F3972" s="15">
        <v>0</v>
      </c>
      <c r="G3972" s="15">
        <v>0</v>
      </c>
      <c r="H3972" s="15" t="s">
        <v>20</v>
      </c>
      <c r="I3972" s="15" t="s">
        <v>19</v>
      </c>
      <c r="J3972" s="15" t="s">
        <v>329</v>
      </c>
      <c r="K3972" s="15">
        <v>0</v>
      </c>
      <c r="L3972" s="15">
        <v>0</v>
      </c>
      <c r="M3972" s="15">
        <v>0</v>
      </c>
      <c r="N3972" s="15">
        <v>0</v>
      </c>
      <c r="O3972" s="15"/>
      <c r="P3972" s="15"/>
      <c r="Q3972" s="15"/>
    </row>
    <row r="3973" spans="1:17" x14ac:dyDescent="0.15">
      <c r="A3973" t="str">
        <f t="shared" si="64"/>
        <v>202006_62_4562342690050</v>
      </c>
      <c r="B3973" s="15">
        <v>202006</v>
      </c>
      <c r="C3973" s="15">
        <v>62</v>
      </c>
      <c r="D3973" s="15" t="s">
        <v>140</v>
      </c>
      <c r="E3973" s="16">
        <v>4562342690050</v>
      </c>
      <c r="F3973" s="15">
        <v>0</v>
      </c>
      <c r="G3973" s="15">
        <v>0</v>
      </c>
      <c r="H3973" s="15" t="s">
        <v>22</v>
      </c>
      <c r="I3973" s="15" t="s">
        <v>19</v>
      </c>
      <c r="J3973" s="15" t="s">
        <v>329</v>
      </c>
      <c r="K3973" s="15">
        <v>2</v>
      </c>
      <c r="L3973" s="15">
        <v>0</v>
      </c>
      <c r="M3973" s="15">
        <v>0</v>
      </c>
      <c r="N3973" s="15">
        <v>0</v>
      </c>
      <c r="O3973" s="15"/>
      <c r="P3973" s="15"/>
      <c r="Q3973" s="15"/>
    </row>
    <row r="3974" spans="1:17" x14ac:dyDescent="0.15">
      <c r="A3974" t="str">
        <f t="shared" si="64"/>
        <v>202006_62_4562342690043</v>
      </c>
      <c r="B3974" s="15">
        <v>202006</v>
      </c>
      <c r="C3974" s="15">
        <v>62</v>
      </c>
      <c r="D3974" s="15" t="s">
        <v>140</v>
      </c>
      <c r="E3974" s="16">
        <v>4562342690043</v>
      </c>
      <c r="F3974" s="15">
        <v>0</v>
      </c>
      <c r="G3974" s="15">
        <v>0</v>
      </c>
      <c r="H3974" s="15" t="s">
        <v>21</v>
      </c>
      <c r="I3974" s="15" t="s">
        <v>19</v>
      </c>
      <c r="J3974" s="15" t="s">
        <v>329</v>
      </c>
      <c r="K3974" s="15">
        <v>0</v>
      </c>
      <c r="L3974" s="15">
        <v>0</v>
      </c>
      <c r="M3974" s="15">
        <v>0</v>
      </c>
      <c r="N3974" s="15">
        <v>0</v>
      </c>
      <c r="O3974" s="15"/>
      <c r="P3974" s="15"/>
      <c r="Q3974" s="15"/>
    </row>
    <row r="3975" spans="1:17" x14ac:dyDescent="0.15">
      <c r="A3975" t="str">
        <f t="shared" si="64"/>
        <v>202006_62_4562342690067</v>
      </c>
      <c r="B3975" s="15">
        <v>202006</v>
      </c>
      <c r="C3975" s="15">
        <v>62</v>
      </c>
      <c r="D3975" s="15" t="s">
        <v>140</v>
      </c>
      <c r="E3975" s="16">
        <v>4562342690067</v>
      </c>
      <c r="F3975" s="15">
        <v>0</v>
      </c>
      <c r="G3975" s="15">
        <v>0</v>
      </c>
      <c r="H3975" s="15" t="s">
        <v>23</v>
      </c>
      <c r="I3975" s="15" t="s">
        <v>19</v>
      </c>
      <c r="J3975" s="15" t="s">
        <v>329</v>
      </c>
      <c r="K3975" s="15">
        <v>1</v>
      </c>
      <c r="L3975" s="15">
        <v>0</v>
      </c>
      <c r="M3975" s="15">
        <v>0</v>
      </c>
      <c r="N3975" s="15">
        <v>0</v>
      </c>
      <c r="O3975" s="15"/>
      <c r="P3975" s="15"/>
      <c r="Q3975" s="15"/>
    </row>
    <row r="3976" spans="1:17" x14ac:dyDescent="0.15">
      <c r="A3976" t="str">
        <f t="shared" si="64"/>
        <v>202006_62_4562342690074</v>
      </c>
      <c r="B3976" s="15">
        <v>202006</v>
      </c>
      <c r="C3976" s="15">
        <v>62</v>
      </c>
      <c r="D3976" s="15" t="s">
        <v>140</v>
      </c>
      <c r="E3976" s="16">
        <v>4562342690074</v>
      </c>
      <c r="F3976" s="15">
        <v>0</v>
      </c>
      <c r="G3976" s="15">
        <v>0</v>
      </c>
      <c r="H3976" s="15" t="s">
        <v>24</v>
      </c>
      <c r="I3976" s="15" t="s">
        <v>19</v>
      </c>
      <c r="J3976" s="15" t="s">
        <v>329</v>
      </c>
      <c r="K3976" s="15">
        <v>-2</v>
      </c>
      <c r="L3976" s="15">
        <v>0</v>
      </c>
      <c r="M3976" s="15">
        <v>0</v>
      </c>
      <c r="N3976" s="15">
        <v>0</v>
      </c>
      <c r="O3976" s="15"/>
      <c r="P3976" s="15"/>
      <c r="Q3976" s="15"/>
    </row>
    <row r="3977" spans="1:17" x14ac:dyDescent="0.15">
      <c r="A3977" t="str">
        <f t="shared" si="64"/>
        <v>202006_62_4562342690081</v>
      </c>
      <c r="B3977" s="15">
        <v>202006</v>
      </c>
      <c r="C3977" s="15">
        <v>62</v>
      </c>
      <c r="D3977" s="15" t="s">
        <v>140</v>
      </c>
      <c r="E3977" s="16">
        <v>4562342690081</v>
      </c>
      <c r="F3977" s="15">
        <v>0</v>
      </c>
      <c r="G3977" s="15">
        <v>0</v>
      </c>
      <c r="H3977" s="15" t="s">
        <v>25</v>
      </c>
      <c r="I3977" s="15" t="s">
        <v>19</v>
      </c>
      <c r="J3977" s="15" t="s">
        <v>329</v>
      </c>
      <c r="K3977" s="15">
        <v>0</v>
      </c>
      <c r="L3977" s="15">
        <v>0</v>
      </c>
      <c r="M3977" s="15">
        <v>0</v>
      </c>
      <c r="N3977" s="15">
        <v>0</v>
      </c>
      <c r="O3977" s="15"/>
      <c r="P3977" s="15"/>
      <c r="Q3977" s="15"/>
    </row>
    <row r="3978" spans="1:17" x14ac:dyDescent="0.15">
      <c r="A3978" t="str">
        <f t="shared" si="64"/>
        <v>202006_120_4562342690029</v>
      </c>
      <c r="B3978" s="15">
        <v>202006</v>
      </c>
      <c r="C3978" s="15">
        <v>120</v>
      </c>
      <c r="D3978" s="15" t="s">
        <v>148</v>
      </c>
      <c r="E3978" s="16">
        <v>4562342690029</v>
      </c>
      <c r="F3978" s="15">
        <v>0</v>
      </c>
      <c r="G3978" s="15">
        <v>0</v>
      </c>
      <c r="H3978" s="15" t="s">
        <v>18</v>
      </c>
      <c r="I3978" s="15" t="s">
        <v>19</v>
      </c>
      <c r="J3978" s="15" t="s">
        <v>329</v>
      </c>
      <c r="K3978" s="15">
        <v>19</v>
      </c>
      <c r="L3978" s="15">
        <v>0</v>
      </c>
      <c r="M3978" s="15">
        <v>0</v>
      </c>
      <c r="N3978" s="15">
        <v>0</v>
      </c>
      <c r="O3978" s="15"/>
      <c r="P3978" s="15"/>
      <c r="Q3978" s="15"/>
    </row>
    <row r="3979" spans="1:17" x14ac:dyDescent="0.15">
      <c r="A3979" t="str">
        <f t="shared" si="64"/>
        <v>202006_120_4562342690036</v>
      </c>
      <c r="B3979" s="15">
        <v>202006</v>
      </c>
      <c r="C3979" s="15">
        <v>120</v>
      </c>
      <c r="D3979" s="15" t="s">
        <v>148</v>
      </c>
      <c r="E3979" s="16">
        <v>4562342690036</v>
      </c>
      <c r="F3979" s="15">
        <v>0</v>
      </c>
      <c r="G3979" s="15">
        <v>0</v>
      </c>
      <c r="H3979" s="15" t="s">
        <v>20</v>
      </c>
      <c r="I3979" s="15" t="s">
        <v>19</v>
      </c>
      <c r="J3979" s="15" t="s">
        <v>329</v>
      </c>
      <c r="K3979" s="15">
        <v>7</v>
      </c>
      <c r="L3979" s="15">
        <v>0</v>
      </c>
      <c r="M3979" s="15">
        <v>0</v>
      </c>
      <c r="N3979" s="15">
        <v>0</v>
      </c>
      <c r="O3979" s="15"/>
      <c r="P3979" s="15"/>
      <c r="Q3979" s="15"/>
    </row>
    <row r="3980" spans="1:17" x14ac:dyDescent="0.15">
      <c r="A3980" t="str">
        <f t="shared" ref="A3980:A4043" si="65">B3980&amp;"_"&amp;C3980&amp;"_"&amp;E3980</f>
        <v>202006_120_4562342690050</v>
      </c>
      <c r="B3980" s="15">
        <v>202006</v>
      </c>
      <c r="C3980" s="15">
        <v>120</v>
      </c>
      <c r="D3980" s="15" t="s">
        <v>148</v>
      </c>
      <c r="E3980" s="16">
        <v>4562342690050</v>
      </c>
      <c r="F3980" s="15">
        <v>0</v>
      </c>
      <c r="G3980" s="15">
        <v>0</v>
      </c>
      <c r="H3980" s="15" t="s">
        <v>22</v>
      </c>
      <c r="I3980" s="15" t="s">
        <v>19</v>
      </c>
      <c r="J3980" s="15" t="s">
        <v>329</v>
      </c>
      <c r="K3980" s="15">
        <v>4</v>
      </c>
      <c r="L3980" s="15">
        <v>1</v>
      </c>
      <c r="M3980" s="15">
        <v>0</v>
      </c>
      <c r="N3980" s="15">
        <v>0</v>
      </c>
      <c r="O3980" s="15"/>
      <c r="P3980" s="15"/>
      <c r="Q3980" s="15"/>
    </row>
    <row r="3981" spans="1:17" x14ac:dyDescent="0.15">
      <c r="A3981" t="str">
        <f t="shared" si="65"/>
        <v>202006_120_4562342690043</v>
      </c>
      <c r="B3981" s="15">
        <v>202006</v>
      </c>
      <c r="C3981" s="15">
        <v>120</v>
      </c>
      <c r="D3981" s="15" t="s">
        <v>148</v>
      </c>
      <c r="E3981" s="16">
        <v>4562342690043</v>
      </c>
      <c r="F3981" s="15">
        <v>0</v>
      </c>
      <c r="G3981" s="15">
        <v>0</v>
      </c>
      <c r="H3981" s="15" t="s">
        <v>21</v>
      </c>
      <c r="I3981" s="15" t="s">
        <v>19</v>
      </c>
      <c r="J3981" s="15" t="s">
        <v>329</v>
      </c>
      <c r="K3981" s="15">
        <v>5</v>
      </c>
      <c r="L3981" s="15">
        <v>0</v>
      </c>
      <c r="M3981" s="15">
        <v>0</v>
      </c>
      <c r="N3981" s="15">
        <v>0</v>
      </c>
      <c r="O3981" s="15"/>
      <c r="P3981" s="15"/>
      <c r="Q3981" s="15"/>
    </row>
    <row r="3982" spans="1:17" x14ac:dyDescent="0.15">
      <c r="A3982" t="str">
        <f t="shared" si="65"/>
        <v>202006_120_4562342690067</v>
      </c>
      <c r="B3982" s="15">
        <v>202006</v>
      </c>
      <c r="C3982" s="15">
        <v>120</v>
      </c>
      <c r="D3982" s="15" t="s">
        <v>148</v>
      </c>
      <c r="E3982" s="16">
        <v>4562342690067</v>
      </c>
      <c r="F3982" s="15">
        <v>0</v>
      </c>
      <c r="G3982" s="15">
        <v>0</v>
      </c>
      <c r="H3982" s="15" t="s">
        <v>23</v>
      </c>
      <c r="I3982" s="15" t="s">
        <v>19</v>
      </c>
      <c r="J3982" s="15" t="s">
        <v>329</v>
      </c>
      <c r="K3982" s="15">
        <v>38</v>
      </c>
      <c r="L3982" s="15">
        <v>0</v>
      </c>
      <c r="M3982" s="15">
        <v>0</v>
      </c>
      <c r="N3982" s="15">
        <v>0</v>
      </c>
      <c r="O3982" s="15"/>
      <c r="P3982" s="15"/>
      <c r="Q3982" s="15"/>
    </row>
    <row r="3983" spans="1:17" x14ac:dyDescent="0.15">
      <c r="A3983" t="str">
        <f t="shared" si="65"/>
        <v>202006_120_4562342690074</v>
      </c>
      <c r="B3983" s="15">
        <v>202006</v>
      </c>
      <c r="C3983" s="15">
        <v>120</v>
      </c>
      <c r="D3983" s="15" t="s">
        <v>148</v>
      </c>
      <c r="E3983" s="16">
        <v>4562342690074</v>
      </c>
      <c r="F3983" s="15">
        <v>0</v>
      </c>
      <c r="G3983" s="15">
        <v>0</v>
      </c>
      <c r="H3983" s="15" t="s">
        <v>24</v>
      </c>
      <c r="I3983" s="15" t="s">
        <v>19</v>
      </c>
      <c r="J3983" s="15" t="s">
        <v>329</v>
      </c>
      <c r="K3983" s="15">
        <v>17</v>
      </c>
      <c r="L3983" s="15">
        <v>3</v>
      </c>
      <c r="M3983" s="15">
        <v>0</v>
      </c>
      <c r="N3983" s="15">
        <v>0</v>
      </c>
      <c r="O3983" s="15"/>
      <c r="P3983" s="15"/>
      <c r="Q3983" s="15"/>
    </row>
    <row r="3984" spans="1:17" x14ac:dyDescent="0.15">
      <c r="A3984" t="str">
        <f t="shared" si="65"/>
        <v>202006_120_4562342690081</v>
      </c>
      <c r="B3984" s="15">
        <v>202006</v>
      </c>
      <c r="C3984" s="15">
        <v>120</v>
      </c>
      <c r="D3984" s="15" t="s">
        <v>148</v>
      </c>
      <c r="E3984" s="16">
        <v>4562342690081</v>
      </c>
      <c r="F3984" s="15">
        <v>0</v>
      </c>
      <c r="G3984" s="15">
        <v>0</v>
      </c>
      <c r="H3984" s="15" t="s">
        <v>25</v>
      </c>
      <c r="I3984" s="15" t="s">
        <v>19</v>
      </c>
      <c r="J3984" s="15" t="s">
        <v>329</v>
      </c>
      <c r="K3984" s="15">
        <v>11</v>
      </c>
      <c r="L3984" s="15">
        <v>0</v>
      </c>
      <c r="M3984" s="15">
        <v>0</v>
      </c>
      <c r="N3984" s="15">
        <v>0</v>
      </c>
      <c r="O3984" s="15"/>
      <c r="P3984" s="15"/>
      <c r="Q3984" s="15"/>
    </row>
    <row r="3985" spans="1:17" x14ac:dyDescent="0.15">
      <c r="A3985" t="str">
        <f t="shared" si="65"/>
        <v>202006_170_4562342690029</v>
      </c>
      <c r="B3985" s="15">
        <v>202006</v>
      </c>
      <c r="C3985" s="15">
        <v>170</v>
      </c>
      <c r="D3985" s="15" t="s">
        <v>153</v>
      </c>
      <c r="E3985" s="16">
        <v>4562342690029</v>
      </c>
      <c r="F3985" s="15">
        <v>0</v>
      </c>
      <c r="G3985" s="15">
        <v>0</v>
      </c>
      <c r="H3985" s="15" t="s">
        <v>18</v>
      </c>
      <c r="I3985" s="15" t="s">
        <v>19</v>
      </c>
      <c r="J3985" s="15" t="s">
        <v>329</v>
      </c>
      <c r="K3985" s="15">
        <v>12</v>
      </c>
      <c r="L3985" s="15">
        <v>0</v>
      </c>
      <c r="M3985" s="15">
        <v>0</v>
      </c>
      <c r="N3985" s="15">
        <v>0</v>
      </c>
      <c r="O3985" s="15"/>
      <c r="P3985" s="15"/>
      <c r="Q3985" s="15"/>
    </row>
    <row r="3986" spans="1:17" x14ac:dyDescent="0.15">
      <c r="A3986" t="str">
        <f t="shared" si="65"/>
        <v>202006_170_4562342690036</v>
      </c>
      <c r="B3986" s="15">
        <v>202006</v>
      </c>
      <c r="C3986" s="15">
        <v>170</v>
      </c>
      <c r="D3986" s="15" t="s">
        <v>153</v>
      </c>
      <c r="E3986" s="16">
        <v>4562342690036</v>
      </c>
      <c r="F3986" s="15">
        <v>0</v>
      </c>
      <c r="G3986" s="15">
        <v>0</v>
      </c>
      <c r="H3986" s="15" t="s">
        <v>20</v>
      </c>
      <c r="I3986" s="15" t="s">
        <v>19</v>
      </c>
      <c r="J3986" s="15" t="s">
        <v>329</v>
      </c>
      <c r="K3986" s="15">
        <v>4</v>
      </c>
      <c r="L3986" s="15">
        <v>0</v>
      </c>
      <c r="M3986" s="15">
        <v>0</v>
      </c>
      <c r="N3986" s="15">
        <v>0</v>
      </c>
      <c r="O3986" s="15"/>
      <c r="P3986" s="15"/>
      <c r="Q3986" s="15"/>
    </row>
    <row r="3987" spans="1:17" x14ac:dyDescent="0.15">
      <c r="A3987" t="str">
        <f t="shared" si="65"/>
        <v>202006_170_4562342690050</v>
      </c>
      <c r="B3987" s="15">
        <v>202006</v>
      </c>
      <c r="C3987" s="15">
        <v>170</v>
      </c>
      <c r="D3987" s="15" t="s">
        <v>153</v>
      </c>
      <c r="E3987" s="16">
        <v>4562342690050</v>
      </c>
      <c r="F3987" s="15">
        <v>0</v>
      </c>
      <c r="G3987" s="15">
        <v>0</v>
      </c>
      <c r="H3987" s="15" t="s">
        <v>22</v>
      </c>
      <c r="I3987" s="15" t="s">
        <v>19</v>
      </c>
      <c r="J3987" s="15" t="s">
        <v>329</v>
      </c>
      <c r="K3987" s="15">
        <v>2</v>
      </c>
      <c r="L3987" s="15">
        <v>0</v>
      </c>
      <c r="M3987" s="15">
        <v>0</v>
      </c>
      <c r="N3987" s="15">
        <v>0</v>
      </c>
      <c r="O3987" s="15"/>
      <c r="P3987" s="15"/>
      <c r="Q3987" s="15"/>
    </row>
    <row r="3988" spans="1:17" x14ac:dyDescent="0.15">
      <c r="A3988" t="str">
        <f t="shared" si="65"/>
        <v>202006_170_4562342690043</v>
      </c>
      <c r="B3988" s="15">
        <v>202006</v>
      </c>
      <c r="C3988" s="15">
        <v>170</v>
      </c>
      <c r="D3988" s="15" t="s">
        <v>153</v>
      </c>
      <c r="E3988" s="16">
        <v>4562342690043</v>
      </c>
      <c r="F3988" s="15">
        <v>0</v>
      </c>
      <c r="G3988" s="15">
        <v>0</v>
      </c>
      <c r="H3988" s="15" t="s">
        <v>21</v>
      </c>
      <c r="I3988" s="15" t="s">
        <v>19</v>
      </c>
      <c r="J3988" s="15" t="s">
        <v>329</v>
      </c>
      <c r="K3988" s="15">
        <v>11</v>
      </c>
      <c r="L3988" s="15">
        <v>0</v>
      </c>
      <c r="M3988" s="15">
        <v>0</v>
      </c>
      <c r="N3988" s="15">
        <v>0</v>
      </c>
      <c r="O3988" s="15"/>
      <c r="P3988" s="15"/>
      <c r="Q3988" s="15"/>
    </row>
    <row r="3989" spans="1:17" x14ac:dyDescent="0.15">
      <c r="A3989" t="str">
        <f t="shared" si="65"/>
        <v>202006_170_4562342690067</v>
      </c>
      <c r="B3989" s="15">
        <v>202006</v>
      </c>
      <c r="C3989" s="15">
        <v>170</v>
      </c>
      <c r="D3989" s="15" t="s">
        <v>153</v>
      </c>
      <c r="E3989" s="16">
        <v>4562342690067</v>
      </c>
      <c r="F3989" s="15">
        <v>0</v>
      </c>
      <c r="G3989" s="15">
        <v>0</v>
      </c>
      <c r="H3989" s="15" t="s">
        <v>23</v>
      </c>
      <c r="I3989" s="15" t="s">
        <v>19</v>
      </c>
      <c r="J3989" s="15" t="s">
        <v>329</v>
      </c>
      <c r="K3989" s="15">
        <v>23</v>
      </c>
      <c r="L3989" s="15">
        <v>1</v>
      </c>
      <c r="M3989" s="15">
        <v>0</v>
      </c>
      <c r="N3989" s="15">
        <v>0</v>
      </c>
      <c r="O3989" s="15"/>
      <c r="P3989" s="15"/>
      <c r="Q3989" s="15"/>
    </row>
    <row r="3990" spans="1:17" x14ac:dyDescent="0.15">
      <c r="A3990" t="str">
        <f t="shared" si="65"/>
        <v>202006_170_4562342690074</v>
      </c>
      <c r="B3990" s="15">
        <v>202006</v>
      </c>
      <c r="C3990" s="15">
        <v>170</v>
      </c>
      <c r="D3990" s="15" t="s">
        <v>153</v>
      </c>
      <c r="E3990" s="16">
        <v>4562342690074</v>
      </c>
      <c r="F3990" s="15">
        <v>0</v>
      </c>
      <c r="G3990" s="15">
        <v>0</v>
      </c>
      <c r="H3990" s="15" t="s">
        <v>24</v>
      </c>
      <c r="I3990" s="15" t="s">
        <v>19</v>
      </c>
      <c r="J3990" s="15" t="s">
        <v>329</v>
      </c>
      <c r="K3990" s="15">
        <v>6</v>
      </c>
      <c r="L3990" s="15">
        <v>0</v>
      </c>
      <c r="M3990" s="15">
        <v>0</v>
      </c>
      <c r="N3990" s="15">
        <v>0</v>
      </c>
      <c r="O3990" s="15"/>
      <c r="P3990" s="15"/>
      <c r="Q3990" s="15"/>
    </row>
    <row r="3991" spans="1:17" x14ac:dyDescent="0.15">
      <c r="A3991" t="str">
        <f t="shared" si="65"/>
        <v>202006_170_4562342690081</v>
      </c>
      <c r="B3991" s="15">
        <v>202006</v>
      </c>
      <c r="C3991" s="15">
        <v>170</v>
      </c>
      <c r="D3991" s="15" t="s">
        <v>153</v>
      </c>
      <c r="E3991" s="16">
        <v>4562342690081</v>
      </c>
      <c r="F3991" s="15">
        <v>0</v>
      </c>
      <c r="G3991" s="15">
        <v>0</v>
      </c>
      <c r="H3991" s="15" t="s">
        <v>25</v>
      </c>
      <c r="I3991" s="15" t="s">
        <v>19</v>
      </c>
      <c r="J3991" s="15" t="s">
        <v>329</v>
      </c>
      <c r="K3991" s="15">
        <v>8</v>
      </c>
      <c r="L3991" s="15">
        <v>0</v>
      </c>
      <c r="M3991" s="15">
        <v>0</v>
      </c>
      <c r="N3991" s="15">
        <v>0</v>
      </c>
      <c r="O3991" s="15"/>
      <c r="P3991" s="15"/>
      <c r="Q3991" s="15"/>
    </row>
    <row r="3992" spans="1:17" x14ac:dyDescent="0.15">
      <c r="A3992" t="str">
        <f t="shared" si="65"/>
        <v>202006_354_4562342690029</v>
      </c>
      <c r="B3992" s="15">
        <v>202006</v>
      </c>
      <c r="C3992" s="15">
        <v>354</v>
      </c>
      <c r="D3992" s="15" t="s">
        <v>167</v>
      </c>
      <c r="E3992" s="16">
        <v>4562342690029</v>
      </c>
      <c r="F3992" s="15">
        <v>0</v>
      </c>
      <c r="G3992" s="15">
        <v>0</v>
      </c>
      <c r="H3992" s="15" t="s">
        <v>18</v>
      </c>
      <c r="I3992" s="15" t="s">
        <v>19</v>
      </c>
      <c r="J3992" s="15" t="s">
        <v>329</v>
      </c>
      <c r="K3992" s="15">
        <v>15</v>
      </c>
      <c r="L3992" s="15">
        <v>0</v>
      </c>
      <c r="M3992" s="15">
        <v>0</v>
      </c>
      <c r="N3992" s="15">
        <v>0</v>
      </c>
      <c r="O3992" s="15"/>
      <c r="P3992" s="15"/>
      <c r="Q3992" s="15"/>
    </row>
    <row r="3993" spans="1:17" x14ac:dyDescent="0.15">
      <c r="A3993" t="str">
        <f t="shared" si="65"/>
        <v>202006_354_4562342690036</v>
      </c>
      <c r="B3993" s="15">
        <v>202006</v>
      </c>
      <c r="C3993" s="15">
        <v>354</v>
      </c>
      <c r="D3993" s="15" t="s">
        <v>167</v>
      </c>
      <c r="E3993" s="16">
        <v>4562342690036</v>
      </c>
      <c r="F3993" s="15">
        <v>0</v>
      </c>
      <c r="G3993" s="15">
        <v>0</v>
      </c>
      <c r="H3993" s="15" t="s">
        <v>20</v>
      </c>
      <c r="I3993" s="15" t="s">
        <v>19</v>
      </c>
      <c r="J3993" s="15" t="s">
        <v>329</v>
      </c>
      <c r="K3993" s="15">
        <v>8</v>
      </c>
      <c r="L3993" s="15">
        <v>0</v>
      </c>
      <c r="M3993" s="15">
        <v>0</v>
      </c>
      <c r="N3993" s="15">
        <v>0</v>
      </c>
      <c r="O3993" s="15"/>
      <c r="P3993" s="15"/>
      <c r="Q3993" s="15"/>
    </row>
    <row r="3994" spans="1:17" x14ac:dyDescent="0.15">
      <c r="A3994" t="str">
        <f t="shared" si="65"/>
        <v>202006_354_4562342690050</v>
      </c>
      <c r="B3994" s="15">
        <v>202006</v>
      </c>
      <c r="C3994" s="15">
        <v>354</v>
      </c>
      <c r="D3994" s="15" t="s">
        <v>167</v>
      </c>
      <c r="E3994" s="16">
        <v>4562342690050</v>
      </c>
      <c r="F3994" s="15">
        <v>0</v>
      </c>
      <c r="G3994" s="15">
        <v>0</v>
      </c>
      <c r="H3994" s="15" t="s">
        <v>22</v>
      </c>
      <c r="I3994" s="15" t="s">
        <v>19</v>
      </c>
      <c r="J3994" s="15" t="s">
        <v>329</v>
      </c>
      <c r="K3994" s="15">
        <v>4</v>
      </c>
      <c r="L3994" s="15">
        <v>0</v>
      </c>
      <c r="M3994" s="15">
        <v>0</v>
      </c>
      <c r="N3994" s="15">
        <v>0</v>
      </c>
      <c r="O3994" s="15"/>
      <c r="P3994" s="15"/>
      <c r="Q3994" s="15"/>
    </row>
    <row r="3995" spans="1:17" x14ac:dyDescent="0.15">
      <c r="A3995" t="str">
        <f t="shared" si="65"/>
        <v>202006_354_4562342690043</v>
      </c>
      <c r="B3995" s="15">
        <v>202006</v>
      </c>
      <c r="C3995" s="15">
        <v>354</v>
      </c>
      <c r="D3995" s="15" t="s">
        <v>167</v>
      </c>
      <c r="E3995" s="16">
        <v>4562342690043</v>
      </c>
      <c r="F3995" s="15">
        <v>0</v>
      </c>
      <c r="G3995" s="15">
        <v>0</v>
      </c>
      <c r="H3995" s="15" t="s">
        <v>21</v>
      </c>
      <c r="I3995" s="15" t="s">
        <v>19</v>
      </c>
      <c r="J3995" s="15" t="s">
        <v>329</v>
      </c>
      <c r="K3995" s="15">
        <v>29</v>
      </c>
      <c r="L3995" s="15">
        <v>0</v>
      </c>
      <c r="M3995" s="15">
        <v>0</v>
      </c>
      <c r="N3995" s="15">
        <v>0</v>
      </c>
      <c r="O3995" s="15"/>
      <c r="P3995" s="15"/>
      <c r="Q3995" s="15"/>
    </row>
    <row r="3996" spans="1:17" x14ac:dyDescent="0.15">
      <c r="A3996" t="str">
        <f t="shared" si="65"/>
        <v>202006_354_4562342690067</v>
      </c>
      <c r="B3996" s="15">
        <v>202006</v>
      </c>
      <c r="C3996" s="15">
        <v>354</v>
      </c>
      <c r="D3996" s="15" t="s">
        <v>167</v>
      </c>
      <c r="E3996" s="16">
        <v>4562342690067</v>
      </c>
      <c r="F3996" s="15">
        <v>0</v>
      </c>
      <c r="G3996" s="15">
        <v>0</v>
      </c>
      <c r="H3996" s="15" t="s">
        <v>23</v>
      </c>
      <c r="I3996" s="15" t="s">
        <v>19</v>
      </c>
      <c r="J3996" s="15" t="s">
        <v>329</v>
      </c>
      <c r="K3996" s="15">
        <v>34</v>
      </c>
      <c r="L3996" s="15">
        <v>1</v>
      </c>
      <c r="M3996" s="15">
        <v>0</v>
      </c>
      <c r="N3996" s="15">
        <v>0</v>
      </c>
      <c r="O3996" s="15"/>
      <c r="P3996" s="15"/>
      <c r="Q3996" s="15"/>
    </row>
    <row r="3997" spans="1:17" x14ac:dyDescent="0.15">
      <c r="A3997" t="str">
        <f t="shared" si="65"/>
        <v>202006_354_4562342690074</v>
      </c>
      <c r="B3997" s="15">
        <v>202006</v>
      </c>
      <c r="C3997" s="15">
        <v>354</v>
      </c>
      <c r="D3997" s="15" t="s">
        <v>167</v>
      </c>
      <c r="E3997" s="16">
        <v>4562342690074</v>
      </c>
      <c r="F3997" s="15">
        <v>0</v>
      </c>
      <c r="G3997" s="15">
        <v>0</v>
      </c>
      <c r="H3997" s="15" t="s">
        <v>24</v>
      </c>
      <c r="I3997" s="15" t="s">
        <v>19</v>
      </c>
      <c r="J3997" s="15" t="s">
        <v>329</v>
      </c>
      <c r="K3997" s="15">
        <v>23</v>
      </c>
      <c r="L3997" s="15">
        <v>0</v>
      </c>
      <c r="M3997" s="15">
        <v>0</v>
      </c>
      <c r="N3997" s="15">
        <v>0</v>
      </c>
      <c r="O3997" s="15"/>
      <c r="P3997" s="15"/>
      <c r="Q3997" s="15"/>
    </row>
    <row r="3998" spans="1:17" x14ac:dyDescent="0.15">
      <c r="A3998" t="str">
        <f t="shared" si="65"/>
        <v>202006_354_4562342690081</v>
      </c>
      <c r="B3998" s="15">
        <v>202006</v>
      </c>
      <c r="C3998" s="15">
        <v>354</v>
      </c>
      <c r="D3998" s="15" t="s">
        <v>167</v>
      </c>
      <c r="E3998" s="16">
        <v>4562342690081</v>
      </c>
      <c r="F3998" s="15">
        <v>0</v>
      </c>
      <c r="G3998" s="15">
        <v>0</v>
      </c>
      <c r="H3998" s="15" t="s">
        <v>25</v>
      </c>
      <c r="I3998" s="15" t="s">
        <v>19</v>
      </c>
      <c r="J3998" s="15" t="s">
        <v>329</v>
      </c>
      <c r="K3998" s="15">
        <v>10</v>
      </c>
      <c r="L3998" s="15">
        <v>0</v>
      </c>
      <c r="M3998" s="15">
        <v>0</v>
      </c>
      <c r="N3998" s="15">
        <v>0</v>
      </c>
      <c r="O3998" s="15"/>
      <c r="P3998" s="15"/>
      <c r="Q3998" s="15"/>
    </row>
    <row r="3999" spans="1:17" x14ac:dyDescent="0.15">
      <c r="A3999" t="str">
        <f t="shared" si="65"/>
        <v>202006_384_4562342690029</v>
      </c>
      <c r="B3999" s="15">
        <v>202006</v>
      </c>
      <c r="C3999" s="15">
        <v>384</v>
      </c>
      <c r="D3999" s="15" t="s">
        <v>172</v>
      </c>
      <c r="E3999" s="16">
        <v>4562342690029</v>
      </c>
      <c r="F3999" s="15">
        <v>0</v>
      </c>
      <c r="G3999" s="15">
        <v>0</v>
      </c>
      <c r="H3999" s="15" t="s">
        <v>18</v>
      </c>
      <c r="I3999" s="15" t="s">
        <v>19</v>
      </c>
      <c r="J3999" s="15" t="s">
        <v>329</v>
      </c>
      <c r="K3999" s="15">
        <v>26</v>
      </c>
      <c r="L3999" s="15">
        <v>0</v>
      </c>
      <c r="M3999" s="15">
        <v>0</v>
      </c>
      <c r="N3999" s="15">
        <v>0</v>
      </c>
      <c r="O3999" s="15"/>
      <c r="P3999" s="15"/>
      <c r="Q3999" s="15"/>
    </row>
    <row r="4000" spans="1:17" x14ac:dyDescent="0.15">
      <c r="A4000" t="str">
        <f t="shared" si="65"/>
        <v>202006_384_4562342690036</v>
      </c>
      <c r="B4000" s="15">
        <v>202006</v>
      </c>
      <c r="C4000" s="15">
        <v>384</v>
      </c>
      <c r="D4000" s="15" t="s">
        <v>172</v>
      </c>
      <c r="E4000" s="16">
        <v>4562342690036</v>
      </c>
      <c r="F4000" s="15">
        <v>0</v>
      </c>
      <c r="G4000" s="15">
        <v>0</v>
      </c>
      <c r="H4000" s="15" t="s">
        <v>20</v>
      </c>
      <c r="I4000" s="15" t="s">
        <v>19</v>
      </c>
      <c r="J4000" s="15" t="s">
        <v>329</v>
      </c>
      <c r="K4000" s="15">
        <v>11</v>
      </c>
      <c r="L4000" s="15">
        <v>0</v>
      </c>
      <c r="M4000" s="15">
        <v>0</v>
      </c>
      <c r="N4000" s="15">
        <v>0</v>
      </c>
      <c r="O4000" s="15"/>
      <c r="P4000" s="15"/>
      <c r="Q4000" s="15"/>
    </row>
    <row r="4001" spans="1:17" x14ac:dyDescent="0.15">
      <c r="A4001" t="str">
        <f t="shared" si="65"/>
        <v>202006_384_4562342690050</v>
      </c>
      <c r="B4001" s="15">
        <v>202006</v>
      </c>
      <c r="C4001" s="15">
        <v>384</v>
      </c>
      <c r="D4001" s="15" t="s">
        <v>172</v>
      </c>
      <c r="E4001" s="16">
        <v>4562342690050</v>
      </c>
      <c r="F4001" s="15">
        <v>0</v>
      </c>
      <c r="G4001" s="15">
        <v>0</v>
      </c>
      <c r="H4001" s="15" t="s">
        <v>22</v>
      </c>
      <c r="I4001" s="15" t="s">
        <v>19</v>
      </c>
      <c r="J4001" s="15" t="s">
        <v>329</v>
      </c>
      <c r="K4001" s="15">
        <v>3</v>
      </c>
      <c r="L4001" s="15">
        <v>0</v>
      </c>
      <c r="M4001" s="15">
        <v>0</v>
      </c>
      <c r="N4001" s="15">
        <v>0</v>
      </c>
      <c r="O4001" s="15"/>
      <c r="P4001" s="15"/>
      <c r="Q4001" s="15"/>
    </row>
    <row r="4002" spans="1:17" x14ac:dyDescent="0.15">
      <c r="A4002" t="str">
        <f t="shared" si="65"/>
        <v>202006_384_4562342690043</v>
      </c>
      <c r="B4002" s="15">
        <v>202006</v>
      </c>
      <c r="C4002" s="15">
        <v>384</v>
      </c>
      <c r="D4002" s="15" t="s">
        <v>172</v>
      </c>
      <c r="E4002" s="16">
        <v>4562342690043</v>
      </c>
      <c r="F4002" s="15">
        <v>0</v>
      </c>
      <c r="G4002" s="15">
        <v>0</v>
      </c>
      <c r="H4002" s="15" t="s">
        <v>21</v>
      </c>
      <c r="I4002" s="15" t="s">
        <v>19</v>
      </c>
      <c r="J4002" s="15" t="s">
        <v>329</v>
      </c>
      <c r="K4002" s="15">
        <v>29</v>
      </c>
      <c r="L4002" s="15">
        <v>0</v>
      </c>
      <c r="M4002" s="15">
        <v>0</v>
      </c>
      <c r="N4002" s="15">
        <v>0</v>
      </c>
      <c r="O4002" s="15"/>
      <c r="P4002" s="15"/>
      <c r="Q4002" s="15"/>
    </row>
    <row r="4003" spans="1:17" x14ac:dyDescent="0.15">
      <c r="A4003" t="str">
        <f t="shared" si="65"/>
        <v>202006_384_4562342690067</v>
      </c>
      <c r="B4003" s="15">
        <v>202006</v>
      </c>
      <c r="C4003" s="15">
        <v>384</v>
      </c>
      <c r="D4003" s="15" t="s">
        <v>172</v>
      </c>
      <c r="E4003" s="16">
        <v>4562342690067</v>
      </c>
      <c r="F4003" s="15">
        <v>0</v>
      </c>
      <c r="G4003" s="15">
        <v>0</v>
      </c>
      <c r="H4003" s="15" t="s">
        <v>23</v>
      </c>
      <c r="I4003" s="15" t="s">
        <v>19</v>
      </c>
      <c r="J4003" s="15" t="s">
        <v>329</v>
      </c>
      <c r="K4003" s="15">
        <v>38</v>
      </c>
      <c r="L4003" s="15">
        <v>0</v>
      </c>
      <c r="M4003" s="15">
        <v>0</v>
      </c>
      <c r="N4003" s="15">
        <v>0</v>
      </c>
      <c r="O4003" s="15"/>
      <c r="P4003" s="15"/>
      <c r="Q4003" s="15"/>
    </row>
    <row r="4004" spans="1:17" x14ac:dyDescent="0.15">
      <c r="A4004" t="str">
        <f t="shared" si="65"/>
        <v>202006_384_4562342690074</v>
      </c>
      <c r="B4004" s="15">
        <v>202006</v>
      </c>
      <c r="C4004" s="15">
        <v>384</v>
      </c>
      <c r="D4004" s="15" t="s">
        <v>172</v>
      </c>
      <c r="E4004" s="16">
        <v>4562342690074</v>
      </c>
      <c r="F4004" s="15">
        <v>0</v>
      </c>
      <c r="G4004" s="15">
        <v>0</v>
      </c>
      <c r="H4004" s="15" t="s">
        <v>24</v>
      </c>
      <c r="I4004" s="15" t="s">
        <v>19</v>
      </c>
      <c r="J4004" s="15" t="s">
        <v>329</v>
      </c>
      <c r="K4004" s="15">
        <v>18</v>
      </c>
      <c r="L4004" s="15">
        <v>0</v>
      </c>
      <c r="M4004" s="15">
        <v>0</v>
      </c>
      <c r="N4004" s="15">
        <v>0</v>
      </c>
      <c r="O4004" s="15"/>
      <c r="P4004" s="15"/>
      <c r="Q4004" s="15"/>
    </row>
    <row r="4005" spans="1:17" x14ac:dyDescent="0.15">
      <c r="A4005" t="str">
        <f t="shared" si="65"/>
        <v>202006_384_4562342690081</v>
      </c>
      <c r="B4005" s="15">
        <v>202006</v>
      </c>
      <c r="C4005" s="15">
        <v>384</v>
      </c>
      <c r="D4005" s="15" t="s">
        <v>172</v>
      </c>
      <c r="E4005" s="16">
        <v>4562342690081</v>
      </c>
      <c r="F4005" s="15">
        <v>0</v>
      </c>
      <c r="G4005" s="15">
        <v>0</v>
      </c>
      <c r="H4005" s="15" t="s">
        <v>25</v>
      </c>
      <c r="I4005" s="15" t="s">
        <v>19</v>
      </c>
      <c r="J4005" s="15" t="s">
        <v>329</v>
      </c>
      <c r="K4005" s="15">
        <v>9</v>
      </c>
      <c r="L4005" s="15">
        <v>0</v>
      </c>
      <c r="M4005" s="15">
        <v>0</v>
      </c>
      <c r="N4005" s="15">
        <v>0</v>
      </c>
      <c r="O4005" s="15"/>
      <c r="P4005" s="15"/>
      <c r="Q4005" s="15"/>
    </row>
    <row r="4006" spans="1:17" x14ac:dyDescent="0.15">
      <c r="A4006" t="str">
        <f t="shared" si="65"/>
        <v>202006_21_4562342690029</v>
      </c>
      <c r="B4006" s="15">
        <v>202006</v>
      </c>
      <c r="C4006" s="15">
        <v>21</v>
      </c>
      <c r="D4006" s="15" t="s">
        <v>135</v>
      </c>
      <c r="E4006" s="16">
        <v>4562342690029</v>
      </c>
      <c r="F4006" s="15">
        <v>0</v>
      </c>
      <c r="G4006" s="15">
        <v>0</v>
      </c>
      <c r="H4006" s="15" t="s">
        <v>18</v>
      </c>
      <c r="I4006" s="15" t="s">
        <v>19</v>
      </c>
      <c r="J4006" s="15" t="s">
        <v>329</v>
      </c>
      <c r="K4006" s="15">
        <v>21</v>
      </c>
      <c r="L4006" s="15">
        <v>1</v>
      </c>
      <c r="M4006" s="15">
        <v>0</v>
      </c>
      <c r="N4006" s="15">
        <v>0</v>
      </c>
      <c r="O4006" s="15"/>
      <c r="P4006" s="15"/>
      <c r="Q4006" s="15"/>
    </row>
    <row r="4007" spans="1:17" x14ac:dyDescent="0.15">
      <c r="A4007" t="str">
        <f t="shared" si="65"/>
        <v>202006_21_4562342690036</v>
      </c>
      <c r="B4007" s="15">
        <v>202006</v>
      </c>
      <c r="C4007" s="15">
        <v>21</v>
      </c>
      <c r="D4007" s="15" t="s">
        <v>135</v>
      </c>
      <c r="E4007" s="16">
        <v>4562342690036</v>
      </c>
      <c r="F4007" s="15">
        <v>0</v>
      </c>
      <c r="G4007" s="15">
        <v>0</v>
      </c>
      <c r="H4007" s="15" t="s">
        <v>20</v>
      </c>
      <c r="I4007" s="15" t="s">
        <v>19</v>
      </c>
      <c r="J4007" s="15" t="s">
        <v>329</v>
      </c>
      <c r="K4007" s="15">
        <v>7</v>
      </c>
      <c r="L4007" s="15">
        <v>1</v>
      </c>
      <c r="M4007" s="15">
        <v>0</v>
      </c>
      <c r="N4007" s="15">
        <v>0</v>
      </c>
      <c r="O4007" s="15"/>
      <c r="P4007" s="15"/>
      <c r="Q4007" s="15"/>
    </row>
    <row r="4008" spans="1:17" x14ac:dyDescent="0.15">
      <c r="A4008" t="str">
        <f t="shared" si="65"/>
        <v>202006_21_4562342690050</v>
      </c>
      <c r="B4008" s="15">
        <v>202006</v>
      </c>
      <c r="C4008" s="15">
        <v>21</v>
      </c>
      <c r="D4008" s="15" t="s">
        <v>135</v>
      </c>
      <c r="E4008" s="16">
        <v>4562342690050</v>
      </c>
      <c r="F4008" s="15">
        <v>0</v>
      </c>
      <c r="G4008" s="15">
        <v>0</v>
      </c>
      <c r="H4008" s="15" t="s">
        <v>22</v>
      </c>
      <c r="I4008" s="15" t="s">
        <v>19</v>
      </c>
      <c r="J4008" s="15" t="s">
        <v>329</v>
      </c>
      <c r="K4008" s="15">
        <v>8</v>
      </c>
      <c r="L4008" s="15">
        <v>0</v>
      </c>
      <c r="M4008" s="15">
        <v>0</v>
      </c>
      <c r="N4008" s="15">
        <v>0</v>
      </c>
      <c r="O4008" s="15"/>
      <c r="P4008" s="15"/>
      <c r="Q4008" s="15"/>
    </row>
    <row r="4009" spans="1:17" x14ac:dyDescent="0.15">
      <c r="A4009" t="str">
        <f t="shared" si="65"/>
        <v>202006_21_4562342690043</v>
      </c>
      <c r="B4009" s="15">
        <v>202006</v>
      </c>
      <c r="C4009" s="15">
        <v>21</v>
      </c>
      <c r="D4009" s="15" t="s">
        <v>135</v>
      </c>
      <c r="E4009" s="16">
        <v>4562342690043</v>
      </c>
      <c r="F4009" s="15">
        <v>0</v>
      </c>
      <c r="G4009" s="15">
        <v>0</v>
      </c>
      <c r="H4009" s="15" t="s">
        <v>21</v>
      </c>
      <c r="I4009" s="15" t="s">
        <v>19</v>
      </c>
      <c r="J4009" s="15" t="s">
        <v>329</v>
      </c>
      <c r="K4009" s="15">
        <v>21</v>
      </c>
      <c r="L4009" s="15">
        <v>0</v>
      </c>
      <c r="M4009" s="15">
        <v>0</v>
      </c>
      <c r="N4009" s="15">
        <v>0</v>
      </c>
      <c r="O4009" s="15"/>
      <c r="P4009" s="15"/>
      <c r="Q4009" s="15"/>
    </row>
    <row r="4010" spans="1:17" x14ac:dyDescent="0.15">
      <c r="A4010" t="str">
        <f t="shared" si="65"/>
        <v>202006_21_4562342690067</v>
      </c>
      <c r="B4010" s="15">
        <v>202006</v>
      </c>
      <c r="C4010" s="15">
        <v>21</v>
      </c>
      <c r="D4010" s="15" t="s">
        <v>135</v>
      </c>
      <c r="E4010" s="16">
        <v>4562342690067</v>
      </c>
      <c r="F4010" s="15">
        <v>0</v>
      </c>
      <c r="G4010" s="15">
        <v>0</v>
      </c>
      <c r="H4010" s="15" t="s">
        <v>23</v>
      </c>
      <c r="I4010" s="15" t="s">
        <v>19</v>
      </c>
      <c r="J4010" s="15" t="s">
        <v>329</v>
      </c>
      <c r="K4010" s="15">
        <v>30</v>
      </c>
      <c r="L4010" s="15">
        <v>0</v>
      </c>
      <c r="M4010" s="15">
        <v>0</v>
      </c>
      <c r="N4010" s="15">
        <v>0</v>
      </c>
      <c r="O4010" s="15"/>
      <c r="P4010" s="15"/>
      <c r="Q4010" s="15"/>
    </row>
    <row r="4011" spans="1:17" x14ac:dyDescent="0.15">
      <c r="A4011" t="str">
        <f t="shared" si="65"/>
        <v>202006_21_4562342690074</v>
      </c>
      <c r="B4011" s="15">
        <v>202006</v>
      </c>
      <c r="C4011" s="15">
        <v>21</v>
      </c>
      <c r="D4011" s="15" t="s">
        <v>135</v>
      </c>
      <c r="E4011" s="16">
        <v>4562342690074</v>
      </c>
      <c r="F4011" s="15">
        <v>0</v>
      </c>
      <c r="G4011" s="15">
        <v>0</v>
      </c>
      <c r="H4011" s="15" t="s">
        <v>24</v>
      </c>
      <c r="I4011" s="15" t="s">
        <v>19</v>
      </c>
      <c r="J4011" s="15" t="s">
        <v>329</v>
      </c>
      <c r="K4011" s="15">
        <v>13</v>
      </c>
      <c r="L4011" s="15">
        <v>0</v>
      </c>
      <c r="M4011" s="15">
        <v>0</v>
      </c>
      <c r="N4011" s="15">
        <v>0</v>
      </c>
      <c r="O4011" s="15"/>
      <c r="P4011" s="15"/>
      <c r="Q4011" s="15"/>
    </row>
    <row r="4012" spans="1:17" x14ac:dyDescent="0.15">
      <c r="A4012" t="str">
        <f t="shared" si="65"/>
        <v>202006_21_4562342690081</v>
      </c>
      <c r="B4012" s="15">
        <v>202006</v>
      </c>
      <c r="C4012" s="15">
        <v>21</v>
      </c>
      <c r="D4012" s="15" t="s">
        <v>135</v>
      </c>
      <c r="E4012" s="16">
        <v>4562342690081</v>
      </c>
      <c r="F4012" s="15">
        <v>0</v>
      </c>
      <c r="G4012" s="15">
        <v>0</v>
      </c>
      <c r="H4012" s="15" t="s">
        <v>25</v>
      </c>
      <c r="I4012" s="15" t="s">
        <v>19</v>
      </c>
      <c r="J4012" s="15" t="s">
        <v>329</v>
      </c>
      <c r="K4012" s="15">
        <v>8</v>
      </c>
      <c r="L4012" s="15">
        <v>0</v>
      </c>
      <c r="M4012" s="15">
        <v>0</v>
      </c>
      <c r="N4012" s="15">
        <v>0</v>
      </c>
      <c r="O4012" s="15"/>
      <c r="P4012" s="15"/>
      <c r="Q4012" s="15"/>
    </row>
    <row r="4013" spans="1:17" x14ac:dyDescent="0.15">
      <c r="A4013" t="str">
        <f t="shared" si="65"/>
        <v>202006_26_4562342690029</v>
      </c>
      <c r="B4013" s="15">
        <v>202006</v>
      </c>
      <c r="C4013" s="15">
        <v>26</v>
      </c>
      <c r="D4013" s="15" t="s">
        <v>136</v>
      </c>
      <c r="E4013" s="16">
        <v>4562342690029</v>
      </c>
      <c r="F4013" s="15">
        <v>0</v>
      </c>
      <c r="G4013" s="15">
        <v>0</v>
      </c>
      <c r="H4013" s="15" t="s">
        <v>18</v>
      </c>
      <c r="I4013" s="15" t="s">
        <v>19</v>
      </c>
      <c r="J4013" s="15" t="s">
        <v>329</v>
      </c>
      <c r="K4013" s="15">
        <v>26</v>
      </c>
      <c r="L4013" s="15">
        <v>1</v>
      </c>
      <c r="M4013" s="15">
        <v>0</v>
      </c>
      <c r="N4013" s="15">
        <v>0</v>
      </c>
      <c r="O4013" s="15"/>
      <c r="P4013" s="15"/>
      <c r="Q4013" s="15"/>
    </row>
    <row r="4014" spans="1:17" x14ac:dyDescent="0.15">
      <c r="A4014" t="str">
        <f t="shared" si="65"/>
        <v>202006_26_4562342690036</v>
      </c>
      <c r="B4014" s="15">
        <v>202006</v>
      </c>
      <c r="C4014" s="15">
        <v>26</v>
      </c>
      <c r="D4014" s="15" t="s">
        <v>136</v>
      </c>
      <c r="E4014" s="16">
        <v>4562342690036</v>
      </c>
      <c r="F4014" s="15">
        <v>0</v>
      </c>
      <c r="G4014" s="15">
        <v>0</v>
      </c>
      <c r="H4014" s="15" t="s">
        <v>20</v>
      </c>
      <c r="I4014" s="15" t="s">
        <v>19</v>
      </c>
      <c r="J4014" s="15" t="s">
        <v>329</v>
      </c>
      <c r="K4014" s="15">
        <v>6</v>
      </c>
      <c r="L4014" s="15">
        <v>1</v>
      </c>
      <c r="M4014" s="15">
        <v>0</v>
      </c>
      <c r="N4014" s="15">
        <v>0</v>
      </c>
      <c r="O4014" s="15"/>
      <c r="P4014" s="15"/>
      <c r="Q4014" s="15"/>
    </row>
    <row r="4015" spans="1:17" x14ac:dyDescent="0.15">
      <c r="A4015" t="str">
        <f t="shared" si="65"/>
        <v>202006_26_4562342690050</v>
      </c>
      <c r="B4015" s="15">
        <v>202006</v>
      </c>
      <c r="C4015" s="15">
        <v>26</v>
      </c>
      <c r="D4015" s="15" t="s">
        <v>136</v>
      </c>
      <c r="E4015" s="16">
        <v>4562342690050</v>
      </c>
      <c r="F4015" s="15">
        <v>0</v>
      </c>
      <c r="G4015" s="15">
        <v>0</v>
      </c>
      <c r="H4015" s="15" t="s">
        <v>22</v>
      </c>
      <c r="I4015" s="15" t="s">
        <v>19</v>
      </c>
      <c r="J4015" s="15" t="s">
        <v>329</v>
      </c>
      <c r="K4015" s="15">
        <v>12</v>
      </c>
      <c r="L4015" s="15">
        <v>3</v>
      </c>
      <c r="M4015" s="15">
        <v>0</v>
      </c>
      <c r="N4015" s="15">
        <v>0</v>
      </c>
      <c r="O4015" s="15"/>
      <c r="P4015" s="15"/>
      <c r="Q4015" s="15"/>
    </row>
    <row r="4016" spans="1:17" x14ac:dyDescent="0.15">
      <c r="A4016" t="str">
        <f t="shared" si="65"/>
        <v>202006_26_4562342690043</v>
      </c>
      <c r="B4016" s="15">
        <v>202006</v>
      </c>
      <c r="C4016" s="15">
        <v>26</v>
      </c>
      <c r="D4016" s="15" t="s">
        <v>136</v>
      </c>
      <c r="E4016" s="16">
        <v>4562342690043</v>
      </c>
      <c r="F4016" s="15">
        <v>0</v>
      </c>
      <c r="G4016" s="15">
        <v>0</v>
      </c>
      <c r="H4016" s="15" t="s">
        <v>21</v>
      </c>
      <c r="I4016" s="15" t="s">
        <v>19</v>
      </c>
      <c r="J4016" s="15" t="s">
        <v>329</v>
      </c>
      <c r="K4016" s="15">
        <v>18</v>
      </c>
      <c r="L4016" s="15">
        <v>0</v>
      </c>
      <c r="M4016" s="15">
        <v>0</v>
      </c>
      <c r="N4016" s="15">
        <v>0</v>
      </c>
      <c r="O4016" s="15"/>
      <c r="P4016" s="15"/>
      <c r="Q4016" s="15"/>
    </row>
    <row r="4017" spans="1:17" x14ac:dyDescent="0.15">
      <c r="A4017" t="str">
        <f t="shared" si="65"/>
        <v>202006_26_4562342690067</v>
      </c>
      <c r="B4017" s="15">
        <v>202006</v>
      </c>
      <c r="C4017" s="15">
        <v>26</v>
      </c>
      <c r="D4017" s="15" t="s">
        <v>136</v>
      </c>
      <c r="E4017" s="16">
        <v>4562342690067</v>
      </c>
      <c r="F4017" s="15">
        <v>0</v>
      </c>
      <c r="G4017" s="15">
        <v>0</v>
      </c>
      <c r="H4017" s="15" t="s">
        <v>23</v>
      </c>
      <c r="I4017" s="15" t="s">
        <v>19</v>
      </c>
      <c r="J4017" s="15" t="s">
        <v>329</v>
      </c>
      <c r="K4017" s="15">
        <v>37</v>
      </c>
      <c r="L4017" s="15">
        <v>1</v>
      </c>
      <c r="M4017" s="15">
        <v>0</v>
      </c>
      <c r="N4017" s="15">
        <v>0</v>
      </c>
      <c r="O4017" s="15"/>
      <c r="P4017" s="15"/>
      <c r="Q4017" s="15"/>
    </row>
    <row r="4018" spans="1:17" x14ac:dyDescent="0.15">
      <c r="A4018" t="str">
        <f t="shared" si="65"/>
        <v>202006_26_4562342690074</v>
      </c>
      <c r="B4018" s="15">
        <v>202006</v>
      </c>
      <c r="C4018" s="15">
        <v>26</v>
      </c>
      <c r="D4018" s="15" t="s">
        <v>136</v>
      </c>
      <c r="E4018" s="16">
        <v>4562342690074</v>
      </c>
      <c r="F4018" s="15">
        <v>0</v>
      </c>
      <c r="G4018" s="15">
        <v>0</v>
      </c>
      <c r="H4018" s="15" t="s">
        <v>24</v>
      </c>
      <c r="I4018" s="15" t="s">
        <v>19</v>
      </c>
      <c r="J4018" s="15" t="s">
        <v>329</v>
      </c>
      <c r="K4018" s="15">
        <v>9</v>
      </c>
      <c r="L4018" s="15">
        <v>0</v>
      </c>
      <c r="M4018" s="15">
        <v>0</v>
      </c>
      <c r="N4018" s="15">
        <v>0</v>
      </c>
      <c r="O4018" s="15"/>
      <c r="P4018" s="15"/>
      <c r="Q4018" s="15"/>
    </row>
    <row r="4019" spans="1:17" x14ac:dyDescent="0.15">
      <c r="A4019" t="str">
        <f t="shared" si="65"/>
        <v>202006_26_4562342690081</v>
      </c>
      <c r="B4019" s="15">
        <v>202006</v>
      </c>
      <c r="C4019" s="15">
        <v>26</v>
      </c>
      <c r="D4019" s="15" t="s">
        <v>136</v>
      </c>
      <c r="E4019" s="16">
        <v>4562342690081</v>
      </c>
      <c r="F4019" s="15">
        <v>0</v>
      </c>
      <c r="G4019" s="15">
        <v>0</v>
      </c>
      <c r="H4019" s="15" t="s">
        <v>25</v>
      </c>
      <c r="I4019" s="15" t="s">
        <v>19</v>
      </c>
      <c r="J4019" s="15" t="s">
        <v>329</v>
      </c>
      <c r="K4019" s="15">
        <v>10</v>
      </c>
      <c r="L4019" s="15">
        <v>0</v>
      </c>
      <c r="M4019" s="15">
        <v>0</v>
      </c>
      <c r="N4019" s="15">
        <v>0</v>
      </c>
      <c r="O4019" s="15"/>
      <c r="P4019" s="15"/>
      <c r="Q4019" s="15"/>
    </row>
    <row r="4020" spans="1:17" x14ac:dyDescent="0.15">
      <c r="A4020" t="str">
        <f t="shared" si="65"/>
        <v>202006_126_4562342690029</v>
      </c>
      <c r="B4020" s="15">
        <v>202006</v>
      </c>
      <c r="C4020" s="15">
        <v>126</v>
      </c>
      <c r="D4020" s="15" t="s">
        <v>150</v>
      </c>
      <c r="E4020" s="16">
        <v>4562342690029</v>
      </c>
      <c r="F4020" s="15">
        <v>0</v>
      </c>
      <c r="G4020" s="15">
        <v>0</v>
      </c>
      <c r="H4020" s="15" t="s">
        <v>18</v>
      </c>
      <c r="I4020" s="15" t="s">
        <v>19</v>
      </c>
      <c r="J4020" s="15" t="s">
        <v>329</v>
      </c>
      <c r="K4020" s="15">
        <v>26</v>
      </c>
      <c r="L4020" s="15">
        <v>1</v>
      </c>
      <c r="M4020" s="15">
        <v>0</v>
      </c>
      <c r="N4020" s="15">
        <v>0</v>
      </c>
      <c r="O4020" s="15"/>
      <c r="P4020" s="15"/>
      <c r="Q4020" s="15"/>
    </row>
    <row r="4021" spans="1:17" x14ac:dyDescent="0.15">
      <c r="A4021" t="str">
        <f t="shared" si="65"/>
        <v>202006_126_4562342690036</v>
      </c>
      <c r="B4021" s="15">
        <v>202006</v>
      </c>
      <c r="C4021" s="15">
        <v>126</v>
      </c>
      <c r="D4021" s="15" t="s">
        <v>150</v>
      </c>
      <c r="E4021" s="16">
        <v>4562342690036</v>
      </c>
      <c r="F4021" s="15">
        <v>0</v>
      </c>
      <c r="G4021" s="15">
        <v>0</v>
      </c>
      <c r="H4021" s="15" t="s">
        <v>20</v>
      </c>
      <c r="I4021" s="15" t="s">
        <v>19</v>
      </c>
      <c r="J4021" s="15" t="s">
        <v>329</v>
      </c>
      <c r="K4021" s="15">
        <v>13</v>
      </c>
      <c r="L4021" s="15">
        <v>1</v>
      </c>
      <c r="M4021" s="15">
        <v>0</v>
      </c>
      <c r="N4021" s="15">
        <v>0</v>
      </c>
      <c r="O4021" s="15"/>
      <c r="P4021" s="15"/>
      <c r="Q4021" s="15"/>
    </row>
    <row r="4022" spans="1:17" x14ac:dyDescent="0.15">
      <c r="A4022" t="str">
        <f t="shared" si="65"/>
        <v>202006_126_4562342690050</v>
      </c>
      <c r="B4022" s="15">
        <v>202006</v>
      </c>
      <c r="C4022" s="15">
        <v>126</v>
      </c>
      <c r="D4022" s="15" t="s">
        <v>150</v>
      </c>
      <c r="E4022" s="16">
        <v>4562342690050</v>
      </c>
      <c r="F4022" s="15">
        <v>0</v>
      </c>
      <c r="G4022" s="15">
        <v>0</v>
      </c>
      <c r="H4022" s="15" t="s">
        <v>22</v>
      </c>
      <c r="I4022" s="15" t="s">
        <v>19</v>
      </c>
      <c r="J4022" s="15" t="s">
        <v>329</v>
      </c>
      <c r="K4022" s="15">
        <v>12</v>
      </c>
      <c r="L4022" s="15">
        <v>0</v>
      </c>
      <c r="M4022" s="15">
        <v>0</v>
      </c>
      <c r="N4022" s="15">
        <v>0</v>
      </c>
      <c r="O4022" s="15"/>
      <c r="P4022" s="15"/>
      <c r="Q4022" s="15"/>
    </row>
    <row r="4023" spans="1:17" x14ac:dyDescent="0.15">
      <c r="A4023" t="str">
        <f t="shared" si="65"/>
        <v>202006_126_4562342690043</v>
      </c>
      <c r="B4023" s="15">
        <v>202006</v>
      </c>
      <c r="C4023" s="15">
        <v>126</v>
      </c>
      <c r="D4023" s="15" t="s">
        <v>150</v>
      </c>
      <c r="E4023" s="16">
        <v>4562342690043</v>
      </c>
      <c r="F4023" s="15">
        <v>0</v>
      </c>
      <c r="G4023" s="15">
        <v>0</v>
      </c>
      <c r="H4023" s="15" t="s">
        <v>21</v>
      </c>
      <c r="I4023" s="15" t="s">
        <v>19</v>
      </c>
      <c r="J4023" s="15" t="s">
        <v>329</v>
      </c>
      <c r="K4023" s="15">
        <v>32</v>
      </c>
      <c r="L4023" s="15">
        <v>1</v>
      </c>
      <c r="M4023" s="15">
        <v>0</v>
      </c>
      <c r="N4023" s="15">
        <v>0</v>
      </c>
      <c r="O4023" s="15"/>
      <c r="P4023" s="15"/>
      <c r="Q4023" s="15"/>
    </row>
    <row r="4024" spans="1:17" x14ac:dyDescent="0.15">
      <c r="A4024" t="str">
        <f t="shared" si="65"/>
        <v>202006_126_4562342690067</v>
      </c>
      <c r="B4024" s="15">
        <v>202006</v>
      </c>
      <c r="C4024" s="15">
        <v>126</v>
      </c>
      <c r="D4024" s="15" t="s">
        <v>150</v>
      </c>
      <c r="E4024" s="16">
        <v>4562342690067</v>
      </c>
      <c r="F4024" s="15">
        <v>0</v>
      </c>
      <c r="G4024" s="15">
        <v>0</v>
      </c>
      <c r="H4024" s="15" t="s">
        <v>23</v>
      </c>
      <c r="I4024" s="15" t="s">
        <v>19</v>
      </c>
      <c r="J4024" s="15" t="s">
        <v>329</v>
      </c>
      <c r="K4024" s="15">
        <v>37</v>
      </c>
      <c r="L4024" s="15">
        <v>0</v>
      </c>
      <c r="M4024" s="15">
        <v>0</v>
      </c>
      <c r="N4024" s="15">
        <v>0</v>
      </c>
      <c r="O4024" s="15"/>
      <c r="P4024" s="15"/>
      <c r="Q4024" s="15"/>
    </row>
    <row r="4025" spans="1:17" x14ac:dyDescent="0.15">
      <c r="A4025" t="str">
        <f t="shared" si="65"/>
        <v>202006_126_4562342690074</v>
      </c>
      <c r="B4025" s="15">
        <v>202006</v>
      </c>
      <c r="C4025" s="15">
        <v>126</v>
      </c>
      <c r="D4025" s="15" t="s">
        <v>150</v>
      </c>
      <c r="E4025" s="16">
        <v>4562342690074</v>
      </c>
      <c r="F4025" s="15">
        <v>0</v>
      </c>
      <c r="G4025" s="15">
        <v>0</v>
      </c>
      <c r="H4025" s="15" t="s">
        <v>24</v>
      </c>
      <c r="I4025" s="15" t="s">
        <v>19</v>
      </c>
      <c r="J4025" s="15" t="s">
        <v>329</v>
      </c>
      <c r="K4025" s="15">
        <v>13</v>
      </c>
      <c r="L4025" s="15">
        <v>0</v>
      </c>
      <c r="M4025" s="15">
        <v>0</v>
      </c>
      <c r="N4025" s="15">
        <v>0</v>
      </c>
      <c r="O4025" s="15"/>
      <c r="P4025" s="15"/>
      <c r="Q4025" s="15"/>
    </row>
    <row r="4026" spans="1:17" x14ac:dyDescent="0.15">
      <c r="A4026" t="str">
        <f t="shared" si="65"/>
        <v>202006_126_4562342690081</v>
      </c>
      <c r="B4026" s="15">
        <v>202006</v>
      </c>
      <c r="C4026" s="15">
        <v>126</v>
      </c>
      <c r="D4026" s="15" t="s">
        <v>150</v>
      </c>
      <c r="E4026" s="16">
        <v>4562342690081</v>
      </c>
      <c r="F4026" s="15">
        <v>0</v>
      </c>
      <c r="G4026" s="15">
        <v>0</v>
      </c>
      <c r="H4026" s="15" t="s">
        <v>25</v>
      </c>
      <c r="I4026" s="15" t="s">
        <v>19</v>
      </c>
      <c r="J4026" s="15" t="s">
        <v>329</v>
      </c>
      <c r="K4026" s="15">
        <v>7</v>
      </c>
      <c r="L4026" s="15">
        <v>1</v>
      </c>
      <c r="M4026" s="15">
        <v>0</v>
      </c>
      <c r="N4026" s="15">
        <v>0</v>
      </c>
      <c r="O4026" s="15"/>
      <c r="P4026" s="15"/>
      <c r="Q4026" s="15"/>
    </row>
    <row r="4027" spans="1:17" x14ac:dyDescent="0.15">
      <c r="A4027" t="str">
        <f t="shared" si="65"/>
        <v>202006_85_4562342690029</v>
      </c>
      <c r="B4027" s="15">
        <v>202006</v>
      </c>
      <c r="C4027" s="15">
        <v>85</v>
      </c>
      <c r="D4027" s="15" t="s">
        <v>144</v>
      </c>
      <c r="E4027" s="16">
        <v>4562342690029</v>
      </c>
      <c r="F4027" s="15">
        <v>0</v>
      </c>
      <c r="G4027" s="15">
        <v>0</v>
      </c>
      <c r="H4027" s="15" t="s">
        <v>18</v>
      </c>
      <c r="I4027" s="15" t="s">
        <v>19</v>
      </c>
      <c r="J4027" s="15" t="s">
        <v>329</v>
      </c>
      <c r="K4027" s="15">
        <v>11</v>
      </c>
      <c r="L4027" s="15">
        <v>1</v>
      </c>
      <c r="M4027" s="15">
        <v>0</v>
      </c>
      <c r="N4027" s="15">
        <v>0</v>
      </c>
      <c r="O4027" s="15"/>
      <c r="P4027" s="15"/>
      <c r="Q4027" s="15"/>
    </row>
    <row r="4028" spans="1:17" x14ac:dyDescent="0.15">
      <c r="A4028" t="str">
        <f t="shared" si="65"/>
        <v>202006_85_4562342690036</v>
      </c>
      <c r="B4028" s="15">
        <v>202006</v>
      </c>
      <c r="C4028" s="15">
        <v>85</v>
      </c>
      <c r="D4028" s="15" t="s">
        <v>144</v>
      </c>
      <c r="E4028" s="16">
        <v>4562342690036</v>
      </c>
      <c r="F4028" s="15">
        <v>0</v>
      </c>
      <c r="G4028" s="15">
        <v>0</v>
      </c>
      <c r="H4028" s="15" t="s">
        <v>20</v>
      </c>
      <c r="I4028" s="15" t="s">
        <v>19</v>
      </c>
      <c r="J4028" s="15" t="s">
        <v>329</v>
      </c>
      <c r="K4028" s="15">
        <v>3</v>
      </c>
      <c r="L4028" s="15">
        <v>0</v>
      </c>
      <c r="M4028" s="15">
        <v>0</v>
      </c>
      <c r="N4028" s="15">
        <v>0</v>
      </c>
      <c r="O4028" s="15"/>
      <c r="P4028" s="15"/>
      <c r="Q4028" s="15"/>
    </row>
    <row r="4029" spans="1:17" x14ac:dyDescent="0.15">
      <c r="A4029" t="str">
        <f t="shared" si="65"/>
        <v>202006_85_4562342690050</v>
      </c>
      <c r="B4029" s="15">
        <v>202006</v>
      </c>
      <c r="C4029" s="15">
        <v>85</v>
      </c>
      <c r="D4029" s="15" t="s">
        <v>144</v>
      </c>
      <c r="E4029" s="16">
        <v>4562342690050</v>
      </c>
      <c r="F4029" s="15">
        <v>0</v>
      </c>
      <c r="G4029" s="15">
        <v>0</v>
      </c>
      <c r="H4029" s="15" t="s">
        <v>22</v>
      </c>
      <c r="I4029" s="15" t="s">
        <v>19</v>
      </c>
      <c r="J4029" s="15" t="s">
        <v>329</v>
      </c>
      <c r="K4029" s="15">
        <v>3</v>
      </c>
      <c r="L4029" s="15">
        <v>1</v>
      </c>
      <c r="M4029" s="15">
        <v>0</v>
      </c>
      <c r="N4029" s="15">
        <v>0</v>
      </c>
      <c r="O4029" s="15"/>
      <c r="P4029" s="15"/>
      <c r="Q4029" s="15"/>
    </row>
    <row r="4030" spans="1:17" x14ac:dyDescent="0.15">
      <c r="A4030" t="str">
        <f t="shared" si="65"/>
        <v>202006_85_4562342690043</v>
      </c>
      <c r="B4030" s="15">
        <v>202006</v>
      </c>
      <c r="C4030" s="15">
        <v>85</v>
      </c>
      <c r="D4030" s="15" t="s">
        <v>144</v>
      </c>
      <c r="E4030" s="16">
        <v>4562342690043</v>
      </c>
      <c r="F4030" s="15">
        <v>0</v>
      </c>
      <c r="G4030" s="15">
        <v>0</v>
      </c>
      <c r="H4030" s="15" t="s">
        <v>21</v>
      </c>
      <c r="I4030" s="15" t="s">
        <v>19</v>
      </c>
      <c r="J4030" s="15" t="s">
        <v>329</v>
      </c>
      <c r="K4030" s="15">
        <v>18</v>
      </c>
      <c r="L4030" s="15">
        <v>4</v>
      </c>
      <c r="M4030" s="15">
        <v>0</v>
      </c>
      <c r="N4030" s="15">
        <v>0</v>
      </c>
      <c r="O4030" s="15"/>
      <c r="P4030" s="15"/>
      <c r="Q4030" s="15"/>
    </row>
    <row r="4031" spans="1:17" x14ac:dyDescent="0.15">
      <c r="A4031" t="str">
        <f t="shared" si="65"/>
        <v>202006_85_4562342690067</v>
      </c>
      <c r="B4031" s="15">
        <v>202006</v>
      </c>
      <c r="C4031" s="15">
        <v>85</v>
      </c>
      <c r="D4031" s="15" t="s">
        <v>144</v>
      </c>
      <c r="E4031" s="16">
        <v>4562342690067</v>
      </c>
      <c r="F4031" s="15">
        <v>0</v>
      </c>
      <c r="G4031" s="15">
        <v>0</v>
      </c>
      <c r="H4031" s="15" t="s">
        <v>23</v>
      </c>
      <c r="I4031" s="15" t="s">
        <v>19</v>
      </c>
      <c r="J4031" s="15" t="s">
        <v>329</v>
      </c>
      <c r="K4031" s="15">
        <v>26</v>
      </c>
      <c r="L4031" s="15">
        <v>1</v>
      </c>
      <c r="M4031" s="15">
        <v>0</v>
      </c>
      <c r="N4031" s="15">
        <v>0</v>
      </c>
      <c r="O4031" s="15"/>
      <c r="P4031" s="15"/>
      <c r="Q4031" s="15"/>
    </row>
    <row r="4032" spans="1:17" x14ac:dyDescent="0.15">
      <c r="A4032" t="str">
        <f t="shared" si="65"/>
        <v>202006_85_4562342690074</v>
      </c>
      <c r="B4032" s="15">
        <v>202006</v>
      </c>
      <c r="C4032" s="15">
        <v>85</v>
      </c>
      <c r="D4032" s="15" t="s">
        <v>144</v>
      </c>
      <c r="E4032" s="16">
        <v>4562342690074</v>
      </c>
      <c r="F4032" s="15">
        <v>0</v>
      </c>
      <c r="G4032" s="15">
        <v>0</v>
      </c>
      <c r="H4032" s="15" t="s">
        <v>24</v>
      </c>
      <c r="I4032" s="15" t="s">
        <v>19</v>
      </c>
      <c r="J4032" s="15" t="s">
        <v>329</v>
      </c>
      <c r="K4032" s="15">
        <v>17</v>
      </c>
      <c r="L4032" s="15">
        <v>2</v>
      </c>
      <c r="M4032" s="15">
        <v>0</v>
      </c>
      <c r="N4032" s="15">
        <v>0</v>
      </c>
      <c r="O4032" s="15"/>
      <c r="P4032" s="15"/>
      <c r="Q4032" s="15"/>
    </row>
    <row r="4033" spans="1:17" x14ac:dyDescent="0.15">
      <c r="A4033" t="str">
        <f t="shared" si="65"/>
        <v>202006_85_4562342690081</v>
      </c>
      <c r="B4033" s="15">
        <v>202006</v>
      </c>
      <c r="C4033" s="15">
        <v>85</v>
      </c>
      <c r="D4033" s="15" t="s">
        <v>144</v>
      </c>
      <c r="E4033" s="16">
        <v>4562342690081</v>
      </c>
      <c r="F4033" s="15">
        <v>0</v>
      </c>
      <c r="G4033" s="15">
        <v>0</v>
      </c>
      <c r="H4033" s="15" t="s">
        <v>25</v>
      </c>
      <c r="I4033" s="15" t="s">
        <v>19</v>
      </c>
      <c r="J4033" s="15" t="s">
        <v>329</v>
      </c>
      <c r="K4033" s="15">
        <v>3</v>
      </c>
      <c r="L4033" s="15">
        <v>0</v>
      </c>
      <c r="M4033" s="15">
        <v>0</v>
      </c>
      <c r="N4033" s="15">
        <v>0</v>
      </c>
      <c r="O4033" s="15"/>
      <c r="P4033" s="15"/>
      <c r="Q4033" s="15"/>
    </row>
    <row r="4034" spans="1:17" x14ac:dyDescent="0.15">
      <c r="A4034" t="str">
        <f t="shared" si="65"/>
        <v>202006_74_4562342690029</v>
      </c>
      <c r="B4034" s="15">
        <v>202006</v>
      </c>
      <c r="C4034" s="15">
        <v>74</v>
      </c>
      <c r="D4034" s="15" t="s">
        <v>143</v>
      </c>
      <c r="E4034" s="16">
        <v>4562342690029</v>
      </c>
      <c r="F4034" s="15">
        <v>0</v>
      </c>
      <c r="G4034" s="15">
        <v>0</v>
      </c>
      <c r="H4034" s="15" t="s">
        <v>18</v>
      </c>
      <c r="I4034" s="15" t="s">
        <v>19</v>
      </c>
      <c r="J4034" s="15" t="s">
        <v>329</v>
      </c>
      <c r="K4034" s="15">
        <v>9</v>
      </c>
      <c r="L4034" s="15">
        <v>1</v>
      </c>
      <c r="M4034" s="15">
        <v>0</v>
      </c>
      <c r="N4034" s="15">
        <v>0</v>
      </c>
      <c r="O4034" s="15"/>
      <c r="P4034" s="15"/>
      <c r="Q4034" s="15"/>
    </row>
    <row r="4035" spans="1:17" x14ac:dyDescent="0.15">
      <c r="A4035" t="str">
        <f t="shared" si="65"/>
        <v>202006_74_4562342690036</v>
      </c>
      <c r="B4035" s="15">
        <v>202006</v>
      </c>
      <c r="C4035" s="15">
        <v>74</v>
      </c>
      <c r="D4035" s="15" t="s">
        <v>143</v>
      </c>
      <c r="E4035" s="16">
        <v>4562342690036</v>
      </c>
      <c r="F4035" s="15">
        <v>0</v>
      </c>
      <c r="G4035" s="15">
        <v>0</v>
      </c>
      <c r="H4035" s="15" t="s">
        <v>20</v>
      </c>
      <c r="I4035" s="15" t="s">
        <v>19</v>
      </c>
      <c r="J4035" s="15" t="s">
        <v>329</v>
      </c>
      <c r="K4035" s="15">
        <v>13</v>
      </c>
      <c r="L4035" s="15">
        <v>0</v>
      </c>
      <c r="M4035" s="15">
        <v>0</v>
      </c>
      <c r="N4035" s="15">
        <v>0</v>
      </c>
      <c r="O4035" s="15"/>
      <c r="P4035" s="15"/>
      <c r="Q4035" s="15"/>
    </row>
    <row r="4036" spans="1:17" x14ac:dyDescent="0.15">
      <c r="A4036" t="str">
        <f t="shared" si="65"/>
        <v>202006_74_4562342690050</v>
      </c>
      <c r="B4036" s="15">
        <v>202006</v>
      </c>
      <c r="C4036" s="15">
        <v>74</v>
      </c>
      <c r="D4036" s="15" t="s">
        <v>143</v>
      </c>
      <c r="E4036" s="16">
        <v>4562342690050</v>
      </c>
      <c r="F4036" s="15">
        <v>0</v>
      </c>
      <c r="G4036" s="15">
        <v>0</v>
      </c>
      <c r="H4036" s="15" t="s">
        <v>22</v>
      </c>
      <c r="I4036" s="15" t="s">
        <v>19</v>
      </c>
      <c r="J4036" s="15" t="s">
        <v>329</v>
      </c>
      <c r="K4036" s="15">
        <v>8</v>
      </c>
      <c r="L4036" s="15">
        <v>1</v>
      </c>
      <c r="M4036" s="15">
        <v>0</v>
      </c>
      <c r="N4036" s="15">
        <v>0</v>
      </c>
      <c r="O4036" s="15"/>
      <c r="P4036" s="15"/>
      <c r="Q4036" s="15"/>
    </row>
    <row r="4037" spans="1:17" x14ac:dyDescent="0.15">
      <c r="A4037" t="str">
        <f t="shared" si="65"/>
        <v>202006_74_4562342690043</v>
      </c>
      <c r="B4037" s="15">
        <v>202006</v>
      </c>
      <c r="C4037" s="15">
        <v>74</v>
      </c>
      <c r="D4037" s="15" t="s">
        <v>143</v>
      </c>
      <c r="E4037" s="16">
        <v>4562342690043</v>
      </c>
      <c r="F4037" s="15">
        <v>0</v>
      </c>
      <c r="G4037" s="15">
        <v>0</v>
      </c>
      <c r="H4037" s="15" t="s">
        <v>21</v>
      </c>
      <c r="I4037" s="15" t="s">
        <v>19</v>
      </c>
      <c r="J4037" s="15" t="s">
        <v>329</v>
      </c>
      <c r="K4037" s="15">
        <v>20</v>
      </c>
      <c r="L4037" s="15">
        <v>0</v>
      </c>
      <c r="M4037" s="15">
        <v>0</v>
      </c>
      <c r="N4037" s="15">
        <v>0</v>
      </c>
      <c r="O4037" s="15"/>
      <c r="P4037" s="15"/>
      <c r="Q4037" s="15"/>
    </row>
    <row r="4038" spans="1:17" x14ac:dyDescent="0.15">
      <c r="A4038" t="str">
        <f t="shared" si="65"/>
        <v>202006_74_4562342690067</v>
      </c>
      <c r="B4038" s="15">
        <v>202006</v>
      </c>
      <c r="C4038" s="15">
        <v>74</v>
      </c>
      <c r="D4038" s="15" t="s">
        <v>143</v>
      </c>
      <c r="E4038" s="16">
        <v>4562342690067</v>
      </c>
      <c r="F4038" s="15">
        <v>0</v>
      </c>
      <c r="G4038" s="15">
        <v>0</v>
      </c>
      <c r="H4038" s="15" t="s">
        <v>23</v>
      </c>
      <c r="I4038" s="15" t="s">
        <v>19</v>
      </c>
      <c r="J4038" s="15" t="s">
        <v>329</v>
      </c>
      <c r="K4038" s="15">
        <v>29</v>
      </c>
      <c r="L4038" s="15">
        <v>1</v>
      </c>
      <c r="M4038" s="15">
        <v>0</v>
      </c>
      <c r="N4038" s="15">
        <v>0</v>
      </c>
      <c r="O4038" s="15"/>
      <c r="P4038" s="15"/>
      <c r="Q4038" s="15"/>
    </row>
    <row r="4039" spans="1:17" x14ac:dyDescent="0.15">
      <c r="A4039" t="str">
        <f t="shared" si="65"/>
        <v>202006_74_4562342690074</v>
      </c>
      <c r="B4039" s="15">
        <v>202006</v>
      </c>
      <c r="C4039" s="15">
        <v>74</v>
      </c>
      <c r="D4039" s="15" t="s">
        <v>143</v>
      </c>
      <c r="E4039" s="16">
        <v>4562342690074</v>
      </c>
      <c r="F4039" s="15">
        <v>0</v>
      </c>
      <c r="G4039" s="15">
        <v>0</v>
      </c>
      <c r="H4039" s="15" t="s">
        <v>24</v>
      </c>
      <c r="I4039" s="15" t="s">
        <v>19</v>
      </c>
      <c r="J4039" s="15" t="s">
        <v>329</v>
      </c>
      <c r="K4039" s="15">
        <v>19</v>
      </c>
      <c r="L4039" s="15">
        <v>0</v>
      </c>
      <c r="M4039" s="15">
        <v>0</v>
      </c>
      <c r="N4039" s="15">
        <v>0</v>
      </c>
      <c r="O4039" s="15"/>
      <c r="P4039" s="15"/>
      <c r="Q4039" s="15"/>
    </row>
    <row r="4040" spans="1:17" x14ac:dyDescent="0.15">
      <c r="A4040" t="str">
        <f t="shared" si="65"/>
        <v>202006_74_4562342690081</v>
      </c>
      <c r="B4040" s="15">
        <v>202006</v>
      </c>
      <c r="C4040" s="15">
        <v>74</v>
      </c>
      <c r="D4040" s="15" t="s">
        <v>143</v>
      </c>
      <c r="E4040" s="16">
        <v>4562342690081</v>
      </c>
      <c r="F4040" s="15">
        <v>0</v>
      </c>
      <c r="G4040" s="15">
        <v>0</v>
      </c>
      <c r="H4040" s="15" t="s">
        <v>25</v>
      </c>
      <c r="I4040" s="15" t="s">
        <v>19</v>
      </c>
      <c r="J4040" s="15" t="s">
        <v>329</v>
      </c>
      <c r="K4040" s="15">
        <v>10</v>
      </c>
      <c r="L4040" s="15">
        <v>1</v>
      </c>
      <c r="M4040" s="15">
        <v>0</v>
      </c>
      <c r="N4040" s="15">
        <v>0</v>
      </c>
      <c r="O4040" s="15"/>
      <c r="P4040" s="15"/>
      <c r="Q4040" s="15"/>
    </row>
    <row r="4041" spans="1:17" x14ac:dyDescent="0.15">
      <c r="A4041" t="str">
        <f t="shared" si="65"/>
        <v>202006_238_4562342690029</v>
      </c>
      <c r="B4041" s="15">
        <v>202006</v>
      </c>
      <c r="C4041" s="15">
        <v>238</v>
      </c>
      <c r="D4041" s="15" t="s">
        <v>156</v>
      </c>
      <c r="E4041" s="16">
        <v>4562342690029</v>
      </c>
      <c r="F4041" s="15">
        <v>0</v>
      </c>
      <c r="G4041" s="15">
        <v>0</v>
      </c>
      <c r="H4041" s="15" t="s">
        <v>18</v>
      </c>
      <c r="I4041" s="15" t="s">
        <v>19</v>
      </c>
      <c r="J4041" s="15" t="s">
        <v>329</v>
      </c>
      <c r="K4041" s="15">
        <v>25</v>
      </c>
      <c r="L4041" s="15">
        <v>0</v>
      </c>
      <c r="M4041" s="15">
        <v>0</v>
      </c>
      <c r="N4041" s="15">
        <v>0</v>
      </c>
      <c r="O4041" s="15"/>
      <c r="P4041" s="15"/>
      <c r="Q4041" s="15"/>
    </row>
    <row r="4042" spans="1:17" x14ac:dyDescent="0.15">
      <c r="A4042" t="str">
        <f t="shared" si="65"/>
        <v>202006_238_4562342690036</v>
      </c>
      <c r="B4042" s="15">
        <v>202006</v>
      </c>
      <c r="C4042" s="15">
        <v>238</v>
      </c>
      <c r="D4042" s="15" t="s">
        <v>156</v>
      </c>
      <c r="E4042" s="16">
        <v>4562342690036</v>
      </c>
      <c r="F4042" s="15">
        <v>0</v>
      </c>
      <c r="G4042" s="15">
        <v>0</v>
      </c>
      <c r="H4042" s="15" t="s">
        <v>20</v>
      </c>
      <c r="I4042" s="15" t="s">
        <v>19</v>
      </c>
      <c r="J4042" s="15" t="s">
        <v>329</v>
      </c>
      <c r="K4042" s="15">
        <v>12</v>
      </c>
      <c r="L4042" s="15">
        <v>0</v>
      </c>
      <c r="M4042" s="15">
        <v>0</v>
      </c>
      <c r="N4042" s="15">
        <v>0</v>
      </c>
      <c r="O4042" s="15"/>
      <c r="P4042" s="15"/>
      <c r="Q4042" s="15"/>
    </row>
    <row r="4043" spans="1:17" x14ac:dyDescent="0.15">
      <c r="A4043" t="str">
        <f t="shared" si="65"/>
        <v>202006_238_4562342690050</v>
      </c>
      <c r="B4043" s="15">
        <v>202006</v>
      </c>
      <c r="C4043" s="15">
        <v>238</v>
      </c>
      <c r="D4043" s="15" t="s">
        <v>156</v>
      </c>
      <c r="E4043" s="16">
        <v>4562342690050</v>
      </c>
      <c r="F4043" s="15">
        <v>0</v>
      </c>
      <c r="G4043" s="15">
        <v>0</v>
      </c>
      <c r="H4043" s="15" t="s">
        <v>22</v>
      </c>
      <c r="I4043" s="15" t="s">
        <v>19</v>
      </c>
      <c r="J4043" s="15" t="s">
        <v>329</v>
      </c>
      <c r="K4043" s="15">
        <v>11</v>
      </c>
      <c r="L4043" s="15">
        <v>0</v>
      </c>
      <c r="M4043" s="15">
        <v>0</v>
      </c>
      <c r="N4043" s="15">
        <v>0</v>
      </c>
      <c r="O4043" s="15"/>
      <c r="P4043" s="15"/>
      <c r="Q4043" s="15"/>
    </row>
    <row r="4044" spans="1:17" x14ac:dyDescent="0.15">
      <c r="A4044" t="str">
        <f t="shared" ref="A4044:A4107" si="66">B4044&amp;"_"&amp;C4044&amp;"_"&amp;E4044</f>
        <v>202006_238_4562342690043</v>
      </c>
      <c r="B4044" s="15">
        <v>202006</v>
      </c>
      <c r="C4044" s="15">
        <v>238</v>
      </c>
      <c r="D4044" s="15" t="s">
        <v>156</v>
      </c>
      <c r="E4044" s="16">
        <v>4562342690043</v>
      </c>
      <c r="F4044" s="15">
        <v>0</v>
      </c>
      <c r="G4044" s="15">
        <v>0</v>
      </c>
      <c r="H4044" s="15" t="s">
        <v>21</v>
      </c>
      <c r="I4044" s="15" t="s">
        <v>19</v>
      </c>
      <c r="J4044" s="15" t="s">
        <v>329</v>
      </c>
      <c r="K4044" s="15">
        <v>26</v>
      </c>
      <c r="L4044" s="15">
        <v>1</v>
      </c>
      <c r="M4044" s="15">
        <v>0</v>
      </c>
      <c r="N4044" s="15">
        <v>0</v>
      </c>
      <c r="O4044" s="15"/>
      <c r="P4044" s="15"/>
      <c r="Q4044" s="15"/>
    </row>
    <row r="4045" spans="1:17" x14ac:dyDescent="0.15">
      <c r="A4045" t="str">
        <f t="shared" si="66"/>
        <v>202006_238_4562342690067</v>
      </c>
      <c r="B4045" s="15">
        <v>202006</v>
      </c>
      <c r="C4045" s="15">
        <v>238</v>
      </c>
      <c r="D4045" s="15" t="s">
        <v>156</v>
      </c>
      <c r="E4045" s="16">
        <v>4562342690067</v>
      </c>
      <c r="F4045" s="15">
        <v>0</v>
      </c>
      <c r="G4045" s="15">
        <v>0</v>
      </c>
      <c r="H4045" s="15" t="s">
        <v>23</v>
      </c>
      <c r="I4045" s="15" t="s">
        <v>19</v>
      </c>
      <c r="J4045" s="15" t="s">
        <v>329</v>
      </c>
      <c r="K4045" s="15">
        <v>33</v>
      </c>
      <c r="L4045" s="15">
        <v>1</v>
      </c>
      <c r="M4045" s="15">
        <v>0</v>
      </c>
      <c r="N4045" s="15">
        <v>0</v>
      </c>
      <c r="O4045" s="15"/>
      <c r="P4045" s="15"/>
      <c r="Q4045" s="15"/>
    </row>
    <row r="4046" spans="1:17" x14ac:dyDescent="0.15">
      <c r="A4046" t="str">
        <f t="shared" si="66"/>
        <v>202006_238_4562342690074</v>
      </c>
      <c r="B4046" s="15">
        <v>202006</v>
      </c>
      <c r="C4046" s="15">
        <v>238</v>
      </c>
      <c r="D4046" s="15" t="s">
        <v>156</v>
      </c>
      <c r="E4046" s="16">
        <v>4562342690074</v>
      </c>
      <c r="F4046" s="15">
        <v>0</v>
      </c>
      <c r="G4046" s="15">
        <v>0</v>
      </c>
      <c r="H4046" s="15" t="s">
        <v>24</v>
      </c>
      <c r="I4046" s="15" t="s">
        <v>19</v>
      </c>
      <c r="J4046" s="15" t="s">
        <v>329</v>
      </c>
      <c r="K4046" s="15">
        <v>31</v>
      </c>
      <c r="L4046" s="15">
        <v>1</v>
      </c>
      <c r="M4046" s="15">
        <v>0</v>
      </c>
      <c r="N4046" s="15">
        <v>0</v>
      </c>
      <c r="O4046" s="15"/>
      <c r="P4046" s="15"/>
      <c r="Q4046" s="15"/>
    </row>
    <row r="4047" spans="1:17" x14ac:dyDescent="0.15">
      <c r="A4047" t="str">
        <f t="shared" si="66"/>
        <v>202006_238_4562342690081</v>
      </c>
      <c r="B4047" s="15">
        <v>202006</v>
      </c>
      <c r="C4047" s="15">
        <v>238</v>
      </c>
      <c r="D4047" s="15" t="s">
        <v>156</v>
      </c>
      <c r="E4047" s="16">
        <v>4562342690081</v>
      </c>
      <c r="F4047" s="15">
        <v>0</v>
      </c>
      <c r="G4047" s="15">
        <v>0</v>
      </c>
      <c r="H4047" s="15" t="s">
        <v>25</v>
      </c>
      <c r="I4047" s="15" t="s">
        <v>19</v>
      </c>
      <c r="J4047" s="15" t="s">
        <v>329</v>
      </c>
      <c r="K4047" s="15">
        <v>11</v>
      </c>
      <c r="L4047" s="15">
        <v>0</v>
      </c>
      <c r="M4047" s="15">
        <v>0</v>
      </c>
      <c r="N4047" s="15">
        <v>0</v>
      </c>
      <c r="O4047" s="15"/>
      <c r="P4047" s="15"/>
      <c r="Q4047" s="15"/>
    </row>
    <row r="4048" spans="1:17" x14ac:dyDescent="0.15">
      <c r="A4048" t="str">
        <f t="shared" si="66"/>
        <v>202006_298_4562342690029</v>
      </c>
      <c r="B4048" s="15">
        <v>202006</v>
      </c>
      <c r="C4048" s="15">
        <v>298</v>
      </c>
      <c r="D4048" s="15" t="s">
        <v>160</v>
      </c>
      <c r="E4048" s="16">
        <v>4562342690029</v>
      </c>
      <c r="F4048" s="15">
        <v>0</v>
      </c>
      <c r="G4048" s="15">
        <v>0</v>
      </c>
      <c r="H4048" s="15" t="s">
        <v>18</v>
      </c>
      <c r="I4048" s="15" t="s">
        <v>19</v>
      </c>
      <c r="J4048" s="15" t="s">
        <v>329</v>
      </c>
      <c r="K4048" s="15">
        <v>12</v>
      </c>
      <c r="L4048" s="15">
        <v>0</v>
      </c>
      <c r="M4048" s="15">
        <v>0</v>
      </c>
      <c r="N4048" s="15">
        <v>0</v>
      </c>
      <c r="O4048" s="15"/>
      <c r="P4048" s="15"/>
      <c r="Q4048" s="15"/>
    </row>
    <row r="4049" spans="1:17" x14ac:dyDescent="0.15">
      <c r="A4049" t="str">
        <f t="shared" si="66"/>
        <v>202006_298_4562342690036</v>
      </c>
      <c r="B4049" s="15">
        <v>202006</v>
      </c>
      <c r="C4049" s="15">
        <v>298</v>
      </c>
      <c r="D4049" s="15" t="s">
        <v>160</v>
      </c>
      <c r="E4049" s="16">
        <v>4562342690036</v>
      </c>
      <c r="F4049" s="15">
        <v>0</v>
      </c>
      <c r="G4049" s="15">
        <v>0</v>
      </c>
      <c r="H4049" s="15" t="s">
        <v>20</v>
      </c>
      <c r="I4049" s="15" t="s">
        <v>19</v>
      </c>
      <c r="J4049" s="15" t="s">
        <v>329</v>
      </c>
      <c r="K4049" s="15">
        <v>8</v>
      </c>
      <c r="L4049" s="15">
        <v>0</v>
      </c>
      <c r="M4049" s="15">
        <v>0</v>
      </c>
      <c r="N4049" s="15">
        <v>0</v>
      </c>
      <c r="O4049" s="15"/>
      <c r="P4049" s="15"/>
      <c r="Q4049" s="15"/>
    </row>
    <row r="4050" spans="1:17" x14ac:dyDescent="0.15">
      <c r="A4050" t="str">
        <f t="shared" si="66"/>
        <v>202006_298_4562342690050</v>
      </c>
      <c r="B4050" s="15">
        <v>202006</v>
      </c>
      <c r="C4050" s="15">
        <v>298</v>
      </c>
      <c r="D4050" s="15" t="s">
        <v>160</v>
      </c>
      <c r="E4050" s="16">
        <v>4562342690050</v>
      </c>
      <c r="F4050" s="15">
        <v>0</v>
      </c>
      <c r="G4050" s="15">
        <v>0</v>
      </c>
      <c r="H4050" s="15" t="s">
        <v>22</v>
      </c>
      <c r="I4050" s="15" t="s">
        <v>19</v>
      </c>
      <c r="J4050" s="15" t="s">
        <v>329</v>
      </c>
      <c r="K4050" s="15">
        <v>4</v>
      </c>
      <c r="L4050" s="15">
        <v>0</v>
      </c>
      <c r="M4050" s="15">
        <v>0</v>
      </c>
      <c r="N4050" s="15">
        <v>0</v>
      </c>
      <c r="O4050" s="15"/>
      <c r="P4050" s="15"/>
      <c r="Q4050" s="15"/>
    </row>
    <row r="4051" spans="1:17" x14ac:dyDescent="0.15">
      <c r="A4051" t="str">
        <f t="shared" si="66"/>
        <v>202006_298_4562342690043</v>
      </c>
      <c r="B4051" s="15">
        <v>202006</v>
      </c>
      <c r="C4051" s="15">
        <v>298</v>
      </c>
      <c r="D4051" s="15" t="s">
        <v>160</v>
      </c>
      <c r="E4051" s="16">
        <v>4562342690043</v>
      </c>
      <c r="F4051" s="15">
        <v>0</v>
      </c>
      <c r="G4051" s="15">
        <v>0</v>
      </c>
      <c r="H4051" s="15" t="s">
        <v>21</v>
      </c>
      <c r="I4051" s="15" t="s">
        <v>19</v>
      </c>
      <c r="J4051" s="15" t="s">
        <v>329</v>
      </c>
      <c r="K4051" s="15">
        <v>14</v>
      </c>
      <c r="L4051" s="15">
        <v>0</v>
      </c>
      <c r="M4051" s="15">
        <v>0</v>
      </c>
      <c r="N4051" s="15">
        <v>0</v>
      </c>
      <c r="O4051" s="15"/>
      <c r="P4051" s="15"/>
      <c r="Q4051" s="15"/>
    </row>
    <row r="4052" spans="1:17" x14ac:dyDescent="0.15">
      <c r="A4052" t="str">
        <f t="shared" si="66"/>
        <v>202006_298_4562342690067</v>
      </c>
      <c r="B4052" s="15">
        <v>202006</v>
      </c>
      <c r="C4052" s="15">
        <v>298</v>
      </c>
      <c r="D4052" s="15" t="s">
        <v>160</v>
      </c>
      <c r="E4052" s="16">
        <v>4562342690067</v>
      </c>
      <c r="F4052" s="15">
        <v>0</v>
      </c>
      <c r="G4052" s="15">
        <v>0</v>
      </c>
      <c r="H4052" s="15" t="s">
        <v>23</v>
      </c>
      <c r="I4052" s="15" t="s">
        <v>19</v>
      </c>
      <c r="J4052" s="15" t="s">
        <v>329</v>
      </c>
      <c r="K4052" s="15">
        <v>31</v>
      </c>
      <c r="L4052" s="15">
        <v>0</v>
      </c>
      <c r="M4052" s="15">
        <v>0</v>
      </c>
      <c r="N4052" s="15">
        <v>0</v>
      </c>
      <c r="O4052" s="15"/>
      <c r="P4052" s="15"/>
      <c r="Q4052" s="15"/>
    </row>
    <row r="4053" spans="1:17" x14ac:dyDescent="0.15">
      <c r="A4053" t="str">
        <f t="shared" si="66"/>
        <v>202006_298_4562342690074</v>
      </c>
      <c r="B4053" s="15">
        <v>202006</v>
      </c>
      <c r="C4053" s="15">
        <v>298</v>
      </c>
      <c r="D4053" s="15" t="s">
        <v>160</v>
      </c>
      <c r="E4053" s="16">
        <v>4562342690074</v>
      </c>
      <c r="F4053" s="15">
        <v>0</v>
      </c>
      <c r="G4053" s="15">
        <v>0</v>
      </c>
      <c r="H4053" s="15" t="s">
        <v>24</v>
      </c>
      <c r="I4053" s="15" t="s">
        <v>19</v>
      </c>
      <c r="J4053" s="15" t="s">
        <v>329</v>
      </c>
      <c r="K4053" s="15">
        <v>9</v>
      </c>
      <c r="L4053" s="15">
        <v>1</v>
      </c>
      <c r="M4053" s="15">
        <v>0</v>
      </c>
      <c r="N4053" s="15">
        <v>0</v>
      </c>
      <c r="O4053" s="15"/>
      <c r="P4053" s="15"/>
      <c r="Q4053" s="15"/>
    </row>
    <row r="4054" spans="1:17" x14ac:dyDescent="0.15">
      <c r="A4054" t="str">
        <f t="shared" si="66"/>
        <v>202006_298_4562342690081</v>
      </c>
      <c r="B4054" s="15">
        <v>202006</v>
      </c>
      <c r="C4054" s="15">
        <v>298</v>
      </c>
      <c r="D4054" s="15" t="s">
        <v>160</v>
      </c>
      <c r="E4054" s="16">
        <v>4562342690081</v>
      </c>
      <c r="F4054" s="15">
        <v>0</v>
      </c>
      <c r="G4054" s="15">
        <v>0</v>
      </c>
      <c r="H4054" s="15" t="s">
        <v>25</v>
      </c>
      <c r="I4054" s="15" t="s">
        <v>19</v>
      </c>
      <c r="J4054" s="15" t="s">
        <v>329</v>
      </c>
      <c r="K4054" s="15">
        <v>7</v>
      </c>
      <c r="L4054" s="15">
        <v>0</v>
      </c>
      <c r="M4054" s="15">
        <v>0</v>
      </c>
      <c r="N4054" s="15">
        <v>0</v>
      </c>
      <c r="O4054" s="15"/>
      <c r="P4054" s="15"/>
      <c r="Q4054" s="15"/>
    </row>
    <row r="4055" spans="1:17" x14ac:dyDescent="0.15">
      <c r="A4055" t="str">
        <f t="shared" si="66"/>
        <v>202006_390_4562342690029</v>
      </c>
      <c r="B4055" s="15">
        <v>202006</v>
      </c>
      <c r="C4055" s="15">
        <v>390</v>
      </c>
      <c r="D4055" s="15" t="s">
        <v>173</v>
      </c>
      <c r="E4055" s="16">
        <v>4562342690029</v>
      </c>
      <c r="F4055" s="15">
        <v>0</v>
      </c>
      <c r="G4055" s="15">
        <v>0</v>
      </c>
      <c r="H4055" s="15" t="s">
        <v>18</v>
      </c>
      <c r="I4055" s="15" t="s">
        <v>19</v>
      </c>
      <c r="J4055" s="15" t="s">
        <v>329</v>
      </c>
      <c r="K4055" s="15">
        <v>2</v>
      </c>
      <c r="L4055" s="15">
        <v>0</v>
      </c>
      <c r="M4055" s="15">
        <v>0</v>
      </c>
      <c r="N4055" s="15">
        <v>0</v>
      </c>
      <c r="O4055" s="15"/>
      <c r="P4055" s="15"/>
      <c r="Q4055" s="15"/>
    </row>
    <row r="4056" spans="1:17" x14ac:dyDescent="0.15">
      <c r="A4056" t="str">
        <f t="shared" si="66"/>
        <v>202006_390_4562342690036</v>
      </c>
      <c r="B4056" s="15">
        <v>202006</v>
      </c>
      <c r="C4056" s="15">
        <v>390</v>
      </c>
      <c r="D4056" s="15" t="s">
        <v>173</v>
      </c>
      <c r="E4056" s="16">
        <v>4562342690036</v>
      </c>
      <c r="F4056" s="15">
        <v>0</v>
      </c>
      <c r="G4056" s="15">
        <v>0</v>
      </c>
      <c r="H4056" s="15" t="s">
        <v>20</v>
      </c>
      <c r="I4056" s="15" t="s">
        <v>19</v>
      </c>
      <c r="J4056" s="15" t="s">
        <v>329</v>
      </c>
      <c r="K4056" s="15">
        <v>5</v>
      </c>
      <c r="L4056" s="15">
        <v>0</v>
      </c>
      <c r="M4056" s="15">
        <v>0</v>
      </c>
      <c r="N4056" s="15">
        <v>0</v>
      </c>
      <c r="O4056" s="15"/>
      <c r="P4056" s="15"/>
      <c r="Q4056" s="15"/>
    </row>
    <row r="4057" spans="1:17" x14ac:dyDescent="0.15">
      <c r="A4057" t="str">
        <f t="shared" si="66"/>
        <v>202006_390_4562342690050</v>
      </c>
      <c r="B4057" s="15">
        <v>202006</v>
      </c>
      <c r="C4057" s="15">
        <v>390</v>
      </c>
      <c r="D4057" s="15" t="s">
        <v>173</v>
      </c>
      <c r="E4057" s="16">
        <v>4562342690050</v>
      </c>
      <c r="F4057" s="15">
        <v>0</v>
      </c>
      <c r="G4057" s="15">
        <v>0</v>
      </c>
      <c r="H4057" s="15" t="s">
        <v>22</v>
      </c>
      <c r="I4057" s="15" t="s">
        <v>19</v>
      </c>
      <c r="J4057" s="15" t="s">
        <v>329</v>
      </c>
      <c r="K4057" s="15">
        <v>3</v>
      </c>
      <c r="L4057" s="15">
        <v>0</v>
      </c>
      <c r="M4057" s="15">
        <v>0</v>
      </c>
      <c r="N4057" s="15">
        <v>0</v>
      </c>
      <c r="O4057" s="15"/>
      <c r="P4057" s="15"/>
      <c r="Q4057" s="15"/>
    </row>
    <row r="4058" spans="1:17" x14ac:dyDescent="0.15">
      <c r="A4058" t="str">
        <f t="shared" si="66"/>
        <v>202006_390_4562342690043</v>
      </c>
      <c r="B4058" s="15">
        <v>202006</v>
      </c>
      <c r="C4058" s="15">
        <v>390</v>
      </c>
      <c r="D4058" s="15" t="s">
        <v>173</v>
      </c>
      <c r="E4058" s="16">
        <v>4562342690043</v>
      </c>
      <c r="F4058" s="15">
        <v>0</v>
      </c>
      <c r="G4058" s="15">
        <v>0</v>
      </c>
      <c r="H4058" s="15" t="s">
        <v>21</v>
      </c>
      <c r="I4058" s="15" t="s">
        <v>19</v>
      </c>
      <c r="J4058" s="15" t="s">
        <v>329</v>
      </c>
      <c r="K4058" s="15">
        <v>5</v>
      </c>
      <c r="L4058" s="15">
        <v>0</v>
      </c>
      <c r="M4058" s="15">
        <v>0</v>
      </c>
      <c r="N4058" s="15">
        <v>0</v>
      </c>
      <c r="O4058" s="15"/>
      <c r="P4058" s="15"/>
      <c r="Q4058" s="15"/>
    </row>
    <row r="4059" spans="1:17" x14ac:dyDescent="0.15">
      <c r="A4059" t="str">
        <f t="shared" si="66"/>
        <v>202006_390_4562342690067</v>
      </c>
      <c r="B4059" s="15">
        <v>202006</v>
      </c>
      <c r="C4059" s="15">
        <v>390</v>
      </c>
      <c r="D4059" s="15" t="s">
        <v>173</v>
      </c>
      <c r="E4059" s="16">
        <v>4562342690067</v>
      </c>
      <c r="F4059" s="15">
        <v>0</v>
      </c>
      <c r="G4059" s="15">
        <v>0</v>
      </c>
      <c r="H4059" s="15" t="s">
        <v>23</v>
      </c>
      <c r="I4059" s="15" t="s">
        <v>19</v>
      </c>
      <c r="J4059" s="15" t="s">
        <v>329</v>
      </c>
      <c r="K4059" s="15">
        <v>22</v>
      </c>
      <c r="L4059" s="15">
        <v>1</v>
      </c>
      <c r="M4059" s="15">
        <v>0</v>
      </c>
      <c r="N4059" s="15">
        <v>0</v>
      </c>
      <c r="O4059" s="15"/>
      <c r="P4059" s="15"/>
      <c r="Q4059" s="15"/>
    </row>
    <row r="4060" spans="1:17" x14ac:dyDescent="0.15">
      <c r="A4060" t="str">
        <f t="shared" si="66"/>
        <v>202006_390_4562342690074</v>
      </c>
      <c r="B4060" s="15">
        <v>202006</v>
      </c>
      <c r="C4060" s="15">
        <v>390</v>
      </c>
      <c r="D4060" s="15" t="s">
        <v>173</v>
      </c>
      <c r="E4060" s="16">
        <v>4562342690074</v>
      </c>
      <c r="F4060" s="15">
        <v>0</v>
      </c>
      <c r="G4060" s="15">
        <v>0</v>
      </c>
      <c r="H4060" s="15" t="s">
        <v>24</v>
      </c>
      <c r="I4060" s="15" t="s">
        <v>19</v>
      </c>
      <c r="J4060" s="15" t="s">
        <v>329</v>
      </c>
      <c r="K4060" s="15">
        <v>8</v>
      </c>
      <c r="L4060" s="15">
        <v>0</v>
      </c>
      <c r="M4060" s="15">
        <v>0</v>
      </c>
      <c r="N4060" s="15">
        <v>0</v>
      </c>
      <c r="O4060" s="15"/>
      <c r="P4060" s="15"/>
      <c r="Q4060" s="15"/>
    </row>
    <row r="4061" spans="1:17" x14ac:dyDescent="0.15">
      <c r="A4061" t="str">
        <f t="shared" si="66"/>
        <v>202006_390_4562342690081</v>
      </c>
      <c r="B4061" s="15">
        <v>202006</v>
      </c>
      <c r="C4061" s="15">
        <v>390</v>
      </c>
      <c r="D4061" s="15" t="s">
        <v>173</v>
      </c>
      <c r="E4061" s="16">
        <v>4562342690081</v>
      </c>
      <c r="F4061" s="15">
        <v>0</v>
      </c>
      <c r="G4061" s="15">
        <v>0</v>
      </c>
      <c r="H4061" s="15" t="s">
        <v>25</v>
      </c>
      <c r="I4061" s="15" t="s">
        <v>19</v>
      </c>
      <c r="J4061" s="15" t="s">
        <v>329</v>
      </c>
      <c r="K4061" s="15">
        <v>4</v>
      </c>
      <c r="L4061" s="15">
        <v>0</v>
      </c>
      <c r="M4061" s="15">
        <v>0</v>
      </c>
      <c r="N4061" s="15">
        <v>0</v>
      </c>
      <c r="O4061" s="15"/>
      <c r="P4061" s="15"/>
      <c r="Q4061" s="15"/>
    </row>
    <row r="4062" spans="1:17" x14ac:dyDescent="0.15">
      <c r="A4062" t="str">
        <f t="shared" si="66"/>
        <v>202006_440_4562342690029</v>
      </c>
      <c r="B4062" s="15">
        <v>202006</v>
      </c>
      <c r="C4062" s="15">
        <v>440</v>
      </c>
      <c r="D4062" s="15" t="s">
        <v>175</v>
      </c>
      <c r="E4062" s="16">
        <v>4562342690029</v>
      </c>
      <c r="F4062" s="15">
        <v>0</v>
      </c>
      <c r="G4062" s="15">
        <v>0</v>
      </c>
      <c r="H4062" s="15" t="s">
        <v>18</v>
      </c>
      <c r="I4062" s="15" t="s">
        <v>19</v>
      </c>
      <c r="J4062" s="15" t="s">
        <v>329</v>
      </c>
      <c r="K4062" s="15">
        <v>7</v>
      </c>
      <c r="L4062" s="15">
        <v>1</v>
      </c>
      <c r="M4062" s="15">
        <v>0</v>
      </c>
      <c r="N4062" s="15">
        <v>0</v>
      </c>
      <c r="O4062" s="15"/>
      <c r="P4062" s="15"/>
      <c r="Q4062" s="15"/>
    </row>
    <row r="4063" spans="1:17" x14ac:dyDescent="0.15">
      <c r="A4063" t="str">
        <f t="shared" si="66"/>
        <v>202006_440_4562342690036</v>
      </c>
      <c r="B4063" s="15">
        <v>202006</v>
      </c>
      <c r="C4063" s="15">
        <v>440</v>
      </c>
      <c r="D4063" s="15" t="s">
        <v>175</v>
      </c>
      <c r="E4063" s="16">
        <v>4562342690036</v>
      </c>
      <c r="F4063" s="15">
        <v>0</v>
      </c>
      <c r="G4063" s="15">
        <v>0</v>
      </c>
      <c r="H4063" s="15" t="s">
        <v>20</v>
      </c>
      <c r="I4063" s="15" t="s">
        <v>19</v>
      </c>
      <c r="J4063" s="15" t="s">
        <v>329</v>
      </c>
      <c r="K4063" s="15">
        <v>6</v>
      </c>
      <c r="L4063" s="15">
        <v>0</v>
      </c>
      <c r="M4063" s="15">
        <v>0</v>
      </c>
      <c r="N4063" s="15">
        <v>0</v>
      </c>
      <c r="O4063" s="15"/>
      <c r="P4063" s="15"/>
      <c r="Q4063" s="15"/>
    </row>
    <row r="4064" spans="1:17" x14ac:dyDescent="0.15">
      <c r="A4064" t="str">
        <f t="shared" si="66"/>
        <v>202006_440_4562342690050</v>
      </c>
      <c r="B4064" s="15">
        <v>202006</v>
      </c>
      <c r="C4064" s="15">
        <v>440</v>
      </c>
      <c r="D4064" s="15" t="s">
        <v>175</v>
      </c>
      <c r="E4064" s="16">
        <v>4562342690050</v>
      </c>
      <c r="F4064" s="15">
        <v>0</v>
      </c>
      <c r="G4064" s="15">
        <v>0</v>
      </c>
      <c r="H4064" s="15" t="s">
        <v>22</v>
      </c>
      <c r="I4064" s="15" t="s">
        <v>19</v>
      </c>
      <c r="J4064" s="15" t="s">
        <v>329</v>
      </c>
      <c r="K4064" s="15">
        <v>16</v>
      </c>
      <c r="L4064" s="15">
        <v>1</v>
      </c>
      <c r="M4064" s="15">
        <v>0</v>
      </c>
      <c r="N4064" s="15">
        <v>0</v>
      </c>
      <c r="O4064" s="15"/>
      <c r="P4064" s="15"/>
      <c r="Q4064" s="15"/>
    </row>
    <row r="4065" spans="1:17" x14ac:dyDescent="0.15">
      <c r="A4065" t="str">
        <f t="shared" si="66"/>
        <v>202006_440_4562342690043</v>
      </c>
      <c r="B4065" s="15">
        <v>202006</v>
      </c>
      <c r="C4065" s="15">
        <v>440</v>
      </c>
      <c r="D4065" s="15" t="s">
        <v>175</v>
      </c>
      <c r="E4065" s="16">
        <v>4562342690043</v>
      </c>
      <c r="F4065" s="15">
        <v>0</v>
      </c>
      <c r="G4065" s="15">
        <v>0</v>
      </c>
      <c r="H4065" s="15" t="s">
        <v>21</v>
      </c>
      <c r="I4065" s="15" t="s">
        <v>19</v>
      </c>
      <c r="J4065" s="15" t="s">
        <v>329</v>
      </c>
      <c r="K4065" s="15">
        <v>19</v>
      </c>
      <c r="L4065" s="15">
        <v>1</v>
      </c>
      <c r="M4065" s="15">
        <v>0</v>
      </c>
      <c r="N4065" s="15">
        <v>0</v>
      </c>
      <c r="O4065" s="15"/>
      <c r="P4065" s="15"/>
      <c r="Q4065" s="15"/>
    </row>
    <row r="4066" spans="1:17" x14ac:dyDescent="0.15">
      <c r="A4066" t="str">
        <f t="shared" si="66"/>
        <v>202006_440_4562342690067</v>
      </c>
      <c r="B4066" s="15">
        <v>202006</v>
      </c>
      <c r="C4066" s="15">
        <v>440</v>
      </c>
      <c r="D4066" s="15" t="s">
        <v>175</v>
      </c>
      <c r="E4066" s="16">
        <v>4562342690067</v>
      </c>
      <c r="F4066" s="15">
        <v>0</v>
      </c>
      <c r="G4066" s="15">
        <v>0</v>
      </c>
      <c r="H4066" s="15" t="s">
        <v>23</v>
      </c>
      <c r="I4066" s="15" t="s">
        <v>19</v>
      </c>
      <c r="J4066" s="15" t="s">
        <v>329</v>
      </c>
      <c r="K4066" s="15">
        <v>49</v>
      </c>
      <c r="L4066" s="15">
        <v>0</v>
      </c>
      <c r="M4066" s="15">
        <v>0</v>
      </c>
      <c r="N4066" s="15">
        <v>0</v>
      </c>
      <c r="O4066" s="15"/>
      <c r="P4066" s="15"/>
      <c r="Q4066" s="15"/>
    </row>
    <row r="4067" spans="1:17" x14ac:dyDescent="0.15">
      <c r="A4067" t="str">
        <f t="shared" si="66"/>
        <v>202006_440_4562342690074</v>
      </c>
      <c r="B4067" s="15">
        <v>202006</v>
      </c>
      <c r="C4067" s="15">
        <v>440</v>
      </c>
      <c r="D4067" s="15" t="s">
        <v>175</v>
      </c>
      <c r="E4067" s="16">
        <v>4562342690074</v>
      </c>
      <c r="F4067" s="15">
        <v>0</v>
      </c>
      <c r="G4067" s="15">
        <v>0</v>
      </c>
      <c r="H4067" s="15" t="s">
        <v>24</v>
      </c>
      <c r="I4067" s="15" t="s">
        <v>19</v>
      </c>
      <c r="J4067" s="15" t="s">
        <v>329</v>
      </c>
      <c r="K4067" s="15">
        <v>13</v>
      </c>
      <c r="L4067" s="15">
        <v>0</v>
      </c>
      <c r="M4067" s="15">
        <v>0</v>
      </c>
      <c r="N4067" s="15">
        <v>0</v>
      </c>
      <c r="O4067" s="15"/>
      <c r="P4067" s="15"/>
      <c r="Q4067" s="15"/>
    </row>
    <row r="4068" spans="1:17" x14ac:dyDescent="0.15">
      <c r="A4068" t="str">
        <f t="shared" si="66"/>
        <v>202006_440_4562342690081</v>
      </c>
      <c r="B4068" s="15">
        <v>202006</v>
      </c>
      <c r="C4068" s="15">
        <v>440</v>
      </c>
      <c r="D4068" s="15" t="s">
        <v>175</v>
      </c>
      <c r="E4068" s="16">
        <v>4562342690081</v>
      </c>
      <c r="F4068" s="15">
        <v>0</v>
      </c>
      <c r="G4068" s="15">
        <v>0</v>
      </c>
      <c r="H4068" s="15" t="s">
        <v>25</v>
      </c>
      <c r="I4068" s="15" t="s">
        <v>19</v>
      </c>
      <c r="J4068" s="15" t="s">
        <v>329</v>
      </c>
      <c r="K4068" s="15">
        <v>7</v>
      </c>
      <c r="L4068" s="15">
        <v>0</v>
      </c>
      <c r="M4068" s="15">
        <v>0</v>
      </c>
      <c r="N4068" s="15">
        <v>0</v>
      </c>
      <c r="O4068" s="15"/>
      <c r="P4068" s="15"/>
      <c r="Q4068" s="15"/>
    </row>
    <row r="4069" spans="1:17" x14ac:dyDescent="0.15">
      <c r="A4069" t="str">
        <f t="shared" si="66"/>
        <v>202006_329_4562342690029</v>
      </c>
      <c r="B4069" s="15">
        <v>202006</v>
      </c>
      <c r="C4069" s="15">
        <v>329</v>
      </c>
      <c r="D4069" s="15" t="s">
        <v>163</v>
      </c>
      <c r="E4069" s="16">
        <v>4562342690029</v>
      </c>
      <c r="F4069" s="15">
        <v>0</v>
      </c>
      <c r="G4069" s="15">
        <v>0</v>
      </c>
      <c r="H4069" s="15" t="s">
        <v>18</v>
      </c>
      <c r="I4069" s="15" t="s">
        <v>19</v>
      </c>
      <c r="J4069" s="15" t="s">
        <v>329</v>
      </c>
      <c r="K4069" s="15">
        <v>3</v>
      </c>
      <c r="L4069" s="15">
        <v>0</v>
      </c>
      <c r="M4069" s="15">
        <v>0</v>
      </c>
      <c r="N4069" s="15">
        <v>0</v>
      </c>
      <c r="O4069" s="15"/>
      <c r="P4069" s="15"/>
      <c r="Q4069" s="15"/>
    </row>
    <row r="4070" spans="1:17" x14ac:dyDescent="0.15">
      <c r="A4070" t="str">
        <f t="shared" si="66"/>
        <v>202006_329_4562342690036</v>
      </c>
      <c r="B4070" s="15">
        <v>202006</v>
      </c>
      <c r="C4070" s="15">
        <v>329</v>
      </c>
      <c r="D4070" s="15" t="s">
        <v>163</v>
      </c>
      <c r="E4070" s="16">
        <v>4562342690036</v>
      </c>
      <c r="F4070" s="15">
        <v>0</v>
      </c>
      <c r="G4070" s="15">
        <v>0</v>
      </c>
      <c r="H4070" s="15" t="s">
        <v>20</v>
      </c>
      <c r="I4070" s="15" t="s">
        <v>19</v>
      </c>
      <c r="J4070" s="15" t="s">
        <v>329</v>
      </c>
      <c r="K4070" s="15">
        <v>8</v>
      </c>
      <c r="L4070" s="15">
        <v>0</v>
      </c>
      <c r="M4070" s="15">
        <v>0</v>
      </c>
      <c r="N4070" s="15">
        <v>0</v>
      </c>
      <c r="O4070" s="15"/>
      <c r="P4070" s="15"/>
      <c r="Q4070" s="15"/>
    </row>
    <row r="4071" spans="1:17" x14ac:dyDescent="0.15">
      <c r="A4071" t="str">
        <f t="shared" si="66"/>
        <v>202006_329_4562342690050</v>
      </c>
      <c r="B4071" s="15">
        <v>202006</v>
      </c>
      <c r="C4071" s="15">
        <v>329</v>
      </c>
      <c r="D4071" s="15" t="s">
        <v>163</v>
      </c>
      <c r="E4071" s="16">
        <v>4562342690050</v>
      </c>
      <c r="F4071" s="15">
        <v>0</v>
      </c>
      <c r="G4071" s="15">
        <v>0</v>
      </c>
      <c r="H4071" s="15" t="s">
        <v>22</v>
      </c>
      <c r="I4071" s="15" t="s">
        <v>19</v>
      </c>
      <c r="J4071" s="15" t="s">
        <v>329</v>
      </c>
      <c r="K4071" s="15">
        <v>7</v>
      </c>
      <c r="L4071" s="15">
        <v>0</v>
      </c>
      <c r="M4071" s="15">
        <v>0</v>
      </c>
      <c r="N4071" s="15">
        <v>0</v>
      </c>
      <c r="O4071" s="15"/>
      <c r="P4071" s="15"/>
      <c r="Q4071" s="15"/>
    </row>
    <row r="4072" spans="1:17" x14ac:dyDescent="0.15">
      <c r="A4072" t="str">
        <f t="shared" si="66"/>
        <v>202006_329_4562342690043</v>
      </c>
      <c r="B4072" s="15">
        <v>202006</v>
      </c>
      <c r="C4072" s="15">
        <v>329</v>
      </c>
      <c r="D4072" s="15" t="s">
        <v>163</v>
      </c>
      <c r="E4072" s="16">
        <v>4562342690043</v>
      </c>
      <c r="F4072" s="15">
        <v>0</v>
      </c>
      <c r="G4072" s="15">
        <v>0</v>
      </c>
      <c r="H4072" s="15" t="s">
        <v>21</v>
      </c>
      <c r="I4072" s="15" t="s">
        <v>19</v>
      </c>
      <c r="J4072" s="15" t="s">
        <v>329</v>
      </c>
      <c r="K4072" s="15">
        <v>14</v>
      </c>
      <c r="L4072" s="15">
        <v>0</v>
      </c>
      <c r="M4072" s="15">
        <v>0</v>
      </c>
      <c r="N4072" s="15">
        <v>0</v>
      </c>
      <c r="O4072" s="15"/>
      <c r="P4072" s="15"/>
      <c r="Q4072" s="15"/>
    </row>
    <row r="4073" spans="1:17" x14ac:dyDescent="0.15">
      <c r="A4073" t="str">
        <f t="shared" si="66"/>
        <v>202006_329_4562342690067</v>
      </c>
      <c r="B4073" s="15">
        <v>202006</v>
      </c>
      <c r="C4073" s="15">
        <v>329</v>
      </c>
      <c r="D4073" s="15" t="s">
        <v>163</v>
      </c>
      <c r="E4073" s="16">
        <v>4562342690067</v>
      </c>
      <c r="F4073" s="15">
        <v>0</v>
      </c>
      <c r="G4073" s="15">
        <v>0</v>
      </c>
      <c r="H4073" s="15" t="s">
        <v>23</v>
      </c>
      <c r="I4073" s="15" t="s">
        <v>19</v>
      </c>
      <c r="J4073" s="15" t="s">
        <v>329</v>
      </c>
      <c r="K4073" s="15">
        <v>19</v>
      </c>
      <c r="L4073" s="15">
        <v>0</v>
      </c>
      <c r="M4073" s="15">
        <v>0</v>
      </c>
      <c r="N4073" s="15">
        <v>0</v>
      </c>
      <c r="O4073" s="15"/>
      <c r="P4073" s="15"/>
      <c r="Q4073" s="15"/>
    </row>
    <row r="4074" spans="1:17" x14ac:dyDescent="0.15">
      <c r="A4074" t="str">
        <f t="shared" si="66"/>
        <v>202006_329_4562342690074</v>
      </c>
      <c r="B4074" s="15">
        <v>202006</v>
      </c>
      <c r="C4074" s="15">
        <v>329</v>
      </c>
      <c r="D4074" s="15" t="s">
        <v>163</v>
      </c>
      <c r="E4074" s="16">
        <v>4562342690074</v>
      </c>
      <c r="F4074" s="15">
        <v>0</v>
      </c>
      <c r="G4074" s="15">
        <v>0</v>
      </c>
      <c r="H4074" s="15" t="s">
        <v>24</v>
      </c>
      <c r="I4074" s="15" t="s">
        <v>19</v>
      </c>
      <c r="J4074" s="15" t="s">
        <v>329</v>
      </c>
      <c r="K4074" s="15">
        <v>7</v>
      </c>
      <c r="L4074" s="15">
        <v>0</v>
      </c>
      <c r="M4074" s="15">
        <v>0</v>
      </c>
      <c r="N4074" s="15">
        <v>0</v>
      </c>
      <c r="O4074" s="15"/>
      <c r="P4074" s="15"/>
      <c r="Q4074" s="15"/>
    </row>
    <row r="4075" spans="1:17" x14ac:dyDescent="0.15">
      <c r="A4075" t="str">
        <f t="shared" si="66"/>
        <v>202006_329_4562342690081</v>
      </c>
      <c r="B4075" s="15">
        <v>202006</v>
      </c>
      <c r="C4075" s="15">
        <v>329</v>
      </c>
      <c r="D4075" s="15" t="s">
        <v>163</v>
      </c>
      <c r="E4075" s="16">
        <v>4562342690081</v>
      </c>
      <c r="F4075" s="15">
        <v>0</v>
      </c>
      <c r="G4075" s="15">
        <v>0</v>
      </c>
      <c r="H4075" s="15" t="s">
        <v>25</v>
      </c>
      <c r="I4075" s="15" t="s">
        <v>19</v>
      </c>
      <c r="J4075" s="15" t="s">
        <v>329</v>
      </c>
      <c r="K4075" s="15">
        <v>7</v>
      </c>
      <c r="L4075" s="15">
        <v>0</v>
      </c>
      <c r="M4075" s="15">
        <v>0</v>
      </c>
      <c r="N4075" s="15">
        <v>0</v>
      </c>
      <c r="O4075" s="15"/>
      <c r="P4075" s="15"/>
      <c r="Q4075" s="15"/>
    </row>
    <row r="4076" spans="1:17" x14ac:dyDescent="0.15">
      <c r="A4076" t="str">
        <f t="shared" si="66"/>
        <v>202006_375_4562342690029</v>
      </c>
      <c r="B4076" s="15">
        <v>202006</v>
      </c>
      <c r="C4076" s="15">
        <v>375</v>
      </c>
      <c r="D4076" s="15" t="s">
        <v>169</v>
      </c>
      <c r="E4076" s="16">
        <v>4562342690029</v>
      </c>
      <c r="F4076" s="15">
        <v>0</v>
      </c>
      <c r="G4076" s="15">
        <v>0</v>
      </c>
      <c r="H4076" s="15" t="s">
        <v>18</v>
      </c>
      <c r="I4076" s="15" t="s">
        <v>19</v>
      </c>
      <c r="J4076" s="15" t="s">
        <v>329</v>
      </c>
      <c r="K4076" s="15">
        <v>14</v>
      </c>
      <c r="L4076" s="15">
        <v>0</v>
      </c>
      <c r="M4076" s="15">
        <v>0</v>
      </c>
      <c r="N4076" s="15">
        <v>0</v>
      </c>
      <c r="O4076" s="15"/>
      <c r="P4076" s="15"/>
      <c r="Q4076" s="15"/>
    </row>
    <row r="4077" spans="1:17" x14ac:dyDescent="0.15">
      <c r="A4077" t="str">
        <f t="shared" si="66"/>
        <v>202006_375_4562342690036</v>
      </c>
      <c r="B4077" s="15">
        <v>202006</v>
      </c>
      <c r="C4077" s="15">
        <v>375</v>
      </c>
      <c r="D4077" s="15" t="s">
        <v>169</v>
      </c>
      <c r="E4077" s="16">
        <v>4562342690036</v>
      </c>
      <c r="F4077" s="15">
        <v>0</v>
      </c>
      <c r="G4077" s="15">
        <v>0</v>
      </c>
      <c r="H4077" s="15" t="s">
        <v>20</v>
      </c>
      <c r="I4077" s="15" t="s">
        <v>19</v>
      </c>
      <c r="J4077" s="15" t="s">
        <v>329</v>
      </c>
      <c r="K4077" s="15">
        <v>7</v>
      </c>
      <c r="L4077" s="15">
        <v>0</v>
      </c>
      <c r="M4077" s="15">
        <v>0</v>
      </c>
      <c r="N4077" s="15">
        <v>0</v>
      </c>
      <c r="O4077" s="15"/>
      <c r="P4077" s="15"/>
      <c r="Q4077" s="15"/>
    </row>
    <row r="4078" spans="1:17" x14ac:dyDescent="0.15">
      <c r="A4078" t="str">
        <f t="shared" si="66"/>
        <v>202006_375_4562342690050</v>
      </c>
      <c r="B4078" s="15">
        <v>202006</v>
      </c>
      <c r="C4078" s="15">
        <v>375</v>
      </c>
      <c r="D4078" s="15" t="s">
        <v>169</v>
      </c>
      <c r="E4078" s="16">
        <v>4562342690050</v>
      </c>
      <c r="F4078" s="15">
        <v>0</v>
      </c>
      <c r="G4078" s="15">
        <v>0</v>
      </c>
      <c r="H4078" s="15" t="s">
        <v>22</v>
      </c>
      <c r="I4078" s="15" t="s">
        <v>19</v>
      </c>
      <c r="J4078" s="15" t="s">
        <v>329</v>
      </c>
      <c r="K4078" s="15">
        <v>4</v>
      </c>
      <c r="L4078" s="15">
        <v>0</v>
      </c>
      <c r="M4078" s="15">
        <v>0</v>
      </c>
      <c r="N4078" s="15">
        <v>0</v>
      </c>
      <c r="O4078" s="15"/>
      <c r="P4078" s="15"/>
      <c r="Q4078" s="15"/>
    </row>
    <row r="4079" spans="1:17" x14ac:dyDescent="0.15">
      <c r="A4079" t="str">
        <f t="shared" si="66"/>
        <v>202006_375_4562342690043</v>
      </c>
      <c r="B4079" s="15">
        <v>202006</v>
      </c>
      <c r="C4079" s="15">
        <v>375</v>
      </c>
      <c r="D4079" s="15" t="s">
        <v>169</v>
      </c>
      <c r="E4079" s="16">
        <v>4562342690043</v>
      </c>
      <c r="F4079" s="15">
        <v>0</v>
      </c>
      <c r="G4079" s="15">
        <v>0</v>
      </c>
      <c r="H4079" s="15" t="s">
        <v>21</v>
      </c>
      <c r="I4079" s="15" t="s">
        <v>19</v>
      </c>
      <c r="J4079" s="15" t="s">
        <v>329</v>
      </c>
      <c r="K4079" s="15">
        <v>21</v>
      </c>
      <c r="L4079" s="15">
        <v>0</v>
      </c>
      <c r="M4079" s="15">
        <v>0</v>
      </c>
      <c r="N4079" s="15">
        <v>0</v>
      </c>
      <c r="O4079" s="15"/>
      <c r="P4079" s="15"/>
      <c r="Q4079" s="15"/>
    </row>
    <row r="4080" spans="1:17" x14ac:dyDescent="0.15">
      <c r="A4080" t="str">
        <f t="shared" si="66"/>
        <v>202006_375_4562342690067</v>
      </c>
      <c r="B4080" s="15">
        <v>202006</v>
      </c>
      <c r="C4080" s="15">
        <v>375</v>
      </c>
      <c r="D4080" s="15" t="s">
        <v>169</v>
      </c>
      <c r="E4080" s="16">
        <v>4562342690067</v>
      </c>
      <c r="F4080" s="15">
        <v>0</v>
      </c>
      <c r="G4080" s="15">
        <v>0</v>
      </c>
      <c r="H4080" s="15" t="s">
        <v>23</v>
      </c>
      <c r="I4080" s="15" t="s">
        <v>19</v>
      </c>
      <c r="J4080" s="15" t="s">
        <v>329</v>
      </c>
      <c r="K4080" s="15">
        <v>34</v>
      </c>
      <c r="L4080" s="15">
        <v>0</v>
      </c>
      <c r="M4080" s="15">
        <v>0</v>
      </c>
      <c r="N4080" s="15">
        <v>0</v>
      </c>
      <c r="O4080" s="15"/>
      <c r="P4080" s="15"/>
      <c r="Q4080" s="15"/>
    </row>
    <row r="4081" spans="1:17" x14ac:dyDescent="0.15">
      <c r="A4081" t="str">
        <f t="shared" si="66"/>
        <v>202006_375_4562342690074</v>
      </c>
      <c r="B4081" s="15">
        <v>202006</v>
      </c>
      <c r="C4081" s="15">
        <v>375</v>
      </c>
      <c r="D4081" s="15" t="s">
        <v>169</v>
      </c>
      <c r="E4081" s="16">
        <v>4562342690074</v>
      </c>
      <c r="F4081" s="15">
        <v>0</v>
      </c>
      <c r="G4081" s="15">
        <v>0</v>
      </c>
      <c r="H4081" s="15" t="s">
        <v>24</v>
      </c>
      <c r="I4081" s="15" t="s">
        <v>19</v>
      </c>
      <c r="J4081" s="15" t="s">
        <v>329</v>
      </c>
      <c r="K4081" s="15">
        <v>9</v>
      </c>
      <c r="L4081" s="15">
        <v>0</v>
      </c>
      <c r="M4081" s="15">
        <v>0</v>
      </c>
      <c r="N4081" s="15">
        <v>0</v>
      </c>
      <c r="O4081" s="15"/>
      <c r="P4081" s="15"/>
      <c r="Q4081" s="15"/>
    </row>
    <row r="4082" spans="1:17" x14ac:dyDescent="0.15">
      <c r="A4082" t="str">
        <f t="shared" si="66"/>
        <v>202006_375_4562342690081</v>
      </c>
      <c r="B4082" s="15">
        <v>202006</v>
      </c>
      <c r="C4082" s="15">
        <v>375</v>
      </c>
      <c r="D4082" s="15" t="s">
        <v>169</v>
      </c>
      <c r="E4082" s="16">
        <v>4562342690081</v>
      </c>
      <c r="F4082" s="15">
        <v>0</v>
      </c>
      <c r="G4082" s="15">
        <v>0</v>
      </c>
      <c r="H4082" s="15" t="s">
        <v>25</v>
      </c>
      <c r="I4082" s="15" t="s">
        <v>19</v>
      </c>
      <c r="J4082" s="15" t="s">
        <v>329</v>
      </c>
      <c r="K4082" s="15">
        <v>9</v>
      </c>
      <c r="L4082" s="15">
        <v>1</v>
      </c>
      <c r="M4082" s="15">
        <v>0</v>
      </c>
      <c r="N4082" s="15">
        <v>0</v>
      </c>
      <c r="O4082" s="15"/>
      <c r="P4082" s="15"/>
      <c r="Q4082" s="15"/>
    </row>
    <row r="4083" spans="1:17" x14ac:dyDescent="0.15">
      <c r="A4083" t="str">
        <f t="shared" si="66"/>
        <v>202006_377_4562342690029</v>
      </c>
      <c r="B4083" s="15">
        <v>202006</v>
      </c>
      <c r="C4083" s="15">
        <v>377</v>
      </c>
      <c r="D4083" s="15" t="s">
        <v>170</v>
      </c>
      <c r="E4083" s="16">
        <v>4562342690029</v>
      </c>
      <c r="F4083" s="15">
        <v>0</v>
      </c>
      <c r="G4083" s="15">
        <v>0</v>
      </c>
      <c r="H4083" s="15" t="s">
        <v>18</v>
      </c>
      <c r="I4083" s="15" t="s">
        <v>19</v>
      </c>
      <c r="J4083" s="15" t="s">
        <v>329</v>
      </c>
      <c r="K4083" s="15">
        <v>2</v>
      </c>
      <c r="L4083" s="15">
        <v>0</v>
      </c>
      <c r="M4083" s="15">
        <v>0</v>
      </c>
      <c r="N4083" s="15">
        <v>0</v>
      </c>
      <c r="O4083" s="15"/>
      <c r="P4083" s="15"/>
      <c r="Q4083" s="15"/>
    </row>
    <row r="4084" spans="1:17" x14ac:dyDescent="0.15">
      <c r="A4084" t="str">
        <f t="shared" si="66"/>
        <v>202006_377_4562342690036</v>
      </c>
      <c r="B4084" s="15">
        <v>202006</v>
      </c>
      <c r="C4084" s="15">
        <v>377</v>
      </c>
      <c r="D4084" s="15" t="s">
        <v>170</v>
      </c>
      <c r="E4084" s="16">
        <v>4562342690036</v>
      </c>
      <c r="F4084" s="15">
        <v>0</v>
      </c>
      <c r="G4084" s="15">
        <v>0</v>
      </c>
      <c r="H4084" s="15" t="s">
        <v>20</v>
      </c>
      <c r="I4084" s="15" t="s">
        <v>19</v>
      </c>
      <c r="J4084" s="15" t="s">
        <v>329</v>
      </c>
      <c r="K4084" s="15">
        <v>4</v>
      </c>
      <c r="L4084" s="15">
        <v>1</v>
      </c>
      <c r="M4084" s="15">
        <v>0</v>
      </c>
      <c r="N4084" s="15">
        <v>0</v>
      </c>
      <c r="O4084" s="15"/>
      <c r="P4084" s="15"/>
      <c r="Q4084" s="15"/>
    </row>
    <row r="4085" spans="1:17" x14ac:dyDescent="0.15">
      <c r="A4085" t="str">
        <f t="shared" si="66"/>
        <v>202006_377_4562342690050</v>
      </c>
      <c r="B4085" s="15">
        <v>202006</v>
      </c>
      <c r="C4085" s="15">
        <v>377</v>
      </c>
      <c r="D4085" s="15" t="s">
        <v>170</v>
      </c>
      <c r="E4085" s="16">
        <v>4562342690050</v>
      </c>
      <c r="F4085" s="15">
        <v>0</v>
      </c>
      <c r="G4085" s="15">
        <v>0</v>
      </c>
      <c r="H4085" s="15" t="s">
        <v>22</v>
      </c>
      <c r="I4085" s="15" t="s">
        <v>19</v>
      </c>
      <c r="J4085" s="15" t="s">
        <v>329</v>
      </c>
      <c r="K4085" s="15">
        <v>11</v>
      </c>
      <c r="L4085" s="15">
        <v>0</v>
      </c>
      <c r="M4085" s="15">
        <v>0</v>
      </c>
      <c r="N4085" s="15">
        <v>0</v>
      </c>
      <c r="O4085" s="15"/>
      <c r="P4085" s="15"/>
      <c r="Q4085" s="15"/>
    </row>
    <row r="4086" spans="1:17" x14ac:dyDescent="0.15">
      <c r="A4086" t="str">
        <f t="shared" si="66"/>
        <v>202006_377_4562342690043</v>
      </c>
      <c r="B4086" s="15">
        <v>202006</v>
      </c>
      <c r="C4086" s="15">
        <v>377</v>
      </c>
      <c r="D4086" s="15" t="s">
        <v>170</v>
      </c>
      <c r="E4086" s="16">
        <v>4562342690043</v>
      </c>
      <c r="F4086" s="15">
        <v>0</v>
      </c>
      <c r="G4086" s="15">
        <v>0</v>
      </c>
      <c r="H4086" s="15" t="s">
        <v>21</v>
      </c>
      <c r="I4086" s="15" t="s">
        <v>19</v>
      </c>
      <c r="J4086" s="15" t="s">
        <v>329</v>
      </c>
      <c r="K4086" s="15">
        <v>5</v>
      </c>
      <c r="L4086" s="15">
        <v>0</v>
      </c>
      <c r="M4086" s="15">
        <v>0</v>
      </c>
      <c r="N4086" s="15">
        <v>0</v>
      </c>
      <c r="O4086" s="15"/>
      <c r="P4086" s="15"/>
      <c r="Q4086" s="15"/>
    </row>
    <row r="4087" spans="1:17" x14ac:dyDescent="0.15">
      <c r="A4087" t="str">
        <f t="shared" si="66"/>
        <v>202006_377_4562342690067</v>
      </c>
      <c r="B4087" s="15">
        <v>202006</v>
      </c>
      <c r="C4087" s="15">
        <v>377</v>
      </c>
      <c r="D4087" s="15" t="s">
        <v>170</v>
      </c>
      <c r="E4087" s="16">
        <v>4562342690067</v>
      </c>
      <c r="F4087" s="15">
        <v>0</v>
      </c>
      <c r="G4087" s="15">
        <v>0</v>
      </c>
      <c r="H4087" s="15" t="s">
        <v>23</v>
      </c>
      <c r="I4087" s="15" t="s">
        <v>19</v>
      </c>
      <c r="J4087" s="15" t="s">
        <v>329</v>
      </c>
      <c r="K4087" s="15">
        <v>22</v>
      </c>
      <c r="L4087" s="15">
        <v>1</v>
      </c>
      <c r="M4087" s="15">
        <v>0</v>
      </c>
      <c r="N4087" s="15">
        <v>0</v>
      </c>
      <c r="O4087" s="15"/>
      <c r="P4087" s="15"/>
      <c r="Q4087" s="15"/>
    </row>
    <row r="4088" spans="1:17" x14ac:dyDescent="0.15">
      <c r="A4088" t="str">
        <f t="shared" si="66"/>
        <v>202006_377_4562342690074</v>
      </c>
      <c r="B4088" s="15">
        <v>202006</v>
      </c>
      <c r="C4088" s="15">
        <v>377</v>
      </c>
      <c r="D4088" s="15" t="s">
        <v>170</v>
      </c>
      <c r="E4088" s="16">
        <v>4562342690074</v>
      </c>
      <c r="F4088" s="15">
        <v>0</v>
      </c>
      <c r="G4088" s="15">
        <v>0</v>
      </c>
      <c r="H4088" s="15" t="s">
        <v>24</v>
      </c>
      <c r="I4088" s="15" t="s">
        <v>19</v>
      </c>
      <c r="J4088" s="15" t="s">
        <v>329</v>
      </c>
      <c r="K4088" s="15">
        <v>10</v>
      </c>
      <c r="L4088" s="15">
        <v>0</v>
      </c>
      <c r="M4088" s="15">
        <v>0</v>
      </c>
      <c r="N4088" s="15">
        <v>0</v>
      </c>
      <c r="O4088" s="15"/>
      <c r="P4088" s="15"/>
      <c r="Q4088" s="15"/>
    </row>
    <row r="4089" spans="1:17" x14ac:dyDescent="0.15">
      <c r="A4089" t="str">
        <f t="shared" si="66"/>
        <v>202006_377_4562342690081</v>
      </c>
      <c r="B4089" s="15">
        <v>202006</v>
      </c>
      <c r="C4089" s="15">
        <v>377</v>
      </c>
      <c r="D4089" s="15" t="s">
        <v>170</v>
      </c>
      <c r="E4089" s="16">
        <v>4562342690081</v>
      </c>
      <c r="F4089" s="15">
        <v>0</v>
      </c>
      <c r="G4089" s="15">
        <v>0</v>
      </c>
      <c r="H4089" s="15" t="s">
        <v>25</v>
      </c>
      <c r="I4089" s="15" t="s">
        <v>19</v>
      </c>
      <c r="J4089" s="15" t="s">
        <v>329</v>
      </c>
      <c r="K4089" s="15">
        <v>10</v>
      </c>
      <c r="L4089" s="15">
        <v>2</v>
      </c>
      <c r="M4089" s="15">
        <v>0</v>
      </c>
      <c r="N4089" s="15">
        <v>0</v>
      </c>
      <c r="O4089" s="15"/>
      <c r="P4089" s="15"/>
      <c r="Q4089" s="15"/>
    </row>
    <row r="4090" spans="1:17" x14ac:dyDescent="0.15">
      <c r="A4090" t="str">
        <f t="shared" si="66"/>
        <v>202006_40_4562342690029</v>
      </c>
      <c r="B4090" s="15">
        <v>202006</v>
      </c>
      <c r="C4090" s="15">
        <v>40</v>
      </c>
      <c r="D4090" s="15" t="s">
        <v>139</v>
      </c>
      <c r="E4090" s="16">
        <v>4562342690029</v>
      </c>
      <c r="F4090" s="15">
        <v>0</v>
      </c>
      <c r="G4090" s="15">
        <v>0</v>
      </c>
      <c r="H4090" s="15" t="s">
        <v>18</v>
      </c>
      <c r="I4090" s="15" t="s">
        <v>19</v>
      </c>
      <c r="J4090" s="15" t="s">
        <v>329</v>
      </c>
      <c r="K4090" s="15">
        <v>17</v>
      </c>
      <c r="L4090" s="15">
        <v>0</v>
      </c>
      <c r="M4090" s="15">
        <v>0</v>
      </c>
      <c r="N4090" s="15">
        <v>0</v>
      </c>
      <c r="O4090" s="15"/>
      <c r="P4090" s="15"/>
      <c r="Q4090" s="15"/>
    </row>
    <row r="4091" spans="1:17" x14ac:dyDescent="0.15">
      <c r="A4091" t="str">
        <f t="shared" si="66"/>
        <v>202006_40_4562342690036</v>
      </c>
      <c r="B4091" s="15">
        <v>202006</v>
      </c>
      <c r="C4091" s="15">
        <v>40</v>
      </c>
      <c r="D4091" s="15" t="s">
        <v>139</v>
      </c>
      <c r="E4091" s="16">
        <v>4562342690036</v>
      </c>
      <c r="F4091" s="15">
        <v>0</v>
      </c>
      <c r="G4091" s="15">
        <v>0</v>
      </c>
      <c r="H4091" s="15" t="s">
        <v>20</v>
      </c>
      <c r="I4091" s="15" t="s">
        <v>19</v>
      </c>
      <c r="J4091" s="15" t="s">
        <v>329</v>
      </c>
      <c r="K4091" s="15">
        <v>3</v>
      </c>
      <c r="L4091" s="15">
        <v>0</v>
      </c>
      <c r="M4091" s="15">
        <v>0</v>
      </c>
      <c r="N4091" s="15">
        <v>0</v>
      </c>
      <c r="O4091" s="15"/>
      <c r="P4091" s="15"/>
      <c r="Q4091" s="15"/>
    </row>
    <row r="4092" spans="1:17" x14ac:dyDescent="0.15">
      <c r="A4092" t="str">
        <f t="shared" si="66"/>
        <v>202006_40_4562342690050</v>
      </c>
      <c r="B4092" s="15">
        <v>202006</v>
      </c>
      <c r="C4092" s="15">
        <v>40</v>
      </c>
      <c r="D4092" s="15" t="s">
        <v>139</v>
      </c>
      <c r="E4092" s="16">
        <v>4562342690050</v>
      </c>
      <c r="F4092" s="15">
        <v>0</v>
      </c>
      <c r="G4092" s="15">
        <v>0</v>
      </c>
      <c r="H4092" s="15" t="s">
        <v>22</v>
      </c>
      <c r="I4092" s="15" t="s">
        <v>19</v>
      </c>
      <c r="J4092" s="15" t="s">
        <v>329</v>
      </c>
      <c r="K4092" s="15">
        <v>7</v>
      </c>
      <c r="L4092" s="15">
        <v>0</v>
      </c>
      <c r="M4092" s="15">
        <v>0</v>
      </c>
      <c r="N4092" s="15">
        <v>0</v>
      </c>
      <c r="O4092" s="15"/>
      <c r="P4092" s="15"/>
      <c r="Q4092" s="15"/>
    </row>
    <row r="4093" spans="1:17" x14ac:dyDescent="0.15">
      <c r="A4093" t="str">
        <f t="shared" si="66"/>
        <v>202006_40_4562342690043</v>
      </c>
      <c r="B4093" s="15">
        <v>202006</v>
      </c>
      <c r="C4093" s="15">
        <v>40</v>
      </c>
      <c r="D4093" s="15" t="s">
        <v>139</v>
      </c>
      <c r="E4093" s="16">
        <v>4562342690043</v>
      </c>
      <c r="F4093" s="15">
        <v>0</v>
      </c>
      <c r="G4093" s="15">
        <v>0</v>
      </c>
      <c r="H4093" s="15" t="s">
        <v>21</v>
      </c>
      <c r="I4093" s="15" t="s">
        <v>19</v>
      </c>
      <c r="J4093" s="15" t="s">
        <v>329</v>
      </c>
      <c r="K4093" s="15">
        <v>9</v>
      </c>
      <c r="L4093" s="15">
        <v>3</v>
      </c>
      <c r="M4093" s="15">
        <v>0</v>
      </c>
      <c r="N4093" s="15">
        <v>0</v>
      </c>
      <c r="O4093" s="15"/>
      <c r="P4093" s="15"/>
      <c r="Q4093" s="15"/>
    </row>
    <row r="4094" spans="1:17" x14ac:dyDescent="0.15">
      <c r="A4094" t="str">
        <f t="shared" si="66"/>
        <v>202006_40_4562342690067</v>
      </c>
      <c r="B4094" s="15">
        <v>202006</v>
      </c>
      <c r="C4094" s="15">
        <v>40</v>
      </c>
      <c r="D4094" s="15" t="s">
        <v>139</v>
      </c>
      <c r="E4094" s="16">
        <v>4562342690067</v>
      </c>
      <c r="F4094" s="15">
        <v>0</v>
      </c>
      <c r="G4094" s="15">
        <v>0</v>
      </c>
      <c r="H4094" s="15" t="s">
        <v>23</v>
      </c>
      <c r="I4094" s="15" t="s">
        <v>19</v>
      </c>
      <c r="J4094" s="15" t="s">
        <v>329</v>
      </c>
      <c r="K4094" s="15">
        <v>28</v>
      </c>
      <c r="L4094" s="15">
        <v>0</v>
      </c>
      <c r="M4094" s="15">
        <v>0</v>
      </c>
      <c r="N4094" s="15">
        <v>0</v>
      </c>
      <c r="O4094" s="15"/>
      <c r="P4094" s="15"/>
      <c r="Q4094" s="15"/>
    </row>
    <row r="4095" spans="1:17" x14ac:dyDescent="0.15">
      <c r="A4095" t="str">
        <f t="shared" si="66"/>
        <v>202006_40_4562342690074</v>
      </c>
      <c r="B4095" s="15">
        <v>202006</v>
      </c>
      <c r="C4095" s="15">
        <v>40</v>
      </c>
      <c r="D4095" s="15" t="s">
        <v>139</v>
      </c>
      <c r="E4095" s="16">
        <v>4562342690074</v>
      </c>
      <c r="F4095" s="15">
        <v>0</v>
      </c>
      <c r="G4095" s="15">
        <v>0</v>
      </c>
      <c r="H4095" s="15" t="s">
        <v>24</v>
      </c>
      <c r="I4095" s="15" t="s">
        <v>19</v>
      </c>
      <c r="J4095" s="15" t="s">
        <v>329</v>
      </c>
      <c r="K4095" s="15">
        <v>9</v>
      </c>
      <c r="L4095" s="15">
        <v>0</v>
      </c>
      <c r="M4095" s="15">
        <v>0</v>
      </c>
      <c r="N4095" s="15">
        <v>0</v>
      </c>
      <c r="O4095" s="15"/>
      <c r="P4095" s="15"/>
      <c r="Q4095" s="15"/>
    </row>
    <row r="4096" spans="1:17" x14ac:dyDescent="0.15">
      <c r="A4096" t="str">
        <f t="shared" si="66"/>
        <v>202006_40_4562342690081</v>
      </c>
      <c r="B4096" s="15">
        <v>202006</v>
      </c>
      <c r="C4096" s="15">
        <v>40</v>
      </c>
      <c r="D4096" s="15" t="s">
        <v>139</v>
      </c>
      <c r="E4096" s="16">
        <v>4562342690081</v>
      </c>
      <c r="F4096" s="15">
        <v>0</v>
      </c>
      <c r="G4096" s="15">
        <v>0</v>
      </c>
      <c r="H4096" s="15" t="s">
        <v>25</v>
      </c>
      <c r="I4096" s="15" t="s">
        <v>19</v>
      </c>
      <c r="J4096" s="15" t="s">
        <v>329</v>
      </c>
      <c r="K4096" s="15">
        <v>5</v>
      </c>
      <c r="L4096" s="15">
        <v>0</v>
      </c>
      <c r="M4096" s="15">
        <v>0</v>
      </c>
      <c r="N4096" s="15">
        <v>0</v>
      </c>
      <c r="O4096" s="15"/>
      <c r="P4096" s="15"/>
      <c r="Q4096" s="15"/>
    </row>
    <row r="4097" spans="1:17" x14ac:dyDescent="0.15">
      <c r="A4097" t="str">
        <f t="shared" si="66"/>
        <v>202006_68_4562342690029</v>
      </c>
      <c r="B4097" s="15">
        <v>202006</v>
      </c>
      <c r="C4097" s="15">
        <v>68</v>
      </c>
      <c r="D4097" s="15" t="s">
        <v>141</v>
      </c>
      <c r="E4097" s="16">
        <v>4562342690029</v>
      </c>
      <c r="F4097" s="15">
        <v>0</v>
      </c>
      <c r="G4097" s="15">
        <v>0</v>
      </c>
      <c r="H4097" s="15" t="s">
        <v>18</v>
      </c>
      <c r="I4097" s="15" t="s">
        <v>19</v>
      </c>
      <c r="J4097" s="15" t="s">
        <v>329</v>
      </c>
      <c r="K4097" s="15">
        <v>21</v>
      </c>
      <c r="L4097" s="15">
        <v>0</v>
      </c>
      <c r="M4097" s="15">
        <v>0</v>
      </c>
      <c r="N4097" s="15">
        <v>0</v>
      </c>
      <c r="O4097" s="15"/>
      <c r="P4097" s="15"/>
      <c r="Q4097" s="15"/>
    </row>
    <row r="4098" spans="1:17" x14ac:dyDescent="0.15">
      <c r="A4098" t="str">
        <f t="shared" si="66"/>
        <v>202006_68_4562342690036</v>
      </c>
      <c r="B4098" s="15">
        <v>202006</v>
      </c>
      <c r="C4098" s="15">
        <v>68</v>
      </c>
      <c r="D4098" s="15" t="s">
        <v>141</v>
      </c>
      <c r="E4098" s="16">
        <v>4562342690036</v>
      </c>
      <c r="F4098" s="15">
        <v>0</v>
      </c>
      <c r="G4098" s="15">
        <v>0</v>
      </c>
      <c r="H4098" s="15" t="s">
        <v>20</v>
      </c>
      <c r="I4098" s="15" t="s">
        <v>19</v>
      </c>
      <c r="J4098" s="15" t="s">
        <v>329</v>
      </c>
      <c r="K4098" s="15">
        <v>13</v>
      </c>
      <c r="L4098" s="15">
        <v>0</v>
      </c>
      <c r="M4098" s="15">
        <v>0</v>
      </c>
      <c r="N4098" s="15">
        <v>0</v>
      </c>
      <c r="O4098" s="15"/>
      <c r="P4098" s="15"/>
      <c r="Q4098" s="15"/>
    </row>
    <row r="4099" spans="1:17" x14ac:dyDescent="0.15">
      <c r="A4099" t="str">
        <f t="shared" si="66"/>
        <v>202006_68_4562342690050</v>
      </c>
      <c r="B4099" s="15">
        <v>202006</v>
      </c>
      <c r="C4099" s="15">
        <v>68</v>
      </c>
      <c r="D4099" s="15" t="s">
        <v>141</v>
      </c>
      <c r="E4099" s="16">
        <v>4562342690050</v>
      </c>
      <c r="F4099" s="15">
        <v>0</v>
      </c>
      <c r="G4099" s="15">
        <v>0</v>
      </c>
      <c r="H4099" s="15" t="s">
        <v>22</v>
      </c>
      <c r="I4099" s="15" t="s">
        <v>19</v>
      </c>
      <c r="J4099" s="15" t="s">
        <v>329</v>
      </c>
      <c r="K4099" s="15">
        <v>5</v>
      </c>
      <c r="L4099" s="15">
        <v>0</v>
      </c>
      <c r="M4099" s="15">
        <v>0</v>
      </c>
      <c r="N4099" s="15">
        <v>0</v>
      </c>
      <c r="O4099" s="15"/>
      <c r="P4099" s="15"/>
      <c r="Q4099" s="15"/>
    </row>
    <row r="4100" spans="1:17" x14ac:dyDescent="0.15">
      <c r="A4100" t="str">
        <f t="shared" si="66"/>
        <v>202006_68_4562342690043</v>
      </c>
      <c r="B4100" s="15">
        <v>202006</v>
      </c>
      <c r="C4100" s="15">
        <v>68</v>
      </c>
      <c r="D4100" s="15" t="s">
        <v>141</v>
      </c>
      <c r="E4100" s="16">
        <v>4562342690043</v>
      </c>
      <c r="F4100" s="15">
        <v>0</v>
      </c>
      <c r="G4100" s="15">
        <v>0</v>
      </c>
      <c r="H4100" s="15" t="s">
        <v>21</v>
      </c>
      <c r="I4100" s="15" t="s">
        <v>19</v>
      </c>
      <c r="J4100" s="15" t="s">
        <v>329</v>
      </c>
      <c r="K4100" s="15">
        <v>22</v>
      </c>
      <c r="L4100" s="15">
        <v>0</v>
      </c>
      <c r="M4100" s="15">
        <v>0</v>
      </c>
      <c r="N4100" s="15">
        <v>0</v>
      </c>
      <c r="O4100" s="15"/>
      <c r="P4100" s="15"/>
      <c r="Q4100" s="15"/>
    </row>
    <row r="4101" spans="1:17" x14ac:dyDescent="0.15">
      <c r="A4101" t="str">
        <f t="shared" si="66"/>
        <v>202006_68_4562342690067</v>
      </c>
      <c r="B4101" s="15">
        <v>202006</v>
      </c>
      <c r="C4101" s="15">
        <v>68</v>
      </c>
      <c r="D4101" s="15" t="s">
        <v>141</v>
      </c>
      <c r="E4101" s="16">
        <v>4562342690067</v>
      </c>
      <c r="F4101" s="15">
        <v>0</v>
      </c>
      <c r="G4101" s="15">
        <v>0</v>
      </c>
      <c r="H4101" s="15" t="s">
        <v>23</v>
      </c>
      <c r="I4101" s="15" t="s">
        <v>19</v>
      </c>
      <c r="J4101" s="15" t="s">
        <v>329</v>
      </c>
      <c r="K4101" s="15">
        <v>29</v>
      </c>
      <c r="L4101" s="15">
        <v>2</v>
      </c>
      <c r="M4101" s="15">
        <v>0</v>
      </c>
      <c r="N4101" s="15">
        <v>0</v>
      </c>
      <c r="O4101" s="15"/>
      <c r="P4101" s="15"/>
      <c r="Q4101" s="15"/>
    </row>
    <row r="4102" spans="1:17" x14ac:dyDescent="0.15">
      <c r="A4102" t="str">
        <f t="shared" si="66"/>
        <v>202006_68_4562342690074</v>
      </c>
      <c r="B4102" s="15">
        <v>202006</v>
      </c>
      <c r="C4102" s="15">
        <v>68</v>
      </c>
      <c r="D4102" s="15" t="s">
        <v>141</v>
      </c>
      <c r="E4102" s="16">
        <v>4562342690074</v>
      </c>
      <c r="F4102" s="15">
        <v>0</v>
      </c>
      <c r="G4102" s="15">
        <v>0</v>
      </c>
      <c r="H4102" s="15" t="s">
        <v>24</v>
      </c>
      <c r="I4102" s="15" t="s">
        <v>19</v>
      </c>
      <c r="J4102" s="15" t="s">
        <v>329</v>
      </c>
      <c r="K4102" s="15">
        <v>26</v>
      </c>
      <c r="L4102" s="15">
        <v>2</v>
      </c>
      <c r="M4102" s="15">
        <v>0</v>
      </c>
      <c r="N4102" s="15">
        <v>0</v>
      </c>
      <c r="O4102" s="15"/>
      <c r="P4102" s="15"/>
      <c r="Q4102" s="15"/>
    </row>
    <row r="4103" spans="1:17" x14ac:dyDescent="0.15">
      <c r="A4103" t="str">
        <f t="shared" si="66"/>
        <v>202006_68_4562342690081</v>
      </c>
      <c r="B4103" s="15">
        <v>202006</v>
      </c>
      <c r="C4103" s="15">
        <v>68</v>
      </c>
      <c r="D4103" s="15" t="s">
        <v>141</v>
      </c>
      <c r="E4103" s="16">
        <v>4562342690081</v>
      </c>
      <c r="F4103" s="15">
        <v>0</v>
      </c>
      <c r="G4103" s="15">
        <v>0</v>
      </c>
      <c r="H4103" s="15" t="s">
        <v>25</v>
      </c>
      <c r="I4103" s="15" t="s">
        <v>19</v>
      </c>
      <c r="J4103" s="15" t="s">
        <v>329</v>
      </c>
      <c r="K4103" s="15">
        <v>10</v>
      </c>
      <c r="L4103" s="15">
        <v>0</v>
      </c>
      <c r="M4103" s="15">
        <v>0</v>
      </c>
      <c r="N4103" s="15">
        <v>0</v>
      </c>
      <c r="O4103" s="15"/>
      <c r="P4103" s="15"/>
      <c r="Q4103" s="15"/>
    </row>
    <row r="4104" spans="1:17" x14ac:dyDescent="0.15">
      <c r="A4104" t="str">
        <f t="shared" si="66"/>
        <v>202006_72_4562342690029</v>
      </c>
      <c r="B4104" s="15">
        <v>202006</v>
      </c>
      <c r="C4104" s="15">
        <v>72</v>
      </c>
      <c r="D4104" s="15" t="s">
        <v>142</v>
      </c>
      <c r="E4104" s="16">
        <v>4562342690029</v>
      </c>
      <c r="F4104" s="15">
        <v>0</v>
      </c>
      <c r="G4104" s="15">
        <v>0</v>
      </c>
      <c r="H4104" s="15" t="s">
        <v>18</v>
      </c>
      <c r="I4104" s="15" t="s">
        <v>19</v>
      </c>
      <c r="J4104" s="15" t="s">
        <v>329</v>
      </c>
      <c r="K4104" s="15">
        <v>25</v>
      </c>
      <c r="L4104" s="15">
        <v>0</v>
      </c>
      <c r="M4104" s="15">
        <v>0</v>
      </c>
      <c r="N4104" s="15">
        <v>0</v>
      </c>
      <c r="O4104" s="15"/>
      <c r="P4104" s="15"/>
      <c r="Q4104" s="15"/>
    </row>
    <row r="4105" spans="1:17" x14ac:dyDescent="0.15">
      <c r="A4105" t="str">
        <f t="shared" si="66"/>
        <v>202006_72_4562342690036</v>
      </c>
      <c r="B4105" s="15">
        <v>202006</v>
      </c>
      <c r="C4105" s="15">
        <v>72</v>
      </c>
      <c r="D4105" s="15" t="s">
        <v>142</v>
      </c>
      <c r="E4105" s="16">
        <v>4562342690036</v>
      </c>
      <c r="F4105" s="15">
        <v>0</v>
      </c>
      <c r="G4105" s="15">
        <v>0</v>
      </c>
      <c r="H4105" s="15" t="s">
        <v>20</v>
      </c>
      <c r="I4105" s="15" t="s">
        <v>19</v>
      </c>
      <c r="J4105" s="15" t="s">
        <v>329</v>
      </c>
      <c r="K4105" s="15">
        <v>13</v>
      </c>
      <c r="L4105" s="15">
        <v>0</v>
      </c>
      <c r="M4105" s="15">
        <v>0</v>
      </c>
      <c r="N4105" s="15">
        <v>0</v>
      </c>
      <c r="O4105" s="15"/>
      <c r="P4105" s="15"/>
      <c r="Q4105" s="15"/>
    </row>
    <row r="4106" spans="1:17" x14ac:dyDescent="0.15">
      <c r="A4106" t="str">
        <f t="shared" si="66"/>
        <v>202006_72_4562342690050</v>
      </c>
      <c r="B4106" s="15">
        <v>202006</v>
      </c>
      <c r="C4106" s="15">
        <v>72</v>
      </c>
      <c r="D4106" s="15" t="s">
        <v>142</v>
      </c>
      <c r="E4106" s="16">
        <v>4562342690050</v>
      </c>
      <c r="F4106" s="15">
        <v>0</v>
      </c>
      <c r="G4106" s="15">
        <v>0</v>
      </c>
      <c r="H4106" s="15" t="s">
        <v>22</v>
      </c>
      <c r="I4106" s="15" t="s">
        <v>19</v>
      </c>
      <c r="J4106" s="15" t="s">
        <v>329</v>
      </c>
      <c r="K4106" s="15">
        <v>18</v>
      </c>
      <c r="L4106" s="15">
        <v>0</v>
      </c>
      <c r="M4106" s="15">
        <v>0</v>
      </c>
      <c r="N4106" s="15">
        <v>0</v>
      </c>
      <c r="O4106" s="15"/>
      <c r="P4106" s="15"/>
      <c r="Q4106" s="15"/>
    </row>
    <row r="4107" spans="1:17" x14ac:dyDescent="0.15">
      <c r="A4107" t="str">
        <f t="shared" si="66"/>
        <v>202006_72_4562342690043</v>
      </c>
      <c r="B4107" s="15">
        <v>202006</v>
      </c>
      <c r="C4107" s="15">
        <v>72</v>
      </c>
      <c r="D4107" s="15" t="s">
        <v>142</v>
      </c>
      <c r="E4107" s="16">
        <v>4562342690043</v>
      </c>
      <c r="F4107" s="15">
        <v>0</v>
      </c>
      <c r="G4107" s="15">
        <v>0</v>
      </c>
      <c r="H4107" s="15" t="s">
        <v>21</v>
      </c>
      <c r="I4107" s="15" t="s">
        <v>19</v>
      </c>
      <c r="J4107" s="15" t="s">
        <v>329</v>
      </c>
      <c r="K4107" s="15">
        <v>30</v>
      </c>
      <c r="L4107" s="15">
        <v>0</v>
      </c>
      <c r="M4107" s="15">
        <v>0</v>
      </c>
      <c r="N4107" s="15">
        <v>0</v>
      </c>
      <c r="O4107" s="15"/>
      <c r="P4107" s="15"/>
      <c r="Q4107" s="15"/>
    </row>
    <row r="4108" spans="1:17" x14ac:dyDescent="0.15">
      <c r="A4108" t="str">
        <f t="shared" ref="A4108:A4171" si="67">B4108&amp;"_"&amp;C4108&amp;"_"&amp;E4108</f>
        <v>202006_72_4562342690067</v>
      </c>
      <c r="B4108" s="15">
        <v>202006</v>
      </c>
      <c r="C4108" s="15">
        <v>72</v>
      </c>
      <c r="D4108" s="15" t="s">
        <v>142</v>
      </c>
      <c r="E4108" s="16">
        <v>4562342690067</v>
      </c>
      <c r="F4108" s="15">
        <v>0</v>
      </c>
      <c r="G4108" s="15">
        <v>0</v>
      </c>
      <c r="H4108" s="15" t="s">
        <v>23</v>
      </c>
      <c r="I4108" s="15" t="s">
        <v>19</v>
      </c>
      <c r="J4108" s="15" t="s">
        <v>329</v>
      </c>
      <c r="K4108" s="15">
        <v>40</v>
      </c>
      <c r="L4108" s="15">
        <v>0</v>
      </c>
      <c r="M4108" s="15">
        <v>0</v>
      </c>
      <c r="N4108" s="15">
        <v>0</v>
      </c>
      <c r="O4108" s="15"/>
      <c r="P4108" s="15"/>
      <c r="Q4108" s="15"/>
    </row>
    <row r="4109" spans="1:17" x14ac:dyDescent="0.15">
      <c r="A4109" t="str">
        <f t="shared" si="67"/>
        <v>202006_72_4562342690074</v>
      </c>
      <c r="B4109" s="15">
        <v>202006</v>
      </c>
      <c r="C4109" s="15">
        <v>72</v>
      </c>
      <c r="D4109" s="15" t="s">
        <v>142</v>
      </c>
      <c r="E4109" s="16">
        <v>4562342690074</v>
      </c>
      <c r="F4109" s="15">
        <v>0</v>
      </c>
      <c r="G4109" s="15">
        <v>0</v>
      </c>
      <c r="H4109" s="15" t="s">
        <v>24</v>
      </c>
      <c r="I4109" s="15" t="s">
        <v>19</v>
      </c>
      <c r="J4109" s="15" t="s">
        <v>329</v>
      </c>
      <c r="K4109" s="15">
        <v>32</v>
      </c>
      <c r="L4109" s="15">
        <v>1</v>
      </c>
      <c r="M4109" s="15">
        <v>0</v>
      </c>
      <c r="N4109" s="15">
        <v>0</v>
      </c>
      <c r="O4109" s="15"/>
      <c r="P4109" s="15"/>
      <c r="Q4109" s="15"/>
    </row>
    <row r="4110" spans="1:17" x14ac:dyDescent="0.15">
      <c r="A4110" t="str">
        <f t="shared" si="67"/>
        <v>202006_72_4562342690081</v>
      </c>
      <c r="B4110" s="15">
        <v>202006</v>
      </c>
      <c r="C4110" s="15">
        <v>72</v>
      </c>
      <c r="D4110" s="15" t="s">
        <v>142</v>
      </c>
      <c r="E4110" s="16">
        <v>4562342690081</v>
      </c>
      <c r="F4110" s="15">
        <v>0</v>
      </c>
      <c r="G4110" s="15">
        <v>0</v>
      </c>
      <c r="H4110" s="15" t="s">
        <v>25</v>
      </c>
      <c r="I4110" s="15" t="s">
        <v>19</v>
      </c>
      <c r="J4110" s="15" t="s">
        <v>329</v>
      </c>
      <c r="K4110" s="15">
        <v>12</v>
      </c>
      <c r="L4110" s="15">
        <v>0</v>
      </c>
      <c r="M4110" s="15">
        <v>0</v>
      </c>
      <c r="N4110" s="15">
        <v>0</v>
      </c>
      <c r="O4110" s="15"/>
      <c r="P4110" s="15"/>
      <c r="Q4110" s="15"/>
    </row>
    <row r="4111" spans="1:17" x14ac:dyDescent="0.15">
      <c r="A4111" t="str">
        <f t="shared" si="67"/>
        <v>202006_456_4562342690029</v>
      </c>
      <c r="B4111" s="15">
        <v>202006</v>
      </c>
      <c r="C4111" s="15">
        <v>456</v>
      </c>
      <c r="D4111" s="15" t="s">
        <v>177</v>
      </c>
      <c r="E4111" s="16">
        <v>4562342690029</v>
      </c>
      <c r="F4111" s="15">
        <v>0</v>
      </c>
      <c r="G4111" s="15">
        <v>0</v>
      </c>
      <c r="H4111" s="15" t="s">
        <v>18</v>
      </c>
      <c r="I4111" s="15" t="s">
        <v>19</v>
      </c>
      <c r="J4111" s="15" t="s">
        <v>329</v>
      </c>
      <c r="K4111" s="15">
        <v>17</v>
      </c>
      <c r="L4111" s="15">
        <v>0</v>
      </c>
      <c r="M4111" s="15">
        <v>0</v>
      </c>
      <c r="N4111" s="15">
        <v>0</v>
      </c>
      <c r="O4111" s="15"/>
      <c r="P4111" s="15"/>
      <c r="Q4111" s="15"/>
    </row>
    <row r="4112" spans="1:17" x14ac:dyDescent="0.15">
      <c r="A4112" t="str">
        <f t="shared" si="67"/>
        <v>202006_456_4562342690036</v>
      </c>
      <c r="B4112" s="15">
        <v>202006</v>
      </c>
      <c r="C4112" s="15">
        <v>456</v>
      </c>
      <c r="D4112" s="15" t="s">
        <v>177</v>
      </c>
      <c r="E4112" s="16">
        <v>4562342690036</v>
      </c>
      <c r="F4112" s="15">
        <v>0</v>
      </c>
      <c r="G4112" s="15">
        <v>0</v>
      </c>
      <c r="H4112" s="15" t="s">
        <v>20</v>
      </c>
      <c r="I4112" s="15" t="s">
        <v>19</v>
      </c>
      <c r="J4112" s="15" t="s">
        <v>329</v>
      </c>
      <c r="K4112" s="15">
        <v>7</v>
      </c>
      <c r="L4112" s="15">
        <v>0</v>
      </c>
      <c r="M4112" s="15">
        <v>0</v>
      </c>
      <c r="N4112" s="15">
        <v>0</v>
      </c>
      <c r="O4112" s="15"/>
      <c r="P4112" s="15"/>
      <c r="Q4112" s="15"/>
    </row>
    <row r="4113" spans="1:17" x14ac:dyDescent="0.15">
      <c r="A4113" t="str">
        <f t="shared" si="67"/>
        <v>202006_456_4562342690050</v>
      </c>
      <c r="B4113" s="15">
        <v>202006</v>
      </c>
      <c r="C4113" s="15">
        <v>456</v>
      </c>
      <c r="D4113" s="15" t="s">
        <v>177</v>
      </c>
      <c r="E4113" s="16">
        <v>4562342690050</v>
      </c>
      <c r="F4113" s="15">
        <v>0</v>
      </c>
      <c r="G4113" s="15">
        <v>0</v>
      </c>
      <c r="H4113" s="15" t="s">
        <v>22</v>
      </c>
      <c r="I4113" s="15" t="s">
        <v>19</v>
      </c>
      <c r="J4113" s="15" t="s">
        <v>329</v>
      </c>
      <c r="K4113" s="15">
        <v>0</v>
      </c>
      <c r="L4113" s="15">
        <v>0</v>
      </c>
      <c r="M4113" s="15">
        <v>0</v>
      </c>
      <c r="N4113" s="15">
        <v>0</v>
      </c>
      <c r="O4113" s="15"/>
      <c r="P4113" s="15"/>
      <c r="Q4113" s="15"/>
    </row>
    <row r="4114" spans="1:17" x14ac:dyDescent="0.15">
      <c r="A4114" t="str">
        <f t="shared" si="67"/>
        <v>202006_456_4562342690043</v>
      </c>
      <c r="B4114" s="15">
        <v>202006</v>
      </c>
      <c r="C4114" s="15">
        <v>456</v>
      </c>
      <c r="D4114" s="15" t="s">
        <v>177</v>
      </c>
      <c r="E4114" s="16">
        <v>4562342690043</v>
      </c>
      <c r="F4114" s="15">
        <v>0</v>
      </c>
      <c r="G4114" s="15">
        <v>0</v>
      </c>
      <c r="H4114" s="15" t="s">
        <v>21</v>
      </c>
      <c r="I4114" s="15" t="s">
        <v>19</v>
      </c>
      <c r="J4114" s="15" t="s">
        <v>329</v>
      </c>
      <c r="K4114" s="15">
        <v>22</v>
      </c>
      <c r="L4114" s="15">
        <v>0</v>
      </c>
      <c r="M4114" s="15">
        <v>0</v>
      </c>
      <c r="N4114" s="15">
        <v>0</v>
      </c>
      <c r="O4114" s="15"/>
      <c r="P4114" s="15"/>
      <c r="Q4114" s="15"/>
    </row>
    <row r="4115" spans="1:17" x14ac:dyDescent="0.15">
      <c r="A4115" t="str">
        <f t="shared" si="67"/>
        <v>202006_456_4562342690067</v>
      </c>
      <c r="B4115" s="15">
        <v>202006</v>
      </c>
      <c r="C4115" s="15">
        <v>456</v>
      </c>
      <c r="D4115" s="15" t="s">
        <v>177</v>
      </c>
      <c r="E4115" s="16">
        <v>4562342690067</v>
      </c>
      <c r="F4115" s="15">
        <v>0</v>
      </c>
      <c r="G4115" s="15">
        <v>0</v>
      </c>
      <c r="H4115" s="15" t="s">
        <v>23</v>
      </c>
      <c r="I4115" s="15" t="s">
        <v>19</v>
      </c>
      <c r="J4115" s="15" t="s">
        <v>329</v>
      </c>
      <c r="K4115" s="15">
        <v>28</v>
      </c>
      <c r="L4115" s="15">
        <v>0</v>
      </c>
      <c r="M4115" s="15">
        <v>0</v>
      </c>
      <c r="N4115" s="15">
        <v>0</v>
      </c>
      <c r="O4115" s="15"/>
      <c r="P4115" s="15"/>
      <c r="Q4115" s="15"/>
    </row>
    <row r="4116" spans="1:17" x14ac:dyDescent="0.15">
      <c r="A4116" t="str">
        <f t="shared" si="67"/>
        <v>202006_456_4562342690074</v>
      </c>
      <c r="B4116" s="15">
        <v>202006</v>
      </c>
      <c r="C4116" s="15">
        <v>456</v>
      </c>
      <c r="D4116" s="15" t="s">
        <v>177</v>
      </c>
      <c r="E4116" s="16">
        <v>4562342690074</v>
      </c>
      <c r="F4116" s="15">
        <v>0</v>
      </c>
      <c r="G4116" s="15">
        <v>0</v>
      </c>
      <c r="H4116" s="15" t="s">
        <v>24</v>
      </c>
      <c r="I4116" s="15" t="s">
        <v>19</v>
      </c>
      <c r="J4116" s="15" t="s">
        <v>329</v>
      </c>
      <c r="K4116" s="15">
        <v>22</v>
      </c>
      <c r="L4116" s="15">
        <v>0</v>
      </c>
      <c r="M4116" s="15">
        <v>0</v>
      </c>
      <c r="N4116" s="15">
        <v>0</v>
      </c>
      <c r="O4116" s="15"/>
      <c r="P4116" s="15"/>
      <c r="Q4116" s="15"/>
    </row>
    <row r="4117" spans="1:17" x14ac:dyDescent="0.15">
      <c r="A4117" t="str">
        <f t="shared" si="67"/>
        <v>202006_456_4562342690081</v>
      </c>
      <c r="B4117" s="15">
        <v>202006</v>
      </c>
      <c r="C4117" s="15">
        <v>456</v>
      </c>
      <c r="D4117" s="15" t="s">
        <v>177</v>
      </c>
      <c r="E4117" s="16">
        <v>4562342690081</v>
      </c>
      <c r="F4117" s="15">
        <v>0</v>
      </c>
      <c r="G4117" s="15">
        <v>0</v>
      </c>
      <c r="H4117" s="15" t="s">
        <v>25</v>
      </c>
      <c r="I4117" s="15" t="s">
        <v>19</v>
      </c>
      <c r="J4117" s="15" t="s">
        <v>329</v>
      </c>
      <c r="K4117" s="15">
        <v>7</v>
      </c>
      <c r="L4117" s="15">
        <v>0</v>
      </c>
      <c r="M4117" s="15">
        <v>0</v>
      </c>
      <c r="N4117" s="15">
        <v>0</v>
      </c>
      <c r="O4117" s="15"/>
      <c r="P4117" s="15"/>
      <c r="Q4117" s="15"/>
    </row>
    <row r="4118" spans="1:17" x14ac:dyDescent="0.15">
      <c r="A4118" t="str">
        <f t="shared" si="67"/>
        <v>202006_319_4562342690029</v>
      </c>
      <c r="B4118" s="15">
        <v>202006</v>
      </c>
      <c r="C4118" s="15">
        <v>319</v>
      </c>
      <c r="D4118" s="15" t="s">
        <v>161</v>
      </c>
      <c r="E4118" s="16">
        <v>4562342690029</v>
      </c>
      <c r="F4118" s="15">
        <v>0</v>
      </c>
      <c r="G4118" s="15">
        <v>0</v>
      </c>
      <c r="H4118" s="15" t="s">
        <v>18</v>
      </c>
      <c r="I4118" s="15" t="s">
        <v>19</v>
      </c>
      <c r="J4118" s="15" t="s">
        <v>329</v>
      </c>
      <c r="K4118" s="15">
        <v>25</v>
      </c>
      <c r="L4118" s="15">
        <v>2</v>
      </c>
      <c r="M4118" s="15">
        <v>0</v>
      </c>
      <c r="N4118" s="15">
        <v>0</v>
      </c>
      <c r="O4118" s="15"/>
      <c r="P4118" s="15"/>
      <c r="Q4118" s="15"/>
    </row>
    <row r="4119" spans="1:17" x14ac:dyDescent="0.15">
      <c r="A4119" t="str">
        <f t="shared" si="67"/>
        <v>202006_319_4562342690036</v>
      </c>
      <c r="B4119" s="15">
        <v>202006</v>
      </c>
      <c r="C4119" s="15">
        <v>319</v>
      </c>
      <c r="D4119" s="15" t="s">
        <v>161</v>
      </c>
      <c r="E4119" s="16">
        <v>4562342690036</v>
      </c>
      <c r="F4119" s="15">
        <v>0</v>
      </c>
      <c r="G4119" s="15">
        <v>0</v>
      </c>
      <c r="H4119" s="15" t="s">
        <v>20</v>
      </c>
      <c r="I4119" s="15" t="s">
        <v>19</v>
      </c>
      <c r="J4119" s="15" t="s">
        <v>329</v>
      </c>
      <c r="K4119" s="15">
        <v>14</v>
      </c>
      <c r="L4119" s="15">
        <v>1</v>
      </c>
      <c r="M4119" s="15">
        <v>0</v>
      </c>
      <c r="N4119" s="15">
        <v>0</v>
      </c>
      <c r="O4119" s="15"/>
      <c r="P4119" s="15"/>
      <c r="Q4119" s="15"/>
    </row>
    <row r="4120" spans="1:17" x14ac:dyDescent="0.15">
      <c r="A4120" t="str">
        <f t="shared" si="67"/>
        <v>202006_319_4562342690050</v>
      </c>
      <c r="B4120" s="15">
        <v>202006</v>
      </c>
      <c r="C4120" s="15">
        <v>319</v>
      </c>
      <c r="D4120" s="15" t="s">
        <v>161</v>
      </c>
      <c r="E4120" s="16">
        <v>4562342690050</v>
      </c>
      <c r="F4120" s="15">
        <v>0</v>
      </c>
      <c r="G4120" s="15">
        <v>0</v>
      </c>
      <c r="H4120" s="15" t="s">
        <v>22</v>
      </c>
      <c r="I4120" s="15" t="s">
        <v>19</v>
      </c>
      <c r="J4120" s="15" t="s">
        <v>329</v>
      </c>
      <c r="K4120" s="15">
        <v>3</v>
      </c>
      <c r="L4120" s="15">
        <v>1</v>
      </c>
      <c r="M4120" s="15">
        <v>0</v>
      </c>
      <c r="N4120" s="15">
        <v>0</v>
      </c>
      <c r="O4120" s="15"/>
      <c r="P4120" s="15"/>
      <c r="Q4120" s="15"/>
    </row>
    <row r="4121" spans="1:17" x14ac:dyDescent="0.15">
      <c r="A4121" t="str">
        <f t="shared" si="67"/>
        <v>202006_319_4562342690043</v>
      </c>
      <c r="B4121" s="15">
        <v>202006</v>
      </c>
      <c r="C4121" s="15">
        <v>319</v>
      </c>
      <c r="D4121" s="15" t="s">
        <v>161</v>
      </c>
      <c r="E4121" s="16">
        <v>4562342690043</v>
      </c>
      <c r="F4121" s="15">
        <v>0</v>
      </c>
      <c r="G4121" s="15">
        <v>0</v>
      </c>
      <c r="H4121" s="15" t="s">
        <v>21</v>
      </c>
      <c r="I4121" s="15" t="s">
        <v>19</v>
      </c>
      <c r="J4121" s="15" t="s">
        <v>329</v>
      </c>
      <c r="K4121" s="15">
        <v>19</v>
      </c>
      <c r="L4121" s="15">
        <v>2</v>
      </c>
      <c r="M4121" s="15">
        <v>0</v>
      </c>
      <c r="N4121" s="15">
        <v>0</v>
      </c>
      <c r="O4121" s="15"/>
      <c r="P4121" s="15"/>
      <c r="Q4121" s="15"/>
    </row>
    <row r="4122" spans="1:17" x14ac:dyDescent="0.15">
      <c r="A4122" t="str">
        <f t="shared" si="67"/>
        <v>202006_319_4562342690067</v>
      </c>
      <c r="B4122" s="15">
        <v>202006</v>
      </c>
      <c r="C4122" s="15">
        <v>319</v>
      </c>
      <c r="D4122" s="15" t="s">
        <v>161</v>
      </c>
      <c r="E4122" s="16">
        <v>4562342690067</v>
      </c>
      <c r="F4122" s="15">
        <v>0</v>
      </c>
      <c r="G4122" s="15">
        <v>0</v>
      </c>
      <c r="H4122" s="15" t="s">
        <v>23</v>
      </c>
      <c r="I4122" s="15" t="s">
        <v>19</v>
      </c>
      <c r="J4122" s="15" t="s">
        <v>329</v>
      </c>
      <c r="K4122" s="15">
        <v>37</v>
      </c>
      <c r="L4122" s="15">
        <v>1</v>
      </c>
      <c r="M4122" s="15">
        <v>0</v>
      </c>
      <c r="N4122" s="15">
        <v>0</v>
      </c>
      <c r="O4122" s="15"/>
      <c r="P4122" s="15"/>
      <c r="Q4122" s="15"/>
    </row>
    <row r="4123" spans="1:17" x14ac:dyDescent="0.15">
      <c r="A4123" t="str">
        <f t="shared" si="67"/>
        <v>202006_319_4562342690074</v>
      </c>
      <c r="B4123" s="15">
        <v>202006</v>
      </c>
      <c r="C4123" s="15">
        <v>319</v>
      </c>
      <c r="D4123" s="15" t="s">
        <v>161</v>
      </c>
      <c r="E4123" s="16">
        <v>4562342690074</v>
      </c>
      <c r="F4123" s="15">
        <v>0</v>
      </c>
      <c r="G4123" s="15">
        <v>0</v>
      </c>
      <c r="H4123" s="15" t="s">
        <v>24</v>
      </c>
      <c r="I4123" s="15" t="s">
        <v>19</v>
      </c>
      <c r="J4123" s="15" t="s">
        <v>329</v>
      </c>
      <c r="K4123" s="15">
        <v>15</v>
      </c>
      <c r="L4123" s="15">
        <v>0</v>
      </c>
      <c r="M4123" s="15">
        <v>0</v>
      </c>
      <c r="N4123" s="15">
        <v>0</v>
      </c>
      <c r="O4123" s="15"/>
      <c r="P4123" s="15"/>
      <c r="Q4123" s="15"/>
    </row>
    <row r="4124" spans="1:17" x14ac:dyDescent="0.15">
      <c r="A4124" t="str">
        <f t="shared" si="67"/>
        <v>202006_319_4562342690081</v>
      </c>
      <c r="B4124" s="15">
        <v>202006</v>
      </c>
      <c r="C4124" s="15">
        <v>319</v>
      </c>
      <c r="D4124" s="15" t="s">
        <v>161</v>
      </c>
      <c r="E4124" s="16">
        <v>4562342690081</v>
      </c>
      <c r="F4124" s="15">
        <v>0</v>
      </c>
      <c r="G4124" s="15">
        <v>0</v>
      </c>
      <c r="H4124" s="15" t="s">
        <v>25</v>
      </c>
      <c r="I4124" s="15" t="s">
        <v>19</v>
      </c>
      <c r="J4124" s="15" t="s">
        <v>329</v>
      </c>
      <c r="K4124" s="15">
        <v>7</v>
      </c>
      <c r="L4124" s="15">
        <v>0</v>
      </c>
      <c r="M4124" s="15">
        <v>0</v>
      </c>
      <c r="N4124" s="15">
        <v>0</v>
      </c>
      <c r="O4124" s="15"/>
      <c r="P4124" s="15"/>
      <c r="Q4124" s="15"/>
    </row>
    <row r="4125" spans="1:17" x14ac:dyDescent="0.15">
      <c r="A4125" t="str">
        <f t="shared" si="67"/>
        <v>202006_94_4562342690029</v>
      </c>
      <c r="B4125" s="15">
        <v>202006</v>
      </c>
      <c r="C4125" s="15">
        <v>94</v>
      </c>
      <c r="D4125" s="15" t="s">
        <v>145</v>
      </c>
      <c r="E4125" s="16">
        <v>4562342690029</v>
      </c>
      <c r="F4125" s="15">
        <v>0</v>
      </c>
      <c r="G4125" s="15">
        <v>0</v>
      </c>
      <c r="H4125" s="15" t="s">
        <v>18</v>
      </c>
      <c r="I4125" s="15" t="s">
        <v>19</v>
      </c>
      <c r="J4125" s="15" t="s">
        <v>329</v>
      </c>
      <c r="K4125" s="15">
        <v>20</v>
      </c>
      <c r="L4125" s="15">
        <v>0</v>
      </c>
      <c r="M4125" s="15">
        <v>0</v>
      </c>
      <c r="N4125" s="15">
        <v>0</v>
      </c>
      <c r="O4125" s="15"/>
      <c r="P4125" s="15"/>
      <c r="Q4125" s="15"/>
    </row>
    <row r="4126" spans="1:17" x14ac:dyDescent="0.15">
      <c r="A4126" t="str">
        <f t="shared" si="67"/>
        <v>202006_94_4562342690036</v>
      </c>
      <c r="B4126" s="15">
        <v>202006</v>
      </c>
      <c r="C4126" s="15">
        <v>94</v>
      </c>
      <c r="D4126" s="15" t="s">
        <v>145</v>
      </c>
      <c r="E4126" s="16">
        <v>4562342690036</v>
      </c>
      <c r="F4126" s="15">
        <v>0</v>
      </c>
      <c r="G4126" s="15">
        <v>0</v>
      </c>
      <c r="H4126" s="15" t="s">
        <v>20</v>
      </c>
      <c r="I4126" s="15" t="s">
        <v>19</v>
      </c>
      <c r="J4126" s="15" t="s">
        <v>329</v>
      </c>
      <c r="K4126" s="15">
        <v>5</v>
      </c>
      <c r="L4126" s="15">
        <v>0</v>
      </c>
      <c r="M4126" s="15">
        <v>0</v>
      </c>
      <c r="N4126" s="15">
        <v>0</v>
      </c>
      <c r="O4126" s="15"/>
      <c r="P4126" s="15"/>
      <c r="Q4126" s="15"/>
    </row>
    <row r="4127" spans="1:17" x14ac:dyDescent="0.15">
      <c r="A4127" t="str">
        <f t="shared" si="67"/>
        <v>202006_94_4562342690050</v>
      </c>
      <c r="B4127" s="15">
        <v>202006</v>
      </c>
      <c r="C4127" s="15">
        <v>94</v>
      </c>
      <c r="D4127" s="15" t="s">
        <v>145</v>
      </c>
      <c r="E4127" s="16">
        <v>4562342690050</v>
      </c>
      <c r="F4127" s="15">
        <v>0</v>
      </c>
      <c r="G4127" s="15">
        <v>0</v>
      </c>
      <c r="H4127" s="15" t="s">
        <v>22</v>
      </c>
      <c r="I4127" s="15" t="s">
        <v>19</v>
      </c>
      <c r="J4127" s="15" t="s">
        <v>329</v>
      </c>
      <c r="K4127" s="15">
        <v>6</v>
      </c>
      <c r="L4127" s="15">
        <v>0</v>
      </c>
      <c r="M4127" s="15">
        <v>0</v>
      </c>
      <c r="N4127" s="15">
        <v>0</v>
      </c>
      <c r="O4127" s="15"/>
      <c r="P4127" s="15"/>
      <c r="Q4127" s="15"/>
    </row>
    <row r="4128" spans="1:17" x14ac:dyDescent="0.15">
      <c r="A4128" t="str">
        <f t="shared" si="67"/>
        <v>202006_94_4562342690043</v>
      </c>
      <c r="B4128" s="15">
        <v>202006</v>
      </c>
      <c r="C4128" s="15">
        <v>94</v>
      </c>
      <c r="D4128" s="15" t="s">
        <v>145</v>
      </c>
      <c r="E4128" s="16">
        <v>4562342690043</v>
      </c>
      <c r="F4128" s="15">
        <v>0</v>
      </c>
      <c r="G4128" s="15">
        <v>0</v>
      </c>
      <c r="H4128" s="15" t="s">
        <v>21</v>
      </c>
      <c r="I4128" s="15" t="s">
        <v>19</v>
      </c>
      <c r="J4128" s="15" t="s">
        <v>329</v>
      </c>
      <c r="K4128" s="15">
        <v>14</v>
      </c>
      <c r="L4128" s="15">
        <v>0</v>
      </c>
      <c r="M4128" s="15">
        <v>0</v>
      </c>
      <c r="N4128" s="15">
        <v>0</v>
      </c>
      <c r="O4128" s="15"/>
      <c r="P4128" s="15"/>
      <c r="Q4128" s="15"/>
    </row>
    <row r="4129" spans="1:17" x14ac:dyDescent="0.15">
      <c r="A4129" t="str">
        <f t="shared" si="67"/>
        <v>202006_94_4562342690067</v>
      </c>
      <c r="B4129" s="15">
        <v>202006</v>
      </c>
      <c r="C4129" s="15">
        <v>94</v>
      </c>
      <c r="D4129" s="15" t="s">
        <v>145</v>
      </c>
      <c r="E4129" s="16">
        <v>4562342690067</v>
      </c>
      <c r="F4129" s="15">
        <v>0</v>
      </c>
      <c r="G4129" s="15">
        <v>0</v>
      </c>
      <c r="H4129" s="15" t="s">
        <v>23</v>
      </c>
      <c r="I4129" s="15" t="s">
        <v>19</v>
      </c>
      <c r="J4129" s="15" t="s">
        <v>329</v>
      </c>
      <c r="K4129" s="15">
        <v>27</v>
      </c>
      <c r="L4129" s="15">
        <v>1</v>
      </c>
      <c r="M4129" s="15">
        <v>0</v>
      </c>
      <c r="N4129" s="15">
        <v>0</v>
      </c>
      <c r="O4129" s="15"/>
      <c r="P4129" s="15"/>
      <c r="Q4129" s="15"/>
    </row>
    <row r="4130" spans="1:17" x14ac:dyDescent="0.15">
      <c r="A4130" t="str">
        <f t="shared" si="67"/>
        <v>202006_94_4562342690074</v>
      </c>
      <c r="B4130" s="15">
        <v>202006</v>
      </c>
      <c r="C4130" s="15">
        <v>94</v>
      </c>
      <c r="D4130" s="15" t="s">
        <v>145</v>
      </c>
      <c r="E4130" s="16">
        <v>4562342690074</v>
      </c>
      <c r="F4130" s="15">
        <v>0</v>
      </c>
      <c r="G4130" s="15">
        <v>0</v>
      </c>
      <c r="H4130" s="15" t="s">
        <v>24</v>
      </c>
      <c r="I4130" s="15" t="s">
        <v>19</v>
      </c>
      <c r="J4130" s="15" t="s">
        <v>329</v>
      </c>
      <c r="K4130" s="15">
        <v>10</v>
      </c>
      <c r="L4130" s="15">
        <v>0</v>
      </c>
      <c r="M4130" s="15">
        <v>0</v>
      </c>
      <c r="N4130" s="15">
        <v>0</v>
      </c>
      <c r="O4130" s="15"/>
      <c r="P4130" s="15"/>
      <c r="Q4130" s="15"/>
    </row>
    <row r="4131" spans="1:17" x14ac:dyDescent="0.15">
      <c r="A4131" t="str">
        <f t="shared" si="67"/>
        <v>202006_94_4562342690081</v>
      </c>
      <c r="B4131" s="15">
        <v>202006</v>
      </c>
      <c r="C4131" s="15">
        <v>94</v>
      </c>
      <c r="D4131" s="15" t="s">
        <v>145</v>
      </c>
      <c r="E4131" s="16">
        <v>4562342690081</v>
      </c>
      <c r="F4131" s="15">
        <v>0</v>
      </c>
      <c r="G4131" s="15">
        <v>0</v>
      </c>
      <c r="H4131" s="15" t="s">
        <v>25</v>
      </c>
      <c r="I4131" s="15" t="s">
        <v>19</v>
      </c>
      <c r="J4131" s="15" t="s">
        <v>329</v>
      </c>
      <c r="K4131" s="15">
        <v>7</v>
      </c>
      <c r="L4131" s="15">
        <v>1</v>
      </c>
      <c r="M4131" s="15">
        <v>0</v>
      </c>
      <c r="N4131" s="15">
        <v>0</v>
      </c>
      <c r="O4131" s="15"/>
      <c r="P4131" s="15"/>
      <c r="Q4131" s="15"/>
    </row>
    <row r="4132" spans="1:17" x14ac:dyDescent="0.15">
      <c r="A4132" t="str">
        <f t="shared" si="67"/>
        <v>202006_250_4562342690029</v>
      </c>
      <c r="B4132" s="15">
        <v>202006</v>
      </c>
      <c r="C4132" s="15">
        <v>250</v>
      </c>
      <c r="D4132" s="15" t="s">
        <v>157</v>
      </c>
      <c r="E4132" s="16">
        <v>4562342690029</v>
      </c>
      <c r="F4132" s="15">
        <v>0</v>
      </c>
      <c r="G4132" s="15">
        <v>0</v>
      </c>
      <c r="H4132" s="15" t="s">
        <v>18</v>
      </c>
      <c r="I4132" s="15" t="s">
        <v>19</v>
      </c>
      <c r="J4132" s="15" t="s">
        <v>329</v>
      </c>
      <c r="K4132" s="15">
        <v>17</v>
      </c>
      <c r="L4132" s="15">
        <v>0</v>
      </c>
      <c r="M4132" s="15">
        <v>0</v>
      </c>
      <c r="N4132" s="15">
        <v>0</v>
      </c>
      <c r="O4132" s="15"/>
      <c r="P4132" s="15"/>
      <c r="Q4132" s="15"/>
    </row>
    <row r="4133" spans="1:17" x14ac:dyDescent="0.15">
      <c r="A4133" t="str">
        <f t="shared" si="67"/>
        <v>202006_250_4562342690036</v>
      </c>
      <c r="B4133" s="15">
        <v>202006</v>
      </c>
      <c r="C4133" s="15">
        <v>250</v>
      </c>
      <c r="D4133" s="15" t="s">
        <v>157</v>
      </c>
      <c r="E4133" s="16">
        <v>4562342690036</v>
      </c>
      <c r="F4133" s="15">
        <v>0</v>
      </c>
      <c r="G4133" s="15">
        <v>0</v>
      </c>
      <c r="H4133" s="15" t="s">
        <v>20</v>
      </c>
      <c r="I4133" s="15" t="s">
        <v>19</v>
      </c>
      <c r="J4133" s="15" t="s">
        <v>329</v>
      </c>
      <c r="K4133" s="15">
        <v>6</v>
      </c>
      <c r="L4133" s="15">
        <v>1</v>
      </c>
      <c r="M4133" s="15">
        <v>0</v>
      </c>
      <c r="N4133" s="15">
        <v>0</v>
      </c>
      <c r="O4133" s="15"/>
      <c r="P4133" s="15"/>
      <c r="Q4133" s="15"/>
    </row>
    <row r="4134" spans="1:17" x14ac:dyDescent="0.15">
      <c r="A4134" t="str">
        <f t="shared" si="67"/>
        <v>202006_250_4562342690050</v>
      </c>
      <c r="B4134" s="15">
        <v>202006</v>
      </c>
      <c r="C4134" s="15">
        <v>250</v>
      </c>
      <c r="D4134" s="15" t="s">
        <v>157</v>
      </c>
      <c r="E4134" s="16">
        <v>4562342690050</v>
      </c>
      <c r="F4134" s="15">
        <v>0</v>
      </c>
      <c r="G4134" s="15">
        <v>0</v>
      </c>
      <c r="H4134" s="15" t="s">
        <v>22</v>
      </c>
      <c r="I4134" s="15" t="s">
        <v>19</v>
      </c>
      <c r="J4134" s="15" t="s">
        <v>329</v>
      </c>
      <c r="K4134" s="15">
        <v>5</v>
      </c>
      <c r="L4134" s="15">
        <v>0</v>
      </c>
      <c r="M4134" s="15">
        <v>0</v>
      </c>
      <c r="N4134" s="15">
        <v>0</v>
      </c>
      <c r="O4134" s="15"/>
      <c r="P4134" s="15"/>
      <c r="Q4134" s="15"/>
    </row>
    <row r="4135" spans="1:17" x14ac:dyDescent="0.15">
      <c r="A4135" t="str">
        <f t="shared" si="67"/>
        <v>202006_250_4562342690043</v>
      </c>
      <c r="B4135" s="15">
        <v>202006</v>
      </c>
      <c r="C4135" s="15">
        <v>250</v>
      </c>
      <c r="D4135" s="15" t="s">
        <v>157</v>
      </c>
      <c r="E4135" s="16">
        <v>4562342690043</v>
      </c>
      <c r="F4135" s="15">
        <v>0</v>
      </c>
      <c r="G4135" s="15">
        <v>0</v>
      </c>
      <c r="H4135" s="15" t="s">
        <v>21</v>
      </c>
      <c r="I4135" s="15" t="s">
        <v>19</v>
      </c>
      <c r="J4135" s="15" t="s">
        <v>329</v>
      </c>
      <c r="K4135" s="15">
        <v>8</v>
      </c>
      <c r="L4135" s="15">
        <v>1</v>
      </c>
      <c r="M4135" s="15">
        <v>0</v>
      </c>
      <c r="N4135" s="15">
        <v>0</v>
      </c>
      <c r="O4135" s="15"/>
      <c r="P4135" s="15"/>
      <c r="Q4135" s="15"/>
    </row>
    <row r="4136" spans="1:17" x14ac:dyDescent="0.15">
      <c r="A4136" t="str">
        <f t="shared" si="67"/>
        <v>202006_250_4562342690067</v>
      </c>
      <c r="B4136" s="15">
        <v>202006</v>
      </c>
      <c r="C4136" s="15">
        <v>250</v>
      </c>
      <c r="D4136" s="15" t="s">
        <v>157</v>
      </c>
      <c r="E4136" s="16">
        <v>4562342690067</v>
      </c>
      <c r="F4136" s="15">
        <v>0</v>
      </c>
      <c r="G4136" s="15">
        <v>0</v>
      </c>
      <c r="H4136" s="15" t="s">
        <v>23</v>
      </c>
      <c r="I4136" s="15" t="s">
        <v>19</v>
      </c>
      <c r="J4136" s="15" t="s">
        <v>329</v>
      </c>
      <c r="K4136" s="15">
        <v>23</v>
      </c>
      <c r="L4136" s="15">
        <v>0</v>
      </c>
      <c r="M4136" s="15">
        <v>0</v>
      </c>
      <c r="N4136" s="15">
        <v>0</v>
      </c>
      <c r="O4136" s="15"/>
      <c r="P4136" s="15"/>
      <c r="Q4136" s="15"/>
    </row>
    <row r="4137" spans="1:17" x14ac:dyDescent="0.15">
      <c r="A4137" t="str">
        <f t="shared" si="67"/>
        <v>202006_250_4562342690074</v>
      </c>
      <c r="B4137" s="15">
        <v>202006</v>
      </c>
      <c r="C4137" s="15">
        <v>250</v>
      </c>
      <c r="D4137" s="15" t="s">
        <v>157</v>
      </c>
      <c r="E4137" s="16">
        <v>4562342690074</v>
      </c>
      <c r="F4137" s="15">
        <v>0</v>
      </c>
      <c r="G4137" s="15">
        <v>0</v>
      </c>
      <c r="H4137" s="15" t="s">
        <v>24</v>
      </c>
      <c r="I4137" s="15" t="s">
        <v>19</v>
      </c>
      <c r="J4137" s="15" t="s">
        <v>329</v>
      </c>
      <c r="K4137" s="15">
        <v>25</v>
      </c>
      <c r="L4137" s="15">
        <v>0</v>
      </c>
      <c r="M4137" s="15">
        <v>0</v>
      </c>
      <c r="N4137" s="15">
        <v>0</v>
      </c>
      <c r="O4137" s="15"/>
      <c r="P4137" s="15"/>
      <c r="Q4137" s="15"/>
    </row>
    <row r="4138" spans="1:17" x14ac:dyDescent="0.15">
      <c r="A4138" t="str">
        <f t="shared" si="67"/>
        <v>202006_250_4562342690081</v>
      </c>
      <c r="B4138" s="15">
        <v>202006</v>
      </c>
      <c r="C4138" s="15">
        <v>250</v>
      </c>
      <c r="D4138" s="15" t="s">
        <v>157</v>
      </c>
      <c r="E4138" s="16">
        <v>4562342690081</v>
      </c>
      <c r="F4138" s="15">
        <v>0</v>
      </c>
      <c r="G4138" s="15">
        <v>0</v>
      </c>
      <c r="H4138" s="15" t="s">
        <v>25</v>
      </c>
      <c r="I4138" s="15" t="s">
        <v>19</v>
      </c>
      <c r="J4138" s="15" t="s">
        <v>329</v>
      </c>
      <c r="K4138" s="15">
        <v>10</v>
      </c>
      <c r="L4138" s="15">
        <v>0</v>
      </c>
      <c r="M4138" s="15">
        <v>0</v>
      </c>
      <c r="N4138" s="15">
        <v>0</v>
      </c>
      <c r="O4138" s="15"/>
      <c r="P4138" s="15"/>
      <c r="Q4138" s="15"/>
    </row>
    <row r="4139" spans="1:17" x14ac:dyDescent="0.15">
      <c r="A4139" t="str">
        <f t="shared" si="67"/>
        <v>202006_340_4562342690029</v>
      </c>
      <c r="B4139" s="15">
        <v>202006</v>
      </c>
      <c r="C4139" s="15">
        <v>340</v>
      </c>
      <c r="D4139" s="15" t="s">
        <v>164</v>
      </c>
      <c r="E4139" s="16">
        <v>4562342690029</v>
      </c>
      <c r="F4139" s="15">
        <v>0</v>
      </c>
      <c r="G4139" s="15">
        <v>0</v>
      </c>
      <c r="H4139" s="15" t="s">
        <v>18</v>
      </c>
      <c r="I4139" s="15" t="s">
        <v>19</v>
      </c>
      <c r="J4139" s="15" t="s">
        <v>329</v>
      </c>
      <c r="K4139" s="15">
        <v>16</v>
      </c>
      <c r="L4139" s="15">
        <v>0</v>
      </c>
      <c r="M4139" s="15">
        <v>0</v>
      </c>
      <c r="N4139" s="15">
        <v>0</v>
      </c>
      <c r="O4139" s="15"/>
      <c r="P4139" s="15"/>
      <c r="Q4139" s="15"/>
    </row>
    <row r="4140" spans="1:17" x14ac:dyDescent="0.15">
      <c r="A4140" t="str">
        <f t="shared" si="67"/>
        <v>202006_340_4562342690036</v>
      </c>
      <c r="B4140" s="15">
        <v>202006</v>
      </c>
      <c r="C4140" s="15">
        <v>340</v>
      </c>
      <c r="D4140" s="15" t="s">
        <v>164</v>
      </c>
      <c r="E4140" s="16">
        <v>4562342690036</v>
      </c>
      <c r="F4140" s="15">
        <v>0</v>
      </c>
      <c r="G4140" s="15">
        <v>0</v>
      </c>
      <c r="H4140" s="15" t="s">
        <v>20</v>
      </c>
      <c r="I4140" s="15" t="s">
        <v>19</v>
      </c>
      <c r="J4140" s="15" t="s">
        <v>329</v>
      </c>
      <c r="K4140" s="15">
        <v>10</v>
      </c>
      <c r="L4140" s="15">
        <v>0</v>
      </c>
      <c r="M4140" s="15">
        <v>0</v>
      </c>
      <c r="N4140" s="15">
        <v>0</v>
      </c>
      <c r="O4140" s="15"/>
      <c r="P4140" s="15"/>
      <c r="Q4140" s="15"/>
    </row>
    <row r="4141" spans="1:17" x14ac:dyDescent="0.15">
      <c r="A4141" t="str">
        <f t="shared" si="67"/>
        <v>202006_340_4562342690050</v>
      </c>
      <c r="B4141" s="15">
        <v>202006</v>
      </c>
      <c r="C4141" s="15">
        <v>340</v>
      </c>
      <c r="D4141" s="15" t="s">
        <v>164</v>
      </c>
      <c r="E4141" s="16">
        <v>4562342690050</v>
      </c>
      <c r="F4141" s="15">
        <v>0</v>
      </c>
      <c r="G4141" s="15">
        <v>0</v>
      </c>
      <c r="H4141" s="15" t="s">
        <v>22</v>
      </c>
      <c r="I4141" s="15" t="s">
        <v>19</v>
      </c>
      <c r="J4141" s="15" t="s">
        <v>329</v>
      </c>
      <c r="K4141" s="15">
        <v>7</v>
      </c>
      <c r="L4141" s="15">
        <v>0</v>
      </c>
      <c r="M4141" s="15">
        <v>0</v>
      </c>
      <c r="N4141" s="15">
        <v>0</v>
      </c>
      <c r="O4141" s="15"/>
      <c r="P4141" s="15"/>
      <c r="Q4141" s="15"/>
    </row>
    <row r="4142" spans="1:17" x14ac:dyDescent="0.15">
      <c r="A4142" t="str">
        <f t="shared" si="67"/>
        <v>202006_340_4562342690043</v>
      </c>
      <c r="B4142" s="15">
        <v>202006</v>
      </c>
      <c r="C4142" s="15">
        <v>340</v>
      </c>
      <c r="D4142" s="15" t="s">
        <v>164</v>
      </c>
      <c r="E4142" s="16">
        <v>4562342690043</v>
      </c>
      <c r="F4142" s="15">
        <v>0</v>
      </c>
      <c r="G4142" s="15">
        <v>0</v>
      </c>
      <c r="H4142" s="15" t="s">
        <v>21</v>
      </c>
      <c r="I4142" s="15" t="s">
        <v>19</v>
      </c>
      <c r="J4142" s="15" t="s">
        <v>329</v>
      </c>
      <c r="K4142" s="15">
        <v>14</v>
      </c>
      <c r="L4142" s="15">
        <v>1</v>
      </c>
      <c r="M4142" s="15">
        <v>0</v>
      </c>
      <c r="N4142" s="15">
        <v>0</v>
      </c>
      <c r="O4142" s="15"/>
      <c r="P4142" s="15"/>
      <c r="Q4142" s="15"/>
    </row>
    <row r="4143" spans="1:17" x14ac:dyDescent="0.15">
      <c r="A4143" t="str">
        <f t="shared" si="67"/>
        <v>202006_340_4562342690067</v>
      </c>
      <c r="B4143" s="15">
        <v>202006</v>
      </c>
      <c r="C4143" s="15">
        <v>340</v>
      </c>
      <c r="D4143" s="15" t="s">
        <v>164</v>
      </c>
      <c r="E4143" s="16">
        <v>4562342690067</v>
      </c>
      <c r="F4143" s="15">
        <v>0</v>
      </c>
      <c r="G4143" s="15">
        <v>0</v>
      </c>
      <c r="H4143" s="15" t="s">
        <v>23</v>
      </c>
      <c r="I4143" s="15" t="s">
        <v>19</v>
      </c>
      <c r="J4143" s="15" t="s">
        <v>329</v>
      </c>
      <c r="K4143" s="15">
        <v>18</v>
      </c>
      <c r="L4143" s="15">
        <v>1</v>
      </c>
      <c r="M4143" s="15">
        <v>0</v>
      </c>
      <c r="N4143" s="15">
        <v>0</v>
      </c>
      <c r="O4143" s="15"/>
      <c r="P4143" s="15"/>
      <c r="Q4143" s="15"/>
    </row>
    <row r="4144" spans="1:17" x14ac:dyDescent="0.15">
      <c r="A4144" t="str">
        <f t="shared" si="67"/>
        <v>202006_340_4562342690074</v>
      </c>
      <c r="B4144" s="15">
        <v>202006</v>
      </c>
      <c r="C4144" s="15">
        <v>340</v>
      </c>
      <c r="D4144" s="15" t="s">
        <v>164</v>
      </c>
      <c r="E4144" s="16">
        <v>4562342690074</v>
      </c>
      <c r="F4144" s="15">
        <v>0</v>
      </c>
      <c r="G4144" s="15">
        <v>0</v>
      </c>
      <c r="H4144" s="15" t="s">
        <v>24</v>
      </c>
      <c r="I4144" s="15" t="s">
        <v>19</v>
      </c>
      <c r="J4144" s="15" t="s">
        <v>329</v>
      </c>
      <c r="K4144" s="15">
        <v>9</v>
      </c>
      <c r="L4144" s="15">
        <v>2</v>
      </c>
      <c r="M4144" s="15">
        <v>0</v>
      </c>
      <c r="N4144" s="15">
        <v>0</v>
      </c>
      <c r="O4144" s="15"/>
      <c r="P4144" s="15"/>
      <c r="Q4144" s="15"/>
    </row>
    <row r="4145" spans="1:17" x14ac:dyDescent="0.15">
      <c r="A4145" t="str">
        <f t="shared" si="67"/>
        <v>202006_340_4562342690081</v>
      </c>
      <c r="B4145" s="15">
        <v>202006</v>
      </c>
      <c r="C4145" s="15">
        <v>340</v>
      </c>
      <c r="D4145" s="15" t="s">
        <v>164</v>
      </c>
      <c r="E4145" s="16">
        <v>4562342690081</v>
      </c>
      <c r="F4145" s="15">
        <v>0</v>
      </c>
      <c r="G4145" s="15">
        <v>0</v>
      </c>
      <c r="H4145" s="15" t="s">
        <v>25</v>
      </c>
      <c r="I4145" s="15" t="s">
        <v>19</v>
      </c>
      <c r="J4145" s="15" t="s">
        <v>329</v>
      </c>
      <c r="K4145" s="15">
        <v>7</v>
      </c>
      <c r="L4145" s="15">
        <v>0</v>
      </c>
      <c r="M4145" s="15">
        <v>0</v>
      </c>
      <c r="N4145" s="15">
        <v>0</v>
      </c>
      <c r="O4145" s="15"/>
      <c r="P4145" s="15"/>
      <c r="Q4145" s="15"/>
    </row>
    <row r="4146" spans="1:17" x14ac:dyDescent="0.15">
      <c r="A4146" t="str">
        <f t="shared" si="67"/>
        <v>202006_231_4562342690029</v>
      </c>
      <c r="B4146" s="15">
        <v>202006</v>
      </c>
      <c r="C4146" s="15">
        <v>231</v>
      </c>
      <c r="D4146" s="15" t="s">
        <v>155</v>
      </c>
      <c r="E4146" s="16">
        <v>4562342690029</v>
      </c>
      <c r="F4146" s="15">
        <v>0</v>
      </c>
      <c r="G4146" s="15">
        <v>0</v>
      </c>
      <c r="H4146" s="15" t="s">
        <v>18</v>
      </c>
      <c r="I4146" s="15" t="s">
        <v>19</v>
      </c>
      <c r="J4146" s="15" t="s">
        <v>329</v>
      </c>
      <c r="K4146" s="15">
        <v>28</v>
      </c>
      <c r="L4146" s="15">
        <v>0</v>
      </c>
      <c r="M4146" s="15">
        <v>0</v>
      </c>
      <c r="N4146" s="15">
        <v>0</v>
      </c>
      <c r="O4146" s="15"/>
      <c r="P4146" s="15"/>
      <c r="Q4146" s="15"/>
    </row>
    <row r="4147" spans="1:17" x14ac:dyDescent="0.15">
      <c r="A4147" t="str">
        <f t="shared" si="67"/>
        <v>202006_231_4562342690036</v>
      </c>
      <c r="B4147" s="15">
        <v>202006</v>
      </c>
      <c r="C4147" s="15">
        <v>231</v>
      </c>
      <c r="D4147" s="15" t="s">
        <v>155</v>
      </c>
      <c r="E4147" s="16">
        <v>4562342690036</v>
      </c>
      <c r="F4147" s="15">
        <v>0</v>
      </c>
      <c r="G4147" s="15">
        <v>0</v>
      </c>
      <c r="H4147" s="15" t="s">
        <v>20</v>
      </c>
      <c r="I4147" s="15" t="s">
        <v>19</v>
      </c>
      <c r="J4147" s="15" t="s">
        <v>329</v>
      </c>
      <c r="K4147" s="15">
        <v>9</v>
      </c>
      <c r="L4147" s="15">
        <v>0</v>
      </c>
      <c r="M4147" s="15">
        <v>0</v>
      </c>
      <c r="N4147" s="15">
        <v>0</v>
      </c>
      <c r="O4147" s="15"/>
      <c r="P4147" s="15"/>
      <c r="Q4147" s="15"/>
    </row>
    <row r="4148" spans="1:17" x14ac:dyDescent="0.15">
      <c r="A4148" t="str">
        <f t="shared" si="67"/>
        <v>202006_231_4562342690050</v>
      </c>
      <c r="B4148" s="15">
        <v>202006</v>
      </c>
      <c r="C4148" s="15">
        <v>231</v>
      </c>
      <c r="D4148" s="15" t="s">
        <v>155</v>
      </c>
      <c r="E4148" s="16">
        <v>4562342690050</v>
      </c>
      <c r="F4148" s="15">
        <v>0</v>
      </c>
      <c r="G4148" s="15">
        <v>0</v>
      </c>
      <c r="H4148" s="15" t="s">
        <v>22</v>
      </c>
      <c r="I4148" s="15" t="s">
        <v>19</v>
      </c>
      <c r="J4148" s="15" t="s">
        <v>329</v>
      </c>
      <c r="K4148" s="15">
        <v>7</v>
      </c>
      <c r="L4148" s="15">
        <v>0</v>
      </c>
      <c r="M4148" s="15">
        <v>0</v>
      </c>
      <c r="N4148" s="15">
        <v>0</v>
      </c>
      <c r="O4148" s="15"/>
      <c r="P4148" s="15"/>
      <c r="Q4148" s="15"/>
    </row>
    <row r="4149" spans="1:17" x14ac:dyDescent="0.15">
      <c r="A4149" t="str">
        <f t="shared" si="67"/>
        <v>202006_231_4562342690043</v>
      </c>
      <c r="B4149" s="15">
        <v>202006</v>
      </c>
      <c r="C4149" s="15">
        <v>231</v>
      </c>
      <c r="D4149" s="15" t="s">
        <v>155</v>
      </c>
      <c r="E4149" s="16">
        <v>4562342690043</v>
      </c>
      <c r="F4149" s="15">
        <v>0</v>
      </c>
      <c r="G4149" s="15">
        <v>0</v>
      </c>
      <c r="H4149" s="15" t="s">
        <v>21</v>
      </c>
      <c r="I4149" s="15" t="s">
        <v>19</v>
      </c>
      <c r="J4149" s="15" t="s">
        <v>329</v>
      </c>
      <c r="K4149" s="15">
        <v>12</v>
      </c>
      <c r="L4149" s="15">
        <v>2</v>
      </c>
      <c r="M4149" s="15">
        <v>0</v>
      </c>
      <c r="N4149" s="15">
        <v>0</v>
      </c>
      <c r="O4149" s="15"/>
      <c r="P4149" s="15"/>
      <c r="Q4149" s="15"/>
    </row>
    <row r="4150" spans="1:17" x14ac:dyDescent="0.15">
      <c r="A4150" t="str">
        <f t="shared" si="67"/>
        <v>202006_231_4562342690067</v>
      </c>
      <c r="B4150" s="15">
        <v>202006</v>
      </c>
      <c r="C4150" s="15">
        <v>231</v>
      </c>
      <c r="D4150" s="15" t="s">
        <v>155</v>
      </c>
      <c r="E4150" s="16">
        <v>4562342690067</v>
      </c>
      <c r="F4150" s="15">
        <v>0</v>
      </c>
      <c r="G4150" s="15">
        <v>0</v>
      </c>
      <c r="H4150" s="15" t="s">
        <v>23</v>
      </c>
      <c r="I4150" s="15" t="s">
        <v>19</v>
      </c>
      <c r="J4150" s="15" t="s">
        <v>329</v>
      </c>
      <c r="K4150" s="15">
        <v>35</v>
      </c>
      <c r="L4150" s="15">
        <v>0</v>
      </c>
      <c r="M4150" s="15">
        <v>0</v>
      </c>
      <c r="N4150" s="15">
        <v>0</v>
      </c>
      <c r="O4150" s="15"/>
      <c r="P4150" s="15"/>
      <c r="Q4150" s="15"/>
    </row>
    <row r="4151" spans="1:17" x14ac:dyDescent="0.15">
      <c r="A4151" t="str">
        <f t="shared" si="67"/>
        <v>202006_231_4562342690074</v>
      </c>
      <c r="B4151" s="15">
        <v>202006</v>
      </c>
      <c r="C4151" s="15">
        <v>231</v>
      </c>
      <c r="D4151" s="15" t="s">
        <v>155</v>
      </c>
      <c r="E4151" s="16">
        <v>4562342690074</v>
      </c>
      <c r="F4151" s="15">
        <v>0</v>
      </c>
      <c r="G4151" s="15">
        <v>0</v>
      </c>
      <c r="H4151" s="15" t="s">
        <v>24</v>
      </c>
      <c r="I4151" s="15" t="s">
        <v>19</v>
      </c>
      <c r="J4151" s="15" t="s">
        <v>329</v>
      </c>
      <c r="K4151" s="15">
        <v>18</v>
      </c>
      <c r="L4151" s="15">
        <v>0</v>
      </c>
      <c r="M4151" s="15">
        <v>0</v>
      </c>
      <c r="N4151" s="15">
        <v>0</v>
      </c>
      <c r="O4151" s="15"/>
      <c r="P4151" s="15"/>
      <c r="Q4151" s="15"/>
    </row>
    <row r="4152" spans="1:17" x14ac:dyDescent="0.15">
      <c r="A4152" t="str">
        <f t="shared" si="67"/>
        <v>202006_231_4562342690081</v>
      </c>
      <c r="B4152" s="15">
        <v>202006</v>
      </c>
      <c r="C4152" s="15">
        <v>231</v>
      </c>
      <c r="D4152" s="15" t="s">
        <v>155</v>
      </c>
      <c r="E4152" s="16">
        <v>4562342690081</v>
      </c>
      <c r="F4152" s="15">
        <v>0</v>
      </c>
      <c r="G4152" s="15">
        <v>0</v>
      </c>
      <c r="H4152" s="15" t="s">
        <v>25</v>
      </c>
      <c r="I4152" s="15" t="s">
        <v>19</v>
      </c>
      <c r="J4152" s="15" t="s">
        <v>329</v>
      </c>
      <c r="K4152" s="15">
        <v>7</v>
      </c>
      <c r="L4152" s="15">
        <v>0</v>
      </c>
      <c r="M4152" s="15">
        <v>0</v>
      </c>
      <c r="N4152" s="15">
        <v>0</v>
      </c>
      <c r="O4152" s="15"/>
      <c r="P4152" s="15"/>
      <c r="Q4152" s="15"/>
    </row>
    <row r="4153" spans="1:17" x14ac:dyDescent="0.15">
      <c r="A4153" t="str">
        <f t="shared" si="67"/>
        <v>202006_30_4562342690029</v>
      </c>
      <c r="B4153" s="15">
        <v>202006</v>
      </c>
      <c r="C4153" s="15">
        <v>30</v>
      </c>
      <c r="D4153" s="15" t="s">
        <v>137</v>
      </c>
      <c r="E4153" s="16">
        <v>4562342690029</v>
      </c>
      <c r="F4153" s="15">
        <v>0</v>
      </c>
      <c r="G4153" s="15">
        <v>0</v>
      </c>
      <c r="H4153" s="15" t="s">
        <v>18</v>
      </c>
      <c r="I4153" s="15" t="s">
        <v>19</v>
      </c>
      <c r="J4153" s="15" t="s">
        <v>329</v>
      </c>
      <c r="K4153" s="15">
        <v>13</v>
      </c>
      <c r="L4153" s="15">
        <v>0</v>
      </c>
      <c r="M4153" s="15">
        <v>0</v>
      </c>
      <c r="N4153" s="15">
        <v>0</v>
      </c>
      <c r="O4153" s="15"/>
      <c r="P4153" s="15"/>
      <c r="Q4153" s="15"/>
    </row>
    <row r="4154" spans="1:17" x14ac:dyDescent="0.15">
      <c r="A4154" t="str">
        <f t="shared" si="67"/>
        <v>202006_30_4562342690036</v>
      </c>
      <c r="B4154" s="15">
        <v>202006</v>
      </c>
      <c r="C4154" s="15">
        <v>30</v>
      </c>
      <c r="D4154" s="15" t="s">
        <v>137</v>
      </c>
      <c r="E4154" s="16">
        <v>4562342690036</v>
      </c>
      <c r="F4154" s="15">
        <v>0</v>
      </c>
      <c r="G4154" s="15">
        <v>0</v>
      </c>
      <c r="H4154" s="15" t="s">
        <v>20</v>
      </c>
      <c r="I4154" s="15" t="s">
        <v>19</v>
      </c>
      <c r="J4154" s="15" t="s">
        <v>329</v>
      </c>
      <c r="K4154" s="15">
        <v>8</v>
      </c>
      <c r="L4154" s="15">
        <v>0</v>
      </c>
      <c r="M4154" s="15">
        <v>0</v>
      </c>
      <c r="N4154" s="15">
        <v>0</v>
      </c>
      <c r="O4154" s="15"/>
      <c r="P4154" s="15"/>
      <c r="Q4154" s="15"/>
    </row>
    <row r="4155" spans="1:17" x14ac:dyDescent="0.15">
      <c r="A4155" t="str">
        <f t="shared" si="67"/>
        <v>202006_30_4562342690050</v>
      </c>
      <c r="B4155" s="15">
        <v>202006</v>
      </c>
      <c r="C4155" s="15">
        <v>30</v>
      </c>
      <c r="D4155" s="15" t="s">
        <v>137</v>
      </c>
      <c r="E4155" s="16">
        <v>4562342690050</v>
      </c>
      <c r="F4155" s="15">
        <v>0</v>
      </c>
      <c r="G4155" s="15">
        <v>0</v>
      </c>
      <c r="H4155" s="15" t="s">
        <v>22</v>
      </c>
      <c r="I4155" s="15" t="s">
        <v>19</v>
      </c>
      <c r="J4155" s="15" t="s">
        <v>329</v>
      </c>
      <c r="K4155" s="15">
        <v>6</v>
      </c>
      <c r="L4155" s="15">
        <v>0</v>
      </c>
      <c r="M4155" s="15">
        <v>0</v>
      </c>
      <c r="N4155" s="15">
        <v>0</v>
      </c>
      <c r="O4155" s="15"/>
      <c r="P4155" s="15"/>
      <c r="Q4155" s="15"/>
    </row>
    <row r="4156" spans="1:17" x14ac:dyDescent="0.15">
      <c r="A4156" t="str">
        <f t="shared" si="67"/>
        <v>202006_30_4562342690043</v>
      </c>
      <c r="B4156" s="15">
        <v>202006</v>
      </c>
      <c r="C4156" s="15">
        <v>30</v>
      </c>
      <c r="D4156" s="15" t="s">
        <v>137</v>
      </c>
      <c r="E4156" s="16">
        <v>4562342690043</v>
      </c>
      <c r="F4156" s="15">
        <v>0</v>
      </c>
      <c r="G4156" s="15">
        <v>0</v>
      </c>
      <c r="H4156" s="15" t="s">
        <v>21</v>
      </c>
      <c r="I4156" s="15" t="s">
        <v>19</v>
      </c>
      <c r="J4156" s="15" t="s">
        <v>329</v>
      </c>
      <c r="K4156" s="15">
        <v>14</v>
      </c>
      <c r="L4156" s="15">
        <v>0</v>
      </c>
      <c r="M4156" s="15">
        <v>0</v>
      </c>
      <c r="N4156" s="15">
        <v>0</v>
      </c>
      <c r="O4156" s="15"/>
      <c r="P4156" s="15"/>
      <c r="Q4156" s="15"/>
    </row>
    <row r="4157" spans="1:17" x14ac:dyDescent="0.15">
      <c r="A4157" t="str">
        <f t="shared" si="67"/>
        <v>202006_30_4562342690067</v>
      </c>
      <c r="B4157" s="15">
        <v>202006</v>
      </c>
      <c r="C4157" s="15">
        <v>30</v>
      </c>
      <c r="D4157" s="15" t="s">
        <v>137</v>
      </c>
      <c r="E4157" s="16">
        <v>4562342690067</v>
      </c>
      <c r="F4157" s="15">
        <v>0</v>
      </c>
      <c r="G4157" s="15">
        <v>0</v>
      </c>
      <c r="H4157" s="15" t="s">
        <v>23</v>
      </c>
      <c r="I4157" s="15" t="s">
        <v>19</v>
      </c>
      <c r="J4157" s="15" t="s">
        <v>329</v>
      </c>
      <c r="K4157" s="15">
        <v>28</v>
      </c>
      <c r="L4157" s="15">
        <v>1</v>
      </c>
      <c r="M4157" s="15">
        <v>0</v>
      </c>
      <c r="N4157" s="15">
        <v>0</v>
      </c>
      <c r="O4157" s="15"/>
      <c r="P4157" s="15"/>
      <c r="Q4157" s="15"/>
    </row>
    <row r="4158" spans="1:17" x14ac:dyDescent="0.15">
      <c r="A4158" t="str">
        <f t="shared" si="67"/>
        <v>202006_30_4562342690074</v>
      </c>
      <c r="B4158" s="15">
        <v>202006</v>
      </c>
      <c r="C4158" s="15">
        <v>30</v>
      </c>
      <c r="D4158" s="15" t="s">
        <v>137</v>
      </c>
      <c r="E4158" s="16">
        <v>4562342690074</v>
      </c>
      <c r="F4158" s="15">
        <v>0</v>
      </c>
      <c r="G4158" s="15">
        <v>0</v>
      </c>
      <c r="H4158" s="15" t="s">
        <v>24</v>
      </c>
      <c r="I4158" s="15" t="s">
        <v>19</v>
      </c>
      <c r="J4158" s="15" t="s">
        <v>329</v>
      </c>
      <c r="K4158" s="15">
        <v>20</v>
      </c>
      <c r="L4158" s="15">
        <v>1</v>
      </c>
      <c r="M4158" s="15">
        <v>0</v>
      </c>
      <c r="N4158" s="15">
        <v>0</v>
      </c>
      <c r="O4158" s="15"/>
      <c r="P4158" s="15"/>
      <c r="Q4158" s="15"/>
    </row>
    <row r="4159" spans="1:17" x14ac:dyDescent="0.15">
      <c r="A4159" t="str">
        <f t="shared" si="67"/>
        <v>202006_30_4562342690081</v>
      </c>
      <c r="B4159" s="15">
        <v>202006</v>
      </c>
      <c r="C4159" s="15">
        <v>30</v>
      </c>
      <c r="D4159" s="15" t="s">
        <v>137</v>
      </c>
      <c r="E4159" s="16">
        <v>4562342690081</v>
      </c>
      <c r="F4159" s="15">
        <v>0</v>
      </c>
      <c r="G4159" s="15">
        <v>0</v>
      </c>
      <c r="H4159" s="15" t="s">
        <v>25</v>
      </c>
      <c r="I4159" s="15" t="s">
        <v>19</v>
      </c>
      <c r="J4159" s="15" t="s">
        <v>329</v>
      </c>
      <c r="K4159" s="15">
        <v>4</v>
      </c>
      <c r="L4159" s="15">
        <v>0</v>
      </c>
      <c r="M4159" s="15">
        <v>0</v>
      </c>
      <c r="N4159" s="15">
        <v>0</v>
      </c>
      <c r="O4159" s="15"/>
      <c r="P4159" s="15"/>
      <c r="Q4159" s="15"/>
    </row>
    <row r="4160" spans="1:17" x14ac:dyDescent="0.15">
      <c r="A4160" t="str">
        <f t="shared" si="67"/>
        <v>202006_38_4562342690029</v>
      </c>
      <c r="B4160" s="15">
        <v>202006</v>
      </c>
      <c r="C4160" s="15">
        <v>38</v>
      </c>
      <c r="D4160" s="15" t="s">
        <v>138</v>
      </c>
      <c r="E4160" s="16">
        <v>4562342690029</v>
      </c>
      <c r="F4160" s="15">
        <v>0</v>
      </c>
      <c r="G4160" s="15">
        <v>0</v>
      </c>
      <c r="H4160" s="15" t="s">
        <v>18</v>
      </c>
      <c r="I4160" s="15" t="s">
        <v>19</v>
      </c>
      <c r="J4160" s="15" t="s">
        <v>329</v>
      </c>
      <c r="K4160" s="15">
        <v>20</v>
      </c>
      <c r="L4160" s="15">
        <v>1</v>
      </c>
      <c r="M4160" s="15">
        <v>0</v>
      </c>
      <c r="N4160" s="15">
        <v>0</v>
      </c>
      <c r="O4160" s="15"/>
      <c r="P4160" s="15"/>
      <c r="Q4160" s="15"/>
    </row>
    <row r="4161" spans="1:17" x14ac:dyDescent="0.15">
      <c r="A4161" t="str">
        <f t="shared" si="67"/>
        <v>202006_38_4562342690036</v>
      </c>
      <c r="B4161" s="15">
        <v>202006</v>
      </c>
      <c r="C4161" s="15">
        <v>38</v>
      </c>
      <c r="D4161" s="15" t="s">
        <v>138</v>
      </c>
      <c r="E4161" s="16">
        <v>4562342690036</v>
      </c>
      <c r="F4161" s="15">
        <v>0</v>
      </c>
      <c r="G4161" s="15">
        <v>0</v>
      </c>
      <c r="H4161" s="15" t="s">
        <v>20</v>
      </c>
      <c r="I4161" s="15" t="s">
        <v>19</v>
      </c>
      <c r="J4161" s="15" t="s">
        <v>329</v>
      </c>
      <c r="K4161" s="15">
        <v>7</v>
      </c>
      <c r="L4161" s="15">
        <v>0</v>
      </c>
      <c r="M4161" s="15">
        <v>0</v>
      </c>
      <c r="N4161" s="15">
        <v>0</v>
      </c>
      <c r="O4161" s="15"/>
      <c r="P4161" s="15"/>
      <c r="Q4161" s="15"/>
    </row>
    <row r="4162" spans="1:17" x14ac:dyDescent="0.15">
      <c r="A4162" t="str">
        <f t="shared" si="67"/>
        <v>202006_38_4562342690050</v>
      </c>
      <c r="B4162" s="15">
        <v>202006</v>
      </c>
      <c r="C4162" s="15">
        <v>38</v>
      </c>
      <c r="D4162" s="15" t="s">
        <v>138</v>
      </c>
      <c r="E4162" s="16">
        <v>4562342690050</v>
      </c>
      <c r="F4162" s="15">
        <v>0</v>
      </c>
      <c r="G4162" s="15">
        <v>0</v>
      </c>
      <c r="H4162" s="15" t="s">
        <v>22</v>
      </c>
      <c r="I4162" s="15" t="s">
        <v>19</v>
      </c>
      <c r="J4162" s="15" t="s">
        <v>329</v>
      </c>
      <c r="K4162" s="15">
        <v>4</v>
      </c>
      <c r="L4162" s="15">
        <v>0</v>
      </c>
      <c r="M4162" s="15">
        <v>0</v>
      </c>
      <c r="N4162" s="15">
        <v>0</v>
      </c>
      <c r="O4162" s="15"/>
      <c r="P4162" s="15"/>
      <c r="Q4162" s="15"/>
    </row>
    <row r="4163" spans="1:17" x14ac:dyDescent="0.15">
      <c r="A4163" t="str">
        <f t="shared" si="67"/>
        <v>202006_38_4562342690043</v>
      </c>
      <c r="B4163" s="15">
        <v>202006</v>
      </c>
      <c r="C4163" s="15">
        <v>38</v>
      </c>
      <c r="D4163" s="15" t="s">
        <v>138</v>
      </c>
      <c r="E4163" s="16">
        <v>4562342690043</v>
      </c>
      <c r="F4163" s="15">
        <v>0</v>
      </c>
      <c r="G4163" s="15">
        <v>0</v>
      </c>
      <c r="H4163" s="15" t="s">
        <v>21</v>
      </c>
      <c r="I4163" s="15" t="s">
        <v>19</v>
      </c>
      <c r="J4163" s="15" t="s">
        <v>329</v>
      </c>
      <c r="K4163" s="15">
        <v>24</v>
      </c>
      <c r="L4163" s="15">
        <v>2</v>
      </c>
      <c r="M4163" s="15">
        <v>0</v>
      </c>
      <c r="N4163" s="15">
        <v>0</v>
      </c>
      <c r="O4163" s="15"/>
      <c r="P4163" s="15"/>
      <c r="Q4163" s="15"/>
    </row>
    <row r="4164" spans="1:17" x14ac:dyDescent="0.15">
      <c r="A4164" t="str">
        <f t="shared" si="67"/>
        <v>202006_38_4562342690067</v>
      </c>
      <c r="B4164" s="15">
        <v>202006</v>
      </c>
      <c r="C4164" s="15">
        <v>38</v>
      </c>
      <c r="D4164" s="15" t="s">
        <v>138</v>
      </c>
      <c r="E4164" s="16">
        <v>4562342690067</v>
      </c>
      <c r="F4164" s="15">
        <v>0</v>
      </c>
      <c r="G4164" s="15">
        <v>0</v>
      </c>
      <c r="H4164" s="15" t="s">
        <v>23</v>
      </c>
      <c r="I4164" s="15" t="s">
        <v>19</v>
      </c>
      <c r="J4164" s="15" t="s">
        <v>329</v>
      </c>
      <c r="K4164" s="15">
        <v>28</v>
      </c>
      <c r="L4164" s="15">
        <v>0</v>
      </c>
      <c r="M4164" s="15">
        <v>0</v>
      </c>
      <c r="N4164" s="15">
        <v>0</v>
      </c>
      <c r="O4164" s="15"/>
      <c r="P4164" s="15"/>
      <c r="Q4164" s="15"/>
    </row>
    <row r="4165" spans="1:17" x14ac:dyDescent="0.15">
      <c r="A4165" t="str">
        <f t="shared" si="67"/>
        <v>202006_38_4562342690074</v>
      </c>
      <c r="B4165" s="15">
        <v>202006</v>
      </c>
      <c r="C4165" s="15">
        <v>38</v>
      </c>
      <c r="D4165" s="15" t="s">
        <v>138</v>
      </c>
      <c r="E4165" s="16">
        <v>4562342690074</v>
      </c>
      <c r="F4165" s="15">
        <v>0</v>
      </c>
      <c r="G4165" s="15">
        <v>0</v>
      </c>
      <c r="H4165" s="15" t="s">
        <v>24</v>
      </c>
      <c r="I4165" s="15" t="s">
        <v>19</v>
      </c>
      <c r="J4165" s="15" t="s">
        <v>329</v>
      </c>
      <c r="K4165" s="15">
        <v>15</v>
      </c>
      <c r="L4165" s="15">
        <v>0</v>
      </c>
      <c r="M4165" s="15">
        <v>0</v>
      </c>
      <c r="N4165" s="15">
        <v>0</v>
      </c>
      <c r="O4165" s="15"/>
      <c r="P4165" s="15"/>
      <c r="Q4165" s="15"/>
    </row>
    <row r="4166" spans="1:17" x14ac:dyDescent="0.15">
      <c r="A4166" t="str">
        <f t="shared" si="67"/>
        <v>202006_38_4562342690081</v>
      </c>
      <c r="B4166" s="15">
        <v>202006</v>
      </c>
      <c r="C4166" s="15">
        <v>38</v>
      </c>
      <c r="D4166" s="15" t="s">
        <v>138</v>
      </c>
      <c r="E4166" s="16">
        <v>4562342690081</v>
      </c>
      <c r="F4166" s="15">
        <v>0</v>
      </c>
      <c r="G4166" s="15">
        <v>0</v>
      </c>
      <c r="H4166" s="15" t="s">
        <v>25</v>
      </c>
      <c r="I4166" s="15" t="s">
        <v>19</v>
      </c>
      <c r="J4166" s="15" t="s">
        <v>329</v>
      </c>
      <c r="K4166" s="15">
        <v>8</v>
      </c>
      <c r="L4166" s="15">
        <v>0</v>
      </c>
      <c r="M4166" s="15">
        <v>0</v>
      </c>
      <c r="N4166" s="15">
        <v>0</v>
      </c>
      <c r="O4166" s="15"/>
      <c r="P4166" s="15"/>
      <c r="Q4166" s="15"/>
    </row>
    <row r="4167" spans="1:17" x14ac:dyDescent="0.15">
      <c r="A4167" t="str">
        <f t="shared" si="67"/>
        <v>202006_102_4562342690029</v>
      </c>
      <c r="B4167" s="15">
        <v>202006</v>
      </c>
      <c r="C4167" s="15">
        <v>102</v>
      </c>
      <c r="D4167" s="15" t="s">
        <v>147</v>
      </c>
      <c r="E4167" s="16">
        <v>4562342690029</v>
      </c>
      <c r="F4167" s="15">
        <v>0</v>
      </c>
      <c r="G4167" s="15">
        <v>0</v>
      </c>
      <c r="H4167" s="15" t="s">
        <v>18</v>
      </c>
      <c r="I4167" s="15" t="s">
        <v>19</v>
      </c>
      <c r="J4167" s="15" t="s">
        <v>329</v>
      </c>
      <c r="K4167" s="15">
        <v>28</v>
      </c>
      <c r="L4167" s="15">
        <v>1</v>
      </c>
      <c r="M4167" s="15">
        <v>0</v>
      </c>
      <c r="N4167" s="15">
        <v>0</v>
      </c>
      <c r="O4167" s="15"/>
      <c r="P4167" s="15"/>
      <c r="Q4167" s="15"/>
    </row>
    <row r="4168" spans="1:17" x14ac:dyDescent="0.15">
      <c r="A4168" t="str">
        <f t="shared" si="67"/>
        <v>202006_102_4562342690036</v>
      </c>
      <c r="B4168" s="15">
        <v>202006</v>
      </c>
      <c r="C4168" s="15">
        <v>102</v>
      </c>
      <c r="D4168" s="15" t="s">
        <v>147</v>
      </c>
      <c r="E4168" s="16">
        <v>4562342690036</v>
      </c>
      <c r="F4168" s="15">
        <v>0</v>
      </c>
      <c r="G4168" s="15">
        <v>0</v>
      </c>
      <c r="H4168" s="15" t="s">
        <v>20</v>
      </c>
      <c r="I4168" s="15" t="s">
        <v>19</v>
      </c>
      <c r="J4168" s="15" t="s">
        <v>329</v>
      </c>
      <c r="K4168" s="15">
        <v>24</v>
      </c>
      <c r="L4168" s="15">
        <v>0</v>
      </c>
      <c r="M4168" s="15">
        <v>0</v>
      </c>
      <c r="N4168" s="15">
        <v>0</v>
      </c>
      <c r="O4168" s="15"/>
      <c r="P4168" s="15"/>
      <c r="Q4168" s="15"/>
    </row>
    <row r="4169" spans="1:17" x14ac:dyDescent="0.15">
      <c r="A4169" t="str">
        <f t="shared" si="67"/>
        <v>202006_102_4562342690050</v>
      </c>
      <c r="B4169" s="15">
        <v>202006</v>
      </c>
      <c r="C4169" s="15">
        <v>102</v>
      </c>
      <c r="D4169" s="15" t="s">
        <v>147</v>
      </c>
      <c r="E4169" s="16">
        <v>4562342690050</v>
      </c>
      <c r="F4169" s="15">
        <v>0</v>
      </c>
      <c r="G4169" s="15">
        <v>0</v>
      </c>
      <c r="H4169" s="15" t="s">
        <v>22</v>
      </c>
      <c r="I4169" s="15" t="s">
        <v>19</v>
      </c>
      <c r="J4169" s="15" t="s">
        <v>329</v>
      </c>
      <c r="K4169" s="15">
        <v>20</v>
      </c>
      <c r="L4169" s="15">
        <v>0</v>
      </c>
      <c r="M4169" s="15">
        <v>0</v>
      </c>
      <c r="N4169" s="15">
        <v>0</v>
      </c>
      <c r="O4169" s="15"/>
      <c r="P4169" s="15"/>
      <c r="Q4169" s="15"/>
    </row>
    <row r="4170" spans="1:17" x14ac:dyDescent="0.15">
      <c r="A4170" t="str">
        <f t="shared" si="67"/>
        <v>202006_102_4562342690043</v>
      </c>
      <c r="B4170" s="15">
        <v>202006</v>
      </c>
      <c r="C4170" s="15">
        <v>102</v>
      </c>
      <c r="D4170" s="15" t="s">
        <v>147</v>
      </c>
      <c r="E4170" s="16">
        <v>4562342690043</v>
      </c>
      <c r="F4170" s="15">
        <v>0</v>
      </c>
      <c r="G4170" s="15">
        <v>0</v>
      </c>
      <c r="H4170" s="15" t="s">
        <v>21</v>
      </c>
      <c r="I4170" s="15" t="s">
        <v>19</v>
      </c>
      <c r="J4170" s="15" t="s">
        <v>329</v>
      </c>
      <c r="K4170" s="15">
        <v>42</v>
      </c>
      <c r="L4170" s="15">
        <v>5</v>
      </c>
      <c r="M4170" s="15">
        <v>0</v>
      </c>
      <c r="N4170" s="15">
        <v>0</v>
      </c>
      <c r="O4170" s="15"/>
      <c r="P4170" s="15"/>
      <c r="Q4170" s="15"/>
    </row>
    <row r="4171" spans="1:17" x14ac:dyDescent="0.15">
      <c r="A4171" t="str">
        <f t="shared" si="67"/>
        <v>202006_102_4562342690067</v>
      </c>
      <c r="B4171" s="15">
        <v>202006</v>
      </c>
      <c r="C4171" s="15">
        <v>102</v>
      </c>
      <c r="D4171" s="15" t="s">
        <v>147</v>
      </c>
      <c r="E4171" s="16">
        <v>4562342690067</v>
      </c>
      <c r="F4171" s="15">
        <v>0</v>
      </c>
      <c r="G4171" s="15">
        <v>0</v>
      </c>
      <c r="H4171" s="15" t="s">
        <v>23</v>
      </c>
      <c r="I4171" s="15" t="s">
        <v>19</v>
      </c>
      <c r="J4171" s="15" t="s">
        <v>329</v>
      </c>
      <c r="K4171" s="15">
        <v>101</v>
      </c>
      <c r="L4171" s="15">
        <v>2</v>
      </c>
      <c r="M4171" s="15">
        <v>0</v>
      </c>
      <c r="N4171" s="15">
        <v>0</v>
      </c>
      <c r="O4171" s="15"/>
      <c r="P4171" s="15"/>
      <c r="Q4171" s="15"/>
    </row>
    <row r="4172" spans="1:17" x14ac:dyDescent="0.15">
      <c r="A4172" t="str">
        <f t="shared" ref="A4172:A4235" si="68">B4172&amp;"_"&amp;C4172&amp;"_"&amp;E4172</f>
        <v>202006_102_4562342690074</v>
      </c>
      <c r="B4172" s="15">
        <v>202006</v>
      </c>
      <c r="C4172" s="15">
        <v>102</v>
      </c>
      <c r="D4172" s="15" t="s">
        <v>147</v>
      </c>
      <c r="E4172" s="16">
        <v>4562342690074</v>
      </c>
      <c r="F4172" s="15">
        <v>0</v>
      </c>
      <c r="G4172" s="15">
        <v>0</v>
      </c>
      <c r="H4172" s="15" t="s">
        <v>24</v>
      </c>
      <c r="I4172" s="15" t="s">
        <v>19</v>
      </c>
      <c r="J4172" s="15" t="s">
        <v>329</v>
      </c>
      <c r="K4172" s="15">
        <v>80</v>
      </c>
      <c r="L4172" s="15">
        <v>0</v>
      </c>
      <c r="M4172" s="15">
        <v>0</v>
      </c>
      <c r="N4172" s="15">
        <v>0</v>
      </c>
      <c r="O4172" s="15"/>
      <c r="P4172" s="15"/>
      <c r="Q4172" s="15"/>
    </row>
    <row r="4173" spans="1:17" x14ac:dyDescent="0.15">
      <c r="A4173" t="str">
        <f t="shared" si="68"/>
        <v>202006_102_4562342690081</v>
      </c>
      <c r="B4173" s="15">
        <v>202006</v>
      </c>
      <c r="C4173" s="15">
        <v>102</v>
      </c>
      <c r="D4173" s="15" t="s">
        <v>147</v>
      </c>
      <c r="E4173" s="16">
        <v>4562342690081</v>
      </c>
      <c r="F4173" s="15">
        <v>0</v>
      </c>
      <c r="G4173" s="15">
        <v>0</v>
      </c>
      <c r="H4173" s="15" t="s">
        <v>25</v>
      </c>
      <c r="I4173" s="15" t="s">
        <v>19</v>
      </c>
      <c r="J4173" s="15" t="s">
        <v>329</v>
      </c>
      <c r="K4173" s="15">
        <v>10</v>
      </c>
      <c r="L4173" s="15">
        <v>0</v>
      </c>
      <c r="M4173" s="15">
        <v>0</v>
      </c>
      <c r="N4173" s="15">
        <v>0</v>
      </c>
      <c r="O4173" s="15"/>
      <c r="P4173" s="15"/>
      <c r="Q4173" s="15"/>
    </row>
    <row r="4174" spans="1:17" x14ac:dyDescent="0.15">
      <c r="A4174" t="str">
        <f t="shared" si="68"/>
        <v>202006_325_4562342690029</v>
      </c>
      <c r="B4174" s="15">
        <v>202006</v>
      </c>
      <c r="C4174" s="15">
        <v>325</v>
      </c>
      <c r="D4174" s="15" t="s">
        <v>162</v>
      </c>
      <c r="E4174" s="16">
        <v>4562342690029</v>
      </c>
      <c r="F4174" s="15">
        <v>0</v>
      </c>
      <c r="G4174" s="15">
        <v>0</v>
      </c>
      <c r="H4174" s="15" t="s">
        <v>18</v>
      </c>
      <c r="I4174" s="15" t="s">
        <v>19</v>
      </c>
      <c r="J4174" s="15" t="s">
        <v>329</v>
      </c>
      <c r="K4174" s="15">
        <v>17</v>
      </c>
      <c r="L4174" s="15">
        <v>0</v>
      </c>
      <c r="M4174" s="15">
        <v>0</v>
      </c>
      <c r="N4174" s="15">
        <v>0</v>
      </c>
      <c r="O4174" s="15"/>
      <c r="P4174" s="15"/>
      <c r="Q4174" s="15"/>
    </row>
    <row r="4175" spans="1:17" x14ac:dyDescent="0.15">
      <c r="A4175" t="str">
        <f t="shared" si="68"/>
        <v>202006_325_4562342690036</v>
      </c>
      <c r="B4175" s="15">
        <v>202006</v>
      </c>
      <c r="C4175" s="15">
        <v>325</v>
      </c>
      <c r="D4175" s="15" t="s">
        <v>162</v>
      </c>
      <c r="E4175" s="16">
        <v>4562342690036</v>
      </c>
      <c r="F4175" s="15">
        <v>0</v>
      </c>
      <c r="G4175" s="15">
        <v>0</v>
      </c>
      <c r="H4175" s="15" t="s">
        <v>20</v>
      </c>
      <c r="I4175" s="15" t="s">
        <v>19</v>
      </c>
      <c r="J4175" s="15" t="s">
        <v>329</v>
      </c>
      <c r="K4175" s="15">
        <v>13</v>
      </c>
      <c r="L4175" s="15">
        <v>1</v>
      </c>
      <c r="M4175" s="15">
        <v>0</v>
      </c>
      <c r="N4175" s="15">
        <v>0</v>
      </c>
      <c r="O4175" s="15"/>
      <c r="P4175" s="15"/>
      <c r="Q4175" s="15"/>
    </row>
    <row r="4176" spans="1:17" x14ac:dyDescent="0.15">
      <c r="A4176" t="str">
        <f t="shared" si="68"/>
        <v>202006_325_4562342690050</v>
      </c>
      <c r="B4176" s="15">
        <v>202006</v>
      </c>
      <c r="C4176" s="15">
        <v>325</v>
      </c>
      <c r="D4176" s="15" t="s">
        <v>162</v>
      </c>
      <c r="E4176" s="16">
        <v>4562342690050</v>
      </c>
      <c r="F4176" s="15">
        <v>0</v>
      </c>
      <c r="G4176" s="15">
        <v>0</v>
      </c>
      <c r="H4176" s="15" t="s">
        <v>22</v>
      </c>
      <c r="I4176" s="15" t="s">
        <v>19</v>
      </c>
      <c r="J4176" s="15" t="s">
        <v>329</v>
      </c>
      <c r="K4176" s="15">
        <v>11</v>
      </c>
      <c r="L4176" s="15">
        <v>0</v>
      </c>
      <c r="M4176" s="15">
        <v>0</v>
      </c>
      <c r="N4176" s="15">
        <v>0</v>
      </c>
      <c r="O4176" s="15"/>
      <c r="P4176" s="15"/>
      <c r="Q4176" s="15"/>
    </row>
    <row r="4177" spans="1:17" x14ac:dyDescent="0.15">
      <c r="A4177" t="str">
        <f t="shared" si="68"/>
        <v>202006_325_4562342690043</v>
      </c>
      <c r="B4177" s="15">
        <v>202006</v>
      </c>
      <c r="C4177" s="15">
        <v>325</v>
      </c>
      <c r="D4177" s="15" t="s">
        <v>162</v>
      </c>
      <c r="E4177" s="16">
        <v>4562342690043</v>
      </c>
      <c r="F4177" s="15">
        <v>0</v>
      </c>
      <c r="G4177" s="15">
        <v>0</v>
      </c>
      <c r="H4177" s="15" t="s">
        <v>21</v>
      </c>
      <c r="I4177" s="15" t="s">
        <v>19</v>
      </c>
      <c r="J4177" s="15" t="s">
        <v>329</v>
      </c>
      <c r="K4177" s="15">
        <v>32</v>
      </c>
      <c r="L4177" s="15">
        <v>2</v>
      </c>
      <c r="M4177" s="15">
        <v>0</v>
      </c>
      <c r="N4177" s="15">
        <v>0</v>
      </c>
      <c r="O4177" s="15"/>
      <c r="P4177" s="15"/>
      <c r="Q4177" s="15"/>
    </row>
    <row r="4178" spans="1:17" x14ac:dyDescent="0.15">
      <c r="A4178" t="str">
        <f t="shared" si="68"/>
        <v>202006_325_4562342690067</v>
      </c>
      <c r="B4178" s="15">
        <v>202006</v>
      </c>
      <c r="C4178" s="15">
        <v>325</v>
      </c>
      <c r="D4178" s="15" t="s">
        <v>162</v>
      </c>
      <c r="E4178" s="16">
        <v>4562342690067</v>
      </c>
      <c r="F4178" s="15">
        <v>0</v>
      </c>
      <c r="G4178" s="15">
        <v>0</v>
      </c>
      <c r="H4178" s="15" t="s">
        <v>23</v>
      </c>
      <c r="I4178" s="15" t="s">
        <v>19</v>
      </c>
      <c r="J4178" s="15" t="s">
        <v>329</v>
      </c>
      <c r="K4178" s="15">
        <v>38</v>
      </c>
      <c r="L4178" s="15">
        <v>2</v>
      </c>
      <c r="M4178" s="15">
        <v>0</v>
      </c>
      <c r="N4178" s="15">
        <v>0</v>
      </c>
      <c r="O4178" s="15"/>
      <c r="P4178" s="15"/>
      <c r="Q4178" s="15"/>
    </row>
    <row r="4179" spans="1:17" x14ac:dyDescent="0.15">
      <c r="A4179" t="str">
        <f t="shared" si="68"/>
        <v>202006_325_4562342690074</v>
      </c>
      <c r="B4179" s="15">
        <v>202006</v>
      </c>
      <c r="C4179" s="15">
        <v>325</v>
      </c>
      <c r="D4179" s="15" t="s">
        <v>162</v>
      </c>
      <c r="E4179" s="16">
        <v>4562342690074</v>
      </c>
      <c r="F4179" s="15">
        <v>0</v>
      </c>
      <c r="G4179" s="15">
        <v>0</v>
      </c>
      <c r="H4179" s="15" t="s">
        <v>24</v>
      </c>
      <c r="I4179" s="15" t="s">
        <v>19</v>
      </c>
      <c r="J4179" s="15" t="s">
        <v>329</v>
      </c>
      <c r="K4179" s="15">
        <v>17</v>
      </c>
      <c r="L4179" s="15">
        <v>0</v>
      </c>
      <c r="M4179" s="15">
        <v>0</v>
      </c>
      <c r="N4179" s="15">
        <v>0</v>
      </c>
      <c r="O4179" s="15"/>
      <c r="P4179" s="15"/>
      <c r="Q4179" s="15"/>
    </row>
    <row r="4180" spans="1:17" x14ac:dyDescent="0.15">
      <c r="A4180" t="str">
        <f t="shared" si="68"/>
        <v>202006_325_4562342690081</v>
      </c>
      <c r="B4180" s="15">
        <v>202006</v>
      </c>
      <c r="C4180" s="15">
        <v>325</v>
      </c>
      <c r="D4180" s="15" t="s">
        <v>162</v>
      </c>
      <c r="E4180" s="16">
        <v>4562342690081</v>
      </c>
      <c r="F4180" s="15">
        <v>0</v>
      </c>
      <c r="G4180" s="15">
        <v>0</v>
      </c>
      <c r="H4180" s="15" t="s">
        <v>25</v>
      </c>
      <c r="I4180" s="15" t="s">
        <v>19</v>
      </c>
      <c r="J4180" s="15" t="s">
        <v>329</v>
      </c>
      <c r="K4180" s="15">
        <v>12</v>
      </c>
      <c r="L4180" s="15">
        <v>0</v>
      </c>
      <c r="M4180" s="15">
        <v>0</v>
      </c>
      <c r="N4180" s="15">
        <v>0</v>
      </c>
      <c r="O4180" s="15"/>
      <c r="P4180" s="15"/>
      <c r="Q4180" s="15"/>
    </row>
    <row r="4181" spans="1:17" x14ac:dyDescent="0.15">
      <c r="A4181" t="str">
        <f t="shared" si="68"/>
        <v>202006_16_4562342690029</v>
      </c>
      <c r="B4181" s="15">
        <v>202006</v>
      </c>
      <c r="C4181" s="15">
        <v>16</v>
      </c>
      <c r="D4181" s="15" t="s">
        <v>133</v>
      </c>
      <c r="E4181" s="16">
        <v>4562342690029</v>
      </c>
      <c r="F4181" s="15">
        <v>0</v>
      </c>
      <c r="G4181" s="15">
        <v>0</v>
      </c>
      <c r="H4181" s="15" t="s">
        <v>18</v>
      </c>
      <c r="I4181" s="15" t="s">
        <v>19</v>
      </c>
      <c r="J4181" s="15" t="s">
        <v>329</v>
      </c>
      <c r="K4181" s="15">
        <v>18</v>
      </c>
      <c r="L4181" s="15">
        <v>0</v>
      </c>
      <c r="M4181" s="15">
        <v>0</v>
      </c>
      <c r="N4181" s="15">
        <v>0</v>
      </c>
      <c r="O4181" s="15"/>
      <c r="P4181" s="15"/>
      <c r="Q4181" s="15"/>
    </row>
    <row r="4182" spans="1:17" x14ac:dyDescent="0.15">
      <c r="A4182" t="str">
        <f t="shared" si="68"/>
        <v>202006_16_4562342690036</v>
      </c>
      <c r="B4182" s="15">
        <v>202006</v>
      </c>
      <c r="C4182" s="15">
        <v>16</v>
      </c>
      <c r="D4182" s="15" t="s">
        <v>133</v>
      </c>
      <c r="E4182" s="16">
        <v>4562342690036</v>
      </c>
      <c r="F4182" s="15">
        <v>0</v>
      </c>
      <c r="G4182" s="15">
        <v>0</v>
      </c>
      <c r="H4182" s="15" t="s">
        <v>20</v>
      </c>
      <c r="I4182" s="15" t="s">
        <v>19</v>
      </c>
      <c r="J4182" s="15" t="s">
        <v>329</v>
      </c>
      <c r="K4182" s="15">
        <v>12</v>
      </c>
      <c r="L4182" s="15">
        <v>0</v>
      </c>
      <c r="M4182" s="15">
        <v>0</v>
      </c>
      <c r="N4182" s="15">
        <v>0</v>
      </c>
      <c r="O4182" s="15"/>
      <c r="P4182" s="15"/>
      <c r="Q4182" s="15"/>
    </row>
    <row r="4183" spans="1:17" x14ac:dyDescent="0.15">
      <c r="A4183" t="str">
        <f t="shared" si="68"/>
        <v>202006_16_4562342690050</v>
      </c>
      <c r="B4183" s="15">
        <v>202006</v>
      </c>
      <c r="C4183" s="15">
        <v>16</v>
      </c>
      <c r="D4183" s="15" t="s">
        <v>133</v>
      </c>
      <c r="E4183" s="16">
        <v>4562342690050</v>
      </c>
      <c r="F4183" s="15">
        <v>0</v>
      </c>
      <c r="G4183" s="15">
        <v>0</v>
      </c>
      <c r="H4183" s="15" t="s">
        <v>22</v>
      </c>
      <c r="I4183" s="15" t="s">
        <v>19</v>
      </c>
      <c r="J4183" s="15" t="s">
        <v>329</v>
      </c>
      <c r="K4183" s="15">
        <v>12</v>
      </c>
      <c r="L4183" s="15">
        <v>1</v>
      </c>
      <c r="M4183" s="15">
        <v>0</v>
      </c>
      <c r="N4183" s="15">
        <v>0</v>
      </c>
      <c r="O4183" s="15"/>
      <c r="P4183" s="15"/>
      <c r="Q4183" s="15"/>
    </row>
    <row r="4184" spans="1:17" x14ac:dyDescent="0.15">
      <c r="A4184" t="str">
        <f t="shared" si="68"/>
        <v>202006_16_4562342690043</v>
      </c>
      <c r="B4184" s="15">
        <v>202006</v>
      </c>
      <c r="C4184" s="15">
        <v>16</v>
      </c>
      <c r="D4184" s="15" t="s">
        <v>133</v>
      </c>
      <c r="E4184" s="16">
        <v>4562342690043</v>
      </c>
      <c r="F4184" s="15">
        <v>0</v>
      </c>
      <c r="G4184" s="15">
        <v>0</v>
      </c>
      <c r="H4184" s="15" t="s">
        <v>21</v>
      </c>
      <c r="I4184" s="15" t="s">
        <v>19</v>
      </c>
      <c r="J4184" s="15" t="s">
        <v>329</v>
      </c>
      <c r="K4184" s="15">
        <v>50</v>
      </c>
      <c r="L4184" s="15">
        <v>0</v>
      </c>
      <c r="M4184" s="15">
        <v>0</v>
      </c>
      <c r="N4184" s="15">
        <v>0</v>
      </c>
      <c r="O4184" s="15"/>
      <c r="P4184" s="15"/>
      <c r="Q4184" s="15"/>
    </row>
    <row r="4185" spans="1:17" x14ac:dyDescent="0.15">
      <c r="A4185" t="str">
        <f t="shared" si="68"/>
        <v>202006_16_4562342690067</v>
      </c>
      <c r="B4185" s="15">
        <v>202006</v>
      </c>
      <c r="C4185" s="15">
        <v>16</v>
      </c>
      <c r="D4185" s="15" t="s">
        <v>133</v>
      </c>
      <c r="E4185" s="16">
        <v>4562342690067</v>
      </c>
      <c r="F4185" s="15">
        <v>0</v>
      </c>
      <c r="G4185" s="15">
        <v>0</v>
      </c>
      <c r="H4185" s="15" t="s">
        <v>23</v>
      </c>
      <c r="I4185" s="15" t="s">
        <v>19</v>
      </c>
      <c r="J4185" s="15" t="s">
        <v>329</v>
      </c>
      <c r="K4185" s="15">
        <v>21</v>
      </c>
      <c r="L4185" s="15">
        <v>0</v>
      </c>
      <c r="M4185" s="15">
        <v>0</v>
      </c>
      <c r="N4185" s="15">
        <v>0</v>
      </c>
      <c r="O4185" s="15"/>
      <c r="P4185" s="15"/>
      <c r="Q4185" s="15"/>
    </row>
    <row r="4186" spans="1:17" x14ac:dyDescent="0.15">
      <c r="A4186" t="str">
        <f t="shared" si="68"/>
        <v>202006_16_4562342690074</v>
      </c>
      <c r="B4186" s="15">
        <v>202006</v>
      </c>
      <c r="C4186" s="15">
        <v>16</v>
      </c>
      <c r="D4186" s="15" t="s">
        <v>133</v>
      </c>
      <c r="E4186" s="16">
        <v>4562342690074</v>
      </c>
      <c r="F4186" s="15">
        <v>0</v>
      </c>
      <c r="G4186" s="15">
        <v>0</v>
      </c>
      <c r="H4186" s="15" t="s">
        <v>24</v>
      </c>
      <c r="I4186" s="15" t="s">
        <v>19</v>
      </c>
      <c r="J4186" s="15" t="s">
        <v>329</v>
      </c>
      <c r="K4186" s="15">
        <v>34</v>
      </c>
      <c r="L4186" s="15">
        <v>0</v>
      </c>
      <c r="M4186" s="15">
        <v>0</v>
      </c>
      <c r="N4186" s="15">
        <v>0</v>
      </c>
      <c r="O4186" s="15"/>
      <c r="P4186" s="15"/>
      <c r="Q4186" s="15"/>
    </row>
    <row r="4187" spans="1:17" x14ac:dyDescent="0.15">
      <c r="A4187" t="str">
        <f t="shared" si="68"/>
        <v>202006_16_4562342690081</v>
      </c>
      <c r="B4187" s="15">
        <v>202006</v>
      </c>
      <c r="C4187" s="15">
        <v>16</v>
      </c>
      <c r="D4187" s="15" t="s">
        <v>133</v>
      </c>
      <c r="E4187" s="16">
        <v>4562342690081</v>
      </c>
      <c r="F4187" s="15">
        <v>0</v>
      </c>
      <c r="G4187" s="15">
        <v>0</v>
      </c>
      <c r="H4187" s="15" t="s">
        <v>25</v>
      </c>
      <c r="I4187" s="15" t="s">
        <v>19</v>
      </c>
      <c r="J4187" s="15" t="s">
        <v>329</v>
      </c>
      <c r="K4187" s="15">
        <v>9</v>
      </c>
      <c r="L4187" s="15">
        <v>1</v>
      </c>
      <c r="M4187" s="15">
        <v>0</v>
      </c>
      <c r="N4187" s="15">
        <v>0</v>
      </c>
      <c r="O4187" s="15"/>
      <c r="P4187" s="15"/>
      <c r="Q4187" s="15"/>
    </row>
    <row r="4188" spans="1:17" x14ac:dyDescent="0.15">
      <c r="A4188" t="str">
        <f t="shared" si="68"/>
        <v>202006_17_4562342690029</v>
      </c>
      <c r="B4188" s="15">
        <v>202006</v>
      </c>
      <c r="C4188" s="15">
        <v>17</v>
      </c>
      <c r="D4188" s="15" t="s">
        <v>134</v>
      </c>
      <c r="E4188" s="16">
        <v>4562342690029</v>
      </c>
      <c r="F4188" s="15">
        <v>0</v>
      </c>
      <c r="G4188" s="15">
        <v>0</v>
      </c>
      <c r="H4188" s="15" t="s">
        <v>18</v>
      </c>
      <c r="I4188" s="15" t="s">
        <v>19</v>
      </c>
      <c r="J4188" s="15" t="s">
        <v>329</v>
      </c>
      <c r="K4188" s="15">
        <v>18</v>
      </c>
      <c r="L4188" s="15">
        <v>1</v>
      </c>
      <c r="M4188" s="15">
        <v>0</v>
      </c>
      <c r="N4188" s="15">
        <v>0</v>
      </c>
      <c r="O4188" s="15"/>
      <c r="P4188" s="15"/>
      <c r="Q4188" s="15"/>
    </row>
    <row r="4189" spans="1:17" x14ac:dyDescent="0.15">
      <c r="A4189" t="str">
        <f t="shared" si="68"/>
        <v>202006_17_4562342690036</v>
      </c>
      <c r="B4189" s="15">
        <v>202006</v>
      </c>
      <c r="C4189" s="15">
        <v>17</v>
      </c>
      <c r="D4189" s="15" t="s">
        <v>134</v>
      </c>
      <c r="E4189" s="16">
        <v>4562342690036</v>
      </c>
      <c r="F4189" s="15">
        <v>0</v>
      </c>
      <c r="G4189" s="15">
        <v>0</v>
      </c>
      <c r="H4189" s="15" t="s">
        <v>20</v>
      </c>
      <c r="I4189" s="15" t="s">
        <v>19</v>
      </c>
      <c r="J4189" s="15" t="s">
        <v>329</v>
      </c>
      <c r="K4189" s="15">
        <v>13</v>
      </c>
      <c r="L4189" s="15">
        <v>0</v>
      </c>
      <c r="M4189" s="15">
        <v>0</v>
      </c>
      <c r="N4189" s="15">
        <v>0</v>
      </c>
      <c r="O4189" s="15"/>
      <c r="P4189" s="15"/>
      <c r="Q4189" s="15"/>
    </row>
    <row r="4190" spans="1:17" x14ac:dyDescent="0.15">
      <c r="A4190" t="str">
        <f t="shared" si="68"/>
        <v>202006_17_4562342690050</v>
      </c>
      <c r="B4190" s="15">
        <v>202006</v>
      </c>
      <c r="C4190" s="15">
        <v>17</v>
      </c>
      <c r="D4190" s="15" t="s">
        <v>134</v>
      </c>
      <c r="E4190" s="16">
        <v>4562342690050</v>
      </c>
      <c r="F4190" s="15">
        <v>0</v>
      </c>
      <c r="G4190" s="15">
        <v>0</v>
      </c>
      <c r="H4190" s="15" t="s">
        <v>22</v>
      </c>
      <c r="I4190" s="15" t="s">
        <v>19</v>
      </c>
      <c r="J4190" s="15" t="s">
        <v>329</v>
      </c>
      <c r="K4190" s="15">
        <v>10</v>
      </c>
      <c r="L4190" s="15">
        <v>0</v>
      </c>
      <c r="M4190" s="15">
        <v>0</v>
      </c>
      <c r="N4190" s="15">
        <v>0</v>
      </c>
      <c r="O4190" s="15"/>
      <c r="P4190" s="15"/>
      <c r="Q4190" s="15"/>
    </row>
    <row r="4191" spans="1:17" x14ac:dyDescent="0.15">
      <c r="A4191" t="str">
        <f t="shared" si="68"/>
        <v>202006_17_4562342690043</v>
      </c>
      <c r="B4191" s="15">
        <v>202006</v>
      </c>
      <c r="C4191" s="15">
        <v>17</v>
      </c>
      <c r="D4191" s="15" t="s">
        <v>134</v>
      </c>
      <c r="E4191" s="16">
        <v>4562342690043</v>
      </c>
      <c r="F4191" s="15">
        <v>0</v>
      </c>
      <c r="G4191" s="15">
        <v>0</v>
      </c>
      <c r="H4191" s="15" t="s">
        <v>21</v>
      </c>
      <c r="I4191" s="15" t="s">
        <v>19</v>
      </c>
      <c r="J4191" s="15" t="s">
        <v>329</v>
      </c>
      <c r="K4191" s="15">
        <v>31</v>
      </c>
      <c r="L4191" s="15">
        <v>1</v>
      </c>
      <c r="M4191" s="15">
        <v>0</v>
      </c>
      <c r="N4191" s="15">
        <v>0</v>
      </c>
      <c r="O4191" s="15"/>
      <c r="P4191" s="15"/>
      <c r="Q4191" s="15"/>
    </row>
    <row r="4192" spans="1:17" x14ac:dyDescent="0.15">
      <c r="A4192" t="str">
        <f t="shared" si="68"/>
        <v>202006_17_4562342690067</v>
      </c>
      <c r="B4192" s="15">
        <v>202006</v>
      </c>
      <c r="C4192" s="15">
        <v>17</v>
      </c>
      <c r="D4192" s="15" t="s">
        <v>134</v>
      </c>
      <c r="E4192" s="16">
        <v>4562342690067</v>
      </c>
      <c r="F4192" s="15">
        <v>0</v>
      </c>
      <c r="G4192" s="15">
        <v>0</v>
      </c>
      <c r="H4192" s="15" t="s">
        <v>23</v>
      </c>
      <c r="I4192" s="15" t="s">
        <v>19</v>
      </c>
      <c r="J4192" s="15" t="s">
        <v>329</v>
      </c>
      <c r="K4192" s="15">
        <v>37</v>
      </c>
      <c r="L4192" s="15">
        <v>0</v>
      </c>
      <c r="M4192" s="15">
        <v>0</v>
      </c>
      <c r="N4192" s="15">
        <v>0</v>
      </c>
      <c r="O4192" s="15"/>
      <c r="P4192" s="15"/>
      <c r="Q4192" s="15"/>
    </row>
    <row r="4193" spans="1:17" x14ac:dyDescent="0.15">
      <c r="A4193" t="str">
        <f t="shared" si="68"/>
        <v>202006_17_4562342690074</v>
      </c>
      <c r="B4193" s="15">
        <v>202006</v>
      </c>
      <c r="C4193" s="15">
        <v>17</v>
      </c>
      <c r="D4193" s="15" t="s">
        <v>134</v>
      </c>
      <c r="E4193" s="16">
        <v>4562342690074</v>
      </c>
      <c r="F4193" s="15">
        <v>0</v>
      </c>
      <c r="G4193" s="15">
        <v>0</v>
      </c>
      <c r="H4193" s="15" t="s">
        <v>24</v>
      </c>
      <c r="I4193" s="15" t="s">
        <v>19</v>
      </c>
      <c r="J4193" s="15" t="s">
        <v>329</v>
      </c>
      <c r="K4193" s="15">
        <v>19</v>
      </c>
      <c r="L4193" s="15">
        <v>1</v>
      </c>
      <c r="M4193" s="15">
        <v>0</v>
      </c>
      <c r="N4193" s="15">
        <v>0</v>
      </c>
      <c r="O4193" s="15"/>
      <c r="P4193" s="15"/>
      <c r="Q4193" s="15"/>
    </row>
    <row r="4194" spans="1:17" x14ac:dyDescent="0.15">
      <c r="A4194" t="str">
        <f t="shared" si="68"/>
        <v>202006_17_4562342690081</v>
      </c>
      <c r="B4194" s="15">
        <v>202006</v>
      </c>
      <c r="C4194" s="15">
        <v>17</v>
      </c>
      <c r="D4194" s="15" t="s">
        <v>134</v>
      </c>
      <c r="E4194" s="16">
        <v>4562342690081</v>
      </c>
      <c r="F4194" s="15">
        <v>0</v>
      </c>
      <c r="G4194" s="15">
        <v>0</v>
      </c>
      <c r="H4194" s="15" t="s">
        <v>25</v>
      </c>
      <c r="I4194" s="15" t="s">
        <v>19</v>
      </c>
      <c r="J4194" s="15" t="s">
        <v>329</v>
      </c>
      <c r="K4194" s="15">
        <v>13</v>
      </c>
      <c r="L4194" s="15">
        <v>0</v>
      </c>
      <c r="M4194" s="15">
        <v>0</v>
      </c>
      <c r="N4194" s="15">
        <v>0</v>
      </c>
      <c r="O4194" s="15"/>
      <c r="P4194" s="15"/>
      <c r="Q4194" s="15"/>
    </row>
    <row r="4195" spans="1:17" x14ac:dyDescent="0.15">
      <c r="A4195" t="str">
        <f t="shared" si="68"/>
        <v>202006_122_4562342690029</v>
      </c>
      <c r="B4195" s="15">
        <v>202006</v>
      </c>
      <c r="C4195" s="15">
        <v>122</v>
      </c>
      <c r="D4195" s="15" t="s">
        <v>149</v>
      </c>
      <c r="E4195" s="16">
        <v>4562342690029</v>
      </c>
      <c r="F4195" s="15">
        <v>0</v>
      </c>
      <c r="G4195" s="15">
        <v>0</v>
      </c>
      <c r="H4195" s="15" t="s">
        <v>18</v>
      </c>
      <c r="I4195" s="15" t="s">
        <v>19</v>
      </c>
      <c r="J4195" s="15" t="s">
        <v>329</v>
      </c>
      <c r="K4195" s="15">
        <v>28</v>
      </c>
      <c r="L4195" s="15">
        <v>2</v>
      </c>
      <c r="M4195" s="15">
        <v>0</v>
      </c>
      <c r="N4195" s="15">
        <v>0</v>
      </c>
      <c r="O4195" s="15"/>
      <c r="P4195" s="15"/>
      <c r="Q4195" s="15"/>
    </row>
    <row r="4196" spans="1:17" x14ac:dyDescent="0.15">
      <c r="A4196" t="str">
        <f t="shared" si="68"/>
        <v>202006_122_4562342690036</v>
      </c>
      <c r="B4196" s="15">
        <v>202006</v>
      </c>
      <c r="C4196" s="15">
        <v>122</v>
      </c>
      <c r="D4196" s="15" t="s">
        <v>149</v>
      </c>
      <c r="E4196" s="16">
        <v>4562342690036</v>
      </c>
      <c r="F4196" s="15">
        <v>0</v>
      </c>
      <c r="G4196" s="15">
        <v>0</v>
      </c>
      <c r="H4196" s="15" t="s">
        <v>20</v>
      </c>
      <c r="I4196" s="15" t="s">
        <v>19</v>
      </c>
      <c r="J4196" s="15" t="s">
        <v>329</v>
      </c>
      <c r="K4196" s="15">
        <v>14</v>
      </c>
      <c r="L4196" s="15">
        <v>0</v>
      </c>
      <c r="M4196" s="15">
        <v>0</v>
      </c>
      <c r="N4196" s="15">
        <v>0</v>
      </c>
      <c r="O4196" s="15"/>
      <c r="P4196" s="15"/>
      <c r="Q4196" s="15"/>
    </row>
    <row r="4197" spans="1:17" x14ac:dyDescent="0.15">
      <c r="A4197" t="str">
        <f t="shared" si="68"/>
        <v>202006_122_4562342690050</v>
      </c>
      <c r="B4197" s="15">
        <v>202006</v>
      </c>
      <c r="C4197" s="15">
        <v>122</v>
      </c>
      <c r="D4197" s="15" t="s">
        <v>149</v>
      </c>
      <c r="E4197" s="16">
        <v>4562342690050</v>
      </c>
      <c r="F4197" s="15">
        <v>0</v>
      </c>
      <c r="G4197" s="15">
        <v>0</v>
      </c>
      <c r="H4197" s="15" t="s">
        <v>22</v>
      </c>
      <c r="I4197" s="15" t="s">
        <v>19</v>
      </c>
      <c r="J4197" s="15" t="s">
        <v>329</v>
      </c>
      <c r="K4197" s="15">
        <v>14</v>
      </c>
      <c r="L4197" s="15">
        <v>0</v>
      </c>
      <c r="M4197" s="15">
        <v>0</v>
      </c>
      <c r="N4197" s="15">
        <v>0</v>
      </c>
      <c r="O4197" s="15"/>
      <c r="P4197" s="15"/>
      <c r="Q4197" s="15"/>
    </row>
    <row r="4198" spans="1:17" x14ac:dyDescent="0.15">
      <c r="A4198" t="str">
        <f t="shared" si="68"/>
        <v>202006_122_4562342690043</v>
      </c>
      <c r="B4198" s="15">
        <v>202006</v>
      </c>
      <c r="C4198" s="15">
        <v>122</v>
      </c>
      <c r="D4198" s="15" t="s">
        <v>149</v>
      </c>
      <c r="E4198" s="16">
        <v>4562342690043</v>
      </c>
      <c r="F4198" s="15">
        <v>0</v>
      </c>
      <c r="G4198" s="15">
        <v>0</v>
      </c>
      <c r="H4198" s="15" t="s">
        <v>21</v>
      </c>
      <c r="I4198" s="15" t="s">
        <v>19</v>
      </c>
      <c r="J4198" s="15" t="s">
        <v>329</v>
      </c>
      <c r="K4198" s="15">
        <v>40</v>
      </c>
      <c r="L4198" s="15">
        <v>1</v>
      </c>
      <c r="M4198" s="15">
        <v>0</v>
      </c>
      <c r="N4198" s="15">
        <v>0</v>
      </c>
      <c r="O4198" s="15"/>
      <c r="P4198" s="15"/>
      <c r="Q4198" s="15"/>
    </row>
    <row r="4199" spans="1:17" x14ac:dyDescent="0.15">
      <c r="A4199" t="str">
        <f t="shared" si="68"/>
        <v>202006_122_4562342690067</v>
      </c>
      <c r="B4199" s="15">
        <v>202006</v>
      </c>
      <c r="C4199" s="15">
        <v>122</v>
      </c>
      <c r="D4199" s="15" t="s">
        <v>149</v>
      </c>
      <c r="E4199" s="16">
        <v>4562342690067</v>
      </c>
      <c r="F4199" s="15">
        <v>0</v>
      </c>
      <c r="G4199" s="15">
        <v>0</v>
      </c>
      <c r="H4199" s="15" t="s">
        <v>23</v>
      </c>
      <c r="I4199" s="15" t="s">
        <v>19</v>
      </c>
      <c r="J4199" s="15" t="s">
        <v>329</v>
      </c>
      <c r="K4199" s="15">
        <v>39</v>
      </c>
      <c r="L4199" s="15">
        <v>0</v>
      </c>
      <c r="M4199" s="15">
        <v>0</v>
      </c>
      <c r="N4199" s="15">
        <v>0</v>
      </c>
      <c r="O4199" s="15"/>
      <c r="P4199" s="15"/>
      <c r="Q4199" s="15"/>
    </row>
    <row r="4200" spans="1:17" x14ac:dyDescent="0.15">
      <c r="A4200" t="str">
        <f t="shared" si="68"/>
        <v>202006_122_4562342690074</v>
      </c>
      <c r="B4200" s="15">
        <v>202006</v>
      </c>
      <c r="C4200" s="15">
        <v>122</v>
      </c>
      <c r="D4200" s="15" t="s">
        <v>149</v>
      </c>
      <c r="E4200" s="16">
        <v>4562342690074</v>
      </c>
      <c r="F4200" s="15">
        <v>0</v>
      </c>
      <c r="G4200" s="15">
        <v>0</v>
      </c>
      <c r="H4200" s="15" t="s">
        <v>24</v>
      </c>
      <c r="I4200" s="15" t="s">
        <v>19</v>
      </c>
      <c r="J4200" s="15" t="s">
        <v>329</v>
      </c>
      <c r="K4200" s="15">
        <v>23</v>
      </c>
      <c r="L4200" s="15">
        <v>0</v>
      </c>
      <c r="M4200" s="15">
        <v>0</v>
      </c>
      <c r="N4200" s="15">
        <v>0</v>
      </c>
      <c r="O4200" s="15"/>
      <c r="P4200" s="15"/>
      <c r="Q4200" s="15"/>
    </row>
    <row r="4201" spans="1:17" x14ac:dyDescent="0.15">
      <c r="A4201" t="str">
        <f t="shared" si="68"/>
        <v>202006_122_4562342690081</v>
      </c>
      <c r="B4201" s="15">
        <v>202006</v>
      </c>
      <c r="C4201" s="15">
        <v>122</v>
      </c>
      <c r="D4201" s="15" t="s">
        <v>149</v>
      </c>
      <c r="E4201" s="16">
        <v>4562342690081</v>
      </c>
      <c r="F4201" s="15">
        <v>0</v>
      </c>
      <c r="G4201" s="15">
        <v>0</v>
      </c>
      <c r="H4201" s="15" t="s">
        <v>25</v>
      </c>
      <c r="I4201" s="15" t="s">
        <v>19</v>
      </c>
      <c r="J4201" s="15" t="s">
        <v>329</v>
      </c>
      <c r="K4201" s="15">
        <v>16</v>
      </c>
      <c r="L4201" s="15">
        <v>0</v>
      </c>
      <c r="M4201" s="15">
        <v>0</v>
      </c>
      <c r="N4201" s="15">
        <v>0</v>
      </c>
      <c r="O4201" s="15"/>
      <c r="P4201" s="15"/>
      <c r="Q4201" s="15"/>
    </row>
    <row r="4202" spans="1:17" x14ac:dyDescent="0.15">
      <c r="A4202" t="str">
        <f t="shared" si="68"/>
        <v>202007_184_4562342690029</v>
      </c>
      <c r="B4202" s="10">
        <v>202007</v>
      </c>
      <c r="C4202" s="10">
        <v>184</v>
      </c>
      <c r="D4202" s="10" t="s">
        <v>154</v>
      </c>
      <c r="E4202" s="11">
        <v>4562342690029</v>
      </c>
      <c r="F4202" s="10">
        <v>0</v>
      </c>
      <c r="G4202" s="10">
        <v>0</v>
      </c>
      <c r="H4202" s="10" t="s">
        <v>18</v>
      </c>
      <c r="I4202" s="10" t="s">
        <v>19</v>
      </c>
      <c r="J4202" s="10" t="s">
        <v>329</v>
      </c>
      <c r="K4202" s="10">
        <v>34</v>
      </c>
      <c r="L4202" s="10">
        <v>1</v>
      </c>
      <c r="M4202" s="10">
        <v>0</v>
      </c>
      <c r="N4202" s="10">
        <v>0</v>
      </c>
    </row>
    <row r="4203" spans="1:17" x14ac:dyDescent="0.15">
      <c r="A4203" t="str">
        <f t="shared" si="68"/>
        <v>202007_184_4562342690036</v>
      </c>
      <c r="B4203" s="10">
        <v>202007</v>
      </c>
      <c r="C4203" s="10">
        <v>184</v>
      </c>
      <c r="D4203" s="10" t="s">
        <v>154</v>
      </c>
      <c r="E4203" s="11">
        <v>4562342690036</v>
      </c>
      <c r="F4203" s="10">
        <v>0</v>
      </c>
      <c r="G4203" s="10">
        <v>0</v>
      </c>
      <c r="H4203" s="10" t="s">
        <v>20</v>
      </c>
      <c r="I4203" s="10" t="s">
        <v>19</v>
      </c>
      <c r="J4203" s="10" t="s">
        <v>329</v>
      </c>
      <c r="K4203" s="10">
        <v>15</v>
      </c>
      <c r="L4203" s="10">
        <v>0</v>
      </c>
      <c r="M4203" s="10">
        <v>0</v>
      </c>
      <c r="N4203" s="10">
        <v>0</v>
      </c>
    </row>
    <row r="4204" spans="1:17" x14ac:dyDescent="0.15">
      <c r="A4204" t="str">
        <f t="shared" si="68"/>
        <v>202007_184_4562342690050</v>
      </c>
      <c r="B4204" s="10">
        <v>202007</v>
      </c>
      <c r="C4204" s="10">
        <v>184</v>
      </c>
      <c r="D4204" s="10" t="s">
        <v>154</v>
      </c>
      <c r="E4204" s="11">
        <v>4562342690050</v>
      </c>
      <c r="F4204" s="10">
        <v>0</v>
      </c>
      <c r="G4204" s="10">
        <v>0</v>
      </c>
      <c r="H4204" s="10" t="s">
        <v>22</v>
      </c>
      <c r="I4204" s="10" t="s">
        <v>19</v>
      </c>
      <c r="J4204" s="10" t="s">
        <v>329</v>
      </c>
      <c r="K4204" s="10">
        <v>17</v>
      </c>
      <c r="L4204" s="10">
        <v>1</v>
      </c>
      <c r="M4204" s="10">
        <v>0</v>
      </c>
      <c r="N4204" s="10">
        <v>0</v>
      </c>
    </row>
    <row r="4205" spans="1:17" x14ac:dyDescent="0.15">
      <c r="A4205" t="str">
        <f t="shared" si="68"/>
        <v>202007_184_4562342690043</v>
      </c>
      <c r="B4205" s="10">
        <v>202007</v>
      </c>
      <c r="C4205" s="10">
        <v>184</v>
      </c>
      <c r="D4205" s="10" t="s">
        <v>154</v>
      </c>
      <c r="E4205" s="11">
        <v>4562342690043</v>
      </c>
      <c r="F4205" s="10">
        <v>0</v>
      </c>
      <c r="G4205" s="10">
        <v>0</v>
      </c>
      <c r="H4205" s="10" t="s">
        <v>21</v>
      </c>
      <c r="I4205" s="10" t="s">
        <v>19</v>
      </c>
      <c r="J4205" s="10" t="s">
        <v>329</v>
      </c>
      <c r="K4205" s="10">
        <v>36</v>
      </c>
      <c r="L4205" s="10">
        <v>2</v>
      </c>
      <c r="M4205" s="10">
        <v>0</v>
      </c>
      <c r="N4205" s="10">
        <v>0</v>
      </c>
    </row>
    <row r="4206" spans="1:17" x14ac:dyDescent="0.15">
      <c r="A4206" t="str">
        <f t="shared" si="68"/>
        <v>202007_184_4562342690067</v>
      </c>
      <c r="B4206" s="10">
        <v>202007</v>
      </c>
      <c r="C4206" s="10">
        <v>184</v>
      </c>
      <c r="D4206" s="10" t="s">
        <v>154</v>
      </c>
      <c r="E4206" s="11">
        <v>4562342690067</v>
      </c>
      <c r="F4206" s="10">
        <v>0</v>
      </c>
      <c r="G4206" s="10">
        <v>0</v>
      </c>
      <c r="H4206" s="10" t="s">
        <v>23</v>
      </c>
      <c r="I4206" s="10" t="s">
        <v>19</v>
      </c>
      <c r="J4206" s="10" t="s">
        <v>329</v>
      </c>
      <c r="K4206" s="10">
        <v>36</v>
      </c>
      <c r="L4206" s="10">
        <v>1</v>
      </c>
      <c r="M4206" s="10">
        <v>0</v>
      </c>
      <c r="N4206" s="10">
        <v>0</v>
      </c>
    </row>
    <row r="4207" spans="1:17" x14ac:dyDescent="0.15">
      <c r="A4207" t="str">
        <f t="shared" si="68"/>
        <v>202007_184_4562342690074</v>
      </c>
      <c r="B4207" s="10">
        <v>202007</v>
      </c>
      <c r="C4207" s="10">
        <v>184</v>
      </c>
      <c r="D4207" s="10" t="s">
        <v>154</v>
      </c>
      <c r="E4207" s="11">
        <v>4562342690074</v>
      </c>
      <c r="F4207" s="10">
        <v>0</v>
      </c>
      <c r="G4207" s="10">
        <v>0</v>
      </c>
      <c r="H4207" s="10" t="s">
        <v>24</v>
      </c>
      <c r="I4207" s="10" t="s">
        <v>19</v>
      </c>
      <c r="J4207" s="10" t="s">
        <v>329</v>
      </c>
      <c r="K4207" s="10">
        <v>31</v>
      </c>
      <c r="L4207" s="10">
        <v>0</v>
      </c>
      <c r="M4207" s="10">
        <v>0</v>
      </c>
      <c r="N4207" s="10">
        <v>0</v>
      </c>
    </row>
    <row r="4208" spans="1:17" x14ac:dyDescent="0.15">
      <c r="A4208" t="str">
        <f t="shared" si="68"/>
        <v>202007_184_4562342690081</v>
      </c>
      <c r="B4208" s="10">
        <v>202007</v>
      </c>
      <c r="C4208" s="10">
        <v>184</v>
      </c>
      <c r="D4208" s="10" t="s">
        <v>154</v>
      </c>
      <c r="E4208" s="11">
        <v>4562342690081</v>
      </c>
      <c r="F4208" s="10">
        <v>0</v>
      </c>
      <c r="G4208" s="10">
        <v>0</v>
      </c>
      <c r="H4208" s="10" t="s">
        <v>25</v>
      </c>
      <c r="I4208" s="10" t="s">
        <v>19</v>
      </c>
      <c r="J4208" s="10" t="s">
        <v>329</v>
      </c>
      <c r="K4208" s="10">
        <v>10</v>
      </c>
      <c r="L4208" s="10">
        <v>0</v>
      </c>
      <c r="M4208" s="10">
        <v>0</v>
      </c>
      <c r="N4208" s="10">
        <v>0</v>
      </c>
    </row>
    <row r="4209" spans="1:14" x14ac:dyDescent="0.15">
      <c r="A4209" t="str">
        <f t="shared" si="68"/>
        <v>202007_5_4562342690029</v>
      </c>
      <c r="B4209" s="10">
        <v>202007</v>
      </c>
      <c r="C4209" s="10">
        <v>5</v>
      </c>
      <c r="D4209" s="10" t="s">
        <v>130</v>
      </c>
      <c r="E4209" s="11">
        <v>4562342690029</v>
      </c>
      <c r="F4209" s="10">
        <v>0</v>
      </c>
      <c r="G4209" s="10">
        <v>0</v>
      </c>
      <c r="H4209" s="10" t="s">
        <v>18</v>
      </c>
      <c r="I4209" s="10" t="s">
        <v>19</v>
      </c>
      <c r="J4209" s="10" t="s">
        <v>329</v>
      </c>
      <c r="K4209" s="10">
        <v>4</v>
      </c>
      <c r="L4209" s="10">
        <v>0</v>
      </c>
      <c r="M4209" s="10">
        <v>0</v>
      </c>
      <c r="N4209" s="10">
        <v>0</v>
      </c>
    </row>
    <row r="4210" spans="1:14" x14ac:dyDescent="0.15">
      <c r="A4210" t="str">
        <f t="shared" si="68"/>
        <v>202007_5_4562342690036</v>
      </c>
      <c r="B4210" s="10">
        <v>202007</v>
      </c>
      <c r="C4210" s="10">
        <v>5</v>
      </c>
      <c r="D4210" s="10" t="s">
        <v>130</v>
      </c>
      <c r="E4210" s="11">
        <v>4562342690036</v>
      </c>
      <c r="F4210" s="10">
        <v>0</v>
      </c>
      <c r="G4210" s="10">
        <v>0</v>
      </c>
      <c r="H4210" s="10" t="s">
        <v>20</v>
      </c>
      <c r="I4210" s="10" t="s">
        <v>19</v>
      </c>
      <c r="J4210" s="10" t="s">
        <v>329</v>
      </c>
      <c r="K4210" s="10">
        <v>12</v>
      </c>
      <c r="L4210" s="10">
        <v>1</v>
      </c>
      <c r="M4210" s="10">
        <v>0</v>
      </c>
      <c r="N4210" s="10">
        <v>0</v>
      </c>
    </row>
    <row r="4211" spans="1:14" x14ac:dyDescent="0.15">
      <c r="A4211" t="str">
        <f t="shared" si="68"/>
        <v>202007_5_4562342690050</v>
      </c>
      <c r="B4211" s="10">
        <v>202007</v>
      </c>
      <c r="C4211" s="10">
        <v>5</v>
      </c>
      <c r="D4211" s="10" t="s">
        <v>130</v>
      </c>
      <c r="E4211" s="11">
        <v>4562342690050</v>
      </c>
      <c r="F4211" s="10">
        <v>0</v>
      </c>
      <c r="G4211" s="10">
        <v>0</v>
      </c>
      <c r="H4211" s="10" t="s">
        <v>22</v>
      </c>
      <c r="I4211" s="10" t="s">
        <v>19</v>
      </c>
      <c r="J4211" s="10" t="s">
        <v>329</v>
      </c>
      <c r="K4211" s="10">
        <v>7</v>
      </c>
      <c r="L4211" s="10">
        <v>0</v>
      </c>
      <c r="M4211" s="10">
        <v>0</v>
      </c>
      <c r="N4211" s="10">
        <v>0</v>
      </c>
    </row>
    <row r="4212" spans="1:14" x14ac:dyDescent="0.15">
      <c r="A4212" t="str">
        <f t="shared" si="68"/>
        <v>202007_5_4562342690043</v>
      </c>
      <c r="B4212" s="10">
        <v>202007</v>
      </c>
      <c r="C4212" s="10">
        <v>5</v>
      </c>
      <c r="D4212" s="10" t="s">
        <v>130</v>
      </c>
      <c r="E4212" s="11">
        <v>4562342690043</v>
      </c>
      <c r="F4212" s="10">
        <v>0</v>
      </c>
      <c r="G4212" s="10">
        <v>0</v>
      </c>
      <c r="H4212" s="10" t="s">
        <v>21</v>
      </c>
      <c r="I4212" s="10" t="s">
        <v>19</v>
      </c>
      <c r="J4212" s="10" t="s">
        <v>329</v>
      </c>
      <c r="K4212" s="10">
        <v>14</v>
      </c>
      <c r="L4212" s="10">
        <v>4</v>
      </c>
      <c r="M4212" s="10">
        <v>0</v>
      </c>
      <c r="N4212" s="10">
        <v>0</v>
      </c>
    </row>
    <row r="4213" spans="1:14" x14ac:dyDescent="0.15">
      <c r="A4213" t="str">
        <f t="shared" si="68"/>
        <v>202007_5_4562342690067</v>
      </c>
      <c r="B4213" s="10">
        <v>202007</v>
      </c>
      <c r="C4213" s="10">
        <v>5</v>
      </c>
      <c r="D4213" s="10" t="s">
        <v>130</v>
      </c>
      <c r="E4213" s="11">
        <v>4562342690067</v>
      </c>
      <c r="F4213" s="10">
        <v>0</v>
      </c>
      <c r="G4213" s="10">
        <v>0</v>
      </c>
      <c r="H4213" s="10" t="s">
        <v>23</v>
      </c>
      <c r="I4213" s="10" t="s">
        <v>19</v>
      </c>
      <c r="J4213" s="10" t="s">
        <v>329</v>
      </c>
      <c r="K4213" s="10">
        <v>22</v>
      </c>
      <c r="L4213" s="10">
        <v>1</v>
      </c>
      <c r="M4213" s="10">
        <v>0</v>
      </c>
      <c r="N4213" s="10">
        <v>0</v>
      </c>
    </row>
    <row r="4214" spans="1:14" x14ac:dyDescent="0.15">
      <c r="A4214" t="str">
        <f t="shared" si="68"/>
        <v>202007_5_4562342690074</v>
      </c>
      <c r="B4214" s="10">
        <v>202007</v>
      </c>
      <c r="C4214" s="10">
        <v>5</v>
      </c>
      <c r="D4214" s="10" t="s">
        <v>130</v>
      </c>
      <c r="E4214" s="11">
        <v>4562342690074</v>
      </c>
      <c r="F4214" s="10">
        <v>0</v>
      </c>
      <c r="G4214" s="10">
        <v>0</v>
      </c>
      <c r="H4214" s="10" t="s">
        <v>24</v>
      </c>
      <c r="I4214" s="10" t="s">
        <v>19</v>
      </c>
      <c r="J4214" s="10" t="s">
        <v>329</v>
      </c>
      <c r="K4214" s="10">
        <v>24</v>
      </c>
      <c r="L4214" s="10">
        <v>0</v>
      </c>
      <c r="M4214" s="10">
        <v>0</v>
      </c>
      <c r="N4214" s="10">
        <v>0</v>
      </c>
    </row>
    <row r="4215" spans="1:14" x14ac:dyDescent="0.15">
      <c r="A4215" t="str">
        <f t="shared" si="68"/>
        <v>202007_5_4562342690081</v>
      </c>
      <c r="B4215" s="10">
        <v>202007</v>
      </c>
      <c r="C4215" s="10">
        <v>5</v>
      </c>
      <c r="D4215" s="10" t="s">
        <v>130</v>
      </c>
      <c r="E4215" s="11">
        <v>4562342690081</v>
      </c>
      <c r="F4215" s="10">
        <v>0</v>
      </c>
      <c r="G4215" s="10">
        <v>0</v>
      </c>
      <c r="H4215" s="10" t="s">
        <v>25</v>
      </c>
      <c r="I4215" s="10" t="s">
        <v>19</v>
      </c>
      <c r="J4215" s="10" t="s">
        <v>329</v>
      </c>
      <c r="K4215" s="10">
        <v>3</v>
      </c>
      <c r="L4215" s="10">
        <v>0</v>
      </c>
      <c r="M4215" s="10">
        <v>0</v>
      </c>
      <c r="N4215" s="10">
        <v>0</v>
      </c>
    </row>
    <row r="4216" spans="1:14" x14ac:dyDescent="0.15">
      <c r="A4216" t="str">
        <f t="shared" si="68"/>
        <v>202007_11_4562342690029</v>
      </c>
      <c r="B4216" s="10">
        <v>202007</v>
      </c>
      <c r="C4216" s="10">
        <v>11</v>
      </c>
      <c r="D4216" s="10" t="s">
        <v>131</v>
      </c>
      <c r="E4216" s="11">
        <v>4562342690029</v>
      </c>
      <c r="F4216" s="10">
        <v>0</v>
      </c>
      <c r="G4216" s="10">
        <v>0</v>
      </c>
      <c r="H4216" s="10" t="s">
        <v>18</v>
      </c>
      <c r="I4216" s="10" t="s">
        <v>19</v>
      </c>
      <c r="J4216" s="10" t="s">
        <v>329</v>
      </c>
      <c r="K4216" s="10">
        <v>2</v>
      </c>
      <c r="L4216" s="10">
        <v>0</v>
      </c>
      <c r="M4216" s="10">
        <v>0</v>
      </c>
      <c r="N4216" s="10">
        <v>0</v>
      </c>
    </row>
    <row r="4217" spans="1:14" x14ac:dyDescent="0.15">
      <c r="A4217" t="str">
        <f t="shared" si="68"/>
        <v>202007_11_4562342690036</v>
      </c>
      <c r="B4217" s="10">
        <v>202007</v>
      </c>
      <c r="C4217" s="10">
        <v>11</v>
      </c>
      <c r="D4217" s="10" t="s">
        <v>131</v>
      </c>
      <c r="E4217" s="11">
        <v>4562342690036</v>
      </c>
      <c r="F4217" s="10">
        <v>0</v>
      </c>
      <c r="G4217" s="10">
        <v>0</v>
      </c>
      <c r="H4217" s="10" t="s">
        <v>20</v>
      </c>
      <c r="I4217" s="10" t="s">
        <v>19</v>
      </c>
      <c r="J4217" s="10" t="s">
        <v>329</v>
      </c>
      <c r="K4217" s="10">
        <v>0</v>
      </c>
      <c r="L4217" s="10">
        <v>0</v>
      </c>
      <c r="M4217" s="10">
        <v>0</v>
      </c>
      <c r="N4217" s="10">
        <v>0</v>
      </c>
    </row>
    <row r="4218" spans="1:14" x14ac:dyDescent="0.15">
      <c r="A4218" t="str">
        <f t="shared" si="68"/>
        <v>202007_11_4562342690050</v>
      </c>
      <c r="B4218" s="10">
        <v>202007</v>
      </c>
      <c r="C4218" s="10">
        <v>11</v>
      </c>
      <c r="D4218" s="10" t="s">
        <v>131</v>
      </c>
      <c r="E4218" s="11">
        <v>4562342690050</v>
      </c>
      <c r="F4218" s="10">
        <v>0</v>
      </c>
      <c r="G4218" s="10">
        <v>0</v>
      </c>
      <c r="H4218" s="10" t="s">
        <v>22</v>
      </c>
      <c r="I4218" s="10" t="s">
        <v>19</v>
      </c>
      <c r="J4218" s="10" t="s">
        <v>329</v>
      </c>
      <c r="K4218" s="10">
        <v>0</v>
      </c>
      <c r="L4218" s="10">
        <v>0</v>
      </c>
      <c r="M4218" s="10">
        <v>0</v>
      </c>
      <c r="N4218" s="10">
        <v>0</v>
      </c>
    </row>
    <row r="4219" spans="1:14" x14ac:dyDescent="0.15">
      <c r="A4219" t="str">
        <f t="shared" si="68"/>
        <v>202007_11_4562342690043</v>
      </c>
      <c r="B4219" s="10">
        <v>202007</v>
      </c>
      <c r="C4219" s="10">
        <v>11</v>
      </c>
      <c r="D4219" s="10" t="s">
        <v>131</v>
      </c>
      <c r="E4219" s="11">
        <v>4562342690043</v>
      </c>
      <c r="F4219" s="10">
        <v>0</v>
      </c>
      <c r="G4219" s="10">
        <v>0</v>
      </c>
      <c r="H4219" s="10" t="s">
        <v>21</v>
      </c>
      <c r="I4219" s="10" t="s">
        <v>19</v>
      </c>
      <c r="J4219" s="10" t="s">
        <v>329</v>
      </c>
      <c r="K4219" s="10">
        <v>1</v>
      </c>
      <c r="L4219" s="10">
        <v>0</v>
      </c>
      <c r="M4219" s="10">
        <v>0</v>
      </c>
      <c r="N4219" s="10">
        <v>0</v>
      </c>
    </row>
    <row r="4220" spans="1:14" x14ac:dyDescent="0.15">
      <c r="A4220" t="str">
        <f t="shared" si="68"/>
        <v>202007_11_4562342690067</v>
      </c>
      <c r="B4220" s="10">
        <v>202007</v>
      </c>
      <c r="C4220" s="10">
        <v>11</v>
      </c>
      <c r="D4220" s="10" t="s">
        <v>131</v>
      </c>
      <c r="E4220" s="11">
        <v>4562342690067</v>
      </c>
      <c r="F4220" s="10">
        <v>0</v>
      </c>
      <c r="G4220" s="10">
        <v>0</v>
      </c>
      <c r="H4220" s="10" t="s">
        <v>23</v>
      </c>
      <c r="I4220" s="10" t="s">
        <v>19</v>
      </c>
      <c r="J4220" s="10" t="s">
        <v>329</v>
      </c>
      <c r="K4220" s="10">
        <v>0</v>
      </c>
      <c r="L4220" s="10">
        <v>0</v>
      </c>
      <c r="M4220" s="10">
        <v>0</v>
      </c>
      <c r="N4220" s="10">
        <v>0</v>
      </c>
    </row>
    <row r="4221" spans="1:14" x14ac:dyDescent="0.15">
      <c r="A4221" t="str">
        <f t="shared" si="68"/>
        <v>202007_11_4562342690074</v>
      </c>
      <c r="B4221" s="10">
        <v>202007</v>
      </c>
      <c r="C4221" s="10">
        <v>11</v>
      </c>
      <c r="D4221" s="10" t="s">
        <v>131</v>
      </c>
      <c r="E4221" s="11">
        <v>4562342690074</v>
      </c>
      <c r="F4221" s="10">
        <v>0</v>
      </c>
      <c r="G4221" s="10">
        <v>0</v>
      </c>
      <c r="H4221" s="10" t="s">
        <v>24</v>
      </c>
      <c r="I4221" s="10" t="s">
        <v>19</v>
      </c>
      <c r="J4221" s="10" t="s">
        <v>329</v>
      </c>
      <c r="K4221" s="10">
        <v>0</v>
      </c>
      <c r="L4221" s="10">
        <v>0</v>
      </c>
      <c r="M4221" s="10">
        <v>0</v>
      </c>
      <c r="N4221" s="10">
        <v>0</v>
      </c>
    </row>
    <row r="4222" spans="1:14" x14ac:dyDescent="0.15">
      <c r="A4222" t="str">
        <f t="shared" si="68"/>
        <v>202007_11_4562342690081</v>
      </c>
      <c r="B4222" s="10">
        <v>202007</v>
      </c>
      <c r="C4222" s="10">
        <v>11</v>
      </c>
      <c r="D4222" s="10" t="s">
        <v>131</v>
      </c>
      <c r="E4222" s="11">
        <v>4562342690081</v>
      </c>
      <c r="F4222" s="10">
        <v>0</v>
      </c>
      <c r="G4222" s="10">
        <v>0</v>
      </c>
      <c r="H4222" s="10" t="s">
        <v>25</v>
      </c>
      <c r="I4222" s="10" t="s">
        <v>19</v>
      </c>
      <c r="J4222" s="10" t="s">
        <v>329</v>
      </c>
      <c r="K4222" s="10">
        <v>5</v>
      </c>
      <c r="L4222" s="10">
        <v>0</v>
      </c>
      <c r="M4222" s="10">
        <v>0</v>
      </c>
      <c r="N4222" s="10">
        <v>0</v>
      </c>
    </row>
    <row r="4223" spans="1:14" x14ac:dyDescent="0.15">
      <c r="A4223" t="str">
        <f t="shared" si="68"/>
        <v>202007_12_4562342690029</v>
      </c>
      <c r="B4223" s="10">
        <v>202007</v>
      </c>
      <c r="C4223" s="10">
        <v>12</v>
      </c>
      <c r="D4223" s="10" t="s">
        <v>132</v>
      </c>
      <c r="E4223" s="11">
        <v>4562342690029</v>
      </c>
      <c r="F4223" s="10">
        <v>0</v>
      </c>
      <c r="G4223" s="10">
        <v>0</v>
      </c>
      <c r="H4223" s="10" t="s">
        <v>18</v>
      </c>
      <c r="I4223" s="10" t="s">
        <v>19</v>
      </c>
      <c r="J4223" s="10" t="s">
        <v>329</v>
      </c>
      <c r="K4223" s="10">
        <v>15</v>
      </c>
      <c r="L4223" s="10">
        <v>1</v>
      </c>
      <c r="M4223" s="10">
        <v>0</v>
      </c>
      <c r="N4223" s="10">
        <v>0</v>
      </c>
    </row>
    <row r="4224" spans="1:14" x14ac:dyDescent="0.15">
      <c r="A4224" t="str">
        <f t="shared" si="68"/>
        <v>202007_12_4562342690036</v>
      </c>
      <c r="B4224" s="10">
        <v>202007</v>
      </c>
      <c r="C4224" s="10">
        <v>12</v>
      </c>
      <c r="D4224" s="10" t="s">
        <v>132</v>
      </c>
      <c r="E4224" s="11">
        <v>4562342690036</v>
      </c>
      <c r="F4224" s="10">
        <v>0</v>
      </c>
      <c r="G4224" s="10">
        <v>0</v>
      </c>
      <c r="H4224" s="10" t="s">
        <v>20</v>
      </c>
      <c r="I4224" s="10" t="s">
        <v>19</v>
      </c>
      <c r="J4224" s="10" t="s">
        <v>329</v>
      </c>
      <c r="K4224" s="10">
        <v>4</v>
      </c>
      <c r="L4224" s="10">
        <v>0</v>
      </c>
      <c r="M4224" s="10">
        <v>0</v>
      </c>
      <c r="N4224" s="10">
        <v>0</v>
      </c>
    </row>
    <row r="4225" spans="1:14" x14ac:dyDescent="0.15">
      <c r="A4225" t="str">
        <f t="shared" si="68"/>
        <v>202007_12_4562342690050</v>
      </c>
      <c r="B4225" s="10">
        <v>202007</v>
      </c>
      <c r="C4225" s="10">
        <v>12</v>
      </c>
      <c r="D4225" s="10" t="s">
        <v>132</v>
      </c>
      <c r="E4225" s="11">
        <v>4562342690050</v>
      </c>
      <c r="F4225" s="10">
        <v>0</v>
      </c>
      <c r="G4225" s="10">
        <v>0</v>
      </c>
      <c r="H4225" s="10" t="s">
        <v>22</v>
      </c>
      <c r="I4225" s="10" t="s">
        <v>19</v>
      </c>
      <c r="J4225" s="10" t="s">
        <v>329</v>
      </c>
      <c r="K4225" s="10">
        <v>11</v>
      </c>
      <c r="L4225" s="10">
        <v>0</v>
      </c>
      <c r="M4225" s="10">
        <v>0</v>
      </c>
      <c r="N4225" s="10">
        <v>0</v>
      </c>
    </row>
    <row r="4226" spans="1:14" x14ac:dyDescent="0.15">
      <c r="A4226" t="str">
        <f t="shared" si="68"/>
        <v>202007_12_4562342690043</v>
      </c>
      <c r="B4226" s="10">
        <v>202007</v>
      </c>
      <c r="C4226" s="10">
        <v>12</v>
      </c>
      <c r="D4226" s="10" t="s">
        <v>132</v>
      </c>
      <c r="E4226" s="11">
        <v>4562342690043</v>
      </c>
      <c r="F4226" s="10">
        <v>0</v>
      </c>
      <c r="G4226" s="10">
        <v>0</v>
      </c>
      <c r="H4226" s="10" t="s">
        <v>21</v>
      </c>
      <c r="I4226" s="10" t="s">
        <v>19</v>
      </c>
      <c r="J4226" s="10" t="s">
        <v>329</v>
      </c>
      <c r="K4226" s="10">
        <v>17</v>
      </c>
      <c r="L4226" s="10">
        <v>0</v>
      </c>
      <c r="M4226" s="10">
        <v>0</v>
      </c>
      <c r="N4226" s="10">
        <v>0</v>
      </c>
    </row>
    <row r="4227" spans="1:14" x14ac:dyDescent="0.15">
      <c r="A4227" t="str">
        <f t="shared" si="68"/>
        <v>202007_12_4562342690067</v>
      </c>
      <c r="B4227" s="10">
        <v>202007</v>
      </c>
      <c r="C4227" s="10">
        <v>12</v>
      </c>
      <c r="D4227" s="10" t="s">
        <v>132</v>
      </c>
      <c r="E4227" s="11">
        <v>4562342690067</v>
      </c>
      <c r="F4227" s="10">
        <v>0</v>
      </c>
      <c r="G4227" s="10">
        <v>0</v>
      </c>
      <c r="H4227" s="10" t="s">
        <v>23</v>
      </c>
      <c r="I4227" s="10" t="s">
        <v>19</v>
      </c>
      <c r="J4227" s="10" t="s">
        <v>329</v>
      </c>
      <c r="K4227" s="10">
        <v>37</v>
      </c>
      <c r="L4227" s="10">
        <v>2</v>
      </c>
      <c r="M4227" s="10">
        <v>0</v>
      </c>
      <c r="N4227" s="10">
        <v>0</v>
      </c>
    </row>
    <row r="4228" spans="1:14" x14ac:dyDescent="0.15">
      <c r="A4228" t="str">
        <f t="shared" si="68"/>
        <v>202007_12_4562342690074</v>
      </c>
      <c r="B4228" s="10">
        <v>202007</v>
      </c>
      <c r="C4228" s="10">
        <v>12</v>
      </c>
      <c r="D4228" s="10" t="s">
        <v>132</v>
      </c>
      <c r="E4228" s="11">
        <v>4562342690074</v>
      </c>
      <c r="F4228" s="10">
        <v>0</v>
      </c>
      <c r="G4228" s="10">
        <v>0</v>
      </c>
      <c r="H4228" s="10" t="s">
        <v>24</v>
      </c>
      <c r="I4228" s="10" t="s">
        <v>19</v>
      </c>
      <c r="J4228" s="10" t="s">
        <v>329</v>
      </c>
      <c r="K4228" s="10">
        <v>15</v>
      </c>
      <c r="L4228" s="10">
        <v>0</v>
      </c>
      <c r="M4228" s="10">
        <v>0</v>
      </c>
      <c r="N4228" s="10">
        <v>0</v>
      </c>
    </row>
    <row r="4229" spans="1:14" x14ac:dyDescent="0.15">
      <c r="A4229" t="str">
        <f t="shared" si="68"/>
        <v>202007_12_4562342690081</v>
      </c>
      <c r="B4229" s="10">
        <v>202007</v>
      </c>
      <c r="C4229" s="10">
        <v>12</v>
      </c>
      <c r="D4229" s="10" t="s">
        <v>132</v>
      </c>
      <c r="E4229" s="11">
        <v>4562342690081</v>
      </c>
      <c r="F4229" s="10">
        <v>0</v>
      </c>
      <c r="G4229" s="10">
        <v>0</v>
      </c>
      <c r="H4229" s="10" t="s">
        <v>25</v>
      </c>
      <c r="I4229" s="10" t="s">
        <v>19</v>
      </c>
      <c r="J4229" s="10" t="s">
        <v>329</v>
      </c>
      <c r="K4229" s="10">
        <v>8</v>
      </c>
      <c r="L4229" s="10">
        <v>0</v>
      </c>
      <c r="M4229" s="10">
        <v>0</v>
      </c>
      <c r="N4229" s="10">
        <v>0</v>
      </c>
    </row>
    <row r="4230" spans="1:14" x14ac:dyDescent="0.15">
      <c r="A4230" t="str">
        <f t="shared" si="68"/>
        <v>202007_100_4562342690029</v>
      </c>
      <c r="B4230" s="10">
        <v>202007</v>
      </c>
      <c r="C4230" s="10">
        <v>100</v>
      </c>
      <c r="D4230" s="10" t="s">
        <v>146</v>
      </c>
      <c r="E4230" s="11">
        <v>4562342690029</v>
      </c>
      <c r="F4230" s="10">
        <v>0</v>
      </c>
      <c r="G4230" s="10">
        <v>0</v>
      </c>
      <c r="H4230" s="10" t="s">
        <v>18</v>
      </c>
      <c r="I4230" s="10" t="s">
        <v>19</v>
      </c>
      <c r="J4230" s="10" t="s">
        <v>329</v>
      </c>
      <c r="K4230" s="10">
        <v>23</v>
      </c>
      <c r="L4230" s="10">
        <v>1</v>
      </c>
      <c r="M4230" s="10">
        <v>0</v>
      </c>
      <c r="N4230" s="10">
        <v>0</v>
      </c>
    </row>
    <row r="4231" spans="1:14" x14ac:dyDescent="0.15">
      <c r="A4231" t="str">
        <f t="shared" si="68"/>
        <v>202007_100_4562342690036</v>
      </c>
      <c r="B4231" s="10">
        <v>202007</v>
      </c>
      <c r="C4231" s="10">
        <v>100</v>
      </c>
      <c r="D4231" s="10" t="s">
        <v>146</v>
      </c>
      <c r="E4231" s="11">
        <v>4562342690036</v>
      </c>
      <c r="F4231" s="10">
        <v>0</v>
      </c>
      <c r="G4231" s="10">
        <v>0</v>
      </c>
      <c r="H4231" s="10" t="s">
        <v>20</v>
      </c>
      <c r="I4231" s="10" t="s">
        <v>19</v>
      </c>
      <c r="J4231" s="10" t="s">
        <v>329</v>
      </c>
      <c r="K4231" s="10">
        <v>16</v>
      </c>
      <c r="L4231" s="10">
        <v>1</v>
      </c>
      <c r="M4231" s="10">
        <v>0</v>
      </c>
      <c r="N4231" s="10">
        <v>0</v>
      </c>
    </row>
    <row r="4232" spans="1:14" x14ac:dyDescent="0.15">
      <c r="A4232" t="str">
        <f t="shared" si="68"/>
        <v>202007_100_4562342690050</v>
      </c>
      <c r="B4232" s="10">
        <v>202007</v>
      </c>
      <c r="C4232" s="10">
        <v>100</v>
      </c>
      <c r="D4232" s="10" t="s">
        <v>146</v>
      </c>
      <c r="E4232" s="11">
        <v>4562342690050</v>
      </c>
      <c r="F4232" s="10">
        <v>0</v>
      </c>
      <c r="G4232" s="10">
        <v>0</v>
      </c>
      <c r="H4232" s="10" t="s">
        <v>22</v>
      </c>
      <c r="I4232" s="10" t="s">
        <v>19</v>
      </c>
      <c r="J4232" s="10" t="s">
        <v>329</v>
      </c>
      <c r="K4232" s="10">
        <v>12</v>
      </c>
      <c r="L4232" s="10">
        <v>1</v>
      </c>
      <c r="M4232" s="10">
        <v>0</v>
      </c>
      <c r="N4232" s="10">
        <v>0</v>
      </c>
    </row>
    <row r="4233" spans="1:14" x14ac:dyDescent="0.15">
      <c r="A4233" t="str">
        <f t="shared" si="68"/>
        <v>202007_100_4562342690043</v>
      </c>
      <c r="B4233" s="10">
        <v>202007</v>
      </c>
      <c r="C4233" s="10">
        <v>100</v>
      </c>
      <c r="D4233" s="10" t="s">
        <v>146</v>
      </c>
      <c r="E4233" s="11">
        <v>4562342690043</v>
      </c>
      <c r="F4233" s="10">
        <v>0</v>
      </c>
      <c r="G4233" s="10">
        <v>0</v>
      </c>
      <c r="H4233" s="10" t="s">
        <v>21</v>
      </c>
      <c r="I4233" s="10" t="s">
        <v>19</v>
      </c>
      <c r="J4233" s="10" t="s">
        <v>329</v>
      </c>
      <c r="K4233" s="10">
        <v>18</v>
      </c>
      <c r="L4233" s="10">
        <v>1</v>
      </c>
      <c r="M4233" s="10">
        <v>0</v>
      </c>
      <c r="N4233" s="10">
        <v>0</v>
      </c>
    </row>
    <row r="4234" spans="1:14" x14ac:dyDescent="0.15">
      <c r="A4234" t="str">
        <f t="shared" si="68"/>
        <v>202007_100_4562342690067</v>
      </c>
      <c r="B4234" s="10">
        <v>202007</v>
      </c>
      <c r="C4234" s="10">
        <v>100</v>
      </c>
      <c r="D4234" s="10" t="s">
        <v>146</v>
      </c>
      <c r="E4234" s="11">
        <v>4562342690067</v>
      </c>
      <c r="F4234" s="10">
        <v>0</v>
      </c>
      <c r="G4234" s="10">
        <v>0</v>
      </c>
      <c r="H4234" s="10" t="s">
        <v>23</v>
      </c>
      <c r="I4234" s="10" t="s">
        <v>19</v>
      </c>
      <c r="J4234" s="10" t="s">
        <v>329</v>
      </c>
      <c r="K4234" s="10">
        <v>32</v>
      </c>
      <c r="L4234" s="10">
        <v>4</v>
      </c>
      <c r="M4234" s="10">
        <v>0</v>
      </c>
      <c r="N4234" s="10">
        <v>0</v>
      </c>
    </row>
    <row r="4235" spans="1:14" x14ac:dyDescent="0.15">
      <c r="A4235" t="str">
        <f t="shared" si="68"/>
        <v>202007_100_4562342690074</v>
      </c>
      <c r="B4235" s="10">
        <v>202007</v>
      </c>
      <c r="C4235" s="10">
        <v>100</v>
      </c>
      <c r="D4235" s="10" t="s">
        <v>146</v>
      </c>
      <c r="E4235" s="11">
        <v>4562342690074</v>
      </c>
      <c r="F4235" s="10">
        <v>0</v>
      </c>
      <c r="G4235" s="10">
        <v>0</v>
      </c>
      <c r="H4235" s="10" t="s">
        <v>24</v>
      </c>
      <c r="I4235" s="10" t="s">
        <v>19</v>
      </c>
      <c r="J4235" s="10" t="s">
        <v>329</v>
      </c>
      <c r="K4235" s="10">
        <v>23</v>
      </c>
      <c r="L4235" s="10">
        <v>0</v>
      </c>
      <c r="M4235" s="10">
        <v>0</v>
      </c>
      <c r="N4235" s="10">
        <v>0</v>
      </c>
    </row>
    <row r="4236" spans="1:14" x14ac:dyDescent="0.15">
      <c r="A4236" t="str">
        <f t="shared" ref="A4236:A4299" si="69">B4236&amp;"_"&amp;C4236&amp;"_"&amp;E4236</f>
        <v>202007_100_4562342690081</v>
      </c>
      <c r="B4236" s="10">
        <v>202007</v>
      </c>
      <c r="C4236" s="10">
        <v>100</v>
      </c>
      <c r="D4236" s="10" t="s">
        <v>146</v>
      </c>
      <c r="E4236" s="11">
        <v>4562342690081</v>
      </c>
      <c r="F4236" s="10">
        <v>0</v>
      </c>
      <c r="G4236" s="10">
        <v>0</v>
      </c>
      <c r="H4236" s="10" t="s">
        <v>25</v>
      </c>
      <c r="I4236" s="10" t="s">
        <v>19</v>
      </c>
      <c r="J4236" s="10" t="s">
        <v>329</v>
      </c>
      <c r="K4236" s="10">
        <v>13</v>
      </c>
      <c r="L4236" s="10">
        <v>0</v>
      </c>
      <c r="M4236" s="10">
        <v>0</v>
      </c>
      <c r="N4236" s="10">
        <v>0</v>
      </c>
    </row>
    <row r="4237" spans="1:14" x14ac:dyDescent="0.15">
      <c r="A4237" t="str">
        <f t="shared" si="69"/>
        <v>202007_128_4562342690029</v>
      </c>
      <c r="B4237" s="10">
        <v>202007</v>
      </c>
      <c r="C4237" s="10">
        <v>128</v>
      </c>
      <c r="D4237" s="10" t="s">
        <v>151</v>
      </c>
      <c r="E4237" s="11">
        <v>4562342690029</v>
      </c>
      <c r="F4237" s="10">
        <v>0</v>
      </c>
      <c r="G4237" s="10">
        <v>0</v>
      </c>
      <c r="H4237" s="10" t="s">
        <v>18</v>
      </c>
      <c r="I4237" s="10" t="s">
        <v>19</v>
      </c>
      <c r="J4237" s="10" t="s">
        <v>329</v>
      </c>
      <c r="K4237" s="10">
        <v>20</v>
      </c>
      <c r="L4237" s="10">
        <v>1</v>
      </c>
      <c r="M4237" s="10">
        <v>0</v>
      </c>
      <c r="N4237" s="10">
        <v>0</v>
      </c>
    </row>
    <row r="4238" spans="1:14" x14ac:dyDescent="0.15">
      <c r="A4238" t="str">
        <f t="shared" si="69"/>
        <v>202007_128_4562342690036</v>
      </c>
      <c r="B4238" s="10">
        <v>202007</v>
      </c>
      <c r="C4238" s="10">
        <v>128</v>
      </c>
      <c r="D4238" s="10" t="s">
        <v>151</v>
      </c>
      <c r="E4238" s="11">
        <v>4562342690036</v>
      </c>
      <c r="F4238" s="10">
        <v>0</v>
      </c>
      <c r="G4238" s="10">
        <v>0</v>
      </c>
      <c r="H4238" s="10" t="s">
        <v>20</v>
      </c>
      <c r="I4238" s="10" t="s">
        <v>19</v>
      </c>
      <c r="J4238" s="10" t="s">
        <v>329</v>
      </c>
      <c r="K4238" s="10">
        <v>13</v>
      </c>
      <c r="L4238" s="10">
        <v>1</v>
      </c>
      <c r="M4238" s="10">
        <v>0</v>
      </c>
      <c r="N4238" s="10">
        <v>0</v>
      </c>
    </row>
    <row r="4239" spans="1:14" x14ac:dyDescent="0.15">
      <c r="A4239" t="str">
        <f t="shared" si="69"/>
        <v>202007_128_4562342690050</v>
      </c>
      <c r="B4239" s="10">
        <v>202007</v>
      </c>
      <c r="C4239" s="10">
        <v>128</v>
      </c>
      <c r="D4239" s="10" t="s">
        <v>151</v>
      </c>
      <c r="E4239" s="11">
        <v>4562342690050</v>
      </c>
      <c r="F4239" s="10">
        <v>0</v>
      </c>
      <c r="G4239" s="10">
        <v>0</v>
      </c>
      <c r="H4239" s="10" t="s">
        <v>22</v>
      </c>
      <c r="I4239" s="10" t="s">
        <v>19</v>
      </c>
      <c r="J4239" s="10" t="s">
        <v>329</v>
      </c>
      <c r="K4239" s="10">
        <v>14</v>
      </c>
      <c r="L4239" s="10">
        <v>0</v>
      </c>
      <c r="M4239" s="10">
        <v>0</v>
      </c>
      <c r="N4239" s="10">
        <v>0</v>
      </c>
    </row>
    <row r="4240" spans="1:14" x14ac:dyDescent="0.15">
      <c r="A4240" t="str">
        <f t="shared" si="69"/>
        <v>202007_128_4562342690043</v>
      </c>
      <c r="B4240" s="10">
        <v>202007</v>
      </c>
      <c r="C4240" s="10">
        <v>128</v>
      </c>
      <c r="D4240" s="10" t="s">
        <v>151</v>
      </c>
      <c r="E4240" s="11">
        <v>4562342690043</v>
      </c>
      <c r="F4240" s="10">
        <v>0</v>
      </c>
      <c r="G4240" s="10">
        <v>0</v>
      </c>
      <c r="H4240" s="10" t="s">
        <v>21</v>
      </c>
      <c r="I4240" s="10" t="s">
        <v>19</v>
      </c>
      <c r="J4240" s="10" t="s">
        <v>329</v>
      </c>
      <c r="K4240" s="10">
        <v>23</v>
      </c>
      <c r="L4240" s="10">
        <v>3</v>
      </c>
      <c r="M4240" s="10">
        <v>0</v>
      </c>
      <c r="N4240" s="10">
        <v>0</v>
      </c>
    </row>
    <row r="4241" spans="1:14" x14ac:dyDescent="0.15">
      <c r="A4241" t="str">
        <f t="shared" si="69"/>
        <v>202007_128_4562342690067</v>
      </c>
      <c r="B4241" s="10">
        <v>202007</v>
      </c>
      <c r="C4241" s="10">
        <v>128</v>
      </c>
      <c r="D4241" s="10" t="s">
        <v>151</v>
      </c>
      <c r="E4241" s="11">
        <v>4562342690067</v>
      </c>
      <c r="F4241" s="10">
        <v>0</v>
      </c>
      <c r="G4241" s="10">
        <v>0</v>
      </c>
      <c r="H4241" s="10" t="s">
        <v>23</v>
      </c>
      <c r="I4241" s="10" t="s">
        <v>19</v>
      </c>
      <c r="J4241" s="10" t="s">
        <v>329</v>
      </c>
      <c r="K4241" s="10">
        <v>33</v>
      </c>
      <c r="L4241" s="10">
        <v>1</v>
      </c>
      <c r="M4241" s="10">
        <v>0</v>
      </c>
      <c r="N4241" s="10">
        <v>0</v>
      </c>
    </row>
    <row r="4242" spans="1:14" x14ac:dyDescent="0.15">
      <c r="A4242" t="str">
        <f t="shared" si="69"/>
        <v>202007_128_4562342690074</v>
      </c>
      <c r="B4242" s="10">
        <v>202007</v>
      </c>
      <c r="C4242" s="10">
        <v>128</v>
      </c>
      <c r="D4242" s="10" t="s">
        <v>151</v>
      </c>
      <c r="E4242" s="11">
        <v>4562342690074</v>
      </c>
      <c r="F4242" s="10">
        <v>0</v>
      </c>
      <c r="G4242" s="10">
        <v>0</v>
      </c>
      <c r="H4242" s="10" t="s">
        <v>24</v>
      </c>
      <c r="I4242" s="10" t="s">
        <v>19</v>
      </c>
      <c r="J4242" s="10" t="s">
        <v>329</v>
      </c>
      <c r="K4242" s="10">
        <v>22</v>
      </c>
      <c r="L4242" s="10">
        <v>0</v>
      </c>
      <c r="M4242" s="10">
        <v>0</v>
      </c>
      <c r="N4242" s="10">
        <v>0</v>
      </c>
    </row>
    <row r="4243" spans="1:14" x14ac:dyDescent="0.15">
      <c r="A4243" t="str">
        <f t="shared" si="69"/>
        <v>202007_128_4562342690081</v>
      </c>
      <c r="B4243" s="10">
        <v>202007</v>
      </c>
      <c r="C4243" s="10">
        <v>128</v>
      </c>
      <c r="D4243" s="10" t="s">
        <v>151</v>
      </c>
      <c r="E4243" s="11">
        <v>4562342690081</v>
      </c>
      <c r="F4243" s="10">
        <v>0</v>
      </c>
      <c r="G4243" s="10">
        <v>0</v>
      </c>
      <c r="H4243" s="10" t="s">
        <v>25</v>
      </c>
      <c r="I4243" s="10" t="s">
        <v>19</v>
      </c>
      <c r="J4243" s="10" t="s">
        <v>329</v>
      </c>
      <c r="K4243" s="10">
        <v>9</v>
      </c>
      <c r="L4243" s="10">
        <v>0</v>
      </c>
      <c r="M4243" s="10">
        <v>0</v>
      </c>
      <c r="N4243" s="10">
        <v>0</v>
      </c>
    </row>
    <row r="4244" spans="1:14" x14ac:dyDescent="0.15">
      <c r="A4244" t="str">
        <f t="shared" si="69"/>
        <v>202007_157_4562342690029</v>
      </c>
      <c r="B4244" s="10">
        <v>202007</v>
      </c>
      <c r="C4244" s="10">
        <v>157</v>
      </c>
      <c r="D4244" s="10" t="s">
        <v>152</v>
      </c>
      <c r="E4244" s="11">
        <v>4562342690029</v>
      </c>
      <c r="F4244" s="10">
        <v>0</v>
      </c>
      <c r="G4244" s="10">
        <v>0</v>
      </c>
      <c r="H4244" s="10" t="s">
        <v>18</v>
      </c>
      <c r="I4244" s="10" t="s">
        <v>19</v>
      </c>
      <c r="J4244" s="10" t="s">
        <v>329</v>
      </c>
      <c r="K4244" s="10">
        <v>14</v>
      </c>
      <c r="L4244" s="10">
        <v>0</v>
      </c>
      <c r="M4244" s="10">
        <v>0</v>
      </c>
      <c r="N4244" s="10">
        <v>0</v>
      </c>
    </row>
    <row r="4245" spans="1:14" x14ac:dyDescent="0.15">
      <c r="A4245" t="str">
        <f t="shared" si="69"/>
        <v>202007_157_4562342690036</v>
      </c>
      <c r="B4245" s="10">
        <v>202007</v>
      </c>
      <c r="C4245" s="10">
        <v>157</v>
      </c>
      <c r="D4245" s="10" t="s">
        <v>152</v>
      </c>
      <c r="E4245" s="11">
        <v>4562342690036</v>
      </c>
      <c r="F4245" s="10">
        <v>0</v>
      </c>
      <c r="G4245" s="10">
        <v>0</v>
      </c>
      <c r="H4245" s="10" t="s">
        <v>20</v>
      </c>
      <c r="I4245" s="10" t="s">
        <v>19</v>
      </c>
      <c r="J4245" s="10" t="s">
        <v>329</v>
      </c>
      <c r="K4245" s="10">
        <v>7</v>
      </c>
      <c r="L4245" s="10">
        <v>0</v>
      </c>
      <c r="M4245" s="10">
        <v>0</v>
      </c>
      <c r="N4245" s="10">
        <v>0</v>
      </c>
    </row>
    <row r="4246" spans="1:14" x14ac:dyDescent="0.15">
      <c r="A4246" t="str">
        <f t="shared" si="69"/>
        <v>202007_157_4562342690050</v>
      </c>
      <c r="B4246" s="10">
        <v>202007</v>
      </c>
      <c r="C4246" s="10">
        <v>157</v>
      </c>
      <c r="D4246" s="10" t="s">
        <v>152</v>
      </c>
      <c r="E4246" s="11">
        <v>4562342690050</v>
      </c>
      <c r="F4246" s="10">
        <v>0</v>
      </c>
      <c r="G4246" s="10">
        <v>0</v>
      </c>
      <c r="H4246" s="10" t="s">
        <v>22</v>
      </c>
      <c r="I4246" s="10" t="s">
        <v>19</v>
      </c>
      <c r="J4246" s="10" t="s">
        <v>329</v>
      </c>
      <c r="K4246" s="10">
        <v>6</v>
      </c>
      <c r="L4246" s="10">
        <v>0</v>
      </c>
      <c r="M4246" s="10">
        <v>0</v>
      </c>
      <c r="N4246" s="10">
        <v>0</v>
      </c>
    </row>
    <row r="4247" spans="1:14" x14ac:dyDescent="0.15">
      <c r="A4247" t="str">
        <f t="shared" si="69"/>
        <v>202007_157_4562342690043</v>
      </c>
      <c r="B4247" s="10">
        <v>202007</v>
      </c>
      <c r="C4247" s="10">
        <v>157</v>
      </c>
      <c r="D4247" s="10" t="s">
        <v>152</v>
      </c>
      <c r="E4247" s="11">
        <v>4562342690043</v>
      </c>
      <c r="F4247" s="10">
        <v>0</v>
      </c>
      <c r="G4247" s="10">
        <v>0</v>
      </c>
      <c r="H4247" s="10" t="s">
        <v>21</v>
      </c>
      <c r="I4247" s="10" t="s">
        <v>19</v>
      </c>
      <c r="J4247" s="10" t="s">
        <v>329</v>
      </c>
      <c r="K4247" s="10">
        <v>9</v>
      </c>
      <c r="L4247" s="10">
        <v>2</v>
      </c>
      <c r="M4247" s="10">
        <v>0</v>
      </c>
      <c r="N4247" s="10">
        <v>0</v>
      </c>
    </row>
    <row r="4248" spans="1:14" x14ac:dyDescent="0.15">
      <c r="A4248" t="str">
        <f t="shared" si="69"/>
        <v>202007_157_4562342690067</v>
      </c>
      <c r="B4248" s="10">
        <v>202007</v>
      </c>
      <c r="C4248" s="10">
        <v>157</v>
      </c>
      <c r="D4248" s="10" t="s">
        <v>152</v>
      </c>
      <c r="E4248" s="11">
        <v>4562342690067</v>
      </c>
      <c r="F4248" s="10">
        <v>0</v>
      </c>
      <c r="G4248" s="10">
        <v>0</v>
      </c>
      <c r="H4248" s="10" t="s">
        <v>23</v>
      </c>
      <c r="I4248" s="10" t="s">
        <v>19</v>
      </c>
      <c r="J4248" s="10" t="s">
        <v>329</v>
      </c>
      <c r="K4248" s="10">
        <v>26</v>
      </c>
      <c r="L4248" s="10">
        <v>1</v>
      </c>
      <c r="M4248" s="10">
        <v>0</v>
      </c>
      <c r="N4248" s="10">
        <v>0</v>
      </c>
    </row>
    <row r="4249" spans="1:14" x14ac:dyDescent="0.15">
      <c r="A4249" t="str">
        <f t="shared" si="69"/>
        <v>202007_157_4562342690074</v>
      </c>
      <c r="B4249" s="10">
        <v>202007</v>
      </c>
      <c r="C4249" s="10">
        <v>157</v>
      </c>
      <c r="D4249" s="10" t="s">
        <v>152</v>
      </c>
      <c r="E4249" s="11">
        <v>4562342690074</v>
      </c>
      <c r="F4249" s="10">
        <v>0</v>
      </c>
      <c r="G4249" s="10">
        <v>0</v>
      </c>
      <c r="H4249" s="10" t="s">
        <v>24</v>
      </c>
      <c r="I4249" s="10" t="s">
        <v>19</v>
      </c>
      <c r="J4249" s="10" t="s">
        <v>329</v>
      </c>
      <c r="K4249" s="10">
        <v>13</v>
      </c>
      <c r="L4249" s="10">
        <v>0</v>
      </c>
      <c r="M4249" s="10">
        <v>0</v>
      </c>
      <c r="N4249" s="10">
        <v>0</v>
      </c>
    </row>
    <row r="4250" spans="1:14" x14ac:dyDescent="0.15">
      <c r="A4250" t="str">
        <f t="shared" si="69"/>
        <v>202007_157_4562342690081</v>
      </c>
      <c r="B4250" s="10">
        <v>202007</v>
      </c>
      <c r="C4250" s="10">
        <v>157</v>
      </c>
      <c r="D4250" s="10" t="s">
        <v>152</v>
      </c>
      <c r="E4250" s="11">
        <v>4562342690081</v>
      </c>
      <c r="F4250" s="10">
        <v>0</v>
      </c>
      <c r="G4250" s="10">
        <v>0</v>
      </c>
      <c r="H4250" s="10" t="s">
        <v>25</v>
      </c>
      <c r="I4250" s="10" t="s">
        <v>19</v>
      </c>
      <c r="J4250" s="10" t="s">
        <v>329</v>
      </c>
      <c r="K4250" s="10">
        <v>7</v>
      </c>
      <c r="L4250" s="10">
        <v>0</v>
      </c>
      <c r="M4250" s="10">
        <v>0</v>
      </c>
      <c r="N4250" s="10">
        <v>0</v>
      </c>
    </row>
    <row r="4251" spans="1:14" x14ac:dyDescent="0.15">
      <c r="A4251" t="str">
        <f t="shared" si="69"/>
        <v>202007_253_4562342690029</v>
      </c>
      <c r="B4251" s="10">
        <v>202007</v>
      </c>
      <c r="C4251" s="10">
        <v>253</v>
      </c>
      <c r="D4251" s="10" t="s">
        <v>158</v>
      </c>
      <c r="E4251" s="11">
        <v>4562342690029</v>
      </c>
      <c r="F4251" s="10">
        <v>0</v>
      </c>
      <c r="G4251" s="10">
        <v>0</v>
      </c>
      <c r="H4251" s="10" t="s">
        <v>18</v>
      </c>
      <c r="I4251" s="10" t="s">
        <v>19</v>
      </c>
      <c r="J4251" s="10" t="s">
        <v>329</v>
      </c>
      <c r="K4251" s="10">
        <v>28</v>
      </c>
      <c r="L4251" s="10">
        <v>2</v>
      </c>
      <c r="M4251" s="10">
        <v>0</v>
      </c>
      <c r="N4251" s="10">
        <v>0</v>
      </c>
    </row>
    <row r="4252" spans="1:14" x14ac:dyDescent="0.15">
      <c r="A4252" t="str">
        <f t="shared" si="69"/>
        <v>202007_253_4562342690036</v>
      </c>
      <c r="B4252" s="10">
        <v>202007</v>
      </c>
      <c r="C4252" s="10">
        <v>253</v>
      </c>
      <c r="D4252" s="10" t="s">
        <v>158</v>
      </c>
      <c r="E4252" s="11">
        <v>4562342690036</v>
      </c>
      <c r="F4252" s="10">
        <v>0</v>
      </c>
      <c r="G4252" s="10">
        <v>0</v>
      </c>
      <c r="H4252" s="10" t="s">
        <v>20</v>
      </c>
      <c r="I4252" s="10" t="s">
        <v>19</v>
      </c>
      <c r="J4252" s="10" t="s">
        <v>329</v>
      </c>
      <c r="K4252" s="10">
        <v>6</v>
      </c>
      <c r="L4252" s="10">
        <v>0</v>
      </c>
      <c r="M4252" s="10">
        <v>0</v>
      </c>
      <c r="N4252" s="10">
        <v>0</v>
      </c>
    </row>
    <row r="4253" spans="1:14" x14ac:dyDescent="0.15">
      <c r="A4253" t="str">
        <f t="shared" si="69"/>
        <v>202007_253_4562342690050</v>
      </c>
      <c r="B4253" s="10">
        <v>202007</v>
      </c>
      <c r="C4253" s="10">
        <v>253</v>
      </c>
      <c r="D4253" s="10" t="s">
        <v>158</v>
      </c>
      <c r="E4253" s="11">
        <v>4562342690050</v>
      </c>
      <c r="F4253" s="10">
        <v>0</v>
      </c>
      <c r="G4253" s="10">
        <v>0</v>
      </c>
      <c r="H4253" s="10" t="s">
        <v>22</v>
      </c>
      <c r="I4253" s="10" t="s">
        <v>19</v>
      </c>
      <c r="J4253" s="10" t="s">
        <v>329</v>
      </c>
      <c r="K4253" s="10">
        <v>7</v>
      </c>
      <c r="L4253" s="10">
        <v>0</v>
      </c>
      <c r="M4253" s="10">
        <v>0</v>
      </c>
      <c r="N4253" s="10">
        <v>0</v>
      </c>
    </row>
    <row r="4254" spans="1:14" x14ac:dyDescent="0.15">
      <c r="A4254" t="str">
        <f t="shared" si="69"/>
        <v>202007_253_4562342690043</v>
      </c>
      <c r="B4254" s="10">
        <v>202007</v>
      </c>
      <c r="C4254" s="10">
        <v>253</v>
      </c>
      <c r="D4254" s="10" t="s">
        <v>158</v>
      </c>
      <c r="E4254" s="11">
        <v>4562342690043</v>
      </c>
      <c r="F4254" s="10">
        <v>0</v>
      </c>
      <c r="G4254" s="10">
        <v>0</v>
      </c>
      <c r="H4254" s="10" t="s">
        <v>21</v>
      </c>
      <c r="I4254" s="10" t="s">
        <v>19</v>
      </c>
      <c r="J4254" s="10" t="s">
        <v>329</v>
      </c>
      <c r="K4254" s="10">
        <v>17</v>
      </c>
      <c r="L4254" s="10">
        <v>0</v>
      </c>
      <c r="M4254" s="10">
        <v>0</v>
      </c>
      <c r="N4254" s="10">
        <v>0</v>
      </c>
    </row>
    <row r="4255" spans="1:14" x14ac:dyDescent="0.15">
      <c r="A4255" t="str">
        <f t="shared" si="69"/>
        <v>202007_253_4562342690067</v>
      </c>
      <c r="B4255" s="10">
        <v>202007</v>
      </c>
      <c r="C4255" s="10">
        <v>253</v>
      </c>
      <c r="D4255" s="10" t="s">
        <v>158</v>
      </c>
      <c r="E4255" s="11">
        <v>4562342690067</v>
      </c>
      <c r="F4255" s="10">
        <v>0</v>
      </c>
      <c r="G4255" s="10">
        <v>0</v>
      </c>
      <c r="H4255" s="10" t="s">
        <v>23</v>
      </c>
      <c r="I4255" s="10" t="s">
        <v>19</v>
      </c>
      <c r="J4255" s="10" t="s">
        <v>329</v>
      </c>
      <c r="K4255" s="10">
        <v>46</v>
      </c>
      <c r="L4255" s="10">
        <v>0</v>
      </c>
      <c r="M4255" s="10">
        <v>0</v>
      </c>
      <c r="N4255" s="10">
        <v>0</v>
      </c>
    </row>
    <row r="4256" spans="1:14" x14ac:dyDescent="0.15">
      <c r="A4256" t="str">
        <f t="shared" si="69"/>
        <v>202007_253_4562342690074</v>
      </c>
      <c r="B4256" s="10">
        <v>202007</v>
      </c>
      <c r="C4256" s="10">
        <v>253</v>
      </c>
      <c r="D4256" s="10" t="s">
        <v>158</v>
      </c>
      <c r="E4256" s="11">
        <v>4562342690074</v>
      </c>
      <c r="F4256" s="10">
        <v>0</v>
      </c>
      <c r="G4256" s="10">
        <v>0</v>
      </c>
      <c r="H4256" s="10" t="s">
        <v>24</v>
      </c>
      <c r="I4256" s="10" t="s">
        <v>19</v>
      </c>
      <c r="J4256" s="10" t="s">
        <v>329</v>
      </c>
      <c r="K4256" s="10">
        <v>15</v>
      </c>
      <c r="L4256" s="10">
        <v>1</v>
      </c>
      <c r="M4256" s="10">
        <v>0</v>
      </c>
      <c r="N4256" s="10">
        <v>0</v>
      </c>
    </row>
    <row r="4257" spans="1:14" x14ac:dyDescent="0.15">
      <c r="A4257" t="str">
        <f t="shared" si="69"/>
        <v>202007_253_4562342690081</v>
      </c>
      <c r="B4257" s="10">
        <v>202007</v>
      </c>
      <c r="C4257" s="10">
        <v>253</v>
      </c>
      <c r="D4257" s="10" t="s">
        <v>158</v>
      </c>
      <c r="E4257" s="11">
        <v>4562342690081</v>
      </c>
      <c r="F4257" s="10">
        <v>0</v>
      </c>
      <c r="G4257" s="10">
        <v>0</v>
      </c>
      <c r="H4257" s="10" t="s">
        <v>25</v>
      </c>
      <c r="I4257" s="10" t="s">
        <v>19</v>
      </c>
      <c r="J4257" s="10" t="s">
        <v>329</v>
      </c>
      <c r="K4257" s="10">
        <v>6</v>
      </c>
      <c r="L4257" s="10">
        <v>0</v>
      </c>
      <c r="M4257" s="10">
        <v>0</v>
      </c>
      <c r="N4257" s="10">
        <v>0</v>
      </c>
    </row>
    <row r="4258" spans="1:14" x14ac:dyDescent="0.15">
      <c r="A4258" t="str">
        <f t="shared" si="69"/>
        <v>202007_284_4562342690029</v>
      </c>
      <c r="B4258" s="10">
        <v>202007</v>
      </c>
      <c r="C4258" s="10">
        <v>284</v>
      </c>
      <c r="D4258" s="10" t="s">
        <v>159</v>
      </c>
      <c r="E4258" s="11">
        <v>4562342690029</v>
      </c>
      <c r="F4258" s="10">
        <v>0</v>
      </c>
      <c r="G4258" s="10">
        <v>0</v>
      </c>
      <c r="H4258" s="10" t="s">
        <v>18</v>
      </c>
      <c r="I4258" s="10" t="s">
        <v>19</v>
      </c>
      <c r="J4258" s="10" t="s">
        <v>329</v>
      </c>
      <c r="K4258" s="10">
        <v>8</v>
      </c>
      <c r="L4258" s="10">
        <v>0</v>
      </c>
      <c r="M4258" s="10">
        <v>0</v>
      </c>
      <c r="N4258" s="10">
        <v>0</v>
      </c>
    </row>
    <row r="4259" spans="1:14" x14ac:dyDescent="0.15">
      <c r="A4259" t="str">
        <f t="shared" si="69"/>
        <v>202007_284_4562342690036</v>
      </c>
      <c r="B4259" s="10">
        <v>202007</v>
      </c>
      <c r="C4259" s="10">
        <v>284</v>
      </c>
      <c r="D4259" s="10" t="s">
        <v>159</v>
      </c>
      <c r="E4259" s="11">
        <v>4562342690036</v>
      </c>
      <c r="F4259" s="10">
        <v>0</v>
      </c>
      <c r="G4259" s="10">
        <v>0</v>
      </c>
      <c r="H4259" s="10" t="s">
        <v>20</v>
      </c>
      <c r="I4259" s="10" t="s">
        <v>19</v>
      </c>
      <c r="J4259" s="10" t="s">
        <v>329</v>
      </c>
      <c r="K4259" s="10">
        <v>1</v>
      </c>
      <c r="L4259" s="10">
        <v>0</v>
      </c>
      <c r="M4259" s="10">
        <v>0</v>
      </c>
      <c r="N4259" s="10">
        <v>0</v>
      </c>
    </row>
    <row r="4260" spans="1:14" x14ac:dyDescent="0.15">
      <c r="A4260" t="str">
        <f t="shared" si="69"/>
        <v>202007_284_4562342690050</v>
      </c>
      <c r="B4260" s="10">
        <v>202007</v>
      </c>
      <c r="C4260" s="10">
        <v>284</v>
      </c>
      <c r="D4260" s="10" t="s">
        <v>159</v>
      </c>
      <c r="E4260" s="11">
        <v>4562342690050</v>
      </c>
      <c r="F4260" s="10">
        <v>0</v>
      </c>
      <c r="G4260" s="10">
        <v>0</v>
      </c>
      <c r="H4260" s="10" t="s">
        <v>22</v>
      </c>
      <c r="I4260" s="10" t="s">
        <v>19</v>
      </c>
      <c r="J4260" s="10" t="s">
        <v>329</v>
      </c>
      <c r="K4260" s="10">
        <v>6</v>
      </c>
      <c r="L4260" s="10">
        <v>0</v>
      </c>
      <c r="M4260" s="10">
        <v>0</v>
      </c>
      <c r="N4260" s="10">
        <v>0</v>
      </c>
    </row>
    <row r="4261" spans="1:14" x14ac:dyDescent="0.15">
      <c r="A4261" t="str">
        <f t="shared" si="69"/>
        <v>202007_284_4562342690043</v>
      </c>
      <c r="B4261" s="10">
        <v>202007</v>
      </c>
      <c r="C4261" s="10">
        <v>284</v>
      </c>
      <c r="D4261" s="10" t="s">
        <v>159</v>
      </c>
      <c r="E4261" s="11">
        <v>4562342690043</v>
      </c>
      <c r="F4261" s="10">
        <v>0</v>
      </c>
      <c r="G4261" s="10">
        <v>0</v>
      </c>
      <c r="H4261" s="10" t="s">
        <v>21</v>
      </c>
      <c r="I4261" s="10" t="s">
        <v>19</v>
      </c>
      <c r="J4261" s="10" t="s">
        <v>329</v>
      </c>
      <c r="K4261" s="10">
        <v>6</v>
      </c>
      <c r="L4261" s="10">
        <v>0</v>
      </c>
      <c r="M4261" s="10">
        <v>0</v>
      </c>
      <c r="N4261" s="10">
        <v>0</v>
      </c>
    </row>
    <row r="4262" spans="1:14" x14ac:dyDescent="0.15">
      <c r="A4262" t="str">
        <f t="shared" si="69"/>
        <v>202007_284_4562342690067</v>
      </c>
      <c r="B4262" s="10">
        <v>202007</v>
      </c>
      <c r="C4262" s="10">
        <v>284</v>
      </c>
      <c r="D4262" s="10" t="s">
        <v>159</v>
      </c>
      <c r="E4262" s="11">
        <v>4562342690067</v>
      </c>
      <c r="F4262" s="10">
        <v>0</v>
      </c>
      <c r="G4262" s="10">
        <v>0</v>
      </c>
      <c r="H4262" s="10" t="s">
        <v>23</v>
      </c>
      <c r="I4262" s="10" t="s">
        <v>19</v>
      </c>
      <c r="J4262" s="10" t="s">
        <v>329</v>
      </c>
      <c r="K4262" s="10">
        <v>21</v>
      </c>
      <c r="L4262" s="10">
        <v>2</v>
      </c>
      <c r="M4262" s="10">
        <v>0</v>
      </c>
      <c r="N4262" s="10">
        <v>0</v>
      </c>
    </row>
    <row r="4263" spans="1:14" x14ac:dyDescent="0.15">
      <c r="A4263" t="str">
        <f t="shared" si="69"/>
        <v>202007_284_4562342690074</v>
      </c>
      <c r="B4263" s="10">
        <v>202007</v>
      </c>
      <c r="C4263" s="10">
        <v>284</v>
      </c>
      <c r="D4263" s="10" t="s">
        <v>159</v>
      </c>
      <c r="E4263" s="11">
        <v>4562342690074</v>
      </c>
      <c r="F4263" s="10">
        <v>0</v>
      </c>
      <c r="G4263" s="10">
        <v>0</v>
      </c>
      <c r="H4263" s="10" t="s">
        <v>24</v>
      </c>
      <c r="I4263" s="10" t="s">
        <v>19</v>
      </c>
      <c r="J4263" s="10" t="s">
        <v>329</v>
      </c>
      <c r="K4263" s="10">
        <v>1</v>
      </c>
      <c r="L4263" s="10">
        <v>0</v>
      </c>
      <c r="M4263" s="10">
        <v>0</v>
      </c>
      <c r="N4263" s="10">
        <v>0</v>
      </c>
    </row>
    <row r="4264" spans="1:14" x14ac:dyDescent="0.15">
      <c r="A4264" t="str">
        <f t="shared" si="69"/>
        <v>202007_284_4562342690081</v>
      </c>
      <c r="B4264" s="10">
        <v>202007</v>
      </c>
      <c r="C4264" s="10">
        <v>284</v>
      </c>
      <c r="D4264" s="10" t="s">
        <v>159</v>
      </c>
      <c r="E4264" s="11">
        <v>4562342690081</v>
      </c>
      <c r="F4264" s="10">
        <v>0</v>
      </c>
      <c r="G4264" s="10">
        <v>0</v>
      </c>
      <c r="H4264" s="10" t="s">
        <v>25</v>
      </c>
      <c r="I4264" s="10" t="s">
        <v>19</v>
      </c>
      <c r="J4264" s="10" t="s">
        <v>329</v>
      </c>
      <c r="K4264" s="10">
        <v>3</v>
      </c>
      <c r="L4264" s="10">
        <v>0</v>
      </c>
      <c r="M4264" s="10">
        <v>0</v>
      </c>
      <c r="N4264" s="10">
        <v>0</v>
      </c>
    </row>
    <row r="4265" spans="1:14" x14ac:dyDescent="0.15">
      <c r="A4265" t="str">
        <f t="shared" si="69"/>
        <v>202007_344_4562342690029</v>
      </c>
      <c r="B4265" s="10">
        <v>202007</v>
      </c>
      <c r="C4265" s="10">
        <v>344</v>
      </c>
      <c r="D4265" s="10" t="s">
        <v>165</v>
      </c>
      <c r="E4265" s="11">
        <v>4562342690029</v>
      </c>
      <c r="F4265" s="10">
        <v>0</v>
      </c>
      <c r="G4265" s="10">
        <v>0</v>
      </c>
      <c r="H4265" s="10" t="s">
        <v>18</v>
      </c>
      <c r="I4265" s="10" t="s">
        <v>19</v>
      </c>
      <c r="J4265" s="10" t="s">
        <v>329</v>
      </c>
      <c r="K4265" s="10">
        <v>18</v>
      </c>
      <c r="L4265" s="10">
        <v>0</v>
      </c>
      <c r="M4265" s="10">
        <v>0</v>
      </c>
      <c r="N4265" s="10">
        <v>0</v>
      </c>
    </row>
    <row r="4266" spans="1:14" x14ac:dyDescent="0.15">
      <c r="A4266" t="str">
        <f t="shared" si="69"/>
        <v>202007_344_4562342690036</v>
      </c>
      <c r="B4266" s="10">
        <v>202007</v>
      </c>
      <c r="C4266" s="10">
        <v>344</v>
      </c>
      <c r="D4266" s="10" t="s">
        <v>165</v>
      </c>
      <c r="E4266" s="11">
        <v>4562342690036</v>
      </c>
      <c r="F4266" s="10">
        <v>0</v>
      </c>
      <c r="G4266" s="10">
        <v>0</v>
      </c>
      <c r="H4266" s="10" t="s">
        <v>20</v>
      </c>
      <c r="I4266" s="10" t="s">
        <v>19</v>
      </c>
      <c r="J4266" s="10" t="s">
        <v>329</v>
      </c>
      <c r="K4266" s="10">
        <v>11</v>
      </c>
      <c r="L4266" s="10">
        <v>0</v>
      </c>
      <c r="M4266" s="10">
        <v>0</v>
      </c>
      <c r="N4266" s="10">
        <v>0</v>
      </c>
    </row>
    <row r="4267" spans="1:14" x14ac:dyDescent="0.15">
      <c r="A4267" t="str">
        <f t="shared" si="69"/>
        <v>202007_344_4562342690050</v>
      </c>
      <c r="B4267" s="10">
        <v>202007</v>
      </c>
      <c r="C4267" s="10">
        <v>344</v>
      </c>
      <c r="D4267" s="10" t="s">
        <v>165</v>
      </c>
      <c r="E4267" s="11">
        <v>4562342690050</v>
      </c>
      <c r="F4267" s="10">
        <v>0</v>
      </c>
      <c r="G4267" s="10">
        <v>0</v>
      </c>
      <c r="H4267" s="10" t="s">
        <v>22</v>
      </c>
      <c r="I4267" s="10" t="s">
        <v>19</v>
      </c>
      <c r="J4267" s="10" t="s">
        <v>329</v>
      </c>
      <c r="K4267" s="10">
        <v>12</v>
      </c>
      <c r="L4267" s="10">
        <v>0</v>
      </c>
      <c r="M4267" s="10">
        <v>0</v>
      </c>
      <c r="N4267" s="10">
        <v>0</v>
      </c>
    </row>
    <row r="4268" spans="1:14" x14ac:dyDescent="0.15">
      <c r="A4268" t="str">
        <f t="shared" si="69"/>
        <v>202007_344_4562342690043</v>
      </c>
      <c r="B4268" s="10">
        <v>202007</v>
      </c>
      <c r="C4268" s="10">
        <v>344</v>
      </c>
      <c r="D4268" s="10" t="s">
        <v>165</v>
      </c>
      <c r="E4268" s="11">
        <v>4562342690043</v>
      </c>
      <c r="F4268" s="10">
        <v>0</v>
      </c>
      <c r="G4268" s="10">
        <v>0</v>
      </c>
      <c r="H4268" s="10" t="s">
        <v>21</v>
      </c>
      <c r="I4268" s="10" t="s">
        <v>19</v>
      </c>
      <c r="J4268" s="10" t="s">
        <v>329</v>
      </c>
      <c r="K4268" s="10">
        <v>33</v>
      </c>
      <c r="L4268" s="10">
        <v>0</v>
      </c>
      <c r="M4268" s="10">
        <v>0</v>
      </c>
      <c r="N4268" s="10">
        <v>0</v>
      </c>
    </row>
    <row r="4269" spans="1:14" x14ac:dyDescent="0.15">
      <c r="A4269" t="str">
        <f t="shared" si="69"/>
        <v>202007_344_4562342690067</v>
      </c>
      <c r="B4269" s="10">
        <v>202007</v>
      </c>
      <c r="C4269" s="10">
        <v>344</v>
      </c>
      <c r="D4269" s="10" t="s">
        <v>165</v>
      </c>
      <c r="E4269" s="11">
        <v>4562342690067</v>
      </c>
      <c r="F4269" s="10">
        <v>0</v>
      </c>
      <c r="G4269" s="10">
        <v>0</v>
      </c>
      <c r="H4269" s="10" t="s">
        <v>23</v>
      </c>
      <c r="I4269" s="10" t="s">
        <v>19</v>
      </c>
      <c r="J4269" s="10" t="s">
        <v>329</v>
      </c>
      <c r="K4269" s="10">
        <v>42</v>
      </c>
      <c r="L4269" s="10">
        <v>1</v>
      </c>
      <c r="M4269" s="10">
        <v>0</v>
      </c>
      <c r="N4269" s="10">
        <v>0</v>
      </c>
    </row>
    <row r="4270" spans="1:14" x14ac:dyDescent="0.15">
      <c r="A4270" t="str">
        <f t="shared" si="69"/>
        <v>202007_344_4562342690074</v>
      </c>
      <c r="B4270" s="10">
        <v>202007</v>
      </c>
      <c r="C4270" s="10">
        <v>344</v>
      </c>
      <c r="D4270" s="10" t="s">
        <v>165</v>
      </c>
      <c r="E4270" s="11">
        <v>4562342690074</v>
      </c>
      <c r="F4270" s="10">
        <v>0</v>
      </c>
      <c r="G4270" s="10">
        <v>0</v>
      </c>
      <c r="H4270" s="10" t="s">
        <v>24</v>
      </c>
      <c r="I4270" s="10" t="s">
        <v>19</v>
      </c>
      <c r="J4270" s="10" t="s">
        <v>329</v>
      </c>
      <c r="K4270" s="10">
        <v>25</v>
      </c>
      <c r="L4270" s="10">
        <v>1</v>
      </c>
      <c r="M4270" s="10">
        <v>0</v>
      </c>
      <c r="N4270" s="10">
        <v>0</v>
      </c>
    </row>
    <row r="4271" spans="1:14" x14ac:dyDescent="0.15">
      <c r="A4271" t="str">
        <f t="shared" si="69"/>
        <v>202007_344_4562342690081</v>
      </c>
      <c r="B4271" s="10">
        <v>202007</v>
      </c>
      <c r="C4271" s="10">
        <v>344</v>
      </c>
      <c r="D4271" s="10" t="s">
        <v>165</v>
      </c>
      <c r="E4271" s="11">
        <v>4562342690081</v>
      </c>
      <c r="F4271" s="10">
        <v>0</v>
      </c>
      <c r="G4271" s="10">
        <v>0</v>
      </c>
      <c r="H4271" s="10" t="s">
        <v>25</v>
      </c>
      <c r="I4271" s="10" t="s">
        <v>19</v>
      </c>
      <c r="J4271" s="10" t="s">
        <v>329</v>
      </c>
      <c r="K4271" s="10">
        <v>11</v>
      </c>
      <c r="L4271" s="10">
        <v>1</v>
      </c>
      <c r="M4271" s="10">
        <v>0</v>
      </c>
      <c r="N4271" s="10">
        <v>0</v>
      </c>
    </row>
    <row r="4272" spans="1:14" x14ac:dyDescent="0.15">
      <c r="A4272" t="str">
        <f t="shared" si="69"/>
        <v>202007_347_4562342690029</v>
      </c>
      <c r="B4272" s="10">
        <v>202007</v>
      </c>
      <c r="C4272" s="10">
        <v>347</v>
      </c>
      <c r="D4272" s="10" t="s">
        <v>166</v>
      </c>
      <c r="E4272" s="11">
        <v>4562342690029</v>
      </c>
      <c r="F4272" s="10">
        <v>0</v>
      </c>
      <c r="G4272" s="10">
        <v>0</v>
      </c>
      <c r="H4272" s="10" t="s">
        <v>18</v>
      </c>
      <c r="I4272" s="10" t="s">
        <v>19</v>
      </c>
      <c r="J4272" s="10" t="s">
        <v>329</v>
      </c>
      <c r="K4272" s="10">
        <v>25</v>
      </c>
      <c r="L4272" s="10">
        <v>0</v>
      </c>
      <c r="M4272" s="10">
        <v>0</v>
      </c>
      <c r="N4272" s="10">
        <v>0</v>
      </c>
    </row>
    <row r="4273" spans="1:14" x14ac:dyDescent="0.15">
      <c r="A4273" t="str">
        <f t="shared" si="69"/>
        <v>202007_347_4562342690036</v>
      </c>
      <c r="B4273" s="10">
        <v>202007</v>
      </c>
      <c r="C4273" s="10">
        <v>347</v>
      </c>
      <c r="D4273" s="10" t="s">
        <v>166</v>
      </c>
      <c r="E4273" s="11">
        <v>4562342690036</v>
      </c>
      <c r="F4273" s="10">
        <v>0</v>
      </c>
      <c r="G4273" s="10">
        <v>0</v>
      </c>
      <c r="H4273" s="10" t="s">
        <v>20</v>
      </c>
      <c r="I4273" s="10" t="s">
        <v>19</v>
      </c>
      <c r="J4273" s="10" t="s">
        <v>329</v>
      </c>
      <c r="K4273" s="10">
        <v>9</v>
      </c>
      <c r="L4273" s="10">
        <v>0</v>
      </c>
      <c r="M4273" s="10">
        <v>0</v>
      </c>
      <c r="N4273" s="10">
        <v>0</v>
      </c>
    </row>
    <row r="4274" spans="1:14" x14ac:dyDescent="0.15">
      <c r="A4274" t="str">
        <f t="shared" si="69"/>
        <v>202007_347_4562342690050</v>
      </c>
      <c r="B4274" s="10">
        <v>202007</v>
      </c>
      <c r="C4274" s="10">
        <v>347</v>
      </c>
      <c r="D4274" s="10" t="s">
        <v>166</v>
      </c>
      <c r="E4274" s="11">
        <v>4562342690050</v>
      </c>
      <c r="F4274" s="10">
        <v>0</v>
      </c>
      <c r="G4274" s="10">
        <v>0</v>
      </c>
      <c r="H4274" s="10" t="s">
        <v>22</v>
      </c>
      <c r="I4274" s="10" t="s">
        <v>19</v>
      </c>
      <c r="J4274" s="10" t="s">
        <v>329</v>
      </c>
      <c r="K4274" s="10">
        <v>13</v>
      </c>
      <c r="L4274" s="10">
        <v>0</v>
      </c>
      <c r="M4274" s="10">
        <v>0</v>
      </c>
      <c r="N4274" s="10">
        <v>0</v>
      </c>
    </row>
    <row r="4275" spans="1:14" x14ac:dyDescent="0.15">
      <c r="A4275" t="str">
        <f t="shared" si="69"/>
        <v>202007_347_4562342690043</v>
      </c>
      <c r="B4275" s="10">
        <v>202007</v>
      </c>
      <c r="C4275" s="10">
        <v>347</v>
      </c>
      <c r="D4275" s="10" t="s">
        <v>166</v>
      </c>
      <c r="E4275" s="11">
        <v>4562342690043</v>
      </c>
      <c r="F4275" s="10">
        <v>0</v>
      </c>
      <c r="G4275" s="10">
        <v>0</v>
      </c>
      <c r="H4275" s="10" t="s">
        <v>21</v>
      </c>
      <c r="I4275" s="10" t="s">
        <v>19</v>
      </c>
      <c r="J4275" s="10" t="s">
        <v>329</v>
      </c>
      <c r="K4275" s="10">
        <v>17</v>
      </c>
      <c r="L4275" s="10">
        <v>2</v>
      </c>
      <c r="M4275" s="10">
        <v>0</v>
      </c>
      <c r="N4275" s="10">
        <v>0</v>
      </c>
    </row>
    <row r="4276" spans="1:14" x14ac:dyDescent="0.15">
      <c r="A4276" t="str">
        <f t="shared" si="69"/>
        <v>202007_347_4562342690067</v>
      </c>
      <c r="B4276" s="10">
        <v>202007</v>
      </c>
      <c r="C4276" s="10">
        <v>347</v>
      </c>
      <c r="D4276" s="10" t="s">
        <v>166</v>
      </c>
      <c r="E4276" s="11">
        <v>4562342690067</v>
      </c>
      <c r="F4276" s="10">
        <v>0</v>
      </c>
      <c r="G4276" s="10">
        <v>0</v>
      </c>
      <c r="H4276" s="10" t="s">
        <v>23</v>
      </c>
      <c r="I4276" s="10" t="s">
        <v>19</v>
      </c>
      <c r="J4276" s="10" t="s">
        <v>329</v>
      </c>
      <c r="K4276" s="10">
        <v>25</v>
      </c>
      <c r="L4276" s="10">
        <v>0</v>
      </c>
      <c r="M4276" s="10">
        <v>0</v>
      </c>
      <c r="N4276" s="10">
        <v>0</v>
      </c>
    </row>
    <row r="4277" spans="1:14" x14ac:dyDescent="0.15">
      <c r="A4277" t="str">
        <f t="shared" si="69"/>
        <v>202007_347_4562342690074</v>
      </c>
      <c r="B4277" s="10">
        <v>202007</v>
      </c>
      <c r="C4277" s="10">
        <v>347</v>
      </c>
      <c r="D4277" s="10" t="s">
        <v>166</v>
      </c>
      <c r="E4277" s="11">
        <v>4562342690074</v>
      </c>
      <c r="F4277" s="10">
        <v>0</v>
      </c>
      <c r="G4277" s="10">
        <v>0</v>
      </c>
      <c r="H4277" s="10" t="s">
        <v>24</v>
      </c>
      <c r="I4277" s="10" t="s">
        <v>19</v>
      </c>
      <c r="J4277" s="10" t="s">
        <v>329</v>
      </c>
      <c r="K4277" s="10">
        <v>12</v>
      </c>
      <c r="L4277" s="10">
        <v>0</v>
      </c>
      <c r="M4277" s="10">
        <v>0</v>
      </c>
      <c r="N4277" s="10">
        <v>0</v>
      </c>
    </row>
    <row r="4278" spans="1:14" x14ac:dyDescent="0.15">
      <c r="A4278" t="str">
        <f t="shared" si="69"/>
        <v>202007_347_4562342690081</v>
      </c>
      <c r="B4278" s="10">
        <v>202007</v>
      </c>
      <c r="C4278" s="10">
        <v>347</v>
      </c>
      <c r="D4278" s="10" t="s">
        <v>166</v>
      </c>
      <c r="E4278" s="11">
        <v>4562342690081</v>
      </c>
      <c r="F4278" s="10">
        <v>0</v>
      </c>
      <c r="G4278" s="10">
        <v>0</v>
      </c>
      <c r="H4278" s="10" t="s">
        <v>25</v>
      </c>
      <c r="I4278" s="10" t="s">
        <v>19</v>
      </c>
      <c r="J4278" s="10" t="s">
        <v>329</v>
      </c>
      <c r="K4278" s="10">
        <v>7</v>
      </c>
      <c r="L4278" s="10">
        <v>0</v>
      </c>
      <c r="M4278" s="10">
        <v>0</v>
      </c>
      <c r="N4278" s="10">
        <v>0</v>
      </c>
    </row>
    <row r="4279" spans="1:14" x14ac:dyDescent="0.15">
      <c r="A4279" t="str">
        <f t="shared" si="69"/>
        <v>202007_363_4562342690029</v>
      </c>
      <c r="B4279" s="10">
        <v>202007</v>
      </c>
      <c r="C4279" s="10">
        <v>363</v>
      </c>
      <c r="D4279" s="10" t="s">
        <v>332</v>
      </c>
      <c r="E4279" s="11">
        <v>4562342690029</v>
      </c>
      <c r="F4279" s="10">
        <v>0</v>
      </c>
      <c r="G4279" s="10">
        <v>0</v>
      </c>
      <c r="H4279" s="10" t="s">
        <v>18</v>
      </c>
      <c r="I4279" s="10" t="s">
        <v>19</v>
      </c>
      <c r="J4279" s="10" t="s">
        <v>329</v>
      </c>
      <c r="K4279" s="10">
        <v>6</v>
      </c>
      <c r="L4279" s="10">
        <v>0</v>
      </c>
      <c r="M4279" s="10">
        <v>0</v>
      </c>
      <c r="N4279" s="10">
        <v>0</v>
      </c>
    </row>
    <row r="4280" spans="1:14" x14ac:dyDescent="0.15">
      <c r="A4280" t="str">
        <f t="shared" si="69"/>
        <v>202007_363_4562342690036</v>
      </c>
      <c r="B4280" s="10">
        <v>202007</v>
      </c>
      <c r="C4280" s="10">
        <v>363</v>
      </c>
      <c r="D4280" s="10" t="s">
        <v>332</v>
      </c>
      <c r="E4280" s="11">
        <v>4562342690036</v>
      </c>
      <c r="F4280" s="10">
        <v>0</v>
      </c>
      <c r="G4280" s="10">
        <v>0</v>
      </c>
      <c r="H4280" s="10" t="s">
        <v>20</v>
      </c>
      <c r="I4280" s="10" t="s">
        <v>19</v>
      </c>
      <c r="J4280" s="10" t="s">
        <v>329</v>
      </c>
      <c r="K4280" s="10">
        <v>14</v>
      </c>
      <c r="L4280" s="10">
        <v>0</v>
      </c>
      <c r="M4280" s="10">
        <v>0</v>
      </c>
      <c r="N4280" s="10">
        <v>0</v>
      </c>
    </row>
    <row r="4281" spans="1:14" x14ac:dyDescent="0.15">
      <c r="A4281" t="str">
        <f t="shared" si="69"/>
        <v>202007_363_4562342690050</v>
      </c>
      <c r="B4281" s="10">
        <v>202007</v>
      </c>
      <c r="C4281" s="10">
        <v>363</v>
      </c>
      <c r="D4281" s="10" t="s">
        <v>332</v>
      </c>
      <c r="E4281" s="11">
        <v>4562342690050</v>
      </c>
      <c r="F4281" s="10">
        <v>0</v>
      </c>
      <c r="G4281" s="10">
        <v>0</v>
      </c>
      <c r="H4281" s="10" t="s">
        <v>22</v>
      </c>
      <c r="I4281" s="10" t="s">
        <v>19</v>
      </c>
      <c r="J4281" s="10" t="s">
        <v>329</v>
      </c>
      <c r="K4281" s="10">
        <v>9</v>
      </c>
      <c r="L4281" s="10">
        <v>0</v>
      </c>
      <c r="M4281" s="10">
        <v>0</v>
      </c>
      <c r="N4281" s="10">
        <v>0</v>
      </c>
    </row>
    <row r="4282" spans="1:14" x14ac:dyDescent="0.15">
      <c r="A4282" t="str">
        <f t="shared" si="69"/>
        <v>202007_363_4562342690043</v>
      </c>
      <c r="B4282" s="10">
        <v>202007</v>
      </c>
      <c r="C4282" s="10">
        <v>363</v>
      </c>
      <c r="D4282" s="10" t="s">
        <v>332</v>
      </c>
      <c r="E4282" s="11">
        <v>4562342690043</v>
      </c>
      <c r="F4282" s="10">
        <v>0</v>
      </c>
      <c r="G4282" s="10">
        <v>0</v>
      </c>
      <c r="H4282" s="10" t="s">
        <v>21</v>
      </c>
      <c r="I4282" s="10" t="s">
        <v>19</v>
      </c>
      <c r="J4282" s="10" t="s">
        <v>329</v>
      </c>
      <c r="K4282" s="10">
        <v>19</v>
      </c>
      <c r="L4282" s="10">
        <v>0</v>
      </c>
      <c r="M4282" s="10">
        <v>0</v>
      </c>
      <c r="N4282" s="10">
        <v>0</v>
      </c>
    </row>
    <row r="4283" spans="1:14" x14ac:dyDescent="0.15">
      <c r="A4283" t="str">
        <f t="shared" si="69"/>
        <v>202007_363_4562342690067</v>
      </c>
      <c r="B4283" s="10">
        <v>202007</v>
      </c>
      <c r="C4283" s="10">
        <v>363</v>
      </c>
      <c r="D4283" s="10" t="s">
        <v>332</v>
      </c>
      <c r="E4283" s="11">
        <v>4562342690067</v>
      </c>
      <c r="F4283" s="10">
        <v>0</v>
      </c>
      <c r="G4283" s="10">
        <v>0</v>
      </c>
      <c r="H4283" s="10" t="s">
        <v>23</v>
      </c>
      <c r="I4283" s="10" t="s">
        <v>19</v>
      </c>
      <c r="J4283" s="10" t="s">
        <v>329</v>
      </c>
      <c r="K4283" s="10">
        <v>27</v>
      </c>
      <c r="L4283" s="10">
        <v>0</v>
      </c>
      <c r="M4283" s="10">
        <v>0</v>
      </c>
      <c r="N4283" s="10">
        <v>0</v>
      </c>
    </row>
    <row r="4284" spans="1:14" x14ac:dyDescent="0.15">
      <c r="A4284" t="str">
        <f t="shared" si="69"/>
        <v>202007_363_4562342690074</v>
      </c>
      <c r="B4284" s="10">
        <v>202007</v>
      </c>
      <c r="C4284" s="10">
        <v>363</v>
      </c>
      <c r="D4284" s="10" t="s">
        <v>332</v>
      </c>
      <c r="E4284" s="11">
        <v>4562342690074</v>
      </c>
      <c r="F4284" s="10">
        <v>0</v>
      </c>
      <c r="G4284" s="10">
        <v>0</v>
      </c>
      <c r="H4284" s="10" t="s">
        <v>24</v>
      </c>
      <c r="I4284" s="10" t="s">
        <v>19</v>
      </c>
      <c r="J4284" s="10" t="s">
        <v>329</v>
      </c>
      <c r="K4284" s="10">
        <v>10</v>
      </c>
      <c r="L4284" s="10">
        <v>0</v>
      </c>
      <c r="M4284" s="10">
        <v>0</v>
      </c>
      <c r="N4284" s="10">
        <v>0</v>
      </c>
    </row>
    <row r="4285" spans="1:14" x14ac:dyDescent="0.15">
      <c r="A4285" t="str">
        <f t="shared" si="69"/>
        <v>202007_363_4562342690081</v>
      </c>
      <c r="B4285" s="10">
        <v>202007</v>
      </c>
      <c r="C4285" s="10">
        <v>363</v>
      </c>
      <c r="D4285" s="10" t="s">
        <v>332</v>
      </c>
      <c r="E4285" s="11">
        <v>4562342690081</v>
      </c>
      <c r="F4285" s="10">
        <v>0</v>
      </c>
      <c r="G4285" s="10">
        <v>0</v>
      </c>
      <c r="H4285" s="10" t="s">
        <v>25</v>
      </c>
      <c r="I4285" s="10" t="s">
        <v>19</v>
      </c>
      <c r="J4285" s="10" t="s">
        <v>329</v>
      </c>
      <c r="K4285" s="10">
        <v>7</v>
      </c>
      <c r="L4285" s="10">
        <v>0</v>
      </c>
      <c r="M4285" s="10">
        <v>0</v>
      </c>
      <c r="N4285" s="10">
        <v>0</v>
      </c>
    </row>
    <row r="4286" spans="1:14" x14ac:dyDescent="0.15">
      <c r="A4286" t="str">
        <f t="shared" si="69"/>
        <v>202007_380_4562342690029</v>
      </c>
      <c r="B4286" s="10">
        <v>202007</v>
      </c>
      <c r="C4286" s="10">
        <v>380</v>
      </c>
      <c r="D4286" s="10" t="s">
        <v>171</v>
      </c>
      <c r="E4286" s="11">
        <v>4562342690029</v>
      </c>
      <c r="F4286" s="10">
        <v>0</v>
      </c>
      <c r="G4286" s="10">
        <v>0</v>
      </c>
      <c r="H4286" s="10" t="s">
        <v>18</v>
      </c>
      <c r="I4286" s="10" t="s">
        <v>19</v>
      </c>
      <c r="J4286" s="10" t="s">
        <v>329</v>
      </c>
      <c r="K4286" s="10">
        <v>10</v>
      </c>
      <c r="L4286" s="10">
        <v>1</v>
      </c>
      <c r="M4286" s="10">
        <v>1</v>
      </c>
      <c r="N4286" s="10">
        <v>0</v>
      </c>
    </row>
    <row r="4287" spans="1:14" x14ac:dyDescent="0.15">
      <c r="A4287" t="str">
        <f t="shared" si="69"/>
        <v>202007_380_4562342690036</v>
      </c>
      <c r="B4287" s="10">
        <v>202007</v>
      </c>
      <c r="C4287" s="10">
        <v>380</v>
      </c>
      <c r="D4287" s="10" t="s">
        <v>171</v>
      </c>
      <c r="E4287" s="11">
        <v>4562342690036</v>
      </c>
      <c r="F4287" s="10">
        <v>0</v>
      </c>
      <c r="G4287" s="10">
        <v>0</v>
      </c>
      <c r="H4287" s="10" t="s">
        <v>20</v>
      </c>
      <c r="I4287" s="10" t="s">
        <v>19</v>
      </c>
      <c r="J4287" s="10" t="s">
        <v>329</v>
      </c>
      <c r="K4287" s="10">
        <v>2</v>
      </c>
      <c r="L4287" s="10">
        <v>0</v>
      </c>
      <c r="M4287" s="10">
        <v>0</v>
      </c>
      <c r="N4287" s="10">
        <v>0</v>
      </c>
    </row>
    <row r="4288" spans="1:14" x14ac:dyDescent="0.15">
      <c r="A4288" t="str">
        <f t="shared" si="69"/>
        <v>202007_380_4562342690050</v>
      </c>
      <c r="B4288" s="10">
        <v>202007</v>
      </c>
      <c r="C4288" s="10">
        <v>380</v>
      </c>
      <c r="D4288" s="10" t="s">
        <v>171</v>
      </c>
      <c r="E4288" s="11">
        <v>4562342690050</v>
      </c>
      <c r="F4288" s="10">
        <v>0</v>
      </c>
      <c r="G4288" s="10">
        <v>0</v>
      </c>
      <c r="H4288" s="10" t="s">
        <v>22</v>
      </c>
      <c r="I4288" s="10" t="s">
        <v>19</v>
      </c>
      <c r="J4288" s="10" t="s">
        <v>329</v>
      </c>
      <c r="K4288" s="10">
        <v>21</v>
      </c>
      <c r="L4288" s="10">
        <v>0</v>
      </c>
      <c r="M4288" s="10">
        <v>0</v>
      </c>
      <c r="N4288" s="10">
        <v>0</v>
      </c>
    </row>
    <row r="4289" spans="1:14" x14ac:dyDescent="0.15">
      <c r="A4289" t="str">
        <f t="shared" si="69"/>
        <v>202007_380_4562342690043</v>
      </c>
      <c r="B4289" s="10">
        <v>202007</v>
      </c>
      <c r="C4289" s="10">
        <v>380</v>
      </c>
      <c r="D4289" s="10" t="s">
        <v>171</v>
      </c>
      <c r="E4289" s="11">
        <v>4562342690043</v>
      </c>
      <c r="F4289" s="10">
        <v>0</v>
      </c>
      <c r="G4289" s="10">
        <v>0</v>
      </c>
      <c r="H4289" s="10" t="s">
        <v>21</v>
      </c>
      <c r="I4289" s="10" t="s">
        <v>19</v>
      </c>
      <c r="J4289" s="10" t="s">
        <v>329</v>
      </c>
      <c r="K4289" s="10">
        <v>1</v>
      </c>
      <c r="L4289" s="10">
        <v>1</v>
      </c>
      <c r="M4289" s="10">
        <v>1</v>
      </c>
      <c r="N4289" s="10">
        <v>0</v>
      </c>
    </row>
    <row r="4290" spans="1:14" x14ac:dyDescent="0.15">
      <c r="A4290" t="str">
        <f t="shared" si="69"/>
        <v>202007_380_4562342690067</v>
      </c>
      <c r="B4290" s="10">
        <v>202007</v>
      </c>
      <c r="C4290" s="10">
        <v>380</v>
      </c>
      <c r="D4290" s="10" t="s">
        <v>171</v>
      </c>
      <c r="E4290" s="11">
        <v>4562342690067</v>
      </c>
      <c r="F4290" s="10">
        <v>0</v>
      </c>
      <c r="G4290" s="10">
        <v>0</v>
      </c>
      <c r="H4290" s="10" t="s">
        <v>23</v>
      </c>
      <c r="I4290" s="10" t="s">
        <v>19</v>
      </c>
      <c r="J4290" s="10" t="s">
        <v>329</v>
      </c>
      <c r="K4290" s="10">
        <v>25</v>
      </c>
      <c r="L4290" s="10">
        <v>0</v>
      </c>
      <c r="M4290" s="10">
        <v>0</v>
      </c>
      <c r="N4290" s="10">
        <v>0</v>
      </c>
    </row>
    <row r="4291" spans="1:14" x14ac:dyDescent="0.15">
      <c r="A4291" t="str">
        <f t="shared" si="69"/>
        <v>202007_380_4562342690074</v>
      </c>
      <c r="B4291" s="10">
        <v>202007</v>
      </c>
      <c r="C4291" s="10">
        <v>380</v>
      </c>
      <c r="D4291" s="10" t="s">
        <v>171</v>
      </c>
      <c r="E4291" s="11">
        <v>4562342690074</v>
      </c>
      <c r="F4291" s="10">
        <v>0</v>
      </c>
      <c r="G4291" s="10">
        <v>0</v>
      </c>
      <c r="H4291" s="10" t="s">
        <v>24</v>
      </c>
      <c r="I4291" s="10" t="s">
        <v>19</v>
      </c>
      <c r="J4291" s="10" t="s">
        <v>329</v>
      </c>
      <c r="K4291" s="10">
        <v>3</v>
      </c>
      <c r="L4291" s="10">
        <v>0</v>
      </c>
      <c r="M4291" s="10">
        <v>0</v>
      </c>
      <c r="N4291" s="10">
        <v>0</v>
      </c>
    </row>
    <row r="4292" spans="1:14" x14ac:dyDescent="0.15">
      <c r="A4292" t="str">
        <f t="shared" si="69"/>
        <v>202007_380_4562342690081</v>
      </c>
      <c r="B4292" s="10">
        <v>202007</v>
      </c>
      <c r="C4292" s="10">
        <v>380</v>
      </c>
      <c r="D4292" s="10" t="s">
        <v>171</v>
      </c>
      <c r="E4292" s="11">
        <v>4562342690081</v>
      </c>
      <c r="F4292" s="10">
        <v>0</v>
      </c>
      <c r="G4292" s="10">
        <v>0</v>
      </c>
      <c r="H4292" s="10" t="s">
        <v>25</v>
      </c>
      <c r="I4292" s="10" t="s">
        <v>19</v>
      </c>
      <c r="J4292" s="10" t="s">
        <v>329</v>
      </c>
      <c r="K4292" s="10">
        <v>7</v>
      </c>
      <c r="L4292" s="10">
        <v>0</v>
      </c>
      <c r="M4292" s="10">
        <v>0</v>
      </c>
      <c r="N4292" s="10">
        <v>0</v>
      </c>
    </row>
    <row r="4293" spans="1:14" x14ac:dyDescent="0.15">
      <c r="A4293" t="str">
        <f t="shared" si="69"/>
        <v>202007_436_4562342690029</v>
      </c>
      <c r="B4293" s="10">
        <v>202007</v>
      </c>
      <c r="C4293" s="10">
        <v>436</v>
      </c>
      <c r="D4293" s="10" t="s">
        <v>174</v>
      </c>
      <c r="E4293" s="11">
        <v>4562342690029</v>
      </c>
      <c r="F4293" s="10">
        <v>0</v>
      </c>
      <c r="G4293" s="10">
        <v>0</v>
      </c>
      <c r="H4293" s="10" t="s">
        <v>18</v>
      </c>
      <c r="I4293" s="10" t="s">
        <v>19</v>
      </c>
      <c r="J4293" s="10" t="s">
        <v>329</v>
      </c>
      <c r="K4293" s="10">
        <v>20</v>
      </c>
      <c r="L4293" s="10">
        <v>0</v>
      </c>
      <c r="M4293" s="10">
        <v>0</v>
      </c>
      <c r="N4293" s="10">
        <v>0</v>
      </c>
    </row>
    <row r="4294" spans="1:14" x14ac:dyDescent="0.15">
      <c r="A4294" t="str">
        <f t="shared" si="69"/>
        <v>202007_436_4562342690036</v>
      </c>
      <c r="B4294" s="10">
        <v>202007</v>
      </c>
      <c r="C4294" s="10">
        <v>436</v>
      </c>
      <c r="D4294" s="10" t="s">
        <v>174</v>
      </c>
      <c r="E4294" s="11">
        <v>4562342690036</v>
      </c>
      <c r="F4294" s="10">
        <v>0</v>
      </c>
      <c r="G4294" s="10">
        <v>0</v>
      </c>
      <c r="H4294" s="10" t="s">
        <v>20</v>
      </c>
      <c r="I4294" s="10" t="s">
        <v>19</v>
      </c>
      <c r="J4294" s="10" t="s">
        <v>329</v>
      </c>
      <c r="K4294" s="10">
        <v>10</v>
      </c>
      <c r="L4294" s="10">
        <v>0</v>
      </c>
      <c r="M4294" s="10">
        <v>0</v>
      </c>
      <c r="N4294" s="10">
        <v>0</v>
      </c>
    </row>
    <row r="4295" spans="1:14" x14ac:dyDescent="0.15">
      <c r="A4295" t="str">
        <f t="shared" si="69"/>
        <v>202007_436_4562342690050</v>
      </c>
      <c r="B4295" s="10">
        <v>202007</v>
      </c>
      <c r="C4295" s="10">
        <v>436</v>
      </c>
      <c r="D4295" s="10" t="s">
        <v>174</v>
      </c>
      <c r="E4295" s="11">
        <v>4562342690050</v>
      </c>
      <c r="F4295" s="10">
        <v>0</v>
      </c>
      <c r="G4295" s="10">
        <v>0</v>
      </c>
      <c r="H4295" s="10" t="s">
        <v>22</v>
      </c>
      <c r="I4295" s="10" t="s">
        <v>19</v>
      </c>
      <c r="J4295" s="10" t="s">
        <v>329</v>
      </c>
      <c r="K4295" s="10">
        <v>14</v>
      </c>
      <c r="L4295" s="10">
        <v>1</v>
      </c>
      <c r="M4295" s="10">
        <v>0</v>
      </c>
      <c r="N4295" s="10">
        <v>0</v>
      </c>
    </row>
    <row r="4296" spans="1:14" x14ac:dyDescent="0.15">
      <c r="A4296" t="str">
        <f t="shared" si="69"/>
        <v>202007_436_4562342690043</v>
      </c>
      <c r="B4296" s="10">
        <v>202007</v>
      </c>
      <c r="C4296" s="10">
        <v>436</v>
      </c>
      <c r="D4296" s="10" t="s">
        <v>174</v>
      </c>
      <c r="E4296" s="11">
        <v>4562342690043</v>
      </c>
      <c r="F4296" s="10">
        <v>0</v>
      </c>
      <c r="G4296" s="10">
        <v>0</v>
      </c>
      <c r="H4296" s="10" t="s">
        <v>21</v>
      </c>
      <c r="I4296" s="10" t="s">
        <v>19</v>
      </c>
      <c r="J4296" s="10" t="s">
        <v>329</v>
      </c>
      <c r="K4296" s="10">
        <v>30</v>
      </c>
      <c r="L4296" s="10">
        <v>1</v>
      </c>
      <c r="M4296" s="10">
        <v>0</v>
      </c>
      <c r="N4296" s="10">
        <v>0</v>
      </c>
    </row>
    <row r="4297" spans="1:14" x14ac:dyDescent="0.15">
      <c r="A4297" t="str">
        <f t="shared" si="69"/>
        <v>202007_436_4562342690067</v>
      </c>
      <c r="B4297" s="10">
        <v>202007</v>
      </c>
      <c r="C4297" s="10">
        <v>436</v>
      </c>
      <c r="D4297" s="10" t="s">
        <v>174</v>
      </c>
      <c r="E4297" s="11">
        <v>4562342690067</v>
      </c>
      <c r="F4297" s="10">
        <v>0</v>
      </c>
      <c r="G4297" s="10">
        <v>0</v>
      </c>
      <c r="H4297" s="10" t="s">
        <v>23</v>
      </c>
      <c r="I4297" s="10" t="s">
        <v>19</v>
      </c>
      <c r="J4297" s="10" t="s">
        <v>329</v>
      </c>
      <c r="K4297" s="10">
        <v>39</v>
      </c>
      <c r="L4297" s="10">
        <v>0</v>
      </c>
      <c r="M4297" s="10">
        <v>0</v>
      </c>
      <c r="N4297" s="10">
        <v>0</v>
      </c>
    </row>
    <row r="4298" spans="1:14" x14ac:dyDescent="0.15">
      <c r="A4298" t="str">
        <f t="shared" si="69"/>
        <v>202007_436_4562342690074</v>
      </c>
      <c r="B4298" s="10">
        <v>202007</v>
      </c>
      <c r="C4298" s="10">
        <v>436</v>
      </c>
      <c r="D4298" s="10" t="s">
        <v>174</v>
      </c>
      <c r="E4298" s="11">
        <v>4562342690074</v>
      </c>
      <c r="F4298" s="10">
        <v>0</v>
      </c>
      <c r="G4298" s="10">
        <v>0</v>
      </c>
      <c r="H4298" s="10" t="s">
        <v>24</v>
      </c>
      <c r="I4298" s="10" t="s">
        <v>19</v>
      </c>
      <c r="J4298" s="10" t="s">
        <v>329</v>
      </c>
      <c r="K4298" s="10">
        <v>25</v>
      </c>
      <c r="L4298" s="10">
        <v>1</v>
      </c>
      <c r="M4298" s="10">
        <v>0</v>
      </c>
      <c r="N4298" s="10">
        <v>0</v>
      </c>
    </row>
    <row r="4299" spans="1:14" x14ac:dyDescent="0.15">
      <c r="A4299" t="str">
        <f t="shared" si="69"/>
        <v>202007_436_4562342690081</v>
      </c>
      <c r="B4299" s="10">
        <v>202007</v>
      </c>
      <c r="C4299" s="10">
        <v>436</v>
      </c>
      <c r="D4299" s="10" t="s">
        <v>174</v>
      </c>
      <c r="E4299" s="11">
        <v>4562342690081</v>
      </c>
      <c r="F4299" s="10">
        <v>0</v>
      </c>
      <c r="G4299" s="10">
        <v>0</v>
      </c>
      <c r="H4299" s="10" t="s">
        <v>25</v>
      </c>
      <c r="I4299" s="10" t="s">
        <v>19</v>
      </c>
      <c r="J4299" s="10" t="s">
        <v>329</v>
      </c>
      <c r="K4299" s="10">
        <v>9</v>
      </c>
      <c r="L4299" s="10">
        <v>1</v>
      </c>
      <c r="M4299" s="10">
        <v>0</v>
      </c>
      <c r="N4299" s="10">
        <v>0</v>
      </c>
    </row>
    <row r="4300" spans="1:14" x14ac:dyDescent="0.15">
      <c r="A4300" t="str">
        <f t="shared" ref="A4300:A4363" si="70">B4300&amp;"_"&amp;C4300&amp;"_"&amp;E4300</f>
        <v>202007_453_4562342690029</v>
      </c>
      <c r="B4300" s="10">
        <v>202007</v>
      </c>
      <c r="C4300" s="10">
        <v>453</v>
      </c>
      <c r="D4300" s="10" t="s">
        <v>176</v>
      </c>
      <c r="E4300" s="11">
        <v>4562342690029</v>
      </c>
      <c r="F4300" s="10">
        <v>0</v>
      </c>
      <c r="G4300" s="10">
        <v>0</v>
      </c>
      <c r="H4300" s="10" t="s">
        <v>18</v>
      </c>
      <c r="I4300" s="10" t="s">
        <v>19</v>
      </c>
      <c r="J4300" s="10" t="s">
        <v>329</v>
      </c>
      <c r="K4300" s="10">
        <v>4</v>
      </c>
      <c r="L4300" s="10">
        <v>0</v>
      </c>
      <c r="M4300" s="10">
        <v>0</v>
      </c>
      <c r="N4300" s="10">
        <v>0</v>
      </c>
    </row>
    <row r="4301" spans="1:14" x14ac:dyDescent="0.15">
      <c r="A4301" t="str">
        <f t="shared" si="70"/>
        <v>202007_453_4562342690036</v>
      </c>
      <c r="B4301" s="10">
        <v>202007</v>
      </c>
      <c r="C4301" s="10">
        <v>453</v>
      </c>
      <c r="D4301" s="10" t="s">
        <v>176</v>
      </c>
      <c r="E4301" s="11">
        <v>4562342690036</v>
      </c>
      <c r="F4301" s="10">
        <v>0</v>
      </c>
      <c r="G4301" s="10">
        <v>0</v>
      </c>
      <c r="H4301" s="10" t="s">
        <v>20</v>
      </c>
      <c r="I4301" s="10" t="s">
        <v>19</v>
      </c>
      <c r="J4301" s="10" t="s">
        <v>329</v>
      </c>
      <c r="K4301" s="10">
        <v>9</v>
      </c>
      <c r="L4301" s="10">
        <v>0</v>
      </c>
      <c r="M4301" s="10">
        <v>0</v>
      </c>
      <c r="N4301" s="10">
        <v>0</v>
      </c>
    </row>
    <row r="4302" spans="1:14" x14ac:dyDescent="0.15">
      <c r="A4302" t="str">
        <f t="shared" si="70"/>
        <v>202007_453_4562342690050</v>
      </c>
      <c r="B4302" s="10">
        <v>202007</v>
      </c>
      <c r="C4302" s="10">
        <v>453</v>
      </c>
      <c r="D4302" s="10" t="s">
        <v>176</v>
      </c>
      <c r="E4302" s="11">
        <v>4562342690050</v>
      </c>
      <c r="F4302" s="10">
        <v>0</v>
      </c>
      <c r="G4302" s="10">
        <v>0</v>
      </c>
      <c r="H4302" s="10" t="s">
        <v>22</v>
      </c>
      <c r="I4302" s="10" t="s">
        <v>19</v>
      </c>
      <c r="J4302" s="10" t="s">
        <v>329</v>
      </c>
      <c r="K4302" s="10">
        <v>7</v>
      </c>
      <c r="L4302" s="10">
        <v>0</v>
      </c>
      <c r="M4302" s="10">
        <v>0</v>
      </c>
      <c r="N4302" s="10">
        <v>0</v>
      </c>
    </row>
    <row r="4303" spans="1:14" x14ac:dyDescent="0.15">
      <c r="A4303" t="str">
        <f t="shared" si="70"/>
        <v>202007_453_4562342690043</v>
      </c>
      <c r="B4303" s="10">
        <v>202007</v>
      </c>
      <c r="C4303" s="10">
        <v>453</v>
      </c>
      <c r="D4303" s="10" t="s">
        <v>176</v>
      </c>
      <c r="E4303" s="11">
        <v>4562342690043</v>
      </c>
      <c r="F4303" s="10">
        <v>0</v>
      </c>
      <c r="G4303" s="10">
        <v>0</v>
      </c>
      <c r="H4303" s="10" t="s">
        <v>21</v>
      </c>
      <c r="I4303" s="10" t="s">
        <v>19</v>
      </c>
      <c r="J4303" s="10" t="s">
        <v>329</v>
      </c>
      <c r="K4303" s="10">
        <v>20</v>
      </c>
      <c r="L4303" s="10">
        <v>4</v>
      </c>
      <c r="M4303" s="10">
        <v>0</v>
      </c>
      <c r="N4303" s="10">
        <v>0</v>
      </c>
    </row>
    <row r="4304" spans="1:14" x14ac:dyDescent="0.15">
      <c r="A4304" t="str">
        <f t="shared" si="70"/>
        <v>202007_453_4562342690067</v>
      </c>
      <c r="B4304" s="10">
        <v>202007</v>
      </c>
      <c r="C4304" s="10">
        <v>453</v>
      </c>
      <c r="D4304" s="10" t="s">
        <v>176</v>
      </c>
      <c r="E4304" s="11">
        <v>4562342690067</v>
      </c>
      <c r="F4304" s="10">
        <v>0</v>
      </c>
      <c r="G4304" s="10">
        <v>0</v>
      </c>
      <c r="H4304" s="10" t="s">
        <v>23</v>
      </c>
      <c r="I4304" s="10" t="s">
        <v>19</v>
      </c>
      <c r="J4304" s="10" t="s">
        <v>329</v>
      </c>
      <c r="K4304" s="10">
        <v>35</v>
      </c>
      <c r="L4304" s="10">
        <v>0</v>
      </c>
      <c r="M4304" s="10">
        <v>0</v>
      </c>
      <c r="N4304" s="10">
        <v>0</v>
      </c>
    </row>
    <row r="4305" spans="1:14" x14ac:dyDescent="0.15">
      <c r="A4305" t="str">
        <f t="shared" si="70"/>
        <v>202007_453_4562342690074</v>
      </c>
      <c r="B4305" s="10">
        <v>202007</v>
      </c>
      <c r="C4305" s="10">
        <v>453</v>
      </c>
      <c r="D4305" s="10" t="s">
        <v>176</v>
      </c>
      <c r="E4305" s="11">
        <v>4562342690074</v>
      </c>
      <c r="F4305" s="10">
        <v>0</v>
      </c>
      <c r="G4305" s="10">
        <v>0</v>
      </c>
      <c r="H4305" s="10" t="s">
        <v>24</v>
      </c>
      <c r="I4305" s="10" t="s">
        <v>19</v>
      </c>
      <c r="J4305" s="10" t="s">
        <v>329</v>
      </c>
      <c r="K4305" s="10">
        <v>16</v>
      </c>
      <c r="L4305" s="10">
        <v>0</v>
      </c>
      <c r="M4305" s="10">
        <v>0</v>
      </c>
      <c r="N4305" s="10">
        <v>0</v>
      </c>
    </row>
    <row r="4306" spans="1:14" x14ac:dyDescent="0.15">
      <c r="A4306" t="str">
        <f t="shared" si="70"/>
        <v>202007_453_4562342690081</v>
      </c>
      <c r="B4306" s="10">
        <v>202007</v>
      </c>
      <c r="C4306" s="10">
        <v>453</v>
      </c>
      <c r="D4306" s="10" t="s">
        <v>176</v>
      </c>
      <c r="E4306" s="11">
        <v>4562342690081</v>
      </c>
      <c r="F4306" s="10">
        <v>0</v>
      </c>
      <c r="G4306" s="10">
        <v>0</v>
      </c>
      <c r="H4306" s="10" t="s">
        <v>25</v>
      </c>
      <c r="I4306" s="10" t="s">
        <v>19</v>
      </c>
      <c r="J4306" s="10" t="s">
        <v>329</v>
      </c>
      <c r="K4306" s="10">
        <v>8</v>
      </c>
      <c r="L4306" s="10">
        <v>0</v>
      </c>
      <c r="M4306" s="10">
        <v>0</v>
      </c>
      <c r="N4306" s="10">
        <v>0</v>
      </c>
    </row>
    <row r="4307" spans="1:14" x14ac:dyDescent="0.15">
      <c r="A4307" t="str">
        <f t="shared" si="70"/>
        <v>202007_457_4562342690029</v>
      </c>
      <c r="B4307" s="10">
        <v>202007</v>
      </c>
      <c r="C4307" s="10">
        <v>457</v>
      </c>
      <c r="D4307" s="10" t="s">
        <v>178</v>
      </c>
      <c r="E4307" s="11">
        <v>4562342690029</v>
      </c>
      <c r="F4307" s="10">
        <v>0</v>
      </c>
      <c r="G4307" s="10">
        <v>0</v>
      </c>
      <c r="H4307" s="10" t="s">
        <v>18</v>
      </c>
      <c r="I4307" s="10" t="s">
        <v>19</v>
      </c>
      <c r="J4307" s="10" t="s">
        <v>329</v>
      </c>
      <c r="K4307" s="10">
        <v>32</v>
      </c>
      <c r="L4307" s="10">
        <v>1</v>
      </c>
      <c r="M4307" s="10">
        <v>0</v>
      </c>
      <c r="N4307" s="10">
        <v>0</v>
      </c>
    </row>
    <row r="4308" spans="1:14" x14ac:dyDescent="0.15">
      <c r="A4308" t="str">
        <f t="shared" si="70"/>
        <v>202007_457_4562342690036</v>
      </c>
      <c r="B4308" s="10">
        <v>202007</v>
      </c>
      <c r="C4308" s="10">
        <v>457</v>
      </c>
      <c r="D4308" s="10" t="s">
        <v>178</v>
      </c>
      <c r="E4308" s="11">
        <v>4562342690036</v>
      </c>
      <c r="F4308" s="10">
        <v>0</v>
      </c>
      <c r="G4308" s="10">
        <v>0</v>
      </c>
      <c r="H4308" s="10" t="s">
        <v>20</v>
      </c>
      <c r="I4308" s="10" t="s">
        <v>19</v>
      </c>
      <c r="J4308" s="10" t="s">
        <v>329</v>
      </c>
      <c r="K4308" s="10">
        <v>15</v>
      </c>
      <c r="L4308" s="10">
        <v>0</v>
      </c>
      <c r="M4308" s="10">
        <v>0</v>
      </c>
      <c r="N4308" s="10">
        <v>0</v>
      </c>
    </row>
    <row r="4309" spans="1:14" x14ac:dyDescent="0.15">
      <c r="A4309" t="str">
        <f t="shared" si="70"/>
        <v>202007_457_4562342690050</v>
      </c>
      <c r="B4309" s="10">
        <v>202007</v>
      </c>
      <c r="C4309" s="10">
        <v>457</v>
      </c>
      <c r="D4309" s="10" t="s">
        <v>178</v>
      </c>
      <c r="E4309" s="11">
        <v>4562342690050</v>
      </c>
      <c r="F4309" s="10">
        <v>0</v>
      </c>
      <c r="G4309" s="10">
        <v>0</v>
      </c>
      <c r="H4309" s="10" t="s">
        <v>22</v>
      </c>
      <c r="I4309" s="10" t="s">
        <v>19</v>
      </c>
      <c r="J4309" s="10" t="s">
        <v>329</v>
      </c>
      <c r="K4309" s="10">
        <v>11</v>
      </c>
      <c r="L4309" s="10">
        <v>0</v>
      </c>
      <c r="M4309" s="10">
        <v>0</v>
      </c>
      <c r="N4309" s="10">
        <v>0</v>
      </c>
    </row>
    <row r="4310" spans="1:14" x14ac:dyDescent="0.15">
      <c r="A4310" t="str">
        <f t="shared" si="70"/>
        <v>202007_457_4562342690043</v>
      </c>
      <c r="B4310" s="10">
        <v>202007</v>
      </c>
      <c r="C4310" s="10">
        <v>457</v>
      </c>
      <c r="D4310" s="10" t="s">
        <v>178</v>
      </c>
      <c r="E4310" s="11">
        <v>4562342690043</v>
      </c>
      <c r="F4310" s="10">
        <v>0</v>
      </c>
      <c r="G4310" s="10">
        <v>0</v>
      </c>
      <c r="H4310" s="10" t="s">
        <v>21</v>
      </c>
      <c r="I4310" s="10" t="s">
        <v>19</v>
      </c>
      <c r="J4310" s="10" t="s">
        <v>329</v>
      </c>
      <c r="K4310" s="10">
        <v>14</v>
      </c>
      <c r="L4310" s="10">
        <v>1</v>
      </c>
      <c r="M4310" s="10">
        <v>0</v>
      </c>
      <c r="N4310" s="10">
        <v>0</v>
      </c>
    </row>
    <row r="4311" spans="1:14" x14ac:dyDescent="0.15">
      <c r="A4311" t="str">
        <f t="shared" si="70"/>
        <v>202007_457_4562342690067</v>
      </c>
      <c r="B4311" s="10">
        <v>202007</v>
      </c>
      <c r="C4311" s="10">
        <v>457</v>
      </c>
      <c r="D4311" s="10" t="s">
        <v>178</v>
      </c>
      <c r="E4311" s="11">
        <v>4562342690067</v>
      </c>
      <c r="F4311" s="10">
        <v>0</v>
      </c>
      <c r="G4311" s="10">
        <v>0</v>
      </c>
      <c r="H4311" s="10" t="s">
        <v>23</v>
      </c>
      <c r="I4311" s="10" t="s">
        <v>19</v>
      </c>
      <c r="J4311" s="10" t="s">
        <v>329</v>
      </c>
      <c r="K4311" s="10">
        <v>37</v>
      </c>
      <c r="L4311" s="10">
        <v>0</v>
      </c>
      <c r="M4311" s="10">
        <v>0</v>
      </c>
      <c r="N4311" s="10">
        <v>0</v>
      </c>
    </row>
    <row r="4312" spans="1:14" x14ac:dyDescent="0.15">
      <c r="A4312" t="str">
        <f t="shared" si="70"/>
        <v>202007_457_4562342690074</v>
      </c>
      <c r="B4312" s="10">
        <v>202007</v>
      </c>
      <c r="C4312" s="10">
        <v>457</v>
      </c>
      <c r="D4312" s="10" t="s">
        <v>178</v>
      </c>
      <c r="E4312" s="11">
        <v>4562342690074</v>
      </c>
      <c r="F4312" s="10">
        <v>0</v>
      </c>
      <c r="G4312" s="10">
        <v>0</v>
      </c>
      <c r="H4312" s="10" t="s">
        <v>24</v>
      </c>
      <c r="I4312" s="10" t="s">
        <v>19</v>
      </c>
      <c r="J4312" s="10" t="s">
        <v>329</v>
      </c>
      <c r="K4312" s="10">
        <v>9</v>
      </c>
      <c r="L4312" s="10">
        <v>0</v>
      </c>
      <c r="M4312" s="10">
        <v>0</v>
      </c>
      <c r="N4312" s="10">
        <v>0</v>
      </c>
    </row>
    <row r="4313" spans="1:14" x14ac:dyDescent="0.15">
      <c r="A4313" t="str">
        <f t="shared" si="70"/>
        <v>202007_457_4562342690081</v>
      </c>
      <c r="B4313" s="10">
        <v>202007</v>
      </c>
      <c r="C4313" s="10">
        <v>457</v>
      </c>
      <c r="D4313" s="10" t="s">
        <v>178</v>
      </c>
      <c r="E4313" s="11">
        <v>4562342690081</v>
      </c>
      <c r="F4313" s="10">
        <v>0</v>
      </c>
      <c r="G4313" s="10">
        <v>0</v>
      </c>
      <c r="H4313" s="10" t="s">
        <v>25</v>
      </c>
      <c r="I4313" s="10" t="s">
        <v>19</v>
      </c>
      <c r="J4313" s="10" t="s">
        <v>329</v>
      </c>
      <c r="K4313" s="10">
        <v>12</v>
      </c>
      <c r="L4313" s="10">
        <v>0</v>
      </c>
      <c r="M4313" s="10">
        <v>0</v>
      </c>
      <c r="N4313" s="10">
        <v>0</v>
      </c>
    </row>
    <row r="4314" spans="1:14" x14ac:dyDescent="0.15">
      <c r="A4314" t="str">
        <f t="shared" si="70"/>
        <v>202007_463_4562342690029</v>
      </c>
      <c r="B4314" s="10">
        <v>202007</v>
      </c>
      <c r="C4314" s="10">
        <v>463</v>
      </c>
      <c r="D4314" s="10" t="s">
        <v>179</v>
      </c>
      <c r="E4314" s="11">
        <v>4562342690029</v>
      </c>
      <c r="F4314" s="10">
        <v>0</v>
      </c>
      <c r="G4314" s="10">
        <v>0</v>
      </c>
      <c r="H4314" s="10" t="s">
        <v>18</v>
      </c>
      <c r="I4314" s="10" t="s">
        <v>19</v>
      </c>
      <c r="J4314" s="10" t="s">
        <v>329</v>
      </c>
      <c r="K4314" s="10">
        <v>14</v>
      </c>
      <c r="L4314" s="10">
        <v>0</v>
      </c>
      <c r="M4314" s="10">
        <v>0</v>
      </c>
      <c r="N4314" s="10">
        <v>0</v>
      </c>
    </row>
    <row r="4315" spans="1:14" x14ac:dyDescent="0.15">
      <c r="A4315" t="str">
        <f t="shared" si="70"/>
        <v>202007_463_4562342690036</v>
      </c>
      <c r="B4315" s="10">
        <v>202007</v>
      </c>
      <c r="C4315" s="10">
        <v>463</v>
      </c>
      <c r="D4315" s="10" t="s">
        <v>179</v>
      </c>
      <c r="E4315" s="11">
        <v>4562342690036</v>
      </c>
      <c r="F4315" s="10">
        <v>0</v>
      </c>
      <c r="G4315" s="10">
        <v>0</v>
      </c>
      <c r="H4315" s="10" t="s">
        <v>20</v>
      </c>
      <c r="I4315" s="10" t="s">
        <v>19</v>
      </c>
      <c r="J4315" s="10" t="s">
        <v>329</v>
      </c>
      <c r="K4315" s="10">
        <v>13</v>
      </c>
      <c r="L4315" s="10">
        <v>0</v>
      </c>
      <c r="M4315" s="10">
        <v>0</v>
      </c>
      <c r="N4315" s="10">
        <v>0</v>
      </c>
    </row>
    <row r="4316" spans="1:14" x14ac:dyDescent="0.15">
      <c r="A4316" t="str">
        <f t="shared" si="70"/>
        <v>202007_463_4562342690050</v>
      </c>
      <c r="B4316" s="10">
        <v>202007</v>
      </c>
      <c r="C4316" s="10">
        <v>463</v>
      </c>
      <c r="D4316" s="10" t="s">
        <v>179</v>
      </c>
      <c r="E4316" s="11">
        <v>4562342690050</v>
      </c>
      <c r="F4316" s="10">
        <v>0</v>
      </c>
      <c r="G4316" s="10">
        <v>0</v>
      </c>
      <c r="H4316" s="10" t="s">
        <v>22</v>
      </c>
      <c r="I4316" s="10" t="s">
        <v>19</v>
      </c>
      <c r="J4316" s="10" t="s">
        <v>329</v>
      </c>
      <c r="K4316" s="10">
        <v>11</v>
      </c>
      <c r="L4316" s="10">
        <v>0</v>
      </c>
      <c r="M4316" s="10">
        <v>0</v>
      </c>
      <c r="N4316" s="10">
        <v>0</v>
      </c>
    </row>
    <row r="4317" spans="1:14" x14ac:dyDescent="0.15">
      <c r="A4317" t="str">
        <f t="shared" si="70"/>
        <v>202007_463_4562342690043</v>
      </c>
      <c r="B4317" s="10">
        <v>202007</v>
      </c>
      <c r="C4317" s="10">
        <v>463</v>
      </c>
      <c r="D4317" s="10" t="s">
        <v>179</v>
      </c>
      <c r="E4317" s="11">
        <v>4562342690043</v>
      </c>
      <c r="F4317" s="10">
        <v>0</v>
      </c>
      <c r="G4317" s="10">
        <v>0</v>
      </c>
      <c r="H4317" s="10" t="s">
        <v>21</v>
      </c>
      <c r="I4317" s="10" t="s">
        <v>19</v>
      </c>
      <c r="J4317" s="10" t="s">
        <v>329</v>
      </c>
      <c r="K4317" s="10">
        <v>16</v>
      </c>
      <c r="L4317" s="10">
        <v>0</v>
      </c>
      <c r="M4317" s="10">
        <v>0</v>
      </c>
      <c r="N4317" s="10">
        <v>0</v>
      </c>
    </row>
    <row r="4318" spans="1:14" x14ac:dyDescent="0.15">
      <c r="A4318" t="str">
        <f t="shared" si="70"/>
        <v>202007_463_4562342690067</v>
      </c>
      <c r="B4318" s="10">
        <v>202007</v>
      </c>
      <c r="C4318" s="10">
        <v>463</v>
      </c>
      <c r="D4318" s="10" t="s">
        <v>179</v>
      </c>
      <c r="E4318" s="11">
        <v>4562342690067</v>
      </c>
      <c r="F4318" s="10">
        <v>0</v>
      </c>
      <c r="G4318" s="10">
        <v>0</v>
      </c>
      <c r="H4318" s="10" t="s">
        <v>23</v>
      </c>
      <c r="I4318" s="10" t="s">
        <v>19</v>
      </c>
      <c r="J4318" s="10" t="s">
        <v>329</v>
      </c>
      <c r="K4318" s="10">
        <v>35</v>
      </c>
      <c r="L4318" s="10">
        <v>0</v>
      </c>
      <c r="M4318" s="10">
        <v>0</v>
      </c>
      <c r="N4318" s="10">
        <v>0</v>
      </c>
    </row>
    <row r="4319" spans="1:14" x14ac:dyDescent="0.15">
      <c r="A4319" t="str">
        <f t="shared" si="70"/>
        <v>202007_463_4562342690074</v>
      </c>
      <c r="B4319" s="10">
        <v>202007</v>
      </c>
      <c r="C4319" s="10">
        <v>463</v>
      </c>
      <c r="D4319" s="10" t="s">
        <v>179</v>
      </c>
      <c r="E4319" s="11">
        <v>4562342690074</v>
      </c>
      <c r="F4319" s="10">
        <v>0</v>
      </c>
      <c r="G4319" s="10">
        <v>0</v>
      </c>
      <c r="H4319" s="10" t="s">
        <v>24</v>
      </c>
      <c r="I4319" s="10" t="s">
        <v>19</v>
      </c>
      <c r="J4319" s="10" t="s">
        <v>329</v>
      </c>
      <c r="K4319" s="10">
        <v>19</v>
      </c>
      <c r="L4319" s="10">
        <v>0</v>
      </c>
      <c r="M4319" s="10">
        <v>0</v>
      </c>
      <c r="N4319" s="10">
        <v>0</v>
      </c>
    </row>
    <row r="4320" spans="1:14" x14ac:dyDescent="0.15">
      <c r="A4320" t="str">
        <f t="shared" si="70"/>
        <v>202007_463_4562342690081</v>
      </c>
      <c r="B4320" s="10">
        <v>202007</v>
      </c>
      <c r="C4320" s="10">
        <v>463</v>
      </c>
      <c r="D4320" s="10" t="s">
        <v>179</v>
      </c>
      <c r="E4320" s="11">
        <v>4562342690081</v>
      </c>
      <c r="F4320" s="10">
        <v>0</v>
      </c>
      <c r="G4320" s="10">
        <v>0</v>
      </c>
      <c r="H4320" s="10" t="s">
        <v>25</v>
      </c>
      <c r="I4320" s="10" t="s">
        <v>19</v>
      </c>
      <c r="J4320" s="10" t="s">
        <v>329</v>
      </c>
      <c r="K4320" s="10">
        <v>5</v>
      </c>
      <c r="L4320" s="10">
        <v>0</v>
      </c>
      <c r="M4320" s="10">
        <v>0</v>
      </c>
      <c r="N4320" s="10">
        <v>0</v>
      </c>
    </row>
    <row r="4321" spans="1:14" x14ac:dyDescent="0.15">
      <c r="A4321" t="str">
        <f t="shared" si="70"/>
        <v>202007_62_4562342690029</v>
      </c>
      <c r="B4321" s="10">
        <v>202007</v>
      </c>
      <c r="C4321" s="10">
        <v>62</v>
      </c>
      <c r="D4321" s="10" t="s">
        <v>140</v>
      </c>
      <c r="E4321" s="11">
        <v>4562342690029</v>
      </c>
      <c r="F4321" s="10">
        <v>0</v>
      </c>
      <c r="G4321" s="10">
        <v>0</v>
      </c>
      <c r="H4321" s="10" t="s">
        <v>18</v>
      </c>
      <c r="I4321" s="10" t="s">
        <v>19</v>
      </c>
      <c r="J4321" s="10" t="s">
        <v>329</v>
      </c>
      <c r="K4321" s="10">
        <v>4</v>
      </c>
      <c r="L4321" s="10">
        <v>0</v>
      </c>
      <c r="M4321" s="10">
        <v>0</v>
      </c>
      <c r="N4321" s="10">
        <v>0</v>
      </c>
    </row>
    <row r="4322" spans="1:14" x14ac:dyDescent="0.15">
      <c r="A4322" t="str">
        <f t="shared" si="70"/>
        <v>202007_62_4562342690036</v>
      </c>
      <c r="B4322" s="10">
        <v>202007</v>
      </c>
      <c r="C4322" s="10">
        <v>62</v>
      </c>
      <c r="D4322" s="10" t="s">
        <v>140</v>
      </c>
      <c r="E4322" s="11">
        <v>4562342690036</v>
      </c>
      <c r="F4322" s="10">
        <v>0</v>
      </c>
      <c r="G4322" s="10">
        <v>0</v>
      </c>
      <c r="H4322" s="10" t="s">
        <v>20</v>
      </c>
      <c r="I4322" s="10" t="s">
        <v>19</v>
      </c>
      <c r="J4322" s="10" t="s">
        <v>329</v>
      </c>
      <c r="K4322" s="10">
        <v>0</v>
      </c>
      <c r="L4322" s="10">
        <v>0</v>
      </c>
      <c r="M4322" s="10">
        <v>0</v>
      </c>
      <c r="N4322" s="10">
        <v>0</v>
      </c>
    </row>
    <row r="4323" spans="1:14" x14ac:dyDescent="0.15">
      <c r="A4323" t="str">
        <f t="shared" si="70"/>
        <v>202007_62_4562342690050</v>
      </c>
      <c r="B4323" s="10">
        <v>202007</v>
      </c>
      <c r="C4323" s="10">
        <v>62</v>
      </c>
      <c r="D4323" s="10" t="s">
        <v>140</v>
      </c>
      <c r="E4323" s="11">
        <v>4562342690050</v>
      </c>
      <c r="F4323" s="10">
        <v>0</v>
      </c>
      <c r="G4323" s="10">
        <v>0</v>
      </c>
      <c r="H4323" s="10" t="s">
        <v>22</v>
      </c>
      <c r="I4323" s="10" t="s">
        <v>19</v>
      </c>
      <c r="J4323" s="10" t="s">
        <v>329</v>
      </c>
      <c r="K4323" s="10">
        <v>2</v>
      </c>
      <c r="L4323" s="10">
        <v>0</v>
      </c>
      <c r="M4323" s="10">
        <v>0</v>
      </c>
      <c r="N4323" s="10">
        <v>0</v>
      </c>
    </row>
    <row r="4324" spans="1:14" x14ac:dyDescent="0.15">
      <c r="A4324" t="str">
        <f t="shared" si="70"/>
        <v>202007_62_4562342690043</v>
      </c>
      <c r="B4324" s="10">
        <v>202007</v>
      </c>
      <c r="C4324" s="10">
        <v>62</v>
      </c>
      <c r="D4324" s="10" t="s">
        <v>140</v>
      </c>
      <c r="E4324" s="11">
        <v>4562342690043</v>
      </c>
      <c r="F4324" s="10">
        <v>0</v>
      </c>
      <c r="G4324" s="10">
        <v>0</v>
      </c>
      <c r="H4324" s="10" t="s">
        <v>21</v>
      </c>
      <c r="I4324" s="10" t="s">
        <v>19</v>
      </c>
      <c r="J4324" s="10" t="s">
        <v>329</v>
      </c>
      <c r="K4324" s="10">
        <v>0</v>
      </c>
      <c r="L4324" s="10">
        <v>0</v>
      </c>
      <c r="M4324" s="10">
        <v>0</v>
      </c>
      <c r="N4324" s="10">
        <v>0</v>
      </c>
    </row>
    <row r="4325" spans="1:14" x14ac:dyDescent="0.15">
      <c r="A4325" t="str">
        <f t="shared" si="70"/>
        <v>202007_62_4562342690067</v>
      </c>
      <c r="B4325" s="10">
        <v>202007</v>
      </c>
      <c r="C4325" s="10">
        <v>62</v>
      </c>
      <c r="D4325" s="10" t="s">
        <v>140</v>
      </c>
      <c r="E4325" s="11">
        <v>4562342690067</v>
      </c>
      <c r="F4325" s="10">
        <v>0</v>
      </c>
      <c r="G4325" s="10">
        <v>0</v>
      </c>
      <c r="H4325" s="10" t="s">
        <v>23</v>
      </c>
      <c r="I4325" s="10" t="s">
        <v>19</v>
      </c>
      <c r="J4325" s="10" t="s">
        <v>329</v>
      </c>
      <c r="K4325" s="10">
        <v>1</v>
      </c>
      <c r="L4325" s="10">
        <v>0</v>
      </c>
      <c r="M4325" s="10">
        <v>0</v>
      </c>
      <c r="N4325" s="10">
        <v>0</v>
      </c>
    </row>
    <row r="4326" spans="1:14" x14ac:dyDescent="0.15">
      <c r="A4326" t="str">
        <f t="shared" si="70"/>
        <v>202007_62_4562342690074</v>
      </c>
      <c r="B4326" s="10">
        <v>202007</v>
      </c>
      <c r="C4326" s="10">
        <v>62</v>
      </c>
      <c r="D4326" s="10" t="s">
        <v>140</v>
      </c>
      <c r="E4326" s="11">
        <v>4562342690074</v>
      </c>
      <c r="F4326" s="10">
        <v>0</v>
      </c>
      <c r="G4326" s="10">
        <v>0</v>
      </c>
      <c r="H4326" s="10" t="s">
        <v>24</v>
      </c>
      <c r="I4326" s="10" t="s">
        <v>19</v>
      </c>
      <c r="J4326" s="10" t="s">
        <v>329</v>
      </c>
      <c r="K4326" s="10">
        <v>-2</v>
      </c>
      <c r="L4326" s="10">
        <v>0</v>
      </c>
      <c r="M4326" s="10">
        <v>0</v>
      </c>
      <c r="N4326" s="10">
        <v>0</v>
      </c>
    </row>
    <row r="4327" spans="1:14" x14ac:dyDescent="0.15">
      <c r="A4327" t="str">
        <f t="shared" si="70"/>
        <v>202007_62_4562342690081</v>
      </c>
      <c r="B4327" s="10">
        <v>202007</v>
      </c>
      <c r="C4327" s="10">
        <v>62</v>
      </c>
      <c r="D4327" s="10" t="s">
        <v>140</v>
      </c>
      <c r="E4327" s="11">
        <v>4562342690081</v>
      </c>
      <c r="F4327" s="10">
        <v>0</v>
      </c>
      <c r="G4327" s="10">
        <v>0</v>
      </c>
      <c r="H4327" s="10" t="s">
        <v>25</v>
      </c>
      <c r="I4327" s="10" t="s">
        <v>19</v>
      </c>
      <c r="J4327" s="10" t="s">
        <v>329</v>
      </c>
      <c r="K4327" s="10">
        <v>0</v>
      </c>
      <c r="L4327" s="10">
        <v>0</v>
      </c>
      <c r="M4327" s="10">
        <v>0</v>
      </c>
      <c r="N4327" s="10">
        <v>0</v>
      </c>
    </row>
    <row r="4328" spans="1:14" x14ac:dyDescent="0.15">
      <c r="A4328" t="str">
        <f t="shared" si="70"/>
        <v>202007_120_4562342690029</v>
      </c>
      <c r="B4328" s="10">
        <v>202007</v>
      </c>
      <c r="C4328" s="10">
        <v>120</v>
      </c>
      <c r="D4328" s="10" t="s">
        <v>148</v>
      </c>
      <c r="E4328" s="11">
        <v>4562342690029</v>
      </c>
      <c r="F4328" s="10">
        <v>0</v>
      </c>
      <c r="G4328" s="10">
        <v>0</v>
      </c>
      <c r="H4328" s="10" t="s">
        <v>18</v>
      </c>
      <c r="I4328" s="10" t="s">
        <v>19</v>
      </c>
      <c r="J4328" s="10" t="s">
        <v>329</v>
      </c>
      <c r="K4328" s="10">
        <v>19</v>
      </c>
      <c r="L4328" s="10">
        <v>0</v>
      </c>
      <c r="M4328" s="10">
        <v>0</v>
      </c>
      <c r="N4328" s="10">
        <v>0</v>
      </c>
    </row>
    <row r="4329" spans="1:14" x14ac:dyDescent="0.15">
      <c r="A4329" t="str">
        <f t="shared" si="70"/>
        <v>202007_120_4562342690036</v>
      </c>
      <c r="B4329" s="10">
        <v>202007</v>
      </c>
      <c r="C4329" s="10">
        <v>120</v>
      </c>
      <c r="D4329" s="10" t="s">
        <v>148</v>
      </c>
      <c r="E4329" s="11">
        <v>4562342690036</v>
      </c>
      <c r="F4329" s="10">
        <v>0</v>
      </c>
      <c r="G4329" s="10">
        <v>0</v>
      </c>
      <c r="H4329" s="10" t="s">
        <v>20</v>
      </c>
      <c r="I4329" s="10" t="s">
        <v>19</v>
      </c>
      <c r="J4329" s="10" t="s">
        <v>329</v>
      </c>
      <c r="K4329" s="10">
        <v>5</v>
      </c>
      <c r="L4329" s="10">
        <v>2</v>
      </c>
      <c r="M4329" s="10">
        <v>0</v>
      </c>
      <c r="N4329" s="10">
        <v>0</v>
      </c>
    </row>
    <row r="4330" spans="1:14" x14ac:dyDescent="0.15">
      <c r="A4330" t="str">
        <f t="shared" si="70"/>
        <v>202007_120_4562342690050</v>
      </c>
      <c r="B4330" s="10">
        <v>202007</v>
      </c>
      <c r="C4330" s="10">
        <v>120</v>
      </c>
      <c r="D4330" s="10" t="s">
        <v>148</v>
      </c>
      <c r="E4330" s="11">
        <v>4562342690050</v>
      </c>
      <c r="F4330" s="10">
        <v>0</v>
      </c>
      <c r="G4330" s="10">
        <v>0</v>
      </c>
      <c r="H4330" s="10" t="s">
        <v>22</v>
      </c>
      <c r="I4330" s="10" t="s">
        <v>19</v>
      </c>
      <c r="J4330" s="10" t="s">
        <v>329</v>
      </c>
      <c r="K4330" s="10">
        <v>1</v>
      </c>
      <c r="L4330" s="10">
        <v>3</v>
      </c>
      <c r="M4330" s="10">
        <v>0</v>
      </c>
      <c r="N4330" s="10">
        <v>0</v>
      </c>
    </row>
    <row r="4331" spans="1:14" x14ac:dyDescent="0.15">
      <c r="A4331" t="str">
        <f t="shared" si="70"/>
        <v>202007_120_4562342690043</v>
      </c>
      <c r="B4331" s="10">
        <v>202007</v>
      </c>
      <c r="C4331" s="10">
        <v>120</v>
      </c>
      <c r="D4331" s="10" t="s">
        <v>148</v>
      </c>
      <c r="E4331" s="11">
        <v>4562342690043</v>
      </c>
      <c r="F4331" s="10">
        <v>0</v>
      </c>
      <c r="G4331" s="10">
        <v>0</v>
      </c>
      <c r="H4331" s="10" t="s">
        <v>21</v>
      </c>
      <c r="I4331" s="10" t="s">
        <v>19</v>
      </c>
      <c r="J4331" s="10" t="s">
        <v>329</v>
      </c>
      <c r="K4331" s="10">
        <v>5</v>
      </c>
      <c r="L4331" s="10">
        <v>0</v>
      </c>
      <c r="M4331" s="10">
        <v>0</v>
      </c>
      <c r="N4331" s="10">
        <v>0</v>
      </c>
    </row>
    <row r="4332" spans="1:14" x14ac:dyDescent="0.15">
      <c r="A4332" t="str">
        <f t="shared" si="70"/>
        <v>202007_120_4562342690067</v>
      </c>
      <c r="B4332" s="10">
        <v>202007</v>
      </c>
      <c r="C4332" s="10">
        <v>120</v>
      </c>
      <c r="D4332" s="10" t="s">
        <v>148</v>
      </c>
      <c r="E4332" s="11">
        <v>4562342690067</v>
      </c>
      <c r="F4332" s="10">
        <v>0</v>
      </c>
      <c r="G4332" s="10">
        <v>0</v>
      </c>
      <c r="H4332" s="10" t="s">
        <v>23</v>
      </c>
      <c r="I4332" s="10" t="s">
        <v>19</v>
      </c>
      <c r="J4332" s="10" t="s">
        <v>329</v>
      </c>
      <c r="K4332" s="10">
        <v>37</v>
      </c>
      <c r="L4332" s="10">
        <v>1</v>
      </c>
      <c r="M4332" s="10">
        <v>0</v>
      </c>
      <c r="N4332" s="10">
        <v>0</v>
      </c>
    </row>
    <row r="4333" spans="1:14" x14ac:dyDescent="0.15">
      <c r="A4333" t="str">
        <f t="shared" si="70"/>
        <v>202007_120_4562342690074</v>
      </c>
      <c r="B4333" s="10">
        <v>202007</v>
      </c>
      <c r="C4333" s="10">
        <v>120</v>
      </c>
      <c r="D4333" s="10" t="s">
        <v>148</v>
      </c>
      <c r="E4333" s="11">
        <v>4562342690074</v>
      </c>
      <c r="F4333" s="10">
        <v>0</v>
      </c>
      <c r="G4333" s="10">
        <v>0</v>
      </c>
      <c r="H4333" s="10" t="s">
        <v>24</v>
      </c>
      <c r="I4333" s="10" t="s">
        <v>19</v>
      </c>
      <c r="J4333" s="10" t="s">
        <v>329</v>
      </c>
      <c r="K4333" s="10">
        <v>16</v>
      </c>
      <c r="L4333" s="10">
        <v>0</v>
      </c>
      <c r="M4333" s="10">
        <v>0</v>
      </c>
      <c r="N4333" s="10">
        <v>0</v>
      </c>
    </row>
    <row r="4334" spans="1:14" x14ac:dyDescent="0.15">
      <c r="A4334" t="str">
        <f t="shared" si="70"/>
        <v>202007_120_4562342690081</v>
      </c>
      <c r="B4334" s="10">
        <v>202007</v>
      </c>
      <c r="C4334" s="10">
        <v>120</v>
      </c>
      <c r="D4334" s="10" t="s">
        <v>148</v>
      </c>
      <c r="E4334" s="11">
        <v>4562342690081</v>
      </c>
      <c r="F4334" s="10">
        <v>0</v>
      </c>
      <c r="G4334" s="10">
        <v>0</v>
      </c>
      <c r="H4334" s="10" t="s">
        <v>25</v>
      </c>
      <c r="I4334" s="10" t="s">
        <v>19</v>
      </c>
      <c r="J4334" s="10" t="s">
        <v>329</v>
      </c>
      <c r="K4334" s="10">
        <v>10</v>
      </c>
      <c r="L4334" s="10">
        <v>1</v>
      </c>
      <c r="M4334" s="10">
        <v>0</v>
      </c>
      <c r="N4334" s="10">
        <v>0</v>
      </c>
    </row>
    <row r="4335" spans="1:14" x14ac:dyDescent="0.15">
      <c r="A4335" t="str">
        <f t="shared" si="70"/>
        <v>202007_170_4562342690029</v>
      </c>
      <c r="B4335" s="10">
        <v>202007</v>
      </c>
      <c r="C4335" s="10">
        <v>170</v>
      </c>
      <c r="D4335" s="10" t="s">
        <v>153</v>
      </c>
      <c r="E4335" s="11">
        <v>4562342690029</v>
      </c>
      <c r="F4335" s="10">
        <v>0</v>
      </c>
      <c r="G4335" s="10">
        <v>0</v>
      </c>
      <c r="H4335" s="10" t="s">
        <v>18</v>
      </c>
      <c r="I4335" s="10" t="s">
        <v>19</v>
      </c>
      <c r="J4335" s="10" t="s">
        <v>329</v>
      </c>
      <c r="K4335" s="10">
        <v>12</v>
      </c>
      <c r="L4335" s="10">
        <v>0</v>
      </c>
      <c r="M4335" s="10">
        <v>0</v>
      </c>
      <c r="N4335" s="10">
        <v>0</v>
      </c>
    </row>
    <row r="4336" spans="1:14" x14ac:dyDescent="0.15">
      <c r="A4336" t="str">
        <f t="shared" si="70"/>
        <v>202007_170_4562342690036</v>
      </c>
      <c r="B4336" s="10">
        <v>202007</v>
      </c>
      <c r="C4336" s="10">
        <v>170</v>
      </c>
      <c r="D4336" s="10" t="s">
        <v>153</v>
      </c>
      <c r="E4336" s="11">
        <v>4562342690036</v>
      </c>
      <c r="F4336" s="10">
        <v>0</v>
      </c>
      <c r="G4336" s="10">
        <v>0</v>
      </c>
      <c r="H4336" s="10" t="s">
        <v>20</v>
      </c>
      <c r="I4336" s="10" t="s">
        <v>19</v>
      </c>
      <c r="J4336" s="10" t="s">
        <v>329</v>
      </c>
      <c r="K4336" s="10">
        <v>4</v>
      </c>
      <c r="L4336" s="10">
        <v>0</v>
      </c>
      <c r="M4336" s="10">
        <v>0</v>
      </c>
      <c r="N4336" s="10">
        <v>0</v>
      </c>
    </row>
    <row r="4337" spans="1:14" x14ac:dyDescent="0.15">
      <c r="A4337" t="str">
        <f t="shared" si="70"/>
        <v>202007_170_4562342690050</v>
      </c>
      <c r="B4337" s="10">
        <v>202007</v>
      </c>
      <c r="C4337" s="10">
        <v>170</v>
      </c>
      <c r="D4337" s="10" t="s">
        <v>153</v>
      </c>
      <c r="E4337" s="11">
        <v>4562342690050</v>
      </c>
      <c r="F4337" s="10">
        <v>0</v>
      </c>
      <c r="G4337" s="10">
        <v>0</v>
      </c>
      <c r="H4337" s="10" t="s">
        <v>22</v>
      </c>
      <c r="I4337" s="10" t="s">
        <v>19</v>
      </c>
      <c r="J4337" s="10" t="s">
        <v>329</v>
      </c>
      <c r="K4337" s="10">
        <v>2</v>
      </c>
      <c r="L4337" s="10">
        <v>0</v>
      </c>
      <c r="M4337" s="10">
        <v>0</v>
      </c>
      <c r="N4337" s="10">
        <v>0</v>
      </c>
    </row>
    <row r="4338" spans="1:14" x14ac:dyDescent="0.15">
      <c r="A4338" t="str">
        <f t="shared" si="70"/>
        <v>202007_170_4562342690043</v>
      </c>
      <c r="B4338" s="10">
        <v>202007</v>
      </c>
      <c r="C4338" s="10">
        <v>170</v>
      </c>
      <c r="D4338" s="10" t="s">
        <v>153</v>
      </c>
      <c r="E4338" s="11">
        <v>4562342690043</v>
      </c>
      <c r="F4338" s="10">
        <v>0</v>
      </c>
      <c r="G4338" s="10">
        <v>0</v>
      </c>
      <c r="H4338" s="10" t="s">
        <v>21</v>
      </c>
      <c r="I4338" s="10" t="s">
        <v>19</v>
      </c>
      <c r="J4338" s="10" t="s">
        <v>329</v>
      </c>
      <c r="K4338" s="10">
        <v>9</v>
      </c>
      <c r="L4338" s="10">
        <v>2</v>
      </c>
      <c r="M4338" s="10">
        <v>0</v>
      </c>
      <c r="N4338" s="10">
        <v>0</v>
      </c>
    </row>
    <row r="4339" spans="1:14" x14ac:dyDescent="0.15">
      <c r="A4339" t="str">
        <f t="shared" si="70"/>
        <v>202007_170_4562342690067</v>
      </c>
      <c r="B4339" s="10">
        <v>202007</v>
      </c>
      <c r="C4339" s="10">
        <v>170</v>
      </c>
      <c r="D4339" s="10" t="s">
        <v>153</v>
      </c>
      <c r="E4339" s="11">
        <v>4562342690067</v>
      </c>
      <c r="F4339" s="10">
        <v>0</v>
      </c>
      <c r="G4339" s="10">
        <v>0</v>
      </c>
      <c r="H4339" s="10" t="s">
        <v>23</v>
      </c>
      <c r="I4339" s="10" t="s">
        <v>19</v>
      </c>
      <c r="J4339" s="10" t="s">
        <v>329</v>
      </c>
      <c r="K4339" s="10">
        <v>23</v>
      </c>
      <c r="L4339" s="10">
        <v>0</v>
      </c>
      <c r="M4339" s="10">
        <v>0</v>
      </c>
      <c r="N4339" s="10">
        <v>0</v>
      </c>
    </row>
    <row r="4340" spans="1:14" x14ac:dyDescent="0.15">
      <c r="A4340" t="str">
        <f t="shared" si="70"/>
        <v>202007_170_4562342690074</v>
      </c>
      <c r="B4340" s="10">
        <v>202007</v>
      </c>
      <c r="C4340" s="10">
        <v>170</v>
      </c>
      <c r="D4340" s="10" t="s">
        <v>153</v>
      </c>
      <c r="E4340" s="11">
        <v>4562342690074</v>
      </c>
      <c r="F4340" s="10">
        <v>0</v>
      </c>
      <c r="G4340" s="10">
        <v>0</v>
      </c>
      <c r="H4340" s="10" t="s">
        <v>24</v>
      </c>
      <c r="I4340" s="10" t="s">
        <v>19</v>
      </c>
      <c r="J4340" s="10" t="s">
        <v>329</v>
      </c>
      <c r="K4340" s="10">
        <v>6</v>
      </c>
      <c r="L4340" s="10">
        <v>0</v>
      </c>
      <c r="M4340" s="10">
        <v>0</v>
      </c>
      <c r="N4340" s="10">
        <v>0</v>
      </c>
    </row>
    <row r="4341" spans="1:14" x14ac:dyDescent="0.15">
      <c r="A4341" t="str">
        <f t="shared" si="70"/>
        <v>202007_170_4562342690081</v>
      </c>
      <c r="B4341" s="10">
        <v>202007</v>
      </c>
      <c r="C4341" s="10">
        <v>170</v>
      </c>
      <c r="D4341" s="10" t="s">
        <v>153</v>
      </c>
      <c r="E4341" s="11">
        <v>4562342690081</v>
      </c>
      <c r="F4341" s="10">
        <v>0</v>
      </c>
      <c r="G4341" s="10">
        <v>0</v>
      </c>
      <c r="H4341" s="10" t="s">
        <v>25</v>
      </c>
      <c r="I4341" s="10" t="s">
        <v>19</v>
      </c>
      <c r="J4341" s="10" t="s">
        <v>329</v>
      </c>
      <c r="K4341" s="10">
        <v>8</v>
      </c>
      <c r="L4341" s="10">
        <v>0</v>
      </c>
      <c r="M4341" s="10">
        <v>0</v>
      </c>
      <c r="N4341" s="10">
        <v>0</v>
      </c>
    </row>
    <row r="4342" spans="1:14" x14ac:dyDescent="0.15">
      <c r="A4342" t="str">
        <f t="shared" si="70"/>
        <v>202007_354_4562342690029</v>
      </c>
      <c r="B4342" s="10">
        <v>202007</v>
      </c>
      <c r="C4342" s="10">
        <v>354</v>
      </c>
      <c r="D4342" s="10" t="s">
        <v>167</v>
      </c>
      <c r="E4342" s="11">
        <v>4562342690029</v>
      </c>
      <c r="F4342" s="10">
        <v>0</v>
      </c>
      <c r="G4342" s="10">
        <v>0</v>
      </c>
      <c r="H4342" s="10" t="s">
        <v>18</v>
      </c>
      <c r="I4342" s="10" t="s">
        <v>19</v>
      </c>
      <c r="J4342" s="10" t="s">
        <v>329</v>
      </c>
      <c r="K4342" s="10">
        <v>15</v>
      </c>
      <c r="L4342" s="10">
        <v>1</v>
      </c>
      <c r="M4342" s="10">
        <v>0</v>
      </c>
      <c r="N4342" s="10">
        <v>0</v>
      </c>
    </row>
    <row r="4343" spans="1:14" x14ac:dyDescent="0.15">
      <c r="A4343" t="str">
        <f t="shared" si="70"/>
        <v>202007_354_4562342690036</v>
      </c>
      <c r="B4343" s="10">
        <v>202007</v>
      </c>
      <c r="C4343" s="10">
        <v>354</v>
      </c>
      <c r="D4343" s="10" t="s">
        <v>167</v>
      </c>
      <c r="E4343" s="11">
        <v>4562342690036</v>
      </c>
      <c r="F4343" s="10">
        <v>0</v>
      </c>
      <c r="G4343" s="10">
        <v>0</v>
      </c>
      <c r="H4343" s="10" t="s">
        <v>20</v>
      </c>
      <c r="I4343" s="10" t="s">
        <v>19</v>
      </c>
      <c r="J4343" s="10" t="s">
        <v>329</v>
      </c>
      <c r="K4343" s="10">
        <v>8</v>
      </c>
      <c r="L4343" s="10">
        <v>0</v>
      </c>
      <c r="M4343" s="10">
        <v>0</v>
      </c>
      <c r="N4343" s="10">
        <v>0</v>
      </c>
    </row>
    <row r="4344" spans="1:14" x14ac:dyDescent="0.15">
      <c r="A4344" t="str">
        <f t="shared" si="70"/>
        <v>202007_354_4562342690050</v>
      </c>
      <c r="B4344" s="10">
        <v>202007</v>
      </c>
      <c r="C4344" s="10">
        <v>354</v>
      </c>
      <c r="D4344" s="10" t="s">
        <v>167</v>
      </c>
      <c r="E4344" s="11">
        <v>4562342690050</v>
      </c>
      <c r="F4344" s="10">
        <v>0</v>
      </c>
      <c r="G4344" s="10">
        <v>0</v>
      </c>
      <c r="H4344" s="10" t="s">
        <v>22</v>
      </c>
      <c r="I4344" s="10" t="s">
        <v>19</v>
      </c>
      <c r="J4344" s="10" t="s">
        <v>329</v>
      </c>
      <c r="K4344" s="10">
        <v>4</v>
      </c>
      <c r="L4344" s="10">
        <v>0</v>
      </c>
      <c r="M4344" s="10">
        <v>0</v>
      </c>
      <c r="N4344" s="10">
        <v>0</v>
      </c>
    </row>
    <row r="4345" spans="1:14" x14ac:dyDescent="0.15">
      <c r="A4345" t="str">
        <f t="shared" si="70"/>
        <v>202007_354_4562342690043</v>
      </c>
      <c r="B4345" s="10">
        <v>202007</v>
      </c>
      <c r="C4345" s="10">
        <v>354</v>
      </c>
      <c r="D4345" s="10" t="s">
        <v>167</v>
      </c>
      <c r="E4345" s="11">
        <v>4562342690043</v>
      </c>
      <c r="F4345" s="10">
        <v>0</v>
      </c>
      <c r="G4345" s="10">
        <v>0</v>
      </c>
      <c r="H4345" s="10" t="s">
        <v>21</v>
      </c>
      <c r="I4345" s="10" t="s">
        <v>19</v>
      </c>
      <c r="J4345" s="10" t="s">
        <v>329</v>
      </c>
      <c r="K4345" s="10">
        <v>29</v>
      </c>
      <c r="L4345" s="10">
        <v>0</v>
      </c>
      <c r="M4345" s="10">
        <v>0</v>
      </c>
      <c r="N4345" s="10">
        <v>0</v>
      </c>
    </row>
    <row r="4346" spans="1:14" x14ac:dyDescent="0.15">
      <c r="A4346" t="str">
        <f t="shared" si="70"/>
        <v>202007_354_4562342690067</v>
      </c>
      <c r="B4346" s="10">
        <v>202007</v>
      </c>
      <c r="C4346" s="10">
        <v>354</v>
      </c>
      <c r="D4346" s="10" t="s">
        <v>167</v>
      </c>
      <c r="E4346" s="11">
        <v>4562342690067</v>
      </c>
      <c r="F4346" s="10">
        <v>0</v>
      </c>
      <c r="G4346" s="10">
        <v>0</v>
      </c>
      <c r="H4346" s="10" t="s">
        <v>23</v>
      </c>
      <c r="I4346" s="10" t="s">
        <v>19</v>
      </c>
      <c r="J4346" s="10" t="s">
        <v>329</v>
      </c>
      <c r="K4346" s="10">
        <v>30</v>
      </c>
      <c r="L4346" s="10">
        <v>1</v>
      </c>
      <c r="M4346" s="10">
        <v>0</v>
      </c>
      <c r="N4346" s="10">
        <v>0</v>
      </c>
    </row>
    <row r="4347" spans="1:14" x14ac:dyDescent="0.15">
      <c r="A4347" t="str">
        <f t="shared" si="70"/>
        <v>202007_354_4562342690074</v>
      </c>
      <c r="B4347" s="10">
        <v>202007</v>
      </c>
      <c r="C4347" s="10">
        <v>354</v>
      </c>
      <c r="D4347" s="10" t="s">
        <v>167</v>
      </c>
      <c r="E4347" s="11">
        <v>4562342690074</v>
      </c>
      <c r="F4347" s="10">
        <v>0</v>
      </c>
      <c r="G4347" s="10">
        <v>0</v>
      </c>
      <c r="H4347" s="10" t="s">
        <v>24</v>
      </c>
      <c r="I4347" s="10" t="s">
        <v>19</v>
      </c>
      <c r="J4347" s="10" t="s">
        <v>329</v>
      </c>
      <c r="K4347" s="10">
        <v>22</v>
      </c>
      <c r="L4347" s="10">
        <v>1</v>
      </c>
      <c r="M4347" s="10">
        <v>0</v>
      </c>
      <c r="N4347" s="10">
        <v>0</v>
      </c>
    </row>
    <row r="4348" spans="1:14" x14ac:dyDescent="0.15">
      <c r="A4348" t="str">
        <f t="shared" si="70"/>
        <v>202007_354_4562342690081</v>
      </c>
      <c r="B4348" s="10">
        <v>202007</v>
      </c>
      <c r="C4348" s="10">
        <v>354</v>
      </c>
      <c r="D4348" s="10" t="s">
        <v>167</v>
      </c>
      <c r="E4348" s="11">
        <v>4562342690081</v>
      </c>
      <c r="F4348" s="10">
        <v>0</v>
      </c>
      <c r="G4348" s="10">
        <v>0</v>
      </c>
      <c r="H4348" s="10" t="s">
        <v>25</v>
      </c>
      <c r="I4348" s="10" t="s">
        <v>19</v>
      </c>
      <c r="J4348" s="10" t="s">
        <v>329</v>
      </c>
      <c r="K4348" s="10">
        <v>10</v>
      </c>
      <c r="L4348" s="10">
        <v>0</v>
      </c>
      <c r="M4348" s="10">
        <v>0</v>
      </c>
      <c r="N4348" s="10">
        <v>0</v>
      </c>
    </row>
    <row r="4349" spans="1:14" x14ac:dyDescent="0.15">
      <c r="A4349" t="str">
        <f t="shared" si="70"/>
        <v>202007_384_4562342690029</v>
      </c>
      <c r="B4349" s="10">
        <v>202007</v>
      </c>
      <c r="C4349" s="10">
        <v>384</v>
      </c>
      <c r="D4349" s="10" t="s">
        <v>172</v>
      </c>
      <c r="E4349" s="11">
        <v>4562342690029</v>
      </c>
      <c r="F4349" s="10">
        <v>0</v>
      </c>
      <c r="G4349" s="10">
        <v>0</v>
      </c>
      <c r="H4349" s="10" t="s">
        <v>18</v>
      </c>
      <c r="I4349" s="10" t="s">
        <v>19</v>
      </c>
      <c r="J4349" s="10" t="s">
        <v>329</v>
      </c>
      <c r="K4349" s="10">
        <v>25</v>
      </c>
      <c r="L4349" s="10">
        <v>1</v>
      </c>
      <c r="M4349" s="10">
        <v>0</v>
      </c>
      <c r="N4349" s="10">
        <v>0</v>
      </c>
    </row>
    <row r="4350" spans="1:14" x14ac:dyDescent="0.15">
      <c r="A4350" t="str">
        <f t="shared" si="70"/>
        <v>202007_384_4562342690036</v>
      </c>
      <c r="B4350" s="10">
        <v>202007</v>
      </c>
      <c r="C4350" s="10">
        <v>384</v>
      </c>
      <c r="D4350" s="10" t="s">
        <v>172</v>
      </c>
      <c r="E4350" s="11">
        <v>4562342690036</v>
      </c>
      <c r="F4350" s="10">
        <v>0</v>
      </c>
      <c r="G4350" s="10">
        <v>0</v>
      </c>
      <c r="H4350" s="10" t="s">
        <v>20</v>
      </c>
      <c r="I4350" s="10" t="s">
        <v>19</v>
      </c>
      <c r="J4350" s="10" t="s">
        <v>329</v>
      </c>
      <c r="K4350" s="10">
        <v>10</v>
      </c>
      <c r="L4350" s="10">
        <v>1</v>
      </c>
      <c r="M4350" s="10">
        <v>0</v>
      </c>
      <c r="N4350" s="10">
        <v>0</v>
      </c>
    </row>
    <row r="4351" spans="1:14" x14ac:dyDescent="0.15">
      <c r="A4351" t="str">
        <f t="shared" si="70"/>
        <v>202007_384_4562342690050</v>
      </c>
      <c r="B4351" s="10">
        <v>202007</v>
      </c>
      <c r="C4351" s="10">
        <v>384</v>
      </c>
      <c r="D4351" s="10" t="s">
        <v>172</v>
      </c>
      <c r="E4351" s="11">
        <v>4562342690050</v>
      </c>
      <c r="F4351" s="10">
        <v>0</v>
      </c>
      <c r="G4351" s="10">
        <v>0</v>
      </c>
      <c r="H4351" s="10" t="s">
        <v>22</v>
      </c>
      <c r="I4351" s="10" t="s">
        <v>19</v>
      </c>
      <c r="J4351" s="10" t="s">
        <v>329</v>
      </c>
      <c r="K4351" s="10">
        <v>2</v>
      </c>
      <c r="L4351" s="10">
        <v>0</v>
      </c>
      <c r="M4351" s="10">
        <v>0</v>
      </c>
      <c r="N4351" s="10">
        <v>1</v>
      </c>
    </row>
    <row r="4352" spans="1:14" x14ac:dyDescent="0.15">
      <c r="A4352" t="str">
        <f t="shared" si="70"/>
        <v>202007_384_4562342690043</v>
      </c>
      <c r="B4352" s="10">
        <v>202007</v>
      </c>
      <c r="C4352" s="10">
        <v>384</v>
      </c>
      <c r="D4352" s="10" t="s">
        <v>172</v>
      </c>
      <c r="E4352" s="11">
        <v>4562342690043</v>
      </c>
      <c r="F4352" s="10">
        <v>0</v>
      </c>
      <c r="G4352" s="10">
        <v>0</v>
      </c>
      <c r="H4352" s="10" t="s">
        <v>21</v>
      </c>
      <c r="I4352" s="10" t="s">
        <v>19</v>
      </c>
      <c r="J4352" s="10" t="s">
        <v>329</v>
      </c>
      <c r="K4352" s="10">
        <v>28</v>
      </c>
      <c r="L4352" s="10">
        <v>1</v>
      </c>
      <c r="M4352" s="10">
        <v>0</v>
      </c>
      <c r="N4352" s="10">
        <v>0</v>
      </c>
    </row>
    <row r="4353" spans="1:14" x14ac:dyDescent="0.15">
      <c r="A4353" t="str">
        <f t="shared" si="70"/>
        <v>202007_384_4562342690067</v>
      </c>
      <c r="B4353" s="10">
        <v>202007</v>
      </c>
      <c r="C4353" s="10">
        <v>384</v>
      </c>
      <c r="D4353" s="10" t="s">
        <v>172</v>
      </c>
      <c r="E4353" s="11">
        <v>4562342690067</v>
      </c>
      <c r="F4353" s="10">
        <v>0</v>
      </c>
      <c r="G4353" s="10">
        <v>0</v>
      </c>
      <c r="H4353" s="10" t="s">
        <v>23</v>
      </c>
      <c r="I4353" s="10" t="s">
        <v>19</v>
      </c>
      <c r="J4353" s="10" t="s">
        <v>329</v>
      </c>
      <c r="K4353" s="10">
        <v>38</v>
      </c>
      <c r="L4353" s="10">
        <v>0</v>
      </c>
      <c r="M4353" s="10">
        <v>0</v>
      </c>
      <c r="N4353" s="10">
        <v>0</v>
      </c>
    </row>
    <row r="4354" spans="1:14" x14ac:dyDescent="0.15">
      <c r="A4354" t="str">
        <f t="shared" si="70"/>
        <v>202007_384_4562342690074</v>
      </c>
      <c r="B4354" s="10">
        <v>202007</v>
      </c>
      <c r="C4354" s="10">
        <v>384</v>
      </c>
      <c r="D4354" s="10" t="s">
        <v>172</v>
      </c>
      <c r="E4354" s="11">
        <v>4562342690074</v>
      </c>
      <c r="F4354" s="10">
        <v>0</v>
      </c>
      <c r="G4354" s="10">
        <v>0</v>
      </c>
      <c r="H4354" s="10" t="s">
        <v>24</v>
      </c>
      <c r="I4354" s="10" t="s">
        <v>19</v>
      </c>
      <c r="J4354" s="10" t="s">
        <v>329</v>
      </c>
      <c r="K4354" s="10">
        <v>17</v>
      </c>
      <c r="L4354" s="10">
        <v>1</v>
      </c>
      <c r="M4354" s="10">
        <v>0</v>
      </c>
      <c r="N4354" s="10">
        <v>0</v>
      </c>
    </row>
    <row r="4355" spans="1:14" x14ac:dyDescent="0.15">
      <c r="A4355" t="str">
        <f t="shared" si="70"/>
        <v>202007_384_4562342690081</v>
      </c>
      <c r="B4355" s="10">
        <v>202007</v>
      </c>
      <c r="C4355" s="10">
        <v>384</v>
      </c>
      <c r="D4355" s="10" t="s">
        <v>172</v>
      </c>
      <c r="E4355" s="11">
        <v>4562342690081</v>
      </c>
      <c r="F4355" s="10">
        <v>0</v>
      </c>
      <c r="G4355" s="10">
        <v>0</v>
      </c>
      <c r="H4355" s="10" t="s">
        <v>25</v>
      </c>
      <c r="I4355" s="10" t="s">
        <v>19</v>
      </c>
      <c r="J4355" s="10" t="s">
        <v>329</v>
      </c>
      <c r="K4355" s="10">
        <v>9</v>
      </c>
      <c r="L4355" s="10">
        <v>0</v>
      </c>
      <c r="M4355" s="10">
        <v>0</v>
      </c>
      <c r="N4355" s="10">
        <v>0</v>
      </c>
    </row>
    <row r="4356" spans="1:14" x14ac:dyDescent="0.15">
      <c r="A4356" t="str">
        <f t="shared" si="70"/>
        <v>202007_21_4562342690029</v>
      </c>
      <c r="B4356" s="10">
        <v>202007</v>
      </c>
      <c r="C4356" s="10">
        <v>21</v>
      </c>
      <c r="D4356" s="10" t="s">
        <v>135</v>
      </c>
      <c r="E4356" s="11">
        <v>4562342690029</v>
      </c>
      <c r="F4356" s="10">
        <v>0</v>
      </c>
      <c r="G4356" s="10">
        <v>0</v>
      </c>
      <c r="H4356" s="10" t="s">
        <v>18</v>
      </c>
      <c r="I4356" s="10" t="s">
        <v>19</v>
      </c>
      <c r="J4356" s="10" t="s">
        <v>329</v>
      </c>
      <c r="K4356" s="10">
        <v>19</v>
      </c>
      <c r="L4356" s="10">
        <v>2</v>
      </c>
      <c r="M4356" s="10">
        <v>0</v>
      </c>
      <c r="N4356" s="10">
        <v>0</v>
      </c>
    </row>
    <row r="4357" spans="1:14" x14ac:dyDescent="0.15">
      <c r="A4357" t="str">
        <f t="shared" si="70"/>
        <v>202007_21_4562342690036</v>
      </c>
      <c r="B4357" s="10">
        <v>202007</v>
      </c>
      <c r="C4357" s="10">
        <v>21</v>
      </c>
      <c r="D4357" s="10" t="s">
        <v>135</v>
      </c>
      <c r="E4357" s="11">
        <v>4562342690036</v>
      </c>
      <c r="F4357" s="10">
        <v>0</v>
      </c>
      <c r="G4357" s="10">
        <v>0</v>
      </c>
      <c r="H4357" s="10" t="s">
        <v>20</v>
      </c>
      <c r="I4357" s="10" t="s">
        <v>19</v>
      </c>
      <c r="J4357" s="10" t="s">
        <v>329</v>
      </c>
      <c r="K4357" s="10">
        <v>7</v>
      </c>
      <c r="L4357" s="10">
        <v>0</v>
      </c>
      <c r="M4357" s="10">
        <v>0</v>
      </c>
      <c r="N4357" s="10">
        <v>0</v>
      </c>
    </row>
    <row r="4358" spans="1:14" x14ac:dyDescent="0.15">
      <c r="A4358" t="str">
        <f t="shared" si="70"/>
        <v>202007_21_4562342690050</v>
      </c>
      <c r="B4358" s="10">
        <v>202007</v>
      </c>
      <c r="C4358" s="10">
        <v>21</v>
      </c>
      <c r="D4358" s="10" t="s">
        <v>135</v>
      </c>
      <c r="E4358" s="11">
        <v>4562342690050</v>
      </c>
      <c r="F4358" s="10">
        <v>0</v>
      </c>
      <c r="G4358" s="10">
        <v>0</v>
      </c>
      <c r="H4358" s="10" t="s">
        <v>22</v>
      </c>
      <c r="I4358" s="10" t="s">
        <v>19</v>
      </c>
      <c r="J4358" s="10" t="s">
        <v>329</v>
      </c>
      <c r="K4358" s="10">
        <v>8</v>
      </c>
      <c r="L4358" s="10">
        <v>0</v>
      </c>
      <c r="M4358" s="10">
        <v>0</v>
      </c>
      <c r="N4358" s="10">
        <v>0</v>
      </c>
    </row>
    <row r="4359" spans="1:14" x14ac:dyDescent="0.15">
      <c r="A4359" t="str">
        <f t="shared" si="70"/>
        <v>202007_21_4562342690043</v>
      </c>
      <c r="B4359" s="10">
        <v>202007</v>
      </c>
      <c r="C4359" s="10">
        <v>21</v>
      </c>
      <c r="D4359" s="10" t="s">
        <v>135</v>
      </c>
      <c r="E4359" s="11">
        <v>4562342690043</v>
      </c>
      <c r="F4359" s="10">
        <v>0</v>
      </c>
      <c r="G4359" s="10">
        <v>0</v>
      </c>
      <c r="H4359" s="10" t="s">
        <v>21</v>
      </c>
      <c r="I4359" s="10" t="s">
        <v>19</v>
      </c>
      <c r="J4359" s="10" t="s">
        <v>329</v>
      </c>
      <c r="K4359" s="10">
        <v>19</v>
      </c>
      <c r="L4359" s="10">
        <v>2</v>
      </c>
      <c r="M4359" s="10">
        <v>0</v>
      </c>
      <c r="N4359" s="10">
        <v>0</v>
      </c>
    </row>
    <row r="4360" spans="1:14" x14ac:dyDescent="0.15">
      <c r="A4360" t="str">
        <f t="shared" si="70"/>
        <v>202007_21_4562342690067</v>
      </c>
      <c r="B4360" s="10">
        <v>202007</v>
      </c>
      <c r="C4360" s="10">
        <v>21</v>
      </c>
      <c r="D4360" s="10" t="s">
        <v>135</v>
      </c>
      <c r="E4360" s="11">
        <v>4562342690067</v>
      </c>
      <c r="F4360" s="10">
        <v>0</v>
      </c>
      <c r="G4360" s="10">
        <v>0</v>
      </c>
      <c r="H4360" s="10" t="s">
        <v>23</v>
      </c>
      <c r="I4360" s="10" t="s">
        <v>19</v>
      </c>
      <c r="J4360" s="10" t="s">
        <v>329</v>
      </c>
      <c r="K4360" s="10">
        <v>30</v>
      </c>
      <c r="L4360" s="10">
        <v>0</v>
      </c>
      <c r="M4360" s="10">
        <v>0</v>
      </c>
      <c r="N4360" s="10">
        <v>0</v>
      </c>
    </row>
    <row r="4361" spans="1:14" x14ac:dyDescent="0.15">
      <c r="A4361" t="str">
        <f t="shared" si="70"/>
        <v>202007_21_4562342690074</v>
      </c>
      <c r="B4361" s="10">
        <v>202007</v>
      </c>
      <c r="C4361" s="10">
        <v>21</v>
      </c>
      <c r="D4361" s="10" t="s">
        <v>135</v>
      </c>
      <c r="E4361" s="11">
        <v>4562342690074</v>
      </c>
      <c r="F4361" s="10">
        <v>0</v>
      </c>
      <c r="G4361" s="10">
        <v>0</v>
      </c>
      <c r="H4361" s="10" t="s">
        <v>24</v>
      </c>
      <c r="I4361" s="10" t="s">
        <v>19</v>
      </c>
      <c r="J4361" s="10" t="s">
        <v>329</v>
      </c>
      <c r="K4361" s="10">
        <v>12</v>
      </c>
      <c r="L4361" s="10">
        <v>1</v>
      </c>
      <c r="M4361" s="10">
        <v>0</v>
      </c>
      <c r="N4361" s="10">
        <v>0</v>
      </c>
    </row>
    <row r="4362" spans="1:14" x14ac:dyDescent="0.15">
      <c r="A4362" t="str">
        <f t="shared" si="70"/>
        <v>202007_21_4562342690081</v>
      </c>
      <c r="B4362" s="10">
        <v>202007</v>
      </c>
      <c r="C4362" s="10">
        <v>21</v>
      </c>
      <c r="D4362" s="10" t="s">
        <v>135</v>
      </c>
      <c r="E4362" s="11">
        <v>4562342690081</v>
      </c>
      <c r="F4362" s="10">
        <v>0</v>
      </c>
      <c r="G4362" s="10">
        <v>0</v>
      </c>
      <c r="H4362" s="10" t="s">
        <v>25</v>
      </c>
      <c r="I4362" s="10" t="s">
        <v>19</v>
      </c>
      <c r="J4362" s="10" t="s">
        <v>329</v>
      </c>
      <c r="K4362" s="10">
        <v>8</v>
      </c>
      <c r="L4362" s="10">
        <v>0</v>
      </c>
      <c r="M4362" s="10">
        <v>0</v>
      </c>
      <c r="N4362" s="10">
        <v>0</v>
      </c>
    </row>
    <row r="4363" spans="1:14" x14ac:dyDescent="0.15">
      <c r="A4363" t="str">
        <f t="shared" si="70"/>
        <v>202007_26_4562342690029</v>
      </c>
      <c r="B4363" s="10">
        <v>202007</v>
      </c>
      <c r="C4363" s="10">
        <v>26</v>
      </c>
      <c r="D4363" s="10" t="s">
        <v>136</v>
      </c>
      <c r="E4363" s="11">
        <v>4562342690029</v>
      </c>
      <c r="F4363" s="10">
        <v>0</v>
      </c>
      <c r="G4363" s="10">
        <v>0</v>
      </c>
      <c r="H4363" s="10" t="s">
        <v>18</v>
      </c>
      <c r="I4363" s="10" t="s">
        <v>19</v>
      </c>
      <c r="J4363" s="10" t="s">
        <v>329</v>
      </c>
      <c r="K4363" s="10">
        <v>24</v>
      </c>
      <c r="L4363" s="10">
        <v>2</v>
      </c>
      <c r="M4363" s="10">
        <v>0</v>
      </c>
      <c r="N4363" s="10">
        <v>0</v>
      </c>
    </row>
    <row r="4364" spans="1:14" x14ac:dyDescent="0.15">
      <c r="A4364" t="str">
        <f t="shared" ref="A4364:A4427" si="71">B4364&amp;"_"&amp;C4364&amp;"_"&amp;E4364</f>
        <v>202007_26_4562342690036</v>
      </c>
      <c r="B4364" s="10">
        <v>202007</v>
      </c>
      <c r="C4364" s="10">
        <v>26</v>
      </c>
      <c r="D4364" s="10" t="s">
        <v>136</v>
      </c>
      <c r="E4364" s="11">
        <v>4562342690036</v>
      </c>
      <c r="F4364" s="10">
        <v>0</v>
      </c>
      <c r="G4364" s="10">
        <v>0</v>
      </c>
      <c r="H4364" s="10" t="s">
        <v>20</v>
      </c>
      <c r="I4364" s="10" t="s">
        <v>19</v>
      </c>
      <c r="J4364" s="10" t="s">
        <v>329</v>
      </c>
      <c r="K4364" s="10">
        <v>5</v>
      </c>
      <c r="L4364" s="10">
        <v>1</v>
      </c>
      <c r="M4364" s="10">
        <v>0</v>
      </c>
      <c r="N4364" s="10">
        <v>0</v>
      </c>
    </row>
    <row r="4365" spans="1:14" x14ac:dyDescent="0.15">
      <c r="A4365" t="str">
        <f t="shared" si="71"/>
        <v>202007_26_4562342690050</v>
      </c>
      <c r="B4365" s="10">
        <v>202007</v>
      </c>
      <c r="C4365" s="10">
        <v>26</v>
      </c>
      <c r="D4365" s="10" t="s">
        <v>136</v>
      </c>
      <c r="E4365" s="11">
        <v>4562342690050</v>
      </c>
      <c r="F4365" s="10">
        <v>0</v>
      </c>
      <c r="G4365" s="10">
        <v>0</v>
      </c>
      <c r="H4365" s="10" t="s">
        <v>22</v>
      </c>
      <c r="I4365" s="10" t="s">
        <v>19</v>
      </c>
      <c r="J4365" s="10" t="s">
        <v>329</v>
      </c>
      <c r="K4365" s="10">
        <v>12</v>
      </c>
      <c r="L4365" s="10">
        <v>0</v>
      </c>
      <c r="M4365" s="10">
        <v>0</v>
      </c>
      <c r="N4365" s="10">
        <v>0</v>
      </c>
    </row>
    <row r="4366" spans="1:14" x14ac:dyDescent="0.15">
      <c r="A4366" t="str">
        <f t="shared" si="71"/>
        <v>202007_26_4562342690043</v>
      </c>
      <c r="B4366" s="10">
        <v>202007</v>
      </c>
      <c r="C4366" s="10">
        <v>26</v>
      </c>
      <c r="D4366" s="10" t="s">
        <v>136</v>
      </c>
      <c r="E4366" s="11">
        <v>4562342690043</v>
      </c>
      <c r="F4366" s="10">
        <v>0</v>
      </c>
      <c r="G4366" s="10">
        <v>0</v>
      </c>
      <c r="H4366" s="10" t="s">
        <v>21</v>
      </c>
      <c r="I4366" s="10" t="s">
        <v>19</v>
      </c>
      <c r="J4366" s="10" t="s">
        <v>329</v>
      </c>
      <c r="K4366" s="10">
        <v>15</v>
      </c>
      <c r="L4366" s="10">
        <v>3</v>
      </c>
      <c r="M4366" s="10">
        <v>0</v>
      </c>
      <c r="N4366" s="10">
        <v>0</v>
      </c>
    </row>
    <row r="4367" spans="1:14" x14ac:dyDescent="0.15">
      <c r="A4367" t="str">
        <f t="shared" si="71"/>
        <v>202007_26_4562342690067</v>
      </c>
      <c r="B4367" s="10">
        <v>202007</v>
      </c>
      <c r="C4367" s="10">
        <v>26</v>
      </c>
      <c r="D4367" s="10" t="s">
        <v>136</v>
      </c>
      <c r="E4367" s="11">
        <v>4562342690067</v>
      </c>
      <c r="F4367" s="10">
        <v>0</v>
      </c>
      <c r="G4367" s="10">
        <v>0</v>
      </c>
      <c r="H4367" s="10" t="s">
        <v>23</v>
      </c>
      <c r="I4367" s="10" t="s">
        <v>19</v>
      </c>
      <c r="J4367" s="10" t="s">
        <v>329</v>
      </c>
      <c r="K4367" s="10">
        <v>37</v>
      </c>
      <c r="L4367" s="10">
        <v>0</v>
      </c>
      <c r="M4367" s="10">
        <v>0</v>
      </c>
      <c r="N4367" s="10">
        <v>0</v>
      </c>
    </row>
    <row r="4368" spans="1:14" x14ac:dyDescent="0.15">
      <c r="A4368" t="str">
        <f t="shared" si="71"/>
        <v>202007_26_4562342690074</v>
      </c>
      <c r="B4368" s="10">
        <v>202007</v>
      </c>
      <c r="C4368" s="10">
        <v>26</v>
      </c>
      <c r="D4368" s="10" t="s">
        <v>136</v>
      </c>
      <c r="E4368" s="11">
        <v>4562342690074</v>
      </c>
      <c r="F4368" s="10">
        <v>0</v>
      </c>
      <c r="G4368" s="10">
        <v>0</v>
      </c>
      <c r="H4368" s="10" t="s">
        <v>24</v>
      </c>
      <c r="I4368" s="10" t="s">
        <v>19</v>
      </c>
      <c r="J4368" s="10" t="s">
        <v>329</v>
      </c>
      <c r="K4368" s="10">
        <v>9</v>
      </c>
      <c r="L4368" s="10">
        <v>0</v>
      </c>
      <c r="M4368" s="10">
        <v>0</v>
      </c>
      <c r="N4368" s="10">
        <v>0</v>
      </c>
    </row>
    <row r="4369" spans="1:14" x14ac:dyDescent="0.15">
      <c r="A4369" t="str">
        <f t="shared" si="71"/>
        <v>202007_26_4562342690081</v>
      </c>
      <c r="B4369" s="10">
        <v>202007</v>
      </c>
      <c r="C4369" s="10">
        <v>26</v>
      </c>
      <c r="D4369" s="10" t="s">
        <v>136</v>
      </c>
      <c r="E4369" s="11">
        <v>4562342690081</v>
      </c>
      <c r="F4369" s="10">
        <v>0</v>
      </c>
      <c r="G4369" s="10">
        <v>0</v>
      </c>
      <c r="H4369" s="10" t="s">
        <v>25</v>
      </c>
      <c r="I4369" s="10" t="s">
        <v>19</v>
      </c>
      <c r="J4369" s="10" t="s">
        <v>329</v>
      </c>
      <c r="K4369" s="10">
        <v>10</v>
      </c>
      <c r="L4369" s="10">
        <v>0</v>
      </c>
      <c r="M4369" s="10">
        <v>0</v>
      </c>
      <c r="N4369" s="10">
        <v>0</v>
      </c>
    </row>
    <row r="4370" spans="1:14" x14ac:dyDescent="0.15">
      <c r="A4370" t="str">
        <f t="shared" si="71"/>
        <v>202007_126_4562342690029</v>
      </c>
      <c r="B4370" s="10">
        <v>202007</v>
      </c>
      <c r="C4370" s="10">
        <v>126</v>
      </c>
      <c r="D4370" s="10" t="s">
        <v>150</v>
      </c>
      <c r="E4370" s="11">
        <v>4562342690029</v>
      </c>
      <c r="F4370" s="10">
        <v>0</v>
      </c>
      <c r="G4370" s="10">
        <v>0</v>
      </c>
      <c r="H4370" s="10" t="s">
        <v>18</v>
      </c>
      <c r="I4370" s="10" t="s">
        <v>19</v>
      </c>
      <c r="J4370" s="10" t="s">
        <v>329</v>
      </c>
      <c r="K4370" s="10">
        <v>24</v>
      </c>
      <c r="L4370" s="10">
        <v>2</v>
      </c>
      <c r="M4370" s="10">
        <v>0</v>
      </c>
      <c r="N4370" s="10">
        <v>0</v>
      </c>
    </row>
    <row r="4371" spans="1:14" x14ac:dyDescent="0.15">
      <c r="A4371" t="str">
        <f t="shared" si="71"/>
        <v>202007_126_4562342690036</v>
      </c>
      <c r="B4371" s="10">
        <v>202007</v>
      </c>
      <c r="C4371" s="10">
        <v>126</v>
      </c>
      <c r="D4371" s="10" t="s">
        <v>150</v>
      </c>
      <c r="E4371" s="11">
        <v>4562342690036</v>
      </c>
      <c r="F4371" s="10">
        <v>0</v>
      </c>
      <c r="G4371" s="10">
        <v>0</v>
      </c>
      <c r="H4371" s="10" t="s">
        <v>20</v>
      </c>
      <c r="I4371" s="10" t="s">
        <v>19</v>
      </c>
      <c r="J4371" s="10" t="s">
        <v>329</v>
      </c>
      <c r="K4371" s="10">
        <v>13</v>
      </c>
      <c r="L4371" s="10">
        <v>0</v>
      </c>
      <c r="M4371" s="10">
        <v>0</v>
      </c>
      <c r="N4371" s="10">
        <v>0</v>
      </c>
    </row>
    <row r="4372" spans="1:14" x14ac:dyDescent="0.15">
      <c r="A4372" t="str">
        <f t="shared" si="71"/>
        <v>202007_126_4562342690050</v>
      </c>
      <c r="B4372" s="10">
        <v>202007</v>
      </c>
      <c r="C4372" s="10">
        <v>126</v>
      </c>
      <c r="D4372" s="10" t="s">
        <v>150</v>
      </c>
      <c r="E4372" s="11">
        <v>4562342690050</v>
      </c>
      <c r="F4372" s="10">
        <v>0</v>
      </c>
      <c r="G4372" s="10">
        <v>0</v>
      </c>
      <c r="H4372" s="10" t="s">
        <v>22</v>
      </c>
      <c r="I4372" s="10" t="s">
        <v>19</v>
      </c>
      <c r="J4372" s="10" t="s">
        <v>329</v>
      </c>
      <c r="K4372" s="10">
        <v>11</v>
      </c>
      <c r="L4372" s="10">
        <v>1</v>
      </c>
      <c r="M4372" s="10">
        <v>0</v>
      </c>
      <c r="N4372" s="10">
        <v>0</v>
      </c>
    </row>
    <row r="4373" spans="1:14" x14ac:dyDescent="0.15">
      <c r="A4373" t="str">
        <f t="shared" si="71"/>
        <v>202007_126_4562342690043</v>
      </c>
      <c r="B4373" s="10">
        <v>202007</v>
      </c>
      <c r="C4373" s="10">
        <v>126</v>
      </c>
      <c r="D4373" s="10" t="s">
        <v>150</v>
      </c>
      <c r="E4373" s="11">
        <v>4562342690043</v>
      </c>
      <c r="F4373" s="10">
        <v>0</v>
      </c>
      <c r="G4373" s="10">
        <v>0</v>
      </c>
      <c r="H4373" s="10" t="s">
        <v>21</v>
      </c>
      <c r="I4373" s="10" t="s">
        <v>19</v>
      </c>
      <c r="J4373" s="10" t="s">
        <v>329</v>
      </c>
      <c r="K4373" s="10">
        <v>30</v>
      </c>
      <c r="L4373" s="10">
        <v>2</v>
      </c>
      <c r="M4373" s="10">
        <v>0</v>
      </c>
      <c r="N4373" s="10">
        <v>0</v>
      </c>
    </row>
    <row r="4374" spans="1:14" x14ac:dyDescent="0.15">
      <c r="A4374" t="str">
        <f t="shared" si="71"/>
        <v>202007_126_4562342690067</v>
      </c>
      <c r="B4374" s="10">
        <v>202007</v>
      </c>
      <c r="C4374" s="10">
        <v>126</v>
      </c>
      <c r="D4374" s="10" t="s">
        <v>150</v>
      </c>
      <c r="E4374" s="11">
        <v>4562342690067</v>
      </c>
      <c r="F4374" s="10">
        <v>0</v>
      </c>
      <c r="G4374" s="10">
        <v>0</v>
      </c>
      <c r="H4374" s="10" t="s">
        <v>23</v>
      </c>
      <c r="I4374" s="10" t="s">
        <v>19</v>
      </c>
      <c r="J4374" s="10" t="s">
        <v>329</v>
      </c>
      <c r="K4374" s="10">
        <v>36</v>
      </c>
      <c r="L4374" s="10">
        <v>1</v>
      </c>
      <c r="M4374" s="10">
        <v>0</v>
      </c>
      <c r="N4374" s="10">
        <v>0</v>
      </c>
    </row>
    <row r="4375" spans="1:14" x14ac:dyDescent="0.15">
      <c r="A4375" t="str">
        <f t="shared" si="71"/>
        <v>202007_126_4562342690074</v>
      </c>
      <c r="B4375" s="10">
        <v>202007</v>
      </c>
      <c r="C4375" s="10">
        <v>126</v>
      </c>
      <c r="D4375" s="10" t="s">
        <v>150</v>
      </c>
      <c r="E4375" s="11">
        <v>4562342690074</v>
      </c>
      <c r="F4375" s="10">
        <v>0</v>
      </c>
      <c r="G4375" s="10">
        <v>0</v>
      </c>
      <c r="H4375" s="10" t="s">
        <v>24</v>
      </c>
      <c r="I4375" s="10" t="s">
        <v>19</v>
      </c>
      <c r="J4375" s="10" t="s">
        <v>329</v>
      </c>
      <c r="K4375" s="10">
        <v>11</v>
      </c>
      <c r="L4375" s="10">
        <v>2</v>
      </c>
      <c r="M4375" s="10">
        <v>0</v>
      </c>
      <c r="N4375" s="10">
        <v>0</v>
      </c>
    </row>
    <row r="4376" spans="1:14" x14ac:dyDescent="0.15">
      <c r="A4376" t="str">
        <f t="shared" si="71"/>
        <v>202007_126_4562342690081</v>
      </c>
      <c r="B4376" s="10">
        <v>202007</v>
      </c>
      <c r="C4376" s="10">
        <v>126</v>
      </c>
      <c r="D4376" s="10" t="s">
        <v>150</v>
      </c>
      <c r="E4376" s="11">
        <v>4562342690081</v>
      </c>
      <c r="F4376" s="10">
        <v>0</v>
      </c>
      <c r="G4376" s="10">
        <v>0</v>
      </c>
      <c r="H4376" s="10" t="s">
        <v>25</v>
      </c>
      <c r="I4376" s="10" t="s">
        <v>19</v>
      </c>
      <c r="J4376" s="10" t="s">
        <v>329</v>
      </c>
      <c r="K4376" s="10">
        <v>6</v>
      </c>
      <c r="L4376" s="10">
        <v>1</v>
      </c>
      <c r="M4376" s="10">
        <v>0</v>
      </c>
      <c r="N4376" s="10">
        <v>0</v>
      </c>
    </row>
    <row r="4377" spans="1:14" x14ac:dyDescent="0.15">
      <c r="A4377" t="str">
        <f t="shared" si="71"/>
        <v>202007_85_4562342690029</v>
      </c>
      <c r="B4377" s="10">
        <v>202007</v>
      </c>
      <c r="C4377" s="10">
        <v>85</v>
      </c>
      <c r="D4377" s="10" t="s">
        <v>144</v>
      </c>
      <c r="E4377" s="11">
        <v>4562342690029</v>
      </c>
      <c r="F4377" s="10">
        <v>0</v>
      </c>
      <c r="G4377" s="10">
        <v>0</v>
      </c>
      <c r="H4377" s="10" t="s">
        <v>18</v>
      </c>
      <c r="I4377" s="10" t="s">
        <v>19</v>
      </c>
      <c r="J4377" s="10" t="s">
        <v>329</v>
      </c>
      <c r="K4377" s="10">
        <v>11</v>
      </c>
      <c r="L4377" s="10">
        <v>0</v>
      </c>
      <c r="M4377" s="10">
        <v>0</v>
      </c>
      <c r="N4377" s="10">
        <v>0</v>
      </c>
    </row>
    <row r="4378" spans="1:14" x14ac:dyDescent="0.15">
      <c r="A4378" t="str">
        <f t="shared" si="71"/>
        <v>202007_85_4562342690036</v>
      </c>
      <c r="B4378" s="10">
        <v>202007</v>
      </c>
      <c r="C4378" s="10">
        <v>85</v>
      </c>
      <c r="D4378" s="10" t="s">
        <v>144</v>
      </c>
      <c r="E4378" s="11">
        <v>4562342690036</v>
      </c>
      <c r="F4378" s="10">
        <v>0</v>
      </c>
      <c r="G4378" s="10">
        <v>0</v>
      </c>
      <c r="H4378" s="10" t="s">
        <v>20</v>
      </c>
      <c r="I4378" s="10" t="s">
        <v>19</v>
      </c>
      <c r="J4378" s="10" t="s">
        <v>329</v>
      </c>
      <c r="K4378" s="10">
        <v>1</v>
      </c>
      <c r="L4378" s="10">
        <v>2</v>
      </c>
      <c r="M4378" s="10">
        <v>0</v>
      </c>
      <c r="N4378" s="10">
        <v>0</v>
      </c>
    </row>
    <row r="4379" spans="1:14" x14ac:dyDescent="0.15">
      <c r="A4379" t="str">
        <f t="shared" si="71"/>
        <v>202007_85_4562342690050</v>
      </c>
      <c r="B4379" s="10">
        <v>202007</v>
      </c>
      <c r="C4379" s="10">
        <v>85</v>
      </c>
      <c r="D4379" s="10" t="s">
        <v>144</v>
      </c>
      <c r="E4379" s="11">
        <v>4562342690050</v>
      </c>
      <c r="F4379" s="10">
        <v>0</v>
      </c>
      <c r="G4379" s="10">
        <v>0</v>
      </c>
      <c r="H4379" s="10" t="s">
        <v>22</v>
      </c>
      <c r="I4379" s="10" t="s">
        <v>19</v>
      </c>
      <c r="J4379" s="10" t="s">
        <v>329</v>
      </c>
      <c r="K4379" s="10">
        <v>3</v>
      </c>
      <c r="L4379" s="10">
        <v>0</v>
      </c>
      <c r="M4379" s="10">
        <v>0</v>
      </c>
      <c r="N4379" s="10">
        <v>0</v>
      </c>
    </row>
    <row r="4380" spans="1:14" x14ac:dyDescent="0.15">
      <c r="A4380" t="str">
        <f t="shared" si="71"/>
        <v>202007_85_4562342690043</v>
      </c>
      <c r="B4380" s="10">
        <v>202007</v>
      </c>
      <c r="C4380" s="10">
        <v>85</v>
      </c>
      <c r="D4380" s="10" t="s">
        <v>144</v>
      </c>
      <c r="E4380" s="11">
        <v>4562342690043</v>
      </c>
      <c r="F4380" s="10">
        <v>0</v>
      </c>
      <c r="G4380" s="10">
        <v>0</v>
      </c>
      <c r="H4380" s="10" t="s">
        <v>21</v>
      </c>
      <c r="I4380" s="10" t="s">
        <v>19</v>
      </c>
      <c r="J4380" s="10" t="s">
        <v>329</v>
      </c>
      <c r="K4380" s="10">
        <v>17</v>
      </c>
      <c r="L4380" s="10">
        <v>1</v>
      </c>
      <c r="M4380" s="10">
        <v>0</v>
      </c>
      <c r="N4380" s="10">
        <v>0</v>
      </c>
    </row>
    <row r="4381" spans="1:14" x14ac:dyDescent="0.15">
      <c r="A4381" t="str">
        <f t="shared" si="71"/>
        <v>202007_85_4562342690067</v>
      </c>
      <c r="B4381" s="10">
        <v>202007</v>
      </c>
      <c r="C4381" s="10">
        <v>85</v>
      </c>
      <c r="D4381" s="10" t="s">
        <v>144</v>
      </c>
      <c r="E4381" s="11">
        <v>4562342690067</v>
      </c>
      <c r="F4381" s="10">
        <v>0</v>
      </c>
      <c r="G4381" s="10">
        <v>0</v>
      </c>
      <c r="H4381" s="10" t="s">
        <v>23</v>
      </c>
      <c r="I4381" s="10" t="s">
        <v>19</v>
      </c>
      <c r="J4381" s="10" t="s">
        <v>329</v>
      </c>
      <c r="K4381" s="10">
        <v>25</v>
      </c>
      <c r="L4381" s="10">
        <v>1</v>
      </c>
      <c r="M4381" s="10">
        <v>0</v>
      </c>
      <c r="N4381" s="10">
        <v>0</v>
      </c>
    </row>
    <row r="4382" spans="1:14" x14ac:dyDescent="0.15">
      <c r="A4382" t="str">
        <f t="shared" si="71"/>
        <v>202007_85_4562342690074</v>
      </c>
      <c r="B4382" s="10">
        <v>202007</v>
      </c>
      <c r="C4382" s="10">
        <v>85</v>
      </c>
      <c r="D4382" s="10" t="s">
        <v>144</v>
      </c>
      <c r="E4382" s="11">
        <v>4562342690074</v>
      </c>
      <c r="F4382" s="10">
        <v>0</v>
      </c>
      <c r="G4382" s="10">
        <v>0</v>
      </c>
      <c r="H4382" s="10" t="s">
        <v>24</v>
      </c>
      <c r="I4382" s="10" t="s">
        <v>19</v>
      </c>
      <c r="J4382" s="10" t="s">
        <v>329</v>
      </c>
      <c r="K4382" s="10">
        <v>16</v>
      </c>
      <c r="L4382" s="10">
        <v>1</v>
      </c>
      <c r="M4382" s="10">
        <v>0</v>
      </c>
      <c r="N4382" s="10">
        <v>0</v>
      </c>
    </row>
    <row r="4383" spans="1:14" x14ac:dyDescent="0.15">
      <c r="A4383" t="str">
        <f t="shared" si="71"/>
        <v>202007_85_4562342690081</v>
      </c>
      <c r="B4383" s="10">
        <v>202007</v>
      </c>
      <c r="C4383" s="10">
        <v>85</v>
      </c>
      <c r="D4383" s="10" t="s">
        <v>144</v>
      </c>
      <c r="E4383" s="11">
        <v>4562342690081</v>
      </c>
      <c r="F4383" s="10">
        <v>0</v>
      </c>
      <c r="G4383" s="10">
        <v>0</v>
      </c>
      <c r="H4383" s="10" t="s">
        <v>25</v>
      </c>
      <c r="I4383" s="10" t="s">
        <v>19</v>
      </c>
      <c r="J4383" s="10" t="s">
        <v>329</v>
      </c>
      <c r="K4383" s="10">
        <v>3</v>
      </c>
      <c r="L4383" s="10">
        <v>0</v>
      </c>
      <c r="M4383" s="10">
        <v>0</v>
      </c>
      <c r="N4383" s="10">
        <v>0</v>
      </c>
    </row>
    <row r="4384" spans="1:14" x14ac:dyDescent="0.15">
      <c r="A4384" t="str">
        <f t="shared" si="71"/>
        <v>202007_74_4562342690029</v>
      </c>
      <c r="B4384" s="10">
        <v>202007</v>
      </c>
      <c r="C4384" s="10">
        <v>74</v>
      </c>
      <c r="D4384" s="10" t="s">
        <v>143</v>
      </c>
      <c r="E4384" s="11">
        <v>4562342690029</v>
      </c>
      <c r="F4384" s="10">
        <v>0</v>
      </c>
      <c r="G4384" s="10">
        <v>0</v>
      </c>
      <c r="H4384" s="10" t="s">
        <v>18</v>
      </c>
      <c r="I4384" s="10" t="s">
        <v>19</v>
      </c>
      <c r="J4384" s="10" t="s">
        <v>329</v>
      </c>
      <c r="K4384" s="10">
        <v>8</v>
      </c>
      <c r="L4384" s="10">
        <v>1</v>
      </c>
      <c r="M4384" s="10">
        <v>0</v>
      </c>
      <c r="N4384" s="10">
        <v>0</v>
      </c>
    </row>
    <row r="4385" spans="1:14" x14ac:dyDescent="0.15">
      <c r="A4385" t="str">
        <f t="shared" si="71"/>
        <v>202007_74_4562342690036</v>
      </c>
      <c r="B4385" s="10">
        <v>202007</v>
      </c>
      <c r="C4385" s="10">
        <v>74</v>
      </c>
      <c r="D4385" s="10" t="s">
        <v>143</v>
      </c>
      <c r="E4385" s="11">
        <v>4562342690036</v>
      </c>
      <c r="F4385" s="10">
        <v>0</v>
      </c>
      <c r="G4385" s="10">
        <v>0</v>
      </c>
      <c r="H4385" s="10" t="s">
        <v>20</v>
      </c>
      <c r="I4385" s="10" t="s">
        <v>19</v>
      </c>
      <c r="J4385" s="10" t="s">
        <v>329</v>
      </c>
      <c r="K4385" s="10">
        <v>13</v>
      </c>
      <c r="L4385" s="10">
        <v>0</v>
      </c>
      <c r="M4385" s="10">
        <v>0</v>
      </c>
      <c r="N4385" s="10">
        <v>0</v>
      </c>
    </row>
    <row r="4386" spans="1:14" x14ac:dyDescent="0.15">
      <c r="A4386" t="str">
        <f t="shared" si="71"/>
        <v>202007_74_4562342690050</v>
      </c>
      <c r="B4386" s="10">
        <v>202007</v>
      </c>
      <c r="C4386" s="10">
        <v>74</v>
      </c>
      <c r="D4386" s="10" t="s">
        <v>143</v>
      </c>
      <c r="E4386" s="11">
        <v>4562342690050</v>
      </c>
      <c r="F4386" s="10">
        <v>0</v>
      </c>
      <c r="G4386" s="10">
        <v>0</v>
      </c>
      <c r="H4386" s="10" t="s">
        <v>22</v>
      </c>
      <c r="I4386" s="10" t="s">
        <v>19</v>
      </c>
      <c r="J4386" s="10" t="s">
        <v>329</v>
      </c>
      <c r="K4386" s="10">
        <v>8</v>
      </c>
      <c r="L4386" s="10">
        <v>0</v>
      </c>
      <c r="M4386" s="10">
        <v>0</v>
      </c>
      <c r="N4386" s="10">
        <v>0</v>
      </c>
    </row>
    <row r="4387" spans="1:14" x14ac:dyDescent="0.15">
      <c r="A4387" t="str">
        <f t="shared" si="71"/>
        <v>202007_74_4562342690043</v>
      </c>
      <c r="B4387" s="10">
        <v>202007</v>
      </c>
      <c r="C4387" s="10">
        <v>74</v>
      </c>
      <c r="D4387" s="10" t="s">
        <v>143</v>
      </c>
      <c r="E4387" s="11">
        <v>4562342690043</v>
      </c>
      <c r="F4387" s="10">
        <v>0</v>
      </c>
      <c r="G4387" s="10">
        <v>0</v>
      </c>
      <c r="H4387" s="10" t="s">
        <v>21</v>
      </c>
      <c r="I4387" s="10" t="s">
        <v>19</v>
      </c>
      <c r="J4387" s="10" t="s">
        <v>329</v>
      </c>
      <c r="K4387" s="10">
        <v>18</v>
      </c>
      <c r="L4387" s="10">
        <v>2</v>
      </c>
      <c r="M4387" s="10">
        <v>0</v>
      </c>
      <c r="N4387" s="10">
        <v>0</v>
      </c>
    </row>
    <row r="4388" spans="1:14" x14ac:dyDescent="0.15">
      <c r="A4388" t="str">
        <f t="shared" si="71"/>
        <v>202007_74_4562342690067</v>
      </c>
      <c r="B4388" s="10">
        <v>202007</v>
      </c>
      <c r="C4388" s="10">
        <v>74</v>
      </c>
      <c r="D4388" s="10" t="s">
        <v>143</v>
      </c>
      <c r="E4388" s="11">
        <v>4562342690067</v>
      </c>
      <c r="F4388" s="10">
        <v>0</v>
      </c>
      <c r="G4388" s="10">
        <v>0</v>
      </c>
      <c r="H4388" s="10" t="s">
        <v>23</v>
      </c>
      <c r="I4388" s="10" t="s">
        <v>19</v>
      </c>
      <c r="J4388" s="10" t="s">
        <v>329</v>
      </c>
      <c r="K4388" s="10">
        <v>29</v>
      </c>
      <c r="L4388" s="10">
        <v>0</v>
      </c>
      <c r="M4388" s="10">
        <v>0</v>
      </c>
      <c r="N4388" s="10">
        <v>0</v>
      </c>
    </row>
    <row r="4389" spans="1:14" x14ac:dyDescent="0.15">
      <c r="A4389" t="str">
        <f t="shared" si="71"/>
        <v>202007_74_4562342690074</v>
      </c>
      <c r="B4389" s="10">
        <v>202007</v>
      </c>
      <c r="C4389" s="10">
        <v>74</v>
      </c>
      <c r="D4389" s="10" t="s">
        <v>143</v>
      </c>
      <c r="E4389" s="11">
        <v>4562342690074</v>
      </c>
      <c r="F4389" s="10">
        <v>0</v>
      </c>
      <c r="G4389" s="10">
        <v>0</v>
      </c>
      <c r="H4389" s="10" t="s">
        <v>24</v>
      </c>
      <c r="I4389" s="10" t="s">
        <v>19</v>
      </c>
      <c r="J4389" s="10" t="s">
        <v>329</v>
      </c>
      <c r="K4389" s="10">
        <v>19</v>
      </c>
      <c r="L4389" s="10">
        <v>0</v>
      </c>
      <c r="M4389" s="10">
        <v>0</v>
      </c>
      <c r="N4389" s="10">
        <v>0</v>
      </c>
    </row>
    <row r="4390" spans="1:14" x14ac:dyDescent="0.15">
      <c r="A4390" t="str">
        <f t="shared" si="71"/>
        <v>202007_74_4562342690081</v>
      </c>
      <c r="B4390" s="10">
        <v>202007</v>
      </c>
      <c r="C4390" s="10">
        <v>74</v>
      </c>
      <c r="D4390" s="10" t="s">
        <v>143</v>
      </c>
      <c r="E4390" s="11">
        <v>4562342690081</v>
      </c>
      <c r="F4390" s="10">
        <v>0</v>
      </c>
      <c r="G4390" s="10">
        <v>0</v>
      </c>
      <c r="H4390" s="10" t="s">
        <v>25</v>
      </c>
      <c r="I4390" s="10" t="s">
        <v>19</v>
      </c>
      <c r="J4390" s="10" t="s">
        <v>329</v>
      </c>
      <c r="K4390" s="10">
        <v>9</v>
      </c>
      <c r="L4390" s="10">
        <v>1</v>
      </c>
      <c r="M4390" s="10">
        <v>0</v>
      </c>
      <c r="N4390" s="10">
        <v>0</v>
      </c>
    </row>
    <row r="4391" spans="1:14" x14ac:dyDescent="0.15">
      <c r="A4391" t="str">
        <f t="shared" si="71"/>
        <v>202007_238_4562342690029</v>
      </c>
      <c r="B4391" s="10">
        <v>202007</v>
      </c>
      <c r="C4391" s="10">
        <v>238</v>
      </c>
      <c r="D4391" s="10" t="s">
        <v>156</v>
      </c>
      <c r="E4391" s="11">
        <v>4562342690029</v>
      </c>
      <c r="F4391" s="10">
        <v>0</v>
      </c>
      <c r="G4391" s="10">
        <v>0</v>
      </c>
      <c r="H4391" s="10" t="s">
        <v>18</v>
      </c>
      <c r="I4391" s="10" t="s">
        <v>19</v>
      </c>
      <c r="J4391" s="10" t="s">
        <v>329</v>
      </c>
      <c r="K4391" s="10">
        <v>24</v>
      </c>
      <c r="L4391" s="10">
        <v>1</v>
      </c>
      <c r="M4391" s="10">
        <v>0</v>
      </c>
      <c r="N4391" s="10">
        <v>0</v>
      </c>
    </row>
    <row r="4392" spans="1:14" x14ac:dyDescent="0.15">
      <c r="A4392" t="str">
        <f t="shared" si="71"/>
        <v>202007_238_4562342690036</v>
      </c>
      <c r="B4392" s="10">
        <v>202007</v>
      </c>
      <c r="C4392" s="10">
        <v>238</v>
      </c>
      <c r="D4392" s="10" t="s">
        <v>156</v>
      </c>
      <c r="E4392" s="11">
        <v>4562342690036</v>
      </c>
      <c r="F4392" s="10">
        <v>0</v>
      </c>
      <c r="G4392" s="10">
        <v>0</v>
      </c>
      <c r="H4392" s="10" t="s">
        <v>20</v>
      </c>
      <c r="I4392" s="10" t="s">
        <v>19</v>
      </c>
      <c r="J4392" s="10" t="s">
        <v>329</v>
      </c>
      <c r="K4392" s="10">
        <v>12</v>
      </c>
      <c r="L4392" s="10">
        <v>0</v>
      </c>
      <c r="M4392" s="10">
        <v>0</v>
      </c>
      <c r="N4392" s="10">
        <v>0</v>
      </c>
    </row>
    <row r="4393" spans="1:14" x14ac:dyDescent="0.15">
      <c r="A4393" t="str">
        <f t="shared" si="71"/>
        <v>202007_238_4562342690050</v>
      </c>
      <c r="B4393" s="10">
        <v>202007</v>
      </c>
      <c r="C4393" s="10">
        <v>238</v>
      </c>
      <c r="D4393" s="10" t="s">
        <v>156</v>
      </c>
      <c r="E4393" s="11">
        <v>4562342690050</v>
      </c>
      <c r="F4393" s="10">
        <v>0</v>
      </c>
      <c r="G4393" s="10">
        <v>0</v>
      </c>
      <c r="H4393" s="10" t="s">
        <v>22</v>
      </c>
      <c r="I4393" s="10" t="s">
        <v>19</v>
      </c>
      <c r="J4393" s="10" t="s">
        <v>329</v>
      </c>
      <c r="K4393" s="10">
        <v>11</v>
      </c>
      <c r="L4393" s="10">
        <v>0</v>
      </c>
      <c r="M4393" s="10">
        <v>0</v>
      </c>
      <c r="N4393" s="10">
        <v>0</v>
      </c>
    </row>
    <row r="4394" spans="1:14" x14ac:dyDescent="0.15">
      <c r="A4394" t="str">
        <f t="shared" si="71"/>
        <v>202007_238_4562342690043</v>
      </c>
      <c r="B4394" s="10">
        <v>202007</v>
      </c>
      <c r="C4394" s="10">
        <v>238</v>
      </c>
      <c r="D4394" s="10" t="s">
        <v>156</v>
      </c>
      <c r="E4394" s="11">
        <v>4562342690043</v>
      </c>
      <c r="F4394" s="10">
        <v>0</v>
      </c>
      <c r="G4394" s="10">
        <v>0</v>
      </c>
      <c r="H4394" s="10" t="s">
        <v>21</v>
      </c>
      <c r="I4394" s="10" t="s">
        <v>19</v>
      </c>
      <c r="J4394" s="10" t="s">
        <v>329</v>
      </c>
      <c r="K4394" s="10">
        <v>25</v>
      </c>
      <c r="L4394" s="10">
        <v>1</v>
      </c>
      <c r="M4394" s="10">
        <v>0</v>
      </c>
      <c r="N4394" s="10">
        <v>0</v>
      </c>
    </row>
    <row r="4395" spans="1:14" x14ac:dyDescent="0.15">
      <c r="A4395" t="str">
        <f t="shared" si="71"/>
        <v>202007_238_4562342690067</v>
      </c>
      <c r="B4395" s="10">
        <v>202007</v>
      </c>
      <c r="C4395" s="10">
        <v>238</v>
      </c>
      <c r="D4395" s="10" t="s">
        <v>156</v>
      </c>
      <c r="E4395" s="11">
        <v>4562342690067</v>
      </c>
      <c r="F4395" s="10">
        <v>0</v>
      </c>
      <c r="G4395" s="10">
        <v>0</v>
      </c>
      <c r="H4395" s="10" t="s">
        <v>23</v>
      </c>
      <c r="I4395" s="10" t="s">
        <v>19</v>
      </c>
      <c r="J4395" s="10" t="s">
        <v>329</v>
      </c>
      <c r="K4395" s="10">
        <v>33</v>
      </c>
      <c r="L4395" s="10">
        <v>0</v>
      </c>
      <c r="M4395" s="10">
        <v>0</v>
      </c>
      <c r="N4395" s="10">
        <v>0</v>
      </c>
    </row>
    <row r="4396" spans="1:14" x14ac:dyDescent="0.15">
      <c r="A4396" t="str">
        <f t="shared" si="71"/>
        <v>202007_238_4562342690074</v>
      </c>
      <c r="B4396" s="10">
        <v>202007</v>
      </c>
      <c r="C4396" s="10">
        <v>238</v>
      </c>
      <c r="D4396" s="10" t="s">
        <v>156</v>
      </c>
      <c r="E4396" s="11">
        <v>4562342690074</v>
      </c>
      <c r="F4396" s="10">
        <v>0</v>
      </c>
      <c r="G4396" s="10">
        <v>0</v>
      </c>
      <c r="H4396" s="10" t="s">
        <v>24</v>
      </c>
      <c r="I4396" s="10" t="s">
        <v>19</v>
      </c>
      <c r="J4396" s="10" t="s">
        <v>329</v>
      </c>
      <c r="K4396" s="10">
        <v>31</v>
      </c>
      <c r="L4396" s="10">
        <v>0</v>
      </c>
      <c r="M4396" s="10">
        <v>0</v>
      </c>
      <c r="N4396" s="10">
        <v>0</v>
      </c>
    </row>
    <row r="4397" spans="1:14" x14ac:dyDescent="0.15">
      <c r="A4397" t="str">
        <f t="shared" si="71"/>
        <v>202007_238_4562342690081</v>
      </c>
      <c r="B4397" s="10">
        <v>202007</v>
      </c>
      <c r="C4397" s="10">
        <v>238</v>
      </c>
      <c r="D4397" s="10" t="s">
        <v>156</v>
      </c>
      <c r="E4397" s="11">
        <v>4562342690081</v>
      </c>
      <c r="F4397" s="10">
        <v>0</v>
      </c>
      <c r="G4397" s="10">
        <v>0</v>
      </c>
      <c r="H4397" s="10" t="s">
        <v>25</v>
      </c>
      <c r="I4397" s="10" t="s">
        <v>19</v>
      </c>
      <c r="J4397" s="10" t="s">
        <v>329</v>
      </c>
      <c r="K4397" s="10">
        <v>11</v>
      </c>
      <c r="L4397" s="10">
        <v>0</v>
      </c>
      <c r="M4397" s="10">
        <v>0</v>
      </c>
      <c r="N4397" s="10">
        <v>0</v>
      </c>
    </row>
    <row r="4398" spans="1:14" x14ac:dyDescent="0.15">
      <c r="A4398" t="str">
        <f t="shared" si="71"/>
        <v>202007_298_4562342690029</v>
      </c>
      <c r="B4398" s="10">
        <v>202007</v>
      </c>
      <c r="C4398" s="10">
        <v>298</v>
      </c>
      <c r="D4398" s="10" t="s">
        <v>160</v>
      </c>
      <c r="E4398" s="11">
        <v>4562342690029</v>
      </c>
      <c r="F4398" s="10">
        <v>0</v>
      </c>
      <c r="G4398" s="10">
        <v>0</v>
      </c>
      <c r="H4398" s="10" t="s">
        <v>18</v>
      </c>
      <c r="I4398" s="10" t="s">
        <v>19</v>
      </c>
      <c r="J4398" s="10" t="s">
        <v>329</v>
      </c>
      <c r="K4398" s="10">
        <v>12</v>
      </c>
      <c r="L4398" s="10">
        <v>0</v>
      </c>
      <c r="M4398" s="10">
        <v>0</v>
      </c>
      <c r="N4398" s="10">
        <v>0</v>
      </c>
    </row>
    <row r="4399" spans="1:14" x14ac:dyDescent="0.15">
      <c r="A4399" t="str">
        <f t="shared" si="71"/>
        <v>202007_298_4562342690036</v>
      </c>
      <c r="B4399" s="10">
        <v>202007</v>
      </c>
      <c r="C4399" s="10">
        <v>298</v>
      </c>
      <c r="D4399" s="10" t="s">
        <v>160</v>
      </c>
      <c r="E4399" s="11">
        <v>4562342690036</v>
      </c>
      <c r="F4399" s="10">
        <v>0</v>
      </c>
      <c r="G4399" s="10">
        <v>0</v>
      </c>
      <c r="H4399" s="10" t="s">
        <v>20</v>
      </c>
      <c r="I4399" s="10" t="s">
        <v>19</v>
      </c>
      <c r="J4399" s="10" t="s">
        <v>329</v>
      </c>
      <c r="K4399" s="10">
        <v>8</v>
      </c>
      <c r="L4399" s="10">
        <v>0</v>
      </c>
      <c r="M4399" s="10">
        <v>0</v>
      </c>
      <c r="N4399" s="10">
        <v>0</v>
      </c>
    </row>
    <row r="4400" spans="1:14" x14ac:dyDescent="0.15">
      <c r="A4400" t="str">
        <f t="shared" si="71"/>
        <v>202007_298_4562342690050</v>
      </c>
      <c r="B4400" s="10">
        <v>202007</v>
      </c>
      <c r="C4400" s="10">
        <v>298</v>
      </c>
      <c r="D4400" s="10" t="s">
        <v>160</v>
      </c>
      <c r="E4400" s="11">
        <v>4562342690050</v>
      </c>
      <c r="F4400" s="10">
        <v>0</v>
      </c>
      <c r="G4400" s="10">
        <v>0</v>
      </c>
      <c r="H4400" s="10" t="s">
        <v>22</v>
      </c>
      <c r="I4400" s="10" t="s">
        <v>19</v>
      </c>
      <c r="J4400" s="10" t="s">
        <v>329</v>
      </c>
      <c r="K4400" s="10">
        <v>3</v>
      </c>
      <c r="L4400" s="10">
        <v>1</v>
      </c>
      <c r="M4400" s="10">
        <v>0</v>
      </c>
      <c r="N4400" s="10">
        <v>0</v>
      </c>
    </row>
    <row r="4401" spans="1:14" x14ac:dyDescent="0.15">
      <c r="A4401" t="str">
        <f t="shared" si="71"/>
        <v>202007_298_4562342690043</v>
      </c>
      <c r="B4401" s="10">
        <v>202007</v>
      </c>
      <c r="C4401" s="10">
        <v>298</v>
      </c>
      <c r="D4401" s="10" t="s">
        <v>160</v>
      </c>
      <c r="E4401" s="11">
        <v>4562342690043</v>
      </c>
      <c r="F4401" s="10">
        <v>0</v>
      </c>
      <c r="G4401" s="10">
        <v>0</v>
      </c>
      <c r="H4401" s="10" t="s">
        <v>21</v>
      </c>
      <c r="I4401" s="10" t="s">
        <v>19</v>
      </c>
      <c r="J4401" s="10" t="s">
        <v>329</v>
      </c>
      <c r="K4401" s="10">
        <v>13</v>
      </c>
      <c r="L4401" s="10">
        <v>1</v>
      </c>
      <c r="M4401" s="10">
        <v>0</v>
      </c>
      <c r="N4401" s="10">
        <v>0</v>
      </c>
    </row>
    <row r="4402" spans="1:14" x14ac:dyDescent="0.15">
      <c r="A4402" t="str">
        <f t="shared" si="71"/>
        <v>202007_298_4562342690067</v>
      </c>
      <c r="B4402" s="10">
        <v>202007</v>
      </c>
      <c r="C4402" s="10">
        <v>298</v>
      </c>
      <c r="D4402" s="10" t="s">
        <v>160</v>
      </c>
      <c r="E4402" s="11">
        <v>4562342690067</v>
      </c>
      <c r="F4402" s="10">
        <v>0</v>
      </c>
      <c r="G4402" s="10">
        <v>0</v>
      </c>
      <c r="H4402" s="10" t="s">
        <v>23</v>
      </c>
      <c r="I4402" s="10" t="s">
        <v>19</v>
      </c>
      <c r="J4402" s="10" t="s">
        <v>329</v>
      </c>
      <c r="K4402" s="10">
        <v>30</v>
      </c>
      <c r="L4402" s="10">
        <v>1</v>
      </c>
      <c r="M4402" s="10">
        <v>0</v>
      </c>
      <c r="N4402" s="10">
        <v>0</v>
      </c>
    </row>
    <row r="4403" spans="1:14" x14ac:dyDescent="0.15">
      <c r="A4403" t="str">
        <f t="shared" si="71"/>
        <v>202007_298_4562342690074</v>
      </c>
      <c r="B4403" s="10">
        <v>202007</v>
      </c>
      <c r="C4403" s="10">
        <v>298</v>
      </c>
      <c r="D4403" s="10" t="s">
        <v>160</v>
      </c>
      <c r="E4403" s="11">
        <v>4562342690074</v>
      </c>
      <c r="F4403" s="10">
        <v>0</v>
      </c>
      <c r="G4403" s="10">
        <v>0</v>
      </c>
      <c r="H4403" s="10" t="s">
        <v>24</v>
      </c>
      <c r="I4403" s="10" t="s">
        <v>19</v>
      </c>
      <c r="J4403" s="10" t="s">
        <v>329</v>
      </c>
      <c r="K4403" s="10">
        <v>8</v>
      </c>
      <c r="L4403" s="10">
        <v>1</v>
      </c>
      <c r="M4403" s="10">
        <v>0</v>
      </c>
      <c r="N4403" s="10">
        <v>0</v>
      </c>
    </row>
    <row r="4404" spans="1:14" x14ac:dyDescent="0.15">
      <c r="A4404" t="str">
        <f t="shared" si="71"/>
        <v>202007_298_4562342690081</v>
      </c>
      <c r="B4404" s="10">
        <v>202007</v>
      </c>
      <c r="C4404" s="10">
        <v>298</v>
      </c>
      <c r="D4404" s="10" t="s">
        <v>160</v>
      </c>
      <c r="E4404" s="11">
        <v>4562342690081</v>
      </c>
      <c r="F4404" s="10">
        <v>0</v>
      </c>
      <c r="G4404" s="10">
        <v>0</v>
      </c>
      <c r="H4404" s="10" t="s">
        <v>25</v>
      </c>
      <c r="I4404" s="10" t="s">
        <v>19</v>
      </c>
      <c r="J4404" s="10" t="s">
        <v>329</v>
      </c>
      <c r="K4404" s="10">
        <v>6</v>
      </c>
      <c r="L4404" s="10">
        <v>1</v>
      </c>
      <c r="M4404" s="10">
        <v>0</v>
      </c>
      <c r="N4404" s="10">
        <v>0</v>
      </c>
    </row>
    <row r="4405" spans="1:14" x14ac:dyDescent="0.15">
      <c r="A4405" t="str">
        <f t="shared" si="71"/>
        <v>202007_390_4562342690029</v>
      </c>
      <c r="B4405" s="10">
        <v>202007</v>
      </c>
      <c r="C4405" s="10">
        <v>390</v>
      </c>
      <c r="D4405" s="10" t="s">
        <v>173</v>
      </c>
      <c r="E4405" s="11">
        <v>4562342690029</v>
      </c>
      <c r="F4405" s="10">
        <v>0</v>
      </c>
      <c r="G4405" s="10">
        <v>0</v>
      </c>
      <c r="H4405" s="10" t="s">
        <v>18</v>
      </c>
      <c r="I4405" s="10" t="s">
        <v>19</v>
      </c>
      <c r="J4405" s="10" t="s">
        <v>329</v>
      </c>
      <c r="K4405" s="10">
        <v>2</v>
      </c>
      <c r="L4405" s="10">
        <v>0</v>
      </c>
      <c r="M4405" s="10">
        <v>0</v>
      </c>
      <c r="N4405" s="10">
        <v>0</v>
      </c>
    </row>
    <row r="4406" spans="1:14" x14ac:dyDescent="0.15">
      <c r="A4406" t="str">
        <f t="shared" si="71"/>
        <v>202007_390_4562342690036</v>
      </c>
      <c r="B4406" s="10">
        <v>202007</v>
      </c>
      <c r="C4406" s="10">
        <v>390</v>
      </c>
      <c r="D4406" s="10" t="s">
        <v>173</v>
      </c>
      <c r="E4406" s="11">
        <v>4562342690036</v>
      </c>
      <c r="F4406" s="10">
        <v>0</v>
      </c>
      <c r="G4406" s="10">
        <v>0</v>
      </c>
      <c r="H4406" s="10" t="s">
        <v>20</v>
      </c>
      <c r="I4406" s="10" t="s">
        <v>19</v>
      </c>
      <c r="J4406" s="10" t="s">
        <v>329</v>
      </c>
      <c r="K4406" s="10">
        <v>5</v>
      </c>
      <c r="L4406" s="10">
        <v>0</v>
      </c>
      <c r="M4406" s="10">
        <v>0</v>
      </c>
      <c r="N4406" s="10">
        <v>0</v>
      </c>
    </row>
    <row r="4407" spans="1:14" x14ac:dyDescent="0.15">
      <c r="A4407" t="str">
        <f t="shared" si="71"/>
        <v>202007_390_4562342690050</v>
      </c>
      <c r="B4407" s="10">
        <v>202007</v>
      </c>
      <c r="C4407" s="10">
        <v>390</v>
      </c>
      <c r="D4407" s="10" t="s">
        <v>173</v>
      </c>
      <c r="E4407" s="11">
        <v>4562342690050</v>
      </c>
      <c r="F4407" s="10">
        <v>0</v>
      </c>
      <c r="G4407" s="10">
        <v>0</v>
      </c>
      <c r="H4407" s="10" t="s">
        <v>22</v>
      </c>
      <c r="I4407" s="10" t="s">
        <v>19</v>
      </c>
      <c r="J4407" s="10" t="s">
        <v>329</v>
      </c>
      <c r="K4407" s="10">
        <v>3</v>
      </c>
      <c r="L4407" s="10">
        <v>0</v>
      </c>
      <c r="M4407" s="10">
        <v>0</v>
      </c>
      <c r="N4407" s="10">
        <v>0</v>
      </c>
    </row>
    <row r="4408" spans="1:14" x14ac:dyDescent="0.15">
      <c r="A4408" t="str">
        <f t="shared" si="71"/>
        <v>202007_390_4562342690043</v>
      </c>
      <c r="B4408" s="10">
        <v>202007</v>
      </c>
      <c r="C4408" s="10">
        <v>390</v>
      </c>
      <c r="D4408" s="10" t="s">
        <v>173</v>
      </c>
      <c r="E4408" s="11">
        <v>4562342690043</v>
      </c>
      <c r="F4408" s="10">
        <v>0</v>
      </c>
      <c r="G4408" s="10">
        <v>0</v>
      </c>
      <c r="H4408" s="10" t="s">
        <v>21</v>
      </c>
      <c r="I4408" s="10" t="s">
        <v>19</v>
      </c>
      <c r="J4408" s="10" t="s">
        <v>329</v>
      </c>
      <c r="K4408" s="10">
        <v>2</v>
      </c>
      <c r="L4408" s="10">
        <v>3</v>
      </c>
      <c r="M4408" s="10">
        <v>0</v>
      </c>
      <c r="N4408" s="10">
        <v>0</v>
      </c>
    </row>
    <row r="4409" spans="1:14" x14ac:dyDescent="0.15">
      <c r="A4409" t="str">
        <f t="shared" si="71"/>
        <v>202007_390_4562342690067</v>
      </c>
      <c r="B4409" s="10">
        <v>202007</v>
      </c>
      <c r="C4409" s="10">
        <v>390</v>
      </c>
      <c r="D4409" s="10" t="s">
        <v>173</v>
      </c>
      <c r="E4409" s="11">
        <v>4562342690067</v>
      </c>
      <c r="F4409" s="10">
        <v>0</v>
      </c>
      <c r="G4409" s="10">
        <v>0</v>
      </c>
      <c r="H4409" s="10" t="s">
        <v>23</v>
      </c>
      <c r="I4409" s="10" t="s">
        <v>19</v>
      </c>
      <c r="J4409" s="10" t="s">
        <v>329</v>
      </c>
      <c r="K4409" s="10">
        <v>21</v>
      </c>
      <c r="L4409" s="10">
        <v>1</v>
      </c>
      <c r="M4409" s="10">
        <v>0</v>
      </c>
      <c r="N4409" s="10">
        <v>0</v>
      </c>
    </row>
    <row r="4410" spans="1:14" x14ac:dyDescent="0.15">
      <c r="A4410" t="str">
        <f t="shared" si="71"/>
        <v>202007_390_4562342690074</v>
      </c>
      <c r="B4410" s="10">
        <v>202007</v>
      </c>
      <c r="C4410" s="10">
        <v>390</v>
      </c>
      <c r="D4410" s="10" t="s">
        <v>173</v>
      </c>
      <c r="E4410" s="11">
        <v>4562342690074</v>
      </c>
      <c r="F4410" s="10">
        <v>0</v>
      </c>
      <c r="G4410" s="10">
        <v>0</v>
      </c>
      <c r="H4410" s="10" t="s">
        <v>24</v>
      </c>
      <c r="I4410" s="10" t="s">
        <v>19</v>
      </c>
      <c r="J4410" s="10" t="s">
        <v>329</v>
      </c>
      <c r="K4410" s="10">
        <v>8</v>
      </c>
      <c r="L4410" s="10">
        <v>0</v>
      </c>
      <c r="M4410" s="10">
        <v>0</v>
      </c>
      <c r="N4410" s="10">
        <v>0</v>
      </c>
    </row>
    <row r="4411" spans="1:14" x14ac:dyDescent="0.15">
      <c r="A4411" t="str">
        <f t="shared" si="71"/>
        <v>202007_390_4562342690081</v>
      </c>
      <c r="B4411" s="10">
        <v>202007</v>
      </c>
      <c r="C4411" s="10">
        <v>390</v>
      </c>
      <c r="D4411" s="10" t="s">
        <v>173</v>
      </c>
      <c r="E4411" s="11">
        <v>4562342690081</v>
      </c>
      <c r="F4411" s="10">
        <v>0</v>
      </c>
      <c r="G4411" s="10">
        <v>0</v>
      </c>
      <c r="H4411" s="10" t="s">
        <v>25</v>
      </c>
      <c r="I4411" s="10" t="s">
        <v>19</v>
      </c>
      <c r="J4411" s="10" t="s">
        <v>329</v>
      </c>
      <c r="K4411" s="10">
        <v>4</v>
      </c>
      <c r="L4411" s="10">
        <v>0</v>
      </c>
      <c r="M4411" s="10">
        <v>0</v>
      </c>
      <c r="N4411" s="10">
        <v>0</v>
      </c>
    </row>
    <row r="4412" spans="1:14" x14ac:dyDescent="0.15">
      <c r="A4412" t="str">
        <f t="shared" si="71"/>
        <v>202007_440_4562342690029</v>
      </c>
      <c r="B4412" s="10">
        <v>202007</v>
      </c>
      <c r="C4412" s="10">
        <v>440</v>
      </c>
      <c r="D4412" s="10" t="s">
        <v>175</v>
      </c>
      <c r="E4412" s="11">
        <v>4562342690029</v>
      </c>
      <c r="F4412" s="10">
        <v>0</v>
      </c>
      <c r="G4412" s="10">
        <v>0</v>
      </c>
      <c r="H4412" s="10" t="s">
        <v>18</v>
      </c>
      <c r="I4412" s="10" t="s">
        <v>19</v>
      </c>
      <c r="J4412" s="10" t="s">
        <v>329</v>
      </c>
      <c r="K4412" s="10">
        <v>6</v>
      </c>
      <c r="L4412" s="10">
        <v>1</v>
      </c>
      <c r="M4412" s="10">
        <v>0</v>
      </c>
      <c r="N4412" s="10">
        <v>0</v>
      </c>
    </row>
    <row r="4413" spans="1:14" x14ac:dyDescent="0.15">
      <c r="A4413" t="str">
        <f t="shared" si="71"/>
        <v>202007_440_4562342690036</v>
      </c>
      <c r="B4413" s="10">
        <v>202007</v>
      </c>
      <c r="C4413" s="10">
        <v>440</v>
      </c>
      <c r="D4413" s="10" t="s">
        <v>175</v>
      </c>
      <c r="E4413" s="11">
        <v>4562342690036</v>
      </c>
      <c r="F4413" s="10">
        <v>0</v>
      </c>
      <c r="G4413" s="10">
        <v>0</v>
      </c>
      <c r="H4413" s="10" t="s">
        <v>20</v>
      </c>
      <c r="I4413" s="10" t="s">
        <v>19</v>
      </c>
      <c r="J4413" s="10" t="s">
        <v>329</v>
      </c>
      <c r="K4413" s="10">
        <v>6</v>
      </c>
      <c r="L4413" s="10">
        <v>0</v>
      </c>
      <c r="M4413" s="10">
        <v>0</v>
      </c>
      <c r="N4413" s="10">
        <v>0</v>
      </c>
    </row>
    <row r="4414" spans="1:14" x14ac:dyDescent="0.15">
      <c r="A4414" t="str">
        <f t="shared" si="71"/>
        <v>202007_440_4562342690050</v>
      </c>
      <c r="B4414" s="10">
        <v>202007</v>
      </c>
      <c r="C4414" s="10">
        <v>440</v>
      </c>
      <c r="D4414" s="10" t="s">
        <v>175</v>
      </c>
      <c r="E4414" s="11">
        <v>4562342690050</v>
      </c>
      <c r="F4414" s="10">
        <v>0</v>
      </c>
      <c r="G4414" s="10">
        <v>0</v>
      </c>
      <c r="H4414" s="10" t="s">
        <v>22</v>
      </c>
      <c r="I4414" s="10" t="s">
        <v>19</v>
      </c>
      <c r="J4414" s="10" t="s">
        <v>329</v>
      </c>
      <c r="K4414" s="10">
        <v>16</v>
      </c>
      <c r="L4414" s="10">
        <v>0</v>
      </c>
      <c r="M4414" s="10">
        <v>0</v>
      </c>
      <c r="N4414" s="10">
        <v>0</v>
      </c>
    </row>
    <row r="4415" spans="1:14" x14ac:dyDescent="0.15">
      <c r="A4415" t="str">
        <f t="shared" si="71"/>
        <v>202007_440_4562342690043</v>
      </c>
      <c r="B4415" s="10">
        <v>202007</v>
      </c>
      <c r="C4415" s="10">
        <v>440</v>
      </c>
      <c r="D4415" s="10" t="s">
        <v>175</v>
      </c>
      <c r="E4415" s="11">
        <v>4562342690043</v>
      </c>
      <c r="F4415" s="10">
        <v>0</v>
      </c>
      <c r="G4415" s="10">
        <v>0</v>
      </c>
      <c r="H4415" s="10" t="s">
        <v>21</v>
      </c>
      <c r="I4415" s="10" t="s">
        <v>19</v>
      </c>
      <c r="J4415" s="10" t="s">
        <v>329</v>
      </c>
      <c r="K4415" s="10">
        <v>18</v>
      </c>
      <c r="L4415" s="10">
        <v>1</v>
      </c>
      <c r="M4415" s="10">
        <v>0</v>
      </c>
      <c r="N4415" s="10">
        <v>0</v>
      </c>
    </row>
    <row r="4416" spans="1:14" x14ac:dyDescent="0.15">
      <c r="A4416" t="str">
        <f t="shared" si="71"/>
        <v>202007_440_4562342690067</v>
      </c>
      <c r="B4416" s="10">
        <v>202007</v>
      </c>
      <c r="C4416" s="10">
        <v>440</v>
      </c>
      <c r="D4416" s="10" t="s">
        <v>175</v>
      </c>
      <c r="E4416" s="11">
        <v>4562342690067</v>
      </c>
      <c r="F4416" s="10">
        <v>0</v>
      </c>
      <c r="G4416" s="10">
        <v>0</v>
      </c>
      <c r="H4416" s="10" t="s">
        <v>23</v>
      </c>
      <c r="I4416" s="10" t="s">
        <v>19</v>
      </c>
      <c r="J4416" s="10" t="s">
        <v>329</v>
      </c>
      <c r="K4416" s="10">
        <v>49</v>
      </c>
      <c r="L4416" s="10">
        <v>0</v>
      </c>
      <c r="M4416" s="10">
        <v>0</v>
      </c>
      <c r="N4416" s="10">
        <v>0</v>
      </c>
    </row>
    <row r="4417" spans="1:14" x14ac:dyDescent="0.15">
      <c r="A4417" t="str">
        <f t="shared" si="71"/>
        <v>202007_440_4562342690074</v>
      </c>
      <c r="B4417" s="10">
        <v>202007</v>
      </c>
      <c r="C4417" s="10">
        <v>440</v>
      </c>
      <c r="D4417" s="10" t="s">
        <v>175</v>
      </c>
      <c r="E4417" s="11">
        <v>4562342690074</v>
      </c>
      <c r="F4417" s="10">
        <v>0</v>
      </c>
      <c r="G4417" s="10">
        <v>0</v>
      </c>
      <c r="H4417" s="10" t="s">
        <v>24</v>
      </c>
      <c r="I4417" s="10" t="s">
        <v>19</v>
      </c>
      <c r="J4417" s="10" t="s">
        <v>329</v>
      </c>
      <c r="K4417" s="10">
        <v>12</v>
      </c>
      <c r="L4417" s="10">
        <v>1</v>
      </c>
      <c r="M4417" s="10">
        <v>0</v>
      </c>
      <c r="N4417" s="10">
        <v>0</v>
      </c>
    </row>
    <row r="4418" spans="1:14" x14ac:dyDescent="0.15">
      <c r="A4418" t="str">
        <f t="shared" si="71"/>
        <v>202007_440_4562342690081</v>
      </c>
      <c r="B4418" s="10">
        <v>202007</v>
      </c>
      <c r="C4418" s="10">
        <v>440</v>
      </c>
      <c r="D4418" s="10" t="s">
        <v>175</v>
      </c>
      <c r="E4418" s="11">
        <v>4562342690081</v>
      </c>
      <c r="F4418" s="10">
        <v>0</v>
      </c>
      <c r="G4418" s="10">
        <v>0</v>
      </c>
      <c r="H4418" s="10" t="s">
        <v>25</v>
      </c>
      <c r="I4418" s="10" t="s">
        <v>19</v>
      </c>
      <c r="J4418" s="10" t="s">
        <v>329</v>
      </c>
      <c r="K4418" s="10">
        <v>7</v>
      </c>
      <c r="L4418" s="10">
        <v>0</v>
      </c>
      <c r="M4418" s="10">
        <v>0</v>
      </c>
      <c r="N4418" s="10">
        <v>0</v>
      </c>
    </row>
    <row r="4419" spans="1:14" x14ac:dyDescent="0.15">
      <c r="A4419" t="str">
        <f t="shared" si="71"/>
        <v>202007_329_4562342690029</v>
      </c>
      <c r="B4419" s="10">
        <v>202007</v>
      </c>
      <c r="C4419" s="10">
        <v>329</v>
      </c>
      <c r="D4419" s="10" t="s">
        <v>163</v>
      </c>
      <c r="E4419" s="11">
        <v>4562342690029</v>
      </c>
      <c r="F4419" s="10">
        <v>0</v>
      </c>
      <c r="G4419" s="10">
        <v>0</v>
      </c>
      <c r="H4419" s="10" t="s">
        <v>18</v>
      </c>
      <c r="I4419" s="10" t="s">
        <v>19</v>
      </c>
      <c r="J4419" s="10" t="s">
        <v>329</v>
      </c>
      <c r="K4419" s="10">
        <v>3</v>
      </c>
      <c r="L4419" s="10">
        <v>0</v>
      </c>
      <c r="M4419" s="10">
        <v>0</v>
      </c>
      <c r="N4419" s="10">
        <v>0</v>
      </c>
    </row>
    <row r="4420" spans="1:14" x14ac:dyDescent="0.15">
      <c r="A4420" t="str">
        <f t="shared" si="71"/>
        <v>202007_329_4562342690036</v>
      </c>
      <c r="B4420" s="10">
        <v>202007</v>
      </c>
      <c r="C4420" s="10">
        <v>329</v>
      </c>
      <c r="D4420" s="10" t="s">
        <v>163</v>
      </c>
      <c r="E4420" s="11">
        <v>4562342690036</v>
      </c>
      <c r="F4420" s="10">
        <v>0</v>
      </c>
      <c r="G4420" s="10">
        <v>0</v>
      </c>
      <c r="H4420" s="10" t="s">
        <v>20</v>
      </c>
      <c r="I4420" s="10" t="s">
        <v>19</v>
      </c>
      <c r="J4420" s="10" t="s">
        <v>329</v>
      </c>
      <c r="K4420" s="10">
        <v>8</v>
      </c>
      <c r="L4420" s="10">
        <v>0</v>
      </c>
      <c r="M4420" s="10">
        <v>0</v>
      </c>
      <c r="N4420" s="10">
        <v>0</v>
      </c>
    </row>
    <row r="4421" spans="1:14" x14ac:dyDescent="0.15">
      <c r="A4421" t="str">
        <f t="shared" si="71"/>
        <v>202007_329_4562342690050</v>
      </c>
      <c r="B4421" s="10">
        <v>202007</v>
      </c>
      <c r="C4421" s="10">
        <v>329</v>
      </c>
      <c r="D4421" s="10" t="s">
        <v>163</v>
      </c>
      <c r="E4421" s="11">
        <v>4562342690050</v>
      </c>
      <c r="F4421" s="10">
        <v>0</v>
      </c>
      <c r="G4421" s="10">
        <v>0</v>
      </c>
      <c r="H4421" s="10" t="s">
        <v>22</v>
      </c>
      <c r="I4421" s="10" t="s">
        <v>19</v>
      </c>
      <c r="J4421" s="10" t="s">
        <v>329</v>
      </c>
      <c r="K4421" s="10">
        <v>7</v>
      </c>
      <c r="L4421" s="10">
        <v>0</v>
      </c>
      <c r="M4421" s="10">
        <v>0</v>
      </c>
      <c r="N4421" s="10">
        <v>0</v>
      </c>
    </row>
    <row r="4422" spans="1:14" x14ac:dyDescent="0.15">
      <c r="A4422" t="str">
        <f t="shared" si="71"/>
        <v>202007_329_4562342690043</v>
      </c>
      <c r="B4422" s="10">
        <v>202007</v>
      </c>
      <c r="C4422" s="10">
        <v>329</v>
      </c>
      <c r="D4422" s="10" t="s">
        <v>163</v>
      </c>
      <c r="E4422" s="11">
        <v>4562342690043</v>
      </c>
      <c r="F4422" s="10">
        <v>0</v>
      </c>
      <c r="G4422" s="10">
        <v>0</v>
      </c>
      <c r="H4422" s="10" t="s">
        <v>21</v>
      </c>
      <c r="I4422" s="10" t="s">
        <v>19</v>
      </c>
      <c r="J4422" s="10" t="s">
        <v>329</v>
      </c>
      <c r="K4422" s="10">
        <v>14</v>
      </c>
      <c r="L4422" s="10">
        <v>0</v>
      </c>
      <c r="M4422" s="10">
        <v>0</v>
      </c>
      <c r="N4422" s="10">
        <v>0</v>
      </c>
    </row>
    <row r="4423" spans="1:14" x14ac:dyDescent="0.15">
      <c r="A4423" t="str">
        <f t="shared" si="71"/>
        <v>202007_329_4562342690067</v>
      </c>
      <c r="B4423" s="10">
        <v>202007</v>
      </c>
      <c r="C4423" s="10">
        <v>329</v>
      </c>
      <c r="D4423" s="10" t="s">
        <v>163</v>
      </c>
      <c r="E4423" s="11">
        <v>4562342690067</v>
      </c>
      <c r="F4423" s="10">
        <v>0</v>
      </c>
      <c r="G4423" s="10">
        <v>0</v>
      </c>
      <c r="H4423" s="10" t="s">
        <v>23</v>
      </c>
      <c r="I4423" s="10" t="s">
        <v>19</v>
      </c>
      <c r="J4423" s="10" t="s">
        <v>329</v>
      </c>
      <c r="K4423" s="10">
        <v>18</v>
      </c>
      <c r="L4423" s="10">
        <v>1</v>
      </c>
      <c r="M4423" s="10">
        <v>0</v>
      </c>
      <c r="N4423" s="10">
        <v>0</v>
      </c>
    </row>
    <row r="4424" spans="1:14" x14ac:dyDescent="0.15">
      <c r="A4424" t="str">
        <f t="shared" si="71"/>
        <v>202007_329_4562342690074</v>
      </c>
      <c r="B4424" s="10">
        <v>202007</v>
      </c>
      <c r="C4424" s="10">
        <v>329</v>
      </c>
      <c r="D4424" s="10" t="s">
        <v>163</v>
      </c>
      <c r="E4424" s="11">
        <v>4562342690074</v>
      </c>
      <c r="F4424" s="10">
        <v>0</v>
      </c>
      <c r="G4424" s="10">
        <v>0</v>
      </c>
      <c r="H4424" s="10" t="s">
        <v>24</v>
      </c>
      <c r="I4424" s="10" t="s">
        <v>19</v>
      </c>
      <c r="J4424" s="10" t="s">
        <v>329</v>
      </c>
      <c r="K4424" s="10">
        <v>7</v>
      </c>
      <c r="L4424" s="10">
        <v>0</v>
      </c>
      <c r="M4424" s="10">
        <v>0</v>
      </c>
      <c r="N4424" s="10">
        <v>0</v>
      </c>
    </row>
    <row r="4425" spans="1:14" x14ac:dyDescent="0.15">
      <c r="A4425" t="str">
        <f t="shared" si="71"/>
        <v>202007_329_4562342690081</v>
      </c>
      <c r="B4425" s="10">
        <v>202007</v>
      </c>
      <c r="C4425" s="10">
        <v>329</v>
      </c>
      <c r="D4425" s="10" t="s">
        <v>163</v>
      </c>
      <c r="E4425" s="11">
        <v>4562342690081</v>
      </c>
      <c r="F4425" s="10">
        <v>0</v>
      </c>
      <c r="G4425" s="10">
        <v>0</v>
      </c>
      <c r="H4425" s="10" t="s">
        <v>25</v>
      </c>
      <c r="I4425" s="10" t="s">
        <v>19</v>
      </c>
      <c r="J4425" s="10" t="s">
        <v>329</v>
      </c>
      <c r="K4425" s="10">
        <v>7</v>
      </c>
      <c r="L4425" s="10">
        <v>0</v>
      </c>
      <c r="M4425" s="10">
        <v>0</v>
      </c>
      <c r="N4425" s="10">
        <v>0</v>
      </c>
    </row>
    <row r="4426" spans="1:14" x14ac:dyDescent="0.15">
      <c r="A4426" t="str">
        <f t="shared" si="71"/>
        <v>202007_375_4562342690029</v>
      </c>
      <c r="B4426" s="10">
        <v>202007</v>
      </c>
      <c r="C4426" s="10">
        <v>375</v>
      </c>
      <c r="D4426" s="10" t="s">
        <v>169</v>
      </c>
      <c r="E4426" s="11">
        <v>4562342690029</v>
      </c>
      <c r="F4426" s="10">
        <v>0</v>
      </c>
      <c r="G4426" s="10">
        <v>0</v>
      </c>
      <c r="H4426" s="10" t="s">
        <v>18</v>
      </c>
      <c r="I4426" s="10" t="s">
        <v>19</v>
      </c>
      <c r="J4426" s="10" t="s">
        <v>329</v>
      </c>
      <c r="K4426" s="10">
        <v>14</v>
      </c>
      <c r="L4426" s="10">
        <v>0</v>
      </c>
      <c r="M4426" s="10">
        <v>0</v>
      </c>
      <c r="N4426" s="10">
        <v>0</v>
      </c>
    </row>
    <row r="4427" spans="1:14" x14ac:dyDescent="0.15">
      <c r="A4427" t="str">
        <f t="shared" si="71"/>
        <v>202007_375_4562342690036</v>
      </c>
      <c r="B4427" s="10">
        <v>202007</v>
      </c>
      <c r="C4427" s="10">
        <v>375</v>
      </c>
      <c r="D4427" s="10" t="s">
        <v>169</v>
      </c>
      <c r="E4427" s="11">
        <v>4562342690036</v>
      </c>
      <c r="F4427" s="10">
        <v>0</v>
      </c>
      <c r="G4427" s="10">
        <v>0</v>
      </c>
      <c r="H4427" s="10" t="s">
        <v>20</v>
      </c>
      <c r="I4427" s="10" t="s">
        <v>19</v>
      </c>
      <c r="J4427" s="10" t="s">
        <v>329</v>
      </c>
      <c r="K4427" s="10">
        <v>7</v>
      </c>
      <c r="L4427" s="10">
        <v>0</v>
      </c>
      <c r="M4427" s="10">
        <v>0</v>
      </c>
      <c r="N4427" s="10">
        <v>0</v>
      </c>
    </row>
    <row r="4428" spans="1:14" x14ac:dyDescent="0.15">
      <c r="A4428" t="str">
        <f t="shared" ref="A4428:A4491" si="72">B4428&amp;"_"&amp;C4428&amp;"_"&amp;E4428</f>
        <v>202007_375_4562342690050</v>
      </c>
      <c r="B4428" s="10">
        <v>202007</v>
      </c>
      <c r="C4428" s="10">
        <v>375</v>
      </c>
      <c r="D4428" s="10" t="s">
        <v>169</v>
      </c>
      <c r="E4428" s="11">
        <v>4562342690050</v>
      </c>
      <c r="F4428" s="10">
        <v>0</v>
      </c>
      <c r="G4428" s="10">
        <v>0</v>
      </c>
      <c r="H4428" s="10" t="s">
        <v>22</v>
      </c>
      <c r="I4428" s="10" t="s">
        <v>19</v>
      </c>
      <c r="J4428" s="10" t="s">
        <v>329</v>
      </c>
      <c r="K4428" s="10">
        <v>4</v>
      </c>
      <c r="L4428" s="10">
        <v>0</v>
      </c>
      <c r="M4428" s="10">
        <v>0</v>
      </c>
      <c r="N4428" s="10">
        <v>0</v>
      </c>
    </row>
    <row r="4429" spans="1:14" x14ac:dyDescent="0.15">
      <c r="A4429" t="str">
        <f t="shared" si="72"/>
        <v>202007_375_4562342690043</v>
      </c>
      <c r="B4429" s="10">
        <v>202007</v>
      </c>
      <c r="C4429" s="10">
        <v>375</v>
      </c>
      <c r="D4429" s="10" t="s">
        <v>169</v>
      </c>
      <c r="E4429" s="11">
        <v>4562342690043</v>
      </c>
      <c r="F4429" s="10">
        <v>0</v>
      </c>
      <c r="G4429" s="10">
        <v>0</v>
      </c>
      <c r="H4429" s="10" t="s">
        <v>21</v>
      </c>
      <c r="I4429" s="10" t="s">
        <v>19</v>
      </c>
      <c r="J4429" s="10" t="s">
        <v>329</v>
      </c>
      <c r="K4429" s="10">
        <v>21</v>
      </c>
      <c r="L4429" s="10">
        <v>0</v>
      </c>
      <c r="M4429" s="10">
        <v>0</v>
      </c>
      <c r="N4429" s="10">
        <v>0</v>
      </c>
    </row>
    <row r="4430" spans="1:14" x14ac:dyDescent="0.15">
      <c r="A4430" t="str">
        <f t="shared" si="72"/>
        <v>202007_375_4562342690067</v>
      </c>
      <c r="B4430" s="10">
        <v>202007</v>
      </c>
      <c r="C4430" s="10">
        <v>375</v>
      </c>
      <c r="D4430" s="10" t="s">
        <v>169</v>
      </c>
      <c r="E4430" s="11">
        <v>4562342690067</v>
      </c>
      <c r="F4430" s="10">
        <v>0</v>
      </c>
      <c r="G4430" s="10">
        <v>0</v>
      </c>
      <c r="H4430" s="10" t="s">
        <v>23</v>
      </c>
      <c r="I4430" s="10" t="s">
        <v>19</v>
      </c>
      <c r="J4430" s="10" t="s">
        <v>329</v>
      </c>
      <c r="K4430" s="10">
        <v>34</v>
      </c>
      <c r="L4430" s="10">
        <v>0</v>
      </c>
      <c r="M4430" s="10">
        <v>0</v>
      </c>
      <c r="N4430" s="10">
        <v>0</v>
      </c>
    </row>
    <row r="4431" spans="1:14" x14ac:dyDescent="0.15">
      <c r="A4431" t="str">
        <f t="shared" si="72"/>
        <v>202007_375_4562342690074</v>
      </c>
      <c r="B4431" s="10">
        <v>202007</v>
      </c>
      <c r="C4431" s="10">
        <v>375</v>
      </c>
      <c r="D4431" s="10" t="s">
        <v>169</v>
      </c>
      <c r="E4431" s="11">
        <v>4562342690074</v>
      </c>
      <c r="F4431" s="10">
        <v>0</v>
      </c>
      <c r="G4431" s="10">
        <v>0</v>
      </c>
      <c r="H4431" s="10" t="s">
        <v>24</v>
      </c>
      <c r="I4431" s="10" t="s">
        <v>19</v>
      </c>
      <c r="J4431" s="10" t="s">
        <v>329</v>
      </c>
      <c r="K4431" s="10">
        <v>9</v>
      </c>
      <c r="L4431" s="10">
        <v>0</v>
      </c>
      <c r="M4431" s="10">
        <v>0</v>
      </c>
      <c r="N4431" s="10">
        <v>0</v>
      </c>
    </row>
    <row r="4432" spans="1:14" x14ac:dyDescent="0.15">
      <c r="A4432" t="str">
        <f t="shared" si="72"/>
        <v>202007_375_4562342690081</v>
      </c>
      <c r="B4432" s="10">
        <v>202007</v>
      </c>
      <c r="C4432" s="10">
        <v>375</v>
      </c>
      <c r="D4432" s="10" t="s">
        <v>169</v>
      </c>
      <c r="E4432" s="11">
        <v>4562342690081</v>
      </c>
      <c r="F4432" s="10">
        <v>0</v>
      </c>
      <c r="G4432" s="10">
        <v>0</v>
      </c>
      <c r="H4432" s="10" t="s">
        <v>25</v>
      </c>
      <c r="I4432" s="10" t="s">
        <v>19</v>
      </c>
      <c r="J4432" s="10" t="s">
        <v>329</v>
      </c>
      <c r="K4432" s="10">
        <v>9</v>
      </c>
      <c r="L4432" s="10">
        <v>0</v>
      </c>
      <c r="M4432" s="10">
        <v>0</v>
      </c>
      <c r="N4432" s="10">
        <v>0</v>
      </c>
    </row>
    <row r="4433" spans="1:14" x14ac:dyDescent="0.15">
      <c r="A4433" t="str">
        <f t="shared" si="72"/>
        <v>202007_377_4562342690029</v>
      </c>
      <c r="B4433" s="10">
        <v>202007</v>
      </c>
      <c r="C4433" s="10">
        <v>377</v>
      </c>
      <c r="D4433" s="10" t="s">
        <v>170</v>
      </c>
      <c r="E4433" s="11">
        <v>4562342690029</v>
      </c>
      <c r="F4433" s="10">
        <v>0</v>
      </c>
      <c r="G4433" s="10">
        <v>0</v>
      </c>
      <c r="H4433" s="10" t="s">
        <v>18</v>
      </c>
      <c r="I4433" s="10" t="s">
        <v>19</v>
      </c>
      <c r="J4433" s="10" t="s">
        <v>329</v>
      </c>
      <c r="K4433" s="10">
        <v>1</v>
      </c>
      <c r="L4433" s="10">
        <v>1</v>
      </c>
      <c r="M4433" s="10">
        <v>0</v>
      </c>
      <c r="N4433" s="10">
        <v>0</v>
      </c>
    </row>
    <row r="4434" spans="1:14" x14ac:dyDescent="0.15">
      <c r="A4434" t="str">
        <f t="shared" si="72"/>
        <v>202007_377_4562342690036</v>
      </c>
      <c r="B4434" s="10">
        <v>202007</v>
      </c>
      <c r="C4434" s="10">
        <v>377</v>
      </c>
      <c r="D4434" s="10" t="s">
        <v>170</v>
      </c>
      <c r="E4434" s="11">
        <v>4562342690036</v>
      </c>
      <c r="F4434" s="10">
        <v>0</v>
      </c>
      <c r="G4434" s="10">
        <v>0</v>
      </c>
      <c r="H4434" s="10" t="s">
        <v>20</v>
      </c>
      <c r="I4434" s="10" t="s">
        <v>19</v>
      </c>
      <c r="J4434" s="10" t="s">
        <v>329</v>
      </c>
      <c r="K4434" s="10">
        <v>4</v>
      </c>
      <c r="L4434" s="10">
        <v>0</v>
      </c>
      <c r="M4434" s="10">
        <v>0</v>
      </c>
      <c r="N4434" s="10">
        <v>0</v>
      </c>
    </row>
    <row r="4435" spans="1:14" x14ac:dyDescent="0.15">
      <c r="A4435" t="str">
        <f t="shared" si="72"/>
        <v>202007_377_4562342690050</v>
      </c>
      <c r="B4435" s="10">
        <v>202007</v>
      </c>
      <c r="C4435" s="10">
        <v>377</v>
      </c>
      <c r="D4435" s="10" t="s">
        <v>170</v>
      </c>
      <c r="E4435" s="11">
        <v>4562342690050</v>
      </c>
      <c r="F4435" s="10">
        <v>0</v>
      </c>
      <c r="G4435" s="10">
        <v>0</v>
      </c>
      <c r="H4435" s="10" t="s">
        <v>22</v>
      </c>
      <c r="I4435" s="10" t="s">
        <v>19</v>
      </c>
      <c r="J4435" s="10" t="s">
        <v>329</v>
      </c>
      <c r="K4435" s="10">
        <v>11</v>
      </c>
      <c r="L4435" s="10">
        <v>0</v>
      </c>
      <c r="M4435" s="10">
        <v>0</v>
      </c>
      <c r="N4435" s="10">
        <v>0</v>
      </c>
    </row>
    <row r="4436" spans="1:14" x14ac:dyDescent="0.15">
      <c r="A4436" t="str">
        <f t="shared" si="72"/>
        <v>202007_377_4562342690043</v>
      </c>
      <c r="B4436" s="10">
        <v>202007</v>
      </c>
      <c r="C4436" s="10">
        <v>377</v>
      </c>
      <c r="D4436" s="10" t="s">
        <v>170</v>
      </c>
      <c r="E4436" s="11">
        <v>4562342690043</v>
      </c>
      <c r="F4436" s="10">
        <v>0</v>
      </c>
      <c r="G4436" s="10">
        <v>0</v>
      </c>
      <c r="H4436" s="10" t="s">
        <v>21</v>
      </c>
      <c r="I4436" s="10" t="s">
        <v>19</v>
      </c>
      <c r="J4436" s="10" t="s">
        <v>329</v>
      </c>
      <c r="K4436" s="10">
        <v>5</v>
      </c>
      <c r="L4436" s="10">
        <v>0</v>
      </c>
      <c r="M4436" s="10">
        <v>0</v>
      </c>
      <c r="N4436" s="10">
        <v>0</v>
      </c>
    </row>
    <row r="4437" spans="1:14" x14ac:dyDescent="0.15">
      <c r="A4437" t="str">
        <f t="shared" si="72"/>
        <v>202007_377_4562342690067</v>
      </c>
      <c r="B4437" s="10">
        <v>202007</v>
      </c>
      <c r="C4437" s="10">
        <v>377</v>
      </c>
      <c r="D4437" s="10" t="s">
        <v>170</v>
      </c>
      <c r="E4437" s="11">
        <v>4562342690067</v>
      </c>
      <c r="F4437" s="10">
        <v>0</v>
      </c>
      <c r="G4437" s="10">
        <v>0</v>
      </c>
      <c r="H4437" s="10" t="s">
        <v>23</v>
      </c>
      <c r="I4437" s="10" t="s">
        <v>19</v>
      </c>
      <c r="J4437" s="10" t="s">
        <v>329</v>
      </c>
      <c r="K4437" s="10">
        <v>21</v>
      </c>
      <c r="L4437" s="10">
        <v>1</v>
      </c>
      <c r="M4437" s="10">
        <v>0</v>
      </c>
      <c r="N4437" s="10">
        <v>0</v>
      </c>
    </row>
    <row r="4438" spans="1:14" x14ac:dyDescent="0.15">
      <c r="A4438" t="str">
        <f t="shared" si="72"/>
        <v>202007_377_4562342690074</v>
      </c>
      <c r="B4438" s="10">
        <v>202007</v>
      </c>
      <c r="C4438" s="10">
        <v>377</v>
      </c>
      <c r="D4438" s="10" t="s">
        <v>170</v>
      </c>
      <c r="E4438" s="11">
        <v>4562342690074</v>
      </c>
      <c r="F4438" s="10">
        <v>0</v>
      </c>
      <c r="G4438" s="10">
        <v>0</v>
      </c>
      <c r="H4438" s="10" t="s">
        <v>24</v>
      </c>
      <c r="I4438" s="10" t="s">
        <v>19</v>
      </c>
      <c r="J4438" s="10" t="s">
        <v>329</v>
      </c>
      <c r="K4438" s="10">
        <v>10</v>
      </c>
      <c r="L4438" s="10">
        <v>0</v>
      </c>
      <c r="M4438" s="10">
        <v>0</v>
      </c>
      <c r="N4438" s="10">
        <v>0</v>
      </c>
    </row>
    <row r="4439" spans="1:14" x14ac:dyDescent="0.15">
      <c r="A4439" t="str">
        <f t="shared" si="72"/>
        <v>202007_377_4562342690081</v>
      </c>
      <c r="B4439" s="10">
        <v>202007</v>
      </c>
      <c r="C4439" s="10">
        <v>377</v>
      </c>
      <c r="D4439" s="10" t="s">
        <v>170</v>
      </c>
      <c r="E4439" s="11">
        <v>4562342690081</v>
      </c>
      <c r="F4439" s="10">
        <v>0</v>
      </c>
      <c r="G4439" s="10">
        <v>0</v>
      </c>
      <c r="H4439" s="10" t="s">
        <v>25</v>
      </c>
      <c r="I4439" s="10" t="s">
        <v>19</v>
      </c>
      <c r="J4439" s="10" t="s">
        <v>329</v>
      </c>
      <c r="K4439" s="10">
        <v>10</v>
      </c>
      <c r="L4439" s="10">
        <v>0</v>
      </c>
      <c r="M4439" s="10">
        <v>0</v>
      </c>
      <c r="N4439" s="10">
        <v>0</v>
      </c>
    </row>
    <row r="4440" spans="1:14" x14ac:dyDescent="0.15">
      <c r="A4440" t="str">
        <f t="shared" si="72"/>
        <v>202007_40_4562342690029</v>
      </c>
      <c r="B4440" s="10">
        <v>202007</v>
      </c>
      <c r="C4440" s="10">
        <v>40</v>
      </c>
      <c r="D4440" s="10" t="s">
        <v>139</v>
      </c>
      <c r="E4440" s="11">
        <v>4562342690029</v>
      </c>
      <c r="F4440" s="10">
        <v>0</v>
      </c>
      <c r="G4440" s="10">
        <v>0</v>
      </c>
      <c r="H4440" s="10" t="s">
        <v>18</v>
      </c>
      <c r="I4440" s="10" t="s">
        <v>19</v>
      </c>
      <c r="J4440" s="10" t="s">
        <v>329</v>
      </c>
      <c r="K4440" s="10">
        <v>17</v>
      </c>
      <c r="L4440" s="10">
        <v>0</v>
      </c>
      <c r="M4440" s="10">
        <v>0</v>
      </c>
      <c r="N4440" s="10">
        <v>0</v>
      </c>
    </row>
    <row r="4441" spans="1:14" x14ac:dyDescent="0.15">
      <c r="A4441" t="str">
        <f t="shared" si="72"/>
        <v>202007_40_4562342690036</v>
      </c>
      <c r="B4441" s="10">
        <v>202007</v>
      </c>
      <c r="C4441" s="10">
        <v>40</v>
      </c>
      <c r="D4441" s="10" t="s">
        <v>139</v>
      </c>
      <c r="E4441" s="11">
        <v>4562342690036</v>
      </c>
      <c r="F4441" s="10">
        <v>0</v>
      </c>
      <c r="G4441" s="10">
        <v>0</v>
      </c>
      <c r="H4441" s="10" t="s">
        <v>20</v>
      </c>
      <c r="I4441" s="10" t="s">
        <v>19</v>
      </c>
      <c r="J4441" s="10" t="s">
        <v>329</v>
      </c>
      <c r="K4441" s="10">
        <v>3</v>
      </c>
      <c r="L4441" s="10">
        <v>0</v>
      </c>
      <c r="M4441" s="10">
        <v>0</v>
      </c>
      <c r="N4441" s="10">
        <v>0</v>
      </c>
    </row>
    <row r="4442" spans="1:14" x14ac:dyDescent="0.15">
      <c r="A4442" t="str">
        <f t="shared" si="72"/>
        <v>202007_40_4562342690050</v>
      </c>
      <c r="B4442" s="10">
        <v>202007</v>
      </c>
      <c r="C4442" s="10">
        <v>40</v>
      </c>
      <c r="D4442" s="10" t="s">
        <v>139</v>
      </c>
      <c r="E4442" s="11">
        <v>4562342690050</v>
      </c>
      <c r="F4442" s="10">
        <v>0</v>
      </c>
      <c r="G4442" s="10">
        <v>0</v>
      </c>
      <c r="H4442" s="10" t="s">
        <v>22</v>
      </c>
      <c r="I4442" s="10" t="s">
        <v>19</v>
      </c>
      <c r="J4442" s="10" t="s">
        <v>329</v>
      </c>
      <c r="K4442" s="10">
        <v>7</v>
      </c>
      <c r="L4442" s="10">
        <v>0</v>
      </c>
      <c r="M4442" s="10">
        <v>0</v>
      </c>
      <c r="N4442" s="10">
        <v>0</v>
      </c>
    </row>
    <row r="4443" spans="1:14" x14ac:dyDescent="0.15">
      <c r="A4443" t="str">
        <f t="shared" si="72"/>
        <v>202007_40_4562342690043</v>
      </c>
      <c r="B4443" s="10">
        <v>202007</v>
      </c>
      <c r="C4443" s="10">
        <v>40</v>
      </c>
      <c r="D4443" s="10" t="s">
        <v>139</v>
      </c>
      <c r="E4443" s="11">
        <v>4562342690043</v>
      </c>
      <c r="F4443" s="10">
        <v>0</v>
      </c>
      <c r="G4443" s="10">
        <v>0</v>
      </c>
      <c r="H4443" s="10" t="s">
        <v>21</v>
      </c>
      <c r="I4443" s="10" t="s">
        <v>19</v>
      </c>
      <c r="J4443" s="10" t="s">
        <v>329</v>
      </c>
      <c r="K4443" s="10">
        <v>9</v>
      </c>
      <c r="L4443" s="10">
        <v>0</v>
      </c>
      <c r="M4443" s="10">
        <v>0</v>
      </c>
      <c r="N4443" s="10">
        <v>0</v>
      </c>
    </row>
    <row r="4444" spans="1:14" x14ac:dyDescent="0.15">
      <c r="A4444" t="str">
        <f t="shared" si="72"/>
        <v>202007_40_4562342690067</v>
      </c>
      <c r="B4444" s="10">
        <v>202007</v>
      </c>
      <c r="C4444" s="10">
        <v>40</v>
      </c>
      <c r="D4444" s="10" t="s">
        <v>139</v>
      </c>
      <c r="E4444" s="11">
        <v>4562342690067</v>
      </c>
      <c r="F4444" s="10">
        <v>0</v>
      </c>
      <c r="G4444" s="10">
        <v>0</v>
      </c>
      <c r="H4444" s="10" t="s">
        <v>23</v>
      </c>
      <c r="I4444" s="10" t="s">
        <v>19</v>
      </c>
      <c r="J4444" s="10" t="s">
        <v>329</v>
      </c>
      <c r="K4444" s="10">
        <v>28</v>
      </c>
      <c r="L4444" s="10">
        <v>0</v>
      </c>
      <c r="M4444" s="10">
        <v>0</v>
      </c>
      <c r="N4444" s="10">
        <v>0</v>
      </c>
    </row>
    <row r="4445" spans="1:14" x14ac:dyDescent="0.15">
      <c r="A4445" t="str">
        <f t="shared" si="72"/>
        <v>202007_40_4562342690074</v>
      </c>
      <c r="B4445" s="10">
        <v>202007</v>
      </c>
      <c r="C4445" s="10">
        <v>40</v>
      </c>
      <c r="D4445" s="10" t="s">
        <v>139</v>
      </c>
      <c r="E4445" s="11">
        <v>4562342690074</v>
      </c>
      <c r="F4445" s="10">
        <v>0</v>
      </c>
      <c r="G4445" s="10">
        <v>0</v>
      </c>
      <c r="H4445" s="10" t="s">
        <v>24</v>
      </c>
      <c r="I4445" s="10" t="s">
        <v>19</v>
      </c>
      <c r="J4445" s="10" t="s">
        <v>329</v>
      </c>
      <c r="K4445" s="10">
        <v>9</v>
      </c>
      <c r="L4445" s="10">
        <v>0</v>
      </c>
      <c r="M4445" s="10">
        <v>0</v>
      </c>
      <c r="N4445" s="10">
        <v>0</v>
      </c>
    </row>
    <row r="4446" spans="1:14" x14ac:dyDescent="0.15">
      <c r="A4446" t="str">
        <f t="shared" si="72"/>
        <v>202007_40_4562342690081</v>
      </c>
      <c r="B4446" s="10">
        <v>202007</v>
      </c>
      <c r="C4446" s="10">
        <v>40</v>
      </c>
      <c r="D4446" s="10" t="s">
        <v>139</v>
      </c>
      <c r="E4446" s="11">
        <v>4562342690081</v>
      </c>
      <c r="F4446" s="10">
        <v>0</v>
      </c>
      <c r="G4446" s="10">
        <v>0</v>
      </c>
      <c r="H4446" s="10" t="s">
        <v>25</v>
      </c>
      <c r="I4446" s="10" t="s">
        <v>19</v>
      </c>
      <c r="J4446" s="10" t="s">
        <v>329</v>
      </c>
      <c r="K4446" s="10">
        <v>5</v>
      </c>
      <c r="L4446" s="10">
        <v>0</v>
      </c>
      <c r="M4446" s="10">
        <v>0</v>
      </c>
      <c r="N4446" s="10">
        <v>0</v>
      </c>
    </row>
    <row r="4447" spans="1:14" x14ac:dyDescent="0.15">
      <c r="A4447" t="str">
        <f t="shared" si="72"/>
        <v>202007_68_4562342690029</v>
      </c>
      <c r="B4447" s="10">
        <v>202007</v>
      </c>
      <c r="C4447" s="10">
        <v>68</v>
      </c>
      <c r="D4447" s="10" t="s">
        <v>141</v>
      </c>
      <c r="E4447" s="11">
        <v>4562342690029</v>
      </c>
      <c r="F4447" s="10">
        <v>0</v>
      </c>
      <c r="G4447" s="10">
        <v>0</v>
      </c>
      <c r="H4447" s="10" t="s">
        <v>18</v>
      </c>
      <c r="I4447" s="10" t="s">
        <v>19</v>
      </c>
      <c r="J4447" s="10" t="s">
        <v>329</v>
      </c>
      <c r="K4447" s="10">
        <v>20</v>
      </c>
      <c r="L4447" s="10">
        <v>1</v>
      </c>
      <c r="M4447" s="10">
        <v>0</v>
      </c>
      <c r="N4447" s="10">
        <v>0</v>
      </c>
    </row>
    <row r="4448" spans="1:14" x14ac:dyDescent="0.15">
      <c r="A4448" t="str">
        <f t="shared" si="72"/>
        <v>202007_68_4562342690036</v>
      </c>
      <c r="B4448" s="10">
        <v>202007</v>
      </c>
      <c r="C4448" s="10">
        <v>68</v>
      </c>
      <c r="D4448" s="10" t="s">
        <v>141</v>
      </c>
      <c r="E4448" s="11">
        <v>4562342690036</v>
      </c>
      <c r="F4448" s="10">
        <v>0</v>
      </c>
      <c r="G4448" s="10">
        <v>0</v>
      </c>
      <c r="H4448" s="10" t="s">
        <v>20</v>
      </c>
      <c r="I4448" s="10" t="s">
        <v>19</v>
      </c>
      <c r="J4448" s="10" t="s">
        <v>329</v>
      </c>
      <c r="K4448" s="10">
        <v>12</v>
      </c>
      <c r="L4448" s="10">
        <v>1</v>
      </c>
      <c r="M4448" s="10">
        <v>0</v>
      </c>
      <c r="N4448" s="10">
        <v>0</v>
      </c>
    </row>
    <row r="4449" spans="1:14" x14ac:dyDescent="0.15">
      <c r="A4449" t="str">
        <f t="shared" si="72"/>
        <v>202007_68_4562342690050</v>
      </c>
      <c r="B4449" s="10">
        <v>202007</v>
      </c>
      <c r="C4449" s="10">
        <v>68</v>
      </c>
      <c r="D4449" s="10" t="s">
        <v>141</v>
      </c>
      <c r="E4449" s="11">
        <v>4562342690050</v>
      </c>
      <c r="F4449" s="10">
        <v>0</v>
      </c>
      <c r="G4449" s="10">
        <v>0</v>
      </c>
      <c r="H4449" s="10" t="s">
        <v>22</v>
      </c>
      <c r="I4449" s="10" t="s">
        <v>19</v>
      </c>
      <c r="J4449" s="10" t="s">
        <v>329</v>
      </c>
      <c r="K4449" s="10">
        <v>5</v>
      </c>
      <c r="L4449" s="10">
        <v>0</v>
      </c>
      <c r="M4449" s="10">
        <v>0</v>
      </c>
      <c r="N4449" s="10">
        <v>0</v>
      </c>
    </row>
    <row r="4450" spans="1:14" x14ac:dyDescent="0.15">
      <c r="A4450" t="str">
        <f t="shared" si="72"/>
        <v>202007_68_4562342690043</v>
      </c>
      <c r="B4450" s="10">
        <v>202007</v>
      </c>
      <c r="C4450" s="10">
        <v>68</v>
      </c>
      <c r="D4450" s="10" t="s">
        <v>141</v>
      </c>
      <c r="E4450" s="11">
        <v>4562342690043</v>
      </c>
      <c r="F4450" s="10">
        <v>0</v>
      </c>
      <c r="G4450" s="10">
        <v>0</v>
      </c>
      <c r="H4450" s="10" t="s">
        <v>21</v>
      </c>
      <c r="I4450" s="10" t="s">
        <v>19</v>
      </c>
      <c r="J4450" s="10" t="s">
        <v>329</v>
      </c>
      <c r="K4450" s="10">
        <v>22</v>
      </c>
      <c r="L4450" s="10">
        <v>0</v>
      </c>
      <c r="M4450" s="10">
        <v>0</v>
      </c>
      <c r="N4450" s="10">
        <v>0</v>
      </c>
    </row>
    <row r="4451" spans="1:14" x14ac:dyDescent="0.15">
      <c r="A4451" t="str">
        <f t="shared" si="72"/>
        <v>202007_68_4562342690067</v>
      </c>
      <c r="B4451" s="10">
        <v>202007</v>
      </c>
      <c r="C4451" s="10">
        <v>68</v>
      </c>
      <c r="D4451" s="10" t="s">
        <v>141</v>
      </c>
      <c r="E4451" s="11">
        <v>4562342690067</v>
      </c>
      <c r="F4451" s="10">
        <v>0</v>
      </c>
      <c r="G4451" s="10">
        <v>0</v>
      </c>
      <c r="H4451" s="10" t="s">
        <v>23</v>
      </c>
      <c r="I4451" s="10" t="s">
        <v>19</v>
      </c>
      <c r="J4451" s="10" t="s">
        <v>329</v>
      </c>
      <c r="K4451" s="10">
        <v>28</v>
      </c>
      <c r="L4451" s="10">
        <v>1</v>
      </c>
      <c r="M4451" s="10">
        <v>0</v>
      </c>
      <c r="N4451" s="10">
        <v>0</v>
      </c>
    </row>
    <row r="4452" spans="1:14" x14ac:dyDescent="0.15">
      <c r="A4452" t="str">
        <f t="shared" si="72"/>
        <v>202007_68_4562342690074</v>
      </c>
      <c r="B4452" s="10">
        <v>202007</v>
      </c>
      <c r="C4452" s="10">
        <v>68</v>
      </c>
      <c r="D4452" s="10" t="s">
        <v>141</v>
      </c>
      <c r="E4452" s="11">
        <v>4562342690074</v>
      </c>
      <c r="F4452" s="10">
        <v>0</v>
      </c>
      <c r="G4452" s="10">
        <v>0</v>
      </c>
      <c r="H4452" s="10" t="s">
        <v>24</v>
      </c>
      <c r="I4452" s="10" t="s">
        <v>19</v>
      </c>
      <c r="J4452" s="10" t="s">
        <v>329</v>
      </c>
      <c r="K4452" s="10">
        <v>25</v>
      </c>
      <c r="L4452" s="10">
        <v>1</v>
      </c>
      <c r="M4452" s="10">
        <v>0</v>
      </c>
      <c r="N4452" s="10">
        <v>0</v>
      </c>
    </row>
    <row r="4453" spans="1:14" x14ac:dyDescent="0.15">
      <c r="A4453" t="str">
        <f t="shared" si="72"/>
        <v>202007_68_4562342690081</v>
      </c>
      <c r="B4453" s="10">
        <v>202007</v>
      </c>
      <c r="C4453" s="10">
        <v>68</v>
      </c>
      <c r="D4453" s="10" t="s">
        <v>141</v>
      </c>
      <c r="E4453" s="11">
        <v>4562342690081</v>
      </c>
      <c r="F4453" s="10">
        <v>0</v>
      </c>
      <c r="G4453" s="10">
        <v>0</v>
      </c>
      <c r="H4453" s="10" t="s">
        <v>25</v>
      </c>
      <c r="I4453" s="10" t="s">
        <v>19</v>
      </c>
      <c r="J4453" s="10" t="s">
        <v>329</v>
      </c>
      <c r="K4453" s="10">
        <v>10</v>
      </c>
      <c r="L4453" s="10">
        <v>0</v>
      </c>
      <c r="M4453" s="10">
        <v>0</v>
      </c>
      <c r="N4453" s="10">
        <v>0</v>
      </c>
    </row>
    <row r="4454" spans="1:14" x14ac:dyDescent="0.15">
      <c r="A4454" t="str">
        <f t="shared" si="72"/>
        <v>202007_72_4562342690029</v>
      </c>
      <c r="B4454" s="10">
        <v>202007</v>
      </c>
      <c r="C4454" s="10">
        <v>72</v>
      </c>
      <c r="D4454" s="10" t="s">
        <v>142</v>
      </c>
      <c r="E4454" s="11">
        <v>4562342690029</v>
      </c>
      <c r="F4454" s="10">
        <v>0</v>
      </c>
      <c r="G4454" s="10">
        <v>0</v>
      </c>
      <c r="H4454" s="10" t="s">
        <v>18</v>
      </c>
      <c r="I4454" s="10" t="s">
        <v>19</v>
      </c>
      <c r="J4454" s="10" t="s">
        <v>329</v>
      </c>
      <c r="K4454" s="10">
        <v>25</v>
      </c>
      <c r="L4454" s="10">
        <v>0</v>
      </c>
      <c r="M4454" s="10">
        <v>0</v>
      </c>
      <c r="N4454" s="10">
        <v>0</v>
      </c>
    </row>
    <row r="4455" spans="1:14" x14ac:dyDescent="0.15">
      <c r="A4455" t="str">
        <f t="shared" si="72"/>
        <v>202007_72_4562342690036</v>
      </c>
      <c r="B4455" s="10">
        <v>202007</v>
      </c>
      <c r="C4455" s="10">
        <v>72</v>
      </c>
      <c r="D4455" s="10" t="s">
        <v>142</v>
      </c>
      <c r="E4455" s="11">
        <v>4562342690036</v>
      </c>
      <c r="F4455" s="10">
        <v>0</v>
      </c>
      <c r="G4455" s="10">
        <v>0</v>
      </c>
      <c r="H4455" s="10" t="s">
        <v>20</v>
      </c>
      <c r="I4455" s="10" t="s">
        <v>19</v>
      </c>
      <c r="J4455" s="10" t="s">
        <v>329</v>
      </c>
      <c r="K4455" s="10">
        <v>13</v>
      </c>
      <c r="L4455" s="10">
        <v>0</v>
      </c>
      <c r="M4455" s="10">
        <v>0</v>
      </c>
      <c r="N4455" s="10">
        <v>0</v>
      </c>
    </row>
    <row r="4456" spans="1:14" x14ac:dyDescent="0.15">
      <c r="A4456" t="str">
        <f t="shared" si="72"/>
        <v>202007_72_4562342690050</v>
      </c>
      <c r="B4456" s="10">
        <v>202007</v>
      </c>
      <c r="C4456" s="10">
        <v>72</v>
      </c>
      <c r="D4456" s="10" t="s">
        <v>142</v>
      </c>
      <c r="E4456" s="11">
        <v>4562342690050</v>
      </c>
      <c r="F4456" s="10">
        <v>0</v>
      </c>
      <c r="G4456" s="10">
        <v>0</v>
      </c>
      <c r="H4456" s="10" t="s">
        <v>22</v>
      </c>
      <c r="I4456" s="10" t="s">
        <v>19</v>
      </c>
      <c r="J4456" s="10" t="s">
        <v>329</v>
      </c>
      <c r="K4456" s="10">
        <v>18</v>
      </c>
      <c r="L4456" s="10">
        <v>0</v>
      </c>
      <c r="M4456" s="10">
        <v>0</v>
      </c>
      <c r="N4456" s="10">
        <v>0</v>
      </c>
    </row>
    <row r="4457" spans="1:14" x14ac:dyDescent="0.15">
      <c r="A4457" t="str">
        <f t="shared" si="72"/>
        <v>202007_72_4562342690043</v>
      </c>
      <c r="B4457" s="10">
        <v>202007</v>
      </c>
      <c r="C4457" s="10">
        <v>72</v>
      </c>
      <c r="D4457" s="10" t="s">
        <v>142</v>
      </c>
      <c r="E4457" s="11">
        <v>4562342690043</v>
      </c>
      <c r="F4457" s="10">
        <v>0</v>
      </c>
      <c r="G4457" s="10">
        <v>0</v>
      </c>
      <c r="H4457" s="10" t="s">
        <v>21</v>
      </c>
      <c r="I4457" s="10" t="s">
        <v>19</v>
      </c>
      <c r="J4457" s="10" t="s">
        <v>329</v>
      </c>
      <c r="K4457" s="10">
        <v>30</v>
      </c>
      <c r="L4457" s="10">
        <v>0</v>
      </c>
      <c r="M4457" s="10">
        <v>0</v>
      </c>
      <c r="N4457" s="10">
        <v>0</v>
      </c>
    </row>
    <row r="4458" spans="1:14" x14ac:dyDescent="0.15">
      <c r="A4458" t="str">
        <f t="shared" si="72"/>
        <v>202007_72_4562342690067</v>
      </c>
      <c r="B4458" s="10">
        <v>202007</v>
      </c>
      <c r="C4458" s="10">
        <v>72</v>
      </c>
      <c r="D4458" s="10" t="s">
        <v>142</v>
      </c>
      <c r="E4458" s="11">
        <v>4562342690067</v>
      </c>
      <c r="F4458" s="10">
        <v>0</v>
      </c>
      <c r="G4458" s="10">
        <v>0</v>
      </c>
      <c r="H4458" s="10" t="s">
        <v>23</v>
      </c>
      <c r="I4458" s="10" t="s">
        <v>19</v>
      </c>
      <c r="J4458" s="10" t="s">
        <v>329</v>
      </c>
      <c r="K4458" s="10">
        <v>40</v>
      </c>
      <c r="L4458" s="10">
        <v>0</v>
      </c>
      <c r="M4458" s="10">
        <v>0</v>
      </c>
      <c r="N4458" s="10">
        <v>0</v>
      </c>
    </row>
    <row r="4459" spans="1:14" x14ac:dyDescent="0.15">
      <c r="A4459" t="str">
        <f t="shared" si="72"/>
        <v>202007_72_4562342690074</v>
      </c>
      <c r="B4459" s="10">
        <v>202007</v>
      </c>
      <c r="C4459" s="10">
        <v>72</v>
      </c>
      <c r="D4459" s="10" t="s">
        <v>142</v>
      </c>
      <c r="E4459" s="11">
        <v>4562342690074</v>
      </c>
      <c r="F4459" s="10">
        <v>0</v>
      </c>
      <c r="G4459" s="10">
        <v>0</v>
      </c>
      <c r="H4459" s="10" t="s">
        <v>24</v>
      </c>
      <c r="I4459" s="10" t="s">
        <v>19</v>
      </c>
      <c r="J4459" s="10" t="s">
        <v>329</v>
      </c>
      <c r="K4459" s="10">
        <v>28</v>
      </c>
      <c r="L4459" s="10">
        <v>4</v>
      </c>
      <c r="M4459" s="10">
        <v>0</v>
      </c>
      <c r="N4459" s="10">
        <v>0</v>
      </c>
    </row>
    <row r="4460" spans="1:14" x14ac:dyDescent="0.15">
      <c r="A4460" t="str">
        <f t="shared" si="72"/>
        <v>202007_72_4562342690081</v>
      </c>
      <c r="B4460" s="10">
        <v>202007</v>
      </c>
      <c r="C4460" s="10">
        <v>72</v>
      </c>
      <c r="D4460" s="10" t="s">
        <v>142</v>
      </c>
      <c r="E4460" s="11">
        <v>4562342690081</v>
      </c>
      <c r="F4460" s="10">
        <v>0</v>
      </c>
      <c r="G4460" s="10">
        <v>0</v>
      </c>
      <c r="H4460" s="10" t="s">
        <v>25</v>
      </c>
      <c r="I4460" s="10" t="s">
        <v>19</v>
      </c>
      <c r="J4460" s="10" t="s">
        <v>329</v>
      </c>
      <c r="K4460" s="10">
        <v>12</v>
      </c>
      <c r="L4460" s="10">
        <v>0</v>
      </c>
      <c r="M4460" s="10">
        <v>0</v>
      </c>
      <c r="N4460" s="10">
        <v>0</v>
      </c>
    </row>
    <row r="4461" spans="1:14" x14ac:dyDescent="0.15">
      <c r="A4461" t="str">
        <f t="shared" si="72"/>
        <v>202007_456_4562342690029</v>
      </c>
      <c r="B4461" s="10">
        <v>202007</v>
      </c>
      <c r="C4461" s="10">
        <v>456</v>
      </c>
      <c r="D4461" s="10" t="s">
        <v>177</v>
      </c>
      <c r="E4461" s="11">
        <v>4562342690029</v>
      </c>
      <c r="F4461" s="10">
        <v>0</v>
      </c>
      <c r="G4461" s="10">
        <v>0</v>
      </c>
      <c r="H4461" s="10" t="s">
        <v>18</v>
      </c>
      <c r="I4461" s="10" t="s">
        <v>19</v>
      </c>
      <c r="J4461" s="10" t="s">
        <v>329</v>
      </c>
      <c r="K4461" s="10">
        <v>16</v>
      </c>
      <c r="L4461" s="10">
        <v>1</v>
      </c>
      <c r="M4461" s="10">
        <v>0</v>
      </c>
      <c r="N4461" s="10">
        <v>0</v>
      </c>
    </row>
    <row r="4462" spans="1:14" x14ac:dyDescent="0.15">
      <c r="A4462" t="str">
        <f t="shared" si="72"/>
        <v>202007_456_4562342690036</v>
      </c>
      <c r="B4462" s="10">
        <v>202007</v>
      </c>
      <c r="C4462" s="10">
        <v>456</v>
      </c>
      <c r="D4462" s="10" t="s">
        <v>177</v>
      </c>
      <c r="E4462" s="11">
        <v>4562342690036</v>
      </c>
      <c r="F4462" s="10">
        <v>0</v>
      </c>
      <c r="G4462" s="10">
        <v>0</v>
      </c>
      <c r="H4462" s="10" t="s">
        <v>20</v>
      </c>
      <c r="I4462" s="10" t="s">
        <v>19</v>
      </c>
      <c r="J4462" s="10" t="s">
        <v>329</v>
      </c>
      <c r="K4462" s="10">
        <v>7</v>
      </c>
      <c r="L4462" s="10">
        <v>0</v>
      </c>
      <c r="M4462" s="10">
        <v>0</v>
      </c>
      <c r="N4462" s="10">
        <v>0</v>
      </c>
    </row>
    <row r="4463" spans="1:14" x14ac:dyDescent="0.15">
      <c r="A4463" t="str">
        <f t="shared" si="72"/>
        <v>202007_456_4562342690050</v>
      </c>
      <c r="B4463" s="10">
        <v>202007</v>
      </c>
      <c r="C4463" s="10">
        <v>456</v>
      </c>
      <c r="D4463" s="10" t="s">
        <v>177</v>
      </c>
      <c r="E4463" s="11">
        <v>4562342690050</v>
      </c>
      <c r="F4463" s="10">
        <v>0</v>
      </c>
      <c r="G4463" s="10">
        <v>0</v>
      </c>
      <c r="H4463" s="10" t="s">
        <v>22</v>
      </c>
      <c r="I4463" s="10" t="s">
        <v>19</v>
      </c>
      <c r="J4463" s="10" t="s">
        <v>329</v>
      </c>
      <c r="K4463" s="10">
        <v>0</v>
      </c>
      <c r="L4463" s="10">
        <v>0</v>
      </c>
      <c r="M4463" s="10">
        <v>0</v>
      </c>
      <c r="N4463" s="10">
        <v>0</v>
      </c>
    </row>
    <row r="4464" spans="1:14" x14ac:dyDescent="0.15">
      <c r="A4464" t="str">
        <f t="shared" si="72"/>
        <v>202007_456_4562342690043</v>
      </c>
      <c r="B4464" s="10">
        <v>202007</v>
      </c>
      <c r="C4464" s="10">
        <v>456</v>
      </c>
      <c r="D4464" s="10" t="s">
        <v>177</v>
      </c>
      <c r="E4464" s="11">
        <v>4562342690043</v>
      </c>
      <c r="F4464" s="10">
        <v>0</v>
      </c>
      <c r="G4464" s="10">
        <v>0</v>
      </c>
      <c r="H4464" s="10" t="s">
        <v>21</v>
      </c>
      <c r="I4464" s="10" t="s">
        <v>19</v>
      </c>
      <c r="J4464" s="10" t="s">
        <v>329</v>
      </c>
      <c r="K4464" s="10">
        <v>22</v>
      </c>
      <c r="L4464" s="10">
        <v>0</v>
      </c>
      <c r="M4464" s="10">
        <v>0</v>
      </c>
      <c r="N4464" s="10">
        <v>0</v>
      </c>
    </row>
    <row r="4465" spans="1:14" x14ac:dyDescent="0.15">
      <c r="A4465" t="str">
        <f t="shared" si="72"/>
        <v>202007_456_4562342690067</v>
      </c>
      <c r="B4465" s="10">
        <v>202007</v>
      </c>
      <c r="C4465" s="10">
        <v>456</v>
      </c>
      <c r="D4465" s="10" t="s">
        <v>177</v>
      </c>
      <c r="E4465" s="11">
        <v>4562342690067</v>
      </c>
      <c r="F4465" s="10">
        <v>0</v>
      </c>
      <c r="G4465" s="10">
        <v>0</v>
      </c>
      <c r="H4465" s="10" t="s">
        <v>23</v>
      </c>
      <c r="I4465" s="10" t="s">
        <v>19</v>
      </c>
      <c r="J4465" s="10" t="s">
        <v>329</v>
      </c>
      <c r="K4465" s="10">
        <v>28</v>
      </c>
      <c r="L4465" s="10">
        <v>0</v>
      </c>
      <c r="M4465" s="10">
        <v>0</v>
      </c>
      <c r="N4465" s="10">
        <v>0</v>
      </c>
    </row>
    <row r="4466" spans="1:14" x14ac:dyDescent="0.15">
      <c r="A4466" t="str">
        <f t="shared" si="72"/>
        <v>202007_456_4562342690074</v>
      </c>
      <c r="B4466" s="10">
        <v>202007</v>
      </c>
      <c r="C4466" s="10">
        <v>456</v>
      </c>
      <c r="D4466" s="10" t="s">
        <v>177</v>
      </c>
      <c r="E4466" s="11">
        <v>4562342690074</v>
      </c>
      <c r="F4466" s="10">
        <v>0</v>
      </c>
      <c r="G4466" s="10">
        <v>0</v>
      </c>
      <c r="H4466" s="10" t="s">
        <v>24</v>
      </c>
      <c r="I4466" s="10" t="s">
        <v>19</v>
      </c>
      <c r="J4466" s="10" t="s">
        <v>329</v>
      </c>
      <c r="K4466" s="10">
        <v>22</v>
      </c>
      <c r="L4466" s="10">
        <v>0</v>
      </c>
      <c r="M4466" s="10">
        <v>0</v>
      </c>
      <c r="N4466" s="10">
        <v>0</v>
      </c>
    </row>
    <row r="4467" spans="1:14" x14ac:dyDescent="0.15">
      <c r="A4467" t="str">
        <f t="shared" si="72"/>
        <v>202007_456_4562342690081</v>
      </c>
      <c r="B4467" s="10">
        <v>202007</v>
      </c>
      <c r="C4467" s="10">
        <v>456</v>
      </c>
      <c r="D4467" s="10" t="s">
        <v>177</v>
      </c>
      <c r="E4467" s="11">
        <v>4562342690081</v>
      </c>
      <c r="F4467" s="10">
        <v>0</v>
      </c>
      <c r="G4467" s="10">
        <v>0</v>
      </c>
      <c r="H4467" s="10" t="s">
        <v>25</v>
      </c>
      <c r="I4467" s="10" t="s">
        <v>19</v>
      </c>
      <c r="J4467" s="10" t="s">
        <v>329</v>
      </c>
      <c r="K4467" s="10">
        <v>7</v>
      </c>
      <c r="L4467" s="10">
        <v>0</v>
      </c>
      <c r="M4467" s="10">
        <v>0</v>
      </c>
      <c r="N4467" s="10">
        <v>0</v>
      </c>
    </row>
    <row r="4468" spans="1:14" x14ac:dyDescent="0.15">
      <c r="A4468" t="str">
        <f t="shared" si="72"/>
        <v>202007_319_4562342690029</v>
      </c>
      <c r="B4468" s="10">
        <v>202007</v>
      </c>
      <c r="C4468" s="10">
        <v>319</v>
      </c>
      <c r="D4468" s="10" t="s">
        <v>161</v>
      </c>
      <c r="E4468" s="11">
        <v>4562342690029</v>
      </c>
      <c r="F4468" s="10">
        <v>0</v>
      </c>
      <c r="G4468" s="10">
        <v>0</v>
      </c>
      <c r="H4468" s="10" t="s">
        <v>18</v>
      </c>
      <c r="I4468" s="10" t="s">
        <v>19</v>
      </c>
      <c r="J4468" s="10" t="s">
        <v>329</v>
      </c>
      <c r="K4468" s="10">
        <v>24</v>
      </c>
      <c r="L4468" s="10">
        <v>1</v>
      </c>
      <c r="M4468" s="10">
        <v>0</v>
      </c>
      <c r="N4468" s="10">
        <v>0</v>
      </c>
    </row>
    <row r="4469" spans="1:14" x14ac:dyDescent="0.15">
      <c r="A4469" t="str">
        <f t="shared" si="72"/>
        <v>202007_319_4562342690036</v>
      </c>
      <c r="B4469" s="10">
        <v>202007</v>
      </c>
      <c r="C4469" s="10">
        <v>319</v>
      </c>
      <c r="D4469" s="10" t="s">
        <v>161</v>
      </c>
      <c r="E4469" s="11">
        <v>4562342690036</v>
      </c>
      <c r="F4469" s="10">
        <v>0</v>
      </c>
      <c r="G4469" s="10">
        <v>0</v>
      </c>
      <c r="H4469" s="10" t="s">
        <v>20</v>
      </c>
      <c r="I4469" s="10" t="s">
        <v>19</v>
      </c>
      <c r="J4469" s="10" t="s">
        <v>329</v>
      </c>
      <c r="K4469" s="10">
        <v>14</v>
      </c>
      <c r="L4469" s="10">
        <v>0</v>
      </c>
      <c r="M4469" s="10">
        <v>0</v>
      </c>
      <c r="N4469" s="10">
        <v>0</v>
      </c>
    </row>
    <row r="4470" spans="1:14" x14ac:dyDescent="0.15">
      <c r="A4470" t="str">
        <f t="shared" si="72"/>
        <v>202007_319_4562342690050</v>
      </c>
      <c r="B4470" s="10">
        <v>202007</v>
      </c>
      <c r="C4470" s="10">
        <v>319</v>
      </c>
      <c r="D4470" s="10" t="s">
        <v>161</v>
      </c>
      <c r="E4470" s="11">
        <v>4562342690050</v>
      </c>
      <c r="F4470" s="10">
        <v>0</v>
      </c>
      <c r="G4470" s="10">
        <v>0</v>
      </c>
      <c r="H4470" s="10" t="s">
        <v>22</v>
      </c>
      <c r="I4470" s="10" t="s">
        <v>19</v>
      </c>
      <c r="J4470" s="10" t="s">
        <v>329</v>
      </c>
      <c r="K4470" s="10">
        <v>3</v>
      </c>
      <c r="L4470" s="10">
        <v>0</v>
      </c>
      <c r="M4470" s="10">
        <v>0</v>
      </c>
      <c r="N4470" s="10">
        <v>0</v>
      </c>
    </row>
    <row r="4471" spans="1:14" x14ac:dyDescent="0.15">
      <c r="A4471" t="str">
        <f t="shared" si="72"/>
        <v>202007_319_4562342690043</v>
      </c>
      <c r="B4471" s="10">
        <v>202007</v>
      </c>
      <c r="C4471" s="10">
        <v>319</v>
      </c>
      <c r="D4471" s="10" t="s">
        <v>161</v>
      </c>
      <c r="E4471" s="11">
        <v>4562342690043</v>
      </c>
      <c r="F4471" s="10">
        <v>0</v>
      </c>
      <c r="G4471" s="10">
        <v>0</v>
      </c>
      <c r="H4471" s="10" t="s">
        <v>21</v>
      </c>
      <c r="I4471" s="10" t="s">
        <v>19</v>
      </c>
      <c r="J4471" s="10" t="s">
        <v>329</v>
      </c>
      <c r="K4471" s="10">
        <v>19</v>
      </c>
      <c r="L4471" s="10">
        <v>0</v>
      </c>
      <c r="M4471" s="10">
        <v>0</v>
      </c>
      <c r="N4471" s="10">
        <v>0</v>
      </c>
    </row>
    <row r="4472" spans="1:14" x14ac:dyDescent="0.15">
      <c r="A4472" t="str">
        <f t="shared" si="72"/>
        <v>202007_319_4562342690067</v>
      </c>
      <c r="B4472" s="10">
        <v>202007</v>
      </c>
      <c r="C4472" s="10">
        <v>319</v>
      </c>
      <c r="D4472" s="10" t="s">
        <v>161</v>
      </c>
      <c r="E4472" s="11">
        <v>4562342690067</v>
      </c>
      <c r="F4472" s="10">
        <v>0</v>
      </c>
      <c r="G4472" s="10">
        <v>0</v>
      </c>
      <c r="H4472" s="10" t="s">
        <v>23</v>
      </c>
      <c r="I4472" s="10" t="s">
        <v>19</v>
      </c>
      <c r="J4472" s="10" t="s">
        <v>329</v>
      </c>
      <c r="K4472" s="10">
        <v>35</v>
      </c>
      <c r="L4472" s="10">
        <v>2</v>
      </c>
      <c r="M4472" s="10">
        <v>0</v>
      </c>
      <c r="N4472" s="10">
        <v>0</v>
      </c>
    </row>
    <row r="4473" spans="1:14" x14ac:dyDescent="0.15">
      <c r="A4473" t="str">
        <f t="shared" si="72"/>
        <v>202007_319_4562342690074</v>
      </c>
      <c r="B4473" s="10">
        <v>202007</v>
      </c>
      <c r="C4473" s="10">
        <v>319</v>
      </c>
      <c r="D4473" s="10" t="s">
        <v>161</v>
      </c>
      <c r="E4473" s="11">
        <v>4562342690074</v>
      </c>
      <c r="F4473" s="10">
        <v>0</v>
      </c>
      <c r="G4473" s="10">
        <v>0</v>
      </c>
      <c r="H4473" s="10" t="s">
        <v>24</v>
      </c>
      <c r="I4473" s="10" t="s">
        <v>19</v>
      </c>
      <c r="J4473" s="10" t="s">
        <v>329</v>
      </c>
      <c r="K4473" s="10">
        <v>15</v>
      </c>
      <c r="L4473" s="10">
        <v>0</v>
      </c>
      <c r="M4473" s="10">
        <v>0</v>
      </c>
      <c r="N4473" s="10">
        <v>0</v>
      </c>
    </row>
    <row r="4474" spans="1:14" x14ac:dyDescent="0.15">
      <c r="A4474" t="str">
        <f t="shared" si="72"/>
        <v>202007_319_4562342690081</v>
      </c>
      <c r="B4474" s="10">
        <v>202007</v>
      </c>
      <c r="C4474" s="10">
        <v>319</v>
      </c>
      <c r="D4474" s="10" t="s">
        <v>161</v>
      </c>
      <c r="E4474" s="11">
        <v>4562342690081</v>
      </c>
      <c r="F4474" s="10">
        <v>0</v>
      </c>
      <c r="G4474" s="10">
        <v>0</v>
      </c>
      <c r="H4474" s="10" t="s">
        <v>25</v>
      </c>
      <c r="I4474" s="10" t="s">
        <v>19</v>
      </c>
      <c r="J4474" s="10" t="s">
        <v>329</v>
      </c>
      <c r="K4474" s="10">
        <v>6</v>
      </c>
      <c r="L4474" s="10">
        <v>1</v>
      </c>
      <c r="M4474" s="10">
        <v>0</v>
      </c>
      <c r="N4474" s="10">
        <v>0</v>
      </c>
    </row>
    <row r="4475" spans="1:14" x14ac:dyDescent="0.15">
      <c r="A4475" t="str">
        <f t="shared" si="72"/>
        <v>202007_94_4562342690029</v>
      </c>
      <c r="B4475" s="10">
        <v>202007</v>
      </c>
      <c r="C4475" s="10">
        <v>94</v>
      </c>
      <c r="D4475" s="10" t="s">
        <v>145</v>
      </c>
      <c r="E4475" s="11">
        <v>4562342690029</v>
      </c>
      <c r="F4475" s="10">
        <v>0</v>
      </c>
      <c r="G4475" s="10">
        <v>0</v>
      </c>
      <c r="H4475" s="10" t="s">
        <v>18</v>
      </c>
      <c r="I4475" s="10" t="s">
        <v>19</v>
      </c>
      <c r="J4475" s="10" t="s">
        <v>329</v>
      </c>
      <c r="K4475" s="10">
        <v>20</v>
      </c>
      <c r="L4475" s="10">
        <v>0</v>
      </c>
      <c r="M4475" s="10">
        <v>0</v>
      </c>
      <c r="N4475" s="10">
        <v>0</v>
      </c>
    </row>
    <row r="4476" spans="1:14" x14ac:dyDescent="0.15">
      <c r="A4476" t="str">
        <f t="shared" si="72"/>
        <v>202007_94_4562342690036</v>
      </c>
      <c r="B4476" s="10">
        <v>202007</v>
      </c>
      <c r="C4476" s="10">
        <v>94</v>
      </c>
      <c r="D4476" s="10" t="s">
        <v>145</v>
      </c>
      <c r="E4476" s="11">
        <v>4562342690036</v>
      </c>
      <c r="F4476" s="10">
        <v>0</v>
      </c>
      <c r="G4476" s="10">
        <v>0</v>
      </c>
      <c r="H4476" s="10" t="s">
        <v>20</v>
      </c>
      <c r="I4476" s="10" t="s">
        <v>19</v>
      </c>
      <c r="J4476" s="10" t="s">
        <v>329</v>
      </c>
      <c r="K4476" s="10">
        <v>5</v>
      </c>
      <c r="L4476" s="10">
        <v>0</v>
      </c>
      <c r="M4476" s="10">
        <v>0</v>
      </c>
      <c r="N4476" s="10">
        <v>0</v>
      </c>
    </row>
    <row r="4477" spans="1:14" x14ac:dyDescent="0.15">
      <c r="A4477" t="str">
        <f t="shared" si="72"/>
        <v>202007_94_4562342690050</v>
      </c>
      <c r="B4477" s="10">
        <v>202007</v>
      </c>
      <c r="C4477" s="10">
        <v>94</v>
      </c>
      <c r="D4477" s="10" t="s">
        <v>145</v>
      </c>
      <c r="E4477" s="11">
        <v>4562342690050</v>
      </c>
      <c r="F4477" s="10">
        <v>0</v>
      </c>
      <c r="G4477" s="10">
        <v>0</v>
      </c>
      <c r="H4477" s="10" t="s">
        <v>22</v>
      </c>
      <c r="I4477" s="10" t="s">
        <v>19</v>
      </c>
      <c r="J4477" s="10" t="s">
        <v>329</v>
      </c>
      <c r="K4477" s="10">
        <v>6</v>
      </c>
      <c r="L4477" s="10">
        <v>0</v>
      </c>
      <c r="M4477" s="10">
        <v>0</v>
      </c>
      <c r="N4477" s="10">
        <v>0</v>
      </c>
    </row>
    <row r="4478" spans="1:14" x14ac:dyDescent="0.15">
      <c r="A4478" t="str">
        <f t="shared" si="72"/>
        <v>202007_94_4562342690043</v>
      </c>
      <c r="B4478" s="10">
        <v>202007</v>
      </c>
      <c r="C4478" s="10">
        <v>94</v>
      </c>
      <c r="D4478" s="10" t="s">
        <v>145</v>
      </c>
      <c r="E4478" s="11">
        <v>4562342690043</v>
      </c>
      <c r="F4478" s="10">
        <v>0</v>
      </c>
      <c r="G4478" s="10">
        <v>0</v>
      </c>
      <c r="H4478" s="10" t="s">
        <v>21</v>
      </c>
      <c r="I4478" s="10" t="s">
        <v>19</v>
      </c>
      <c r="J4478" s="10" t="s">
        <v>329</v>
      </c>
      <c r="K4478" s="10">
        <v>14</v>
      </c>
      <c r="L4478" s="10">
        <v>0</v>
      </c>
      <c r="M4478" s="10">
        <v>0</v>
      </c>
      <c r="N4478" s="10">
        <v>0</v>
      </c>
    </row>
    <row r="4479" spans="1:14" x14ac:dyDescent="0.15">
      <c r="A4479" t="str">
        <f t="shared" si="72"/>
        <v>202007_94_4562342690067</v>
      </c>
      <c r="B4479" s="10">
        <v>202007</v>
      </c>
      <c r="C4479" s="10">
        <v>94</v>
      </c>
      <c r="D4479" s="10" t="s">
        <v>145</v>
      </c>
      <c r="E4479" s="11">
        <v>4562342690067</v>
      </c>
      <c r="F4479" s="10">
        <v>0</v>
      </c>
      <c r="G4479" s="10">
        <v>0</v>
      </c>
      <c r="H4479" s="10" t="s">
        <v>23</v>
      </c>
      <c r="I4479" s="10" t="s">
        <v>19</v>
      </c>
      <c r="J4479" s="10" t="s">
        <v>329</v>
      </c>
      <c r="K4479" s="10">
        <v>27</v>
      </c>
      <c r="L4479" s="10">
        <v>0</v>
      </c>
      <c r="M4479" s="10">
        <v>0</v>
      </c>
      <c r="N4479" s="10">
        <v>0</v>
      </c>
    </row>
    <row r="4480" spans="1:14" x14ac:dyDescent="0.15">
      <c r="A4480" t="str">
        <f t="shared" si="72"/>
        <v>202007_94_4562342690074</v>
      </c>
      <c r="B4480" s="10">
        <v>202007</v>
      </c>
      <c r="C4480" s="10">
        <v>94</v>
      </c>
      <c r="D4480" s="10" t="s">
        <v>145</v>
      </c>
      <c r="E4480" s="11">
        <v>4562342690074</v>
      </c>
      <c r="F4480" s="10">
        <v>0</v>
      </c>
      <c r="G4480" s="10">
        <v>0</v>
      </c>
      <c r="H4480" s="10" t="s">
        <v>24</v>
      </c>
      <c r="I4480" s="10" t="s">
        <v>19</v>
      </c>
      <c r="J4480" s="10" t="s">
        <v>329</v>
      </c>
      <c r="K4480" s="10">
        <v>10</v>
      </c>
      <c r="L4480" s="10">
        <v>0</v>
      </c>
      <c r="M4480" s="10">
        <v>0</v>
      </c>
      <c r="N4480" s="10">
        <v>0</v>
      </c>
    </row>
    <row r="4481" spans="1:14" x14ac:dyDescent="0.15">
      <c r="A4481" t="str">
        <f t="shared" si="72"/>
        <v>202007_94_4562342690081</v>
      </c>
      <c r="B4481" s="10">
        <v>202007</v>
      </c>
      <c r="C4481" s="10">
        <v>94</v>
      </c>
      <c r="D4481" s="10" t="s">
        <v>145</v>
      </c>
      <c r="E4481" s="11">
        <v>4562342690081</v>
      </c>
      <c r="F4481" s="10">
        <v>0</v>
      </c>
      <c r="G4481" s="10">
        <v>0</v>
      </c>
      <c r="H4481" s="10" t="s">
        <v>25</v>
      </c>
      <c r="I4481" s="10" t="s">
        <v>19</v>
      </c>
      <c r="J4481" s="10" t="s">
        <v>329</v>
      </c>
      <c r="K4481" s="10">
        <v>7</v>
      </c>
      <c r="L4481" s="10">
        <v>0</v>
      </c>
      <c r="M4481" s="10">
        <v>0</v>
      </c>
      <c r="N4481" s="10">
        <v>0</v>
      </c>
    </row>
    <row r="4482" spans="1:14" x14ac:dyDescent="0.15">
      <c r="A4482" t="str">
        <f t="shared" si="72"/>
        <v>202007_250_4562342690029</v>
      </c>
      <c r="B4482" s="10">
        <v>202007</v>
      </c>
      <c r="C4482" s="10">
        <v>250</v>
      </c>
      <c r="D4482" s="10" t="s">
        <v>157</v>
      </c>
      <c r="E4482" s="11">
        <v>4562342690029</v>
      </c>
      <c r="F4482" s="10">
        <v>0</v>
      </c>
      <c r="G4482" s="10">
        <v>0</v>
      </c>
      <c r="H4482" s="10" t="s">
        <v>18</v>
      </c>
      <c r="I4482" s="10" t="s">
        <v>19</v>
      </c>
      <c r="J4482" s="10" t="s">
        <v>329</v>
      </c>
      <c r="K4482" s="10">
        <v>17</v>
      </c>
      <c r="L4482" s="10">
        <v>0</v>
      </c>
      <c r="M4482" s="10">
        <v>0</v>
      </c>
      <c r="N4482" s="10">
        <v>0</v>
      </c>
    </row>
    <row r="4483" spans="1:14" x14ac:dyDescent="0.15">
      <c r="A4483" t="str">
        <f t="shared" si="72"/>
        <v>202007_250_4562342690036</v>
      </c>
      <c r="B4483" s="10">
        <v>202007</v>
      </c>
      <c r="C4483" s="10">
        <v>250</v>
      </c>
      <c r="D4483" s="10" t="s">
        <v>157</v>
      </c>
      <c r="E4483" s="11">
        <v>4562342690036</v>
      </c>
      <c r="F4483" s="10">
        <v>0</v>
      </c>
      <c r="G4483" s="10">
        <v>0</v>
      </c>
      <c r="H4483" s="10" t="s">
        <v>20</v>
      </c>
      <c r="I4483" s="10" t="s">
        <v>19</v>
      </c>
      <c r="J4483" s="10" t="s">
        <v>329</v>
      </c>
      <c r="K4483" s="10">
        <v>6</v>
      </c>
      <c r="L4483" s="10">
        <v>0</v>
      </c>
      <c r="M4483" s="10">
        <v>0</v>
      </c>
      <c r="N4483" s="10">
        <v>0</v>
      </c>
    </row>
    <row r="4484" spans="1:14" x14ac:dyDescent="0.15">
      <c r="A4484" t="str">
        <f t="shared" si="72"/>
        <v>202007_250_4562342690050</v>
      </c>
      <c r="B4484" s="10">
        <v>202007</v>
      </c>
      <c r="C4484" s="10">
        <v>250</v>
      </c>
      <c r="D4484" s="10" t="s">
        <v>157</v>
      </c>
      <c r="E4484" s="11">
        <v>4562342690050</v>
      </c>
      <c r="F4484" s="10">
        <v>0</v>
      </c>
      <c r="G4484" s="10">
        <v>0</v>
      </c>
      <c r="H4484" s="10" t="s">
        <v>22</v>
      </c>
      <c r="I4484" s="10" t="s">
        <v>19</v>
      </c>
      <c r="J4484" s="10" t="s">
        <v>329</v>
      </c>
      <c r="K4484" s="10">
        <v>5</v>
      </c>
      <c r="L4484" s="10">
        <v>0</v>
      </c>
      <c r="M4484" s="10">
        <v>0</v>
      </c>
      <c r="N4484" s="10">
        <v>0</v>
      </c>
    </row>
    <row r="4485" spans="1:14" x14ac:dyDescent="0.15">
      <c r="A4485" t="str">
        <f t="shared" si="72"/>
        <v>202007_250_4562342690043</v>
      </c>
      <c r="B4485" s="10">
        <v>202007</v>
      </c>
      <c r="C4485" s="10">
        <v>250</v>
      </c>
      <c r="D4485" s="10" t="s">
        <v>157</v>
      </c>
      <c r="E4485" s="11">
        <v>4562342690043</v>
      </c>
      <c r="F4485" s="10">
        <v>0</v>
      </c>
      <c r="G4485" s="10">
        <v>0</v>
      </c>
      <c r="H4485" s="10" t="s">
        <v>21</v>
      </c>
      <c r="I4485" s="10" t="s">
        <v>19</v>
      </c>
      <c r="J4485" s="10" t="s">
        <v>329</v>
      </c>
      <c r="K4485" s="10">
        <v>7</v>
      </c>
      <c r="L4485" s="10">
        <v>1</v>
      </c>
      <c r="M4485" s="10">
        <v>0</v>
      </c>
      <c r="N4485" s="10">
        <v>0</v>
      </c>
    </row>
    <row r="4486" spans="1:14" x14ac:dyDescent="0.15">
      <c r="A4486" t="str">
        <f t="shared" si="72"/>
        <v>202007_250_4562342690067</v>
      </c>
      <c r="B4486" s="10">
        <v>202007</v>
      </c>
      <c r="C4486" s="10">
        <v>250</v>
      </c>
      <c r="D4486" s="10" t="s">
        <v>157</v>
      </c>
      <c r="E4486" s="11">
        <v>4562342690067</v>
      </c>
      <c r="F4486" s="10">
        <v>0</v>
      </c>
      <c r="G4486" s="10">
        <v>0</v>
      </c>
      <c r="H4486" s="10" t="s">
        <v>23</v>
      </c>
      <c r="I4486" s="10" t="s">
        <v>19</v>
      </c>
      <c r="J4486" s="10" t="s">
        <v>329</v>
      </c>
      <c r="K4486" s="10">
        <v>23</v>
      </c>
      <c r="L4486" s="10">
        <v>0</v>
      </c>
      <c r="M4486" s="10">
        <v>0</v>
      </c>
      <c r="N4486" s="10">
        <v>0</v>
      </c>
    </row>
    <row r="4487" spans="1:14" x14ac:dyDescent="0.15">
      <c r="A4487" t="str">
        <f t="shared" si="72"/>
        <v>202007_250_4562342690074</v>
      </c>
      <c r="B4487" s="10">
        <v>202007</v>
      </c>
      <c r="C4487" s="10">
        <v>250</v>
      </c>
      <c r="D4487" s="10" t="s">
        <v>157</v>
      </c>
      <c r="E4487" s="11">
        <v>4562342690074</v>
      </c>
      <c r="F4487" s="10">
        <v>0</v>
      </c>
      <c r="G4487" s="10">
        <v>0</v>
      </c>
      <c r="H4487" s="10" t="s">
        <v>24</v>
      </c>
      <c r="I4487" s="10" t="s">
        <v>19</v>
      </c>
      <c r="J4487" s="10" t="s">
        <v>329</v>
      </c>
      <c r="K4487" s="10">
        <v>25</v>
      </c>
      <c r="L4487" s="10">
        <v>0</v>
      </c>
      <c r="M4487" s="10">
        <v>0</v>
      </c>
      <c r="N4487" s="10">
        <v>0</v>
      </c>
    </row>
    <row r="4488" spans="1:14" x14ac:dyDescent="0.15">
      <c r="A4488" t="str">
        <f t="shared" si="72"/>
        <v>202007_250_4562342690081</v>
      </c>
      <c r="B4488" s="10">
        <v>202007</v>
      </c>
      <c r="C4488" s="10">
        <v>250</v>
      </c>
      <c r="D4488" s="10" t="s">
        <v>157</v>
      </c>
      <c r="E4488" s="11">
        <v>4562342690081</v>
      </c>
      <c r="F4488" s="10">
        <v>0</v>
      </c>
      <c r="G4488" s="10">
        <v>0</v>
      </c>
      <c r="H4488" s="10" t="s">
        <v>25</v>
      </c>
      <c r="I4488" s="10" t="s">
        <v>19</v>
      </c>
      <c r="J4488" s="10" t="s">
        <v>329</v>
      </c>
      <c r="K4488" s="10">
        <v>10</v>
      </c>
      <c r="L4488" s="10">
        <v>0</v>
      </c>
      <c r="M4488" s="10">
        <v>0</v>
      </c>
      <c r="N4488" s="10">
        <v>0</v>
      </c>
    </row>
    <row r="4489" spans="1:14" x14ac:dyDescent="0.15">
      <c r="A4489" t="str">
        <f t="shared" si="72"/>
        <v>202007_340_4562342690029</v>
      </c>
      <c r="B4489" s="10">
        <v>202007</v>
      </c>
      <c r="C4489" s="10">
        <v>340</v>
      </c>
      <c r="D4489" s="10" t="s">
        <v>164</v>
      </c>
      <c r="E4489" s="11">
        <v>4562342690029</v>
      </c>
      <c r="F4489" s="10">
        <v>0</v>
      </c>
      <c r="G4489" s="10">
        <v>0</v>
      </c>
      <c r="H4489" s="10" t="s">
        <v>18</v>
      </c>
      <c r="I4489" s="10" t="s">
        <v>19</v>
      </c>
      <c r="J4489" s="10" t="s">
        <v>329</v>
      </c>
      <c r="K4489" s="10">
        <v>16</v>
      </c>
      <c r="L4489" s="10">
        <v>0</v>
      </c>
      <c r="M4489" s="10">
        <v>0</v>
      </c>
      <c r="N4489" s="10">
        <v>0</v>
      </c>
    </row>
    <row r="4490" spans="1:14" x14ac:dyDescent="0.15">
      <c r="A4490" t="str">
        <f t="shared" si="72"/>
        <v>202007_340_4562342690036</v>
      </c>
      <c r="B4490" s="10">
        <v>202007</v>
      </c>
      <c r="C4490" s="10">
        <v>340</v>
      </c>
      <c r="D4490" s="10" t="s">
        <v>164</v>
      </c>
      <c r="E4490" s="11">
        <v>4562342690036</v>
      </c>
      <c r="F4490" s="10">
        <v>0</v>
      </c>
      <c r="G4490" s="10">
        <v>0</v>
      </c>
      <c r="H4490" s="10" t="s">
        <v>20</v>
      </c>
      <c r="I4490" s="10" t="s">
        <v>19</v>
      </c>
      <c r="J4490" s="10" t="s">
        <v>329</v>
      </c>
      <c r="K4490" s="10">
        <v>10</v>
      </c>
      <c r="L4490" s="10">
        <v>0</v>
      </c>
      <c r="M4490" s="10">
        <v>0</v>
      </c>
      <c r="N4490" s="10">
        <v>0</v>
      </c>
    </row>
    <row r="4491" spans="1:14" x14ac:dyDescent="0.15">
      <c r="A4491" t="str">
        <f t="shared" si="72"/>
        <v>202007_340_4562342690050</v>
      </c>
      <c r="B4491" s="10">
        <v>202007</v>
      </c>
      <c r="C4491" s="10">
        <v>340</v>
      </c>
      <c r="D4491" s="10" t="s">
        <v>164</v>
      </c>
      <c r="E4491" s="11">
        <v>4562342690050</v>
      </c>
      <c r="F4491" s="10">
        <v>0</v>
      </c>
      <c r="G4491" s="10">
        <v>0</v>
      </c>
      <c r="H4491" s="10" t="s">
        <v>22</v>
      </c>
      <c r="I4491" s="10" t="s">
        <v>19</v>
      </c>
      <c r="J4491" s="10" t="s">
        <v>329</v>
      </c>
      <c r="K4491" s="10">
        <v>7</v>
      </c>
      <c r="L4491" s="10">
        <v>0</v>
      </c>
      <c r="M4491" s="10">
        <v>0</v>
      </c>
      <c r="N4491" s="10">
        <v>0</v>
      </c>
    </row>
    <row r="4492" spans="1:14" x14ac:dyDescent="0.15">
      <c r="A4492" t="str">
        <f t="shared" ref="A4492:A4551" si="73">B4492&amp;"_"&amp;C4492&amp;"_"&amp;E4492</f>
        <v>202007_340_4562342690043</v>
      </c>
      <c r="B4492" s="10">
        <v>202007</v>
      </c>
      <c r="C4492" s="10">
        <v>340</v>
      </c>
      <c r="D4492" s="10" t="s">
        <v>164</v>
      </c>
      <c r="E4492" s="11">
        <v>4562342690043</v>
      </c>
      <c r="F4492" s="10">
        <v>0</v>
      </c>
      <c r="G4492" s="10">
        <v>0</v>
      </c>
      <c r="H4492" s="10" t="s">
        <v>21</v>
      </c>
      <c r="I4492" s="10" t="s">
        <v>19</v>
      </c>
      <c r="J4492" s="10" t="s">
        <v>329</v>
      </c>
      <c r="K4492" s="10">
        <v>13</v>
      </c>
      <c r="L4492" s="10">
        <v>1</v>
      </c>
      <c r="M4492" s="10">
        <v>0</v>
      </c>
      <c r="N4492" s="10">
        <v>0</v>
      </c>
    </row>
    <row r="4493" spans="1:14" x14ac:dyDescent="0.15">
      <c r="A4493" t="str">
        <f t="shared" si="73"/>
        <v>202007_340_4562342690067</v>
      </c>
      <c r="B4493" s="10">
        <v>202007</v>
      </c>
      <c r="C4493" s="10">
        <v>340</v>
      </c>
      <c r="D4493" s="10" t="s">
        <v>164</v>
      </c>
      <c r="E4493" s="11">
        <v>4562342690067</v>
      </c>
      <c r="F4493" s="10">
        <v>0</v>
      </c>
      <c r="G4493" s="10">
        <v>0</v>
      </c>
      <c r="H4493" s="10" t="s">
        <v>23</v>
      </c>
      <c r="I4493" s="10" t="s">
        <v>19</v>
      </c>
      <c r="J4493" s="10" t="s">
        <v>329</v>
      </c>
      <c r="K4493" s="10">
        <v>18</v>
      </c>
      <c r="L4493" s="10">
        <v>0</v>
      </c>
      <c r="M4493" s="10">
        <v>0</v>
      </c>
      <c r="N4493" s="10">
        <v>0</v>
      </c>
    </row>
    <row r="4494" spans="1:14" x14ac:dyDescent="0.15">
      <c r="A4494" t="str">
        <f t="shared" si="73"/>
        <v>202007_340_4562342690074</v>
      </c>
      <c r="B4494" s="10">
        <v>202007</v>
      </c>
      <c r="C4494" s="10">
        <v>340</v>
      </c>
      <c r="D4494" s="10" t="s">
        <v>164</v>
      </c>
      <c r="E4494" s="11">
        <v>4562342690074</v>
      </c>
      <c r="F4494" s="10">
        <v>0</v>
      </c>
      <c r="G4494" s="10">
        <v>0</v>
      </c>
      <c r="H4494" s="10" t="s">
        <v>24</v>
      </c>
      <c r="I4494" s="10" t="s">
        <v>19</v>
      </c>
      <c r="J4494" s="10" t="s">
        <v>329</v>
      </c>
      <c r="K4494" s="10">
        <v>7</v>
      </c>
      <c r="L4494" s="10">
        <v>2</v>
      </c>
      <c r="M4494" s="10">
        <v>0</v>
      </c>
      <c r="N4494" s="10">
        <v>0</v>
      </c>
    </row>
    <row r="4495" spans="1:14" x14ac:dyDescent="0.15">
      <c r="A4495" t="str">
        <f t="shared" si="73"/>
        <v>202007_340_4562342690081</v>
      </c>
      <c r="B4495" s="10">
        <v>202007</v>
      </c>
      <c r="C4495" s="10">
        <v>340</v>
      </c>
      <c r="D4495" s="10" t="s">
        <v>164</v>
      </c>
      <c r="E4495" s="11">
        <v>4562342690081</v>
      </c>
      <c r="F4495" s="10">
        <v>0</v>
      </c>
      <c r="G4495" s="10">
        <v>0</v>
      </c>
      <c r="H4495" s="10" t="s">
        <v>25</v>
      </c>
      <c r="I4495" s="10" t="s">
        <v>19</v>
      </c>
      <c r="J4495" s="10" t="s">
        <v>329</v>
      </c>
      <c r="K4495" s="10">
        <v>7</v>
      </c>
      <c r="L4495" s="10">
        <v>0</v>
      </c>
      <c r="M4495" s="10">
        <v>0</v>
      </c>
      <c r="N4495" s="10">
        <v>0</v>
      </c>
    </row>
    <row r="4496" spans="1:14" x14ac:dyDescent="0.15">
      <c r="A4496" t="str">
        <f t="shared" si="73"/>
        <v>202007_231_4562342690029</v>
      </c>
      <c r="B4496" s="10">
        <v>202007</v>
      </c>
      <c r="C4496" s="10">
        <v>231</v>
      </c>
      <c r="D4496" s="10" t="s">
        <v>155</v>
      </c>
      <c r="E4496" s="11">
        <v>4562342690029</v>
      </c>
      <c r="F4496" s="10">
        <v>0</v>
      </c>
      <c r="G4496" s="10">
        <v>0</v>
      </c>
      <c r="H4496" s="10" t="s">
        <v>18</v>
      </c>
      <c r="I4496" s="10" t="s">
        <v>19</v>
      </c>
      <c r="J4496" s="10" t="s">
        <v>329</v>
      </c>
      <c r="K4496" s="10">
        <v>27</v>
      </c>
      <c r="L4496" s="10">
        <v>1</v>
      </c>
      <c r="M4496" s="10">
        <v>0</v>
      </c>
      <c r="N4496" s="10">
        <v>0</v>
      </c>
    </row>
    <row r="4497" spans="1:14" x14ac:dyDescent="0.15">
      <c r="A4497" t="str">
        <f t="shared" si="73"/>
        <v>202007_231_4562342690036</v>
      </c>
      <c r="B4497" s="10">
        <v>202007</v>
      </c>
      <c r="C4497" s="10">
        <v>231</v>
      </c>
      <c r="D4497" s="10" t="s">
        <v>155</v>
      </c>
      <c r="E4497" s="11">
        <v>4562342690036</v>
      </c>
      <c r="F4497" s="10">
        <v>0</v>
      </c>
      <c r="G4497" s="10">
        <v>0</v>
      </c>
      <c r="H4497" s="10" t="s">
        <v>20</v>
      </c>
      <c r="I4497" s="10" t="s">
        <v>19</v>
      </c>
      <c r="J4497" s="10" t="s">
        <v>329</v>
      </c>
      <c r="K4497" s="10">
        <v>9</v>
      </c>
      <c r="L4497" s="10">
        <v>0</v>
      </c>
      <c r="M4497" s="10">
        <v>0</v>
      </c>
      <c r="N4497" s="10">
        <v>0</v>
      </c>
    </row>
    <row r="4498" spans="1:14" x14ac:dyDescent="0.15">
      <c r="A4498" t="str">
        <f t="shared" si="73"/>
        <v>202007_231_4562342690050</v>
      </c>
      <c r="B4498" s="10">
        <v>202007</v>
      </c>
      <c r="C4498" s="10">
        <v>231</v>
      </c>
      <c r="D4498" s="10" t="s">
        <v>155</v>
      </c>
      <c r="E4498" s="11">
        <v>4562342690050</v>
      </c>
      <c r="F4498" s="10">
        <v>0</v>
      </c>
      <c r="G4498" s="10">
        <v>0</v>
      </c>
      <c r="H4498" s="10" t="s">
        <v>22</v>
      </c>
      <c r="I4498" s="10" t="s">
        <v>19</v>
      </c>
      <c r="J4498" s="10" t="s">
        <v>329</v>
      </c>
      <c r="K4498" s="10">
        <v>7</v>
      </c>
      <c r="L4498" s="10">
        <v>0</v>
      </c>
      <c r="M4498" s="10">
        <v>0</v>
      </c>
      <c r="N4498" s="10">
        <v>0</v>
      </c>
    </row>
    <row r="4499" spans="1:14" x14ac:dyDescent="0.15">
      <c r="A4499" t="str">
        <f t="shared" si="73"/>
        <v>202007_231_4562342690043</v>
      </c>
      <c r="B4499" s="10">
        <v>202007</v>
      </c>
      <c r="C4499" s="10">
        <v>231</v>
      </c>
      <c r="D4499" s="10" t="s">
        <v>155</v>
      </c>
      <c r="E4499" s="11">
        <v>4562342690043</v>
      </c>
      <c r="F4499" s="10">
        <v>0</v>
      </c>
      <c r="G4499" s="10">
        <v>0</v>
      </c>
      <c r="H4499" s="10" t="s">
        <v>21</v>
      </c>
      <c r="I4499" s="10" t="s">
        <v>19</v>
      </c>
      <c r="J4499" s="10" t="s">
        <v>329</v>
      </c>
      <c r="K4499" s="10">
        <v>12</v>
      </c>
      <c r="L4499" s="10">
        <v>0</v>
      </c>
      <c r="M4499" s="10">
        <v>0</v>
      </c>
      <c r="N4499" s="10">
        <v>0</v>
      </c>
    </row>
    <row r="4500" spans="1:14" x14ac:dyDescent="0.15">
      <c r="A4500" t="str">
        <f t="shared" si="73"/>
        <v>202007_231_4562342690067</v>
      </c>
      <c r="B4500" s="10">
        <v>202007</v>
      </c>
      <c r="C4500" s="10">
        <v>231</v>
      </c>
      <c r="D4500" s="10" t="s">
        <v>155</v>
      </c>
      <c r="E4500" s="11">
        <v>4562342690067</v>
      </c>
      <c r="F4500" s="10">
        <v>0</v>
      </c>
      <c r="G4500" s="10">
        <v>0</v>
      </c>
      <c r="H4500" s="10" t="s">
        <v>23</v>
      </c>
      <c r="I4500" s="10" t="s">
        <v>19</v>
      </c>
      <c r="J4500" s="10" t="s">
        <v>329</v>
      </c>
      <c r="K4500" s="10">
        <v>34</v>
      </c>
      <c r="L4500" s="10">
        <v>1</v>
      </c>
      <c r="M4500" s="10">
        <v>0</v>
      </c>
      <c r="N4500" s="10">
        <v>0</v>
      </c>
    </row>
    <row r="4501" spans="1:14" x14ac:dyDescent="0.15">
      <c r="A4501" t="str">
        <f t="shared" si="73"/>
        <v>202007_231_4562342690074</v>
      </c>
      <c r="B4501" s="10">
        <v>202007</v>
      </c>
      <c r="C4501" s="10">
        <v>231</v>
      </c>
      <c r="D4501" s="10" t="s">
        <v>155</v>
      </c>
      <c r="E4501" s="11">
        <v>4562342690074</v>
      </c>
      <c r="F4501" s="10">
        <v>0</v>
      </c>
      <c r="G4501" s="10">
        <v>0</v>
      </c>
      <c r="H4501" s="10" t="s">
        <v>24</v>
      </c>
      <c r="I4501" s="10" t="s">
        <v>19</v>
      </c>
      <c r="J4501" s="10" t="s">
        <v>329</v>
      </c>
      <c r="K4501" s="10">
        <v>18</v>
      </c>
      <c r="L4501" s="10">
        <v>0</v>
      </c>
      <c r="M4501" s="10">
        <v>0</v>
      </c>
      <c r="N4501" s="10">
        <v>0</v>
      </c>
    </row>
    <row r="4502" spans="1:14" x14ac:dyDescent="0.15">
      <c r="A4502" t="str">
        <f t="shared" si="73"/>
        <v>202007_231_4562342690081</v>
      </c>
      <c r="B4502" s="10">
        <v>202007</v>
      </c>
      <c r="C4502" s="10">
        <v>231</v>
      </c>
      <c r="D4502" s="10" t="s">
        <v>155</v>
      </c>
      <c r="E4502" s="11">
        <v>4562342690081</v>
      </c>
      <c r="F4502" s="10">
        <v>0</v>
      </c>
      <c r="G4502" s="10">
        <v>0</v>
      </c>
      <c r="H4502" s="10" t="s">
        <v>25</v>
      </c>
      <c r="I4502" s="10" t="s">
        <v>19</v>
      </c>
      <c r="J4502" s="10" t="s">
        <v>329</v>
      </c>
      <c r="K4502" s="10">
        <v>7</v>
      </c>
      <c r="L4502" s="10">
        <v>0</v>
      </c>
      <c r="M4502" s="10">
        <v>0</v>
      </c>
      <c r="N4502" s="10">
        <v>0</v>
      </c>
    </row>
    <row r="4503" spans="1:14" x14ac:dyDescent="0.15">
      <c r="A4503" t="str">
        <f t="shared" si="73"/>
        <v>202007_30_4562342690029</v>
      </c>
      <c r="B4503" s="10">
        <v>202007</v>
      </c>
      <c r="C4503" s="10">
        <v>30</v>
      </c>
      <c r="D4503" s="10" t="s">
        <v>137</v>
      </c>
      <c r="E4503" s="11">
        <v>4562342690029</v>
      </c>
      <c r="F4503" s="10">
        <v>0</v>
      </c>
      <c r="G4503" s="10">
        <v>0</v>
      </c>
      <c r="H4503" s="10" t="s">
        <v>18</v>
      </c>
      <c r="I4503" s="10" t="s">
        <v>19</v>
      </c>
      <c r="J4503" s="10" t="s">
        <v>329</v>
      </c>
      <c r="K4503" s="10">
        <v>13</v>
      </c>
      <c r="L4503" s="10">
        <v>0</v>
      </c>
      <c r="M4503" s="10">
        <v>0</v>
      </c>
      <c r="N4503" s="10">
        <v>0</v>
      </c>
    </row>
    <row r="4504" spans="1:14" x14ac:dyDescent="0.15">
      <c r="A4504" t="str">
        <f t="shared" si="73"/>
        <v>202007_30_4562342690036</v>
      </c>
      <c r="B4504" s="10">
        <v>202007</v>
      </c>
      <c r="C4504" s="10">
        <v>30</v>
      </c>
      <c r="D4504" s="10" t="s">
        <v>137</v>
      </c>
      <c r="E4504" s="11">
        <v>4562342690036</v>
      </c>
      <c r="F4504" s="10">
        <v>0</v>
      </c>
      <c r="G4504" s="10">
        <v>0</v>
      </c>
      <c r="H4504" s="10" t="s">
        <v>20</v>
      </c>
      <c r="I4504" s="10" t="s">
        <v>19</v>
      </c>
      <c r="J4504" s="10" t="s">
        <v>329</v>
      </c>
      <c r="K4504" s="10">
        <v>8</v>
      </c>
      <c r="L4504" s="10">
        <v>0</v>
      </c>
      <c r="M4504" s="10">
        <v>0</v>
      </c>
      <c r="N4504" s="10">
        <v>0</v>
      </c>
    </row>
    <row r="4505" spans="1:14" x14ac:dyDescent="0.15">
      <c r="A4505" t="str">
        <f t="shared" si="73"/>
        <v>202007_30_4562342690050</v>
      </c>
      <c r="B4505" s="10">
        <v>202007</v>
      </c>
      <c r="C4505" s="10">
        <v>30</v>
      </c>
      <c r="D4505" s="10" t="s">
        <v>137</v>
      </c>
      <c r="E4505" s="11">
        <v>4562342690050</v>
      </c>
      <c r="F4505" s="10">
        <v>0</v>
      </c>
      <c r="G4505" s="10">
        <v>0</v>
      </c>
      <c r="H4505" s="10" t="s">
        <v>22</v>
      </c>
      <c r="I4505" s="10" t="s">
        <v>19</v>
      </c>
      <c r="J4505" s="10" t="s">
        <v>329</v>
      </c>
      <c r="K4505" s="10">
        <v>6</v>
      </c>
      <c r="L4505" s="10">
        <v>0</v>
      </c>
      <c r="M4505" s="10">
        <v>0</v>
      </c>
      <c r="N4505" s="10">
        <v>0</v>
      </c>
    </row>
    <row r="4506" spans="1:14" x14ac:dyDescent="0.15">
      <c r="A4506" t="str">
        <f t="shared" si="73"/>
        <v>202007_30_4562342690043</v>
      </c>
      <c r="B4506" s="10">
        <v>202007</v>
      </c>
      <c r="C4506" s="10">
        <v>30</v>
      </c>
      <c r="D4506" s="10" t="s">
        <v>137</v>
      </c>
      <c r="E4506" s="11">
        <v>4562342690043</v>
      </c>
      <c r="F4506" s="10">
        <v>0</v>
      </c>
      <c r="G4506" s="10">
        <v>0</v>
      </c>
      <c r="H4506" s="10" t="s">
        <v>21</v>
      </c>
      <c r="I4506" s="10" t="s">
        <v>19</v>
      </c>
      <c r="J4506" s="10" t="s">
        <v>329</v>
      </c>
      <c r="K4506" s="10">
        <v>14</v>
      </c>
      <c r="L4506" s="10">
        <v>0</v>
      </c>
      <c r="M4506" s="10">
        <v>0</v>
      </c>
      <c r="N4506" s="10">
        <v>0</v>
      </c>
    </row>
    <row r="4507" spans="1:14" x14ac:dyDescent="0.15">
      <c r="A4507" t="str">
        <f t="shared" si="73"/>
        <v>202007_30_4562342690067</v>
      </c>
      <c r="B4507" s="10">
        <v>202007</v>
      </c>
      <c r="C4507" s="10">
        <v>30</v>
      </c>
      <c r="D4507" s="10" t="s">
        <v>137</v>
      </c>
      <c r="E4507" s="11">
        <v>4562342690067</v>
      </c>
      <c r="F4507" s="10">
        <v>0</v>
      </c>
      <c r="G4507" s="10">
        <v>0</v>
      </c>
      <c r="H4507" s="10" t="s">
        <v>23</v>
      </c>
      <c r="I4507" s="10" t="s">
        <v>19</v>
      </c>
      <c r="J4507" s="10" t="s">
        <v>329</v>
      </c>
      <c r="K4507" s="10">
        <v>27</v>
      </c>
      <c r="L4507" s="10">
        <v>1</v>
      </c>
      <c r="M4507" s="10">
        <v>0</v>
      </c>
      <c r="N4507" s="10">
        <v>0</v>
      </c>
    </row>
    <row r="4508" spans="1:14" x14ac:dyDescent="0.15">
      <c r="A4508" t="str">
        <f t="shared" si="73"/>
        <v>202007_30_4562342690074</v>
      </c>
      <c r="B4508" s="10">
        <v>202007</v>
      </c>
      <c r="C4508" s="10">
        <v>30</v>
      </c>
      <c r="D4508" s="10" t="s">
        <v>137</v>
      </c>
      <c r="E4508" s="11">
        <v>4562342690074</v>
      </c>
      <c r="F4508" s="10">
        <v>0</v>
      </c>
      <c r="G4508" s="10">
        <v>0</v>
      </c>
      <c r="H4508" s="10" t="s">
        <v>24</v>
      </c>
      <c r="I4508" s="10" t="s">
        <v>19</v>
      </c>
      <c r="J4508" s="10" t="s">
        <v>329</v>
      </c>
      <c r="K4508" s="10">
        <v>18</v>
      </c>
      <c r="L4508" s="10">
        <v>2</v>
      </c>
      <c r="M4508" s="10">
        <v>0</v>
      </c>
      <c r="N4508" s="10">
        <v>0</v>
      </c>
    </row>
    <row r="4509" spans="1:14" x14ac:dyDescent="0.15">
      <c r="A4509" t="str">
        <f t="shared" si="73"/>
        <v>202007_30_4562342690081</v>
      </c>
      <c r="B4509" s="10">
        <v>202007</v>
      </c>
      <c r="C4509" s="10">
        <v>30</v>
      </c>
      <c r="D4509" s="10" t="s">
        <v>137</v>
      </c>
      <c r="E4509" s="11">
        <v>4562342690081</v>
      </c>
      <c r="F4509" s="10">
        <v>0</v>
      </c>
      <c r="G4509" s="10">
        <v>0</v>
      </c>
      <c r="H4509" s="10" t="s">
        <v>25</v>
      </c>
      <c r="I4509" s="10" t="s">
        <v>19</v>
      </c>
      <c r="J4509" s="10" t="s">
        <v>329</v>
      </c>
      <c r="K4509" s="10">
        <v>3</v>
      </c>
      <c r="L4509" s="10">
        <v>1</v>
      </c>
      <c r="M4509" s="10">
        <v>0</v>
      </c>
      <c r="N4509" s="10">
        <v>0</v>
      </c>
    </row>
    <row r="4510" spans="1:14" x14ac:dyDescent="0.15">
      <c r="A4510" t="str">
        <f t="shared" si="73"/>
        <v>202007_38_4562342690029</v>
      </c>
      <c r="B4510" s="10">
        <v>202007</v>
      </c>
      <c r="C4510" s="10">
        <v>38</v>
      </c>
      <c r="D4510" s="10" t="s">
        <v>138</v>
      </c>
      <c r="E4510" s="11">
        <v>4562342690029</v>
      </c>
      <c r="F4510" s="10">
        <v>0</v>
      </c>
      <c r="G4510" s="10">
        <v>0</v>
      </c>
      <c r="H4510" s="10" t="s">
        <v>18</v>
      </c>
      <c r="I4510" s="10" t="s">
        <v>19</v>
      </c>
      <c r="J4510" s="10" t="s">
        <v>329</v>
      </c>
      <c r="K4510" s="10">
        <v>20</v>
      </c>
      <c r="L4510" s="10">
        <v>0</v>
      </c>
      <c r="M4510" s="10">
        <v>0</v>
      </c>
      <c r="N4510" s="10">
        <v>0</v>
      </c>
    </row>
    <row r="4511" spans="1:14" x14ac:dyDescent="0.15">
      <c r="A4511" t="str">
        <f t="shared" si="73"/>
        <v>202007_38_4562342690036</v>
      </c>
      <c r="B4511" s="10">
        <v>202007</v>
      </c>
      <c r="C4511" s="10">
        <v>38</v>
      </c>
      <c r="D4511" s="10" t="s">
        <v>138</v>
      </c>
      <c r="E4511" s="11">
        <v>4562342690036</v>
      </c>
      <c r="F4511" s="10">
        <v>0</v>
      </c>
      <c r="G4511" s="10">
        <v>0</v>
      </c>
      <c r="H4511" s="10" t="s">
        <v>20</v>
      </c>
      <c r="I4511" s="10" t="s">
        <v>19</v>
      </c>
      <c r="J4511" s="10" t="s">
        <v>329</v>
      </c>
      <c r="K4511" s="10">
        <v>7</v>
      </c>
      <c r="L4511" s="10">
        <v>0</v>
      </c>
      <c r="M4511" s="10">
        <v>0</v>
      </c>
      <c r="N4511" s="10">
        <v>0</v>
      </c>
    </row>
    <row r="4512" spans="1:14" x14ac:dyDescent="0.15">
      <c r="A4512" t="str">
        <f t="shared" si="73"/>
        <v>202007_38_4562342690050</v>
      </c>
      <c r="B4512" s="10">
        <v>202007</v>
      </c>
      <c r="C4512" s="10">
        <v>38</v>
      </c>
      <c r="D4512" s="10" t="s">
        <v>138</v>
      </c>
      <c r="E4512" s="11">
        <v>4562342690050</v>
      </c>
      <c r="F4512" s="10">
        <v>0</v>
      </c>
      <c r="G4512" s="10">
        <v>0</v>
      </c>
      <c r="H4512" s="10" t="s">
        <v>22</v>
      </c>
      <c r="I4512" s="10" t="s">
        <v>19</v>
      </c>
      <c r="J4512" s="10" t="s">
        <v>329</v>
      </c>
      <c r="K4512" s="10">
        <v>4</v>
      </c>
      <c r="L4512" s="10">
        <v>0</v>
      </c>
      <c r="M4512" s="10">
        <v>0</v>
      </c>
      <c r="N4512" s="10">
        <v>0</v>
      </c>
    </row>
    <row r="4513" spans="1:14" x14ac:dyDescent="0.15">
      <c r="A4513" t="str">
        <f t="shared" si="73"/>
        <v>202007_38_4562342690043</v>
      </c>
      <c r="B4513" s="10">
        <v>202007</v>
      </c>
      <c r="C4513" s="10">
        <v>38</v>
      </c>
      <c r="D4513" s="10" t="s">
        <v>138</v>
      </c>
      <c r="E4513" s="11">
        <v>4562342690043</v>
      </c>
      <c r="F4513" s="10">
        <v>0</v>
      </c>
      <c r="G4513" s="10">
        <v>0</v>
      </c>
      <c r="H4513" s="10" t="s">
        <v>21</v>
      </c>
      <c r="I4513" s="10" t="s">
        <v>19</v>
      </c>
      <c r="J4513" s="10" t="s">
        <v>329</v>
      </c>
      <c r="K4513" s="10">
        <v>23</v>
      </c>
      <c r="L4513" s="10">
        <v>1</v>
      </c>
      <c r="M4513" s="10">
        <v>0</v>
      </c>
      <c r="N4513" s="10">
        <v>0</v>
      </c>
    </row>
    <row r="4514" spans="1:14" x14ac:dyDescent="0.15">
      <c r="A4514" t="str">
        <f t="shared" si="73"/>
        <v>202007_38_4562342690067</v>
      </c>
      <c r="B4514" s="10">
        <v>202007</v>
      </c>
      <c r="C4514" s="10">
        <v>38</v>
      </c>
      <c r="D4514" s="10" t="s">
        <v>138</v>
      </c>
      <c r="E4514" s="11">
        <v>4562342690067</v>
      </c>
      <c r="F4514" s="10">
        <v>0</v>
      </c>
      <c r="G4514" s="10">
        <v>0</v>
      </c>
      <c r="H4514" s="10" t="s">
        <v>23</v>
      </c>
      <c r="I4514" s="10" t="s">
        <v>19</v>
      </c>
      <c r="J4514" s="10" t="s">
        <v>329</v>
      </c>
      <c r="K4514" s="10">
        <v>28</v>
      </c>
      <c r="L4514" s="10">
        <v>0</v>
      </c>
      <c r="M4514" s="10">
        <v>0</v>
      </c>
      <c r="N4514" s="10">
        <v>0</v>
      </c>
    </row>
    <row r="4515" spans="1:14" x14ac:dyDescent="0.15">
      <c r="A4515" t="str">
        <f t="shared" si="73"/>
        <v>202007_38_4562342690074</v>
      </c>
      <c r="B4515" s="10">
        <v>202007</v>
      </c>
      <c r="C4515" s="10">
        <v>38</v>
      </c>
      <c r="D4515" s="10" t="s">
        <v>138</v>
      </c>
      <c r="E4515" s="11">
        <v>4562342690074</v>
      </c>
      <c r="F4515" s="10">
        <v>0</v>
      </c>
      <c r="G4515" s="10">
        <v>0</v>
      </c>
      <c r="H4515" s="10" t="s">
        <v>24</v>
      </c>
      <c r="I4515" s="10" t="s">
        <v>19</v>
      </c>
      <c r="J4515" s="10" t="s">
        <v>329</v>
      </c>
      <c r="K4515" s="10">
        <v>14</v>
      </c>
      <c r="L4515" s="10">
        <v>1</v>
      </c>
      <c r="M4515" s="10">
        <v>0</v>
      </c>
      <c r="N4515" s="10">
        <v>0</v>
      </c>
    </row>
    <row r="4516" spans="1:14" x14ac:dyDescent="0.15">
      <c r="A4516" t="str">
        <f t="shared" si="73"/>
        <v>202007_38_4562342690081</v>
      </c>
      <c r="B4516" s="10">
        <v>202007</v>
      </c>
      <c r="C4516" s="10">
        <v>38</v>
      </c>
      <c r="D4516" s="10" t="s">
        <v>138</v>
      </c>
      <c r="E4516" s="11">
        <v>4562342690081</v>
      </c>
      <c r="F4516" s="10">
        <v>0</v>
      </c>
      <c r="G4516" s="10">
        <v>0</v>
      </c>
      <c r="H4516" s="10" t="s">
        <v>25</v>
      </c>
      <c r="I4516" s="10" t="s">
        <v>19</v>
      </c>
      <c r="J4516" s="10" t="s">
        <v>329</v>
      </c>
      <c r="K4516" s="10">
        <v>7</v>
      </c>
      <c r="L4516" s="10">
        <v>1</v>
      </c>
      <c r="M4516" s="10">
        <v>0</v>
      </c>
      <c r="N4516" s="10">
        <v>0</v>
      </c>
    </row>
    <row r="4517" spans="1:14" x14ac:dyDescent="0.15">
      <c r="A4517" t="str">
        <f t="shared" si="73"/>
        <v>202007_102_4562342690029</v>
      </c>
      <c r="B4517" s="10">
        <v>202007</v>
      </c>
      <c r="C4517" s="10">
        <v>102</v>
      </c>
      <c r="D4517" s="10" t="s">
        <v>147</v>
      </c>
      <c r="E4517" s="11">
        <v>4562342690029</v>
      </c>
      <c r="F4517" s="10">
        <v>0</v>
      </c>
      <c r="G4517" s="10">
        <v>0</v>
      </c>
      <c r="H4517" s="10" t="s">
        <v>18</v>
      </c>
      <c r="I4517" s="10" t="s">
        <v>19</v>
      </c>
      <c r="J4517" s="10" t="s">
        <v>329</v>
      </c>
      <c r="K4517" s="10">
        <v>25</v>
      </c>
      <c r="L4517" s="10">
        <v>3</v>
      </c>
      <c r="M4517" s="10">
        <v>0</v>
      </c>
      <c r="N4517" s="10">
        <v>0</v>
      </c>
    </row>
    <row r="4518" spans="1:14" x14ac:dyDescent="0.15">
      <c r="A4518" t="str">
        <f t="shared" si="73"/>
        <v>202007_102_4562342690036</v>
      </c>
      <c r="B4518" s="10">
        <v>202007</v>
      </c>
      <c r="C4518" s="10">
        <v>102</v>
      </c>
      <c r="D4518" s="10" t="s">
        <v>147</v>
      </c>
      <c r="E4518" s="11">
        <v>4562342690036</v>
      </c>
      <c r="F4518" s="10">
        <v>0</v>
      </c>
      <c r="G4518" s="10">
        <v>0</v>
      </c>
      <c r="H4518" s="10" t="s">
        <v>20</v>
      </c>
      <c r="I4518" s="10" t="s">
        <v>19</v>
      </c>
      <c r="J4518" s="10" t="s">
        <v>329</v>
      </c>
      <c r="K4518" s="10">
        <v>21</v>
      </c>
      <c r="L4518" s="10">
        <v>3</v>
      </c>
      <c r="M4518" s="10">
        <v>0</v>
      </c>
      <c r="N4518" s="10">
        <v>0</v>
      </c>
    </row>
    <row r="4519" spans="1:14" x14ac:dyDescent="0.15">
      <c r="A4519" t="str">
        <f t="shared" si="73"/>
        <v>202007_102_4562342690050</v>
      </c>
      <c r="B4519" s="10">
        <v>202007</v>
      </c>
      <c r="C4519" s="10">
        <v>102</v>
      </c>
      <c r="D4519" s="10" t="s">
        <v>147</v>
      </c>
      <c r="E4519" s="11">
        <v>4562342690050</v>
      </c>
      <c r="F4519" s="10">
        <v>0</v>
      </c>
      <c r="G4519" s="10">
        <v>0</v>
      </c>
      <c r="H4519" s="10" t="s">
        <v>22</v>
      </c>
      <c r="I4519" s="10" t="s">
        <v>19</v>
      </c>
      <c r="J4519" s="10" t="s">
        <v>329</v>
      </c>
      <c r="K4519" s="10">
        <v>19</v>
      </c>
      <c r="L4519" s="10">
        <v>1</v>
      </c>
      <c r="M4519" s="10">
        <v>0</v>
      </c>
      <c r="N4519" s="10">
        <v>0</v>
      </c>
    </row>
    <row r="4520" spans="1:14" x14ac:dyDescent="0.15">
      <c r="A4520" t="str">
        <f t="shared" si="73"/>
        <v>202007_102_4562342690043</v>
      </c>
      <c r="B4520" s="10">
        <v>202007</v>
      </c>
      <c r="C4520" s="10">
        <v>102</v>
      </c>
      <c r="D4520" s="10" t="s">
        <v>147</v>
      </c>
      <c r="E4520" s="11">
        <v>4562342690043</v>
      </c>
      <c r="F4520" s="10">
        <v>0</v>
      </c>
      <c r="G4520" s="10">
        <v>0</v>
      </c>
      <c r="H4520" s="10" t="s">
        <v>21</v>
      </c>
      <c r="I4520" s="10" t="s">
        <v>19</v>
      </c>
      <c r="J4520" s="10" t="s">
        <v>329</v>
      </c>
      <c r="K4520" s="10">
        <v>39</v>
      </c>
      <c r="L4520" s="10">
        <v>3</v>
      </c>
      <c r="M4520" s="10">
        <v>0</v>
      </c>
      <c r="N4520" s="10">
        <v>0</v>
      </c>
    </row>
    <row r="4521" spans="1:14" x14ac:dyDescent="0.15">
      <c r="A4521" t="str">
        <f t="shared" si="73"/>
        <v>202007_102_4562342690067</v>
      </c>
      <c r="B4521" s="10">
        <v>202007</v>
      </c>
      <c r="C4521" s="10">
        <v>102</v>
      </c>
      <c r="D4521" s="10" t="s">
        <v>147</v>
      </c>
      <c r="E4521" s="11">
        <v>4562342690067</v>
      </c>
      <c r="F4521" s="10">
        <v>0</v>
      </c>
      <c r="G4521" s="10">
        <v>0</v>
      </c>
      <c r="H4521" s="10" t="s">
        <v>23</v>
      </c>
      <c r="I4521" s="10" t="s">
        <v>19</v>
      </c>
      <c r="J4521" s="10" t="s">
        <v>329</v>
      </c>
      <c r="K4521" s="10">
        <v>101</v>
      </c>
      <c r="L4521" s="10">
        <v>0</v>
      </c>
      <c r="M4521" s="10">
        <v>0</v>
      </c>
      <c r="N4521" s="10">
        <v>0</v>
      </c>
    </row>
    <row r="4522" spans="1:14" x14ac:dyDescent="0.15">
      <c r="A4522" t="str">
        <f t="shared" si="73"/>
        <v>202007_102_4562342690074</v>
      </c>
      <c r="B4522" s="10">
        <v>202007</v>
      </c>
      <c r="C4522" s="10">
        <v>102</v>
      </c>
      <c r="D4522" s="10" t="s">
        <v>147</v>
      </c>
      <c r="E4522" s="11">
        <v>4562342690074</v>
      </c>
      <c r="F4522" s="10">
        <v>0</v>
      </c>
      <c r="G4522" s="10">
        <v>0</v>
      </c>
      <c r="H4522" s="10" t="s">
        <v>24</v>
      </c>
      <c r="I4522" s="10" t="s">
        <v>19</v>
      </c>
      <c r="J4522" s="10" t="s">
        <v>329</v>
      </c>
      <c r="K4522" s="10">
        <v>76</v>
      </c>
      <c r="L4522" s="10">
        <v>4</v>
      </c>
      <c r="M4522" s="10">
        <v>0</v>
      </c>
      <c r="N4522" s="10">
        <v>0</v>
      </c>
    </row>
    <row r="4523" spans="1:14" x14ac:dyDescent="0.15">
      <c r="A4523" t="str">
        <f t="shared" si="73"/>
        <v>202007_102_4562342690081</v>
      </c>
      <c r="B4523" s="10">
        <v>202007</v>
      </c>
      <c r="C4523" s="10">
        <v>102</v>
      </c>
      <c r="D4523" s="10" t="s">
        <v>147</v>
      </c>
      <c r="E4523" s="11">
        <v>4562342690081</v>
      </c>
      <c r="F4523" s="10">
        <v>0</v>
      </c>
      <c r="G4523" s="10">
        <v>0</v>
      </c>
      <c r="H4523" s="10" t="s">
        <v>25</v>
      </c>
      <c r="I4523" s="10" t="s">
        <v>19</v>
      </c>
      <c r="J4523" s="10" t="s">
        <v>329</v>
      </c>
      <c r="K4523" s="10">
        <v>10</v>
      </c>
      <c r="L4523" s="10">
        <v>0</v>
      </c>
      <c r="M4523" s="10">
        <v>0</v>
      </c>
      <c r="N4523" s="10">
        <v>0</v>
      </c>
    </row>
    <row r="4524" spans="1:14" x14ac:dyDescent="0.15">
      <c r="A4524" t="str">
        <f t="shared" si="73"/>
        <v>202007_325_4562342690029</v>
      </c>
      <c r="B4524" s="10">
        <v>202007</v>
      </c>
      <c r="C4524" s="10">
        <v>325</v>
      </c>
      <c r="D4524" s="10" t="s">
        <v>162</v>
      </c>
      <c r="E4524" s="11">
        <v>4562342690029</v>
      </c>
      <c r="F4524" s="10">
        <v>0</v>
      </c>
      <c r="G4524" s="10">
        <v>0</v>
      </c>
      <c r="H4524" s="10" t="s">
        <v>18</v>
      </c>
      <c r="I4524" s="10" t="s">
        <v>19</v>
      </c>
      <c r="J4524" s="10" t="s">
        <v>329</v>
      </c>
      <c r="K4524" s="10">
        <v>16</v>
      </c>
      <c r="L4524" s="10">
        <v>1</v>
      </c>
      <c r="M4524" s="10">
        <v>0</v>
      </c>
      <c r="N4524" s="10">
        <v>0</v>
      </c>
    </row>
    <row r="4525" spans="1:14" x14ac:dyDescent="0.15">
      <c r="A4525" t="str">
        <f t="shared" si="73"/>
        <v>202007_325_4562342690036</v>
      </c>
      <c r="B4525" s="10">
        <v>202007</v>
      </c>
      <c r="C4525" s="10">
        <v>325</v>
      </c>
      <c r="D4525" s="10" t="s">
        <v>162</v>
      </c>
      <c r="E4525" s="11">
        <v>4562342690036</v>
      </c>
      <c r="F4525" s="10">
        <v>0</v>
      </c>
      <c r="G4525" s="10">
        <v>0</v>
      </c>
      <c r="H4525" s="10" t="s">
        <v>20</v>
      </c>
      <c r="I4525" s="10" t="s">
        <v>19</v>
      </c>
      <c r="J4525" s="10" t="s">
        <v>329</v>
      </c>
      <c r="K4525" s="10">
        <v>13</v>
      </c>
      <c r="L4525" s="10">
        <v>0</v>
      </c>
      <c r="M4525" s="10">
        <v>0</v>
      </c>
      <c r="N4525" s="10">
        <v>0</v>
      </c>
    </row>
    <row r="4526" spans="1:14" x14ac:dyDescent="0.15">
      <c r="A4526" t="str">
        <f t="shared" si="73"/>
        <v>202007_325_4562342690050</v>
      </c>
      <c r="B4526" s="10">
        <v>202007</v>
      </c>
      <c r="C4526" s="10">
        <v>325</v>
      </c>
      <c r="D4526" s="10" t="s">
        <v>162</v>
      </c>
      <c r="E4526" s="11">
        <v>4562342690050</v>
      </c>
      <c r="F4526" s="10">
        <v>0</v>
      </c>
      <c r="G4526" s="10">
        <v>0</v>
      </c>
      <c r="H4526" s="10" t="s">
        <v>22</v>
      </c>
      <c r="I4526" s="10" t="s">
        <v>19</v>
      </c>
      <c r="J4526" s="10" t="s">
        <v>329</v>
      </c>
      <c r="K4526" s="10">
        <v>10</v>
      </c>
      <c r="L4526" s="10">
        <v>1</v>
      </c>
      <c r="M4526" s="10">
        <v>0</v>
      </c>
      <c r="N4526" s="10">
        <v>0</v>
      </c>
    </row>
    <row r="4527" spans="1:14" x14ac:dyDescent="0.15">
      <c r="A4527" t="str">
        <f t="shared" si="73"/>
        <v>202007_325_4562342690043</v>
      </c>
      <c r="B4527" s="10">
        <v>202007</v>
      </c>
      <c r="C4527" s="10">
        <v>325</v>
      </c>
      <c r="D4527" s="10" t="s">
        <v>162</v>
      </c>
      <c r="E4527" s="11">
        <v>4562342690043</v>
      </c>
      <c r="F4527" s="10">
        <v>0</v>
      </c>
      <c r="G4527" s="10">
        <v>0</v>
      </c>
      <c r="H4527" s="10" t="s">
        <v>21</v>
      </c>
      <c r="I4527" s="10" t="s">
        <v>19</v>
      </c>
      <c r="J4527" s="10" t="s">
        <v>329</v>
      </c>
      <c r="K4527" s="10">
        <v>31</v>
      </c>
      <c r="L4527" s="10">
        <v>1</v>
      </c>
      <c r="M4527" s="10">
        <v>0</v>
      </c>
      <c r="N4527" s="10">
        <v>0</v>
      </c>
    </row>
    <row r="4528" spans="1:14" x14ac:dyDescent="0.15">
      <c r="A4528" t="str">
        <f t="shared" si="73"/>
        <v>202007_325_4562342690067</v>
      </c>
      <c r="B4528" s="10">
        <v>202007</v>
      </c>
      <c r="C4528" s="10">
        <v>325</v>
      </c>
      <c r="D4528" s="10" t="s">
        <v>162</v>
      </c>
      <c r="E4528" s="11">
        <v>4562342690067</v>
      </c>
      <c r="F4528" s="10">
        <v>0</v>
      </c>
      <c r="G4528" s="10">
        <v>0</v>
      </c>
      <c r="H4528" s="10" t="s">
        <v>23</v>
      </c>
      <c r="I4528" s="10" t="s">
        <v>19</v>
      </c>
      <c r="J4528" s="10" t="s">
        <v>329</v>
      </c>
      <c r="K4528" s="10">
        <v>37</v>
      </c>
      <c r="L4528" s="10">
        <v>1</v>
      </c>
      <c r="M4528" s="10">
        <v>0</v>
      </c>
      <c r="N4528" s="10">
        <v>0</v>
      </c>
    </row>
    <row r="4529" spans="1:14" x14ac:dyDescent="0.15">
      <c r="A4529" t="str">
        <f t="shared" si="73"/>
        <v>202007_325_4562342690074</v>
      </c>
      <c r="B4529" s="10">
        <v>202007</v>
      </c>
      <c r="C4529" s="10">
        <v>325</v>
      </c>
      <c r="D4529" s="10" t="s">
        <v>162</v>
      </c>
      <c r="E4529" s="11">
        <v>4562342690074</v>
      </c>
      <c r="F4529" s="10">
        <v>0</v>
      </c>
      <c r="G4529" s="10">
        <v>0</v>
      </c>
      <c r="H4529" s="10" t="s">
        <v>24</v>
      </c>
      <c r="I4529" s="10" t="s">
        <v>19</v>
      </c>
      <c r="J4529" s="10" t="s">
        <v>329</v>
      </c>
      <c r="K4529" s="10">
        <v>17</v>
      </c>
      <c r="L4529" s="10">
        <v>0</v>
      </c>
      <c r="M4529" s="10">
        <v>0</v>
      </c>
      <c r="N4529" s="10">
        <v>0</v>
      </c>
    </row>
    <row r="4530" spans="1:14" x14ac:dyDescent="0.15">
      <c r="A4530" t="str">
        <f t="shared" si="73"/>
        <v>202007_325_4562342690081</v>
      </c>
      <c r="B4530" s="10">
        <v>202007</v>
      </c>
      <c r="C4530" s="10">
        <v>325</v>
      </c>
      <c r="D4530" s="10" t="s">
        <v>162</v>
      </c>
      <c r="E4530" s="11">
        <v>4562342690081</v>
      </c>
      <c r="F4530" s="10">
        <v>0</v>
      </c>
      <c r="G4530" s="10">
        <v>0</v>
      </c>
      <c r="H4530" s="10" t="s">
        <v>25</v>
      </c>
      <c r="I4530" s="10" t="s">
        <v>19</v>
      </c>
      <c r="J4530" s="10" t="s">
        <v>329</v>
      </c>
      <c r="K4530" s="10">
        <v>12</v>
      </c>
      <c r="L4530" s="10">
        <v>0</v>
      </c>
      <c r="M4530" s="10">
        <v>0</v>
      </c>
      <c r="N4530" s="10">
        <v>0</v>
      </c>
    </row>
    <row r="4531" spans="1:14" x14ac:dyDescent="0.15">
      <c r="A4531" t="str">
        <f t="shared" si="73"/>
        <v>202007_16_4562342690029</v>
      </c>
      <c r="B4531" s="10">
        <v>202007</v>
      </c>
      <c r="C4531" s="10">
        <v>16</v>
      </c>
      <c r="D4531" s="10" t="s">
        <v>133</v>
      </c>
      <c r="E4531" s="11">
        <v>4562342690029</v>
      </c>
      <c r="F4531" s="10">
        <v>0</v>
      </c>
      <c r="G4531" s="10">
        <v>0</v>
      </c>
      <c r="H4531" s="10" t="s">
        <v>18</v>
      </c>
      <c r="I4531" s="10" t="s">
        <v>19</v>
      </c>
      <c r="J4531" s="10" t="s">
        <v>329</v>
      </c>
      <c r="K4531" s="10">
        <v>16</v>
      </c>
      <c r="L4531" s="10">
        <v>2</v>
      </c>
      <c r="M4531" s="10">
        <v>0</v>
      </c>
      <c r="N4531" s="10">
        <v>0</v>
      </c>
    </row>
    <row r="4532" spans="1:14" x14ac:dyDescent="0.15">
      <c r="A4532" t="str">
        <f t="shared" si="73"/>
        <v>202007_16_4562342690036</v>
      </c>
      <c r="B4532" s="10">
        <v>202007</v>
      </c>
      <c r="C4532" s="10">
        <v>16</v>
      </c>
      <c r="D4532" s="10" t="s">
        <v>133</v>
      </c>
      <c r="E4532" s="11">
        <v>4562342690036</v>
      </c>
      <c r="F4532" s="10">
        <v>0</v>
      </c>
      <c r="G4532" s="10">
        <v>0</v>
      </c>
      <c r="H4532" s="10" t="s">
        <v>20</v>
      </c>
      <c r="I4532" s="10" t="s">
        <v>19</v>
      </c>
      <c r="J4532" s="10" t="s">
        <v>329</v>
      </c>
      <c r="K4532" s="10">
        <v>10</v>
      </c>
      <c r="L4532" s="10">
        <v>2</v>
      </c>
      <c r="M4532" s="10">
        <v>0</v>
      </c>
      <c r="N4532" s="10">
        <v>0</v>
      </c>
    </row>
    <row r="4533" spans="1:14" x14ac:dyDescent="0.15">
      <c r="A4533" t="str">
        <f t="shared" si="73"/>
        <v>202007_16_4562342690050</v>
      </c>
      <c r="B4533" s="10">
        <v>202007</v>
      </c>
      <c r="C4533" s="10">
        <v>16</v>
      </c>
      <c r="D4533" s="10" t="s">
        <v>133</v>
      </c>
      <c r="E4533" s="11">
        <v>4562342690050</v>
      </c>
      <c r="F4533" s="10">
        <v>0</v>
      </c>
      <c r="G4533" s="10">
        <v>0</v>
      </c>
      <c r="H4533" s="10" t="s">
        <v>22</v>
      </c>
      <c r="I4533" s="10" t="s">
        <v>19</v>
      </c>
      <c r="J4533" s="10" t="s">
        <v>329</v>
      </c>
      <c r="K4533" s="10">
        <v>12</v>
      </c>
      <c r="L4533" s="10">
        <v>0</v>
      </c>
      <c r="M4533" s="10">
        <v>0</v>
      </c>
      <c r="N4533" s="10">
        <v>0</v>
      </c>
    </row>
    <row r="4534" spans="1:14" x14ac:dyDescent="0.15">
      <c r="A4534" t="str">
        <f t="shared" si="73"/>
        <v>202007_16_4562342690043</v>
      </c>
      <c r="B4534" s="10">
        <v>202007</v>
      </c>
      <c r="C4534" s="10">
        <v>16</v>
      </c>
      <c r="D4534" s="10" t="s">
        <v>133</v>
      </c>
      <c r="E4534" s="11">
        <v>4562342690043</v>
      </c>
      <c r="F4534" s="10">
        <v>0</v>
      </c>
      <c r="G4534" s="10">
        <v>0</v>
      </c>
      <c r="H4534" s="10" t="s">
        <v>21</v>
      </c>
      <c r="I4534" s="10" t="s">
        <v>19</v>
      </c>
      <c r="J4534" s="10" t="s">
        <v>329</v>
      </c>
      <c r="K4534" s="10">
        <v>50</v>
      </c>
      <c r="L4534" s="10">
        <v>0</v>
      </c>
      <c r="M4534" s="10">
        <v>0</v>
      </c>
      <c r="N4534" s="10">
        <v>0</v>
      </c>
    </row>
    <row r="4535" spans="1:14" x14ac:dyDescent="0.15">
      <c r="A4535" t="str">
        <f t="shared" si="73"/>
        <v>202007_16_4562342690067</v>
      </c>
      <c r="B4535" s="10">
        <v>202007</v>
      </c>
      <c r="C4535" s="10">
        <v>16</v>
      </c>
      <c r="D4535" s="10" t="s">
        <v>133</v>
      </c>
      <c r="E4535" s="11">
        <v>4562342690067</v>
      </c>
      <c r="F4535" s="10">
        <v>0</v>
      </c>
      <c r="G4535" s="10">
        <v>0</v>
      </c>
      <c r="H4535" s="10" t="s">
        <v>23</v>
      </c>
      <c r="I4535" s="10" t="s">
        <v>19</v>
      </c>
      <c r="J4535" s="10" t="s">
        <v>329</v>
      </c>
      <c r="K4535" s="10">
        <v>20</v>
      </c>
      <c r="L4535" s="10">
        <v>1</v>
      </c>
      <c r="M4535" s="10">
        <v>0</v>
      </c>
      <c r="N4535" s="10">
        <v>0</v>
      </c>
    </row>
    <row r="4536" spans="1:14" x14ac:dyDescent="0.15">
      <c r="A4536" t="str">
        <f t="shared" si="73"/>
        <v>202007_16_4562342690074</v>
      </c>
      <c r="B4536" s="10">
        <v>202007</v>
      </c>
      <c r="C4536" s="10">
        <v>16</v>
      </c>
      <c r="D4536" s="10" t="s">
        <v>133</v>
      </c>
      <c r="E4536" s="11">
        <v>4562342690074</v>
      </c>
      <c r="F4536" s="10">
        <v>0</v>
      </c>
      <c r="G4536" s="10">
        <v>0</v>
      </c>
      <c r="H4536" s="10" t="s">
        <v>24</v>
      </c>
      <c r="I4536" s="10" t="s">
        <v>19</v>
      </c>
      <c r="J4536" s="10" t="s">
        <v>329</v>
      </c>
      <c r="K4536" s="10">
        <v>34</v>
      </c>
      <c r="L4536" s="10">
        <v>0</v>
      </c>
      <c r="M4536" s="10">
        <v>0</v>
      </c>
      <c r="N4536" s="10">
        <v>0</v>
      </c>
    </row>
    <row r="4537" spans="1:14" x14ac:dyDescent="0.15">
      <c r="A4537" t="str">
        <f t="shared" si="73"/>
        <v>202007_16_4562342690081</v>
      </c>
      <c r="B4537" s="10">
        <v>202007</v>
      </c>
      <c r="C4537" s="10">
        <v>16</v>
      </c>
      <c r="D4537" s="10" t="s">
        <v>133</v>
      </c>
      <c r="E4537" s="11">
        <v>4562342690081</v>
      </c>
      <c r="F4537" s="10">
        <v>0</v>
      </c>
      <c r="G4537" s="10">
        <v>0</v>
      </c>
      <c r="H4537" s="10" t="s">
        <v>25</v>
      </c>
      <c r="I4537" s="10" t="s">
        <v>19</v>
      </c>
      <c r="J4537" s="10" t="s">
        <v>329</v>
      </c>
      <c r="K4537" s="10">
        <v>8</v>
      </c>
      <c r="L4537" s="10">
        <v>1</v>
      </c>
      <c r="M4537" s="10">
        <v>0</v>
      </c>
      <c r="N4537" s="10">
        <v>0</v>
      </c>
    </row>
    <row r="4538" spans="1:14" x14ac:dyDescent="0.15">
      <c r="A4538" t="str">
        <f t="shared" si="73"/>
        <v>202007_17_4562342690029</v>
      </c>
      <c r="B4538" s="10">
        <v>202007</v>
      </c>
      <c r="C4538" s="10">
        <v>17</v>
      </c>
      <c r="D4538" s="10" t="s">
        <v>134</v>
      </c>
      <c r="E4538" s="11">
        <v>4562342690029</v>
      </c>
      <c r="F4538" s="10">
        <v>0</v>
      </c>
      <c r="G4538" s="10">
        <v>0</v>
      </c>
      <c r="H4538" s="10" t="s">
        <v>18</v>
      </c>
      <c r="I4538" s="10" t="s">
        <v>19</v>
      </c>
      <c r="J4538" s="10" t="s">
        <v>329</v>
      </c>
      <c r="K4538" s="10">
        <v>16</v>
      </c>
      <c r="L4538" s="10">
        <v>2</v>
      </c>
      <c r="M4538" s="10">
        <v>0</v>
      </c>
      <c r="N4538" s="10">
        <v>0</v>
      </c>
    </row>
    <row r="4539" spans="1:14" x14ac:dyDescent="0.15">
      <c r="A4539" t="str">
        <f t="shared" si="73"/>
        <v>202007_17_4562342690036</v>
      </c>
      <c r="B4539" s="10">
        <v>202007</v>
      </c>
      <c r="C4539" s="10">
        <v>17</v>
      </c>
      <c r="D4539" s="10" t="s">
        <v>134</v>
      </c>
      <c r="E4539" s="11">
        <v>4562342690036</v>
      </c>
      <c r="F4539" s="10">
        <v>0</v>
      </c>
      <c r="G4539" s="10">
        <v>0</v>
      </c>
      <c r="H4539" s="10" t="s">
        <v>20</v>
      </c>
      <c r="I4539" s="10" t="s">
        <v>19</v>
      </c>
      <c r="J4539" s="10" t="s">
        <v>329</v>
      </c>
      <c r="K4539" s="10">
        <v>12</v>
      </c>
      <c r="L4539" s="10">
        <v>1</v>
      </c>
      <c r="M4539" s="10">
        <v>0</v>
      </c>
      <c r="N4539" s="10">
        <v>0</v>
      </c>
    </row>
    <row r="4540" spans="1:14" x14ac:dyDescent="0.15">
      <c r="A4540" t="str">
        <f t="shared" si="73"/>
        <v>202007_17_4562342690050</v>
      </c>
      <c r="B4540" s="10">
        <v>202007</v>
      </c>
      <c r="C4540" s="10">
        <v>17</v>
      </c>
      <c r="D4540" s="10" t="s">
        <v>134</v>
      </c>
      <c r="E4540" s="11">
        <v>4562342690050</v>
      </c>
      <c r="F4540" s="10">
        <v>0</v>
      </c>
      <c r="G4540" s="10">
        <v>0</v>
      </c>
      <c r="H4540" s="10" t="s">
        <v>22</v>
      </c>
      <c r="I4540" s="10" t="s">
        <v>19</v>
      </c>
      <c r="J4540" s="10" t="s">
        <v>329</v>
      </c>
      <c r="K4540" s="10">
        <v>10</v>
      </c>
      <c r="L4540" s="10">
        <v>0</v>
      </c>
      <c r="M4540" s="10">
        <v>0</v>
      </c>
      <c r="N4540" s="10">
        <v>0</v>
      </c>
    </row>
    <row r="4541" spans="1:14" x14ac:dyDescent="0.15">
      <c r="A4541" t="str">
        <f t="shared" si="73"/>
        <v>202007_17_4562342690043</v>
      </c>
      <c r="B4541" s="10">
        <v>202007</v>
      </c>
      <c r="C4541" s="10">
        <v>17</v>
      </c>
      <c r="D4541" s="10" t="s">
        <v>134</v>
      </c>
      <c r="E4541" s="11">
        <v>4562342690043</v>
      </c>
      <c r="F4541" s="10">
        <v>0</v>
      </c>
      <c r="G4541" s="10">
        <v>0</v>
      </c>
      <c r="H4541" s="10" t="s">
        <v>21</v>
      </c>
      <c r="I4541" s="10" t="s">
        <v>19</v>
      </c>
      <c r="J4541" s="10" t="s">
        <v>329</v>
      </c>
      <c r="K4541" s="10">
        <v>29</v>
      </c>
      <c r="L4541" s="10">
        <v>2</v>
      </c>
      <c r="M4541" s="10">
        <v>0</v>
      </c>
      <c r="N4541" s="10">
        <v>0</v>
      </c>
    </row>
    <row r="4542" spans="1:14" x14ac:dyDescent="0.15">
      <c r="A4542" t="str">
        <f t="shared" si="73"/>
        <v>202007_17_4562342690067</v>
      </c>
      <c r="B4542" s="10">
        <v>202007</v>
      </c>
      <c r="C4542" s="10">
        <v>17</v>
      </c>
      <c r="D4542" s="10" t="s">
        <v>134</v>
      </c>
      <c r="E4542" s="11">
        <v>4562342690067</v>
      </c>
      <c r="F4542" s="10">
        <v>0</v>
      </c>
      <c r="G4542" s="10">
        <v>0</v>
      </c>
      <c r="H4542" s="10" t="s">
        <v>23</v>
      </c>
      <c r="I4542" s="10" t="s">
        <v>19</v>
      </c>
      <c r="J4542" s="10" t="s">
        <v>329</v>
      </c>
      <c r="K4542" s="10">
        <v>36</v>
      </c>
      <c r="L4542" s="10">
        <v>1</v>
      </c>
      <c r="M4542" s="10">
        <v>0</v>
      </c>
      <c r="N4542" s="10">
        <v>0</v>
      </c>
    </row>
    <row r="4543" spans="1:14" x14ac:dyDescent="0.15">
      <c r="A4543" t="str">
        <f t="shared" si="73"/>
        <v>202007_17_4562342690074</v>
      </c>
      <c r="B4543" s="10">
        <v>202007</v>
      </c>
      <c r="C4543" s="10">
        <v>17</v>
      </c>
      <c r="D4543" s="10" t="s">
        <v>134</v>
      </c>
      <c r="E4543" s="11">
        <v>4562342690074</v>
      </c>
      <c r="F4543" s="10">
        <v>0</v>
      </c>
      <c r="G4543" s="10">
        <v>0</v>
      </c>
      <c r="H4543" s="10" t="s">
        <v>24</v>
      </c>
      <c r="I4543" s="10" t="s">
        <v>19</v>
      </c>
      <c r="J4543" s="10" t="s">
        <v>329</v>
      </c>
      <c r="K4543" s="10">
        <v>19</v>
      </c>
      <c r="L4543" s="10">
        <v>0</v>
      </c>
      <c r="M4543" s="10">
        <v>0</v>
      </c>
      <c r="N4543" s="10">
        <v>0</v>
      </c>
    </row>
    <row r="4544" spans="1:14" x14ac:dyDescent="0.15">
      <c r="A4544" t="str">
        <f t="shared" si="73"/>
        <v>202007_17_4562342690081</v>
      </c>
      <c r="B4544" s="10">
        <v>202007</v>
      </c>
      <c r="C4544" s="10">
        <v>17</v>
      </c>
      <c r="D4544" s="10" t="s">
        <v>134</v>
      </c>
      <c r="E4544" s="11">
        <v>4562342690081</v>
      </c>
      <c r="F4544" s="10">
        <v>0</v>
      </c>
      <c r="G4544" s="10">
        <v>0</v>
      </c>
      <c r="H4544" s="10" t="s">
        <v>25</v>
      </c>
      <c r="I4544" s="10" t="s">
        <v>19</v>
      </c>
      <c r="J4544" s="10" t="s">
        <v>329</v>
      </c>
      <c r="K4544" s="10">
        <v>13</v>
      </c>
      <c r="L4544" s="10">
        <v>0</v>
      </c>
      <c r="M4544" s="10">
        <v>0</v>
      </c>
      <c r="N4544" s="10">
        <v>0</v>
      </c>
    </row>
    <row r="4545" spans="1:14" x14ac:dyDescent="0.15">
      <c r="A4545" t="str">
        <f t="shared" si="73"/>
        <v>202007_122_4562342690029</v>
      </c>
      <c r="B4545" s="10">
        <v>202007</v>
      </c>
      <c r="C4545" s="10">
        <v>122</v>
      </c>
      <c r="D4545" s="10" t="s">
        <v>149</v>
      </c>
      <c r="E4545" s="11">
        <v>4562342690029</v>
      </c>
      <c r="F4545" s="10">
        <v>0</v>
      </c>
      <c r="G4545" s="10">
        <v>0</v>
      </c>
      <c r="H4545" s="10" t="s">
        <v>18</v>
      </c>
      <c r="I4545" s="10" t="s">
        <v>19</v>
      </c>
      <c r="J4545" s="10" t="s">
        <v>329</v>
      </c>
      <c r="K4545" s="10">
        <v>26</v>
      </c>
      <c r="L4545" s="10">
        <v>2</v>
      </c>
      <c r="M4545" s="10">
        <v>0</v>
      </c>
      <c r="N4545" s="10">
        <v>0</v>
      </c>
    </row>
    <row r="4546" spans="1:14" x14ac:dyDescent="0.15">
      <c r="A4546" t="str">
        <f t="shared" si="73"/>
        <v>202007_122_4562342690036</v>
      </c>
      <c r="B4546" s="10">
        <v>202007</v>
      </c>
      <c r="C4546" s="10">
        <v>122</v>
      </c>
      <c r="D4546" s="10" t="s">
        <v>149</v>
      </c>
      <c r="E4546" s="11">
        <v>4562342690036</v>
      </c>
      <c r="F4546" s="10">
        <v>0</v>
      </c>
      <c r="G4546" s="10">
        <v>0</v>
      </c>
      <c r="H4546" s="10" t="s">
        <v>20</v>
      </c>
      <c r="I4546" s="10" t="s">
        <v>19</v>
      </c>
      <c r="J4546" s="10" t="s">
        <v>329</v>
      </c>
      <c r="K4546" s="10">
        <v>11</v>
      </c>
      <c r="L4546" s="10">
        <v>3</v>
      </c>
      <c r="M4546" s="10">
        <v>0</v>
      </c>
      <c r="N4546" s="10">
        <v>0</v>
      </c>
    </row>
    <row r="4547" spans="1:14" x14ac:dyDescent="0.15">
      <c r="A4547" t="str">
        <f t="shared" si="73"/>
        <v>202007_122_4562342690050</v>
      </c>
      <c r="B4547" s="10">
        <v>202007</v>
      </c>
      <c r="C4547" s="10">
        <v>122</v>
      </c>
      <c r="D4547" s="10" t="s">
        <v>149</v>
      </c>
      <c r="E4547" s="11">
        <v>4562342690050</v>
      </c>
      <c r="F4547" s="10">
        <v>0</v>
      </c>
      <c r="G4547" s="10">
        <v>0</v>
      </c>
      <c r="H4547" s="10" t="s">
        <v>22</v>
      </c>
      <c r="I4547" s="10" t="s">
        <v>19</v>
      </c>
      <c r="J4547" s="10" t="s">
        <v>329</v>
      </c>
      <c r="K4547" s="10">
        <v>14</v>
      </c>
      <c r="L4547" s="10">
        <v>0</v>
      </c>
      <c r="M4547" s="10">
        <v>0</v>
      </c>
      <c r="N4547" s="10">
        <v>0</v>
      </c>
    </row>
    <row r="4548" spans="1:14" x14ac:dyDescent="0.15">
      <c r="A4548" t="str">
        <f t="shared" si="73"/>
        <v>202007_122_4562342690043</v>
      </c>
      <c r="B4548" s="10">
        <v>202007</v>
      </c>
      <c r="C4548" s="10">
        <v>122</v>
      </c>
      <c r="D4548" s="10" t="s">
        <v>149</v>
      </c>
      <c r="E4548" s="11">
        <v>4562342690043</v>
      </c>
      <c r="F4548" s="10">
        <v>0</v>
      </c>
      <c r="G4548" s="10">
        <v>0</v>
      </c>
      <c r="H4548" s="10" t="s">
        <v>21</v>
      </c>
      <c r="I4548" s="10" t="s">
        <v>19</v>
      </c>
      <c r="J4548" s="10" t="s">
        <v>329</v>
      </c>
      <c r="K4548" s="10">
        <v>37</v>
      </c>
      <c r="L4548" s="10">
        <v>3</v>
      </c>
      <c r="M4548" s="10">
        <v>0</v>
      </c>
      <c r="N4548" s="10">
        <v>0</v>
      </c>
    </row>
    <row r="4549" spans="1:14" x14ac:dyDescent="0.15">
      <c r="A4549" t="str">
        <f t="shared" si="73"/>
        <v>202007_122_4562342690067</v>
      </c>
      <c r="B4549" s="10">
        <v>202007</v>
      </c>
      <c r="C4549" s="10">
        <v>122</v>
      </c>
      <c r="D4549" s="10" t="s">
        <v>149</v>
      </c>
      <c r="E4549" s="11">
        <v>4562342690067</v>
      </c>
      <c r="F4549" s="10">
        <v>0</v>
      </c>
      <c r="G4549" s="10">
        <v>0</v>
      </c>
      <c r="H4549" s="10" t="s">
        <v>23</v>
      </c>
      <c r="I4549" s="10" t="s">
        <v>19</v>
      </c>
      <c r="J4549" s="10" t="s">
        <v>329</v>
      </c>
      <c r="K4549" s="10">
        <v>37</v>
      </c>
      <c r="L4549" s="10">
        <v>2</v>
      </c>
      <c r="M4549" s="10">
        <v>0</v>
      </c>
      <c r="N4549" s="10">
        <v>0</v>
      </c>
    </row>
    <row r="4550" spans="1:14" x14ac:dyDescent="0.15">
      <c r="A4550" t="str">
        <f t="shared" si="73"/>
        <v>202007_122_4562342690074</v>
      </c>
      <c r="B4550" s="10">
        <v>202007</v>
      </c>
      <c r="C4550" s="10">
        <v>122</v>
      </c>
      <c r="D4550" s="10" t="s">
        <v>149</v>
      </c>
      <c r="E4550" s="11">
        <v>4562342690074</v>
      </c>
      <c r="F4550" s="10">
        <v>0</v>
      </c>
      <c r="G4550" s="10">
        <v>0</v>
      </c>
      <c r="H4550" s="10" t="s">
        <v>24</v>
      </c>
      <c r="I4550" s="10" t="s">
        <v>19</v>
      </c>
      <c r="J4550" s="10" t="s">
        <v>329</v>
      </c>
      <c r="K4550" s="10">
        <v>22</v>
      </c>
      <c r="L4550" s="10">
        <v>1</v>
      </c>
      <c r="M4550" s="10">
        <v>0</v>
      </c>
      <c r="N4550" s="10">
        <v>0</v>
      </c>
    </row>
    <row r="4551" spans="1:14" x14ac:dyDescent="0.15">
      <c r="A4551" t="str">
        <f t="shared" si="73"/>
        <v>202007_122_4562342690081</v>
      </c>
      <c r="B4551" s="10">
        <v>202007</v>
      </c>
      <c r="C4551" s="10">
        <v>122</v>
      </c>
      <c r="D4551" s="10" t="s">
        <v>149</v>
      </c>
      <c r="E4551" s="11">
        <v>4562342690081</v>
      </c>
      <c r="F4551" s="10">
        <v>0</v>
      </c>
      <c r="G4551" s="10">
        <v>0</v>
      </c>
      <c r="H4551" s="10" t="s">
        <v>25</v>
      </c>
      <c r="I4551" s="10" t="s">
        <v>19</v>
      </c>
      <c r="J4551" s="10" t="s">
        <v>329</v>
      </c>
      <c r="K4551" s="10">
        <v>16</v>
      </c>
      <c r="L4551" s="10">
        <v>0</v>
      </c>
      <c r="M4551" s="10">
        <v>0</v>
      </c>
      <c r="N4551" s="10">
        <v>0</v>
      </c>
    </row>
    <row r="4552" spans="1:14" x14ac:dyDescent="0.15">
      <c r="A4552" t="str">
        <f t="shared" ref="A4552:A4615" si="74">B4552&amp;"_"&amp;C4552&amp;"_"&amp;E4552</f>
        <v>202008_184_4562342690029</v>
      </c>
      <c r="B4552" s="17">
        <v>202008</v>
      </c>
      <c r="C4552" s="17">
        <v>184</v>
      </c>
      <c r="D4552" s="17" t="s">
        <v>154</v>
      </c>
      <c r="E4552" s="18">
        <v>4562342690029</v>
      </c>
      <c r="F4552" s="17">
        <v>0</v>
      </c>
      <c r="G4552" s="17">
        <v>0</v>
      </c>
      <c r="H4552" s="17" t="s">
        <v>18</v>
      </c>
      <c r="I4552" s="17" t="s">
        <v>19</v>
      </c>
      <c r="J4552" s="17" t="s">
        <v>329</v>
      </c>
      <c r="K4552" s="17">
        <v>31</v>
      </c>
      <c r="L4552" s="17">
        <v>3</v>
      </c>
      <c r="M4552" s="17">
        <v>0</v>
      </c>
      <c r="N4552" s="17">
        <v>0</v>
      </c>
    </row>
    <row r="4553" spans="1:14" x14ac:dyDescent="0.15">
      <c r="A4553" t="str">
        <f t="shared" si="74"/>
        <v>202008_184_4562342690036</v>
      </c>
      <c r="B4553" s="17">
        <v>202008</v>
      </c>
      <c r="C4553" s="17">
        <v>184</v>
      </c>
      <c r="D4553" s="17" t="s">
        <v>154</v>
      </c>
      <c r="E4553" s="18">
        <v>4562342690036</v>
      </c>
      <c r="F4553" s="17">
        <v>0</v>
      </c>
      <c r="G4553" s="17">
        <v>0</v>
      </c>
      <c r="H4553" s="17" t="s">
        <v>20</v>
      </c>
      <c r="I4553" s="17" t="s">
        <v>19</v>
      </c>
      <c r="J4553" s="17" t="s">
        <v>329</v>
      </c>
      <c r="K4553" s="17">
        <v>15</v>
      </c>
      <c r="L4553" s="17">
        <v>0</v>
      </c>
      <c r="M4553" s="17">
        <v>0</v>
      </c>
      <c r="N4553" s="17">
        <v>0</v>
      </c>
    </row>
    <row r="4554" spans="1:14" x14ac:dyDescent="0.15">
      <c r="A4554" t="str">
        <f t="shared" si="74"/>
        <v>202008_184_4562342690050</v>
      </c>
      <c r="B4554" s="17">
        <v>202008</v>
      </c>
      <c r="C4554" s="17">
        <v>184</v>
      </c>
      <c r="D4554" s="17" t="s">
        <v>154</v>
      </c>
      <c r="E4554" s="18">
        <v>4562342690050</v>
      </c>
      <c r="F4554" s="17">
        <v>0</v>
      </c>
      <c r="G4554" s="17">
        <v>0</v>
      </c>
      <c r="H4554" s="17" t="s">
        <v>22</v>
      </c>
      <c r="I4554" s="17" t="s">
        <v>19</v>
      </c>
      <c r="J4554" s="17" t="s">
        <v>329</v>
      </c>
      <c r="K4554" s="17">
        <v>17</v>
      </c>
      <c r="L4554" s="17">
        <v>0</v>
      </c>
      <c r="M4554" s="17">
        <v>0</v>
      </c>
      <c r="N4554" s="17">
        <v>0</v>
      </c>
    </row>
    <row r="4555" spans="1:14" x14ac:dyDescent="0.15">
      <c r="A4555" t="str">
        <f t="shared" si="74"/>
        <v>202008_184_4562342690043</v>
      </c>
      <c r="B4555" s="17">
        <v>202008</v>
      </c>
      <c r="C4555" s="17">
        <v>184</v>
      </c>
      <c r="D4555" s="17" t="s">
        <v>154</v>
      </c>
      <c r="E4555" s="18">
        <v>4562342690043</v>
      </c>
      <c r="F4555" s="17">
        <v>0</v>
      </c>
      <c r="G4555" s="17">
        <v>0</v>
      </c>
      <c r="H4555" s="17" t="s">
        <v>21</v>
      </c>
      <c r="I4555" s="17" t="s">
        <v>19</v>
      </c>
      <c r="J4555" s="17" t="s">
        <v>329</v>
      </c>
      <c r="K4555" s="17">
        <v>36</v>
      </c>
      <c r="L4555" s="17">
        <v>0</v>
      </c>
      <c r="M4555" s="17">
        <v>0</v>
      </c>
      <c r="N4555" s="17">
        <v>0</v>
      </c>
    </row>
    <row r="4556" spans="1:14" x14ac:dyDescent="0.15">
      <c r="A4556" t="str">
        <f t="shared" si="74"/>
        <v>202008_184_4562342690067</v>
      </c>
      <c r="B4556" s="17">
        <v>202008</v>
      </c>
      <c r="C4556" s="17">
        <v>184</v>
      </c>
      <c r="D4556" s="17" t="s">
        <v>154</v>
      </c>
      <c r="E4556" s="18">
        <v>4562342690067</v>
      </c>
      <c r="F4556" s="17">
        <v>0</v>
      </c>
      <c r="G4556" s="17">
        <v>0</v>
      </c>
      <c r="H4556" s="17" t="s">
        <v>23</v>
      </c>
      <c r="I4556" s="17" t="s">
        <v>19</v>
      </c>
      <c r="J4556" s="17" t="s">
        <v>329</v>
      </c>
      <c r="K4556" s="17">
        <v>35</v>
      </c>
      <c r="L4556" s="17">
        <v>1</v>
      </c>
      <c r="M4556" s="17">
        <v>0</v>
      </c>
      <c r="N4556" s="17">
        <v>0</v>
      </c>
    </row>
    <row r="4557" spans="1:14" x14ac:dyDescent="0.15">
      <c r="A4557" t="str">
        <f t="shared" si="74"/>
        <v>202008_184_4562342690074</v>
      </c>
      <c r="B4557" s="17">
        <v>202008</v>
      </c>
      <c r="C4557" s="17">
        <v>184</v>
      </c>
      <c r="D4557" s="17" t="s">
        <v>154</v>
      </c>
      <c r="E4557" s="18">
        <v>4562342690074</v>
      </c>
      <c r="F4557" s="17">
        <v>0</v>
      </c>
      <c r="G4557" s="17">
        <v>0</v>
      </c>
      <c r="H4557" s="17" t="s">
        <v>24</v>
      </c>
      <c r="I4557" s="17" t="s">
        <v>19</v>
      </c>
      <c r="J4557" s="17" t="s">
        <v>329</v>
      </c>
      <c r="K4557" s="17">
        <v>30</v>
      </c>
      <c r="L4557" s="17">
        <v>1</v>
      </c>
      <c r="M4557" s="17">
        <v>0</v>
      </c>
      <c r="N4557" s="17">
        <v>0</v>
      </c>
    </row>
    <row r="4558" spans="1:14" x14ac:dyDescent="0.15">
      <c r="A4558" t="str">
        <f t="shared" si="74"/>
        <v>202008_184_4562342690081</v>
      </c>
      <c r="B4558" s="17">
        <v>202008</v>
      </c>
      <c r="C4558" s="17">
        <v>184</v>
      </c>
      <c r="D4558" s="17" t="s">
        <v>154</v>
      </c>
      <c r="E4558" s="18">
        <v>4562342690081</v>
      </c>
      <c r="F4558" s="17">
        <v>0</v>
      </c>
      <c r="G4558" s="17">
        <v>0</v>
      </c>
      <c r="H4558" s="17" t="s">
        <v>25</v>
      </c>
      <c r="I4558" s="17" t="s">
        <v>19</v>
      </c>
      <c r="J4558" s="17" t="s">
        <v>329</v>
      </c>
      <c r="K4558" s="17">
        <v>9</v>
      </c>
      <c r="L4558" s="17">
        <v>1</v>
      </c>
      <c r="M4558" s="17">
        <v>0</v>
      </c>
      <c r="N4558" s="17">
        <v>0</v>
      </c>
    </row>
    <row r="4559" spans="1:14" x14ac:dyDescent="0.15">
      <c r="A4559" t="str">
        <f t="shared" si="74"/>
        <v>202008_5_4562342690029</v>
      </c>
      <c r="B4559" s="17">
        <v>202008</v>
      </c>
      <c r="C4559" s="17">
        <v>5</v>
      </c>
      <c r="D4559" s="17" t="s">
        <v>130</v>
      </c>
      <c r="E4559" s="18">
        <v>4562342690029</v>
      </c>
      <c r="F4559" s="17">
        <v>0</v>
      </c>
      <c r="G4559" s="17">
        <v>0</v>
      </c>
      <c r="H4559" s="17" t="s">
        <v>18</v>
      </c>
      <c r="I4559" s="17" t="s">
        <v>19</v>
      </c>
      <c r="J4559" s="17" t="s">
        <v>329</v>
      </c>
      <c r="K4559" s="17">
        <v>4</v>
      </c>
      <c r="L4559" s="17">
        <v>0</v>
      </c>
      <c r="M4559" s="17">
        <v>0</v>
      </c>
      <c r="N4559" s="17">
        <v>0</v>
      </c>
    </row>
    <row r="4560" spans="1:14" x14ac:dyDescent="0.15">
      <c r="A4560" t="str">
        <f t="shared" si="74"/>
        <v>202008_5_4562342690036</v>
      </c>
      <c r="B4560" s="17">
        <v>202008</v>
      </c>
      <c r="C4560" s="17">
        <v>5</v>
      </c>
      <c r="D4560" s="17" t="s">
        <v>130</v>
      </c>
      <c r="E4560" s="18">
        <v>4562342690036</v>
      </c>
      <c r="F4560" s="17">
        <v>0</v>
      </c>
      <c r="G4560" s="17">
        <v>0</v>
      </c>
      <c r="H4560" s="17" t="s">
        <v>20</v>
      </c>
      <c r="I4560" s="17" t="s">
        <v>19</v>
      </c>
      <c r="J4560" s="17" t="s">
        <v>329</v>
      </c>
      <c r="K4560" s="17">
        <v>12</v>
      </c>
      <c r="L4560" s="17">
        <v>0</v>
      </c>
      <c r="M4560" s="17">
        <v>0</v>
      </c>
      <c r="N4560" s="17">
        <v>0</v>
      </c>
    </row>
    <row r="4561" spans="1:14" x14ac:dyDescent="0.15">
      <c r="A4561" t="str">
        <f t="shared" si="74"/>
        <v>202008_5_4562342690050</v>
      </c>
      <c r="B4561" s="17">
        <v>202008</v>
      </c>
      <c r="C4561" s="17">
        <v>5</v>
      </c>
      <c r="D4561" s="17" t="s">
        <v>130</v>
      </c>
      <c r="E4561" s="18">
        <v>4562342690050</v>
      </c>
      <c r="F4561" s="17">
        <v>0</v>
      </c>
      <c r="G4561" s="17">
        <v>0</v>
      </c>
      <c r="H4561" s="17" t="s">
        <v>22</v>
      </c>
      <c r="I4561" s="17" t="s">
        <v>19</v>
      </c>
      <c r="J4561" s="17" t="s">
        <v>329</v>
      </c>
      <c r="K4561" s="17">
        <v>7</v>
      </c>
      <c r="L4561" s="17">
        <v>0</v>
      </c>
      <c r="M4561" s="17">
        <v>0</v>
      </c>
      <c r="N4561" s="17">
        <v>0</v>
      </c>
    </row>
    <row r="4562" spans="1:14" x14ac:dyDescent="0.15">
      <c r="A4562" t="str">
        <f t="shared" si="74"/>
        <v>202008_5_4562342690043</v>
      </c>
      <c r="B4562" s="17">
        <v>202008</v>
      </c>
      <c r="C4562" s="17">
        <v>5</v>
      </c>
      <c r="D4562" s="17" t="s">
        <v>130</v>
      </c>
      <c r="E4562" s="18">
        <v>4562342690043</v>
      </c>
      <c r="F4562" s="17">
        <v>0</v>
      </c>
      <c r="G4562" s="17">
        <v>0</v>
      </c>
      <c r="H4562" s="17" t="s">
        <v>21</v>
      </c>
      <c r="I4562" s="17" t="s">
        <v>19</v>
      </c>
      <c r="J4562" s="17" t="s">
        <v>329</v>
      </c>
      <c r="K4562" s="17">
        <v>14</v>
      </c>
      <c r="L4562" s="17">
        <v>0</v>
      </c>
      <c r="M4562" s="17">
        <v>0</v>
      </c>
      <c r="N4562" s="17">
        <v>0</v>
      </c>
    </row>
    <row r="4563" spans="1:14" x14ac:dyDescent="0.15">
      <c r="A4563" t="str">
        <f t="shared" si="74"/>
        <v>202008_5_4562342690067</v>
      </c>
      <c r="B4563" s="17">
        <v>202008</v>
      </c>
      <c r="C4563" s="17">
        <v>5</v>
      </c>
      <c r="D4563" s="17" t="s">
        <v>130</v>
      </c>
      <c r="E4563" s="18">
        <v>4562342690067</v>
      </c>
      <c r="F4563" s="17">
        <v>0</v>
      </c>
      <c r="G4563" s="17">
        <v>0</v>
      </c>
      <c r="H4563" s="17" t="s">
        <v>23</v>
      </c>
      <c r="I4563" s="17" t="s">
        <v>19</v>
      </c>
      <c r="J4563" s="17" t="s">
        <v>329</v>
      </c>
      <c r="K4563" s="17">
        <v>20</v>
      </c>
      <c r="L4563" s="17">
        <v>2</v>
      </c>
      <c r="M4563" s="17">
        <v>0</v>
      </c>
      <c r="N4563" s="17">
        <v>0</v>
      </c>
    </row>
    <row r="4564" spans="1:14" x14ac:dyDescent="0.15">
      <c r="A4564" t="str">
        <f t="shared" si="74"/>
        <v>202008_5_4562342690074</v>
      </c>
      <c r="B4564" s="17">
        <v>202008</v>
      </c>
      <c r="C4564" s="17">
        <v>5</v>
      </c>
      <c r="D4564" s="17" t="s">
        <v>130</v>
      </c>
      <c r="E4564" s="18">
        <v>4562342690074</v>
      </c>
      <c r="F4564" s="17">
        <v>0</v>
      </c>
      <c r="G4564" s="17">
        <v>0</v>
      </c>
      <c r="H4564" s="17" t="s">
        <v>24</v>
      </c>
      <c r="I4564" s="17" t="s">
        <v>19</v>
      </c>
      <c r="J4564" s="17" t="s">
        <v>329</v>
      </c>
      <c r="K4564" s="17">
        <v>23</v>
      </c>
      <c r="L4564" s="17">
        <v>1</v>
      </c>
      <c r="M4564" s="17">
        <v>0</v>
      </c>
      <c r="N4564" s="17">
        <v>0</v>
      </c>
    </row>
    <row r="4565" spans="1:14" x14ac:dyDescent="0.15">
      <c r="A4565" t="str">
        <f t="shared" si="74"/>
        <v>202008_5_4562342690081</v>
      </c>
      <c r="B4565" s="17">
        <v>202008</v>
      </c>
      <c r="C4565" s="17">
        <v>5</v>
      </c>
      <c r="D4565" s="17" t="s">
        <v>130</v>
      </c>
      <c r="E4565" s="18">
        <v>4562342690081</v>
      </c>
      <c r="F4565" s="17">
        <v>0</v>
      </c>
      <c r="G4565" s="17">
        <v>0</v>
      </c>
      <c r="H4565" s="17" t="s">
        <v>25</v>
      </c>
      <c r="I4565" s="17" t="s">
        <v>19</v>
      </c>
      <c r="J4565" s="17" t="s">
        <v>329</v>
      </c>
      <c r="K4565" s="17">
        <v>3</v>
      </c>
      <c r="L4565" s="17">
        <v>0</v>
      </c>
      <c r="M4565" s="17">
        <v>0</v>
      </c>
      <c r="N4565" s="17">
        <v>0</v>
      </c>
    </row>
    <row r="4566" spans="1:14" x14ac:dyDescent="0.15">
      <c r="A4566" t="str">
        <f t="shared" si="74"/>
        <v>202008_11_4562342690029</v>
      </c>
      <c r="B4566" s="17">
        <v>202008</v>
      </c>
      <c r="C4566" s="17">
        <v>11</v>
      </c>
      <c r="D4566" s="17" t="s">
        <v>131</v>
      </c>
      <c r="E4566" s="18">
        <v>4562342690029</v>
      </c>
      <c r="F4566" s="17">
        <v>0</v>
      </c>
      <c r="G4566" s="17">
        <v>0</v>
      </c>
      <c r="H4566" s="17" t="s">
        <v>18</v>
      </c>
      <c r="I4566" s="17" t="s">
        <v>19</v>
      </c>
      <c r="J4566" s="17" t="s">
        <v>329</v>
      </c>
      <c r="K4566" s="17">
        <v>2</v>
      </c>
      <c r="L4566" s="17">
        <v>0</v>
      </c>
      <c r="M4566" s="17">
        <v>0</v>
      </c>
      <c r="N4566" s="17">
        <v>0</v>
      </c>
    </row>
    <row r="4567" spans="1:14" x14ac:dyDescent="0.15">
      <c r="A4567" t="str">
        <f t="shared" si="74"/>
        <v>202008_11_4562342690036</v>
      </c>
      <c r="B4567" s="17">
        <v>202008</v>
      </c>
      <c r="C4567" s="17">
        <v>11</v>
      </c>
      <c r="D4567" s="17" t="s">
        <v>131</v>
      </c>
      <c r="E4567" s="18">
        <v>4562342690036</v>
      </c>
      <c r="F4567" s="17">
        <v>0</v>
      </c>
      <c r="G4567" s="17">
        <v>0</v>
      </c>
      <c r="H4567" s="17" t="s">
        <v>20</v>
      </c>
      <c r="I4567" s="17" t="s">
        <v>19</v>
      </c>
      <c r="J4567" s="17" t="s">
        <v>329</v>
      </c>
      <c r="K4567" s="17">
        <v>0</v>
      </c>
      <c r="L4567" s="17">
        <v>0</v>
      </c>
      <c r="M4567" s="17">
        <v>0</v>
      </c>
      <c r="N4567" s="17">
        <v>0</v>
      </c>
    </row>
    <row r="4568" spans="1:14" x14ac:dyDescent="0.15">
      <c r="A4568" t="str">
        <f t="shared" si="74"/>
        <v>202008_11_4562342690050</v>
      </c>
      <c r="B4568" s="17">
        <v>202008</v>
      </c>
      <c r="C4568" s="17">
        <v>11</v>
      </c>
      <c r="D4568" s="17" t="s">
        <v>131</v>
      </c>
      <c r="E4568" s="18">
        <v>4562342690050</v>
      </c>
      <c r="F4568" s="17">
        <v>0</v>
      </c>
      <c r="G4568" s="17">
        <v>0</v>
      </c>
      <c r="H4568" s="17" t="s">
        <v>22</v>
      </c>
      <c r="I4568" s="17" t="s">
        <v>19</v>
      </c>
      <c r="J4568" s="17" t="s">
        <v>329</v>
      </c>
      <c r="K4568" s="17">
        <v>0</v>
      </c>
      <c r="L4568" s="17">
        <v>0</v>
      </c>
      <c r="M4568" s="17">
        <v>0</v>
      </c>
      <c r="N4568" s="17">
        <v>0</v>
      </c>
    </row>
    <row r="4569" spans="1:14" x14ac:dyDescent="0.15">
      <c r="A4569" t="str">
        <f t="shared" si="74"/>
        <v>202008_11_4562342690043</v>
      </c>
      <c r="B4569" s="17">
        <v>202008</v>
      </c>
      <c r="C4569" s="17">
        <v>11</v>
      </c>
      <c r="D4569" s="17" t="s">
        <v>131</v>
      </c>
      <c r="E4569" s="18">
        <v>4562342690043</v>
      </c>
      <c r="F4569" s="17">
        <v>0</v>
      </c>
      <c r="G4569" s="17">
        <v>0</v>
      </c>
      <c r="H4569" s="17" t="s">
        <v>21</v>
      </c>
      <c r="I4569" s="17" t="s">
        <v>19</v>
      </c>
      <c r="J4569" s="17" t="s">
        <v>329</v>
      </c>
      <c r="K4569" s="17">
        <v>1</v>
      </c>
      <c r="L4569" s="17">
        <v>0</v>
      </c>
      <c r="M4569" s="17">
        <v>0</v>
      </c>
      <c r="N4569" s="17">
        <v>0</v>
      </c>
    </row>
    <row r="4570" spans="1:14" x14ac:dyDescent="0.15">
      <c r="A4570" t="str">
        <f t="shared" si="74"/>
        <v>202008_11_4562342690067</v>
      </c>
      <c r="B4570" s="17">
        <v>202008</v>
      </c>
      <c r="C4570" s="17">
        <v>11</v>
      </c>
      <c r="D4570" s="17" t="s">
        <v>131</v>
      </c>
      <c r="E4570" s="18">
        <v>4562342690067</v>
      </c>
      <c r="F4570" s="17">
        <v>0</v>
      </c>
      <c r="G4570" s="17">
        <v>0</v>
      </c>
      <c r="H4570" s="17" t="s">
        <v>23</v>
      </c>
      <c r="I4570" s="17" t="s">
        <v>19</v>
      </c>
      <c r="J4570" s="17" t="s">
        <v>329</v>
      </c>
      <c r="K4570" s="17">
        <v>0</v>
      </c>
      <c r="L4570" s="17">
        <v>0</v>
      </c>
      <c r="M4570" s="17">
        <v>0</v>
      </c>
      <c r="N4570" s="17">
        <v>0</v>
      </c>
    </row>
    <row r="4571" spans="1:14" x14ac:dyDescent="0.15">
      <c r="A4571" t="str">
        <f t="shared" si="74"/>
        <v>202008_11_4562342690074</v>
      </c>
      <c r="B4571" s="17">
        <v>202008</v>
      </c>
      <c r="C4571" s="17">
        <v>11</v>
      </c>
      <c r="D4571" s="17" t="s">
        <v>131</v>
      </c>
      <c r="E4571" s="18">
        <v>4562342690074</v>
      </c>
      <c r="F4571" s="17">
        <v>0</v>
      </c>
      <c r="G4571" s="17">
        <v>0</v>
      </c>
      <c r="H4571" s="17" t="s">
        <v>24</v>
      </c>
      <c r="I4571" s="17" t="s">
        <v>19</v>
      </c>
      <c r="J4571" s="17" t="s">
        <v>329</v>
      </c>
      <c r="K4571" s="17">
        <v>0</v>
      </c>
      <c r="L4571" s="17">
        <v>0</v>
      </c>
      <c r="M4571" s="17">
        <v>0</v>
      </c>
      <c r="N4571" s="17">
        <v>0</v>
      </c>
    </row>
    <row r="4572" spans="1:14" x14ac:dyDescent="0.15">
      <c r="A4572" t="str">
        <f t="shared" si="74"/>
        <v>202008_11_4562342690081</v>
      </c>
      <c r="B4572" s="17">
        <v>202008</v>
      </c>
      <c r="C4572" s="17">
        <v>11</v>
      </c>
      <c r="D4572" s="17" t="s">
        <v>131</v>
      </c>
      <c r="E4572" s="18">
        <v>4562342690081</v>
      </c>
      <c r="F4572" s="17">
        <v>0</v>
      </c>
      <c r="G4572" s="17">
        <v>0</v>
      </c>
      <c r="H4572" s="17" t="s">
        <v>25</v>
      </c>
      <c r="I4572" s="17" t="s">
        <v>19</v>
      </c>
      <c r="J4572" s="17" t="s">
        <v>329</v>
      </c>
      <c r="K4572" s="17">
        <v>5</v>
      </c>
      <c r="L4572" s="17">
        <v>0</v>
      </c>
      <c r="M4572" s="17">
        <v>0</v>
      </c>
      <c r="N4572" s="17">
        <v>0</v>
      </c>
    </row>
    <row r="4573" spans="1:14" x14ac:dyDescent="0.15">
      <c r="A4573" t="str">
        <f t="shared" si="74"/>
        <v>202008_12_4562342690029</v>
      </c>
      <c r="B4573" s="17">
        <v>202008</v>
      </c>
      <c r="C4573" s="17">
        <v>12</v>
      </c>
      <c r="D4573" s="17" t="s">
        <v>132</v>
      </c>
      <c r="E4573" s="18">
        <v>4562342690029</v>
      </c>
      <c r="F4573" s="17">
        <v>0</v>
      </c>
      <c r="G4573" s="17">
        <v>0</v>
      </c>
      <c r="H4573" s="17" t="s">
        <v>18</v>
      </c>
      <c r="I4573" s="17" t="s">
        <v>19</v>
      </c>
      <c r="J4573" s="17" t="s">
        <v>329</v>
      </c>
      <c r="K4573" s="17">
        <v>14</v>
      </c>
      <c r="L4573" s="17">
        <v>1</v>
      </c>
      <c r="M4573" s="17">
        <v>0</v>
      </c>
      <c r="N4573" s="17">
        <v>0</v>
      </c>
    </row>
    <row r="4574" spans="1:14" x14ac:dyDescent="0.15">
      <c r="A4574" t="str">
        <f t="shared" si="74"/>
        <v>202008_12_4562342690036</v>
      </c>
      <c r="B4574" s="17">
        <v>202008</v>
      </c>
      <c r="C4574" s="17">
        <v>12</v>
      </c>
      <c r="D4574" s="17" t="s">
        <v>132</v>
      </c>
      <c r="E4574" s="18">
        <v>4562342690036</v>
      </c>
      <c r="F4574" s="17">
        <v>0</v>
      </c>
      <c r="G4574" s="17">
        <v>0</v>
      </c>
      <c r="H4574" s="17" t="s">
        <v>20</v>
      </c>
      <c r="I4574" s="17" t="s">
        <v>19</v>
      </c>
      <c r="J4574" s="17" t="s">
        <v>329</v>
      </c>
      <c r="K4574" s="17">
        <v>3</v>
      </c>
      <c r="L4574" s="17">
        <v>1</v>
      </c>
      <c r="M4574" s="17">
        <v>0</v>
      </c>
      <c r="N4574" s="17">
        <v>0</v>
      </c>
    </row>
    <row r="4575" spans="1:14" x14ac:dyDescent="0.15">
      <c r="A4575" t="str">
        <f t="shared" si="74"/>
        <v>202008_12_4562342690050</v>
      </c>
      <c r="B4575" s="17">
        <v>202008</v>
      </c>
      <c r="C4575" s="17">
        <v>12</v>
      </c>
      <c r="D4575" s="17" t="s">
        <v>132</v>
      </c>
      <c r="E4575" s="18">
        <v>4562342690050</v>
      </c>
      <c r="F4575" s="17">
        <v>0</v>
      </c>
      <c r="G4575" s="17">
        <v>0</v>
      </c>
      <c r="H4575" s="17" t="s">
        <v>22</v>
      </c>
      <c r="I4575" s="17" t="s">
        <v>19</v>
      </c>
      <c r="J4575" s="17" t="s">
        <v>329</v>
      </c>
      <c r="K4575" s="17">
        <v>10</v>
      </c>
      <c r="L4575" s="17">
        <v>1</v>
      </c>
      <c r="M4575" s="17">
        <v>0</v>
      </c>
      <c r="N4575" s="17">
        <v>0</v>
      </c>
    </row>
    <row r="4576" spans="1:14" x14ac:dyDescent="0.15">
      <c r="A4576" t="str">
        <f t="shared" si="74"/>
        <v>202008_12_4562342690043</v>
      </c>
      <c r="B4576" s="17">
        <v>202008</v>
      </c>
      <c r="C4576" s="17">
        <v>12</v>
      </c>
      <c r="D4576" s="17" t="s">
        <v>132</v>
      </c>
      <c r="E4576" s="18">
        <v>4562342690043</v>
      </c>
      <c r="F4576" s="17">
        <v>0</v>
      </c>
      <c r="G4576" s="17">
        <v>0</v>
      </c>
      <c r="H4576" s="17" t="s">
        <v>21</v>
      </c>
      <c r="I4576" s="17" t="s">
        <v>19</v>
      </c>
      <c r="J4576" s="17" t="s">
        <v>329</v>
      </c>
      <c r="K4576" s="17">
        <v>16</v>
      </c>
      <c r="L4576" s="17">
        <v>1</v>
      </c>
      <c r="M4576" s="17">
        <v>0</v>
      </c>
      <c r="N4576" s="17">
        <v>0</v>
      </c>
    </row>
    <row r="4577" spans="1:14" x14ac:dyDescent="0.15">
      <c r="A4577" t="str">
        <f t="shared" si="74"/>
        <v>202008_12_4562342690067</v>
      </c>
      <c r="B4577" s="17">
        <v>202008</v>
      </c>
      <c r="C4577" s="17">
        <v>12</v>
      </c>
      <c r="D4577" s="17" t="s">
        <v>132</v>
      </c>
      <c r="E4577" s="18">
        <v>4562342690067</v>
      </c>
      <c r="F4577" s="17">
        <v>0</v>
      </c>
      <c r="G4577" s="17">
        <v>0</v>
      </c>
      <c r="H4577" s="17" t="s">
        <v>23</v>
      </c>
      <c r="I4577" s="17" t="s">
        <v>19</v>
      </c>
      <c r="J4577" s="17" t="s">
        <v>329</v>
      </c>
      <c r="K4577" s="17">
        <v>35</v>
      </c>
      <c r="L4577" s="17">
        <v>2</v>
      </c>
      <c r="M4577" s="17">
        <v>0</v>
      </c>
      <c r="N4577" s="17">
        <v>0</v>
      </c>
    </row>
    <row r="4578" spans="1:14" x14ac:dyDescent="0.15">
      <c r="A4578" t="str">
        <f t="shared" si="74"/>
        <v>202008_12_4562342690074</v>
      </c>
      <c r="B4578" s="17">
        <v>202008</v>
      </c>
      <c r="C4578" s="17">
        <v>12</v>
      </c>
      <c r="D4578" s="17" t="s">
        <v>132</v>
      </c>
      <c r="E4578" s="18">
        <v>4562342690074</v>
      </c>
      <c r="F4578" s="17">
        <v>0</v>
      </c>
      <c r="G4578" s="17">
        <v>0</v>
      </c>
      <c r="H4578" s="17" t="s">
        <v>24</v>
      </c>
      <c r="I4578" s="17" t="s">
        <v>19</v>
      </c>
      <c r="J4578" s="17" t="s">
        <v>329</v>
      </c>
      <c r="K4578" s="17">
        <v>14</v>
      </c>
      <c r="L4578" s="17">
        <v>1</v>
      </c>
      <c r="M4578" s="17">
        <v>0</v>
      </c>
      <c r="N4578" s="17">
        <v>0</v>
      </c>
    </row>
    <row r="4579" spans="1:14" x14ac:dyDescent="0.15">
      <c r="A4579" t="str">
        <f t="shared" si="74"/>
        <v>202008_12_4562342690081</v>
      </c>
      <c r="B4579" s="17">
        <v>202008</v>
      </c>
      <c r="C4579" s="17">
        <v>12</v>
      </c>
      <c r="D4579" s="17" t="s">
        <v>132</v>
      </c>
      <c r="E4579" s="18">
        <v>4562342690081</v>
      </c>
      <c r="F4579" s="17">
        <v>0</v>
      </c>
      <c r="G4579" s="17">
        <v>0</v>
      </c>
      <c r="H4579" s="17" t="s">
        <v>25</v>
      </c>
      <c r="I4579" s="17" t="s">
        <v>19</v>
      </c>
      <c r="J4579" s="17" t="s">
        <v>329</v>
      </c>
      <c r="K4579" s="17">
        <v>8</v>
      </c>
      <c r="L4579" s="17">
        <v>0</v>
      </c>
      <c r="M4579" s="17">
        <v>0</v>
      </c>
      <c r="N4579" s="17">
        <v>0</v>
      </c>
    </row>
    <row r="4580" spans="1:14" x14ac:dyDescent="0.15">
      <c r="A4580" t="str">
        <f t="shared" si="74"/>
        <v>202008_100_4562342690029</v>
      </c>
      <c r="B4580" s="17">
        <v>202008</v>
      </c>
      <c r="C4580" s="17">
        <v>100</v>
      </c>
      <c r="D4580" s="17" t="s">
        <v>146</v>
      </c>
      <c r="E4580" s="18">
        <v>4562342690029</v>
      </c>
      <c r="F4580" s="17">
        <v>0</v>
      </c>
      <c r="G4580" s="17">
        <v>0</v>
      </c>
      <c r="H4580" s="17" t="s">
        <v>18</v>
      </c>
      <c r="I4580" s="17" t="s">
        <v>19</v>
      </c>
      <c r="J4580" s="17" t="s">
        <v>329</v>
      </c>
      <c r="K4580" s="17">
        <v>23</v>
      </c>
      <c r="L4580" s="17">
        <v>0</v>
      </c>
      <c r="M4580" s="17">
        <v>0</v>
      </c>
      <c r="N4580" s="17">
        <v>0</v>
      </c>
    </row>
    <row r="4581" spans="1:14" x14ac:dyDescent="0.15">
      <c r="A4581" t="str">
        <f t="shared" si="74"/>
        <v>202008_100_4562342690036</v>
      </c>
      <c r="B4581" s="17">
        <v>202008</v>
      </c>
      <c r="C4581" s="17">
        <v>100</v>
      </c>
      <c r="D4581" s="17" t="s">
        <v>146</v>
      </c>
      <c r="E4581" s="18">
        <v>4562342690036</v>
      </c>
      <c r="F4581" s="17">
        <v>0</v>
      </c>
      <c r="G4581" s="17">
        <v>0</v>
      </c>
      <c r="H4581" s="17" t="s">
        <v>20</v>
      </c>
      <c r="I4581" s="17" t="s">
        <v>19</v>
      </c>
      <c r="J4581" s="17" t="s">
        <v>329</v>
      </c>
      <c r="K4581" s="17">
        <v>16</v>
      </c>
      <c r="L4581" s="17">
        <v>0</v>
      </c>
      <c r="M4581" s="17">
        <v>0</v>
      </c>
      <c r="N4581" s="17">
        <v>0</v>
      </c>
    </row>
    <row r="4582" spans="1:14" x14ac:dyDescent="0.15">
      <c r="A4582" t="str">
        <f t="shared" si="74"/>
        <v>202008_100_4562342690050</v>
      </c>
      <c r="B4582" s="17">
        <v>202008</v>
      </c>
      <c r="C4582" s="17">
        <v>100</v>
      </c>
      <c r="D4582" s="17" t="s">
        <v>146</v>
      </c>
      <c r="E4582" s="18">
        <v>4562342690050</v>
      </c>
      <c r="F4582" s="17">
        <v>0</v>
      </c>
      <c r="G4582" s="17">
        <v>0</v>
      </c>
      <c r="H4582" s="17" t="s">
        <v>22</v>
      </c>
      <c r="I4582" s="17" t="s">
        <v>19</v>
      </c>
      <c r="J4582" s="17" t="s">
        <v>329</v>
      </c>
      <c r="K4582" s="17">
        <v>12</v>
      </c>
      <c r="L4582" s="17">
        <v>0</v>
      </c>
      <c r="M4582" s="17">
        <v>0</v>
      </c>
      <c r="N4582" s="17">
        <v>0</v>
      </c>
    </row>
    <row r="4583" spans="1:14" x14ac:dyDescent="0.15">
      <c r="A4583" t="str">
        <f t="shared" si="74"/>
        <v>202008_100_4562342690043</v>
      </c>
      <c r="B4583" s="17">
        <v>202008</v>
      </c>
      <c r="C4583" s="17">
        <v>100</v>
      </c>
      <c r="D4583" s="17" t="s">
        <v>146</v>
      </c>
      <c r="E4583" s="18">
        <v>4562342690043</v>
      </c>
      <c r="F4583" s="17">
        <v>0</v>
      </c>
      <c r="G4583" s="17">
        <v>0</v>
      </c>
      <c r="H4583" s="17" t="s">
        <v>21</v>
      </c>
      <c r="I4583" s="17" t="s">
        <v>19</v>
      </c>
      <c r="J4583" s="17" t="s">
        <v>329</v>
      </c>
      <c r="K4583" s="17">
        <v>18</v>
      </c>
      <c r="L4583" s="17">
        <v>0</v>
      </c>
      <c r="M4583" s="17">
        <v>0</v>
      </c>
      <c r="N4583" s="17">
        <v>0</v>
      </c>
    </row>
    <row r="4584" spans="1:14" x14ac:dyDescent="0.15">
      <c r="A4584" t="str">
        <f t="shared" si="74"/>
        <v>202008_100_4562342690067</v>
      </c>
      <c r="B4584" s="17">
        <v>202008</v>
      </c>
      <c r="C4584" s="17">
        <v>100</v>
      </c>
      <c r="D4584" s="17" t="s">
        <v>146</v>
      </c>
      <c r="E4584" s="18">
        <v>4562342690067</v>
      </c>
      <c r="F4584" s="17">
        <v>0</v>
      </c>
      <c r="G4584" s="17">
        <v>0</v>
      </c>
      <c r="H4584" s="17" t="s">
        <v>23</v>
      </c>
      <c r="I4584" s="17" t="s">
        <v>19</v>
      </c>
      <c r="J4584" s="17" t="s">
        <v>329</v>
      </c>
      <c r="K4584" s="17">
        <v>32</v>
      </c>
      <c r="L4584" s="17">
        <v>0</v>
      </c>
      <c r="M4584" s="17">
        <v>0</v>
      </c>
      <c r="N4584" s="17">
        <v>0</v>
      </c>
    </row>
    <row r="4585" spans="1:14" x14ac:dyDescent="0.15">
      <c r="A4585" t="str">
        <f t="shared" si="74"/>
        <v>202008_100_4562342690074</v>
      </c>
      <c r="B4585" s="17">
        <v>202008</v>
      </c>
      <c r="C4585" s="17">
        <v>100</v>
      </c>
      <c r="D4585" s="17" t="s">
        <v>146</v>
      </c>
      <c r="E4585" s="18">
        <v>4562342690074</v>
      </c>
      <c r="F4585" s="17">
        <v>0</v>
      </c>
      <c r="G4585" s="17">
        <v>0</v>
      </c>
      <c r="H4585" s="17" t="s">
        <v>24</v>
      </c>
      <c r="I4585" s="17" t="s">
        <v>19</v>
      </c>
      <c r="J4585" s="17" t="s">
        <v>329</v>
      </c>
      <c r="K4585" s="17">
        <v>23</v>
      </c>
      <c r="L4585" s="17">
        <v>0</v>
      </c>
      <c r="M4585" s="17">
        <v>0</v>
      </c>
      <c r="N4585" s="17">
        <v>0</v>
      </c>
    </row>
    <row r="4586" spans="1:14" x14ac:dyDescent="0.15">
      <c r="A4586" t="str">
        <f t="shared" si="74"/>
        <v>202008_100_4562342690081</v>
      </c>
      <c r="B4586" s="17">
        <v>202008</v>
      </c>
      <c r="C4586" s="17">
        <v>100</v>
      </c>
      <c r="D4586" s="17" t="s">
        <v>146</v>
      </c>
      <c r="E4586" s="18">
        <v>4562342690081</v>
      </c>
      <c r="F4586" s="17">
        <v>0</v>
      </c>
      <c r="G4586" s="17">
        <v>0</v>
      </c>
      <c r="H4586" s="17" t="s">
        <v>25</v>
      </c>
      <c r="I4586" s="17" t="s">
        <v>19</v>
      </c>
      <c r="J4586" s="17" t="s">
        <v>329</v>
      </c>
      <c r="K4586" s="17">
        <v>13</v>
      </c>
      <c r="L4586" s="17">
        <v>0</v>
      </c>
      <c r="M4586" s="17">
        <v>0</v>
      </c>
      <c r="N4586" s="17">
        <v>0</v>
      </c>
    </row>
    <row r="4587" spans="1:14" x14ac:dyDescent="0.15">
      <c r="A4587" t="str">
        <f t="shared" si="74"/>
        <v>202008_128_4562342690029</v>
      </c>
      <c r="B4587" s="17">
        <v>202008</v>
      </c>
      <c r="C4587" s="17">
        <v>128</v>
      </c>
      <c r="D4587" s="17" t="s">
        <v>151</v>
      </c>
      <c r="E4587" s="18">
        <v>4562342690029</v>
      </c>
      <c r="F4587" s="17">
        <v>0</v>
      </c>
      <c r="G4587" s="17">
        <v>0</v>
      </c>
      <c r="H4587" s="17" t="s">
        <v>18</v>
      </c>
      <c r="I4587" s="17" t="s">
        <v>19</v>
      </c>
      <c r="J4587" s="17" t="s">
        <v>329</v>
      </c>
      <c r="K4587" s="17">
        <v>20</v>
      </c>
      <c r="L4587" s="17">
        <v>0</v>
      </c>
      <c r="M4587" s="17">
        <v>0</v>
      </c>
      <c r="N4587" s="17">
        <v>0</v>
      </c>
    </row>
    <row r="4588" spans="1:14" x14ac:dyDescent="0.15">
      <c r="A4588" t="str">
        <f t="shared" si="74"/>
        <v>202008_128_4562342690036</v>
      </c>
      <c r="B4588" s="17">
        <v>202008</v>
      </c>
      <c r="C4588" s="17">
        <v>128</v>
      </c>
      <c r="D4588" s="17" t="s">
        <v>151</v>
      </c>
      <c r="E4588" s="18">
        <v>4562342690036</v>
      </c>
      <c r="F4588" s="17">
        <v>0</v>
      </c>
      <c r="G4588" s="17">
        <v>0</v>
      </c>
      <c r="H4588" s="17" t="s">
        <v>20</v>
      </c>
      <c r="I4588" s="17" t="s">
        <v>19</v>
      </c>
      <c r="J4588" s="17" t="s">
        <v>329</v>
      </c>
      <c r="K4588" s="17">
        <v>11</v>
      </c>
      <c r="L4588" s="17">
        <v>2</v>
      </c>
      <c r="M4588" s="17">
        <v>0</v>
      </c>
      <c r="N4588" s="17">
        <v>0</v>
      </c>
    </row>
    <row r="4589" spans="1:14" x14ac:dyDescent="0.15">
      <c r="A4589" t="str">
        <f t="shared" si="74"/>
        <v>202008_128_4562342690050</v>
      </c>
      <c r="B4589" s="17">
        <v>202008</v>
      </c>
      <c r="C4589" s="17">
        <v>128</v>
      </c>
      <c r="D4589" s="17" t="s">
        <v>151</v>
      </c>
      <c r="E4589" s="18">
        <v>4562342690050</v>
      </c>
      <c r="F4589" s="17">
        <v>0</v>
      </c>
      <c r="G4589" s="17">
        <v>0</v>
      </c>
      <c r="H4589" s="17" t="s">
        <v>22</v>
      </c>
      <c r="I4589" s="17" t="s">
        <v>19</v>
      </c>
      <c r="J4589" s="17" t="s">
        <v>329</v>
      </c>
      <c r="K4589" s="17">
        <v>14</v>
      </c>
      <c r="L4589" s="17">
        <v>0</v>
      </c>
      <c r="M4589" s="17">
        <v>0</v>
      </c>
      <c r="N4589" s="17">
        <v>0</v>
      </c>
    </row>
    <row r="4590" spans="1:14" x14ac:dyDescent="0.15">
      <c r="A4590" t="str">
        <f t="shared" si="74"/>
        <v>202008_128_4562342690043</v>
      </c>
      <c r="B4590" s="17">
        <v>202008</v>
      </c>
      <c r="C4590" s="17">
        <v>128</v>
      </c>
      <c r="D4590" s="17" t="s">
        <v>151</v>
      </c>
      <c r="E4590" s="18">
        <v>4562342690043</v>
      </c>
      <c r="F4590" s="17">
        <v>0</v>
      </c>
      <c r="G4590" s="17">
        <v>0</v>
      </c>
      <c r="H4590" s="17" t="s">
        <v>21</v>
      </c>
      <c r="I4590" s="17" t="s">
        <v>19</v>
      </c>
      <c r="J4590" s="17" t="s">
        <v>329</v>
      </c>
      <c r="K4590" s="17">
        <v>23</v>
      </c>
      <c r="L4590" s="17">
        <v>0</v>
      </c>
      <c r="M4590" s="17">
        <v>0</v>
      </c>
      <c r="N4590" s="17">
        <v>0</v>
      </c>
    </row>
    <row r="4591" spans="1:14" x14ac:dyDescent="0.15">
      <c r="A4591" t="str">
        <f t="shared" si="74"/>
        <v>202008_128_4562342690067</v>
      </c>
      <c r="B4591" s="17">
        <v>202008</v>
      </c>
      <c r="C4591" s="17">
        <v>128</v>
      </c>
      <c r="D4591" s="17" t="s">
        <v>151</v>
      </c>
      <c r="E4591" s="18">
        <v>4562342690067</v>
      </c>
      <c r="F4591" s="17">
        <v>0</v>
      </c>
      <c r="G4591" s="17">
        <v>0</v>
      </c>
      <c r="H4591" s="17" t="s">
        <v>23</v>
      </c>
      <c r="I4591" s="17" t="s">
        <v>19</v>
      </c>
      <c r="J4591" s="17" t="s">
        <v>329</v>
      </c>
      <c r="K4591" s="17">
        <v>31</v>
      </c>
      <c r="L4591" s="17">
        <v>2</v>
      </c>
      <c r="M4591" s="17">
        <v>0</v>
      </c>
      <c r="N4591" s="17">
        <v>0</v>
      </c>
    </row>
    <row r="4592" spans="1:14" x14ac:dyDescent="0.15">
      <c r="A4592" t="str">
        <f t="shared" si="74"/>
        <v>202008_128_4562342690074</v>
      </c>
      <c r="B4592" s="17">
        <v>202008</v>
      </c>
      <c r="C4592" s="17">
        <v>128</v>
      </c>
      <c r="D4592" s="17" t="s">
        <v>151</v>
      </c>
      <c r="E4592" s="18">
        <v>4562342690074</v>
      </c>
      <c r="F4592" s="17">
        <v>0</v>
      </c>
      <c r="G4592" s="17">
        <v>0</v>
      </c>
      <c r="H4592" s="17" t="s">
        <v>24</v>
      </c>
      <c r="I4592" s="17" t="s">
        <v>19</v>
      </c>
      <c r="J4592" s="17" t="s">
        <v>329</v>
      </c>
      <c r="K4592" s="17">
        <v>22</v>
      </c>
      <c r="L4592" s="17">
        <v>0</v>
      </c>
      <c r="M4592" s="17">
        <v>0</v>
      </c>
      <c r="N4592" s="17">
        <v>0</v>
      </c>
    </row>
    <row r="4593" spans="1:14" x14ac:dyDescent="0.15">
      <c r="A4593" t="str">
        <f t="shared" si="74"/>
        <v>202008_128_4562342690081</v>
      </c>
      <c r="B4593" s="17">
        <v>202008</v>
      </c>
      <c r="C4593" s="17">
        <v>128</v>
      </c>
      <c r="D4593" s="17" t="s">
        <v>151</v>
      </c>
      <c r="E4593" s="18">
        <v>4562342690081</v>
      </c>
      <c r="F4593" s="17">
        <v>0</v>
      </c>
      <c r="G4593" s="17">
        <v>0</v>
      </c>
      <c r="H4593" s="17" t="s">
        <v>25</v>
      </c>
      <c r="I4593" s="17" t="s">
        <v>19</v>
      </c>
      <c r="J4593" s="17" t="s">
        <v>329</v>
      </c>
      <c r="K4593" s="17">
        <v>8</v>
      </c>
      <c r="L4593" s="17">
        <v>1</v>
      </c>
      <c r="M4593" s="17">
        <v>0</v>
      </c>
      <c r="N4593" s="17">
        <v>0</v>
      </c>
    </row>
    <row r="4594" spans="1:14" x14ac:dyDescent="0.15">
      <c r="A4594" t="str">
        <f t="shared" si="74"/>
        <v>202008_157_4562342690029</v>
      </c>
      <c r="B4594" s="17">
        <v>202008</v>
      </c>
      <c r="C4594" s="17">
        <v>157</v>
      </c>
      <c r="D4594" s="17" t="s">
        <v>152</v>
      </c>
      <c r="E4594" s="18">
        <v>4562342690029</v>
      </c>
      <c r="F4594" s="17">
        <v>0</v>
      </c>
      <c r="G4594" s="17">
        <v>0</v>
      </c>
      <c r="H4594" s="17" t="s">
        <v>18</v>
      </c>
      <c r="I4594" s="17" t="s">
        <v>19</v>
      </c>
      <c r="J4594" s="17" t="s">
        <v>329</v>
      </c>
      <c r="K4594" s="17">
        <v>14</v>
      </c>
      <c r="L4594" s="17">
        <v>0</v>
      </c>
      <c r="M4594" s="17">
        <v>0</v>
      </c>
      <c r="N4594" s="17">
        <v>0</v>
      </c>
    </row>
    <row r="4595" spans="1:14" x14ac:dyDescent="0.15">
      <c r="A4595" t="str">
        <f t="shared" si="74"/>
        <v>202008_157_4562342690036</v>
      </c>
      <c r="B4595" s="17">
        <v>202008</v>
      </c>
      <c r="C4595" s="17">
        <v>157</v>
      </c>
      <c r="D4595" s="17" t="s">
        <v>152</v>
      </c>
      <c r="E4595" s="18">
        <v>4562342690036</v>
      </c>
      <c r="F4595" s="17">
        <v>0</v>
      </c>
      <c r="G4595" s="17">
        <v>0</v>
      </c>
      <c r="H4595" s="17" t="s">
        <v>20</v>
      </c>
      <c r="I4595" s="17" t="s">
        <v>19</v>
      </c>
      <c r="J4595" s="17" t="s">
        <v>329</v>
      </c>
      <c r="K4595" s="17">
        <v>7</v>
      </c>
      <c r="L4595" s="17">
        <v>0</v>
      </c>
      <c r="M4595" s="17">
        <v>0</v>
      </c>
      <c r="N4595" s="17">
        <v>0</v>
      </c>
    </row>
    <row r="4596" spans="1:14" x14ac:dyDescent="0.15">
      <c r="A4596" t="str">
        <f t="shared" si="74"/>
        <v>202008_157_4562342690050</v>
      </c>
      <c r="B4596" s="17">
        <v>202008</v>
      </c>
      <c r="C4596" s="17">
        <v>157</v>
      </c>
      <c r="D4596" s="17" t="s">
        <v>152</v>
      </c>
      <c r="E4596" s="18">
        <v>4562342690050</v>
      </c>
      <c r="F4596" s="17">
        <v>0</v>
      </c>
      <c r="G4596" s="17">
        <v>0</v>
      </c>
      <c r="H4596" s="17" t="s">
        <v>22</v>
      </c>
      <c r="I4596" s="17" t="s">
        <v>19</v>
      </c>
      <c r="J4596" s="17" t="s">
        <v>329</v>
      </c>
      <c r="K4596" s="17">
        <v>6</v>
      </c>
      <c r="L4596" s="17">
        <v>0</v>
      </c>
      <c r="M4596" s="17">
        <v>0</v>
      </c>
      <c r="N4596" s="17">
        <v>0</v>
      </c>
    </row>
    <row r="4597" spans="1:14" x14ac:dyDescent="0.15">
      <c r="A4597" t="str">
        <f t="shared" si="74"/>
        <v>202008_157_4562342690043</v>
      </c>
      <c r="B4597" s="17">
        <v>202008</v>
      </c>
      <c r="C4597" s="17">
        <v>157</v>
      </c>
      <c r="D4597" s="17" t="s">
        <v>152</v>
      </c>
      <c r="E4597" s="18">
        <v>4562342690043</v>
      </c>
      <c r="F4597" s="17">
        <v>0</v>
      </c>
      <c r="G4597" s="17">
        <v>0</v>
      </c>
      <c r="H4597" s="17" t="s">
        <v>21</v>
      </c>
      <c r="I4597" s="17" t="s">
        <v>19</v>
      </c>
      <c r="J4597" s="17" t="s">
        <v>329</v>
      </c>
      <c r="K4597" s="17">
        <v>9</v>
      </c>
      <c r="L4597" s="17">
        <v>0</v>
      </c>
      <c r="M4597" s="17">
        <v>0</v>
      </c>
      <c r="N4597" s="17">
        <v>0</v>
      </c>
    </row>
    <row r="4598" spans="1:14" x14ac:dyDescent="0.15">
      <c r="A4598" t="str">
        <f t="shared" si="74"/>
        <v>202008_157_4562342690067</v>
      </c>
      <c r="B4598" s="17">
        <v>202008</v>
      </c>
      <c r="C4598" s="17">
        <v>157</v>
      </c>
      <c r="D4598" s="17" t="s">
        <v>152</v>
      </c>
      <c r="E4598" s="18">
        <v>4562342690067</v>
      </c>
      <c r="F4598" s="17">
        <v>0</v>
      </c>
      <c r="G4598" s="17">
        <v>0</v>
      </c>
      <c r="H4598" s="17" t="s">
        <v>23</v>
      </c>
      <c r="I4598" s="17" t="s">
        <v>19</v>
      </c>
      <c r="J4598" s="17" t="s">
        <v>329</v>
      </c>
      <c r="K4598" s="17">
        <v>26</v>
      </c>
      <c r="L4598" s="17">
        <v>0</v>
      </c>
      <c r="M4598" s="17">
        <v>0</v>
      </c>
      <c r="N4598" s="17">
        <v>0</v>
      </c>
    </row>
    <row r="4599" spans="1:14" x14ac:dyDescent="0.15">
      <c r="A4599" t="str">
        <f t="shared" si="74"/>
        <v>202008_157_4562342690074</v>
      </c>
      <c r="B4599" s="17">
        <v>202008</v>
      </c>
      <c r="C4599" s="17">
        <v>157</v>
      </c>
      <c r="D4599" s="17" t="s">
        <v>152</v>
      </c>
      <c r="E4599" s="18">
        <v>4562342690074</v>
      </c>
      <c r="F4599" s="17">
        <v>0</v>
      </c>
      <c r="G4599" s="17">
        <v>0</v>
      </c>
      <c r="H4599" s="17" t="s">
        <v>24</v>
      </c>
      <c r="I4599" s="17" t="s">
        <v>19</v>
      </c>
      <c r="J4599" s="17" t="s">
        <v>329</v>
      </c>
      <c r="K4599" s="17">
        <v>12</v>
      </c>
      <c r="L4599" s="17">
        <v>1</v>
      </c>
      <c r="M4599" s="17">
        <v>0</v>
      </c>
      <c r="N4599" s="17">
        <v>0</v>
      </c>
    </row>
    <row r="4600" spans="1:14" x14ac:dyDescent="0.15">
      <c r="A4600" t="str">
        <f t="shared" si="74"/>
        <v>202008_157_4562342690081</v>
      </c>
      <c r="B4600" s="17">
        <v>202008</v>
      </c>
      <c r="C4600" s="17">
        <v>157</v>
      </c>
      <c r="D4600" s="17" t="s">
        <v>152</v>
      </c>
      <c r="E4600" s="18">
        <v>4562342690081</v>
      </c>
      <c r="F4600" s="17">
        <v>0</v>
      </c>
      <c r="G4600" s="17">
        <v>0</v>
      </c>
      <c r="H4600" s="17" t="s">
        <v>25</v>
      </c>
      <c r="I4600" s="17" t="s">
        <v>19</v>
      </c>
      <c r="J4600" s="17" t="s">
        <v>329</v>
      </c>
      <c r="K4600" s="17">
        <v>6</v>
      </c>
      <c r="L4600" s="17">
        <v>1</v>
      </c>
      <c r="M4600" s="17">
        <v>0</v>
      </c>
      <c r="N4600" s="17">
        <v>0</v>
      </c>
    </row>
    <row r="4601" spans="1:14" x14ac:dyDescent="0.15">
      <c r="A4601" t="str">
        <f t="shared" si="74"/>
        <v>202008_253_4562342690029</v>
      </c>
      <c r="B4601" s="17">
        <v>202008</v>
      </c>
      <c r="C4601" s="17">
        <v>253</v>
      </c>
      <c r="D4601" s="17" t="s">
        <v>158</v>
      </c>
      <c r="E4601" s="18">
        <v>4562342690029</v>
      </c>
      <c r="F4601" s="17">
        <v>0</v>
      </c>
      <c r="G4601" s="17">
        <v>0</v>
      </c>
      <c r="H4601" s="17" t="s">
        <v>18</v>
      </c>
      <c r="I4601" s="17" t="s">
        <v>19</v>
      </c>
      <c r="J4601" s="17" t="s">
        <v>329</v>
      </c>
      <c r="K4601" s="17">
        <v>28</v>
      </c>
      <c r="L4601" s="17">
        <v>0</v>
      </c>
      <c r="M4601" s="17">
        <v>0</v>
      </c>
      <c r="N4601" s="17">
        <v>0</v>
      </c>
    </row>
    <row r="4602" spans="1:14" x14ac:dyDescent="0.15">
      <c r="A4602" t="str">
        <f t="shared" si="74"/>
        <v>202008_253_4562342690036</v>
      </c>
      <c r="B4602" s="17">
        <v>202008</v>
      </c>
      <c r="C4602" s="17">
        <v>253</v>
      </c>
      <c r="D4602" s="17" t="s">
        <v>158</v>
      </c>
      <c r="E4602" s="18">
        <v>4562342690036</v>
      </c>
      <c r="F4602" s="17">
        <v>0</v>
      </c>
      <c r="G4602" s="17">
        <v>0</v>
      </c>
      <c r="H4602" s="17" t="s">
        <v>20</v>
      </c>
      <c r="I4602" s="17" t="s">
        <v>19</v>
      </c>
      <c r="J4602" s="17" t="s">
        <v>329</v>
      </c>
      <c r="K4602" s="17">
        <v>6</v>
      </c>
      <c r="L4602" s="17">
        <v>0</v>
      </c>
      <c r="M4602" s="17">
        <v>0</v>
      </c>
      <c r="N4602" s="17">
        <v>0</v>
      </c>
    </row>
    <row r="4603" spans="1:14" x14ac:dyDescent="0.15">
      <c r="A4603" t="str">
        <f t="shared" si="74"/>
        <v>202008_253_4562342690050</v>
      </c>
      <c r="B4603" s="17">
        <v>202008</v>
      </c>
      <c r="C4603" s="17">
        <v>253</v>
      </c>
      <c r="D4603" s="17" t="s">
        <v>158</v>
      </c>
      <c r="E4603" s="18">
        <v>4562342690050</v>
      </c>
      <c r="F4603" s="17">
        <v>0</v>
      </c>
      <c r="G4603" s="17">
        <v>0</v>
      </c>
      <c r="H4603" s="17" t="s">
        <v>22</v>
      </c>
      <c r="I4603" s="17" t="s">
        <v>19</v>
      </c>
      <c r="J4603" s="17" t="s">
        <v>329</v>
      </c>
      <c r="K4603" s="17">
        <v>7</v>
      </c>
      <c r="L4603" s="17">
        <v>0</v>
      </c>
      <c r="M4603" s="17">
        <v>0</v>
      </c>
      <c r="N4603" s="17">
        <v>0</v>
      </c>
    </row>
    <row r="4604" spans="1:14" x14ac:dyDescent="0.15">
      <c r="A4604" t="str">
        <f t="shared" si="74"/>
        <v>202008_253_4562342690043</v>
      </c>
      <c r="B4604" s="17">
        <v>202008</v>
      </c>
      <c r="C4604" s="17">
        <v>253</v>
      </c>
      <c r="D4604" s="17" t="s">
        <v>158</v>
      </c>
      <c r="E4604" s="18">
        <v>4562342690043</v>
      </c>
      <c r="F4604" s="17">
        <v>0</v>
      </c>
      <c r="G4604" s="17">
        <v>0</v>
      </c>
      <c r="H4604" s="17" t="s">
        <v>21</v>
      </c>
      <c r="I4604" s="17" t="s">
        <v>19</v>
      </c>
      <c r="J4604" s="17" t="s">
        <v>329</v>
      </c>
      <c r="K4604" s="17">
        <v>16</v>
      </c>
      <c r="L4604" s="17">
        <v>1</v>
      </c>
      <c r="M4604" s="17">
        <v>0</v>
      </c>
      <c r="N4604" s="17">
        <v>0</v>
      </c>
    </row>
    <row r="4605" spans="1:14" x14ac:dyDescent="0.15">
      <c r="A4605" t="str">
        <f t="shared" si="74"/>
        <v>202008_253_4562342690067</v>
      </c>
      <c r="B4605" s="17">
        <v>202008</v>
      </c>
      <c r="C4605" s="17">
        <v>253</v>
      </c>
      <c r="D4605" s="17" t="s">
        <v>158</v>
      </c>
      <c r="E4605" s="18">
        <v>4562342690067</v>
      </c>
      <c r="F4605" s="17">
        <v>0</v>
      </c>
      <c r="G4605" s="17">
        <v>0</v>
      </c>
      <c r="H4605" s="17" t="s">
        <v>23</v>
      </c>
      <c r="I4605" s="17" t="s">
        <v>19</v>
      </c>
      <c r="J4605" s="17" t="s">
        <v>329</v>
      </c>
      <c r="K4605" s="17">
        <v>45</v>
      </c>
      <c r="L4605" s="17">
        <v>1</v>
      </c>
      <c r="M4605" s="17">
        <v>0</v>
      </c>
      <c r="N4605" s="17">
        <v>0</v>
      </c>
    </row>
    <row r="4606" spans="1:14" x14ac:dyDescent="0.15">
      <c r="A4606" t="str">
        <f t="shared" si="74"/>
        <v>202008_253_4562342690074</v>
      </c>
      <c r="B4606" s="17">
        <v>202008</v>
      </c>
      <c r="C4606" s="17">
        <v>253</v>
      </c>
      <c r="D4606" s="17" t="s">
        <v>158</v>
      </c>
      <c r="E4606" s="18">
        <v>4562342690074</v>
      </c>
      <c r="F4606" s="17">
        <v>0</v>
      </c>
      <c r="G4606" s="17">
        <v>0</v>
      </c>
      <c r="H4606" s="17" t="s">
        <v>24</v>
      </c>
      <c r="I4606" s="17" t="s">
        <v>19</v>
      </c>
      <c r="J4606" s="17" t="s">
        <v>329</v>
      </c>
      <c r="K4606" s="17">
        <v>13</v>
      </c>
      <c r="L4606" s="17">
        <v>2</v>
      </c>
      <c r="M4606" s="17">
        <v>0</v>
      </c>
      <c r="N4606" s="17">
        <v>0</v>
      </c>
    </row>
    <row r="4607" spans="1:14" x14ac:dyDescent="0.15">
      <c r="A4607" t="str">
        <f t="shared" si="74"/>
        <v>202008_253_4562342690081</v>
      </c>
      <c r="B4607" s="17">
        <v>202008</v>
      </c>
      <c r="C4607" s="17">
        <v>253</v>
      </c>
      <c r="D4607" s="17" t="s">
        <v>158</v>
      </c>
      <c r="E4607" s="18">
        <v>4562342690081</v>
      </c>
      <c r="F4607" s="17">
        <v>0</v>
      </c>
      <c r="G4607" s="17">
        <v>0</v>
      </c>
      <c r="H4607" s="17" t="s">
        <v>25</v>
      </c>
      <c r="I4607" s="17" t="s">
        <v>19</v>
      </c>
      <c r="J4607" s="17" t="s">
        <v>329</v>
      </c>
      <c r="K4607" s="17">
        <v>6</v>
      </c>
      <c r="L4607" s="17">
        <v>0</v>
      </c>
      <c r="M4607" s="17">
        <v>0</v>
      </c>
      <c r="N4607" s="17">
        <v>0</v>
      </c>
    </row>
    <row r="4608" spans="1:14" x14ac:dyDescent="0.15">
      <c r="A4608" t="str">
        <f t="shared" si="74"/>
        <v>202008_284_4562342690029</v>
      </c>
      <c r="B4608" s="17">
        <v>202008</v>
      </c>
      <c r="C4608" s="17">
        <v>284</v>
      </c>
      <c r="D4608" s="17" t="s">
        <v>159</v>
      </c>
      <c r="E4608" s="18">
        <v>4562342690029</v>
      </c>
      <c r="F4608" s="17">
        <v>0</v>
      </c>
      <c r="G4608" s="17">
        <v>0</v>
      </c>
      <c r="H4608" s="17" t="s">
        <v>18</v>
      </c>
      <c r="I4608" s="17" t="s">
        <v>19</v>
      </c>
      <c r="J4608" s="17" t="s">
        <v>329</v>
      </c>
      <c r="K4608" s="17">
        <v>8</v>
      </c>
      <c r="L4608" s="17">
        <v>0</v>
      </c>
      <c r="M4608" s="17">
        <v>0</v>
      </c>
      <c r="N4608" s="17">
        <v>0</v>
      </c>
    </row>
    <row r="4609" spans="1:14" x14ac:dyDescent="0.15">
      <c r="A4609" t="str">
        <f t="shared" si="74"/>
        <v>202008_284_4562342690036</v>
      </c>
      <c r="B4609" s="17">
        <v>202008</v>
      </c>
      <c r="C4609" s="17">
        <v>284</v>
      </c>
      <c r="D4609" s="17" t="s">
        <v>159</v>
      </c>
      <c r="E4609" s="18">
        <v>4562342690036</v>
      </c>
      <c r="F4609" s="17">
        <v>0</v>
      </c>
      <c r="G4609" s="17">
        <v>0</v>
      </c>
      <c r="H4609" s="17" t="s">
        <v>20</v>
      </c>
      <c r="I4609" s="17" t="s">
        <v>19</v>
      </c>
      <c r="J4609" s="17" t="s">
        <v>329</v>
      </c>
      <c r="K4609" s="17">
        <v>1</v>
      </c>
      <c r="L4609" s="17">
        <v>0</v>
      </c>
      <c r="M4609" s="17">
        <v>0</v>
      </c>
      <c r="N4609" s="17">
        <v>0</v>
      </c>
    </row>
    <row r="4610" spans="1:14" x14ac:dyDescent="0.15">
      <c r="A4610" t="str">
        <f t="shared" si="74"/>
        <v>202008_284_4562342690050</v>
      </c>
      <c r="B4610" s="17">
        <v>202008</v>
      </c>
      <c r="C4610" s="17">
        <v>284</v>
      </c>
      <c r="D4610" s="17" t="s">
        <v>159</v>
      </c>
      <c r="E4610" s="18">
        <v>4562342690050</v>
      </c>
      <c r="F4610" s="17">
        <v>0</v>
      </c>
      <c r="G4610" s="17">
        <v>0</v>
      </c>
      <c r="H4610" s="17" t="s">
        <v>22</v>
      </c>
      <c r="I4610" s="17" t="s">
        <v>19</v>
      </c>
      <c r="J4610" s="17" t="s">
        <v>329</v>
      </c>
      <c r="K4610" s="17">
        <v>5</v>
      </c>
      <c r="L4610" s="17">
        <v>1</v>
      </c>
      <c r="M4610" s="17">
        <v>0</v>
      </c>
      <c r="N4610" s="17">
        <v>0</v>
      </c>
    </row>
    <row r="4611" spans="1:14" x14ac:dyDescent="0.15">
      <c r="A4611" t="str">
        <f t="shared" si="74"/>
        <v>202008_284_4562342690043</v>
      </c>
      <c r="B4611" s="17">
        <v>202008</v>
      </c>
      <c r="C4611" s="17">
        <v>284</v>
      </c>
      <c r="D4611" s="17" t="s">
        <v>159</v>
      </c>
      <c r="E4611" s="18">
        <v>4562342690043</v>
      </c>
      <c r="F4611" s="17">
        <v>0</v>
      </c>
      <c r="G4611" s="17">
        <v>0</v>
      </c>
      <c r="H4611" s="17" t="s">
        <v>21</v>
      </c>
      <c r="I4611" s="17" t="s">
        <v>19</v>
      </c>
      <c r="J4611" s="17" t="s">
        <v>329</v>
      </c>
      <c r="K4611" s="17">
        <v>6</v>
      </c>
      <c r="L4611" s="17">
        <v>0</v>
      </c>
      <c r="M4611" s="17">
        <v>0</v>
      </c>
      <c r="N4611" s="17">
        <v>0</v>
      </c>
    </row>
    <row r="4612" spans="1:14" x14ac:dyDescent="0.15">
      <c r="A4612" t="str">
        <f t="shared" si="74"/>
        <v>202008_284_4562342690067</v>
      </c>
      <c r="B4612" s="17">
        <v>202008</v>
      </c>
      <c r="C4612" s="17">
        <v>284</v>
      </c>
      <c r="D4612" s="17" t="s">
        <v>159</v>
      </c>
      <c r="E4612" s="18">
        <v>4562342690067</v>
      </c>
      <c r="F4612" s="17">
        <v>0</v>
      </c>
      <c r="G4612" s="17">
        <v>0</v>
      </c>
      <c r="H4612" s="17" t="s">
        <v>23</v>
      </c>
      <c r="I4612" s="17" t="s">
        <v>19</v>
      </c>
      <c r="J4612" s="17" t="s">
        <v>329</v>
      </c>
      <c r="K4612" s="17">
        <v>21</v>
      </c>
      <c r="L4612" s="17">
        <v>0</v>
      </c>
      <c r="M4612" s="17">
        <v>0</v>
      </c>
      <c r="N4612" s="17">
        <v>0</v>
      </c>
    </row>
    <row r="4613" spans="1:14" x14ac:dyDescent="0.15">
      <c r="A4613" t="str">
        <f t="shared" si="74"/>
        <v>202008_284_4562342690074</v>
      </c>
      <c r="B4613" s="17">
        <v>202008</v>
      </c>
      <c r="C4613" s="17">
        <v>284</v>
      </c>
      <c r="D4613" s="17" t="s">
        <v>159</v>
      </c>
      <c r="E4613" s="18">
        <v>4562342690074</v>
      </c>
      <c r="F4613" s="17">
        <v>0</v>
      </c>
      <c r="G4613" s="17">
        <v>0</v>
      </c>
      <c r="H4613" s="17" t="s">
        <v>24</v>
      </c>
      <c r="I4613" s="17" t="s">
        <v>19</v>
      </c>
      <c r="J4613" s="17" t="s">
        <v>329</v>
      </c>
      <c r="K4613" s="17">
        <v>1</v>
      </c>
      <c r="L4613" s="17">
        <v>0</v>
      </c>
      <c r="M4613" s="17">
        <v>0</v>
      </c>
      <c r="N4613" s="17">
        <v>0</v>
      </c>
    </row>
    <row r="4614" spans="1:14" x14ac:dyDescent="0.15">
      <c r="A4614" t="str">
        <f t="shared" si="74"/>
        <v>202008_284_4562342690081</v>
      </c>
      <c r="B4614" s="17">
        <v>202008</v>
      </c>
      <c r="C4614" s="17">
        <v>284</v>
      </c>
      <c r="D4614" s="17" t="s">
        <v>159</v>
      </c>
      <c r="E4614" s="18">
        <v>4562342690081</v>
      </c>
      <c r="F4614" s="17">
        <v>0</v>
      </c>
      <c r="G4614" s="17">
        <v>0</v>
      </c>
      <c r="H4614" s="17" t="s">
        <v>25</v>
      </c>
      <c r="I4614" s="17" t="s">
        <v>19</v>
      </c>
      <c r="J4614" s="17" t="s">
        <v>329</v>
      </c>
      <c r="K4614" s="17">
        <v>3</v>
      </c>
      <c r="L4614" s="17">
        <v>0</v>
      </c>
      <c r="M4614" s="17">
        <v>0</v>
      </c>
      <c r="N4614" s="17">
        <v>0</v>
      </c>
    </row>
    <row r="4615" spans="1:14" x14ac:dyDescent="0.15">
      <c r="A4615" t="str">
        <f t="shared" si="74"/>
        <v>202008_344_4562342690029</v>
      </c>
      <c r="B4615" s="17">
        <v>202008</v>
      </c>
      <c r="C4615" s="17">
        <v>344</v>
      </c>
      <c r="D4615" s="17" t="s">
        <v>165</v>
      </c>
      <c r="E4615" s="18">
        <v>4562342690029</v>
      </c>
      <c r="F4615" s="17">
        <v>0</v>
      </c>
      <c r="G4615" s="17">
        <v>0</v>
      </c>
      <c r="H4615" s="17" t="s">
        <v>18</v>
      </c>
      <c r="I4615" s="17" t="s">
        <v>19</v>
      </c>
      <c r="J4615" s="17" t="s">
        <v>329</v>
      </c>
      <c r="K4615" s="17">
        <v>18</v>
      </c>
      <c r="L4615" s="17">
        <v>0</v>
      </c>
      <c r="M4615" s="17">
        <v>0</v>
      </c>
      <c r="N4615" s="17">
        <v>0</v>
      </c>
    </row>
    <row r="4616" spans="1:14" x14ac:dyDescent="0.15">
      <c r="A4616" t="str">
        <f t="shared" ref="A4616:A4679" si="75">B4616&amp;"_"&amp;C4616&amp;"_"&amp;E4616</f>
        <v>202008_344_4562342690036</v>
      </c>
      <c r="B4616" s="17">
        <v>202008</v>
      </c>
      <c r="C4616" s="17">
        <v>344</v>
      </c>
      <c r="D4616" s="17" t="s">
        <v>165</v>
      </c>
      <c r="E4616" s="18">
        <v>4562342690036</v>
      </c>
      <c r="F4616" s="17">
        <v>0</v>
      </c>
      <c r="G4616" s="17">
        <v>0</v>
      </c>
      <c r="H4616" s="17" t="s">
        <v>20</v>
      </c>
      <c r="I4616" s="17" t="s">
        <v>19</v>
      </c>
      <c r="J4616" s="17" t="s">
        <v>329</v>
      </c>
      <c r="K4616" s="17">
        <v>11</v>
      </c>
      <c r="L4616" s="17">
        <v>0</v>
      </c>
      <c r="M4616" s="17">
        <v>0</v>
      </c>
      <c r="N4616" s="17">
        <v>0</v>
      </c>
    </row>
    <row r="4617" spans="1:14" x14ac:dyDescent="0.15">
      <c r="A4617" t="str">
        <f t="shared" si="75"/>
        <v>202008_344_4562342690050</v>
      </c>
      <c r="B4617" s="17">
        <v>202008</v>
      </c>
      <c r="C4617" s="17">
        <v>344</v>
      </c>
      <c r="D4617" s="17" t="s">
        <v>165</v>
      </c>
      <c r="E4617" s="18">
        <v>4562342690050</v>
      </c>
      <c r="F4617" s="17">
        <v>0</v>
      </c>
      <c r="G4617" s="17">
        <v>0</v>
      </c>
      <c r="H4617" s="17" t="s">
        <v>22</v>
      </c>
      <c r="I4617" s="17" t="s">
        <v>19</v>
      </c>
      <c r="J4617" s="17" t="s">
        <v>329</v>
      </c>
      <c r="K4617" s="17">
        <v>11</v>
      </c>
      <c r="L4617" s="17">
        <v>1</v>
      </c>
      <c r="M4617" s="17">
        <v>0</v>
      </c>
      <c r="N4617" s="17">
        <v>0</v>
      </c>
    </row>
    <row r="4618" spans="1:14" x14ac:dyDescent="0.15">
      <c r="A4618" t="str">
        <f t="shared" si="75"/>
        <v>202008_344_4562342690043</v>
      </c>
      <c r="B4618" s="17">
        <v>202008</v>
      </c>
      <c r="C4618" s="17">
        <v>344</v>
      </c>
      <c r="D4618" s="17" t="s">
        <v>165</v>
      </c>
      <c r="E4618" s="18">
        <v>4562342690043</v>
      </c>
      <c r="F4618" s="17">
        <v>0</v>
      </c>
      <c r="G4618" s="17">
        <v>0</v>
      </c>
      <c r="H4618" s="17" t="s">
        <v>21</v>
      </c>
      <c r="I4618" s="17" t="s">
        <v>19</v>
      </c>
      <c r="J4618" s="17" t="s">
        <v>329</v>
      </c>
      <c r="K4618" s="17">
        <v>33</v>
      </c>
      <c r="L4618" s="17">
        <v>0</v>
      </c>
      <c r="M4618" s="17">
        <v>0</v>
      </c>
      <c r="N4618" s="17">
        <v>0</v>
      </c>
    </row>
    <row r="4619" spans="1:14" x14ac:dyDescent="0.15">
      <c r="A4619" t="str">
        <f t="shared" si="75"/>
        <v>202008_344_4562342690067</v>
      </c>
      <c r="B4619" s="17">
        <v>202008</v>
      </c>
      <c r="C4619" s="17">
        <v>344</v>
      </c>
      <c r="D4619" s="17" t="s">
        <v>165</v>
      </c>
      <c r="E4619" s="18">
        <v>4562342690067</v>
      </c>
      <c r="F4619" s="17">
        <v>0</v>
      </c>
      <c r="G4619" s="17">
        <v>0</v>
      </c>
      <c r="H4619" s="17" t="s">
        <v>23</v>
      </c>
      <c r="I4619" s="17" t="s">
        <v>19</v>
      </c>
      <c r="J4619" s="17" t="s">
        <v>329</v>
      </c>
      <c r="K4619" s="17">
        <v>42</v>
      </c>
      <c r="L4619" s="17">
        <v>0</v>
      </c>
      <c r="M4619" s="17">
        <v>0</v>
      </c>
      <c r="N4619" s="17">
        <v>0</v>
      </c>
    </row>
    <row r="4620" spans="1:14" x14ac:dyDescent="0.15">
      <c r="A4620" t="str">
        <f t="shared" si="75"/>
        <v>202008_344_4562342690074</v>
      </c>
      <c r="B4620" s="17">
        <v>202008</v>
      </c>
      <c r="C4620" s="17">
        <v>344</v>
      </c>
      <c r="D4620" s="17" t="s">
        <v>165</v>
      </c>
      <c r="E4620" s="18">
        <v>4562342690074</v>
      </c>
      <c r="F4620" s="17">
        <v>0</v>
      </c>
      <c r="G4620" s="17">
        <v>0</v>
      </c>
      <c r="H4620" s="17" t="s">
        <v>24</v>
      </c>
      <c r="I4620" s="17" t="s">
        <v>19</v>
      </c>
      <c r="J4620" s="17" t="s">
        <v>329</v>
      </c>
      <c r="K4620" s="17">
        <v>24</v>
      </c>
      <c r="L4620" s="17">
        <v>1</v>
      </c>
      <c r="M4620" s="17">
        <v>0</v>
      </c>
      <c r="N4620" s="17">
        <v>0</v>
      </c>
    </row>
    <row r="4621" spans="1:14" x14ac:dyDescent="0.15">
      <c r="A4621" t="str">
        <f t="shared" si="75"/>
        <v>202008_344_4562342690081</v>
      </c>
      <c r="B4621" s="17">
        <v>202008</v>
      </c>
      <c r="C4621" s="17">
        <v>344</v>
      </c>
      <c r="D4621" s="17" t="s">
        <v>165</v>
      </c>
      <c r="E4621" s="18">
        <v>4562342690081</v>
      </c>
      <c r="F4621" s="17">
        <v>0</v>
      </c>
      <c r="G4621" s="17">
        <v>0</v>
      </c>
      <c r="H4621" s="17" t="s">
        <v>25</v>
      </c>
      <c r="I4621" s="17" t="s">
        <v>19</v>
      </c>
      <c r="J4621" s="17" t="s">
        <v>329</v>
      </c>
      <c r="K4621" s="17">
        <v>11</v>
      </c>
      <c r="L4621" s="17">
        <v>0</v>
      </c>
      <c r="M4621" s="17">
        <v>0</v>
      </c>
      <c r="N4621" s="17">
        <v>0</v>
      </c>
    </row>
    <row r="4622" spans="1:14" x14ac:dyDescent="0.15">
      <c r="A4622" t="str">
        <f t="shared" si="75"/>
        <v>202008_347_4562342690029</v>
      </c>
      <c r="B4622" s="17">
        <v>202008</v>
      </c>
      <c r="C4622" s="17">
        <v>347</v>
      </c>
      <c r="D4622" s="17" t="s">
        <v>166</v>
      </c>
      <c r="E4622" s="18">
        <v>4562342690029</v>
      </c>
      <c r="F4622" s="17">
        <v>0</v>
      </c>
      <c r="G4622" s="17">
        <v>0</v>
      </c>
      <c r="H4622" s="17" t="s">
        <v>18</v>
      </c>
      <c r="I4622" s="17" t="s">
        <v>19</v>
      </c>
      <c r="J4622" s="17" t="s">
        <v>329</v>
      </c>
      <c r="K4622" s="17">
        <v>25</v>
      </c>
      <c r="L4622" s="17">
        <v>0</v>
      </c>
      <c r="M4622" s="17">
        <v>0</v>
      </c>
      <c r="N4622" s="17">
        <v>0</v>
      </c>
    </row>
    <row r="4623" spans="1:14" x14ac:dyDescent="0.15">
      <c r="A4623" t="str">
        <f t="shared" si="75"/>
        <v>202008_347_4562342690036</v>
      </c>
      <c r="B4623" s="17">
        <v>202008</v>
      </c>
      <c r="C4623" s="17">
        <v>347</v>
      </c>
      <c r="D4623" s="17" t="s">
        <v>166</v>
      </c>
      <c r="E4623" s="18">
        <v>4562342690036</v>
      </c>
      <c r="F4623" s="17">
        <v>0</v>
      </c>
      <c r="G4623" s="17">
        <v>0</v>
      </c>
      <c r="H4623" s="17" t="s">
        <v>20</v>
      </c>
      <c r="I4623" s="17" t="s">
        <v>19</v>
      </c>
      <c r="J4623" s="17" t="s">
        <v>329</v>
      </c>
      <c r="K4623" s="17">
        <v>8</v>
      </c>
      <c r="L4623" s="17">
        <v>1</v>
      </c>
      <c r="M4623" s="17">
        <v>0</v>
      </c>
      <c r="N4623" s="17">
        <v>0</v>
      </c>
    </row>
    <row r="4624" spans="1:14" x14ac:dyDescent="0.15">
      <c r="A4624" t="str">
        <f t="shared" si="75"/>
        <v>202008_347_4562342690050</v>
      </c>
      <c r="B4624" s="17">
        <v>202008</v>
      </c>
      <c r="C4624" s="17">
        <v>347</v>
      </c>
      <c r="D4624" s="17" t="s">
        <v>166</v>
      </c>
      <c r="E4624" s="18">
        <v>4562342690050</v>
      </c>
      <c r="F4624" s="17">
        <v>0</v>
      </c>
      <c r="G4624" s="17">
        <v>0</v>
      </c>
      <c r="H4624" s="17" t="s">
        <v>22</v>
      </c>
      <c r="I4624" s="17" t="s">
        <v>19</v>
      </c>
      <c r="J4624" s="17" t="s">
        <v>329</v>
      </c>
      <c r="K4624" s="17">
        <v>13</v>
      </c>
      <c r="L4624" s="17">
        <v>0</v>
      </c>
      <c r="M4624" s="17">
        <v>0</v>
      </c>
      <c r="N4624" s="17">
        <v>0</v>
      </c>
    </row>
    <row r="4625" spans="1:14" x14ac:dyDescent="0.15">
      <c r="A4625" t="str">
        <f t="shared" si="75"/>
        <v>202008_347_4562342690043</v>
      </c>
      <c r="B4625" s="17">
        <v>202008</v>
      </c>
      <c r="C4625" s="17">
        <v>347</v>
      </c>
      <c r="D4625" s="17" t="s">
        <v>166</v>
      </c>
      <c r="E4625" s="18">
        <v>4562342690043</v>
      </c>
      <c r="F4625" s="17">
        <v>0</v>
      </c>
      <c r="G4625" s="17">
        <v>0</v>
      </c>
      <c r="H4625" s="17" t="s">
        <v>21</v>
      </c>
      <c r="I4625" s="17" t="s">
        <v>19</v>
      </c>
      <c r="J4625" s="17" t="s">
        <v>329</v>
      </c>
      <c r="K4625" s="17">
        <v>17</v>
      </c>
      <c r="L4625" s="17">
        <v>0</v>
      </c>
      <c r="M4625" s="17">
        <v>0</v>
      </c>
      <c r="N4625" s="17">
        <v>0</v>
      </c>
    </row>
    <row r="4626" spans="1:14" x14ac:dyDescent="0.15">
      <c r="A4626" t="str">
        <f t="shared" si="75"/>
        <v>202008_347_4562342690067</v>
      </c>
      <c r="B4626" s="17">
        <v>202008</v>
      </c>
      <c r="C4626" s="17">
        <v>347</v>
      </c>
      <c r="D4626" s="17" t="s">
        <v>166</v>
      </c>
      <c r="E4626" s="18">
        <v>4562342690067</v>
      </c>
      <c r="F4626" s="17">
        <v>0</v>
      </c>
      <c r="G4626" s="17">
        <v>0</v>
      </c>
      <c r="H4626" s="17" t="s">
        <v>23</v>
      </c>
      <c r="I4626" s="17" t="s">
        <v>19</v>
      </c>
      <c r="J4626" s="17" t="s">
        <v>329</v>
      </c>
      <c r="K4626" s="17">
        <v>25</v>
      </c>
      <c r="L4626" s="17">
        <v>0</v>
      </c>
      <c r="M4626" s="17">
        <v>0</v>
      </c>
      <c r="N4626" s="17">
        <v>0</v>
      </c>
    </row>
    <row r="4627" spans="1:14" x14ac:dyDescent="0.15">
      <c r="A4627" t="str">
        <f t="shared" si="75"/>
        <v>202008_347_4562342690074</v>
      </c>
      <c r="B4627" s="17">
        <v>202008</v>
      </c>
      <c r="C4627" s="17">
        <v>347</v>
      </c>
      <c r="D4627" s="17" t="s">
        <v>166</v>
      </c>
      <c r="E4627" s="18">
        <v>4562342690074</v>
      </c>
      <c r="F4627" s="17">
        <v>0</v>
      </c>
      <c r="G4627" s="17">
        <v>0</v>
      </c>
      <c r="H4627" s="17" t="s">
        <v>24</v>
      </c>
      <c r="I4627" s="17" t="s">
        <v>19</v>
      </c>
      <c r="J4627" s="17" t="s">
        <v>329</v>
      </c>
      <c r="K4627" s="17">
        <v>12</v>
      </c>
      <c r="L4627" s="17">
        <v>0</v>
      </c>
      <c r="M4627" s="17">
        <v>0</v>
      </c>
      <c r="N4627" s="17">
        <v>0</v>
      </c>
    </row>
    <row r="4628" spans="1:14" x14ac:dyDescent="0.15">
      <c r="A4628" t="str">
        <f t="shared" si="75"/>
        <v>202008_347_4562342690081</v>
      </c>
      <c r="B4628" s="17">
        <v>202008</v>
      </c>
      <c r="C4628" s="17">
        <v>347</v>
      </c>
      <c r="D4628" s="17" t="s">
        <v>166</v>
      </c>
      <c r="E4628" s="18">
        <v>4562342690081</v>
      </c>
      <c r="F4628" s="17">
        <v>0</v>
      </c>
      <c r="G4628" s="17">
        <v>0</v>
      </c>
      <c r="H4628" s="17" t="s">
        <v>25</v>
      </c>
      <c r="I4628" s="17" t="s">
        <v>19</v>
      </c>
      <c r="J4628" s="17" t="s">
        <v>329</v>
      </c>
      <c r="K4628" s="17">
        <v>7</v>
      </c>
      <c r="L4628" s="17">
        <v>0</v>
      </c>
      <c r="M4628" s="17">
        <v>0</v>
      </c>
      <c r="N4628" s="17">
        <v>0</v>
      </c>
    </row>
    <row r="4629" spans="1:14" x14ac:dyDescent="0.15">
      <c r="A4629" t="str">
        <f t="shared" si="75"/>
        <v>202008_363_4562342690029</v>
      </c>
      <c r="B4629" s="17">
        <v>202008</v>
      </c>
      <c r="C4629" s="17">
        <v>363</v>
      </c>
      <c r="D4629" s="17" t="s">
        <v>332</v>
      </c>
      <c r="E4629" s="18">
        <v>4562342690029</v>
      </c>
      <c r="F4629" s="17">
        <v>0</v>
      </c>
      <c r="G4629" s="17">
        <v>0</v>
      </c>
      <c r="H4629" s="17" t="s">
        <v>18</v>
      </c>
      <c r="I4629" s="17" t="s">
        <v>19</v>
      </c>
      <c r="J4629" s="17" t="s">
        <v>329</v>
      </c>
      <c r="K4629" s="17">
        <v>6</v>
      </c>
      <c r="L4629" s="17">
        <v>0</v>
      </c>
      <c r="M4629" s="17">
        <v>0</v>
      </c>
      <c r="N4629" s="17">
        <v>0</v>
      </c>
    </row>
    <row r="4630" spans="1:14" x14ac:dyDescent="0.15">
      <c r="A4630" t="str">
        <f t="shared" si="75"/>
        <v>202008_363_4562342690036</v>
      </c>
      <c r="B4630" s="17">
        <v>202008</v>
      </c>
      <c r="C4630" s="17">
        <v>363</v>
      </c>
      <c r="D4630" s="17" t="s">
        <v>332</v>
      </c>
      <c r="E4630" s="18">
        <v>4562342690036</v>
      </c>
      <c r="F4630" s="17">
        <v>0</v>
      </c>
      <c r="G4630" s="17">
        <v>0</v>
      </c>
      <c r="H4630" s="17" t="s">
        <v>20</v>
      </c>
      <c r="I4630" s="17" t="s">
        <v>19</v>
      </c>
      <c r="J4630" s="17" t="s">
        <v>329</v>
      </c>
      <c r="K4630" s="17">
        <v>14</v>
      </c>
      <c r="L4630" s="17">
        <v>0</v>
      </c>
      <c r="M4630" s="17">
        <v>0</v>
      </c>
      <c r="N4630" s="17">
        <v>0</v>
      </c>
    </row>
    <row r="4631" spans="1:14" x14ac:dyDescent="0.15">
      <c r="A4631" t="str">
        <f t="shared" si="75"/>
        <v>202008_363_4562342690050</v>
      </c>
      <c r="B4631" s="17">
        <v>202008</v>
      </c>
      <c r="C4631" s="17">
        <v>363</v>
      </c>
      <c r="D4631" s="17" t="s">
        <v>332</v>
      </c>
      <c r="E4631" s="18">
        <v>4562342690050</v>
      </c>
      <c r="F4631" s="17">
        <v>0</v>
      </c>
      <c r="G4631" s="17">
        <v>0</v>
      </c>
      <c r="H4631" s="17" t="s">
        <v>22</v>
      </c>
      <c r="I4631" s="17" t="s">
        <v>19</v>
      </c>
      <c r="J4631" s="17" t="s">
        <v>329</v>
      </c>
      <c r="K4631" s="17">
        <v>9</v>
      </c>
      <c r="L4631" s="17">
        <v>0</v>
      </c>
      <c r="M4631" s="17">
        <v>0</v>
      </c>
      <c r="N4631" s="17">
        <v>0</v>
      </c>
    </row>
    <row r="4632" spans="1:14" x14ac:dyDescent="0.15">
      <c r="A4632" t="str">
        <f t="shared" si="75"/>
        <v>202008_363_4562342690043</v>
      </c>
      <c r="B4632" s="17">
        <v>202008</v>
      </c>
      <c r="C4632" s="17">
        <v>363</v>
      </c>
      <c r="D4632" s="17" t="s">
        <v>332</v>
      </c>
      <c r="E4632" s="18">
        <v>4562342690043</v>
      </c>
      <c r="F4632" s="17">
        <v>0</v>
      </c>
      <c r="G4632" s="17">
        <v>0</v>
      </c>
      <c r="H4632" s="17" t="s">
        <v>21</v>
      </c>
      <c r="I4632" s="17" t="s">
        <v>19</v>
      </c>
      <c r="J4632" s="17" t="s">
        <v>329</v>
      </c>
      <c r="K4632" s="17">
        <v>19</v>
      </c>
      <c r="L4632" s="17">
        <v>0</v>
      </c>
      <c r="M4632" s="17">
        <v>0</v>
      </c>
      <c r="N4632" s="17">
        <v>0</v>
      </c>
    </row>
    <row r="4633" spans="1:14" x14ac:dyDescent="0.15">
      <c r="A4633" t="str">
        <f t="shared" si="75"/>
        <v>202008_363_4562342690067</v>
      </c>
      <c r="B4633" s="17">
        <v>202008</v>
      </c>
      <c r="C4633" s="17">
        <v>363</v>
      </c>
      <c r="D4633" s="17" t="s">
        <v>332</v>
      </c>
      <c r="E4633" s="18">
        <v>4562342690067</v>
      </c>
      <c r="F4633" s="17">
        <v>0</v>
      </c>
      <c r="G4633" s="17">
        <v>0</v>
      </c>
      <c r="H4633" s="17" t="s">
        <v>23</v>
      </c>
      <c r="I4633" s="17" t="s">
        <v>19</v>
      </c>
      <c r="J4633" s="17" t="s">
        <v>329</v>
      </c>
      <c r="K4633" s="17">
        <v>27</v>
      </c>
      <c r="L4633" s="17">
        <v>0</v>
      </c>
      <c r="M4633" s="17">
        <v>0</v>
      </c>
      <c r="N4633" s="17">
        <v>0</v>
      </c>
    </row>
    <row r="4634" spans="1:14" x14ac:dyDescent="0.15">
      <c r="A4634" t="str">
        <f t="shared" si="75"/>
        <v>202008_363_4562342690074</v>
      </c>
      <c r="B4634" s="17">
        <v>202008</v>
      </c>
      <c r="C4634" s="17">
        <v>363</v>
      </c>
      <c r="D4634" s="17" t="s">
        <v>332</v>
      </c>
      <c r="E4634" s="18">
        <v>4562342690074</v>
      </c>
      <c r="F4634" s="17">
        <v>0</v>
      </c>
      <c r="G4634" s="17">
        <v>0</v>
      </c>
      <c r="H4634" s="17" t="s">
        <v>24</v>
      </c>
      <c r="I4634" s="17" t="s">
        <v>19</v>
      </c>
      <c r="J4634" s="17" t="s">
        <v>329</v>
      </c>
      <c r="K4634" s="17">
        <v>10</v>
      </c>
      <c r="L4634" s="17">
        <v>0</v>
      </c>
      <c r="M4634" s="17">
        <v>0</v>
      </c>
      <c r="N4634" s="17">
        <v>0</v>
      </c>
    </row>
    <row r="4635" spans="1:14" x14ac:dyDescent="0.15">
      <c r="A4635" t="str">
        <f t="shared" si="75"/>
        <v>202008_363_4562342690081</v>
      </c>
      <c r="B4635" s="17">
        <v>202008</v>
      </c>
      <c r="C4635" s="17">
        <v>363</v>
      </c>
      <c r="D4635" s="17" t="s">
        <v>332</v>
      </c>
      <c r="E4635" s="18">
        <v>4562342690081</v>
      </c>
      <c r="F4635" s="17">
        <v>0</v>
      </c>
      <c r="G4635" s="17">
        <v>0</v>
      </c>
      <c r="H4635" s="17" t="s">
        <v>25</v>
      </c>
      <c r="I4635" s="17" t="s">
        <v>19</v>
      </c>
      <c r="J4635" s="17" t="s">
        <v>329</v>
      </c>
      <c r="K4635" s="17">
        <v>7</v>
      </c>
      <c r="L4635" s="17">
        <v>0</v>
      </c>
      <c r="M4635" s="17">
        <v>0</v>
      </c>
      <c r="N4635" s="17">
        <v>0</v>
      </c>
    </row>
    <row r="4636" spans="1:14" x14ac:dyDescent="0.15">
      <c r="A4636" t="str">
        <f t="shared" si="75"/>
        <v>202008_380_4562342690029</v>
      </c>
      <c r="B4636" s="17">
        <v>202008</v>
      </c>
      <c r="C4636" s="17">
        <v>380</v>
      </c>
      <c r="D4636" s="17" t="s">
        <v>171</v>
      </c>
      <c r="E4636" s="18">
        <v>4562342690029</v>
      </c>
      <c r="F4636" s="17">
        <v>0</v>
      </c>
      <c r="G4636" s="17">
        <v>0</v>
      </c>
      <c r="H4636" s="17" t="s">
        <v>18</v>
      </c>
      <c r="I4636" s="17" t="s">
        <v>19</v>
      </c>
      <c r="J4636" s="17" t="s">
        <v>329</v>
      </c>
      <c r="K4636" s="17">
        <v>10</v>
      </c>
      <c r="L4636" s="17">
        <v>0</v>
      </c>
      <c r="M4636" s="17">
        <v>0</v>
      </c>
      <c r="N4636" s="17">
        <v>0</v>
      </c>
    </row>
    <row r="4637" spans="1:14" x14ac:dyDescent="0.15">
      <c r="A4637" t="str">
        <f t="shared" si="75"/>
        <v>202008_380_4562342690036</v>
      </c>
      <c r="B4637" s="17">
        <v>202008</v>
      </c>
      <c r="C4637" s="17">
        <v>380</v>
      </c>
      <c r="D4637" s="17" t="s">
        <v>171</v>
      </c>
      <c r="E4637" s="18">
        <v>4562342690036</v>
      </c>
      <c r="F4637" s="17">
        <v>0</v>
      </c>
      <c r="G4637" s="17">
        <v>0</v>
      </c>
      <c r="H4637" s="17" t="s">
        <v>20</v>
      </c>
      <c r="I4637" s="17" t="s">
        <v>19</v>
      </c>
      <c r="J4637" s="17" t="s">
        <v>329</v>
      </c>
      <c r="K4637" s="17">
        <v>2</v>
      </c>
      <c r="L4637" s="17">
        <v>0</v>
      </c>
      <c r="M4637" s="17">
        <v>0</v>
      </c>
      <c r="N4637" s="17">
        <v>0</v>
      </c>
    </row>
    <row r="4638" spans="1:14" x14ac:dyDescent="0.15">
      <c r="A4638" t="str">
        <f t="shared" si="75"/>
        <v>202008_380_4562342690050</v>
      </c>
      <c r="B4638" s="17">
        <v>202008</v>
      </c>
      <c r="C4638" s="17">
        <v>380</v>
      </c>
      <c r="D4638" s="17" t="s">
        <v>171</v>
      </c>
      <c r="E4638" s="18">
        <v>4562342690050</v>
      </c>
      <c r="F4638" s="17">
        <v>0</v>
      </c>
      <c r="G4638" s="17">
        <v>0</v>
      </c>
      <c r="H4638" s="17" t="s">
        <v>22</v>
      </c>
      <c r="I4638" s="17" t="s">
        <v>19</v>
      </c>
      <c r="J4638" s="17" t="s">
        <v>329</v>
      </c>
      <c r="K4638" s="17">
        <v>21</v>
      </c>
      <c r="L4638" s="17">
        <v>0</v>
      </c>
      <c r="M4638" s="17">
        <v>0</v>
      </c>
      <c r="N4638" s="17">
        <v>0</v>
      </c>
    </row>
    <row r="4639" spans="1:14" x14ac:dyDescent="0.15">
      <c r="A4639" t="str">
        <f t="shared" si="75"/>
        <v>202008_380_4562342690043</v>
      </c>
      <c r="B4639" s="17">
        <v>202008</v>
      </c>
      <c r="C4639" s="17">
        <v>380</v>
      </c>
      <c r="D4639" s="17" t="s">
        <v>171</v>
      </c>
      <c r="E4639" s="18">
        <v>4562342690043</v>
      </c>
      <c r="F4639" s="17">
        <v>0</v>
      </c>
      <c r="G4639" s="17">
        <v>0</v>
      </c>
      <c r="H4639" s="17" t="s">
        <v>21</v>
      </c>
      <c r="I4639" s="17" t="s">
        <v>19</v>
      </c>
      <c r="J4639" s="17" t="s">
        <v>329</v>
      </c>
      <c r="K4639" s="17">
        <v>1</v>
      </c>
      <c r="L4639" s="17">
        <v>0</v>
      </c>
      <c r="M4639" s="17">
        <v>0</v>
      </c>
      <c r="N4639" s="17">
        <v>0</v>
      </c>
    </row>
    <row r="4640" spans="1:14" x14ac:dyDescent="0.15">
      <c r="A4640" t="str">
        <f t="shared" si="75"/>
        <v>202008_380_4562342690067</v>
      </c>
      <c r="B4640" s="17">
        <v>202008</v>
      </c>
      <c r="C4640" s="17">
        <v>380</v>
      </c>
      <c r="D4640" s="17" t="s">
        <v>171</v>
      </c>
      <c r="E4640" s="18">
        <v>4562342690067</v>
      </c>
      <c r="F4640" s="17">
        <v>0</v>
      </c>
      <c r="G4640" s="17">
        <v>0</v>
      </c>
      <c r="H4640" s="17" t="s">
        <v>23</v>
      </c>
      <c r="I4640" s="17" t="s">
        <v>19</v>
      </c>
      <c r="J4640" s="17" t="s">
        <v>329</v>
      </c>
      <c r="K4640" s="17">
        <v>23</v>
      </c>
      <c r="L4640" s="17">
        <v>2</v>
      </c>
      <c r="M4640" s="17">
        <v>2</v>
      </c>
      <c r="N4640" s="17">
        <v>0</v>
      </c>
    </row>
    <row r="4641" spans="1:14" x14ac:dyDescent="0.15">
      <c r="A4641" t="str">
        <f t="shared" si="75"/>
        <v>202008_380_4562342690074</v>
      </c>
      <c r="B4641" s="17">
        <v>202008</v>
      </c>
      <c r="C4641" s="17">
        <v>380</v>
      </c>
      <c r="D4641" s="17" t="s">
        <v>171</v>
      </c>
      <c r="E4641" s="18">
        <v>4562342690074</v>
      </c>
      <c r="F4641" s="17">
        <v>0</v>
      </c>
      <c r="G4641" s="17">
        <v>0</v>
      </c>
      <c r="H4641" s="17" t="s">
        <v>24</v>
      </c>
      <c r="I4641" s="17" t="s">
        <v>19</v>
      </c>
      <c r="J4641" s="17" t="s">
        <v>329</v>
      </c>
      <c r="K4641" s="17">
        <v>3</v>
      </c>
      <c r="L4641" s="17">
        <v>0</v>
      </c>
      <c r="M4641" s="17">
        <v>0</v>
      </c>
      <c r="N4641" s="17">
        <v>0</v>
      </c>
    </row>
    <row r="4642" spans="1:14" x14ac:dyDescent="0.15">
      <c r="A4642" t="str">
        <f t="shared" si="75"/>
        <v>202008_380_4562342690081</v>
      </c>
      <c r="B4642" s="17">
        <v>202008</v>
      </c>
      <c r="C4642" s="17">
        <v>380</v>
      </c>
      <c r="D4642" s="17" t="s">
        <v>171</v>
      </c>
      <c r="E4642" s="18">
        <v>4562342690081</v>
      </c>
      <c r="F4642" s="17">
        <v>0</v>
      </c>
      <c r="G4642" s="17">
        <v>0</v>
      </c>
      <c r="H4642" s="17" t="s">
        <v>25</v>
      </c>
      <c r="I4642" s="17" t="s">
        <v>19</v>
      </c>
      <c r="J4642" s="17" t="s">
        <v>329</v>
      </c>
      <c r="K4642" s="17">
        <v>7</v>
      </c>
      <c r="L4642" s="17">
        <v>0</v>
      </c>
      <c r="M4642" s="17">
        <v>0</v>
      </c>
      <c r="N4642" s="17">
        <v>0</v>
      </c>
    </row>
    <row r="4643" spans="1:14" x14ac:dyDescent="0.15">
      <c r="A4643" t="str">
        <f t="shared" si="75"/>
        <v>202008_436_4562342690029</v>
      </c>
      <c r="B4643" s="17">
        <v>202008</v>
      </c>
      <c r="C4643" s="17">
        <v>436</v>
      </c>
      <c r="D4643" s="17" t="s">
        <v>174</v>
      </c>
      <c r="E4643" s="18">
        <v>4562342690029</v>
      </c>
      <c r="F4643" s="17">
        <v>0</v>
      </c>
      <c r="G4643" s="17">
        <v>0</v>
      </c>
      <c r="H4643" s="17" t="s">
        <v>18</v>
      </c>
      <c r="I4643" s="17" t="s">
        <v>19</v>
      </c>
      <c r="J4643" s="17" t="s">
        <v>329</v>
      </c>
      <c r="K4643" s="17">
        <v>19</v>
      </c>
      <c r="L4643" s="17">
        <v>1</v>
      </c>
      <c r="M4643" s="17">
        <v>0</v>
      </c>
      <c r="N4643" s="17">
        <v>0</v>
      </c>
    </row>
    <row r="4644" spans="1:14" x14ac:dyDescent="0.15">
      <c r="A4644" t="str">
        <f t="shared" si="75"/>
        <v>202008_436_4562342690036</v>
      </c>
      <c r="B4644" s="17">
        <v>202008</v>
      </c>
      <c r="C4644" s="17">
        <v>436</v>
      </c>
      <c r="D4644" s="17" t="s">
        <v>174</v>
      </c>
      <c r="E4644" s="18">
        <v>4562342690036</v>
      </c>
      <c r="F4644" s="17">
        <v>0</v>
      </c>
      <c r="G4644" s="17">
        <v>0</v>
      </c>
      <c r="H4644" s="17" t="s">
        <v>20</v>
      </c>
      <c r="I4644" s="17" t="s">
        <v>19</v>
      </c>
      <c r="J4644" s="17" t="s">
        <v>329</v>
      </c>
      <c r="K4644" s="17">
        <v>10</v>
      </c>
      <c r="L4644" s="17">
        <v>0</v>
      </c>
      <c r="M4644" s="17">
        <v>0</v>
      </c>
      <c r="N4644" s="17">
        <v>0</v>
      </c>
    </row>
    <row r="4645" spans="1:14" x14ac:dyDescent="0.15">
      <c r="A4645" t="str">
        <f t="shared" si="75"/>
        <v>202008_436_4562342690050</v>
      </c>
      <c r="B4645" s="17">
        <v>202008</v>
      </c>
      <c r="C4645" s="17">
        <v>436</v>
      </c>
      <c r="D4645" s="17" t="s">
        <v>174</v>
      </c>
      <c r="E4645" s="18">
        <v>4562342690050</v>
      </c>
      <c r="F4645" s="17">
        <v>0</v>
      </c>
      <c r="G4645" s="17">
        <v>0</v>
      </c>
      <c r="H4645" s="17" t="s">
        <v>22</v>
      </c>
      <c r="I4645" s="17" t="s">
        <v>19</v>
      </c>
      <c r="J4645" s="17" t="s">
        <v>329</v>
      </c>
      <c r="K4645" s="17">
        <v>14</v>
      </c>
      <c r="L4645" s="17">
        <v>0</v>
      </c>
      <c r="M4645" s="17">
        <v>0</v>
      </c>
      <c r="N4645" s="17">
        <v>0</v>
      </c>
    </row>
    <row r="4646" spans="1:14" x14ac:dyDescent="0.15">
      <c r="A4646" t="str">
        <f t="shared" si="75"/>
        <v>202008_436_4562342690043</v>
      </c>
      <c r="B4646" s="17">
        <v>202008</v>
      </c>
      <c r="C4646" s="17">
        <v>436</v>
      </c>
      <c r="D4646" s="17" t="s">
        <v>174</v>
      </c>
      <c r="E4646" s="18">
        <v>4562342690043</v>
      </c>
      <c r="F4646" s="17">
        <v>0</v>
      </c>
      <c r="G4646" s="17">
        <v>0</v>
      </c>
      <c r="H4646" s="17" t="s">
        <v>21</v>
      </c>
      <c r="I4646" s="17" t="s">
        <v>19</v>
      </c>
      <c r="J4646" s="17" t="s">
        <v>329</v>
      </c>
      <c r="K4646" s="17">
        <v>30</v>
      </c>
      <c r="L4646" s="17">
        <v>0</v>
      </c>
      <c r="M4646" s="17">
        <v>0</v>
      </c>
      <c r="N4646" s="17">
        <v>0</v>
      </c>
    </row>
    <row r="4647" spans="1:14" x14ac:dyDescent="0.15">
      <c r="A4647" t="str">
        <f t="shared" si="75"/>
        <v>202008_436_4562342690067</v>
      </c>
      <c r="B4647" s="17">
        <v>202008</v>
      </c>
      <c r="C4647" s="17">
        <v>436</v>
      </c>
      <c r="D4647" s="17" t="s">
        <v>174</v>
      </c>
      <c r="E4647" s="18">
        <v>4562342690067</v>
      </c>
      <c r="F4647" s="17">
        <v>0</v>
      </c>
      <c r="G4647" s="17">
        <v>0</v>
      </c>
      <c r="H4647" s="17" t="s">
        <v>23</v>
      </c>
      <c r="I4647" s="17" t="s">
        <v>19</v>
      </c>
      <c r="J4647" s="17" t="s">
        <v>329</v>
      </c>
      <c r="K4647" s="17">
        <v>38</v>
      </c>
      <c r="L4647" s="17">
        <v>1</v>
      </c>
      <c r="M4647" s="17">
        <v>0</v>
      </c>
      <c r="N4647" s="17">
        <v>0</v>
      </c>
    </row>
    <row r="4648" spans="1:14" x14ac:dyDescent="0.15">
      <c r="A4648" t="str">
        <f t="shared" si="75"/>
        <v>202008_436_4562342690074</v>
      </c>
      <c r="B4648" s="17">
        <v>202008</v>
      </c>
      <c r="C4648" s="17">
        <v>436</v>
      </c>
      <c r="D4648" s="17" t="s">
        <v>174</v>
      </c>
      <c r="E4648" s="18">
        <v>4562342690074</v>
      </c>
      <c r="F4648" s="17">
        <v>0</v>
      </c>
      <c r="G4648" s="17">
        <v>0</v>
      </c>
      <c r="H4648" s="17" t="s">
        <v>24</v>
      </c>
      <c r="I4648" s="17" t="s">
        <v>19</v>
      </c>
      <c r="J4648" s="17" t="s">
        <v>329</v>
      </c>
      <c r="K4648" s="17">
        <v>25</v>
      </c>
      <c r="L4648" s="17">
        <v>0</v>
      </c>
      <c r="M4648" s="17">
        <v>0</v>
      </c>
      <c r="N4648" s="17">
        <v>0</v>
      </c>
    </row>
    <row r="4649" spans="1:14" x14ac:dyDescent="0.15">
      <c r="A4649" t="str">
        <f t="shared" si="75"/>
        <v>202008_436_4562342690081</v>
      </c>
      <c r="B4649" s="17">
        <v>202008</v>
      </c>
      <c r="C4649" s="17">
        <v>436</v>
      </c>
      <c r="D4649" s="17" t="s">
        <v>174</v>
      </c>
      <c r="E4649" s="18">
        <v>4562342690081</v>
      </c>
      <c r="F4649" s="17">
        <v>0</v>
      </c>
      <c r="G4649" s="17">
        <v>0</v>
      </c>
      <c r="H4649" s="17" t="s">
        <v>25</v>
      </c>
      <c r="I4649" s="17" t="s">
        <v>19</v>
      </c>
      <c r="J4649" s="17" t="s">
        <v>329</v>
      </c>
      <c r="K4649" s="17">
        <v>9</v>
      </c>
      <c r="L4649" s="17">
        <v>0</v>
      </c>
      <c r="M4649" s="17">
        <v>0</v>
      </c>
      <c r="N4649" s="17">
        <v>0</v>
      </c>
    </row>
    <row r="4650" spans="1:14" x14ac:dyDescent="0.15">
      <c r="A4650" t="str">
        <f t="shared" si="75"/>
        <v>202008_453_4562342690029</v>
      </c>
      <c r="B4650" s="17">
        <v>202008</v>
      </c>
      <c r="C4650" s="17">
        <v>453</v>
      </c>
      <c r="D4650" s="17" t="s">
        <v>176</v>
      </c>
      <c r="E4650" s="18">
        <v>4562342690029</v>
      </c>
      <c r="F4650" s="17">
        <v>0</v>
      </c>
      <c r="G4650" s="17">
        <v>0</v>
      </c>
      <c r="H4650" s="17" t="s">
        <v>18</v>
      </c>
      <c r="I4650" s="17" t="s">
        <v>19</v>
      </c>
      <c r="J4650" s="17" t="s">
        <v>329</v>
      </c>
      <c r="K4650" s="17">
        <v>4</v>
      </c>
      <c r="L4650" s="17">
        <v>0</v>
      </c>
      <c r="M4650" s="17">
        <v>0</v>
      </c>
      <c r="N4650" s="17">
        <v>0</v>
      </c>
    </row>
    <row r="4651" spans="1:14" x14ac:dyDescent="0.15">
      <c r="A4651" t="str">
        <f t="shared" si="75"/>
        <v>202008_453_4562342690036</v>
      </c>
      <c r="B4651" s="17">
        <v>202008</v>
      </c>
      <c r="C4651" s="17">
        <v>453</v>
      </c>
      <c r="D4651" s="17" t="s">
        <v>176</v>
      </c>
      <c r="E4651" s="18">
        <v>4562342690036</v>
      </c>
      <c r="F4651" s="17">
        <v>0</v>
      </c>
      <c r="G4651" s="17">
        <v>0</v>
      </c>
      <c r="H4651" s="17" t="s">
        <v>20</v>
      </c>
      <c r="I4651" s="17" t="s">
        <v>19</v>
      </c>
      <c r="J4651" s="17" t="s">
        <v>329</v>
      </c>
      <c r="K4651" s="17">
        <v>9</v>
      </c>
      <c r="L4651" s="17">
        <v>0</v>
      </c>
      <c r="M4651" s="17">
        <v>0</v>
      </c>
      <c r="N4651" s="17">
        <v>0</v>
      </c>
    </row>
    <row r="4652" spans="1:14" x14ac:dyDescent="0.15">
      <c r="A4652" t="str">
        <f t="shared" si="75"/>
        <v>202008_453_4562342690050</v>
      </c>
      <c r="B4652" s="17">
        <v>202008</v>
      </c>
      <c r="C4652" s="17">
        <v>453</v>
      </c>
      <c r="D4652" s="17" t="s">
        <v>176</v>
      </c>
      <c r="E4652" s="18">
        <v>4562342690050</v>
      </c>
      <c r="F4652" s="17">
        <v>0</v>
      </c>
      <c r="G4652" s="17">
        <v>0</v>
      </c>
      <c r="H4652" s="17" t="s">
        <v>22</v>
      </c>
      <c r="I4652" s="17" t="s">
        <v>19</v>
      </c>
      <c r="J4652" s="17" t="s">
        <v>329</v>
      </c>
      <c r="K4652" s="17">
        <v>7</v>
      </c>
      <c r="L4652" s="17">
        <v>0</v>
      </c>
      <c r="M4652" s="17">
        <v>0</v>
      </c>
      <c r="N4652" s="17">
        <v>0</v>
      </c>
    </row>
    <row r="4653" spans="1:14" x14ac:dyDescent="0.15">
      <c r="A4653" t="str">
        <f t="shared" si="75"/>
        <v>202008_453_4562342690043</v>
      </c>
      <c r="B4653" s="17">
        <v>202008</v>
      </c>
      <c r="C4653" s="17">
        <v>453</v>
      </c>
      <c r="D4653" s="17" t="s">
        <v>176</v>
      </c>
      <c r="E4653" s="18">
        <v>4562342690043</v>
      </c>
      <c r="F4653" s="17">
        <v>0</v>
      </c>
      <c r="G4653" s="17">
        <v>0</v>
      </c>
      <c r="H4653" s="17" t="s">
        <v>21</v>
      </c>
      <c r="I4653" s="17" t="s">
        <v>19</v>
      </c>
      <c r="J4653" s="17" t="s">
        <v>329</v>
      </c>
      <c r="K4653" s="17">
        <v>20</v>
      </c>
      <c r="L4653" s="17">
        <v>0</v>
      </c>
      <c r="M4653" s="17">
        <v>0</v>
      </c>
      <c r="N4653" s="17">
        <v>0</v>
      </c>
    </row>
    <row r="4654" spans="1:14" x14ac:dyDescent="0.15">
      <c r="A4654" t="str">
        <f t="shared" si="75"/>
        <v>202008_453_4562342690067</v>
      </c>
      <c r="B4654" s="17">
        <v>202008</v>
      </c>
      <c r="C4654" s="17">
        <v>453</v>
      </c>
      <c r="D4654" s="17" t="s">
        <v>176</v>
      </c>
      <c r="E4654" s="18">
        <v>4562342690067</v>
      </c>
      <c r="F4654" s="17">
        <v>0</v>
      </c>
      <c r="G4654" s="17">
        <v>0</v>
      </c>
      <c r="H4654" s="17" t="s">
        <v>23</v>
      </c>
      <c r="I4654" s="17" t="s">
        <v>19</v>
      </c>
      <c r="J4654" s="17" t="s">
        <v>329</v>
      </c>
      <c r="K4654" s="17">
        <v>34</v>
      </c>
      <c r="L4654" s="17">
        <v>1</v>
      </c>
      <c r="M4654" s="17">
        <v>0</v>
      </c>
      <c r="N4654" s="17">
        <v>0</v>
      </c>
    </row>
    <row r="4655" spans="1:14" x14ac:dyDescent="0.15">
      <c r="A4655" t="str">
        <f t="shared" si="75"/>
        <v>202008_453_4562342690074</v>
      </c>
      <c r="B4655" s="17">
        <v>202008</v>
      </c>
      <c r="C4655" s="17">
        <v>453</v>
      </c>
      <c r="D4655" s="17" t="s">
        <v>176</v>
      </c>
      <c r="E4655" s="18">
        <v>4562342690074</v>
      </c>
      <c r="F4655" s="17">
        <v>0</v>
      </c>
      <c r="G4655" s="17">
        <v>0</v>
      </c>
      <c r="H4655" s="17" t="s">
        <v>24</v>
      </c>
      <c r="I4655" s="17" t="s">
        <v>19</v>
      </c>
      <c r="J4655" s="17" t="s">
        <v>329</v>
      </c>
      <c r="K4655" s="17">
        <v>16</v>
      </c>
      <c r="L4655" s="17">
        <v>0</v>
      </c>
      <c r="M4655" s="17">
        <v>0</v>
      </c>
      <c r="N4655" s="17">
        <v>0</v>
      </c>
    </row>
    <row r="4656" spans="1:14" x14ac:dyDescent="0.15">
      <c r="A4656" t="str">
        <f t="shared" si="75"/>
        <v>202008_453_4562342690081</v>
      </c>
      <c r="B4656" s="17">
        <v>202008</v>
      </c>
      <c r="C4656" s="17">
        <v>453</v>
      </c>
      <c r="D4656" s="17" t="s">
        <v>176</v>
      </c>
      <c r="E4656" s="18">
        <v>4562342690081</v>
      </c>
      <c r="F4656" s="17">
        <v>0</v>
      </c>
      <c r="G4656" s="17">
        <v>0</v>
      </c>
      <c r="H4656" s="17" t="s">
        <v>25</v>
      </c>
      <c r="I4656" s="17" t="s">
        <v>19</v>
      </c>
      <c r="J4656" s="17" t="s">
        <v>329</v>
      </c>
      <c r="K4656" s="17">
        <v>8</v>
      </c>
      <c r="L4656" s="17">
        <v>0</v>
      </c>
      <c r="M4656" s="17">
        <v>0</v>
      </c>
      <c r="N4656" s="17">
        <v>0</v>
      </c>
    </row>
    <row r="4657" spans="1:14" x14ac:dyDescent="0.15">
      <c r="A4657" t="str">
        <f t="shared" si="75"/>
        <v>202008_457_4562342690029</v>
      </c>
      <c r="B4657" s="17">
        <v>202008</v>
      </c>
      <c r="C4657" s="17">
        <v>457</v>
      </c>
      <c r="D4657" s="17" t="s">
        <v>178</v>
      </c>
      <c r="E4657" s="18">
        <v>4562342690029</v>
      </c>
      <c r="F4657" s="17">
        <v>0</v>
      </c>
      <c r="G4657" s="17">
        <v>0</v>
      </c>
      <c r="H4657" s="17" t="s">
        <v>18</v>
      </c>
      <c r="I4657" s="17" t="s">
        <v>19</v>
      </c>
      <c r="J4657" s="17" t="s">
        <v>329</v>
      </c>
      <c r="K4657" s="17">
        <v>30</v>
      </c>
      <c r="L4657" s="17">
        <v>2</v>
      </c>
      <c r="M4657" s="17">
        <v>0</v>
      </c>
      <c r="N4657" s="17">
        <v>0</v>
      </c>
    </row>
    <row r="4658" spans="1:14" x14ac:dyDescent="0.15">
      <c r="A4658" t="str">
        <f t="shared" si="75"/>
        <v>202008_457_4562342690036</v>
      </c>
      <c r="B4658" s="17">
        <v>202008</v>
      </c>
      <c r="C4658" s="17">
        <v>457</v>
      </c>
      <c r="D4658" s="17" t="s">
        <v>178</v>
      </c>
      <c r="E4658" s="18">
        <v>4562342690036</v>
      </c>
      <c r="F4658" s="17">
        <v>0</v>
      </c>
      <c r="G4658" s="17">
        <v>0</v>
      </c>
      <c r="H4658" s="17" t="s">
        <v>20</v>
      </c>
      <c r="I4658" s="17" t="s">
        <v>19</v>
      </c>
      <c r="J4658" s="17" t="s">
        <v>329</v>
      </c>
      <c r="K4658" s="17">
        <v>14</v>
      </c>
      <c r="L4658" s="17">
        <v>1</v>
      </c>
      <c r="M4658" s="17">
        <v>0</v>
      </c>
      <c r="N4658" s="17">
        <v>0</v>
      </c>
    </row>
    <row r="4659" spans="1:14" x14ac:dyDescent="0.15">
      <c r="A4659" t="str">
        <f t="shared" si="75"/>
        <v>202008_457_4562342690050</v>
      </c>
      <c r="B4659" s="17">
        <v>202008</v>
      </c>
      <c r="C4659" s="17">
        <v>457</v>
      </c>
      <c r="D4659" s="17" t="s">
        <v>178</v>
      </c>
      <c r="E4659" s="18">
        <v>4562342690050</v>
      </c>
      <c r="F4659" s="17">
        <v>0</v>
      </c>
      <c r="G4659" s="17">
        <v>0</v>
      </c>
      <c r="H4659" s="17" t="s">
        <v>22</v>
      </c>
      <c r="I4659" s="17" t="s">
        <v>19</v>
      </c>
      <c r="J4659" s="17" t="s">
        <v>329</v>
      </c>
      <c r="K4659" s="17">
        <v>11</v>
      </c>
      <c r="L4659" s="17">
        <v>0</v>
      </c>
      <c r="M4659" s="17">
        <v>0</v>
      </c>
      <c r="N4659" s="17">
        <v>0</v>
      </c>
    </row>
    <row r="4660" spans="1:14" x14ac:dyDescent="0.15">
      <c r="A4660" t="str">
        <f t="shared" si="75"/>
        <v>202008_457_4562342690043</v>
      </c>
      <c r="B4660" s="17">
        <v>202008</v>
      </c>
      <c r="C4660" s="17">
        <v>457</v>
      </c>
      <c r="D4660" s="17" t="s">
        <v>178</v>
      </c>
      <c r="E4660" s="18">
        <v>4562342690043</v>
      </c>
      <c r="F4660" s="17">
        <v>0</v>
      </c>
      <c r="G4660" s="17">
        <v>0</v>
      </c>
      <c r="H4660" s="17" t="s">
        <v>21</v>
      </c>
      <c r="I4660" s="17" t="s">
        <v>19</v>
      </c>
      <c r="J4660" s="17" t="s">
        <v>329</v>
      </c>
      <c r="K4660" s="17">
        <v>14</v>
      </c>
      <c r="L4660" s="17">
        <v>0</v>
      </c>
      <c r="M4660" s="17">
        <v>0</v>
      </c>
      <c r="N4660" s="17">
        <v>0</v>
      </c>
    </row>
    <row r="4661" spans="1:14" x14ac:dyDescent="0.15">
      <c r="A4661" t="str">
        <f t="shared" si="75"/>
        <v>202008_457_4562342690067</v>
      </c>
      <c r="B4661" s="17">
        <v>202008</v>
      </c>
      <c r="C4661" s="17">
        <v>457</v>
      </c>
      <c r="D4661" s="17" t="s">
        <v>178</v>
      </c>
      <c r="E4661" s="18">
        <v>4562342690067</v>
      </c>
      <c r="F4661" s="17">
        <v>0</v>
      </c>
      <c r="G4661" s="17">
        <v>0</v>
      </c>
      <c r="H4661" s="17" t="s">
        <v>23</v>
      </c>
      <c r="I4661" s="17" t="s">
        <v>19</v>
      </c>
      <c r="J4661" s="17" t="s">
        <v>329</v>
      </c>
      <c r="K4661" s="17">
        <v>37</v>
      </c>
      <c r="L4661" s="17">
        <v>0</v>
      </c>
      <c r="M4661" s="17">
        <v>0</v>
      </c>
      <c r="N4661" s="17">
        <v>0</v>
      </c>
    </row>
    <row r="4662" spans="1:14" x14ac:dyDescent="0.15">
      <c r="A4662" t="str">
        <f t="shared" si="75"/>
        <v>202008_457_4562342690074</v>
      </c>
      <c r="B4662" s="17">
        <v>202008</v>
      </c>
      <c r="C4662" s="17">
        <v>457</v>
      </c>
      <c r="D4662" s="17" t="s">
        <v>178</v>
      </c>
      <c r="E4662" s="18">
        <v>4562342690074</v>
      </c>
      <c r="F4662" s="17">
        <v>0</v>
      </c>
      <c r="G4662" s="17">
        <v>0</v>
      </c>
      <c r="H4662" s="17" t="s">
        <v>24</v>
      </c>
      <c r="I4662" s="17" t="s">
        <v>19</v>
      </c>
      <c r="J4662" s="17" t="s">
        <v>329</v>
      </c>
      <c r="K4662" s="17">
        <v>8</v>
      </c>
      <c r="L4662" s="17">
        <v>1</v>
      </c>
      <c r="M4662" s="17">
        <v>0</v>
      </c>
      <c r="N4662" s="17">
        <v>0</v>
      </c>
    </row>
    <row r="4663" spans="1:14" x14ac:dyDescent="0.15">
      <c r="A4663" t="str">
        <f t="shared" si="75"/>
        <v>202008_457_4562342690081</v>
      </c>
      <c r="B4663" s="17">
        <v>202008</v>
      </c>
      <c r="C4663" s="17">
        <v>457</v>
      </c>
      <c r="D4663" s="17" t="s">
        <v>178</v>
      </c>
      <c r="E4663" s="18">
        <v>4562342690081</v>
      </c>
      <c r="F4663" s="17">
        <v>0</v>
      </c>
      <c r="G4663" s="17">
        <v>0</v>
      </c>
      <c r="H4663" s="17" t="s">
        <v>25</v>
      </c>
      <c r="I4663" s="17" t="s">
        <v>19</v>
      </c>
      <c r="J4663" s="17" t="s">
        <v>329</v>
      </c>
      <c r="K4663" s="17">
        <v>12</v>
      </c>
      <c r="L4663" s="17">
        <v>0</v>
      </c>
      <c r="M4663" s="17">
        <v>0</v>
      </c>
      <c r="N4663" s="17">
        <v>0</v>
      </c>
    </row>
    <row r="4664" spans="1:14" x14ac:dyDescent="0.15">
      <c r="A4664" t="str">
        <f t="shared" si="75"/>
        <v>202008_463_4562342690029</v>
      </c>
      <c r="B4664" s="17">
        <v>202008</v>
      </c>
      <c r="C4664" s="17">
        <v>463</v>
      </c>
      <c r="D4664" s="17" t="s">
        <v>179</v>
      </c>
      <c r="E4664" s="18">
        <v>4562342690029</v>
      </c>
      <c r="F4664" s="17">
        <v>0</v>
      </c>
      <c r="G4664" s="17">
        <v>0</v>
      </c>
      <c r="H4664" s="17" t="s">
        <v>18</v>
      </c>
      <c r="I4664" s="17" t="s">
        <v>19</v>
      </c>
      <c r="J4664" s="17" t="s">
        <v>329</v>
      </c>
      <c r="K4664" s="17">
        <v>14</v>
      </c>
      <c r="L4664" s="17">
        <v>0</v>
      </c>
      <c r="M4664" s="17">
        <v>0</v>
      </c>
      <c r="N4664" s="17">
        <v>0</v>
      </c>
    </row>
    <row r="4665" spans="1:14" x14ac:dyDescent="0.15">
      <c r="A4665" t="str">
        <f t="shared" si="75"/>
        <v>202008_463_4562342690036</v>
      </c>
      <c r="B4665" s="17">
        <v>202008</v>
      </c>
      <c r="C4665" s="17">
        <v>463</v>
      </c>
      <c r="D4665" s="17" t="s">
        <v>179</v>
      </c>
      <c r="E4665" s="18">
        <v>4562342690036</v>
      </c>
      <c r="F4665" s="17">
        <v>0</v>
      </c>
      <c r="G4665" s="17">
        <v>0</v>
      </c>
      <c r="H4665" s="17" t="s">
        <v>20</v>
      </c>
      <c r="I4665" s="17" t="s">
        <v>19</v>
      </c>
      <c r="J4665" s="17" t="s">
        <v>329</v>
      </c>
      <c r="K4665" s="17">
        <v>13</v>
      </c>
      <c r="L4665" s="17">
        <v>0</v>
      </c>
      <c r="M4665" s="17">
        <v>0</v>
      </c>
      <c r="N4665" s="17">
        <v>0</v>
      </c>
    </row>
    <row r="4666" spans="1:14" x14ac:dyDescent="0.15">
      <c r="A4666" t="str">
        <f t="shared" si="75"/>
        <v>202008_463_4562342690050</v>
      </c>
      <c r="B4666" s="17">
        <v>202008</v>
      </c>
      <c r="C4666" s="17">
        <v>463</v>
      </c>
      <c r="D4666" s="17" t="s">
        <v>179</v>
      </c>
      <c r="E4666" s="18">
        <v>4562342690050</v>
      </c>
      <c r="F4666" s="17">
        <v>0</v>
      </c>
      <c r="G4666" s="17">
        <v>0</v>
      </c>
      <c r="H4666" s="17" t="s">
        <v>22</v>
      </c>
      <c r="I4666" s="17" t="s">
        <v>19</v>
      </c>
      <c r="J4666" s="17" t="s">
        <v>329</v>
      </c>
      <c r="K4666" s="17">
        <v>11</v>
      </c>
      <c r="L4666" s="17">
        <v>0</v>
      </c>
      <c r="M4666" s="17">
        <v>0</v>
      </c>
      <c r="N4666" s="17">
        <v>0</v>
      </c>
    </row>
    <row r="4667" spans="1:14" x14ac:dyDescent="0.15">
      <c r="A4667" t="str">
        <f t="shared" si="75"/>
        <v>202008_463_4562342690043</v>
      </c>
      <c r="B4667" s="17">
        <v>202008</v>
      </c>
      <c r="C4667" s="17">
        <v>463</v>
      </c>
      <c r="D4667" s="17" t="s">
        <v>179</v>
      </c>
      <c r="E4667" s="18">
        <v>4562342690043</v>
      </c>
      <c r="F4667" s="17">
        <v>0</v>
      </c>
      <c r="G4667" s="17">
        <v>0</v>
      </c>
      <c r="H4667" s="17" t="s">
        <v>21</v>
      </c>
      <c r="I4667" s="17" t="s">
        <v>19</v>
      </c>
      <c r="J4667" s="17" t="s">
        <v>329</v>
      </c>
      <c r="K4667" s="17">
        <v>16</v>
      </c>
      <c r="L4667" s="17">
        <v>0</v>
      </c>
      <c r="M4667" s="17">
        <v>0</v>
      </c>
      <c r="N4667" s="17">
        <v>0</v>
      </c>
    </row>
    <row r="4668" spans="1:14" x14ac:dyDescent="0.15">
      <c r="A4668" t="str">
        <f t="shared" si="75"/>
        <v>202008_463_4562342690067</v>
      </c>
      <c r="B4668" s="17">
        <v>202008</v>
      </c>
      <c r="C4668" s="17">
        <v>463</v>
      </c>
      <c r="D4668" s="17" t="s">
        <v>179</v>
      </c>
      <c r="E4668" s="18">
        <v>4562342690067</v>
      </c>
      <c r="F4668" s="17">
        <v>0</v>
      </c>
      <c r="G4668" s="17">
        <v>0</v>
      </c>
      <c r="H4668" s="17" t="s">
        <v>23</v>
      </c>
      <c r="I4668" s="17" t="s">
        <v>19</v>
      </c>
      <c r="J4668" s="17" t="s">
        <v>329</v>
      </c>
      <c r="K4668" s="17">
        <v>35</v>
      </c>
      <c r="L4668" s="17">
        <v>0</v>
      </c>
      <c r="M4668" s="17">
        <v>0</v>
      </c>
      <c r="N4668" s="17">
        <v>0</v>
      </c>
    </row>
    <row r="4669" spans="1:14" x14ac:dyDescent="0.15">
      <c r="A4669" t="str">
        <f t="shared" si="75"/>
        <v>202008_463_4562342690074</v>
      </c>
      <c r="B4669" s="17">
        <v>202008</v>
      </c>
      <c r="C4669" s="17">
        <v>463</v>
      </c>
      <c r="D4669" s="17" t="s">
        <v>179</v>
      </c>
      <c r="E4669" s="18">
        <v>4562342690074</v>
      </c>
      <c r="F4669" s="17">
        <v>0</v>
      </c>
      <c r="G4669" s="17">
        <v>0</v>
      </c>
      <c r="H4669" s="17" t="s">
        <v>24</v>
      </c>
      <c r="I4669" s="17" t="s">
        <v>19</v>
      </c>
      <c r="J4669" s="17" t="s">
        <v>329</v>
      </c>
      <c r="K4669" s="17">
        <v>18</v>
      </c>
      <c r="L4669" s="17">
        <v>1</v>
      </c>
      <c r="M4669" s="17">
        <v>0</v>
      </c>
      <c r="N4669" s="17">
        <v>0</v>
      </c>
    </row>
    <row r="4670" spans="1:14" x14ac:dyDescent="0.15">
      <c r="A4670" t="str">
        <f t="shared" si="75"/>
        <v>202008_463_4562342690081</v>
      </c>
      <c r="B4670" s="17">
        <v>202008</v>
      </c>
      <c r="C4670" s="17">
        <v>463</v>
      </c>
      <c r="D4670" s="17" t="s">
        <v>179</v>
      </c>
      <c r="E4670" s="18">
        <v>4562342690081</v>
      </c>
      <c r="F4670" s="17">
        <v>0</v>
      </c>
      <c r="G4670" s="17">
        <v>0</v>
      </c>
      <c r="H4670" s="17" t="s">
        <v>25</v>
      </c>
      <c r="I4670" s="17" t="s">
        <v>19</v>
      </c>
      <c r="J4670" s="17" t="s">
        <v>329</v>
      </c>
      <c r="K4670" s="17">
        <v>5</v>
      </c>
      <c r="L4670" s="17">
        <v>0</v>
      </c>
      <c r="M4670" s="17">
        <v>0</v>
      </c>
      <c r="N4670" s="17">
        <v>0</v>
      </c>
    </row>
    <row r="4671" spans="1:14" x14ac:dyDescent="0.15">
      <c r="A4671" t="str">
        <f t="shared" si="75"/>
        <v>202008_62_4562342690029</v>
      </c>
      <c r="B4671" s="17">
        <v>202008</v>
      </c>
      <c r="C4671" s="17">
        <v>62</v>
      </c>
      <c r="D4671" s="17" t="s">
        <v>140</v>
      </c>
      <c r="E4671" s="18">
        <v>4562342690029</v>
      </c>
      <c r="F4671" s="17">
        <v>0</v>
      </c>
      <c r="G4671" s="17">
        <v>0</v>
      </c>
      <c r="H4671" s="17" t="s">
        <v>18</v>
      </c>
      <c r="I4671" s="17" t="s">
        <v>19</v>
      </c>
      <c r="J4671" s="17" t="s">
        <v>329</v>
      </c>
      <c r="K4671" s="17">
        <v>4</v>
      </c>
      <c r="L4671" s="17">
        <v>0</v>
      </c>
      <c r="M4671" s="17">
        <v>0</v>
      </c>
      <c r="N4671" s="17">
        <v>0</v>
      </c>
    </row>
    <row r="4672" spans="1:14" x14ac:dyDescent="0.15">
      <c r="A4672" t="str">
        <f t="shared" si="75"/>
        <v>202008_62_4562342690036</v>
      </c>
      <c r="B4672" s="17">
        <v>202008</v>
      </c>
      <c r="C4672" s="17">
        <v>62</v>
      </c>
      <c r="D4672" s="17" t="s">
        <v>140</v>
      </c>
      <c r="E4672" s="18">
        <v>4562342690036</v>
      </c>
      <c r="F4672" s="17">
        <v>0</v>
      </c>
      <c r="G4672" s="17">
        <v>0</v>
      </c>
      <c r="H4672" s="17" t="s">
        <v>20</v>
      </c>
      <c r="I4672" s="17" t="s">
        <v>19</v>
      </c>
      <c r="J4672" s="17" t="s">
        <v>329</v>
      </c>
      <c r="K4672" s="17">
        <v>0</v>
      </c>
      <c r="L4672" s="17">
        <v>0</v>
      </c>
      <c r="M4672" s="17">
        <v>0</v>
      </c>
      <c r="N4672" s="17">
        <v>0</v>
      </c>
    </row>
    <row r="4673" spans="1:14" x14ac:dyDescent="0.15">
      <c r="A4673" t="str">
        <f t="shared" si="75"/>
        <v>202008_62_4562342690050</v>
      </c>
      <c r="B4673" s="17">
        <v>202008</v>
      </c>
      <c r="C4673" s="17">
        <v>62</v>
      </c>
      <c r="D4673" s="17" t="s">
        <v>140</v>
      </c>
      <c r="E4673" s="18">
        <v>4562342690050</v>
      </c>
      <c r="F4673" s="17">
        <v>0</v>
      </c>
      <c r="G4673" s="17">
        <v>0</v>
      </c>
      <c r="H4673" s="17" t="s">
        <v>22</v>
      </c>
      <c r="I4673" s="17" t="s">
        <v>19</v>
      </c>
      <c r="J4673" s="17" t="s">
        <v>329</v>
      </c>
      <c r="K4673" s="17">
        <v>2</v>
      </c>
      <c r="L4673" s="17">
        <v>0</v>
      </c>
      <c r="M4673" s="17">
        <v>0</v>
      </c>
      <c r="N4673" s="17">
        <v>0</v>
      </c>
    </row>
    <row r="4674" spans="1:14" x14ac:dyDescent="0.15">
      <c r="A4674" t="str">
        <f t="shared" si="75"/>
        <v>202008_62_4562342690043</v>
      </c>
      <c r="B4674" s="17">
        <v>202008</v>
      </c>
      <c r="C4674" s="17">
        <v>62</v>
      </c>
      <c r="D4674" s="17" t="s">
        <v>140</v>
      </c>
      <c r="E4674" s="18">
        <v>4562342690043</v>
      </c>
      <c r="F4674" s="17">
        <v>0</v>
      </c>
      <c r="G4674" s="17">
        <v>0</v>
      </c>
      <c r="H4674" s="17" t="s">
        <v>21</v>
      </c>
      <c r="I4674" s="17" t="s">
        <v>19</v>
      </c>
      <c r="J4674" s="17" t="s">
        <v>329</v>
      </c>
      <c r="K4674" s="17">
        <v>0</v>
      </c>
      <c r="L4674" s="17">
        <v>0</v>
      </c>
      <c r="M4674" s="17">
        <v>0</v>
      </c>
      <c r="N4674" s="17">
        <v>0</v>
      </c>
    </row>
    <row r="4675" spans="1:14" x14ac:dyDescent="0.15">
      <c r="A4675" t="str">
        <f t="shared" si="75"/>
        <v>202008_62_4562342690067</v>
      </c>
      <c r="B4675" s="17">
        <v>202008</v>
      </c>
      <c r="C4675" s="17">
        <v>62</v>
      </c>
      <c r="D4675" s="17" t="s">
        <v>140</v>
      </c>
      <c r="E4675" s="18">
        <v>4562342690067</v>
      </c>
      <c r="F4675" s="17">
        <v>0</v>
      </c>
      <c r="G4675" s="17">
        <v>0</v>
      </c>
      <c r="H4675" s="17" t="s">
        <v>23</v>
      </c>
      <c r="I4675" s="17" t="s">
        <v>19</v>
      </c>
      <c r="J4675" s="17" t="s">
        <v>329</v>
      </c>
      <c r="K4675" s="17">
        <v>1</v>
      </c>
      <c r="L4675" s="17">
        <v>0</v>
      </c>
      <c r="M4675" s="17">
        <v>0</v>
      </c>
      <c r="N4675" s="17">
        <v>0</v>
      </c>
    </row>
    <row r="4676" spans="1:14" x14ac:dyDescent="0.15">
      <c r="A4676" t="str">
        <f t="shared" si="75"/>
        <v>202008_62_4562342690074</v>
      </c>
      <c r="B4676" s="17">
        <v>202008</v>
      </c>
      <c r="C4676" s="17">
        <v>62</v>
      </c>
      <c r="D4676" s="17" t="s">
        <v>140</v>
      </c>
      <c r="E4676" s="18">
        <v>4562342690074</v>
      </c>
      <c r="F4676" s="17">
        <v>0</v>
      </c>
      <c r="G4676" s="17">
        <v>0</v>
      </c>
      <c r="H4676" s="17" t="s">
        <v>24</v>
      </c>
      <c r="I4676" s="17" t="s">
        <v>19</v>
      </c>
      <c r="J4676" s="17" t="s">
        <v>329</v>
      </c>
      <c r="K4676" s="17">
        <v>-2</v>
      </c>
      <c r="L4676" s="17">
        <v>0</v>
      </c>
      <c r="M4676" s="17">
        <v>0</v>
      </c>
      <c r="N4676" s="17">
        <v>0</v>
      </c>
    </row>
    <row r="4677" spans="1:14" x14ac:dyDescent="0.15">
      <c r="A4677" t="str">
        <f t="shared" si="75"/>
        <v>202008_62_4562342690081</v>
      </c>
      <c r="B4677" s="17">
        <v>202008</v>
      </c>
      <c r="C4677" s="17">
        <v>62</v>
      </c>
      <c r="D4677" s="17" t="s">
        <v>140</v>
      </c>
      <c r="E4677" s="18">
        <v>4562342690081</v>
      </c>
      <c r="F4677" s="17">
        <v>0</v>
      </c>
      <c r="G4677" s="17">
        <v>0</v>
      </c>
      <c r="H4677" s="17" t="s">
        <v>25</v>
      </c>
      <c r="I4677" s="17" t="s">
        <v>19</v>
      </c>
      <c r="J4677" s="17" t="s">
        <v>329</v>
      </c>
      <c r="K4677" s="17">
        <v>0</v>
      </c>
      <c r="L4677" s="17">
        <v>0</v>
      </c>
      <c r="M4677" s="17">
        <v>0</v>
      </c>
      <c r="N4677" s="17">
        <v>0</v>
      </c>
    </row>
    <row r="4678" spans="1:14" x14ac:dyDescent="0.15">
      <c r="A4678" t="str">
        <f t="shared" si="75"/>
        <v>202008_120_4562342690029</v>
      </c>
      <c r="B4678" s="17">
        <v>202008</v>
      </c>
      <c r="C4678" s="17">
        <v>120</v>
      </c>
      <c r="D4678" s="17" t="s">
        <v>148</v>
      </c>
      <c r="E4678" s="18">
        <v>4562342690029</v>
      </c>
      <c r="F4678" s="17">
        <v>0</v>
      </c>
      <c r="G4678" s="17">
        <v>0</v>
      </c>
      <c r="H4678" s="17" t="s">
        <v>18</v>
      </c>
      <c r="I4678" s="17" t="s">
        <v>19</v>
      </c>
      <c r="J4678" s="17" t="s">
        <v>329</v>
      </c>
      <c r="K4678" s="17">
        <v>18</v>
      </c>
      <c r="L4678" s="17">
        <v>1</v>
      </c>
      <c r="M4678" s="17">
        <v>0</v>
      </c>
      <c r="N4678" s="17">
        <v>0</v>
      </c>
    </row>
    <row r="4679" spans="1:14" x14ac:dyDescent="0.15">
      <c r="A4679" t="str">
        <f t="shared" si="75"/>
        <v>202008_120_4562342690036</v>
      </c>
      <c r="B4679" s="17">
        <v>202008</v>
      </c>
      <c r="C4679" s="17">
        <v>120</v>
      </c>
      <c r="D4679" s="17" t="s">
        <v>148</v>
      </c>
      <c r="E4679" s="18">
        <v>4562342690036</v>
      </c>
      <c r="F4679" s="17">
        <v>0</v>
      </c>
      <c r="G4679" s="17">
        <v>0</v>
      </c>
      <c r="H4679" s="17" t="s">
        <v>20</v>
      </c>
      <c r="I4679" s="17" t="s">
        <v>19</v>
      </c>
      <c r="J4679" s="17" t="s">
        <v>329</v>
      </c>
      <c r="K4679" s="17">
        <v>5</v>
      </c>
      <c r="L4679" s="17">
        <v>0</v>
      </c>
      <c r="M4679" s="17">
        <v>0</v>
      </c>
      <c r="N4679" s="17">
        <v>0</v>
      </c>
    </row>
    <row r="4680" spans="1:14" x14ac:dyDescent="0.15">
      <c r="A4680" t="str">
        <f t="shared" ref="A4680:A4743" si="76">B4680&amp;"_"&amp;C4680&amp;"_"&amp;E4680</f>
        <v>202008_120_4562342690050</v>
      </c>
      <c r="B4680" s="17">
        <v>202008</v>
      </c>
      <c r="C4680" s="17">
        <v>120</v>
      </c>
      <c r="D4680" s="17" t="s">
        <v>148</v>
      </c>
      <c r="E4680" s="18">
        <v>4562342690050</v>
      </c>
      <c r="F4680" s="17">
        <v>0</v>
      </c>
      <c r="G4680" s="17">
        <v>0</v>
      </c>
      <c r="H4680" s="17" t="s">
        <v>22</v>
      </c>
      <c r="I4680" s="17" t="s">
        <v>19</v>
      </c>
      <c r="J4680" s="17" t="s">
        <v>329</v>
      </c>
      <c r="K4680" s="17">
        <v>1</v>
      </c>
      <c r="L4680" s="17">
        <v>0</v>
      </c>
      <c r="M4680" s="17">
        <v>0</v>
      </c>
      <c r="N4680" s="17">
        <v>0</v>
      </c>
    </row>
    <row r="4681" spans="1:14" x14ac:dyDescent="0.15">
      <c r="A4681" t="str">
        <f t="shared" si="76"/>
        <v>202008_120_4562342690043</v>
      </c>
      <c r="B4681" s="17">
        <v>202008</v>
      </c>
      <c r="C4681" s="17">
        <v>120</v>
      </c>
      <c r="D4681" s="17" t="s">
        <v>148</v>
      </c>
      <c r="E4681" s="18">
        <v>4562342690043</v>
      </c>
      <c r="F4681" s="17">
        <v>0</v>
      </c>
      <c r="G4681" s="17">
        <v>0</v>
      </c>
      <c r="H4681" s="17" t="s">
        <v>21</v>
      </c>
      <c r="I4681" s="17" t="s">
        <v>19</v>
      </c>
      <c r="J4681" s="17" t="s">
        <v>329</v>
      </c>
      <c r="K4681" s="17">
        <v>4</v>
      </c>
      <c r="L4681" s="17">
        <v>1</v>
      </c>
      <c r="M4681" s="17">
        <v>0</v>
      </c>
      <c r="N4681" s="17">
        <v>0</v>
      </c>
    </row>
    <row r="4682" spans="1:14" x14ac:dyDescent="0.15">
      <c r="A4682" t="str">
        <f t="shared" si="76"/>
        <v>202008_120_4562342690067</v>
      </c>
      <c r="B4682" s="17">
        <v>202008</v>
      </c>
      <c r="C4682" s="17">
        <v>120</v>
      </c>
      <c r="D4682" s="17" t="s">
        <v>148</v>
      </c>
      <c r="E4682" s="18">
        <v>4562342690067</v>
      </c>
      <c r="F4682" s="17">
        <v>0</v>
      </c>
      <c r="G4682" s="17">
        <v>0</v>
      </c>
      <c r="H4682" s="17" t="s">
        <v>23</v>
      </c>
      <c r="I4682" s="17" t="s">
        <v>19</v>
      </c>
      <c r="J4682" s="17" t="s">
        <v>329</v>
      </c>
      <c r="K4682" s="17">
        <v>36</v>
      </c>
      <c r="L4682" s="17">
        <v>1</v>
      </c>
      <c r="M4682" s="17">
        <v>0</v>
      </c>
      <c r="N4682" s="17">
        <v>0</v>
      </c>
    </row>
    <row r="4683" spans="1:14" x14ac:dyDescent="0.15">
      <c r="A4683" t="str">
        <f t="shared" si="76"/>
        <v>202008_120_4562342690074</v>
      </c>
      <c r="B4683" s="17">
        <v>202008</v>
      </c>
      <c r="C4683" s="17">
        <v>120</v>
      </c>
      <c r="D4683" s="17" t="s">
        <v>148</v>
      </c>
      <c r="E4683" s="18">
        <v>4562342690074</v>
      </c>
      <c r="F4683" s="17">
        <v>0</v>
      </c>
      <c r="G4683" s="17">
        <v>0</v>
      </c>
      <c r="H4683" s="17" t="s">
        <v>24</v>
      </c>
      <c r="I4683" s="17" t="s">
        <v>19</v>
      </c>
      <c r="J4683" s="17" t="s">
        <v>329</v>
      </c>
      <c r="K4683" s="17">
        <v>16</v>
      </c>
      <c r="L4683" s="17">
        <v>0</v>
      </c>
      <c r="M4683" s="17">
        <v>0</v>
      </c>
      <c r="N4683" s="17">
        <v>0</v>
      </c>
    </row>
    <row r="4684" spans="1:14" x14ac:dyDescent="0.15">
      <c r="A4684" t="str">
        <f t="shared" si="76"/>
        <v>202008_120_4562342690081</v>
      </c>
      <c r="B4684" s="17">
        <v>202008</v>
      </c>
      <c r="C4684" s="17">
        <v>120</v>
      </c>
      <c r="D4684" s="17" t="s">
        <v>148</v>
      </c>
      <c r="E4684" s="18">
        <v>4562342690081</v>
      </c>
      <c r="F4684" s="17">
        <v>0</v>
      </c>
      <c r="G4684" s="17">
        <v>0</v>
      </c>
      <c r="H4684" s="17" t="s">
        <v>25</v>
      </c>
      <c r="I4684" s="17" t="s">
        <v>19</v>
      </c>
      <c r="J4684" s="17" t="s">
        <v>329</v>
      </c>
      <c r="K4684" s="17">
        <v>10</v>
      </c>
      <c r="L4684" s="17">
        <v>0</v>
      </c>
      <c r="M4684" s="17">
        <v>0</v>
      </c>
      <c r="N4684" s="17">
        <v>0</v>
      </c>
    </row>
    <row r="4685" spans="1:14" x14ac:dyDescent="0.15">
      <c r="A4685" t="str">
        <f t="shared" si="76"/>
        <v>202008_170_4562342690029</v>
      </c>
      <c r="B4685" s="17">
        <v>202008</v>
      </c>
      <c r="C4685" s="17">
        <v>170</v>
      </c>
      <c r="D4685" s="17" t="s">
        <v>153</v>
      </c>
      <c r="E4685" s="18">
        <v>4562342690029</v>
      </c>
      <c r="F4685" s="17">
        <v>0</v>
      </c>
      <c r="G4685" s="17">
        <v>0</v>
      </c>
      <c r="H4685" s="17" t="s">
        <v>18</v>
      </c>
      <c r="I4685" s="17" t="s">
        <v>19</v>
      </c>
      <c r="J4685" s="17" t="s">
        <v>329</v>
      </c>
      <c r="K4685" s="17">
        <v>10</v>
      </c>
      <c r="L4685" s="17">
        <v>2</v>
      </c>
      <c r="M4685" s="17">
        <v>0</v>
      </c>
      <c r="N4685" s="17">
        <v>0</v>
      </c>
    </row>
    <row r="4686" spans="1:14" x14ac:dyDescent="0.15">
      <c r="A4686" t="str">
        <f t="shared" si="76"/>
        <v>202008_170_4562342690036</v>
      </c>
      <c r="B4686" s="17">
        <v>202008</v>
      </c>
      <c r="C4686" s="17">
        <v>170</v>
      </c>
      <c r="D4686" s="17" t="s">
        <v>153</v>
      </c>
      <c r="E4686" s="18">
        <v>4562342690036</v>
      </c>
      <c r="F4686" s="17">
        <v>0</v>
      </c>
      <c r="G4686" s="17">
        <v>0</v>
      </c>
      <c r="H4686" s="17" t="s">
        <v>20</v>
      </c>
      <c r="I4686" s="17" t="s">
        <v>19</v>
      </c>
      <c r="J4686" s="17" t="s">
        <v>329</v>
      </c>
      <c r="K4686" s="17">
        <v>4</v>
      </c>
      <c r="L4686" s="17">
        <v>0</v>
      </c>
      <c r="M4686" s="17">
        <v>0</v>
      </c>
      <c r="N4686" s="17">
        <v>0</v>
      </c>
    </row>
    <row r="4687" spans="1:14" x14ac:dyDescent="0.15">
      <c r="A4687" t="str">
        <f t="shared" si="76"/>
        <v>202008_170_4562342690050</v>
      </c>
      <c r="B4687" s="17">
        <v>202008</v>
      </c>
      <c r="C4687" s="17">
        <v>170</v>
      </c>
      <c r="D4687" s="17" t="s">
        <v>153</v>
      </c>
      <c r="E4687" s="18">
        <v>4562342690050</v>
      </c>
      <c r="F4687" s="17">
        <v>0</v>
      </c>
      <c r="G4687" s="17">
        <v>0</v>
      </c>
      <c r="H4687" s="17" t="s">
        <v>22</v>
      </c>
      <c r="I4687" s="17" t="s">
        <v>19</v>
      </c>
      <c r="J4687" s="17" t="s">
        <v>329</v>
      </c>
      <c r="K4687" s="17">
        <v>2</v>
      </c>
      <c r="L4687" s="17">
        <v>0</v>
      </c>
      <c r="M4687" s="17">
        <v>0</v>
      </c>
      <c r="N4687" s="17">
        <v>0</v>
      </c>
    </row>
    <row r="4688" spans="1:14" x14ac:dyDescent="0.15">
      <c r="A4688" t="str">
        <f t="shared" si="76"/>
        <v>202008_170_4562342690043</v>
      </c>
      <c r="B4688" s="17">
        <v>202008</v>
      </c>
      <c r="C4688" s="17">
        <v>170</v>
      </c>
      <c r="D4688" s="17" t="s">
        <v>153</v>
      </c>
      <c r="E4688" s="18">
        <v>4562342690043</v>
      </c>
      <c r="F4688" s="17">
        <v>0</v>
      </c>
      <c r="G4688" s="17">
        <v>0</v>
      </c>
      <c r="H4688" s="17" t="s">
        <v>21</v>
      </c>
      <c r="I4688" s="17" t="s">
        <v>19</v>
      </c>
      <c r="J4688" s="17" t="s">
        <v>329</v>
      </c>
      <c r="K4688" s="17">
        <v>9</v>
      </c>
      <c r="L4688" s="17">
        <v>0</v>
      </c>
      <c r="M4688" s="17">
        <v>0</v>
      </c>
      <c r="N4688" s="17">
        <v>0</v>
      </c>
    </row>
    <row r="4689" spans="1:14" x14ac:dyDescent="0.15">
      <c r="A4689" t="str">
        <f t="shared" si="76"/>
        <v>202008_170_4562342690067</v>
      </c>
      <c r="B4689" s="17">
        <v>202008</v>
      </c>
      <c r="C4689" s="17">
        <v>170</v>
      </c>
      <c r="D4689" s="17" t="s">
        <v>153</v>
      </c>
      <c r="E4689" s="18">
        <v>4562342690067</v>
      </c>
      <c r="F4689" s="17">
        <v>0</v>
      </c>
      <c r="G4689" s="17">
        <v>0</v>
      </c>
      <c r="H4689" s="17" t="s">
        <v>23</v>
      </c>
      <c r="I4689" s="17" t="s">
        <v>19</v>
      </c>
      <c r="J4689" s="17" t="s">
        <v>329</v>
      </c>
      <c r="K4689" s="17">
        <v>23</v>
      </c>
      <c r="L4689" s="17">
        <v>0</v>
      </c>
      <c r="M4689" s="17">
        <v>0</v>
      </c>
      <c r="N4689" s="17">
        <v>0</v>
      </c>
    </row>
    <row r="4690" spans="1:14" x14ac:dyDescent="0.15">
      <c r="A4690" t="str">
        <f t="shared" si="76"/>
        <v>202008_170_4562342690074</v>
      </c>
      <c r="B4690" s="17">
        <v>202008</v>
      </c>
      <c r="C4690" s="17">
        <v>170</v>
      </c>
      <c r="D4690" s="17" t="s">
        <v>153</v>
      </c>
      <c r="E4690" s="18">
        <v>4562342690074</v>
      </c>
      <c r="F4690" s="17">
        <v>0</v>
      </c>
      <c r="G4690" s="17">
        <v>0</v>
      </c>
      <c r="H4690" s="17" t="s">
        <v>24</v>
      </c>
      <c r="I4690" s="17" t="s">
        <v>19</v>
      </c>
      <c r="J4690" s="17" t="s">
        <v>329</v>
      </c>
      <c r="K4690" s="17">
        <v>6</v>
      </c>
      <c r="L4690" s="17">
        <v>0</v>
      </c>
      <c r="M4690" s="17">
        <v>0</v>
      </c>
      <c r="N4690" s="17">
        <v>0</v>
      </c>
    </row>
    <row r="4691" spans="1:14" x14ac:dyDescent="0.15">
      <c r="A4691" t="str">
        <f t="shared" si="76"/>
        <v>202008_170_4562342690081</v>
      </c>
      <c r="B4691" s="17">
        <v>202008</v>
      </c>
      <c r="C4691" s="17">
        <v>170</v>
      </c>
      <c r="D4691" s="17" t="s">
        <v>153</v>
      </c>
      <c r="E4691" s="18">
        <v>4562342690081</v>
      </c>
      <c r="F4691" s="17">
        <v>0</v>
      </c>
      <c r="G4691" s="17">
        <v>0</v>
      </c>
      <c r="H4691" s="17" t="s">
        <v>25</v>
      </c>
      <c r="I4691" s="17" t="s">
        <v>19</v>
      </c>
      <c r="J4691" s="17" t="s">
        <v>329</v>
      </c>
      <c r="K4691" s="17">
        <v>8</v>
      </c>
      <c r="L4691" s="17">
        <v>0</v>
      </c>
      <c r="M4691" s="17">
        <v>0</v>
      </c>
      <c r="N4691" s="17">
        <v>0</v>
      </c>
    </row>
    <row r="4692" spans="1:14" x14ac:dyDescent="0.15">
      <c r="A4692" t="str">
        <f t="shared" si="76"/>
        <v>202008_354_4562342690029</v>
      </c>
      <c r="B4692" s="17">
        <v>202008</v>
      </c>
      <c r="C4692" s="17">
        <v>354</v>
      </c>
      <c r="D4692" s="17" t="s">
        <v>167</v>
      </c>
      <c r="E4692" s="18">
        <v>4562342690029</v>
      </c>
      <c r="F4692" s="17">
        <v>0</v>
      </c>
      <c r="G4692" s="17">
        <v>0</v>
      </c>
      <c r="H4692" s="17" t="s">
        <v>18</v>
      </c>
      <c r="I4692" s="17" t="s">
        <v>19</v>
      </c>
      <c r="J4692" s="17" t="s">
        <v>329</v>
      </c>
      <c r="K4692" s="17">
        <v>15</v>
      </c>
      <c r="L4692" s="17">
        <v>0</v>
      </c>
      <c r="M4692" s="17">
        <v>0</v>
      </c>
      <c r="N4692" s="17">
        <v>0</v>
      </c>
    </row>
    <row r="4693" spans="1:14" x14ac:dyDescent="0.15">
      <c r="A4693" t="str">
        <f t="shared" si="76"/>
        <v>202008_354_4562342690036</v>
      </c>
      <c r="B4693" s="17">
        <v>202008</v>
      </c>
      <c r="C4693" s="17">
        <v>354</v>
      </c>
      <c r="D4693" s="17" t="s">
        <v>167</v>
      </c>
      <c r="E4693" s="18">
        <v>4562342690036</v>
      </c>
      <c r="F4693" s="17">
        <v>0</v>
      </c>
      <c r="G4693" s="17">
        <v>0</v>
      </c>
      <c r="H4693" s="17" t="s">
        <v>20</v>
      </c>
      <c r="I4693" s="17" t="s">
        <v>19</v>
      </c>
      <c r="J4693" s="17" t="s">
        <v>329</v>
      </c>
      <c r="K4693" s="17">
        <v>7</v>
      </c>
      <c r="L4693" s="17">
        <v>1</v>
      </c>
      <c r="M4693" s="17">
        <v>0</v>
      </c>
      <c r="N4693" s="17">
        <v>0</v>
      </c>
    </row>
    <row r="4694" spans="1:14" x14ac:dyDescent="0.15">
      <c r="A4694" t="str">
        <f t="shared" si="76"/>
        <v>202008_354_4562342690050</v>
      </c>
      <c r="B4694" s="17">
        <v>202008</v>
      </c>
      <c r="C4694" s="17">
        <v>354</v>
      </c>
      <c r="D4694" s="17" t="s">
        <v>167</v>
      </c>
      <c r="E4694" s="18">
        <v>4562342690050</v>
      </c>
      <c r="F4694" s="17">
        <v>0</v>
      </c>
      <c r="G4694" s="17">
        <v>0</v>
      </c>
      <c r="H4694" s="17" t="s">
        <v>22</v>
      </c>
      <c r="I4694" s="17" t="s">
        <v>19</v>
      </c>
      <c r="J4694" s="17" t="s">
        <v>329</v>
      </c>
      <c r="K4694" s="17">
        <v>4</v>
      </c>
      <c r="L4694" s="17">
        <v>0</v>
      </c>
      <c r="M4694" s="17">
        <v>0</v>
      </c>
      <c r="N4694" s="17">
        <v>0</v>
      </c>
    </row>
    <row r="4695" spans="1:14" x14ac:dyDescent="0.15">
      <c r="A4695" t="str">
        <f t="shared" si="76"/>
        <v>202008_354_4562342690043</v>
      </c>
      <c r="B4695" s="17">
        <v>202008</v>
      </c>
      <c r="C4695" s="17">
        <v>354</v>
      </c>
      <c r="D4695" s="17" t="s">
        <v>167</v>
      </c>
      <c r="E4695" s="18">
        <v>4562342690043</v>
      </c>
      <c r="F4695" s="17">
        <v>0</v>
      </c>
      <c r="G4695" s="17">
        <v>0</v>
      </c>
      <c r="H4695" s="17" t="s">
        <v>21</v>
      </c>
      <c r="I4695" s="17" t="s">
        <v>19</v>
      </c>
      <c r="J4695" s="17" t="s">
        <v>329</v>
      </c>
      <c r="K4695" s="17">
        <v>29</v>
      </c>
      <c r="L4695" s="17">
        <v>0</v>
      </c>
      <c r="M4695" s="17">
        <v>0</v>
      </c>
      <c r="N4695" s="17">
        <v>0</v>
      </c>
    </row>
    <row r="4696" spans="1:14" x14ac:dyDescent="0.15">
      <c r="A4696" t="str">
        <f t="shared" si="76"/>
        <v>202008_354_4562342690067</v>
      </c>
      <c r="B4696" s="17">
        <v>202008</v>
      </c>
      <c r="C4696" s="17">
        <v>354</v>
      </c>
      <c r="D4696" s="17" t="s">
        <v>167</v>
      </c>
      <c r="E4696" s="18">
        <v>4562342690067</v>
      </c>
      <c r="F4696" s="17">
        <v>0</v>
      </c>
      <c r="G4696" s="17">
        <v>0</v>
      </c>
      <c r="H4696" s="17" t="s">
        <v>23</v>
      </c>
      <c r="I4696" s="17" t="s">
        <v>19</v>
      </c>
      <c r="J4696" s="17" t="s">
        <v>329</v>
      </c>
      <c r="K4696" s="17">
        <v>29</v>
      </c>
      <c r="L4696" s="17">
        <v>1</v>
      </c>
      <c r="M4696" s="17">
        <v>0</v>
      </c>
      <c r="N4696" s="17">
        <v>0</v>
      </c>
    </row>
    <row r="4697" spans="1:14" x14ac:dyDescent="0.15">
      <c r="A4697" t="str">
        <f t="shared" si="76"/>
        <v>202008_354_4562342690074</v>
      </c>
      <c r="B4697" s="17">
        <v>202008</v>
      </c>
      <c r="C4697" s="17">
        <v>354</v>
      </c>
      <c r="D4697" s="17" t="s">
        <v>167</v>
      </c>
      <c r="E4697" s="18">
        <v>4562342690074</v>
      </c>
      <c r="F4697" s="17">
        <v>0</v>
      </c>
      <c r="G4697" s="17">
        <v>0</v>
      </c>
      <c r="H4697" s="17" t="s">
        <v>24</v>
      </c>
      <c r="I4697" s="17" t="s">
        <v>19</v>
      </c>
      <c r="J4697" s="17" t="s">
        <v>329</v>
      </c>
      <c r="K4697" s="17">
        <v>21</v>
      </c>
      <c r="L4697" s="17">
        <v>1</v>
      </c>
      <c r="M4697" s="17">
        <v>0</v>
      </c>
      <c r="N4697" s="17">
        <v>0</v>
      </c>
    </row>
    <row r="4698" spans="1:14" x14ac:dyDescent="0.15">
      <c r="A4698" t="str">
        <f t="shared" si="76"/>
        <v>202008_354_4562342690081</v>
      </c>
      <c r="B4698" s="17">
        <v>202008</v>
      </c>
      <c r="C4698" s="17">
        <v>354</v>
      </c>
      <c r="D4698" s="17" t="s">
        <v>167</v>
      </c>
      <c r="E4698" s="18">
        <v>4562342690081</v>
      </c>
      <c r="F4698" s="17">
        <v>0</v>
      </c>
      <c r="G4698" s="17">
        <v>0</v>
      </c>
      <c r="H4698" s="17" t="s">
        <v>25</v>
      </c>
      <c r="I4698" s="17" t="s">
        <v>19</v>
      </c>
      <c r="J4698" s="17" t="s">
        <v>329</v>
      </c>
      <c r="K4698" s="17">
        <v>10</v>
      </c>
      <c r="L4698" s="17">
        <v>0</v>
      </c>
      <c r="M4698" s="17">
        <v>0</v>
      </c>
      <c r="N4698" s="17">
        <v>0</v>
      </c>
    </row>
    <row r="4699" spans="1:14" x14ac:dyDescent="0.15">
      <c r="A4699" t="str">
        <f t="shared" si="76"/>
        <v>202008_384_4562342690029</v>
      </c>
      <c r="B4699" s="17">
        <v>202008</v>
      </c>
      <c r="C4699" s="17">
        <v>384</v>
      </c>
      <c r="D4699" s="17" t="s">
        <v>172</v>
      </c>
      <c r="E4699" s="18">
        <v>4562342690029</v>
      </c>
      <c r="F4699" s="17">
        <v>0</v>
      </c>
      <c r="G4699" s="17">
        <v>0</v>
      </c>
      <c r="H4699" s="17" t="s">
        <v>18</v>
      </c>
      <c r="I4699" s="17" t="s">
        <v>19</v>
      </c>
      <c r="J4699" s="17" t="s">
        <v>329</v>
      </c>
      <c r="K4699" s="17">
        <v>24</v>
      </c>
      <c r="L4699" s="17">
        <v>1</v>
      </c>
      <c r="M4699" s="17">
        <v>0</v>
      </c>
      <c r="N4699" s="17">
        <v>0</v>
      </c>
    </row>
    <row r="4700" spans="1:14" x14ac:dyDescent="0.15">
      <c r="A4700" t="str">
        <f t="shared" si="76"/>
        <v>202008_384_4562342690036</v>
      </c>
      <c r="B4700" s="17">
        <v>202008</v>
      </c>
      <c r="C4700" s="17">
        <v>384</v>
      </c>
      <c r="D4700" s="17" t="s">
        <v>172</v>
      </c>
      <c r="E4700" s="18">
        <v>4562342690036</v>
      </c>
      <c r="F4700" s="17">
        <v>0</v>
      </c>
      <c r="G4700" s="17">
        <v>0</v>
      </c>
      <c r="H4700" s="17" t="s">
        <v>20</v>
      </c>
      <c r="I4700" s="17" t="s">
        <v>19</v>
      </c>
      <c r="J4700" s="17" t="s">
        <v>329</v>
      </c>
      <c r="K4700" s="17">
        <v>10</v>
      </c>
      <c r="L4700" s="17">
        <v>0</v>
      </c>
      <c r="M4700" s="17">
        <v>0</v>
      </c>
      <c r="N4700" s="17">
        <v>0</v>
      </c>
    </row>
    <row r="4701" spans="1:14" x14ac:dyDescent="0.15">
      <c r="A4701" t="str">
        <f t="shared" si="76"/>
        <v>202008_384_4562342690050</v>
      </c>
      <c r="B4701" s="17">
        <v>202008</v>
      </c>
      <c r="C4701" s="17">
        <v>384</v>
      </c>
      <c r="D4701" s="17" t="s">
        <v>172</v>
      </c>
      <c r="E4701" s="18">
        <v>4562342690050</v>
      </c>
      <c r="F4701" s="17">
        <v>0</v>
      </c>
      <c r="G4701" s="17">
        <v>0</v>
      </c>
      <c r="H4701" s="17" t="s">
        <v>22</v>
      </c>
      <c r="I4701" s="17" t="s">
        <v>19</v>
      </c>
      <c r="J4701" s="17" t="s">
        <v>329</v>
      </c>
      <c r="K4701" s="17">
        <v>2</v>
      </c>
      <c r="L4701" s="17">
        <v>0</v>
      </c>
      <c r="M4701" s="17">
        <v>0</v>
      </c>
      <c r="N4701" s="17">
        <v>0</v>
      </c>
    </row>
    <row r="4702" spans="1:14" x14ac:dyDescent="0.15">
      <c r="A4702" t="str">
        <f t="shared" si="76"/>
        <v>202008_384_4562342690043</v>
      </c>
      <c r="B4702" s="17">
        <v>202008</v>
      </c>
      <c r="C4702" s="17">
        <v>384</v>
      </c>
      <c r="D4702" s="17" t="s">
        <v>172</v>
      </c>
      <c r="E4702" s="18">
        <v>4562342690043</v>
      </c>
      <c r="F4702" s="17">
        <v>0</v>
      </c>
      <c r="G4702" s="17">
        <v>0</v>
      </c>
      <c r="H4702" s="17" t="s">
        <v>21</v>
      </c>
      <c r="I4702" s="17" t="s">
        <v>19</v>
      </c>
      <c r="J4702" s="17" t="s">
        <v>329</v>
      </c>
      <c r="K4702" s="17">
        <v>28</v>
      </c>
      <c r="L4702" s="17">
        <v>0</v>
      </c>
      <c r="M4702" s="17">
        <v>0</v>
      </c>
      <c r="N4702" s="17">
        <v>0</v>
      </c>
    </row>
    <row r="4703" spans="1:14" x14ac:dyDescent="0.15">
      <c r="A4703" t="str">
        <f t="shared" si="76"/>
        <v>202008_384_4562342690067</v>
      </c>
      <c r="B4703" s="17">
        <v>202008</v>
      </c>
      <c r="C4703" s="17">
        <v>384</v>
      </c>
      <c r="D4703" s="17" t="s">
        <v>172</v>
      </c>
      <c r="E4703" s="18">
        <v>4562342690067</v>
      </c>
      <c r="F4703" s="17">
        <v>0</v>
      </c>
      <c r="G4703" s="17">
        <v>0</v>
      </c>
      <c r="H4703" s="17" t="s">
        <v>23</v>
      </c>
      <c r="I4703" s="17" t="s">
        <v>19</v>
      </c>
      <c r="J4703" s="17" t="s">
        <v>329</v>
      </c>
      <c r="K4703" s="17">
        <v>38</v>
      </c>
      <c r="L4703" s="17">
        <v>0</v>
      </c>
      <c r="M4703" s="17">
        <v>0</v>
      </c>
      <c r="N4703" s="17">
        <v>0</v>
      </c>
    </row>
    <row r="4704" spans="1:14" x14ac:dyDescent="0.15">
      <c r="A4704" t="str">
        <f t="shared" si="76"/>
        <v>202008_384_4562342690074</v>
      </c>
      <c r="B4704" s="17">
        <v>202008</v>
      </c>
      <c r="C4704" s="17">
        <v>384</v>
      </c>
      <c r="D4704" s="17" t="s">
        <v>172</v>
      </c>
      <c r="E4704" s="18">
        <v>4562342690074</v>
      </c>
      <c r="F4704" s="17">
        <v>0</v>
      </c>
      <c r="G4704" s="17">
        <v>0</v>
      </c>
      <c r="H4704" s="17" t="s">
        <v>24</v>
      </c>
      <c r="I4704" s="17" t="s">
        <v>19</v>
      </c>
      <c r="J4704" s="17" t="s">
        <v>329</v>
      </c>
      <c r="K4704" s="17">
        <v>17</v>
      </c>
      <c r="L4704" s="17">
        <v>0</v>
      </c>
      <c r="M4704" s="17">
        <v>0</v>
      </c>
      <c r="N4704" s="17">
        <v>0</v>
      </c>
    </row>
    <row r="4705" spans="1:14" x14ac:dyDescent="0.15">
      <c r="A4705" t="str">
        <f t="shared" si="76"/>
        <v>202008_384_4562342690081</v>
      </c>
      <c r="B4705" s="17">
        <v>202008</v>
      </c>
      <c r="C4705" s="17">
        <v>384</v>
      </c>
      <c r="D4705" s="17" t="s">
        <v>172</v>
      </c>
      <c r="E4705" s="18">
        <v>4562342690081</v>
      </c>
      <c r="F4705" s="17">
        <v>0</v>
      </c>
      <c r="G4705" s="17">
        <v>0</v>
      </c>
      <c r="H4705" s="17" t="s">
        <v>25</v>
      </c>
      <c r="I4705" s="17" t="s">
        <v>19</v>
      </c>
      <c r="J4705" s="17" t="s">
        <v>329</v>
      </c>
      <c r="K4705" s="17">
        <v>9</v>
      </c>
      <c r="L4705" s="17">
        <v>0</v>
      </c>
      <c r="M4705" s="17">
        <v>0</v>
      </c>
      <c r="N4705" s="17">
        <v>0</v>
      </c>
    </row>
    <row r="4706" spans="1:14" x14ac:dyDescent="0.15">
      <c r="A4706" t="str">
        <f t="shared" si="76"/>
        <v>202008_21_4562342690029</v>
      </c>
      <c r="B4706" s="17">
        <v>202008</v>
      </c>
      <c r="C4706" s="17">
        <v>21</v>
      </c>
      <c r="D4706" s="17" t="s">
        <v>135</v>
      </c>
      <c r="E4706" s="18">
        <v>4562342690029</v>
      </c>
      <c r="F4706" s="17">
        <v>0</v>
      </c>
      <c r="G4706" s="17">
        <v>0</v>
      </c>
      <c r="H4706" s="17" t="s">
        <v>18</v>
      </c>
      <c r="I4706" s="17" t="s">
        <v>19</v>
      </c>
      <c r="J4706" s="17" t="s">
        <v>329</v>
      </c>
      <c r="K4706" s="17">
        <v>19</v>
      </c>
      <c r="L4706" s="17">
        <v>0</v>
      </c>
      <c r="M4706" s="17">
        <v>0</v>
      </c>
      <c r="N4706" s="17">
        <v>0</v>
      </c>
    </row>
    <row r="4707" spans="1:14" x14ac:dyDescent="0.15">
      <c r="A4707" t="str">
        <f t="shared" si="76"/>
        <v>202008_21_4562342690036</v>
      </c>
      <c r="B4707" s="17">
        <v>202008</v>
      </c>
      <c r="C4707" s="17">
        <v>21</v>
      </c>
      <c r="D4707" s="17" t="s">
        <v>135</v>
      </c>
      <c r="E4707" s="18">
        <v>4562342690036</v>
      </c>
      <c r="F4707" s="17">
        <v>0</v>
      </c>
      <c r="G4707" s="17">
        <v>0</v>
      </c>
      <c r="H4707" s="17" t="s">
        <v>20</v>
      </c>
      <c r="I4707" s="17" t="s">
        <v>19</v>
      </c>
      <c r="J4707" s="17" t="s">
        <v>329</v>
      </c>
      <c r="K4707" s="17">
        <v>7</v>
      </c>
      <c r="L4707" s="17">
        <v>0</v>
      </c>
      <c r="M4707" s="17">
        <v>0</v>
      </c>
      <c r="N4707" s="17">
        <v>0</v>
      </c>
    </row>
    <row r="4708" spans="1:14" x14ac:dyDescent="0.15">
      <c r="A4708" t="str">
        <f t="shared" si="76"/>
        <v>202008_21_4562342690050</v>
      </c>
      <c r="B4708" s="17">
        <v>202008</v>
      </c>
      <c r="C4708" s="17">
        <v>21</v>
      </c>
      <c r="D4708" s="17" t="s">
        <v>135</v>
      </c>
      <c r="E4708" s="18">
        <v>4562342690050</v>
      </c>
      <c r="F4708" s="17">
        <v>0</v>
      </c>
      <c r="G4708" s="17">
        <v>0</v>
      </c>
      <c r="H4708" s="17" t="s">
        <v>22</v>
      </c>
      <c r="I4708" s="17" t="s">
        <v>19</v>
      </c>
      <c r="J4708" s="17" t="s">
        <v>329</v>
      </c>
      <c r="K4708" s="17">
        <v>8</v>
      </c>
      <c r="L4708" s="17">
        <v>0</v>
      </c>
      <c r="M4708" s="17">
        <v>0</v>
      </c>
      <c r="N4708" s="17">
        <v>0</v>
      </c>
    </row>
    <row r="4709" spans="1:14" x14ac:dyDescent="0.15">
      <c r="A4709" t="str">
        <f t="shared" si="76"/>
        <v>202008_21_4562342690043</v>
      </c>
      <c r="B4709" s="17">
        <v>202008</v>
      </c>
      <c r="C4709" s="17">
        <v>21</v>
      </c>
      <c r="D4709" s="17" t="s">
        <v>135</v>
      </c>
      <c r="E4709" s="18">
        <v>4562342690043</v>
      </c>
      <c r="F4709" s="17">
        <v>0</v>
      </c>
      <c r="G4709" s="17">
        <v>0</v>
      </c>
      <c r="H4709" s="17" t="s">
        <v>21</v>
      </c>
      <c r="I4709" s="17" t="s">
        <v>19</v>
      </c>
      <c r="J4709" s="17" t="s">
        <v>329</v>
      </c>
      <c r="K4709" s="17">
        <v>19</v>
      </c>
      <c r="L4709" s="17">
        <v>0</v>
      </c>
      <c r="M4709" s="17">
        <v>0</v>
      </c>
      <c r="N4709" s="17">
        <v>0</v>
      </c>
    </row>
    <row r="4710" spans="1:14" x14ac:dyDescent="0.15">
      <c r="A4710" t="str">
        <f t="shared" si="76"/>
        <v>202008_21_4562342690067</v>
      </c>
      <c r="B4710" s="17">
        <v>202008</v>
      </c>
      <c r="C4710" s="17">
        <v>21</v>
      </c>
      <c r="D4710" s="17" t="s">
        <v>135</v>
      </c>
      <c r="E4710" s="18">
        <v>4562342690067</v>
      </c>
      <c r="F4710" s="17">
        <v>0</v>
      </c>
      <c r="G4710" s="17">
        <v>0</v>
      </c>
      <c r="H4710" s="17" t="s">
        <v>23</v>
      </c>
      <c r="I4710" s="17" t="s">
        <v>19</v>
      </c>
      <c r="J4710" s="17" t="s">
        <v>329</v>
      </c>
      <c r="K4710" s="17">
        <v>28</v>
      </c>
      <c r="L4710" s="17">
        <v>2</v>
      </c>
      <c r="M4710" s="17">
        <v>0</v>
      </c>
      <c r="N4710" s="17">
        <v>0</v>
      </c>
    </row>
    <row r="4711" spans="1:14" x14ac:dyDescent="0.15">
      <c r="A4711" t="str">
        <f t="shared" si="76"/>
        <v>202008_21_4562342690074</v>
      </c>
      <c r="B4711" s="17">
        <v>202008</v>
      </c>
      <c r="C4711" s="17">
        <v>21</v>
      </c>
      <c r="D4711" s="17" t="s">
        <v>135</v>
      </c>
      <c r="E4711" s="18">
        <v>4562342690074</v>
      </c>
      <c r="F4711" s="17">
        <v>0</v>
      </c>
      <c r="G4711" s="17">
        <v>0</v>
      </c>
      <c r="H4711" s="17" t="s">
        <v>24</v>
      </c>
      <c r="I4711" s="17" t="s">
        <v>19</v>
      </c>
      <c r="J4711" s="17" t="s">
        <v>329</v>
      </c>
      <c r="K4711" s="17">
        <v>11</v>
      </c>
      <c r="L4711" s="17">
        <v>1</v>
      </c>
      <c r="M4711" s="17">
        <v>0</v>
      </c>
      <c r="N4711" s="17">
        <v>0</v>
      </c>
    </row>
    <row r="4712" spans="1:14" x14ac:dyDescent="0.15">
      <c r="A4712" t="str">
        <f t="shared" si="76"/>
        <v>202008_21_4562342690081</v>
      </c>
      <c r="B4712" s="17">
        <v>202008</v>
      </c>
      <c r="C4712" s="17">
        <v>21</v>
      </c>
      <c r="D4712" s="17" t="s">
        <v>135</v>
      </c>
      <c r="E4712" s="18">
        <v>4562342690081</v>
      </c>
      <c r="F4712" s="17">
        <v>0</v>
      </c>
      <c r="G4712" s="17">
        <v>0</v>
      </c>
      <c r="H4712" s="17" t="s">
        <v>25</v>
      </c>
      <c r="I4712" s="17" t="s">
        <v>19</v>
      </c>
      <c r="J4712" s="17" t="s">
        <v>329</v>
      </c>
      <c r="K4712" s="17">
        <v>8</v>
      </c>
      <c r="L4712" s="17">
        <v>0</v>
      </c>
      <c r="M4712" s="17">
        <v>0</v>
      </c>
      <c r="N4712" s="17">
        <v>0</v>
      </c>
    </row>
    <row r="4713" spans="1:14" x14ac:dyDescent="0.15">
      <c r="A4713" t="str">
        <f t="shared" si="76"/>
        <v>202008_26_4562342690029</v>
      </c>
      <c r="B4713" s="17">
        <v>202008</v>
      </c>
      <c r="C4713" s="17">
        <v>26</v>
      </c>
      <c r="D4713" s="17" t="s">
        <v>136</v>
      </c>
      <c r="E4713" s="18">
        <v>4562342690029</v>
      </c>
      <c r="F4713" s="17">
        <v>0</v>
      </c>
      <c r="G4713" s="17">
        <v>0</v>
      </c>
      <c r="H4713" s="17" t="s">
        <v>18</v>
      </c>
      <c r="I4713" s="17" t="s">
        <v>19</v>
      </c>
      <c r="J4713" s="17" t="s">
        <v>329</v>
      </c>
      <c r="K4713" s="17">
        <v>24</v>
      </c>
      <c r="L4713" s="17">
        <v>0</v>
      </c>
      <c r="M4713" s="17">
        <v>0</v>
      </c>
      <c r="N4713" s="17">
        <v>0</v>
      </c>
    </row>
    <row r="4714" spans="1:14" x14ac:dyDescent="0.15">
      <c r="A4714" t="str">
        <f t="shared" si="76"/>
        <v>202008_26_4562342690036</v>
      </c>
      <c r="B4714" s="17">
        <v>202008</v>
      </c>
      <c r="C4714" s="17">
        <v>26</v>
      </c>
      <c r="D4714" s="17" t="s">
        <v>136</v>
      </c>
      <c r="E4714" s="18">
        <v>4562342690036</v>
      </c>
      <c r="F4714" s="17">
        <v>0</v>
      </c>
      <c r="G4714" s="17">
        <v>0</v>
      </c>
      <c r="H4714" s="17" t="s">
        <v>20</v>
      </c>
      <c r="I4714" s="17" t="s">
        <v>19</v>
      </c>
      <c r="J4714" s="17" t="s">
        <v>329</v>
      </c>
      <c r="K4714" s="17">
        <v>4</v>
      </c>
      <c r="L4714" s="17">
        <v>1</v>
      </c>
      <c r="M4714" s="17">
        <v>0</v>
      </c>
      <c r="N4714" s="17">
        <v>0</v>
      </c>
    </row>
    <row r="4715" spans="1:14" x14ac:dyDescent="0.15">
      <c r="A4715" t="str">
        <f t="shared" si="76"/>
        <v>202008_26_4562342690050</v>
      </c>
      <c r="B4715" s="17">
        <v>202008</v>
      </c>
      <c r="C4715" s="17">
        <v>26</v>
      </c>
      <c r="D4715" s="17" t="s">
        <v>136</v>
      </c>
      <c r="E4715" s="18">
        <v>4562342690050</v>
      </c>
      <c r="F4715" s="17">
        <v>0</v>
      </c>
      <c r="G4715" s="17">
        <v>0</v>
      </c>
      <c r="H4715" s="17" t="s">
        <v>22</v>
      </c>
      <c r="I4715" s="17" t="s">
        <v>19</v>
      </c>
      <c r="J4715" s="17" t="s">
        <v>329</v>
      </c>
      <c r="K4715" s="17">
        <v>12</v>
      </c>
      <c r="L4715" s="17">
        <v>0</v>
      </c>
      <c r="M4715" s="17">
        <v>0</v>
      </c>
      <c r="N4715" s="17">
        <v>0</v>
      </c>
    </row>
    <row r="4716" spans="1:14" x14ac:dyDescent="0.15">
      <c r="A4716" t="str">
        <f t="shared" si="76"/>
        <v>202008_26_4562342690043</v>
      </c>
      <c r="B4716" s="17">
        <v>202008</v>
      </c>
      <c r="C4716" s="17">
        <v>26</v>
      </c>
      <c r="D4716" s="17" t="s">
        <v>136</v>
      </c>
      <c r="E4716" s="18">
        <v>4562342690043</v>
      </c>
      <c r="F4716" s="17">
        <v>0</v>
      </c>
      <c r="G4716" s="17">
        <v>0</v>
      </c>
      <c r="H4716" s="17" t="s">
        <v>21</v>
      </c>
      <c r="I4716" s="17" t="s">
        <v>19</v>
      </c>
      <c r="J4716" s="17" t="s">
        <v>329</v>
      </c>
      <c r="K4716" s="17">
        <v>14</v>
      </c>
      <c r="L4716" s="17">
        <v>1</v>
      </c>
      <c r="M4716" s="17">
        <v>0</v>
      </c>
      <c r="N4716" s="17">
        <v>0</v>
      </c>
    </row>
    <row r="4717" spans="1:14" x14ac:dyDescent="0.15">
      <c r="A4717" t="str">
        <f t="shared" si="76"/>
        <v>202008_26_4562342690067</v>
      </c>
      <c r="B4717" s="17">
        <v>202008</v>
      </c>
      <c r="C4717" s="17">
        <v>26</v>
      </c>
      <c r="D4717" s="17" t="s">
        <v>136</v>
      </c>
      <c r="E4717" s="18">
        <v>4562342690067</v>
      </c>
      <c r="F4717" s="17">
        <v>0</v>
      </c>
      <c r="G4717" s="17">
        <v>0</v>
      </c>
      <c r="H4717" s="17" t="s">
        <v>23</v>
      </c>
      <c r="I4717" s="17" t="s">
        <v>19</v>
      </c>
      <c r="J4717" s="17" t="s">
        <v>329</v>
      </c>
      <c r="K4717" s="17">
        <v>37</v>
      </c>
      <c r="L4717" s="17">
        <v>0</v>
      </c>
      <c r="M4717" s="17">
        <v>0</v>
      </c>
      <c r="N4717" s="17">
        <v>0</v>
      </c>
    </row>
    <row r="4718" spans="1:14" x14ac:dyDescent="0.15">
      <c r="A4718" t="str">
        <f t="shared" si="76"/>
        <v>202008_26_4562342690074</v>
      </c>
      <c r="B4718" s="17">
        <v>202008</v>
      </c>
      <c r="C4718" s="17">
        <v>26</v>
      </c>
      <c r="D4718" s="17" t="s">
        <v>136</v>
      </c>
      <c r="E4718" s="18">
        <v>4562342690074</v>
      </c>
      <c r="F4718" s="17">
        <v>0</v>
      </c>
      <c r="G4718" s="17">
        <v>0</v>
      </c>
      <c r="H4718" s="17" t="s">
        <v>24</v>
      </c>
      <c r="I4718" s="17" t="s">
        <v>19</v>
      </c>
      <c r="J4718" s="17" t="s">
        <v>329</v>
      </c>
      <c r="K4718" s="17">
        <v>9</v>
      </c>
      <c r="L4718" s="17">
        <v>0</v>
      </c>
      <c r="M4718" s="17">
        <v>0</v>
      </c>
      <c r="N4718" s="17">
        <v>0</v>
      </c>
    </row>
    <row r="4719" spans="1:14" x14ac:dyDescent="0.15">
      <c r="A4719" t="str">
        <f t="shared" si="76"/>
        <v>202008_26_4562342690081</v>
      </c>
      <c r="B4719" s="17">
        <v>202008</v>
      </c>
      <c r="C4719" s="17">
        <v>26</v>
      </c>
      <c r="D4719" s="17" t="s">
        <v>136</v>
      </c>
      <c r="E4719" s="18">
        <v>4562342690081</v>
      </c>
      <c r="F4719" s="17">
        <v>0</v>
      </c>
      <c r="G4719" s="17">
        <v>0</v>
      </c>
      <c r="H4719" s="17" t="s">
        <v>25</v>
      </c>
      <c r="I4719" s="17" t="s">
        <v>19</v>
      </c>
      <c r="J4719" s="17" t="s">
        <v>329</v>
      </c>
      <c r="K4719" s="17">
        <v>10</v>
      </c>
      <c r="L4719" s="17">
        <v>0</v>
      </c>
      <c r="M4719" s="17">
        <v>0</v>
      </c>
      <c r="N4719" s="17">
        <v>0</v>
      </c>
    </row>
    <row r="4720" spans="1:14" x14ac:dyDescent="0.15">
      <c r="A4720" t="str">
        <f t="shared" si="76"/>
        <v>202008_126_4562342690029</v>
      </c>
      <c r="B4720" s="17">
        <v>202008</v>
      </c>
      <c r="C4720" s="17">
        <v>126</v>
      </c>
      <c r="D4720" s="17" t="s">
        <v>150</v>
      </c>
      <c r="E4720" s="18">
        <v>4562342690029</v>
      </c>
      <c r="F4720" s="17">
        <v>0</v>
      </c>
      <c r="G4720" s="17">
        <v>0</v>
      </c>
      <c r="H4720" s="17" t="s">
        <v>18</v>
      </c>
      <c r="I4720" s="17" t="s">
        <v>19</v>
      </c>
      <c r="J4720" s="17" t="s">
        <v>329</v>
      </c>
      <c r="K4720" s="17">
        <v>22</v>
      </c>
      <c r="L4720" s="17">
        <v>2</v>
      </c>
      <c r="M4720" s="17">
        <v>0</v>
      </c>
      <c r="N4720" s="17">
        <v>0</v>
      </c>
    </row>
    <row r="4721" spans="1:14" x14ac:dyDescent="0.15">
      <c r="A4721" t="str">
        <f t="shared" si="76"/>
        <v>202008_126_4562342690036</v>
      </c>
      <c r="B4721" s="17">
        <v>202008</v>
      </c>
      <c r="C4721" s="17">
        <v>126</v>
      </c>
      <c r="D4721" s="17" t="s">
        <v>150</v>
      </c>
      <c r="E4721" s="18">
        <v>4562342690036</v>
      </c>
      <c r="F4721" s="17">
        <v>0</v>
      </c>
      <c r="G4721" s="17">
        <v>0</v>
      </c>
      <c r="H4721" s="17" t="s">
        <v>20</v>
      </c>
      <c r="I4721" s="17" t="s">
        <v>19</v>
      </c>
      <c r="J4721" s="17" t="s">
        <v>329</v>
      </c>
      <c r="K4721" s="17">
        <v>11</v>
      </c>
      <c r="L4721" s="17">
        <v>2</v>
      </c>
      <c r="M4721" s="17">
        <v>0</v>
      </c>
      <c r="N4721" s="17">
        <v>0</v>
      </c>
    </row>
    <row r="4722" spans="1:14" x14ac:dyDescent="0.15">
      <c r="A4722" t="str">
        <f t="shared" si="76"/>
        <v>202008_126_4562342690050</v>
      </c>
      <c r="B4722" s="17">
        <v>202008</v>
      </c>
      <c r="C4722" s="17">
        <v>126</v>
      </c>
      <c r="D4722" s="17" t="s">
        <v>150</v>
      </c>
      <c r="E4722" s="18">
        <v>4562342690050</v>
      </c>
      <c r="F4722" s="17">
        <v>0</v>
      </c>
      <c r="G4722" s="17">
        <v>0</v>
      </c>
      <c r="H4722" s="17" t="s">
        <v>22</v>
      </c>
      <c r="I4722" s="17" t="s">
        <v>19</v>
      </c>
      <c r="J4722" s="17" t="s">
        <v>329</v>
      </c>
      <c r="K4722" s="17">
        <v>10</v>
      </c>
      <c r="L4722" s="17">
        <v>1</v>
      </c>
      <c r="M4722" s="17">
        <v>0</v>
      </c>
      <c r="N4722" s="17">
        <v>0</v>
      </c>
    </row>
    <row r="4723" spans="1:14" x14ac:dyDescent="0.15">
      <c r="A4723" t="str">
        <f t="shared" si="76"/>
        <v>202008_126_4562342690043</v>
      </c>
      <c r="B4723" s="17">
        <v>202008</v>
      </c>
      <c r="C4723" s="17">
        <v>126</v>
      </c>
      <c r="D4723" s="17" t="s">
        <v>150</v>
      </c>
      <c r="E4723" s="18">
        <v>4562342690043</v>
      </c>
      <c r="F4723" s="17">
        <v>0</v>
      </c>
      <c r="G4723" s="17">
        <v>0</v>
      </c>
      <c r="H4723" s="17" t="s">
        <v>21</v>
      </c>
      <c r="I4723" s="17" t="s">
        <v>19</v>
      </c>
      <c r="J4723" s="17" t="s">
        <v>329</v>
      </c>
      <c r="K4723" s="17">
        <v>25</v>
      </c>
      <c r="L4723" s="17">
        <v>5</v>
      </c>
      <c r="M4723" s="17">
        <v>0</v>
      </c>
      <c r="N4723" s="17">
        <v>0</v>
      </c>
    </row>
    <row r="4724" spans="1:14" x14ac:dyDescent="0.15">
      <c r="A4724" t="str">
        <f t="shared" si="76"/>
        <v>202008_126_4562342690067</v>
      </c>
      <c r="B4724" s="17">
        <v>202008</v>
      </c>
      <c r="C4724" s="17">
        <v>126</v>
      </c>
      <c r="D4724" s="17" t="s">
        <v>150</v>
      </c>
      <c r="E4724" s="18">
        <v>4562342690067</v>
      </c>
      <c r="F4724" s="17">
        <v>0</v>
      </c>
      <c r="G4724" s="17">
        <v>0</v>
      </c>
      <c r="H4724" s="17" t="s">
        <v>23</v>
      </c>
      <c r="I4724" s="17" t="s">
        <v>19</v>
      </c>
      <c r="J4724" s="17" t="s">
        <v>329</v>
      </c>
      <c r="K4724" s="17">
        <v>31</v>
      </c>
      <c r="L4724" s="17">
        <v>5</v>
      </c>
      <c r="M4724" s="17">
        <v>0</v>
      </c>
      <c r="N4724" s="17">
        <v>0</v>
      </c>
    </row>
    <row r="4725" spans="1:14" x14ac:dyDescent="0.15">
      <c r="A4725" t="str">
        <f t="shared" si="76"/>
        <v>202008_126_4562342690074</v>
      </c>
      <c r="B4725" s="17">
        <v>202008</v>
      </c>
      <c r="C4725" s="17">
        <v>126</v>
      </c>
      <c r="D4725" s="17" t="s">
        <v>150</v>
      </c>
      <c r="E4725" s="18">
        <v>4562342690074</v>
      </c>
      <c r="F4725" s="17">
        <v>0</v>
      </c>
      <c r="G4725" s="17">
        <v>0</v>
      </c>
      <c r="H4725" s="17" t="s">
        <v>24</v>
      </c>
      <c r="I4725" s="17" t="s">
        <v>19</v>
      </c>
      <c r="J4725" s="17" t="s">
        <v>329</v>
      </c>
      <c r="K4725" s="17">
        <v>11</v>
      </c>
      <c r="L4725" s="17">
        <v>0</v>
      </c>
      <c r="M4725" s="17">
        <v>0</v>
      </c>
      <c r="N4725" s="17">
        <v>0</v>
      </c>
    </row>
    <row r="4726" spans="1:14" x14ac:dyDescent="0.15">
      <c r="A4726" t="str">
        <f t="shared" si="76"/>
        <v>202008_126_4562342690081</v>
      </c>
      <c r="B4726" s="17">
        <v>202008</v>
      </c>
      <c r="C4726" s="17">
        <v>126</v>
      </c>
      <c r="D4726" s="17" t="s">
        <v>150</v>
      </c>
      <c r="E4726" s="18">
        <v>4562342690081</v>
      </c>
      <c r="F4726" s="17">
        <v>0</v>
      </c>
      <c r="G4726" s="17">
        <v>0</v>
      </c>
      <c r="H4726" s="17" t="s">
        <v>25</v>
      </c>
      <c r="I4726" s="17" t="s">
        <v>19</v>
      </c>
      <c r="J4726" s="17" t="s">
        <v>329</v>
      </c>
      <c r="K4726" s="17">
        <v>6</v>
      </c>
      <c r="L4726" s="17">
        <v>0</v>
      </c>
      <c r="M4726" s="17">
        <v>0</v>
      </c>
      <c r="N4726" s="17">
        <v>0</v>
      </c>
    </row>
    <row r="4727" spans="1:14" x14ac:dyDescent="0.15">
      <c r="A4727" t="str">
        <f t="shared" si="76"/>
        <v>202008_85_4562342690029</v>
      </c>
      <c r="B4727" s="17">
        <v>202008</v>
      </c>
      <c r="C4727" s="17">
        <v>85</v>
      </c>
      <c r="D4727" s="17" t="s">
        <v>144</v>
      </c>
      <c r="E4727" s="18">
        <v>4562342690029</v>
      </c>
      <c r="F4727" s="17">
        <v>0</v>
      </c>
      <c r="G4727" s="17">
        <v>0</v>
      </c>
      <c r="H4727" s="17" t="s">
        <v>18</v>
      </c>
      <c r="I4727" s="17" t="s">
        <v>19</v>
      </c>
      <c r="J4727" s="17" t="s">
        <v>329</v>
      </c>
      <c r="K4727" s="17">
        <v>11</v>
      </c>
      <c r="L4727" s="17">
        <v>0</v>
      </c>
      <c r="M4727" s="17">
        <v>0</v>
      </c>
      <c r="N4727" s="17">
        <v>0</v>
      </c>
    </row>
    <row r="4728" spans="1:14" x14ac:dyDescent="0.15">
      <c r="A4728" t="str">
        <f t="shared" si="76"/>
        <v>202008_85_4562342690036</v>
      </c>
      <c r="B4728" s="17">
        <v>202008</v>
      </c>
      <c r="C4728" s="17">
        <v>85</v>
      </c>
      <c r="D4728" s="17" t="s">
        <v>144</v>
      </c>
      <c r="E4728" s="18">
        <v>4562342690036</v>
      </c>
      <c r="F4728" s="17">
        <v>0</v>
      </c>
      <c r="G4728" s="17">
        <v>0</v>
      </c>
      <c r="H4728" s="17" t="s">
        <v>20</v>
      </c>
      <c r="I4728" s="17" t="s">
        <v>19</v>
      </c>
      <c r="J4728" s="17" t="s">
        <v>329</v>
      </c>
      <c r="K4728" s="17">
        <v>1</v>
      </c>
      <c r="L4728" s="17">
        <v>0</v>
      </c>
      <c r="M4728" s="17">
        <v>0</v>
      </c>
      <c r="N4728" s="17">
        <v>0</v>
      </c>
    </row>
    <row r="4729" spans="1:14" x14ac:dyDescent="0.15">
      <c r="A4729" t="str">
        <f t="shared" si="76"/>
        <v>202008_85_4562342690050</v>
      </c>
      <c r="B4729" s="17">
        <v>202008</v>
      </c>
      <c r="C4729" s="17">
        <v>85</v>
      </c>
      <c r="D4729" s="17" t="s">
        <v>144</v>
      </c>
      <c r="E4729" s="18">
        <v>4562342690050</v>
      </c>
      <c r="F4729" s="17">
        <v>0</v>
      </c>
      <c r="G4729" s="17">
        <v>0</v>
      </c>
      <c r="H4729" s="17" t="s">
        <v>22</v>
      </c>
      <c r="I4729" s="17" t="s">
        <v>19</v>
      </c>
      <c r="J4729" s="17" t="s">
        <v>329</v>
      </c>
      <c r="K4729" s="17">
        <v>3</v>
      </c>
      <c r="L4729" s="17">
        <v>0</v>
      </c>
      <c r="M4729" s="17">
        <v>0</v>
      </c>
      <c r="N4729" s="17">
        <v>0</v>
      </c>
    </row>
    <row r="4730" spans="1:14" x14ac:dyDescent="0.15">
      <c r="A4730" t="str">
        <f t="shared" si="76"/>
        <v>202008_85_4562342690043</v>
      </c>
      <c r="B4730" s="17">
        <v>202008</v>
      </c>
      <c r="C4730" s="17">
        <v>85</v>
      </c>
      <c r="D4730" s="17" t="s">
        <v>144</v>
      </c>
      <c r="E4730" s="18">
        <v>4562342690043</v>
      </c>
      <c r="F4730" s="17">
        <v>0</v>
      </c>
      <c r="G4730" s="17">
        <v>0</v>
      </c>
      <c r="H4730" s="17" t="s">
        <v>21</v>
      </c>
      <c r="I4730" s="17" t="s">
        <v>19</v>
      </c>
      <c r="J4730" s="17" t="s">
        <v>329</v>
      </c>
      <c r="K4730" s="17">
        <v>16</v>
      </c>
      <c r="L4730" s="17">
        <v>1</v>
      </c>
      <c r="M4730" s="17">
        <v>0</v>
      </c>
      <c r="N4730" s="17">
        <v>0</v>
      </c>
    </row>
    <row r="4731" spans="1:14" x14ac:dyDescent="0.15">
      <c r="A4731" t="str">
        <f t="shared" si="76"/>
        <v>202008_85_4562342690067</v>
      </c>
      <c r="B4731" s="17">
        <v>202008</v>
      </c>
      <c r="C4731" s="17">
        <v>85</v>
      </c>
      <c r="D4731" s="17" t="s">
        <v>144</v>
      </c>
      <c r="E4731" s="18">
        <v>4562342690067</v>
      </c>
      <c r="F4731" s="17">
        <v>0</v>
      </c>
      <c r="G4731" s="17">
        <v>0</v>
      </c>
      <c r="H4731" s="17" t="s">
        <v>23</v>
      </c>
      <c r="I4731" s="17" t="s">
        <v>19</v>
      </c>
      <c r="J4731" s="17" t="s">
        <v>329</v>
      </c>
      <c r="K4731" s="17">
        <v>24</v>
      </c>
      <c r="L4731" s="17">
        <v>1</v>
      </c>
      <c r="M4731" s="17">
        <v>0</v>
      </c>
      <c r="N4731" s="17">
        <v>0</v>
      </c>
    </row>
    <row r="4732" spans="1:14" x14ac:dyDescent="0.15">
      <c r="A4732" t="str">
        <f t="shared" si="76"/>
        <v>202008_85_4562342690074</v>
      </c>
      <c r="B4732" s="17">
        <v>202008</v>
      </c>
      <c r="C4732" s="17">
        <v>85</v>
      </c>
      <c r="D4732" s="17" t="s">
        <v>144</v>
      </c>
      <c r="E4732" s="18">
        <v>4562342690074</v>
      </c>
      <c r="F4732" s="17">
        <v>0</v>
      </c>
      <c r="G4732" s="17">
        <v>0</v>
      </c>
      <c r="H4732" s="17" t="s">
        <v>24</v>
      </c>
      <c r="I4732" s="17" t="s">
        <v>19</v>
      </c>
      <c r="J4732" s="17" t="s">
        <v>329</v>
      </c>
      <c r="K4732" s="17">
        <v>16</v>
      </c>
      <c r="L4732" s="17">
        <v>0</v>
      </c>
      <c r="M4732" s="17">
        <v>0</v>
      </c>
      <c r="N4732" s="17">
        <v>0</v>
      </c>
    </row>
    <row r="4733" spans="1:14" x14ac:dyDescent="0.15">
      <c r="A4733" t="str">
        <f t="shared" si="76"/>
        <v>202008_85_4562342690081</v>
      </c>
      <c r="B4733" s="17">
        <v>202008</v>
      </c>
      <c r="C4733" s="17">
        <v>85</v>
      </c>
      <c r="D4733" s="17" t="s">
        <v>144</v>
      </c>
      <c r="E4733" s="18">
        <v>4562342690081</v>
      </c>
      <c r="F4733" s="17">
        <v>0</v>
      </c>
      <c r="G4733" s="17">
        <v>0</v>
      </c>
      <c r="H4733" s="17" t="s">
        <v>25</v>
      </c>
      <c r="I4733" s="17" t="s">
        <v>19</v>
      </c>
      <c r="J4733" s="17" t="s">
        <v>329</v>
      </c>
      <c r="K4733" s="17">
        <v>3</v>
      </c>
      <c r="L4733" s="17">
        <v>0</v>
      </c>
      <c r="M4733" s="17">
        <v>0</v>
      </c>
      <c r="N4733" s="17">
        <v>0</v>
      </c>
    </row>
    <row r="4734" spans="1:14" x14ac:dyDescent="0.15">
      <c r="A4734" t="str">
        <f t="shared" si="76"/>
        <v>202008_74_4562342690029</v>
      </c>
      <c r="B4734" s="17">
        <v>202008</v>
      </c>
      <c r="C4734" s="17">
        <v>74</v>
      </c>
      <c r="D4734" s="17" t="s">
        <v>143</v>
      </c>
      <c r="E4734" s="18">
        <v>4562342690029</v>
      </c>
      <c r="F4734" s="17">
        <v>0</v>
      </c>
      <c r="G4734" s="17">
        <v>0</v>
      </c>
      <c r="H4734" s="17" t="s">
        <v>18</v>
      </c>
      <c r="I4734" s="17" t="s">
        <v>19</v>
      </c>
      <c r="J4734" s="17" t="s">
        <v>329</v>
      </c>
      <c r="K4734" s="17">
        <v>8</v>
      </c>
      <c r="L4734" s="17">
        <v>0</v>
      </c>
      <c r="M4734" s="17">
        <v>0</v>
      </c>
      <c r="N4734" s="17">
        <v>0</v>
      </c>
    </row>
    <row r="4735" spans="1:14" x14ac:dyDescent="0.15">
      <c r="A4735" t="str">
        <f t="shared" si="76"/>
        <v>202008_74_4562342690036</v>
      </c>
      <c r="B4735" s="17">
        <v>202008</v>
      </c>
      <c r="C4735" s="17">
        <v>74</v>
      </c>
      <c r="D4735" s="17" t="s">
        <v>143</v>
      </c>
      <c r="E4735" s="18">
        <v>4562342690036</v>
      </c>
      <c r="F4735" s="17">
        <v>0</v>
      </c>
      <c r="G4735" s="17">
        <v>0</v>
      </c>
      <c r="H4735" s="17" t="s">
        <v>20</v>
      </c>
      <c r="I4735" s="17" t="s">
        <v>19</v>
      </c>
      <c r="J4735" s="17" t="s">
        <v>329</v>
      </c>
      <c r="K4735" s="17">
        <v>13</v>
      </c>
      <c r="L4735" s="17">
        <v>0</v>
      </c>
      <c r="M4735" s="17">
        <v>0</v>
      </c>
      <c r="N4735" s="17">
        <v>0</v>
      </c>
    </row>
    <row r="4736" spans="1:14" x14ac:dyDescent="0.15">
      <c r="A4736" t="str">
        <f t="shared" si="76"/>
        <v>202008_74_4562342690050</v>
      </c>
      <c r="B4736" s="17">
        <v>202008</v>
      </c>
      <c r="C4736" s="17">
        <v>74</v>
      </c>
      <c r="D4736" s="17" t="s">
        <v>143</v>
      </c>
      <c r="E4736" s="18">
        <v>4562342690050</v>
      </c>
      <c r="F4736" s="17">
        <v>0</v>
      </c>
      <c r="G4736" s="17">
        <v>0</v>
      </c>
      <c r="H4736" s="17" t="s">
        <v>22</v>
      </c>
      <c r="I4736" s="17" t="s">
        <v>19</v>
      </c>
      <c r="J4736" s="17" t="s">
        <v>329</v>
      </c>
      <c r="K4736" s="17">
        <v>8</v>
      </c>
      <c r="L4736" s="17">
        <v>0</v>
      </c>
      <c r="M4736" s="17">
        <v>0</v>
      </c>
      <c r="N4736" s="17">
        <v>0</v>
      </c>
    </row>
    <row r="4737" spans="1:14" x14ac:dyDescent="0.15">
      <c r="A4737" t="str">
        <f t="shared" si="76"/>
        <v>202008_74_4562342690043</v>
      </c>
      <c r="B4737" s="17">
        <v>202008</v>
      </c>
      <c r="C4737" s="17">
        <v>74</v>
      </c>
      <c r="D4737" s="17" t="s">
        <v>143</v>
      </c>
      <c r="E4737" s="18">
        <v>4562342690043</v>
      </c>
      <c r="F4737" s="17">
        <v>0</v>
      </c>
      <c r="G4737" s="17">
        <v>0</v>
      </c>
      <c r="H4737" s="17" t="s">
        <v>21</v>
      </c>
      <c r="I4737" s="17" t="s">
        <v>19</v>
      </c>
      <c r="J4737" s="17" t="s">
        <v>329</v>
      </c>
      <c r="K4737" s="17">
        <v>17</v>
      </c>
      <c r="L4737" s="17">
        <v>1</v>
      </c>
      <c r="M4737" s="17">
        <v>0</v>
      </c>
      <c r="N4737" s="17">
        <v>0</v>
      </c>
    </row>
    <row r="4738" spans="1:14" x14ac:dyDescent="0.15">
      <c r="A4738" t="str">
        <f t="shared" si="76"/>
        <v>202008_74_4562342690067</v>
      </c>
      <c r="B4738" s="17">
        <v>202008</v>
      </c>
      <c r="C4738" s="17">
        <v>74</v>
      </c>
      <c r="D4738" s="17" t="s">
        <v>143</v>
      </c>
      <c r="E4738" s="18">
        <v>4562342690067</v>
      </c>
      <c r="F4738" s="17">
        <v>0</v>
      </c>
      <c r="G4738" s="17">
        <v>0</v>
      </c>
      <c r="H4738" s="17" t="s">
        <v>23</v>
      </c>
      <c r="I4738" s="17" t="s">
        <v>19</v>
      </c>
      <c r="J4738" s="17" t="s">
        <v>329</v>
      </c>
      <c r="K4738" s="17">
        <v>26</v>
      </c>
      <c r="L4738" s="17">
        <v>3</v>
      </c>
      <c r="M4738" s="17">
        <v>0</v>
      </c>
      <c r="N4738" s="17">
        <v>0</v>
      </c>
    </row>
    <row r="4739" spans="1:14" x14ac:dyDescent="0.15">
      <c r="A4739" t="str">
        <f t="shared" si="76"/>
        <v>202008_74_4562342690074</v>
      </c>
      <c r="B4739" s="17">
        <v>202008</v>
      </c>
      <c r="C4739" s="17">
        <v>74</v>
      </c>
      <c r="D4739" s="17" t="s">
        <v>143</v>
      </c>
      <c r="E4739" s="18">
        <v>4562342690074</v>
      </c>
      <c r="F4739" s="17">
        <v>0</v>
      </c>
      <c r="G4739" s="17">
        <v>0</v>
      </c>
      <c r="H4739" s="17" t="s">
        <v>24</v>
      </c>
      <c r="I4739" s="17" t="s">
        <v>19</v>
      </c>
      <c r="J4739" s="17" t="s">
        <v>329</v>
      </c>
      <c r="K4739" s="17">
        <v>19</v>
      </c>
      <c r="L4739" s="17">
        <v>0</v>
      </c>
      <c r="M4739" s="17">
        <v>0</v>
      </c>
      <c r="N4739" s="17">
        <v>0</v>
      </c>
    </row>
    <row r="4740" spans="1:14" x14ac:dyDescent="0.15">
      <c r="A4740" t="str">
        <f t="shared" si="76"/>
        <v>202008_74_4562342690081</v>
      </c>
      <c r="B4740" s="17">
        <v>202008</v>
      </c>
      <c r="C4740" s="17">
        <v>74</v>
      </c>
      <c r="D4740" s="17" t="s">
        <v>143</v>
      </c>
      <c r="E4740" s="18">
        <v>4562342690081</v>
      </c>
      <c r="F4740" s="17">
        <v>0</v>
      </c>
      <c r="G4740" s="17">
        <v>0</v>
      </c>
      <c r="H4740" s="17" t="s">
        <v>25</v>
      </c>
      <c r="I4740" s="17" t="s">
        <v>19</v>
      </c>
      <c r="J4740" s="17" t="s">
        <v>329</v>
      </c>
      <c r="K4740" s="17">
        <v>9</v>
      </c>
      <c r="L4740" s="17">
        <v>0</v>
      </c>
      <c r="M4740" s="17">
        <v>0</v>
      </c>
      <c r="N4740" s="17">
        <v>0</v>
      </c>
    </row>
    <row r="4741" spans="1:14" x14ac:dyDescent="0.15">
      <c r="A4741" t="str">
        <f t="shared" si="76"/>
        <v>202008_238_4562342690029</v>
      </c>
      <c r="B4741" s="17">
        <v>202008</v>
      </c>
      <c r="C4741" s="17">
        <v>238</v>
      </c>
      <c r="D4741" s="17" t="s">
        <v>156</v>
      </c>
      <c r="E4741" s="18">
        <v>4562342690029</v>
      </c>
      <c r="F4741" s="17">
        <v>0</v>
      </c>
      <c r="G4741" s="17">
        <v>0</v>
      </c>
      <c r="H4741" s="17" t="s">
        <v>18</v>
      </c>
      <c r="I4741" s="17" t="s">
        <v>19</v>
      </c>
      <c r="J4741" s="17" t="s">
        <v>329</v>
      </c>
      <c r="K4741" s="17">
        <v>23</v>
      </c>
      <c r="L4741" s="17">
        <v>1</v>
      </c>
      <c r="M4741" s="17">
        <v>0</v>
      </c>
      <c r="N4741" s="17">
        <v>0</v>
      </c>
    </row>
    <row r="4742" spans="1:14" x14ac:dyDescent="0.15">
      <c r="A4742" t="str">
        <f t="shared" si="76"/>
        <v>202008_238_4562342690036</v>
      </c>
      <c r="B4742" s="17">
        <v>202008</v>
      </c>
      <c r="C4742" s="17">
        <v>238</v>
      </c>
      <c r="D4742" s="17" t="s">
        <v>156</v>
      </c>
      <c r="E4742" s="18">
        <v>4562342690036</v>
      </c>
      <c r="F4742" s="17">
        <v>0</v>
      </c>
      <c r="G4742" s="17">
        <v>0</v>
      </c>
      <c r="H4742" s="17" t="s">
        <v>20</v>
      </c>
      <c r="I4742" s="17" t="s">
        <v>19</v>
      </c>
      <c r="J4742" s="17" t="s">
        <v>329</v>
      </c>
      <c r="K4742" s="17">
        <v>12</v>
      </c>
      <c r="L4742" s="17">
        <v>0</v>
      </c>
      <c r="M4742" s="17">
        <v>0</v>
      </c>
      <c r="N4742" s="17">
        <v>0</v>
      </c>
    </row>
    <row r="4743" spans="1:14" x14ac:dyDescent="0.15">
      <c r="A4743" t="str">
        <f t="shared" si="76"/>
        <v>202008_238_4562342690050</v>
      </c>
      <c r="B4743" s="17">
        <v>202008</v>
      </c>
      <c r="C4743" s="17">
        <v>238</v>
      </c>
      <c r="D4743" s="17" t="s">
        <v>156</v>
      </c>
      <c r="E4743" s="18">
        <v>4562342690050</v>
      </c>
      <c r="F4743" s="17">
        <v>0</v>
      </c>
      <c r="G4743" s="17">
        <v>0</v>
      </c>
      <c r="H4743" s="17" t="s">
        <v>22</v>
      </c>
      <c r="I4743" s="17" t="s">
        <v>19</v>
      </c>
      <c r="J4743" s="17" t="s">
        <v>329</v>
      </c>
      <c r="K4743" s="17">
        <v>11</v>
      </c>
      <c r="L4743" s="17">
        <v>0</v>
      </c>
      <c r="M4743" s="17">
        <v>0</v>
      </c>
      <c r="N4743" s="17">
        <v>0</v>
      </c>
    </row>
    <row r="4744" spans="1:14" x14ac:dyDescent="0.15">
      <c r="A4744" t="str">
        <f t="shared" ref="A4744:A4807" si="77">B4744&amp;"_"&amp;C4744&amp;"_"&amp;E4744</f>
        <v>202008_238_4562342690043</v>
      </c>
      <c r="B4744" s="17">
        <v>202008</v>
      </c>
      <c r="C4744" s="17">
        <v>238</v>
      </c>
      <c r="D4744" s="17" t="s">
        <v>156</v>
      </c>
      <c r="E4744" s="18">
        <v>4562342690043</v>
      </c>
      <c r="F4744" s="17">
        <v>0</v>
      </c>
      <c r="G4744" s="17">
        <v>0</v>
      </c>
      <c r="H4744" s="17" t="s">
        <v>21</v>
      </c>
      <c r="I4744" s="17" t="s">
        <v>19</v>
      </c>
      <c r="J4744" s="17" t="s">
        <v>329</v>
      </c>
      <c r="K4744" s="17">
        <v>24</v>
      </c>
      <c r="L4744" s="17">
        <v>1</v>
      </c>
      <c r="M4744" s="17">
        <v>0</v>
      </c>
      <c r="N4744" s="17">
        <v>0</v>
      </c>
    </row>
    <row r="4745" spans="1:14" x14ac:dyDescent="0.15">
      <c r="A4745" t="str">
        <f t="shared" si="77"/>
        <v>202008_238_4562342690067</v>
      </c>
      <c r="B4745" s="17">
        <v>202008</v>
      </c>
      <c r="C4745" s="17">
        <v>238</v>
      </c>
      <c r="D4745" s="17" t="s">
        <v>156</v>
      </c>
      <c r="E4745" s="18">
        <v>4562342690067</v>
      </c>
      <c r="F4745" s="17">
        <v>0</v>
      </c>
      <c r="G4745" s="17">
        <v>0</v>
      </c>
      <c r="H4745" s="17" t="s">
        <v>23</v>
      </c>
      <c r="I4745" s="17" t="s">
        <v>19</v>
      </c>
      <c r="J4745" s="17" t="s">
        <v>329</v>
      </c>
      <c r="K4745" s="17">
        <v>32</v>
      </c>
      <c r="L4745" s="17">
        <v>1</v>
      </c>
      <c r="M4745" s="17">
        <v>0</v>
      </c>
      <c r="N4745" s="17">
        <v>0</v>
      </c>
    </row>
    <row r="4746" spans="1:14" x14ac:dyDescent="0.15">
      <c r="A4746" t="str">
        <f t="shared" si="77"/>
        <v>202008_238_4562342690074</v>
      </c>
      <c r="B4746" s="17">
        <v>202008</v>
      </c>
      <c r="C4746" s="17">
        <v>238</v>
      </c>
      <c r="D4746" s="17" t="s">
        <v>156</v>
      </c>
      <c r="E4746" s="18">
        <v>4562342690074</v>
      </c>
      <c r="F4746" s="17">
        <v>0</v>
      </c>
      <c r="G4746" s="17">
        <v>0</v>
      </c>
      <c r="H4746" s="17" t="s">
        <v>24</v>
      </c>
      <c r="I4746" s="17" t="s">
        <v>19</v>
      </c>
      <c r="J4746" s="17" t="s">
        <v>329</v>
      </c>
      <c r="K4746" s="17">
        <v>28</v>
      </c>
      <c r="L4746" s="17">
        <v>3</v>
      </c>
      <c r="M4746" s="17">
        <v>0</v>
      </c>
      <c r="N4746" s="17">
        <v>0</v>
      </c>
    </row>
    <row r="4747" spans="1:14" x14ac:dyDescent="0.15">
      <c r="A4747" t="str">
        <f t="shared" si="77"/>
        <v>202008_238_4562342690081</v>
      </c>
      <c r="B4747" s="17">
        <v>202008</v>
      </c>
      <c r="C4747" s="17">
        <v>238</v>
      </c>
      <c r="D4747" s="17" t="s">
        <v>156</v>
      </c>
      <c r="E4747" s="18">
        <v>4562342690081</v>
      </c>
      <c r="F4747" s="17">
        <v>0</v>
      </c>
      <c r="G4747" s="17">
        <v>0</v>
      </c>
      <c r="H4747" s="17" t="s">
        <v>25</v>
      </c>
      <c r="I4747" s="17" t="s">
        <v>19</v>
      </c>
      <c r="J4747" s="17" t="s">
        <v>329</v>
      </c>
      <c r="K4747" s="17">
        <v>11</v>
      </c>
      <c r="L4747" s="17">
        <v>0</v>
      </c>
      <c r="M4747" s="17">
        <v>0</v>
      </c>
      <c r="N4747" s="17">
        <v>0</v>
      </c>
    </row>
    <row r="4748" spans="1:14" x14ac:dyDescent="0.15">
      <c r="A4748" t="str">
        <f t="shared" si="77"/>
        <v>202008_298_4562342690029</v>
      </c>
      <c r="B4748" s="17">
        <v>202008</v>
      </c>
      <c r="C4748" s="17">
        <v>298</v>
      </c>
      <c r="D4748" s="17" t="s">
        <v>160</v>
      </c>
      <c r="E4748" s="18">
        <v>4562342690029</v>
      </c>
      <c r="F4748" s="17">
        <v>0</v>
      </c>
      <c r="G4748" s="17">
        <v>0</v>
      </c>
      <c r="H4748" s="17" t="s">
        <v>18</v>
      </c>
      <c r="I4748" s="17" t="s">
        <v>19</v>
      </c>
      <c r="J4748" s="17" t="s">
        <v>329</v>
      </c>
      <c r="K4748" s="17">
        <v>11</v>
      </c>
      <c r="L4748" s="17">
        <v>1</v>
      </c>
      <c r="M4748" s="17">
        <v>0</v>
      </c>
      <c r="N4748" s="17">
        <v>0</v>
      </c>
    </row>
    <row r="4749" spans="1:14" x14ac:dyDescent="0.15">
      <c r="A4749" t="str">
        <f t="shared" si="77"/>
        <v>202008_298_4562342690036</v>
      </c>
      <c r="B4749" s="17">
        <v>202008</v>
      </c>
      <c r="C4749" s="17">
        <v>298</v>
      </c>
      <c r="D4749" s="17" t="s">
        <v>160</v>
      </c>
      <c r="E4749" s="18">
        <v>4562342690036</v>
      </c>
      <c r="F4749" s="17">
        <v>0</v>
      </c>
      <c r="G4749" s="17">
        <v>0</v>
      </c>
      <c r="H4749" s="17" t="s">
        <v>20</v>
      </c>
      <c r="I4749" s="17" t="s">
        <v>19</v>
      </c>
      <c r="J4749" s="17" t="s">
        <v>329</v>
      </c>
      <c r="K4749" s="17">
        <v>8</v>
      </c>
      <c r="L4749" s="17">
        <v>0</v>
      </c>
      <c r="M4749" s="17">
        <v>0</v>
      </c>
      <c r="N4749" s="17">
        <v>0</v>
      </c>
    </row>
    <row r="4750" spans="1:14" x14ac:dyDescent="0.15">
      <c r="A4750" t="str">
        <f t="shared" si="77"/>
        <v>202008_298_4562342690050</v>
      </c>
      <c r="B4750" s="17">
        <v>202008</v>
      </c>
      <c r="C4750" s="17">
        <v>298</v>
      </c>
      <c r="D4750" s="17" t="s">
        <v>160</v>
      </c>
      <c r="E4750" s="18">
        <v>4562342690050</v>
      </c>
      <c r="F4750" s="17">
        <v>0</v>
      </c>
      <c r="G4750" s="17">
        <v>0</v>
      </c>
      <c r="H4750" s="17" t="s">
        <v>22</v>
      </c>
      <c r="I4750" s="17" t="s">
        <v>19</v>
      </c>
      <c r="J4750" s="17" t="s">
        <v>329</v>
      </c>
      <c r="K4750" s="17">
        <v>3</v>
      </c>
      <c r="L4750" s="17">
        <v>0</v>
      </c>
      <c r="M4750" s="17">
        <v>0</v>
      </c>
      <c r="N4750" s="17">
        <v>0</v>
      </c>
    </row>
    <row r="4751" spans="1:14" x14ac:dyDescent="0.15">
      <c r="A4751" t="str">
        <f t="shared" si="77"/>
        <v>202008_298_4562342690043</v>
      </c>
      <c r="B4751" s="17">
        <v>202008</v>
      </c>
      <c r="C4751" s="17">
        <v>298</v>
      </c>
      <c r="D4751" s="17" t="s">
        <v>160</v>
      </c>
      <c r="E4751" s="18">
        <v>4562342690043</v>
      </c>
      <c r="F4751" s="17">
        <v>0</v>
      </c>
      <c r="G4751" s="17">
        <v>0</v>
      </c>
      <c r="H4751" s="17" t="s">
        <v>21</v>
      </c>
      <c r="I4751" s="17" t="s">
        <v>19</v>
      </c>
      <c r="J4751" s="17" t="s">
        <v>329</v>
      </c>
      <c r="K4751" s="17">
        <v>13</v>
      </c>
      <c r="L4751" s="17">
        <v>0</v>
      </c>
      <c r="M4751" s="17">
        <v>0</v>
      </c>
      <c r="N4751" s="17">
        <v>0</v>
      </c>
    </row>
    <row r="4752" spans="1:14" x14ac:dyDescent="0.15">
      <c r="A4752" t="str">
        <f t="shared" si="77"/>
        <v>202008_298_4562342690067</v>
      </c>
      <c r="B4752" s="17">
        <v>202008</v>
      </c>
      <c r="C4752" s="17">
        <v>298</v>
      </c>
      <c r="D4752" s="17" t="s">
        <v>160</v>
      </c>
      <c r="E4752" s="18">
        <v>4562342690067</v>
      </c>
      <c r="F4752" s="17">
        <v>0</v>
      </c>
      <c r="G4752" s="17">
        <v>0</v>
      </c>
      <c r="H4752" s="17" t="s">
        <v>23</v>
      </c>
      <c r="I4752" s="17" t="s">
        <v>19</v>
      </c>
      <c r="J4752" s="17" t="s">
        <v>329</v>
      </c>
      <c r="K4752" s="17">
        <v>30</v>
      </c>
      <c r="L4752" s="17">
        <v>0</v>
      </c>
      <c r="M4752" s="17">
        <v>0</v>
      </c>
      <c r="N4752" s="17">
        <v>0</v>
      </c>
    </row>
    <row r="4753" spans="1:14" x14ac:dyDescent="0.15">
      <c r="A4753" t="str">
        <f t="shared" si="77"/>
        <v>202008_298_4562342690074</v>
      </c>
      <c r="B4753" s="17">
        <v>202008</v>
      </c>
      <c r="C4753" s="17">
        <v>298</v>
      </c>
      <c r="D4753" s="17" t="s">
        <v>160</v>
      </c>
      <c r="E4753" s="18">
        <v>4562342690074</v>
      </c>
      <c r="F4753" s="17">
        <v>0</v>
      </c>
      <c r="G4753" s="17">
        <v>0</v>
      </c>
      <c r="H4753" s="17" t="s">
        <v>24</v>
      </c>
      <c r="I4753" s="17" t="s">
        <v>19</v>
      </c>
      <c r="J4753" s="17" t="s">
        <v>329</v>
      </c>
      <c r="K4753" s="17">
        <v>8</v>
      </c>
      <c r="L4753" s="17">
        <v>0</v>
      </c>
      <c r="M4753" s="17">
        <v>0</v>
      </c>
      <c r="N4753" s="17">
        <v>0</v>
      </c>
    </row>
    <row r="4754" spans="1:14" x14ac:dyDescent="0.15">
      <c r="A4754" t="str">
        <f t="shared" si="77"/>
        <v>202008_298_4562342690081</v>
      </c>
      <c r="B4754" s="17">
        <v>202008</v>
      </c>
      <c r="C4754" s="17">
        <v>298</v>
      </c>
      <c r="D4754" s="17" t="s">
        <v>160</v>
      </c>
      <c r="E4754" s="18">
        <v>4562342690081</v>
      </c>
      <c r="F4754" s="17">
        <v>0</v>
      </c>
      <c r="G4754" s="17">
        <v>0</v>
      </c>
      <c r="H4754" s="17" t="s">
        <v>25</v>
      </c>
      <c r="I4754" s="17" t="s">
        <v>19</v>
      </c>
      <c r="J4754" s="17" t="s">
        <v>329</v>
      </c>
      <c r="K4754" s="17">
        <v>6</v>
      </c>
      <c r="L4754" s="17">
        <v>0</v>
      </c>
      <c r="M4754" s="17">
        <v>0</v>
      </c>
      <c r="N4754" s="17">
        <v>0</v>
      </c>
    </row>
    <row r="4755" spans="1:14" x14ac:dyDescent="0.15">
      <c r="A4755" t="str">
        <f t="shared" si="77"/>
        <v>202008_390_4562342690029</v>
      </c>
      <c r="B4755" s="17">
        <v>202008</v>
      </c>
      <c r="C4755" s="17">
        <v>390</v>
      </c>
      <c r="D4755" s="17" t="s">
        <v>173</v>
      </c>
      <c r="E4755" s="18">
        <v>4562342690029</v>
      </c>
      <c r="F4755" s="17">
        <v>0</v>
      </c>
      <c r="G4755" s="17">
        <v>0</v>
      </c>
      <c r="H4755" s="17" t="s">
        <v>18</v>
      </c>
      <c r="I4755" s="17" t="s">
        <v>19</v>
      </c>
      <c r="J4755" s="17" t="s">
        <v>329</v>
      </c>
      <c r="K4755" s="17">
        <v>2</v>
      </c>
      <c r="L4755" s="17">
        <v>0</v>
      </c>
      <c r="M4755" s="17">
        <v>0</v>
      </c>
      <c r="N4755" s="17">
        <v>0</v>
      </c>
    </row>
    <row r="4756" spans="1:14" x14ac:dyDescent="0.15">
      <c r="A4756" t="str">
        <f t="shared" si="77"/>
        <v>202008_390_4562342690036</v>
      </c>
      <c r="B4756" s="17">
        <v>202008</v>
      </c>
      <c r="C4756" s="17">
        <v>390</v>
      </c>
      <c r="D4756" s="17" t="s">
        <v>173</v>
      </c>
      <c r="E4756" s="18">
        <v>4562342690036</v>
      </c>
      <c r="F4756" s="17">
        <v>0</v>
      </c>
      <c r="G4756" s="17">
        <v>0</v>
      </c>
      <c r="H4756" s="17" t="s">
        <v>20</v>
      </c>
      <c r="I4756" s="17" t="s">
        <v>19</v>
      </c>
      <c r="J4756" s="17" t="s">
        <v>329</v>
      </c>
      <c r="K4756" s="17">
        <v>4</v>
      </c>
      <c r="L4756" s="17">
        <v>1</v>
      </c>
      <c r="M4756" s="17">
        <v>0</v>
      </c>
      <c r="N4756" s="17">
        <v>0</v>
      </c>
    </row>
    <row r="4757" spans="1:14" x14ac:dyDescent="0.15">
      <c r="A4757" t="str">
        <f t="shared" si="77"/>
        <v>202008_390_4562342690050</v>
      </c>
      <c r="B4757" s="17">
        <v>202008</v>
      </c>
      <c r="C4757" s="17">
        <v>390</v>
      </c>
      <c r="D4757" s="17" t="s">
        <v>173</v>
      </c>
      <c r="E4757" s="18">
        <v>4562342690050</v>
      </c>
      <c r="F4757" s="17">
        <v>0</v>
      </c>
      <c r="G4757" s="17">
        <v>0</v>
      </c>
      <c r="H4757" s="17" t="s">
        <v>22</v>
      </c>
      <c r="I4757" s="17" t="s">
        <v>19</v>
      </c>
      <c r="J4757" s="17" t="s">
        <v>329</v>
      </c>
      <c r="K4757" s="17">
        <v>3</v>
      </c>
      <c r="L4757" s="17">
        <v>0</v>
      </c>
      <c r="M4757" s="17">
        <v>0</v>
      </c>
      <c r="N4757" s="17">
        <v>0</v>
      </c>
    </row>
    <row r="4758" spans="1:14" x14ac:dyDescent="0.15">
      <c r="A4758" t="str">
        <f t="shared" si="77"/>
        <v>202008_390_4562342690043</v>
      </c>
      <c r="B4758" s="17">
        <v>202008</v>
      </c>
      <c r="C4758" s="17">
        <v>390</v>
      </c>
      <c r="D4758" s="17" t="s">
        <v>173</v>
      </c>
      <c r="E4758" s="18">
        <v>4562342690043</v>
      </c>
      <c r="F4758" s="17">
        <v>0</v>
      </c>
      <c r="G4758" s="17">
        <v>0</v>
      </c>
      <c r="H4758" s="17" t="s">
        <v>21</v>
      </c>
      <c r="I4758" s="17" t="s">
        <v>19</v>
      </c>
      <c r="J4758" s="17" t="s">
        <v>329</v>
      </c>
      <c r="K4758" s="17">
        <v>2</v>
      </c>
      <c r="L4758" s="17">
        <v>0</v>
      </c>
      <c r="M4758" s="17">
        <v>0</v>
      </c>
      <c r="N4758" s="17">
        <v>0</v>
      </c>
    </row>
    <row r="4759" spans="1:14" x14ac:dyDescent="0.15">
      <c r="A4759" t="str">
        <f t="shared" si="77"/>
        <v>202008_390_4562342690067</v>
      </c>
      <c r="B4759" s="17">
        <v>202008</v>
      </c>
      <c r="C4759" s="17">
        <v>390</v>
      </c>
      <c r="D4759" s="17" t="s">
        <v>173</v>
      </c>
      <c r="E4759" s="18">
        <v>4562342690067</v>
      </c>
      <c r="F4759" s="17">
        <v>0</v>
      </c>
      <c r="G4759" s="17">
        <v>0</v>
      </c>
      <c r="H4759" s="17" t="s">
        <v>23</v>
      </c>
      <c r="I4759" s="17" t="s">
        <v>19</v>
      </c>
      <c r="J4759" s="17" t="s">
        <v>329</v>
      </c>
      <c r="K4759" s="17">
        <v>20</v>
      </c>
      <c r="L4759" s="17">
        <v>1</v>
      </c>
      <c r="M4759" s="17">
        <v>0</v>
      </c>
      <c r="N4759" s="17">
        <v>0</v>
      </c>
    </row>
    <row r="4760" spans="1:14" x14ac:dyDescent="0.15">
      <c r="A4760" t="str">
        <f t="shared" si="77"/>
        <v>202008_390_4562342690074</v>
      </c>
      <c r="B4760" s="17">
        <v>202008</v>
      </c>
      <c r="C4760" s="17">
        <v>390</v>
      </c>
      <c r="D4760" s="17" t="s">
        <v>173</v>
      </c>
      <c r="E4760" s="18">
        <v>4562342690074</v>
      </c>
      <c r="F4760" s="17">
        <v>0</v>
      </c>
      <c r="G4760" s="17">
        <v>0</v>
      </c>
      <c r="H4760" s="17" t="s">
        <v>24</v>
      </c>
      <c r="I4760" s="17" t="s">
        <v>19</v>
      </c>
      <c r="J4760" s="17" t="s">
        <v>329</v>
      </c>
      <c r="K4760" s="17">
        <v>6</v>
      </c>
      <c r="L4760" s="17">
        <v>2</v>
      </c>
      <c r="M4760" s="17">
        <v>0</v>
      </c>
      <c r="N4760" s="17">
        <v>0</v>
      </c>
    </row>
    <row r="4761" spans="1:14" x14ac:dyDescent="0.15">
      <c r="A4761" t="str">
        <f t="shared" si="77"/>
        <v>202008_390_4562342690081</v>
      </c>
      <c r="B4761" s="17">
        <v>202008</v>
      </c>
      <c r="C4761" s="17">
        <v>390</v>
      </c>
      <c r="D4761" s="17" t="s">
        <v>173</v>
      </c>
      <c r="E4761" s="18">
        <v>4562342690081</v>
      </c>
      <c r="F4761" s="17">
        <v>0</v>
      </c>
      <c r="G4761" s="17">
        <v>0</v>
      </c>
      <c r="H4761" s="17" t="s">
        <v>25</v>
      </c>
      <c r="I4761" s="17" t="s">
        <v>19</v>
      </c>
      <c r="J4761" s="17" t="s">
        <v>329</v>
      </c>
      <c r="K4761" s="17">
        <v>4</v>
      </c>
      <c r="L4761" s="17">
        <v>0</v>
      </c>
      <c r="M4761" s="17">
        <v>0</v>
      </c>
      <c r="N4761" s="17">
        <v>0</v>
      </c>
    </row>
    <row r="4762" spans="1:14" x14ac:dyDescent="0.15">
      <c r="A4762" t="str">
        <f t="shared" si="77"/>
        <v>202008_440_4562342690029</v>
      </c>
      <c r="B4762" s="17">
        <v>202008</v>
      </c>
      <c r="C4762" s="17">
        <v>440</v>
      </c>
      <c r="D4762" s="17" t="s">
        <v>175</v>
      </c>
      <c r="E4762" s="18">
        <v>4562342690029</v>
      </c>
      <c r="F4762" s="17">
        <v>0</v>
      </c>
      <c r="G4762" s="17">
        <v>0</v>
      </c>
      <c r="H4762" s="17" t="s">
        <v>18</v>
      </c>
      <c r="I4762" s="17" t="s">
        <v>19</v>
      </c>
      <c r="J4762" s="17" t="s">
        <v>329</v>
      </c>
      <c r="K4762" s="17">
        <v>4</v>
      </c>
      <c r="L4762" s="17">
        <v>0</v>
      </c>
      <c r="M4762" s="17">
        <v>0</v>
      </c>
      <c r="N4762" s="17">
        <v>0</v>
      </c>
    </row>
    <row r="4763" spans="1:14" x14ac:dyDescent="0.15">
      <c r="A4763" t="str">
        <f t="shared" si="77"/>
        <v>202008_440_4562342690036</v>
      </c>
      <c r="B4763" s="17">
        <v>202008</v>
      </c>
      <c r="C4763" s="17">
        <v>440</v>
      </c>
      <c r="D4763" s="17" t="s">
        <v>175</v>
      </c>
      <c r="E4763" s="18">
        <v>4562342690036</v>
      </c>
      <c r="F4763" s="17">
        <v>0</v>
      </c>
      <c r="G4763" s="17">
        <v>0</v>
      </c>
      <c r="H4763" s="17" t="s">
        <v>20</v>
      </c>
      <c r="I4763" s="17" t="s">
        <v>19</v>
      </c>
      <c r="J4763" s="17" t="s">
        <v>329</v>
      </c>
      <c r="K4763" s="17">
        <v>3</v>
      </c>
      <c r="L4763" s="17">
        <v>0</v>
      </c>
      <c r="M4763" s="17">
        <v>0</v>
      </c>
      <c r="N4763" s="17">
        <v>0</v>
      </c>
    </row>
    <row r="4764" spans="1:14" x14ac:dyDescent="0.15">
      <c r="A4764" t="str">
        <f t="shared" si="77"/>
        <v>202008_440_4562342690050</v>
      </c>
      <c r="B4764" s="17">
        <v>202008</v>
      </c>
      <c r="C4764" s="17">
        <v>440</v>
      </c>
      <c r="D4764" s="17" t="s">
        <v>175</v>
      </c>
      <c r="E4764" s="18">
        <v>4562342690050</v>
      </c>
      <c r="F4764" s="17">
        <v>0</v>
      </c>
      <c r="G4764" s="17">
        <v>0</v>
      </c>
      <c r="H4764" s="17" t="s">
        <v>22</v>
      </c>
      <c r="I4764" s="17" t="s">
        <v>19</v>
      </c>
      <c r="J4764" s="17" t="s">
        <v>329</v>
      </c>
      <c r="K4764" s="17">
        <v>12</v>
      </c>
      <c r="L4764" s="17">
        <v>0</v>
      </c>
      <c r="M4764" s="17">
        <v>0</v>
      </c>
      <c r="N4764" s="17">
        <v>0</v>
      </c>
    </row>
    <row r="4765" spans="1:14" x14ac:dyDescent="0.15">
      <c r="A4765" t="str">
        <f t="shared" si="77"/>
        <v>202008_440_4562342690043</v>
      </c>
      <c r="B4765" s="17">
        <v>202008</v>
      </c>
      <c r="C4765" s="17">
        <v>440</v>
      </c>
      <c r="D4765" s="17" t="s">
        <v>175</v>
      </c>
      <c r="E4765" s="18">
        <v>4562342690043</v>
      </c>
      <c r="F4765" s="17">
        <v>0</v>
      </c>
      <c r="G4765" s="17">
        <v>0</v>
      </c>
      <c r="H4765" s="17" t="s">
        <v>21</v>
      </c>
      <c r="I4765" s="17" t="s">
        <v>19</v>
      </c>
      <c r="J4765" s="17" t="s">
        <v>329</v>
      </c>
      <c r="K4765" s="17">
        <v>5</v>
      </c>
      <c r="L4765" s="17">
        <v>0</v>
      </c>
      <c r="M4765" s="17">
        <v>0</v>
      </c>
      <c r="N4765" s="17">
        <v>0</v>
      </c>
    </row>
    <row r="4766" spans="1:14" x14ac:dyDescent="0.15">
      <c r="A4766" t="str">
        <f t="shared" si="77"/>
        <v>202008_440_4562342690067</v>
      </c>
      <c r="B4766" s="17">
        <v>202008</v>
      </c>
      <c r="C4766" s="17">
        <v>440</v>
      </c>
      <c r="D4766" s="17" t="s">
        <v>175</v>
      </c>
      <c r="E4766" s="18">
        <v>4562342690067</v>
      </c>
      <c r="F4766" s="17">
        <v>0</v>
      </c>
      <c r="G4766" s="17">
        <v>0</v>
      </c>
      <c r="H4766" s="17" t="s">
        <v>23</v>
      </c>
      <c r="I4766" s="17" t="s">
        <v>19</v>
      </c>
      <c r="J4766" s="17" t="s">
        <v>329</v>
      </c>
      <c r="K4766" s="17">
        <v>38</v>
      </c>
      <c r="L4766" s="17">
        <v>0</v>
      </c>
      <c r="M4766" s="17">
        <v>0</v>
      </c>
      <c r="N4766" s="17">
        <v>0</v>
      </c>
    </row>
    <row r="4767" spans="1:14" x14ac:dyDescent="0.15">
      <c r="A4767" t="str">
        <f t="shared" si="77"/>
        <v>202008_440_4562342690074</v>
      </c>
      <c r="B4767" s="17">
        <v>202008</v>
      </c>
      <c r="C4767" s="17">
        <v>440</v>
      </c>
      <c r="D4767" s="17" t="s">
        <v>175</v>
      </c>
      <c r="E4767" s="18">
        <v>4562342690074</v>
      </c>
      <c r="F4767" s="17">
        <v>0</v>
      </c>
      <c r="G4767" s="17">
        <v>0</v>
      </c>
      <c r="H4767" s="17" t="s">
        <v>24</v>
      </c>
      <c r="I4767" s="17" t="s">
        <v>19</v>
      </c>
      <c r="J4767" s="17" t="s">
        <v>329</v>
      </c>
      <c r="K4767" s="17">
        <v>7</v>
      </c>
      <c r="L4767" s="17">
        <v>1</v>
      </c>
      <c r="M4767" s="17">
        <v>0</v>
      </c>
      <c r="N4767" s="17">
        <v>0</v>
      </c>
    </row>
    <row r="4768" spans="1:14" x14ac:dyDescent="0.15">
      <c r="A4768" t="str">
        <f t="shared" si="77"/>
        <v>202008_440_4562342690081</v>
      </c>
      <c r="B4768" s="17">
        <v>202008</v>
      </c>
      <c r="C4768" s="17">
        <v>440</v>
      </c>
      <c r="D4768" s="17" t="s">
        <v>175</v>
      </c>
      <c r="E4768" s="18">
        <v>4562342690081</v>
      </c>
      <c r="F4768" s="17">
        <v>0</v>
      </c>
      <c r="G4768" s="17">
        <v>0</v>
      </c>
      <c r="H4768" s="17" t="s">
        <v>25</v>
      </c>
      <c r="I4768" s="17" t="s">
        <v>19</v>
      </c>
      <c r="J4768" s="17" t="s">
        <v>329</v>
      </c>
      <c r="K4768" s="17">
        <v>6</v>
      </c>
      <c r="L4768" s="17">
        <v>0</v>
      </c>
      <c r="M4768" s="17">
        <v>0</v>
      </c>
      <c r="N4768" s="17">
        <v>0</v>
      </c>
    </row>
    <row r="4769" spans="1:14" x14ac:dyDescent="0.15">
      <c r="A4769" t="str">
        <f t="shared" si="77"/>
        <v>202008_329_4562342690029</v>
      </c>
      <c r="B4769" s="17">
        <v>202008</v>
      </c>
      <c r="C4769" s="17">
        <v>329</v>
      </c>
      <c r="D4769" s="17" t="s">
        <v>163</v>
      </c>
      <c r="E4769" s="18">
        <v>4562342690029</v>
      </c>
      <c r="F4769" s="17">
        <v>0</v>
      </c>
      <c r="G4769" s="17">
        <v>0</v>
      </c>
      <c r="H4769" s="17" t="s">
        <v>18</v>
      </c>
      <c r="I4769" s="17" t="s">
        <v>19</v>
      </c>
      <c r="J4769" s="17" t="s">
        <v>329</v>
      </c>
      <c r="K4769" s="17">
        <v>3</v>
      </c>
      <c r="L4769" s="17">
        <v>0</v>
      </c>
      <c r="M4769" s="17">
        <v>0</v>
      </c>
      <c r="N4769" s="17">
        <v>0</v>
      </c>
    </row>
    <row r="4770" spans="1:14" x14ac:dyDescent="0.15">
      <c r="A4770" t="str">
        <f t="shared" si="77"/>
        <v>202008_329_4562342690036</v>
      </c>
      <c r="B4770" s="17">
        <v>202008</v>
      </c>
      <c r="C4770" s="17">
        <v>329</v>
      </c>
      <c r="D4770" s="17" t="s">
        <v>163</v>
      </c>
      <c r="E4770" s="18">
        <v>4562342690036</v>
      </c>
      <c r="F4770" s="17">
        <v>0</v>
      </c>
      <c r="G4770" s="17">
        <v>0</v>
      </c>
      <c r="H4770" s="17" t="s">
        <v>20</v>
      </c>
      <c r="I4770" s="17" t="s">
        <v>19</v>
      </c>
      <c r="J4770" s="17" t="s">
        <v>329</v>
      </c>
      <c r="K4770" s="17">
        <v>8</v>
      </c>
      <c r="L4770" s="17">
        <v>0</v>
      </c>
      <c r="M4770" s="17">
        <v>0</v>
      </c>
      <c r="N4770" s="17">
        <v>0</v>
      </c>
    </row>
    <row r="4771" spans="1:14" x14ac:dyDescent="0.15">
      <c r="A4771" t="str">
        <f t="shared" si="77"/>
        <v>202008_329_4562342690050</v>
      </c>
      <c r="B4771" s="17">
        <v>202008</v>
      </c>
      <c r="C4771" s="17">
        <v>329</v>
      </c>
      <c r="D4771" s="17" t="s">
        <v>163</v>
      </c>
      <c r="E4771" s="18">
        <v>4562342690050</v>
      </c>
      <c r="F4771" s="17">
        <v>0</v>
      </c>
      <c r="G4771" s="17">
        <v>0</v>
      </c>
      <c r="H4771" s="17" t="s">
        <v>22</v>
      </c>
      <c r="I4771" s="17" t="s">
        <v>19</v>
      </c>
      <c r="J4771" s="17" t="s">
        <v>329</v>
      </c>
      <c r="K4771" s="17">
        <v>7</v>
      </c>
      <c r="L4771" s="17">
        <v>0</v>
      </c>
      <c r="M4771" s="17">
        <v>0</v>
      </c>
      <c r="N4771" s="17">
        <v>0</v>
      </c>
    </row>
    <row r="4772" spans="1:14" x14ac:dyDescent="0.15">
      <c r="A4772" t="str">
        <f t="shared" si="77"/>
        <v>202008_329_4562342690043</v>
      </c>
      <c r="B4772" s="17">
        <v>202008</v>
      </c>
      <c r="C4772" s="17">
        <v>329</v>
      </c>
      <c r="D4772" s="17" t="s">
        <v>163</v>
      </c>
      <c r="E4772" s="18">
        <v>4562342690043</v>
      </c>
      <c r="F4772" s="17">
        <v>0</v>
      </c>
      <c r="G4772" s="17">
        <v>0</v>
      </c>
      <c r="H4772" s="17" t="s">
        <v>21</v>
      </c>
      <c r="I4772" s="17" t="s">
        <v>19</v>
      </c>
      <c r="J4772" s="17" t="s">
        <v>329</v>
      </c>
      <c r="K4772" s="17">
        <v>14</v>
      </c>
      <c r="L4772" s="17">
        <v>0</v>
      </c>
      <c r="M4772" s="17">
        <v>0</v>
      </c>
      <c r="N4772" s="17">
        <v>0</v>
      </c>
    </row>
    <row r="4773" spans="1:14" x14ac:dyDescent="0.15">
      <c r="A4773" t="str">
        <f t="shared" si="77"/>
        <v>202008_329_4562342690067</v>
      </c>
      <c r="B4773" s="17">
        <v>202008</v>
      </c>
      <c r="C4773" s="17">
        <v>329</v>
      </c>
      <c r="D4773" s="17" t="s">
        <v>163</v>
      </c>
      <c r="E4773" s="18">
        <v>4562342690067</v>
      </c>
      <c r="F4773" s="17">
        <v>0</v>
      </c>
      <c r="G4773" s="17">
        <v>0</v>
      </c>
      <c r="H4773" s="17" t="s">
        <v>23</v>
      </c>
      <c r="I4773" s="17" t="s">
        <v>19</v>
      </c>
      <c r="J4773" s="17" t="s">
        <v>329</v>
      </c>
      <c r="K4773" s="17">
        <v>18</v>
      </c>
      <c r="L4773" s="17">
        <v>0</v>
      </c>
      <c r="M4773" s="17">
        <v>0</v>
      </c>
      <c r="N4773" s="17">
        <v>0</v>
      </c>
    </row>
    <row r="4774" spans="1:14" x14ac:dyDescent="0.15">
      <c r="A4774" t="str">
        <f t="shared" si="77"/>
        <v>202008_329_4562342690074</v>
      </c>
      <c r="B4774" s="17">
        <v>202008</v>
      </c>
      <c r="C4774" s="17">
        <v>329</v>
      </c>
      <c r="D4774" s="17" t="s">
        <v>163</v>
      </c>
      <c r="E4774" s="18">
        <v>4562342690074</v>
      </c>
      <c r="F4774" s="17">
        <v>0</v>
      </c>
      <c r="G4774" s="17">
        <v>0</v>
      </c>
      <c r="H4774" s="17" t="s">
        <v>24</v>
      </c>
      <c r="I4774" s="17" t="s">
        <v>19</v>
      </c>
      <c r="J4774" s="17" t="s">
        <v>329</v>
      </c>
      <c r="K4774" s="17">
        <v>7</v>
      </c>
      <c r="L4774" s="17">
        <v>0</v>
      </c>
      <c r="M4774" s="17">
        <v>0</v>
      </c>
      <c r="N4774" s="17">
        <v>0</v>
      </c>
    </row>
    <row r="4775" spans="1:14" x14ac:dyDescent="0.15">
      <c r="A4775" t="str">
        <f t="shared" si="77"/>
        <v>202008_329_4562342690081</v>
      </c>
      <c r="B4775" s="17">
        <v>202008</v>
      </c>
      <c r="C4775" s="17">
        <v>329</v>
      </c>
      <c r="D4775" s="17" t="s">
        <v>163</v>
      </c>
      <c r="E4775" s="18">
        <v>4562342690081</v>
      </c>
      <c r="F4775" s="17">
        <v>0</v>
      </c>
      <c r="G4775" s="17">
        <v>0</v>
      </c>
      <c r="H4775" s="17" t="s">
        <v>25</v>
      </c>
      <c r="I4775" s="17" t="s">
        <v>19</v>
      </c>
      <c r="J4775" s="17" t="s">
        <v>329</v>
      </c>
      <c r="K4775" s="17">
        <v>7</v>
      </c>
      <c r="L4775" s="17">
        <v>0</v>
      </c>
      <c r="M4775" s="17">
        <v>0</v>
      </c>
      <c r="N4775" s="17">
        <v>0</v>
      </c>
    </row>
    <row r="4776" spans="1:14" x14ac:dyDescent="0.15">
      <c r="A4776" t="str">
        <f t="shared" si="77"/>
        <v>202008_375_4562342690029</v>
      </c>
      <c r="B4776" s="17">
        <v>202008</v>
      </c>
      <c r="C4776" s="17">
        <v>375</v>
      </c>
      <c r="D4776" s="17" t="s">
        <v>169</v>
      </c>
      <c r="E4776" s="18">
        <v>4562342690029</v>
      </c>
      <c r="F4776" s="17">
        <v>0</v>
      </c>
      <c r="G4776" s="17">
        <v>0</v>
      </c>
      <c r="H4776" s="17" t="s">
        <v>18</v>
      </c>
      <c r="I4776" s="17" t="s">
        <v>19</v>
      </c>
      <c r="J4776" s="17" t="s">
        <v>329</v>
      </c>
      <c r="K4776" s="17">
        <v>13</v>
      </c>
      <c r="L4776" s="17">
        <v>1</v>
      </c>
      <c r="M4776" s="17">
        <v>0</v>
      </c>
      <c r="N4776" s="17">
        <v>0</v>
      </c>
    </row>
    <row r="4777" spans="1:14" x14ac:dyDescent="0.15">
      <c r="A4777" t="str">
        <f t="shared" si="77"/>
        <v>202008_375_4562342690036</v>
      </c>
      <c r="B4777" s="17">
        <v>202008</v>
      </c>
      <c r="C4777" s="17">
        <v>375</v>
      </c>
      <c r="D4777" s="17" t="s">
        <v>169</v>
      </c>
      <c r="E4777" s="18">
        <v>4562342690036</v>
      </c>
      <c r="F4777" s="17">
        <v>0</v>
      </c>
      <c r="G4777" s="17">
        <v>0</v>
      </c>
      <c r="H4777" s="17" t="s">
        <v>20</v>
      </c>
      <c r="I4777" s="17" t="s">
        <v>19</v>
      </c>
      <c r="J4777" s="17" t="s">
        <v>329</v>
      </c>
      <c r="K4777" s="17">
        <v>7</v>
      </c>
      <c r="L4777" s="17">
        <v>0</v>
      </c>
      <c r="M4777" s="17">
        <v>0</v>
      </c>
      <c r="N4777" s="17">
        <v>0</v>
      </c>
    </row>
    <row r="4778" spans="1:14" x14ac:dyDescent="0.15">
      <c r="A4778" t="str">
        <f t="shared" si="77"/>
        <v>202008_375_4562342690050</v>
      </c>
      <c r="B4778" s="17">
        <v>202008</v>
      </c>
      <c r="C4778" s="17">
        <v>375</v>
      </c>
      <c r="D4778" s="17" t="s">
        <v>169</v>
      </c>
      <c r="E4778" s="18">
        <v>4562342690050</v>
      </c>
      <c r="F4778" s="17">
        <v>0</v>
      </c>
      <c r="G4778" s="17">
        <v>0</v>
      </c>
      <c r="H4778" s="17" t="s">
        <v>22</v>
      </c>
      <c r="I4778" s="17" t="s">
        <v>19</v>
      </c>
      <c r="J4778" s="17" t="s">
        <v>329</v>
      </c>
      <c r="K4778" s="17">
        <v>4</v>
      </c>
      <c r="L4778" s="17">
        <v>0</v>
      </c>
      <c r="M4778" s="17">
        <v>0</v>
      </c>
      <c r="N4778" s="17">
        <v>0</v>
      </c>
    </row>
    <row r="4779" spans="1:14" x14ac:dyDescent="0.15">
      <c r="A4779" t="str">
        <f t="shared" si="77"/>
        <v>202008_375_4562342690043</v>
      </c>
      <c r="B4779" s="17">
        <v>202008</v>
      </c>
      <c r="C4779" s="17">
        <v>375</v>
      </c>
      <c r="D4779" s="17" t="s">
        <v>169</v>
      </c>
      <c r="E4779" s="18">
        <v>4562342690043</v>
      </c>
      <c r="F4779" s="17">
        <v>0</v>
      </c>
      <c r="G4779" s="17">
        <v>0</v>
      </c>
      <c r="H4779" s="17" t="s">
        <v>21</v>
      </c>
      <c r="I4779" s="17" t="s">
        <v>19</v>
      </c>
      <c r="J4779" s="17" t="s">
        <v>329</v>
      </c>
      <c r="K4779" s="17">
        <v>21</v>
      </c>
      <c r="L4779" s="17">
        <v>0</v>
      </c>
      <c r="M4779" s="17">
        <v>0</v>
      </c>
      <c r="N4779" s="17">
        <v>0</v>
      </c>
    </row>
    <row r="4780" spans="1:14" x14ac:dyDescent="0.15">
      <c r="A4780" t="str">
        <f t="shared" si="77"/>
        <v>202008_375_4562342690067</v>
      </c>
      <c r="B4780" s="17">
        <v>202008</v>
      </c>
      <c r="C4780" s="17">
        <v>375</v>
      </c>
      <c r="D4780" s="17" t="s">
        <v>169</v>
      </c>
      <c r="E4780" s="18">
        <v>4562342690067</v>
      </c>
      <c r="F4780" s="17">
        <v>0</v>
      </c>
      <c r="G4780" s="17">
        <v>0</v>
      </c>
      <c r="H4780" s="17" t="s">
        <v>23</v>
      </c>
      <c r="I4780" s="17" t="s">
        <v>19</v>
      </c>
      <c r="J4780" s="17" t="s">
        <v>329</v>
      </c>
      <c r="K4780" s="17">
        <v>34</v>
      </c>
      <c r="L4780" s="17">
        <v>0</v>
      </c>
      <c r="M4780" s="17">
        <v>0</v>
      </c>
      <c r="N4780" s="17">
        <v>0</v>
      </c>
    </row>
    <row r="4781" spans="1:14" x14ac:dyDescent="0.15">
      <c r="A4781" t="str">
        <f t="shared" si="77"/>
        <v>202008_375_4562342690074</v>
      </c>
      <c r="B4781" s="17">
        <v>202008</v>
      </c>
      <c r="C4781" s="17">
        <v>375</v>
      </c>
      <c r="D4781" s="17" t="s">
        <v>169</v>
      </c>
      <c r="E4781" s="18">
        <v>4562342690074</v>
      </c>
      <c r="F4781" s="17">
        <v>0</v>
      </c>
      <c r="G4781" s="17">
        <v>0</v>
      </c>
      <c r="H4781" s="17" t="s">
        <v>24</v>
      </c>
      <c r="I4781" s="17" t="s">
        <v>19</v>
      </c>
      <c r="J4781" s="17" t="s">
        <v>329</v>
      </c>
      <c r="K4781" s="17">
        <v>8</v>
      </c>
      <c r="L4781" s="17">
        <v>1</v>
      </c>
      <c r="M4781" s="17">
        <v>0</v>
      </c>
      <c r="N4781" s="17">
        <v>0</v>
      </c>
    </row>
    <row r="4782" spans="1:14" x14ac:dyDescent="0.15">
      <c r="A4782" t="str">
        <f t="shared" si="77"/>
        <v>202008_375_4562342690081</v>
      </c>
      <c r="B4782" s="17">
        <v>202008</v>
      </c>
      <c r="C4782" s="17">
        <v>375</v>
      </c>
      <c r="D4782" s="17" t="s">
        <v>169</v>
      </c>
      <c r="E4782" s="18">
        <v>4562342690081</v>
      </c>
      <c r="F4782" s="17">
        <v>0</v>
      </c>
      <c r="G4782" s="17">
        <v>0</v>
      </c>
      <c r="H4782" s="17" t="s">
        <v>25</v>
      </c>
      <c r="I4782" s="17" t="s">
        <v>19</v>
      </c>
      <c r="J4782" s="17" t="s">
        <v>329</v>
      </c>
      <c r="K4782" s="17">
        <v>9</v>
      </c>
      <c r="L4782" s="17">
        <v>0</v>
      </c>
      <c r="M4782" s="17">
        <v>0</v>
      </c>
      <c r="N4782" s="17">
        <v>0</v>
      </c>
    </row>
    <row r="4783" spans="1:14" x14ac:dyDescent="0.15">
      <c r="A4783" t="str">
        <f t="shared" si="77"/>
        <v>202008_377_4562342690029</v>
      </c>
      <c r="B4783" s="17">
        <v>202008</v>
      </c>
      <c r="C4783" s="17">
        <v>377</v>
      </c>
      <c r="D4783" s="17" t="s">
        <v>170</v>
      </c>
      <c r="E4783" s="18">
        <v>4562342690029</v>
      </c>
      <c r="F4783" s="17">
        <v>0</v>
      </c>
      <c r="G4783" s="17">
        <v>0</v>
      </c>
      <c r="H4783" s="17" t="s">
        <v>18</v>
      </c>
      <c r="I4783" s="17" t="s">
        <v>19</v>
      </c>
      <c r="J4783" s="17" t="s">
        <v>329</v>
      </c>
      <c r="K4783" s="17">
        <v>1</v>
      </c>
      <c r="L4783" s="17">
        <v>0</v>
      </c>
      <c r="M4783" s="17">
        <v>0</v>
      </c>
      <c r="N4783" s="17">
        <v>0</v>
      </c>
    </row>
    <row r="4784" spans="1:14" x14ac:dyDescent="0.15">
      <c r="A4784" t="str">
        <f t="shared" si="77"/>
        <v>202008_377_4562342690036</v>
      </c>
      <c r="B4784" s="17">
        <v>202008</v>
      </c>
      <c r="C4784" s="17">
        <v>377</v>
      </c>
      <c r="D4784" s="17" t="s">
        <v>170</v>
      </c>
      <c r="E4784" s="18">
        <v>4562342690036</v>
      </c>
      <c r="F4784" s="17">
        <v>0</v>
      </c>
      <c r="G4784" s="17">
        <v>0</v>
      </c>
      <c r="H4784" s="17" t="s">
        <v>20</v>
      </c>
      <c r="I4784" s="17" t="s">
        <v>19</v>
      </c>
      <c r="J4784" s="17" t="s">
        <v>329</v>
      </c>
      <c r="K4784" s="17">
        <v>4</v>
      </c>
      <c r="L4784" s="17">
        <v>0</v>
      </c>
      <c r="M4784" s="17">
        <v>0</v>
      </c>
      <c r="N4784" s="17">
        <v>0</v>
      </c>
    </row>
    <row r="4785" spans="1:14" x14ac:dyDescent="0.15">
      <c r="A4785" t="str">
        <f t="shared" si="77"/>
        <v>202008_377_4562342690050</v>
      </c>
      <c r="B4785" s="17">
        <v>202008</v>
      </c>
      <c r="C4785" s="17">
        <v>377</v>
      </c>
      <c r="D4785" s="17" t="s">
        <v>170</v>
      </c>
      <c r="E4785" s="18">
        <v>4562342690050</v>
      </c>
      <c r="F4785" s="17">
        <v>0</v>
      </c>
      <c r="G4785" s="17">
        <v>0</v>
      </c>
      <c r="H4785" s="17" t="s">
        <v>22</v>
      </c>
      <c r="I4785" s="17" t="s">
        <v>19</v>
      </c>
      <c r="J4785" s="17" t="s">
        <v>329</v>
      </c>
      <c r="K4785" s="17">
        <v>11</v>
      </c>
      <c r="L4785" s="17">
        <v>0</v>
      </c>
      <c r="M4785" s="17">
        <v>0</v>
      </c>
      <c r="N4785" s="17">
        <v>0</v>
      </c>
    </row>
    <row r="4786" spans="1:14" x14ac:dyDescent="0.15">
      <c r="A4786" t="str">
        <f t="shared" si="77"/>
        <v>202008_377_4562342690043</v>
      </c>
      <c r="B4786" s="17">
        <v>202008</v>
      </c>
      <c r="C4786" s="17">
        <v>377</v>
      </c>
      <c r="D4786" s="17" t="s">
        <v>170</v>
      </c>
      <c r="E4786" s="18">
        <v>4562342690043</v>
      </c>
      <c r="F4786" s="17">
        <v>0</v>
      </c>
      <c r="G4786" s="17">
        <v>0</v>
      </c>
      <c r="H4786" s="17" t="s">
        <v>21</v>
      </c>
      <c r="I4786" s="17" t="s">
        <v>19</v>
      </c>
      <c r="J4786" s="17" t="s">
        <v>329</v>
      </c>
      <c r="K4786" s="17">
        <v>5</v>
      </c>
      <c r="L4786" s="17">
        <v>0</v>
      </c>
      <c r="M4786" s="17">
        <v>0</v>
      </c>
      <c r="N4786" s="17">
        <v>0</v>
      </c>
    </row>
    <row r="4787" spans="1:14" x14ac:dyDescent="0.15">
      <c r="A4787" t="str">
        <f t="shared" si="77"/>
        <v>202008_377_4562342690067</v>
      </c>
      <c r="B4787" s="17">
        <v>202008</v>
      </c>
      <c r="C4787" s="17">
        <v>377</v>
      </c>
      <c r="D4787" s="17" t="s">
        <v>170</v>
      </c>
      <c r="E4787" s="18">
        <v>4562342690067</v>
      </c>
      <c r="F4787" s="17">
        <v>0</v>
      </c>
      <c r="G4787" s="17">
        <v>0</v>
      </c>
      <c r="H4787" s="17" t="s">
        <v>23</v>
      </c>
      <c r="I4787" s="17" t="s">
        <v>19</v>
      </c>
      <c r="J4787" s="17" t="s">
        <v>329</v>
      </c>
      <c r="K4787" s="17">
        <v>21</v>
      </c>
      <c r="L4787" s="17">
        <v>0</v>
      </c>
      <c r="M4787" s="17">
        <v>0</v>
      </c>
      <c r="N4787" s="17">
        <v>0</v>
      </c>
    </row>
    <row r="4788" spans="1:14" x14ac:dyDescent="0.15">
      <c r="A4788" t="str">
        <f t="shared" si="77"/>
        <v>202008_377_4562342690074</v>
      </c>
      <c r="B4788" s="17">
        <v>202008</v>
      </c>
      <c r="C4788" s="17">
        <v>377</v>
      </c>
      <c r="D4788" s="17" t="s">
        <v>170</v>
      </c>
      <c r="E4788" s="18">
        <v>4562342690074</v>
      </c>
      <c r="F4788" s="17">
        <v>0</v>
      </c>
      <c r="G4788" s="17">
        <v>0</v>
      </c>
      <c r="H4788" s="17" t="s">
        <v>24</v>
      </c>
      <c r="I4788" s="17" t="s">
        <v>19</v>
      </c>
      <c r="J4788" s="17" t="s">
        <v>329</v>
      </c>
      <c r="K4788" s="17">
        <v>10</v>
      </c>
      <c r="L4788" s="17">
        <v>0</v>
      </c>
      <c r="M4788" s="17">
        <v>0</v>
      </c>
      <c r="N4788" s="17">
        <v>0</v>
      </c>
    </row>
    <row r="4789" spans="1:14" x14ac:dyDescent="0.15">
      <c r="A4789" t="str">
        <f t="shared" si="77"/>
        <v>202008_377_4562342690081</v>
      </c>
      <c r="B4789" s="17">
        <v>202008</v>
      </c>
      <c r="C4789" s="17">
        <v>377</v>
      </c>
      <c r="D4789" s="17" t="s">
        <v>170</v>
      </c>
      <c r="E4789" s="18">
        <v>4562342690081</v>
      </c>
      <c r="F4789" s="17">
        <v>0</v>
      </c>
      <c r="G4789" s="17">
        <v>0</v>
      </c>
      <c r="H4789" s="17" t="s">
        <v>25</v>
      </c>
      <c r="I4789" s="17" t="s">
        <v>19</v>
      </c>
      <c r="J4789" s="17" t="s">
        <v>329</v>
      </c>
      <c r="K4789" s="17">
        <v>10</v>
      </c>
      <c r="L4789" s="17">
        <v>0</v>
      </c>
      <c r="M4789" s="17">
        <v>0</v>
      </c>
      <c r="N4789" s="17">
        <v>0</v>
      </c>
    </row>
    <row r="4790" spans="1:14" x14ac:dyDescent="0.15">
      <c r="A4790" t="str">
        <f t="shared" si="77"/>
        <v>202008_40_4562342690029</v>
      </c>
      <c r="B4790" s="17">
        <v>202008</v>
      </c>
      <c r="C4790" s="17">
        <v>40</v>
      </c>
      <c r="D4790" s="17" t="s">
        <v>139</v>
      </c>
      <c r="E4790" s="18">
        <v>4562342690029</v>
      </c>
      <c r="F4790" s="17">
        <v>0</v>
      </c>
      <c r="G4790" s="17">
        <v>0</v>
      </c>
      <c r="H4790" s="17" t="s">
        <v>18</v>
      </c>
      <c r="I4790" s="17" t="s">
        <v>19</v>
      </c>
      <c r="J4790" s="17" t="s">
        <v>329</v>
      </c>
      <c r="K4790" s="17">
        <v>17</v>
      </c>
      <c r="L4790" s="17">
        <v>0</v>
      </c>
      <c r="M4790" s="17">
        <v>0</v>
      </c>
      <c r="N4790" s="17">
        <v>0</v>
      </c>
    </row>
    <row r="4791" spans="1:14" x14ac:dyDescent="0.15">
      <c r="A4791" t="str">
        <f t="shared" si="77"/>
        <v>202008_40_4562342690036</v>
      </c>
      <c r="B4791" s="17">
        <v>202008</v>
      </c>
      <c r="C4791" s="17">
        <v>40</v>
      </c>
      <c r="D4791" s="17" t="s">
        <v>139</v>
      </c>
      <c r="E4791" s="18">
        <v>4562342690036</v>
      </c>
      <c r="F4791" s="17">
        <v>0</v>
      </c>
      <c r="G4791" s="17">
        <v>0</v>
      </c>
      <c r="H4791" s="17" t="s">
        <v>20</v>
      </c>
      <c r="I4791" s="17" t="s">
        <v>19</v>
      </c>
      <c r="J4791" s="17" t="s">
        <v>329</v>
      </c>
      <c r="K4791" s="17">
        <v>3</v>
      </c>
      <c r="L4791" s="17">
        <v>0</v>
      </c>
      <c r="M4791" s="17">
        <v>0</v>
      </c>
      <c r="N4791" s="17">
        <v>0</v>
      </c>
    </row>
    <row r="4792" spans="1:14" x14ac:dyDescent="0.15">
      <c r="A4792" t="str">
        <f t="shared" si="77"/>
        <v>202008_40_4562342690050</v>
      </c>
      <c r="B4792" s="17">
        <v>202008</v>
      </c>
      <c r="C4792" s="17">
        <v>40</v>
      </c>
      <c r="D4792" s="17" t="s">
        <v>139</v>
      </c>
      <c r="E4792" s="18">
        <v>4562342690050</v>
      </c>
      <c r="F4792" s="17">
        <v>0</v>
      </c>
      <c r="G4792" s="17">
        <v>0</v>
      </c>
      <c r="H4792" s="17" t="s">
        <v>22</v>
      </c>
      <c r="I4792" s="17" t="s">
        <v>19</v>
      </c>
      <c r="J4792" s="17" t="s">
        <v>329</v>
      </c>
      <c r="K4792" s="17">
        <v>7</v>
      </c>
      <c r="L4792" s="17">
        <v>0</v>
      </c>
      <c r="M4792" s="17">
        <v>0</v>
      </c>
      <c r="N4792" s="17">
        <v>0</v>
      </c>
    </row>
    <row r="4793" spans="1:14" x14ac:dyDescent="0.15">
      <c r="A4793" t="str">
        <f t="shared" si="77"/>
        <v>202008_40_4562342690043</v>
      </c>
      <c r="B4793" s="17">
        <v>202008</v>
      </c>
      <c r="C4793" s="17">
        <v>40</v>
      </c>
      <c r="D4793" s="17" t="s">
        <v>139</v>
      </c>
      <c r="E4793" s="18">
        <v>4562342690043</v>
      </c>
      <c r="F4793" s="17">
        <v>0</v>
      </c>
      <c r="G4793" s="17">
        <v>0</v>
      </c>
      <c r="H4793" s="17" t="s">
        <v>21</v>
      </c>
      <c r="I4793" s="17" t="s">
        <v>19</v>
      </c>
      <c r="J4793" s="17" t="s">
        <v>329</v>
      </c>
      <c r="K4793" s="17">
        <v>9</v>
      </c>
      <c r="L4793" s="17">
        <v>0</v>
      </c>
      <c r="M4793" s="17">
        <v>0</v>
      </c>
      <c r="N4793" s="17">
        <v>0</v>
      </c>
    </row>
    <row r="4794" spans="1:14" x14ac:dyDescent="0.15">
      <c r="A4794" t="str">
        <f t="shared" si="77"/>
        <v>202008_40_4562342690067</v>
      </c>
      <c r="B4794" s="17">
        <v>202008</v>
      </c>
      <c r="C4794" s="17">
        <v>40</v>
      </c>
      <c r="D4794" s="17" t="s">
        <v>139</v>
      </c>
      <c r="E4794" s="18">
        <v>4562342690067</v>
      </c>
      <c r="F4794" s="17">
        <v>0</v>
      </c>
      <c r="G4794" s="17">
        <v>0</v>
      </c>
      <c r="H4794" s="17" t="s">
        <v>23</v>
      </c>
      <c r="I4794" s="17" t="s">
        <v>19</v>
      </c>
      <c r="J4794" s="17" t="s">
        <v>329</v>
      </c>
      <c r="K4794" s="17">
        <v>27</v>
      </c>
      <c r="L4794" s="17">
        <v>1</v>
      </c>
      <c r="M4794" s="17">
        <v>0</v>
      </c>
      <c r="N4794" s="17">
        <v>0</v>
      </c>
    </row>
    <row r="4795" spans="1:14" x14ac:dyDescent="0.15">
      <c r="A4795" t="str">
        <f t="shared" si="77"/>
        <v>202008_40_4562342690074</v>
      </c>
      <c r="B4795" s="17">
        <v>202008</v>
      </c>
      <c r="C4795" s="17">
        <v>40</v>
      </c>
      <c r="D4795" s="17" t="s">
        <v>139</v>
      </c>
      <c r="E4795" s="18">
        <v>4562342690074</v>
      </c>
      <c r="F4795" s="17">
        <v>0</v>
      </c>
      <c r="G4795" s="17">
        <v>0</v>
      </c>
      <c r="H4795" s="17" t="s">
        <v>24</v>
      </c>
      <c r="I4795" s="17" t="s">
        <v>19</v>
      </c>
      <c r="J4795" s="17" t="s">
        <v>329</v>
      </c>
      <c r="K4795" s="17">
        <v>9</v>
      </c>
      <c r="L4795" s="17">
        <v>0</v>
      </c>
      <c r="M4795" s="17">
        <v>0</v>
      </c>
      <c r="N4795" s="17">
        <v>0</v>
      </c>
    </row>
    <row r="4796" spans="1:14" x14ac:dyDescent="0.15">
      <c r="A4796" t="str">
        <f t="shared" si="77"/>
        <v>202008_40_4562342690081</v>
      </c>
      <c r="B4796" s="17">
        <v>202008</v>
      </c>
      <c r="C4796" s="17">
        <v>40</v>
      </c>
      <c r="D4796" s="17" t="s">
        <v>139</v>
      </c>
      <c r="E4796" s="18">
        <v>4562342690081</v>
      </c>
      <c r="F4796" s="17">
        <v>0</v>
      </c>
      <c r="G4796" s="17">
        <v>0</v>
      </c>
      <c r="H4796" s="17" t="s">
        <v>25</v>
      </c>
      <c r="I4796" s="17" t="s">
        <v>19</v>
      </c>
      <c r="J4796" s="17" t="s">
        <v>329</v>
      </c>
      <c r="K4796" s="17">
        <v>5</v>
      </c>
      <c r="L4796" s="17">
        <v>0</v>
      </c>
      <c r="M4796" s="17">
        <v>0</v>
      </c>
      <c r="N4796" s="17">
        <v>0</v>
      </c>
    </row>
    <row r="4797" spans="1:14" x14ac:dyDescent="0.15">
      <c r="A4797" t="str">
        <f t="shared" si="77"/>
        <v>202008_68_4562342690029</v>
      </c>
      <c r="B4797" s="17">
        <v>202008</v>
      </c>
      <c r="C4797" s="17">
        <v>68</v>
      </c>
      <c r="D4797" s="17" t="s">
        <v>141</v>
      </c>
      <c r="E4797" s="18">
        <v>4562342690029</v>
      </c>
      <c r="F4797" s="17">
        <v>0</v>
      </c>
      <c r="G4797" s="17">
        <v>0</v>
      </c>
      <c r="H4797" s="17" t="s">
        <v>18</v>
      </c>
      <c r="I4797" s="17" t="s">
        <v>19</v>
      </c>
      <c r="J4797" s="17" t="s">
        <v>329</v>
      </c>
      <c r="K4797" s="17">
        <v>20</v>
      </c>
      <c r="L4797" s="17">
        <v>0</v>
      </c>
      <c r="M4797" s="17">
        <v>0</v>
      </c>
      <c r="N4797" s="17">
        <v>0</v>
      </c>
    </row>
    <row r="4798" spans="1:14" x14ac:dyDescent="0.15">
      <c r="A4798" t="str">
        <f t="shared" si="77"/>
        <v>202008_68_4562342690036</v>
      </c>
      <c r="B4798" s="17">
        <v>202008</v>
      </c>
      <c r="C4798" s="17">
        <v>68</v>
      </c>
      <c r="D4798" s="17" t="s">
        <v>141</v>
      </c>
      <c r="E4798" s="18">
        <v>4562342690036</v>
      </c>
      <c r="F4798" s="17">
        <v>0</v>
      </c>
      <c r="G4798" s="17">
        <v>0</v>
      </c>
      <c r="H4798" s="17" t="s">
        <v>20</v>
      </c>
      <c r="I4798" s="17" t="s">
        <v>19</v>
      </c>
      <c r="J4798" s="17" t="s">
        <v>329</v>
      </c>
      <c r="K4798" s="17">
        <v>12</v>
      </c>
      <c r="L4798" s="17">
        <v>0</v>
      </c>
      <c r="M4798" s="17">
        <v>0</v>
      </c>
      <c r="N4798" s="17">
        <v>0</v>
      </c>
    </row>
    <row r="4799" spans="1:14" x14ac:dyDescent="0.15">
      <c r="A4799" t="str">
        <f t="shared" si="77"/>
        <v>202008_68_4562342690050</v>
      </c>
      <c r="B4799" s="17">
        <v>202008</v>
      </c>
      <c r="C4799" s="17">
        <v>68</v>
      </c>
      <c r="D4799" s="17" t="s">
        <v>141</v>
      </c>
      <c r="E4799" s="18">
        <v>4562342690050</v>
      </c>
      <c r="F4799" s="17">
        <v>0</v>
      </c>
      <c r="G4799" s="17">
        <v>0</v>
      </c>
      <c r="H4799" s="17" t="s">
        <v>22</v>
      </c>
      <c r="I4799" s="17" t="s">
        <v>19</v>
      </c>
      <c r="J4799" s="17" t="s">
        <v>329</v>
      </c>
      <c r="K4799" s="17">
        <v>5</v>
      </c>
      <c r="L4799" s="17">
        <v>0</v>
      </c>
      <c r="M4799" s="17">
        <v>0</v>
      </c>
      <c r="N4799" s="17">
        <v>0</v>
      </c>
    </row>
    <row r="4800" spans="1:14" x14ac:dyDescent="0.15">
      <c r="A4800" t="str">
        <f t="shared" si="77"/>
        <v>202008_68_4562342690043</v>
      </c>
      <c r="B4800" s="17">
        <v>202008</v>
      </c>
      <c r="C4800" s="17">
        <v>68</v>
      </c>
      <c r="D4800" s="17" t="s">
        <v>141</v>
      </c>
      <c r="E4800" s="18">
        <v>4562342690043</v>
      </c>
      <c r="F4800" s="17">
        <v>0</v>
      </c>
      <c r="G4800" s="17">
        <v>0</v>
      </c>
      <c r="H4800" s="17" t="s">
        <v>21</v>
      </c>
      <c r="I4800" s="17" t="s">
        <v>19</v>
      </c>
      <c r="J4800" s="17" t="s">
        <v>329</v>
      </c>
      <c r="K4800" s="17">
        <v>21</v>
      </c>
      <c r="L4800" s="17">
        <v>1</v>
      </c>
      <c r="M4800" s="17">
        <v>0</v>
      </c>
      <c r="N4800" s="17">
        <v>0</v>
      </c>
    </row>
    <row r="4801" spans="1:14" x14ac:dyDescent="0.15">
      <c r="A4801" t="str">
        <f t="shared" si="77"/>
        <v>202008_68_4562342690067</v>
      </c>
      <c r="B4801" s="17">
        <v>202008</v>
      </c>
      <c r="C4801" s="17">
        <v>68</v>
      </c>
      <c r="D4801" s="17" t="s">
        <v>141</v>
      </c>
      <c r="E4801" s="18">
        <v>4562342690067</v>
      </c>
      <c r="F4801" s="17">
        <v>0</v>
      </c>
      <c r="G4801" s="17">
        <v>0</v>
      </c>
      <c r="H4801" s="17" t="s">
        <v>23</v>
      </c>
      <c r="I4801" s="17" t="s">
        <v>19</v>
      </c>
      <c r="J4801" s="17" t="s">
        <v>329</v>
      </c>
      <c r="K4801" s="17">
        <v>28</v>
      </c>
      <c r="L4801" s="17">
        <v>0</v>
      </c>
      <c r="M4801" s="17">
        <v>0</v>
      </c>
      <c r="N4801" s="17">
        <v>0</v>
      </c>
    </row>
    <row r="4802" spans="1:14" x14ac:dyDescent="0.15">
      <c r="A4802" t="str">
        <f t="shared" si="77"/>
        <v>202008_68_4562342690074</v>
      </c>
      <c r="B4802" s="17">
        <v>202008</v>
      </c>
      <c r="C4802" s="17">
        <v>68</v>
      </c>
      <c r="D4802" s="17" t="s">
        <v>141</v>
      </c>
      <c r="E4802" s="18">
        <v>4562342690074</v>
      </c>
      <c r="F4802" s="17">
        <v>0</v>
      </c>
      <c r="G4802" s="17">
        <v>0</v>
      </c>
      <c r="H4802" s="17" t="s">
        <v>24</v>
      </c>
      <c r="I4802" s="17" t="s">
        <v>19</v>
      </c>
      <c r="J4802" s="17" t="s">
        <v>329</v>
      </c>
      <c r="K4802" s="17">
        <v>24</v>
      </c>
      <c r="L4802" s="17">
        <v>1</v>
      </c>
      <c r="M4802" s="17">
        <v>0</v>
      </c>
      <c r="N4802" s="17">
        <v>0</v>
      </c>
    </row>
    <row r="4803" spans="1:14" x14ac:dyDescent="0.15">
      <c r="A4803" t="str">
        <f t="shared" si="77"/>
        <v>202008_68_4562342690081</v>
      </c>
      <c r="B4803" s="17">
        <v>202008</v>
      </c>
      <c r="C4803" s="17">
        <v>68</v>
      </c>
      <c r="D4803" s="17" t="s">
        <v>141</v>
      </c>
      <c r="E4803" s="18">
        <v>4562342690081</v>
      </c>
      <c r="F4803" s="17">
        <v>0</v>
      </c>
      <c r="G4803" s="17">
        <v>0</v>
      </c>
      <c r="H4803" s="17" t="s">
        <v>25</v>
      </c>
      <c r="I4803" s="17" t="s">
        <v>19</v>
      </c>
      <c r="J4803" s="17" t="s">
        <v>329</v>
      </c>
      <c r="K4803" s="17">
        <v>10</v>
      </c>
      <c r="L4803" s="17">
        <v>0</v>
      </c>
      <c r="M4803" s="17">
        <v>0</v>
      </c>
      <c r="N4803" s="17">
        <v>0</v>
      </c>
    </row>
    <row r="4804" spans="1:14" x14ac:dyDescent="0.15">
      <c r="A4804" t="str">
        <f t="shared" si="77"/>
        <v>202008_72_4562342690029</v>
      </c>
      <c r="B4804" s="17">
        <v>202008</v>
      </c>
      <c r="C4804" s="17">
        <v>72</v>
      </c>
      <c r="D4804" s="17" t="s">
        <v>142</v>
      </c>
      <c r="E4804" s="18">
        <v>4562342690029</v>
      </c>
      <c r="F4804" s="17">
        <v>0</v>
      </c>
      <c r="G4804" s="17">
        <v>0</v>
      </c>
      <c r="H4804" s="17" t="s">
        <v>18</v>
      </c>
      <c r="I4804" s="17" t="s">
        <v>19</v>
      </c>
      <c r="J4804" s="17" t="s">
        <v>329</v>
      </c>
      <c r="K4804" s="17">
        <v>25</v>
      </c>
      <c r="L4804" s="17">
        <v>0</v>
      </c>
      <c r="M4804" s="17">
        <v>0</v>
      </c>
      <c r="N4804" s="17">
        <v>0</v>
      </c>
    </row>
    <row r="4805" spans="1:14" x14ac:dyDescent="0.15">
      <c r="A4805" t="str">
        <f t="shared" si="77"/>
        <v>202008_72_4562342690036</v>
      </c>
      <c r="B4805" s="17">
        <v>202008</v>
      </c>
      <c r="C4805" s="17">
        <v>72</v>
      </c>
      <c r="D4805" s="17" t="s">
        <v>142</v>
      </c>
      <c r="E4805" s="18">
        <v>4562342690036</v>
      </c>
      <c r="F4805" s="17">
        <v>0</v>
      </c>
      <c r="G4805" s="17">
        <v>0</v>
      </c>
      <c r="H4805" s="17" t="s">
        <v>20</v>
      </c>
      <c r="I4805" s="17" t="s">
        <v>19</v>
      </c>
      <c r="J4805" s="17" t="s">
        <v>329</v>
      </c>
      <c r="K4805" s="17">
        <v>13</v>
      </c>
      <c r="L4805" s="17">
        <v>0</v>
      </c>
      <c r="M4805" s="17">
        <v>0</v>
      </c>
      <c r="N4805" s="17">
        <v>0</v>
      </c>
    </row>
    <row r="4806" spans="1:14" x14ac:dyDescent="0.15">
      <c r="A4806" t="str">
        <f t="shared" si="77"/>
        <v>202008_72_4562342690050</v>
      </c>
      <c r="B4806" s="17">
        <v>202008</v>
      </c>
      <c r="C4806" s="17">
        <v>72</v>
      </c>
      <c r="D4806" s="17" t="s">
        <v>142</v>
      </c>
      <c r="E4806" s="18">
        <v>4562342690050</v>
      </c>
      <c r="F4806" s="17">
        <v>0</v>
      </c>
      <c r="G4806" s="17">
        <v>0</v>
      </c>
      <c r="H4806" s="17" t="s">
        <v>22</v>
      </c>
      <c r="I4806" s="17" t="s">
        <v>19</v>
      </c>
      <c r="J4806" s="17" t="s">
        <v>329</v>
      </c>
      <c r="K4806" s="17">
        <v>18</v>
      </c>
      <c r="L4806" s="17">
        <v>0</v>
      </c>
      <c r="M4806" s="17">
        <v>0</v>
      </c>
      <c r="N4806" s="17">
        <v>0</v>
      </c>
    </row>
    <row r="4807" spans="1:14" x14ac:dyDescent="0.15">
      <c r="A4807" t="str">
        <f t="shared" si="77"/>
        <v>202008_72_4562342690043</v>
      </c>
      <c r="B4807" s="17">
        <v>202008</v>
      </c>
      <c r="C4807" s="17">
        <v>72</v>
      </c>
      <c r="D4807" s="17" t="s">
        <v>142</v>
      </c>
      <c r="E4807" s="18">
        <v>4562342690043</v>
      </c>
      <c r="F4807" s="17">
        <v>0</v>
      </c>
      <c r="G4807" s="17">
        <v>0</v>
      </c>
      <c r="H4807" s="17" t="s">
        <v>21</v>
      </c>
      <c r="I4807" s="17" t="s">
        <v>19</v>
      </c>
      <c r="J4807" s="17" t="s">
        <v>329</v>
      </c>
      <c r="K4807" s="17">
        <v>30</v>
      </c>
      <c r="L4807" s="17">
        <v>0</v>
      </c>
      <c r="M4807" s="17">
        <v>0</v>
      </c>
      <c r="N4807" s="17">
        <v>0</v>
      </c>
    </row>
    <row r="4808" spans="1:14" x14ac:dyDescent="0.15">
      <c r="A4808" t="str">
        <f t="shared" ref="A4808:A4871" si="78">B4808&amp;"_"&amp;C4808&amp;"_"&amp;E4808</f>
        <v>202008_72_4562342690067</v>
      </c>
      <c r="B4808" s="17">
        <v>202008</v>
      </c>
      <c r="C4808" s="17">
        <v>72</v>
      </c>
      <c r="D4808" s="17" t="s">
        <v>142</v>
      </c>
      <c r="E4808" s="18">
        <v>4562342690067</v>
      </c>
      <c r="F4808" s="17">
        <v>0</v>
      </c>
      <c r="G4808" s="17">
        <v>0</v>
      </c>
      <c r="H4808" s="17" t="s">
        <v>23</v>
      </c>
      <c r="I4808" s="17" t="s">
        <v>19</v>
      </c>
      <c r="J4808" s="17" t="s">
        <v>329</v>
      </c>
      <c r="K4808" s="17">
        <v>40</v>
      </c>
      <c r="L4808" s="17">
        <v>0</v>
      </c>
      <c r="M4808" s="17">
        <v>0</v>
      </c>
      <c r="N4808" s="17">
        <v>0</v>
      </c>
    </row>
    <row r="4809" spans="1:14" x14ac:dyDescent="0.15">
      <c r="A4809" t="str">
        <f t="shared" si="78"/>
        <v>202008_72_4562342690074</v>
      </c>
      <c r="B4809" s="17">
        <v>202008</v>
      </c>
      <c r="C4809" s="17">
        <v>72</v>
      </c>
      <c r="D4809" s="17" t="s">
        <v>142</v>
      </c>
      <c r="E4809" s="18">
        <v>4562342690074</v>
      </c>
      <c r="F4809" s="17">
        <v>0</v>
      </c>
      <c r="G4809" s="17">
        <v>0</v>
      </c>
      <c r="H4809" s="17" t="s">
        <v>24</v>
      </c>
      <c r="I4809" s="17" t="s">
        <v>19</v>
      </c>
      <c r="J4809" s="17" t="s">
        <v>329</v>
      </c>
      <c r="K4809" s="17">
        <v>27</v>
      </c>
      <c r="L4809" s="17">
        <v>1</v>
      </c>
      <c r="M4809" s="17">
        <v>0</v>
      </c>
      <c r="N4809" s="17">
        <v>0</v>
      </c>
    </row>
    <row r="4810" spans="1:14" x14ac:dyDescent="0.15">
      <c r="A4810" t="str">
        <f t="shared" si="78"/>
        <v>202008_72_4562342690081</v>
      </c>
      <c r="B4810" s="17">
        <v>202008</v>
      </c>
      <c r="C4810" s="17">
        <v>72</v>
      </c>
      <c r="D4810" s="17" t="s">
        <v>142</v>
      </c>
      <c r="E4810" s="18">
        <v>4562342690081</v>
      </c>
      <c r="F4810" s="17">
        <v>0</v>
      </c>
      <c r="G4810" s="17">
        <v>0</v>
      </c>
      <c r="H4810" s="17" t="s">
        <v>25</v>
      </c>
      <c r="I4810" s="17" t="s">
        <v>19</v>
      </c>
      <c r="J4810" s="17" t="s">
        <v>329</v>
      </c>
      <c r="K4810" s="17">
        <v>11</v>
      </c>
      <c r="L4810" s="17">
        <v>1</v>
      </c>
      <c r="M4810" s="17">
        <v>0</v>
      </c>
      <c r="N4810" s="17">
        <v>0</v>
      </c>
    </row>
    <row r="4811" spans="1:14" x14ac:dyDescent="0.15">
      <c r="A4811" t="str">
        <f t="shared" si="78"/>
        <v>202008_456_4562342690029</v>
      </c>
      <c r="B4811" s="17">
        <v>202008</v>
      </c>
      <c r="C4811" s="17">
        <v>456</v>
      </c>
      <c r="D4811" s="17" t="s">
        <v>177</v>
      </c>
      <c r="E4811" s="18">
        <v>4562342690029</v>
      </c>
      <c r="F4811" s="17">
        <v>0</v>
      </c>
      <c r="G4811" s="17">
        <v>0</v>
      </c>
      <c r="H4811" s="17" t="s">
        <v>18</v>
      </c>
      <c r="I4811" s="17" t="s">
        <v>19</v>
      </c>
      <c r="J4811" s="17" t="s">
        <v>329</v>
      </c>
      <c r="K4811" s="17">
        <v>16</v>
      </c>
      <c r="L4811" s="17">
        <v>0</v>
      </c>
      <c r="M4811" s="17">
        <v>0</v>
      </c>
      <c r="N4811" s="17">
        <v>0</v>
      </c>
    </row>
    <row r="4812" spans="1:14" x14ac:dyDescent="0.15">
      <c r="A4812" t="str">
        <f t="shared" si="78"/>
        <v>202008_456_4562342690036</v>
      </c>
      <c r="B4812" s="17">
        <v>202008</v>
      </c>
      <c r="C4812" s="17">
        <v>456</v>
      </c>
      <c r="D4812" s="17" t="s">
        <v>177</v>
      </c>
      <c r="E4812" s="18">
        <v>4562342690036</v>
      </c>
      <c r="F4812" s="17">
        <v>0</v>
      </c>
      <c r="G4812" s="17">
        <v>0</v>
      </c>
      <c r="H4812" s="17" t="s">
        <v>20</v>
      </c>
      <c r="I4812" s="17" t="s">
        <v>19</v>
      </c>
      <c r="J4812" s="17" t="s">
        <v>329</v>
      </c>
      <c r="K4812" s="17">
        <v>7</v>
      </c>
      <c r="L4812" s="17">
        <v>0</v>
      </c>
      <c r="M4812" s="17">
        <v>0</v>
      </c>
      <c r="N4812" s="17">
        <v>0</v>
      </c>
    </row>
    <row r="4813" spans="1:14" x14ac:dyDescent="0.15">
      <c r="A4813" t="str">
        <f t="shared" si="78"/>
        <v>202008_456_4562342690050</v>
      </c>
      <c r="B4813" s="17">
        <v>202008</v>
      </c>
      <c r="C4813" s="17">
        <v>456</v>
      </c>
      <c r="D4813" s="17" t="s">
        <v>177</v>
      </c>
      <c r="E4813" s="18">
        <v>4562342690050</v>
      </c>
      <c r="F4813" s="17">
        <v>0</v>
      </c>
      <c r="G4813" s="17">
        <v>0</v>
      </c>
      <c r="H4813" s="17" t="s">
        <v>22</v>
      </c>
      <c r="I4813" s="17" t="s">
        <v>19</v>
      </c>
      <c r="J4813" s="17" t="s">
        <v>329</v>
      </c>
      <c r="K4813" s="17">
        <v>0</v>
      </c>
      <c r="L4813" s="17">
        <v>0</v>
      </c>
      <c r="M4813" s="17">
        <v>0</v>
      </c>
      <c r="N4813" s="17">
        <v>0</v>
      </c>
    </row>
    <row r="4814" spans="1:14" x14ac:dyDescent="0.15">
      <c r="A4814" t="str">
        <f t="shared" si="78"/>
        <v>202008_456_4562342690043</v>
      </c>
      <c r="B4814" s="17">
        <v>202008</v>
      </c>
      <c r="C4814" s="17">
        <v>456</v>
      </c>
      <c r="D4814" s="17" t="s">
        <v>177</v>
      </c>
      <c r="E4814" s="18">
        <v>4562342690043</v>
      </c>
      <c r="F4814" s="17">
        <v>0</v>
      </c>
      <c r="G4814" s="17">
        <v>0</v>
      </c>
      <c r="H4814" s="17" t="s">
        <v>21</v>
      </c>
      <c r="I4814" s="17" t="s">
        <v>19</v>
      </c>
      <c r="J4814" s="17" t="s">
        <v>329</v>
      </c>
      <c r="K4814" s="17">
        <v>22</v>
      </c>
      <c r="L4814" s="17">
        <v>0</v>
      </c>
      <c r="M4814" s="17">
        <v>0</v>
      </c>
      <c r="N4814" s="17">
        <v>0</v>
      </c>
    </row>
    <row r="4815" spans="1:14" x14ac:dyDescent="0.15">
      <c r="A4815" t="str">
        <f t="shared" si="78"/>
        <v>202008_456_4562342690067</v>
      </c>
      <c r="B4815" s="17">
        <v>202008</v>
      </c>
      <c r="C4815" s="17">
        <v>456</v>
      </c>
      <c r="D4815" s="17" t="s">
        <v>177</v>
      </c>
      <c r="E4815" s="18">
        <v>4562342690067</v>
      </c>
      <c r="F4815" s="17">
        <v>0</v>
      </c>
      <c r="G4815" s="17">
        <v>0</v>
      </c>
      <c r="H4815" s="17" t="s">
        <v>23</v>
      </c>
      <c r="I4815" s="17" t="s">
        <v>19</v>
      </c>
      <c r="J4815" s="17" t="s">
        <v>329</v>
      </c>
      <c r="K4815" s="17">
        <v>28</v>
      </c>
      <c r="L4815" s="17">
        <v>0</v>
      </c>
      <c r="M4815" s="17">
        <v>0</v>
      </c>
      <c r="N4815" s="17">
        <v>0</v>
      </c>
    </row>
    <row r="4816" spans="1:14" x14ac:dyDescent="0.15">
      <c r="A4816" t="str">
        <f t="shared" si="78"/>
        <v>202008_456_4562342690074</v>
      </c>
      <c r="B4816" s="17">
        <v>202008</v>
      </c>
      <c r="C4816" s="17">
        <v>456</v>
      </c>
      <c r="D4816" s="17" t="s">
        <v>177</v>
      </c>
      <c r="E4816" s="18">
        <v>4562342690074</v>
      </c>
      <c r="F4816" s="17">
        <v>0</v>
      </c>
      <c r="G4816" s="17">
        <v>0</v>
      </c>
      <c r="H4816" s="17" t="s">
        <v>24</v>
      </c>
      <c r="I4816" s="17" t="s">
        <v>19</v>
      </c>
      <c r="J4816" s="17" t="s">
        <v>329</v>
      </c>
      <c r="K4816" s="17">
        <v>21</v>
      </c>
      <c r="L4816" s="17">
        <v>1</v>
      </c>
      <c r="M4816" s="17">
        <v>0</v>
      </c>
      <c r="N4816" s="17">
        <v>0</v>
      </c>
    </row>
    <row r="4817" spans="1:14" x14ac:dyDescent="0.15">
      <c r="A4817" t="str">
        <f t="shared" si="78"/>
        <v>202008_456_4562342690081</v>
      </c>
      <c r="B4817" s="17">
        <v>202008</v>
      </c>
      <c r="C4817" s="17">
        <v>456</v>
      </c>
      <c r="D4817" s="17" t="s">
        <v>177</v>
      </c>
      <c r="E4817" s="18">
        <v>4562342690081</v>
      </c>
      <c r="F4817" s="17">
        <v>0</v>
      </c>
      <c r="G4817" s="17">
        <v>0</v>
      </c>
      <c r="H4817" s="17" t="s">
        <v>25</v>
      </c>
      <c r="I4817" s="17" t="s">
        <v>19</v>
      </c>
      <c r="J4817" s="17" t="s">
        <v>329</v>
      </c>
      <c r="K4817" s="17">
        <v>6</v>
      </c>
      <c r="L4817" s="17">
        <v>1</v>
      </c>
      <c r="M4817" s="17">
        <v>0</v>
      </c>
      <c r="N4817" s="17">
        <v>0</v>
      </c>
    </row>
    <row r="4818" spans="1:14" x14ac:dyDescent="0.15">
      <c r="A4818" t="str">
        <f t="shared" si="78"/>
        <v>202008_319_4562342690029</v>
      </c>
      <c r="B4818" s="17">
        <v>202008</v>
      </c>
      <c r="C4818" s="17">
        <v>319</v>
      </c>
      <c r="D4818" s="17" t="s">
        <v>161</v>
      </c>
      <c r="E4818" s="18">
        <v>4562342690029</v>
      </c>
      <c r="F4818" s="17">
        <v>0</v>
      </c>
      <c r="G4818" s="17">
        <v>0</v>
      </c>
      <c r="H4818" s="17" t="s">
        <v>18</v>
      </c>
      <c r="I4818" s="17" t="s">
        <v>19</v>
      </c>
      <c r="J4818" s="17" t="s">
        <v>329</v>
      </c>
      <c r="K4818" s="17">
        <v>24</v>
      </c>
      <c r="L4818" s="17">
        <v>0</v>
      </c>
      <c r="M4818" s="17">
        <v>0</v>
      </c>
      <c r="N4818" s="17">
        <v>0</v>
      </c>
    </row>
    <row r="4819" spans="1:14" x14ac:dyDescent="0.15">
      <c r="A4819" t="str">
        <f t="shared" si="78"/>
        <v>202008_319_4562342690036</v>
      </c>
      <c r="B4819" s="17">
        <v>202008</v>
      </c>
      <c r="C4819" s="17">
        <v>319</v>
      </c>
      <c r="D4819" s="17" t="s">
        <v>161</v>
      </c>
      <c r="E4819" s="18">
        <v>4562342690036</v>
      </c>
      <c r="F4819" s="17">
        <v>0</v>
      </c>
      <c r="G4819" s="17">
        <v>0</v>
      </c>
      <c r="H4819" s="17" t="s">
        <v>20</v>
      </c>
      <c r="I4819" s="17" t="s">
        <v>19</v>
      </c>
      <c r="J4819" s="17" t="s">
        <v>329</v>
      </c>
      <c r="K4819" s="17">
        <v>14</v>
      </c>
      <c r="L4819" s="17">
        <v>0</v>
      </c>
      <c r="M4819" s="17">
        <v>0</v>
      </c>
      <c r="N4819" s="17">
        <v>0</v>
      </c>
    </row>
    <row r="4820" spans="1:14" x14ac:dyDescent="0.15">
      <c r="A4820" t="str">
        <f t="shared" si="78"/>
        <v>202008_319_4562342690050</v>
      </c>
      <c r="B4820" s="17">
        <v>202008</v>
      </c>
      <c r="C4820" s="17">
        <v>319</v>
      </c>
      <c r="D4820" s="17" t="s">
        <v>161</v>
      </c>
      <c r="E4820" s="18">
        <v>4562342690050</v>
      </c>
      <c r="F4820" s="17">
        <v>0</v>
      </c>
      <c r="G4820" s="17">
        <v>0</v>
      </c>
      <c r="H4820" s="17" t="s">
        <v>22</v>
      </c>
      <c r="I4820" s="17" t="s">
        <v>19</v>
      </c>
      <c r="J4820" s="17" t="s">
        <v>329</v>
      </c>
      <c r="K4820" s="17">
        <v>3</v>
      </c>
      <c r="L4820" s="17">
        <v>0</v>
      </c>
      <c r="M4820" s="17">
        <v>0</v>
      </c>
      <c r="N4820" s="17">
        <v>0</v>
      </c>
    </row>
    <row r="4821" spans="1:14" x14ac:dyDescent="0.15">
      <c r="A4821" t="str">
        <f t="shared" si="78"/>
        <v>202008_319_4562342690043</v>
      </c>
      <c r="B4821" s="17">
        <v>202008</v>
      </c>
      <c r="C4821" s="17">
        <v>319</v>
      </c>
      <c r="D4821" s="17" t="s">
        <v>161</v>
      </c>
      <c r="E4821" s="18">
        <v>4562342690043</v>
      </c>
      <c r="F4821" s="17">
        <v>0</v>
      </c>
      <c r="G4821" s="17">
        <v>0</v>
      </c>
      <c r="H4821" s="17" t="s">
        <v>21</v>
      </c>
      <c r="I4821" s="17" t="s">
        <v>19</v>
      </c>
      <c r="J4821" s="17" t="s">
        <v>329</v>
      </c>
      <c r="K4821" s="17">
        <v>16</v>
      </c>
      <c r="L4821" s="17">
        <v>3</v>
      </c>
      <c r="M4821" s="17">
        <v>0</v>
      </c>
      <c r="N4821" s="17">
        <v>0</v>
      </c>
    </row>
    <row r="4822" spans="1:14" x14ac:dyDescent="0.15">
      <c r="A4822" t="str">
        <f t="shared" si="78"/>
        <v>202008_319_4562342690067</v>
      </c>
      <c r="B4822" s="17">
        <v>202008</v>
      </c>
      <c r="C4822" s="17">
        <v>319</v>
      </c>
      <c r="D4822" s="17" t="s">
        <v>161</v>
      </c>
      <c r="E4822" s="18">
        <v>4562342690067</v>
      </c>
      <c r="F4822" s="17">
        <v>0</v>
      </c>
      <c r="G4822" s="17">
        <v>0</v>
      </c>
      <c r="H4822" s="17" t="s">
        <v>23</v>
      </c>
      <c r="I4822" s="17" t="s">
        <v>19</v>
      </c>
      <c r="J4822" s="17" t="s">
        <v>329</v>
      </c>
      <c r="K4822" s="17">
        <v>35</v>
      </c>
      <c r="L4822" s="17">
        <v>0</v>
      </c>
      <c r="M4822" s="17">
        <v>0</v>
      </c>
      <c r="N4822" s="17">
        <v>0</v>
      </c>
    </row>
    <row r="4823" spans="1:14" x14ac:dyDescent="0.15">
      <c r="A4823" t="str">
        <f t="shared" si="78"/>
        <v>202008_319_4562342690074</v>
      </c>
      <c r="B4823" s="17">
        <v>202008</v>
      </c>
      <c r="C4823" s="17">
        <v>319</v>
      </c>
      <c r="D4823" s="17" t="s">
        <v>161</v>
      </c>
      <c r="E4823" s="18">
        <v>4562342690074</v>
      </c>
      <c r="F4823" s="17">
        <v>0</v>
      </c>
      <c r="G4823" s="17">
        <v>0</v>
      </c>
      <c r="H4823" s="17" t="s">
        <v>24</v>
      </c>
      <c r="I4823" s="17" t="s">
        <v>19</v>
      </c>
      <c r="J4823" s="17" t="s">
        <v>329</v>
      </c>
      <c r="K4823" s="17">
        <v>15</v>
      </c>
      <c r="L4823" s="17">
        <v>0</v>
      </c>
      <c r="M4823" s="17">
        <v>0</v>
      </c>
      <c r="N4823" s="17">
        <v>0</v>
      </c>
    </row>
    <row r="4824" spans="1:14" x14ac:dyDescent="0.15">
      <c r="A4824" t="str">
        <f t="shared" si="78"/>
        <v>202008_319_4562342690081</v>
      </c>
      <c r="B4824" s="17">
        <v>202008</v>
      </c>
      <c r="C4824" s="17">
        <v>319</v>
      </c>
      <c r="D4824" s="17" t="s">
        <v>161</v>
      </c>
      <c r="E4824" s="18">
        <v>4562342690081</v>
      </c>
      <c r="F4824" s="17">
        <v>0</v>
      </c>
      <c r="G4824" s="17">
        <v>0</v>
      </c>
      <c r="H4824" s="17" t="s">
        <v>25</v>
      </c>
      <c r="I4824" s="17" t="s">
        <v>19</v>
      </c>
      <c r="J4824" s="17" t="s">
        <v>329</v>
      </c>
      <c r="K4824" s="17">
        <v>6</v>
      </c>
      <c r="L4824" s="17">
        <v>0</v>
      </c>
      <c r="M4824" s="17">
        <v>0</v>
      </c>
      <c r="N4824" s="17">
        <v>0</v>
      </c>
    </row>
    <row r="4825" spans="1:14" x14ac:dyDescent="0.15">
      <c r="A4825" t="str">
        <f t="shared" si="78"/>
        <v>202008_94_4562342690029</v>
      </c>
      <c r="B4825" s="17">
        <v>202008</v>
      </c>
      <c r="C4825" s="17">
        <v>94</v>
      </c>
      <c r="D4825" s="17" t="s">
        <v>145</v>
      </c>
      <c r="E4825" s="18">
        <v>4562342690029</v>
      </c>
      <c r="F4825" s="17">
        <v>0</v>
      </c>
      <c r="G4825" s="17">
        <v>0</v>
      </c>
      <c r="H4825" s="17" t="s">
        <v>18</v>
      </c>
      <c r="I4825" s="17" t="s">
        <v>19</v>
      </c>
      <c r="J4825" s="17" t="s">
        <v>329</v>
      </c>
      <c r="K4825" s="17">
        <v>20</v>
      </c>
      <c r="L4825" s="17">
        <v>0</v>
      </c>
      <c r="M4825" s="17">
        <v>0</v>
      </c>
      <c r="N4825" s="17">
        <v>0</v>
      </c>
    </row>
    <row r="4826" spans="1:14" x14ac:dyDescent="0.15">
      <c r="A4826" t="str">
        <f t="shared" si="78"/>
        <v>202008_94_4562342690036</v>
      </c>
      <c r="B4826" s="17">
        <v>202008</v>
      </c>
      <c r="C4826" s="17">
        <v>94</v>
      </c>
      <c r="D4826" s="17" t="s">
        <v>145</v>
      </c>
      <c r="E4826" s="18">
        <v>4562342690036</v>
      </c>
      <c r="F4826" s="17">
        <v>0</v>
      </c>
      <c r="G4826" s="17">
        <v>0</v>
      </c>
      <c r="H4826" s="17" t="s">
        <v>20</v>
      </c>
      <c r="I4826" s="17" t="s">
        <v>19</v>
      </c>
      <c r="J4826" s="17" t="s">
        <v>329</v>
      </c>
      <c r="K4826" s="17">
        <v>5</v>
      </c>
      <c r="L4826" s="17">
        <v>0</v>
      </c>
      <c r="M4826" s="17">
        <v>0</v>
      </c>
      <c r="N4826" s="17">
        <v>0</v>
      </c>
    </row>
    <row r="4827" spans="1:14" x14ac:dyDescent="0.15">
      <c r="A4827" t="str">
        <f t="shared" si="78"/>
        <v>202008_94_4562342690050</v>
      </c>
      <c r="B4827" s="17">
        <v>202008</v>
      </c>
      <c r="C4827" s="17">
        <v>94</v>
      </c>
      <c r="D4827" s="17" t="s">
        <v>145</v>
      </c>
      <c r="E4827" s="18">
        <v>4562342690050</v>
      </c>
      <c r="F4827" s="17">
        <v>0</v>
      </c>
      <c r="G4827" s="17">
        <v>0</v>
      </c>
      <c r="H4827" s="17" t="s">
        <v>22</v>
      </c>
      <c r="I4827" s="17" t="s">
        <v>19</v>
      </c>
      <c r="J4827" s="17" t="s">
        <v>329</v>
      </c>
      <c r="K4827" s="17">
        <v>6</v>
      </c>
      <c r="L4827" s="17">
        <v>0</v>
      </c>
      <c r="M4827" s="17">
        <v>0</v>
      </c>
      <c r="N4827" s="17">
        <v>0</v>
      </c>
    </row>
    <row r="4828" spans="1:14" x14ac:dyDescent="0.15">
      <c r="A4828" t="str">
        <f t="shared" si="78"/>
        <v>202008_94_4562342690043</v>
      </c>
      <c r="B4828" s="17">
        <v>202008</v>
      </c>
      <c r="C4828" s="17">
        <v>94</v>
      </c>
      <c r="D4828" s="17" t="s">
        <v>145</v>
      </c>
      <c r="E4828" s="18">
        <v>4562342690043</v>
      </c>
      <c r="F4828" s="17">
        <v>0</v>
      </c>
      <c r="G4828" s="17">
        <v>0</v>
      </c>
      <c r="H4828" s="17" t="s">
        <v>21</v>
      </c>
      <c r="I4828" s="17" t="s">
        <v>19</v>
      </c>
      <c r="J4828" s="17" t="s">
        <v>329</v>
      </c>
      <c r="K4828" s="17">
        <v>14</v>
      </c>
      <c r="L4828" s="17">
        <v>0</v>
      </c>
      <c r="M4828" s="17">
        <v>0</v>
      </c>
      <c r="N4828" s="17">
        <v>0</v>
      </c>
    </row>
    <row r="4829" spans="1:14" x14ac:dyDescent="0.15">
      <c r="A4829" t="str">
        <f t="shared" si="78"/>
        <v>202008_94_4562342690067</v>
      </c>
      <c r="B4829" s="17">
        <v>202008</v>
      </c>
      <c r="C4829" s="17">
        <v>94</v>
      </c>
      <c r="D4829" s="17" t="s">
        <v>145</v>
      </c>
      <c r="E4829" s="18">
        <v>4562342690067</v>
      </c>
      <c r="F4829" s="17">
        <v>0</v>
      </c>
      <c r="G4829" s="17">
        <v>0</v>
      </c>
      <c r="H4829" s="17" t="s">
        <v>23</v>
      </c>
      <c r="I4829" s="17" t="s">
        <v>19</v>
      </c>
      <c r="J4829" s="17" t="s">
        <v>329</v>
      </c>
      <c r="K4829" s="17">
        <v>27</v>
      </c>
      <c r="L4829" s="17">
        <v>0</v>
      </c>
      <c r="M4829" s="17">
        <v>0</v>
      </c>
      <c r="N4829" s="17">
        <v>0</v>
      </c>
    </row>
    <row r="4830" spans="1:14" x14ac:dyDescent="0.15">
      <c r="A4830" t="str">
        <f t="shared" si="78"/>
        <v>202008_94_4562342690074</v>
      </c>
      <c r="B4830" s="17">
        <v>202008</v>
      </c>
      <c r="C4830" s="17">
        <v>94</v>
      </c>
      <c r="D4830" s="17" t="s">
        <v>145</v>
      </c>
      <c r="E4830" s="18">
        <v>4562342690074</v>
      </c>
      <c r="F4830" s="17">
        <v>0</v>
      </c>
      <c r="G4830" s="17">
        <v>0</v>
      </c>
      <c r="H4830" s="17" t="s">
        <v>24</v>
      </c>
      <c r="I4830" s="17" t="s">
        <v>19</v>
      </c>
      <c r="J4830" s="17" t="s">
        <v>329</v>
      </c>
      <c r="K4830" s="17">
        <v>10</v>
      </c>
      <c r="L4830" s="17">
        <v>0</v>
      </c>
      <c r="M4830" s="17">
        <v>0</v>
      </c>
      <c r="N4830" s="17">
        <v>0</v>
      </c>
    </row>
    <row r="4831" spans="1:14" x14ac:dyDescent="0.15">
      <c r="A4831" t="str">
        <f t="shared" si="78"/>
        <v>202008_94_4562342690081</v>
      </c>
      <c r="B4831" s="17">
        <v>202008</v>
      </c>
      <c r="C4831" s="17">
        <v>94</v>
      </c>
      <c r="D4831" s="17" t="s">
        <v>145</v>
      </c>
      <c r="E4831" s="18">
        <v>4562342690081</v>
      </c>
      <c r="F4831" s="17">
        <v>0</v>
      </c>
      <c r="G4831" s="17">
        <v>0</v>
      </c>
      <c r="H4831" s="17" t="s">
        <v>25</v>
      </c>
      <c r="I4831" s="17" t="s">
        <v>19</v>
      </c>
      <c r="J4831" s="17" t="s">
        <v>329</v>
      </c>
      <c r="K4831" s="17">
        <v>7</v>
      </c>
      <c r="L4831" s="17">
        <v>0</v>
      </c>
      <c r="M4831" s="17">
        <v>0</v>
      </c>
      <c r="N4831" s="17">
        <v>0</v>
      </c>
    </row>
    <row r="4832" spans="1:14" x14ac:dyDescent="0.15">
      <c r="A4832" t="str">
        <f t="shared" si="78"/>
        <v>202008_250_4562342690029</v>
      </c>
      <c r="B4832" s="17">
        <v>202008</v>
      </c>
      <c r="C4832" s="17">
        <v>250</v>
      </c>
      <c r="D4832" s="17" t="s">
        <v>157</v>
      </c>
      <c r="E4832" s="18">
        <v>4562342690029</v>
      </c>
      <c r="F4832" s="17">
        <v>0</v>
      </c>
      <c r="G4832" s="17">
        <v>0</v>
      </c>
      <c r="H4832" s="17" t="s">
        <v>18</v>
      </c>
      <c r="I4832" s="17" t="s">
        <v>19</v>
      </c>
      <c r="J4832" s="17" t="s">
        <v>329</v>
      </c>
      <c r="K4832" s="17">
        <v>16</v>
      </c>
      <c r="L4832" s="17">
        <v>1</v>
      </c>
      <c r="M4832" s="17">
        <v>0</v>
      </c>
      <c r="N4832" s="17">
        <v>0</v>
      </c>
    </row>
    <row r="4833" spans="1:14" x14ac:dyDescent="0.15">
      <c r="A4833" t="str">
        <f t="shared" si="78"/>
        <v>202008_250_4562342690036</v>
      </c>
      <c r="B4833" s="17">
        <v>202008</v>
      </c>
      <c r="C4833" s="17">
        <v>250</v>
      </c>
      <c r="D4833" s="17" t="s">
        <v>157</v>
      </c>
      <c r="E4833" s="18">
        <v>4562342690036</v>
      </c>
      <c r="F4833" s="17">
        <v>0</v>
      </c>
      <c r="G4833" s="17">
        <v>0</v>
      </c>
      <c r="H4833" s="17" t="s">
        <v>20</v>
      </c>
      <c r="I4833" s="17" t="s">
        <v>19</v>
      </c>
      <c r="J4833" s="17" t="s">
        <v>329</v>
      </c>
      <c r="K4833" s="17">
        <v>6</v>
      </c>
      <c r="L4833" s="17">
        <v>0</v>
      </c>
      <c r="M4833" s="17">
        <v>0</v>
      </c>
      <c r="N4833" s="17">
        <v>0</v>
      </c>
    </row>
    <row r="4834" spans="1:14" x14ac:dyDescent="0.15">
      <c r="A4834" t="str">
        <f t="shared" si="78"/>
        <v>202008_250_4562342690050</v>
      </c>
      <c r="B4834" s="17">
        <v>202008</v>
      </c>
      <c r="C4834" s="17">
        <v>250</v>
      </c>
      <c r="D4834" s="17" t="s">
        <v>157</v>
      </c>
      <c r="E4834" s="18">
        <v>4562342690050</v>
      </c>
      <c r="F4834" s="17">
        <v>0</v>
      </c>
      <c r="G4834" s="17">
        <v>0</v>
      </c>
      <c r="H4834" s="17" t="s">
        <v>22</v>
      </c>
      <c r="I4834" s="17" t="s">
        <v>19</v>
      </c>
      <c r="J4834" s="17" t="s">
        <v>329</v>
      </c>
      <c r="K4834" s="17">
        <v>5</v>
      </c>
      <c r="L4834" s="17">
        <v>0</v>
      </c>
      <c r="M4834" s="17">
        <v>0</v>
      </c>
      <c r="N4834" s="17">
        <v>0</v>
      </c>
    </row>
    <row r="4835" spans="1:14" x14ac:dyDescent="0.15">
      <c r="A4835" t="str">
        <f t="shared" si="78"/>
        <v>202008_250_4562342690043</v>
      </c>
      <c r="B4835" s="17">
        <v>202008</v>
      </c>
      <c r="C4835" s="17">
        <v>250</v>
      </c>
      <c r="D4835" s="17" t="s">
        <v>157</v>
      </c>
      <c r="E4835" s="18">
        <v>4562342690043</v>
      </c>
      <c r="F4835" s="17">
        <v>0</v>
      </c>
      <c r="G4835" s="17">
        <v>0</v>
      </c>
      <c r="H4835" s="17" t="s">
        <v>21</v>
      </c>
      <c r="I4835" s="17" t="s">
        <v>19</v>
      </c>
      <c r="J4835" s="17" t="s">
        <v>329</v>
      </c>
      <c r="K4835" s="17">
        <v>6</v>
      </c>
      <c r="L4835" s="17">
        <v>1</v>
      </c>
      <c r="M4835" s="17">
        <v>0</v>
      </c>
      <c r="N4835" s="17">
        <v>0</v>
      </c>
    </row>
    <row r="4836" spans="1:14" x14ac:dyDescent="0.15">
      <c r="A4836" t="str">
        <f t="shared" si="78"/>
        <v>202008_250_4562342690067</v>
      </c>
      <c r="B4836" s="17">
        <v>202008</v>
      </c>
      <c r="C4836" s="17">
        <v>250</v>
      </c>
      <c r="D4836" s="17" t="s">
        <v>157</v>
      </c>
      <c r="E4836" s="18">
        <v>4562342690067</v>
      </c>
      <c r="F4836" s="17">
        <v>0</v>
      </c>
      <c r="G4836" s="17">
        <v>0</v>
      </c>
      <c r="H4836" s="17" t="s">
        <v>23</v>
      </c>
      <c r="I4836" s="17" t="s">
        <v>19</v>
      </c>
      <c r="J4836" s="17" t="s">
        <v>329</v>
      </c>
      <c r="K4836" s="17">
        <v>21</v>
      </c>
      <c r="L4836" s="17">
        <v>1</v>
      </c>
      <c r="M4836" s="17">
        <v>0</v>
      </c>
      <c r="N4836" s="17">
        <v>1</v>
      </c>
    </row>
    <row r="4837" spans="1:14" x14ac:dyDescent="0.15">
      <c r="A4837" t="str">
        <f t="shared" si="78"/>
        <v>202008_250_4562342690074</v>
      </c>
      <c r="B4837" s="17">
        <v>202008</v>
      </c>
      <c r="C4837" s="17">
        <v>250</v>
      </c>
      <c r="D4837" s="17" t="s">
        <v>157</v>
      </c>
      <c r="E4837" s="18">
        <v>4562342690074</v>
      </c>
      <c r="F4837" s="17">
        <v>0</v>
      </c>
      <c r="G4837" s="17">
        <v>0</v>
      </c>
      <c r="H4837" s="17" t="s">
        <v>24</v>
      </c>
      <c r="I4837" s="17" t="s">
        <v>19</v>
      </c>
      <c r="J4837" s="17" t="s">
        <v>329</v>
      </c>
      <c r="K4837" s="17">
        <v>25</v>
      </c>
      <c r="L4837" s="17">
        <v>0</v>
      </c>
      <c r="M4837" s="17">
        <v>0</v>
      </c>
      <c r="N4837" s="17">
        <v>0</v>
      </c>
    </row>
    <row r="4838" spans="1:14" x14ac:dyDescent="0.15">
      <c r="A4838" t="str">
        <f t="shared" si="78"/>
        <v>202008_250_4562342690081</v>
      </c>
      <c r="B4838" s="17">
        <v>202008</v>
      </c>
      <c r="C4838" s="17">
        <v>250</v>
      </c>
      <c r="D4838" s="17" t="s">
        <v>157</v>
      </c>
      <c r="E4838" s="18">
        <v>4562342690081</v>
      </c>
      <c r="F4838" s="17">
        <v>0</v>
      </c>
      <c r="G4838" s="17">
        <v>0</v>
      </c>
      <c r="H4838" s="17" t="s">
        <v>25</v>
      </c>
      <c r="I4838" s="17" t="s">
        <v>19</v>
      </c>
      <c r="J4838" s="17" t="s">
        <v>329</v>
      </c>
      <c r="K4838" s="17">
        <v>9</v>
      </c>
      <c r="L4838" s="17">
        <v>1</v>
      </c>
      <c r="M4838" s="17">
        <v>0</v>
      </c>
      <c r="N4838" s="17">
        <v>0</v>
      </c>
    </row>
    <row r="4839" spans="1:14" x14ac:dyDescent="0.15">
      <c r="A4839" t="str">
        <f t="shared" si="78"/>
        <v>202008_340_4562342690029</v>
      </c>
      <c r="B4839" s="17">
        <v>202008</v>
      </c>
      <c r="C4839" s="17">
        <v>340</v>
      </c>
      <c r="D4839" s="17" t="s">
        <v>164</v>
      </c>
      <c r="E4839" s="18">
        <v>4562342690029</v>
      </c>
      <c r="F4839" s="17">
        <v>0</v>
      </c>
      <c r="G4839" s="17">
        <v>0</v>
      </c>
      <c r="H4839" s="17" t="s">
        <v>18</v>
      </c>
      <c r="I4839" s="17" t="s">
        <v>19</v>
      </c>
      <c r="J4839" s="17" t="s">
        <v>329</v>
      </c>
      <c r="K4839" s="17">
        <v>15</v>
      </c>
      <c r="L4839" s="17">
        <v>1</v>
      </c>
      <c r="M4839" s="17">
        <v>0</v>
      </c>
      <c r="N4839" s="17">
        <v>0</v>
      </c>
    </row>
    <row r="4840" spans="1:14" x14ac:dyDescent="0.15">
      <c r="A4840" t="str">
        <f t="shared" si="78"/>
        <v>202008_340_4562342690036</v>
      </c>
      <c r="B4840" s="17">
        <v>202008</v>
      </c>
      <c r="C4840" s="17">
        <v>340</v>
      </c>
      <c r="D4840" s="17" t="s">
        <v>164</v>
      </c>
      <c r="E4840" s="18">
        <v>4562342690036</v>
      </c>
      <c r="F4840" s="17">
        <v>0</v>
      </c>
      <c r="G4840" s="17">
        <v>0</v>
      </c>
      <c r="H4840" s="17" t="s">
        <v>20</v>
      </c>
      <c r="I4840" s="17" t="s">
        <v>19</v>
      </c>
      <c r="J4840" s="17" t="s">
        <v>329</v>
      </c>
      <c r="K4840" s="17">
        <v>10</v>
      </c>
      <c r="L4840" s="17">
        <v>0</v>
      </c>
      <c r="M4840" s="17">
        <v>0</v>
      </c>
      <c r="N4840" s="17">
        <v>0</v>
      </c>
    </row>
    <row r="4841" spans="1:14" x14ac:dyDescent="0.15">
      <c r="A4841" t="str">
        <f t="shared" si="78"/>
        <v>202008_340_4562342690050</v>
      </c>
      <c r="B4841" s="17">
        <v>202008</v>
      </c>
      <c r="C4841" s="17">
        <v>340</v>
      </c>
      <c r="D4841" s="17" t="s">
        <v>164</v>
      </c>
      <c r="E4841" s="18">
        <v>4562342690050</v>
      </c>
      <c r="F4841" s="17">
        <v>0</v>
      </c>
      <c r="G4841" s="17">
        <v>0</v>
      </c>
      <c r="H4841" s="17" t="s">
        <v>22</v>
      </c>
      <c r="I4841" s="17" t="s">
        <v>19</v>
      </c>
      <c r="J4841" s="17" t="s">
        <v>329</v>
      </c>
      <c r="K4841" s="17">
        <v>7</v>
      </c>
      <c r="L4841" s="17">
        <v>0</v>
      </c>
      <c r="M4841" s="17">
        <v>0</v>
      </c>
      <c r="N4841" s="17">
        <v>0</v>
      </c>
    </row>
    <row r="4842" spans="1:14" x14ac:dyDescent="0.15">
      <c r="A4842" t="str">
        <f t="shared" si="78"/>
        <v>202008_340_4562342690043</v>
      </c>
      <c r="B4842" s="17">
        <v>202008</v>
      </c>
      <c r="C4842" s="17">
        <v>340</v>
      </c>
      <c r="D4842" s="17" t="s">
        <v>164</v>
      </c>
      <c r="E4842" s="18">
        <v>4562342690043</v>
      </c>
      <c r="F4842" s="17">
        <v>0</v>
      </c>
      <c r="G4842" s="17">
        <v>0</v>
      </c>
      <c r="H4842" s="17" t="s">
        <v>21</v>
      </c>
      <c r="I4842" s="17" t="s">
        <v>19</v>
      </c>
      <c r="J4842" s="17" t="s">
        <v>329</v>
      </c>
      <c r="K4842" s="17">
        <v>13</v>
      </c>
      <c r="L4842" s="17">
        <v>0</v>
      </c>
      <c r="M4842" s="17">
        <v>0</v>
      </c>
      <c r="N4842" s="17">
        <v>0</v>
      </c>
    </row>
    <row r="4843" spans="1:14" x14ac:dyDescent="0.15">
      <c r="A4843" t="str">
        <f t="shared" si="78"/>
        <v>202008_340_4562342690067</v>
      </c>
      <c r="B4843" s="17">
        <v>202008</v>
      </c>
      <c r="C4843" s="17">
        <v>340</v>
      </c>
      <c r="D4843" s="17" t="s">
        <v>164</v>
      </c>
      <c r="E4843" s="18">
        <v>4562342690067</v>
      </c>
      <c r="F4843" s="17">
        <v>0</v>
      </c>
      <c r="G4843" s="17">
        <v>0</v>
      </c>
      <c r="H4843" s="17" t="s">
        <v>23</v>
      </c>
      <c r="I4843" s="17" t="s">
        <v>19</v>
      </c>
      <c r="J4843" s="17" t="s">
        <v>329</v>
      </c>
      <c r="K4843" s="17">
        <v>18</v>
      </c>
      <c r="L4843" s="17">
        <v>0</v>
      </c>
      <c r="M4843" s="17">
        <v>0</v>
      </c>
      <c r="N4843" s="17">
        <v>0</v>
      </c>
    </row>
    <row r="4844" spans="1:14" x14ac:dyDescent="0.15">
      <c r="A4844" t="str">
        <f t="shared" si="78"/>
        <v>202008_340_4562342690074</v>
      </c>
      <c r="B4844" s="17">
        <v>202008</v>
      </c>
      <c r="C4844" s="17">
        <v>340</v>
      </c>
      <c r="D4844" s="17" t="s">
        <v>164</v>
      </c>
      <c r="E4844" s="18">
        <v>4562342690074</v>
      </c>
      <c r="F4844" s="17">
        <v>0</v>
      </c>
      <c r="G4844" s="17">
        <v>0</v>
      </c>
      <c r="H4844" s="17" t="s">
        <v>24</v>
      </c>
      <c r="I4844" s="17" t="s">
        <v>19</v>
      </c>
      <c r="J4844" s="17" t="s">
        <v>329</v>
      </c>
      <c r="K4844" s="17">
        <v>7</v>
      </c>
      <c r="L4844" s="17">
        <v>0</v>
      </c>
      <c r="M4844" s="17">
        <v>0</v>
      </c>
      <c r="N4844" s="17">
        <v>0</v>
      </c>
    </row>
    <row r="4845" spans="1:14" x14ac:dyDescent="0.15">
      <c r="A4845" t="str">
        <f t="shared" si="78"/>
        <v>202008_340_4562342690081</v>
      </c>
      <c r="B4845" s="17">
        <v>202008</v>
      </c>
      <c r="C4845" s="17">
        <v>340</v>
      </c>
      <c r="D4845" s="17" t="s">
        <v>164</v>
      </c>
      <c r="E4845" s="18">
        <v>4562342690081</v>
      </c>
      <c r="F4845" s="17">
        <v>0</v>
      </c>
      <c r="G4845" s="17">
        <v>0</v>
      </c>
      <c r="H4845" s="17" t="s">
        <v>25</v>
      </c>
      <c r="I4845" s="17" t="s">
        <v>19</v>
      </c>
      <c r="J4845" s="17" t="s">
        <v>329</v>
      </c>
      <c r="K4845" s="17">
        <v>7</v>
      </c>
      <c r="L4845" s="17">
        <v>0</v>
      </c>
      <c r="M4845" s="17">
        <v>0</v>
      </c>
      <c r="N4845" s="17">
        <v>0</v>
      </c>
    </row>
    <row r="4846" spans="1:14" x14ac:dyDescent="0.15">
      <c r="A4846" t="str">
        <f t="shared" si="78"/>
        <v>202008_231_4562342690029</v>
      </c>
      <c r="B4846" s="17">
        <v>202008</v>
      </c>
      <c r="C4846" s="17">
        <v>231</v>
      </c>
      <c r="D4846" s="17" t="s">
        <v>155</v>
      </c>
      <c r="E4846" s="18">
        <v>4562342690029</v>
      </c>
      <c r="F4846" s="17">
        <v>0</v>
      </c>
      <c r="G4846" s="17">
        <v>0</v>
      </c>
      <c r="H4846" s="17" t="s">
        <v>18</v>
      </c>
      <c r="I4846" s="17" t="s">
        <v>19</v>
      </c>
      <c r="J4846" s="17" t="s">
        <v>329</v>
      </c>
      <c r="K4846" s="17">
        <v>27</v>
      </c>
      <c r="L4846" s="17">
        <v>0</v>
      </c>
      <c r="M4846" s="17">
        <v>0</v>
      </c>
      <c r="N4846" s="17">
        <v>0</v>
      </c>
    </row>
    <row r="4847" spans="1:14" x14ac:dyDescent="0.15">
      <c r="A4847" t="str">
        <f t="shared" si="78"/>
        <v>202008_231_4562342690036</v>
      </c>
      <c r="B4847" s="17">
        <v>202008</v>
      </c>
      <c r="C4847" s="17">
        <v>231</v>
      </c>
      <c r="D4847" s="17" t="s">
        <v>155</v>
      </c>
      <c r="E4847" s="18">
        <v>4562342690036</v>
      </c>
      <c r="F4847" s="17">
        <v>0</v>
      </c>
      <c r="G4847" s="17">
        <v>0</v>
      </c>
      <c r="H4847" s="17" t="s">
        <v>20</v>
      </c>
      <c r="I4847" s="17" t="s">
        <v>19</v>
      </c>
      <c r="J4847" s="17" t="s">
        <v>329</v>
      </c>
      <c r="K4847" s="17">
        <v>9</v>
      </c>
      <c r="L4847" s="17">
        <v>0</v>
      </c>
      <c r="M4847" s="17">
        <v>0</v>
      </c>
      <c r="N4847" s="17">
        <v>0</v>
      </c>
    </row>
    <row r="4848" spans="1:14" x14ac:dyDescent="0.15">
      <c r="A4848" t="str">
        <f t="shared" si="78"/>
        <v>202008_231_4562342690050</v>
      </c>
      <c r="B4848" s="17">
        <v>202008</v>
      </c>
      <c r="C4848" s="17">
        <v>231</v>
      </c>
      <c r="D4848" s="17" t="s">
        <v>155</v>
      </c>
      <c r="E4848" s="18">
        <v>4562342690050</v>
      </c>
      <c r="F4848" s="17">
        <v>0</v>
      </c>
      <c r="G4848" s="17">
        <v>0</v>
      </c>
      <c r="H4848" s="17" t="s">
        <v>22</v>
      </c>
      <c r="I4848" s="17" t="s">
        <v>19</v>
      </c>
      <c r="J4848" s="17" t="s">
        <v>329</v>
      </c>
      <c r="K4848" s="17">
        <v>7</v>
      </c>
      <c r="L4848" s="17">
        <v>0</v>
      </c>
      <c r="M4848" s="17">
        <v>0</v>
      </c>
      <c r="N4848" s="17">
        <v>0</v>
      </c>
    </row>
    <row r="4849" spans="1:14" x14ac:dyDescent="0.15">
      <c r="A4849" t="str">
        <f t="shared" si="78"/>
        <v>202008_231_4562342690043</v>
      </c>
      <c r="B4849" s="17">
        <v>202008</v>
      </c>
      <c r="C4849" s="17">
        <v>231</v>
      </c>
      <c r="D4849" s="17" t="s">
        <v>155</v>
      </c>
      <c r="E4849" s="18">
        <v>4562342690043</v>
      </c>
      <c r="F4849" s="17">
        <v>0</v>
      </c>
      <c r="G4849" s="17">
        <v>0</v>
      </c>
      <c r="H4849" s="17" t="s">
        <v>21</v>
      </c>
      <c r="I4849" s="17" t="s">
        <v>19</v>
      </c>
      <c r="J4849" s="17" t="s">
        <v>329</v>
      </c>
      <c r="K4849" s="17">
        <v>12</v>
      </c>
      <c r="L4849" s="17">
        <v>0</v>
      </c>
      <c r="M4849" s="17">
        <v>0</v>
      </c>
      <c r="N4849" s="17">
        <v>0</v>
      </c>
    </row>
    <row r="4850" spans="1:14" x14ac:dyDescent="0.15">
      <c r="A4850" t="str">
        <f t="shared" si="78"/>
        <v>202008_231_4562342690067</v>
      </c>
      <c r="B4850" s="17">
        <v>202008</v>
      </c>
      <c r="C4850" s="17">
        <v>231</v>
      </c>
      <c r="D4850" s="17" t="s">
        <v>155</v>
      </c>
      <c r="E4850" s="18">
        <v>4562342690067</v>
      </c>
      <c r="F4850" s="17">
        <v>0</v>
      </c>
      <c r="G4850" s="17">
        <v>0</v>
      </c>
      <c r="H4850" s="17" t="s">
        <v>23</v>
      </c>
      <c r="I4850" s="17" t="s">
        <v>19</v>
      </c>
      <c r="J4850" s="17" t="s">
        <v>329</v>
      </c>
      <c r="K4850" s="17">
        <v>32</v>
      </c>
      <c r="L4850" s="17">
        <v>2</v>
      </c>
      <c r="M4850" s="17">
        <v>0</v>
      </c>
      <c r="N4850" s="17">
        <v>0</v>
      </c>
    </row>
    <row r="4851" spans="1:14" x14ac:dyDescent="0.15">
      <c r="A4851" t="str">
        <f t="shared" si="78"/>
        <v>202008_231_4562342690074</v>
      </c>
      <c r="B4851" s="17">
        <v>202008</v>
      </c>
      <c r="C4851" s="17">
        <v>231</v>
      </c>
      <c r="D4851" s="17" t="s">
        <v>155</v>
      </c>
      <c r="E4851" s="18">
        <v>4562342690074</v>
      </c>
      <c r="F4851" s="17">
        <v>0</v>
      </c>
      <c r="G4851" s="17">
        <v>0</v>
      </c>
      <c r="H4851" s="17" t="s">
        <v>24</v>
      </c>
      <c r="I4851" s="17" t="s">
        <v>19</v>
      </c>
      <c r="J4851" s="17" t="s">
        <v>329</v>
      </c>
      <c r="K4851" s="17">
        <v>17</v>
      </c>
      <c r="L4851" s="17">
        <v>1</v>
      </c>
      <c r="M4851" s="17">
        <v>0</v>
      </c>
      <c r="N4851" s="17">
        <v>0</v>
      </c>
    </row>
    <row r="4852" spans="1:14" x14ac:dyDescent="0.15">
      <c r="A4852" t="str">
        <f t="shared" si="78"/>
        <v>202008_231_4562342690081</v>
      </c>
      <c r="B4852" s="17">
        <v>202008</v>
      </c>
      <c r="C4852" s="17">
        <v>231</v>
      </c>
      <c r="D4852" s="17" t="s">
        <v>155</v>
      </c>
      <c r="E4852" s="18">
        <v>4562342690081</v>
      </c>
      <c r="F4852" s="17">
        <v>0</v>
      </c>
      <c r="G4852" s="17">
        <v>0</v>
      </c>
      <c r="H4852" s="17" t="s">
        <v>25</v>
      </c>
      <c r="I4852" s="17" t="s">
        <v>19</v>
      </c>
      <c r="J4852" s="17" t="s">
        <v>329</v>
      </c>
      <c r="K4852" s="17">
        <v>7</v>
      </c>
      <c r="L4852" s="17">
        <v>0</v>
      </c>
      <c r="M4852" s="17">
        <v>0</v>
      </c>
      <c r="N4852" s="17">
        <v>0</v>
      </c>
    </row>
    <row r="4853" spans="1:14" x14ac:dyDescent="0.15">
      <c r="A4853" t="str">
        <f t="shared" si="78"/>
        <v>202008_30_4562342690029</v>
      </c>
      <c r="B4853" s="17">
        <v>202008</v>
      </c>
      <c r="C4853" s="17">
        <v>30</v>
      </c>
      <c r="D4853" s="17" t="s">
        <v>137</v>
      </c>
      <c r="E4853" s="18">
        <v>4562342690029</v>
      </c>
      <c r="F4853" s="17">
        <v>0</v>
      </c>
      <c r="G4853" s="17">
        <v>0</v>
      </c>
      <c r="H4853" s="17" t="s">
        <v>18</v>
      </c>
      <c r="I4853" s="17" t="s">
        <v>19</v>
      </c>
      <c r="J4853" s="17" t="s">
        <v>329</v>
      </c>
      <c r="K4853" s="17">
        <v>13</v>
      </c>
      <c r="L4853" s="17">
        <v>0</v>
      </c>
      <c r="M4853" s="17">
        <v>0</v>
      </c>
      <c r="N4853" s="17">
        <v>0</v>
      </c>
    </row>
    <row r="4854" spans="1:14" x14ac:dyDescent="0.15">
      <c r="A4854" t="str">
        <f t="shared" si="78"/>
        <v>202008_30_4562342690036</v>
      </c>
      <c r="B4854" s="17">
        <v>202008</v>
      </c>
      <c r="C4854" s="17">
        <v>30</v>
      </c>
      <c r="D4854" s="17" t="s">
        <v>137</v>
      </c>
      <c r="E4854" s="18">
        <v>4562342690036</v>
      </c>
      <c r="F4854" s="17">
        <v>0</v>
      </c>
      <c r="G4854" s="17">
        <v>0</v>
      </c>
      <c r="H4854" s="17" t="s">
        <v>20</v>
      </c>
      <c r="I4854" s="17" t="s">
        <v>19</v>
      </c>
      <c r="J4854" s="17" t="s">
        <v>329</v>
      </c>
      <c r="K4854" s="17">
        <v>8</v>
      </c>
      <c r="L4854" s="17">
        <v>0</v>
      </c>
      <c r="M4854" s="17">
        <v>0</v>
      </c>
      <c r="N4854" s="17">
        <v>0</v>
      </c>
    </row>
    <row r="4855" spans="1:14" x14ac:dyDescent="0.15">
      <c r="A4855" t="str">
        <f t="shared" si="78"/>
        <v>202008_30_4562342690050</v>
      </c>
      <c r="B4855" s="17">
        <v>202008</v>
      </c>
      <c r="C4855" s="17">
        <v>30</v>
      </c>
      <c r="D4855" s="17" t="s">
        <v>137</v>
      </c>
      <c r="E4855" s="18">
        <v>4562342690050</v>
      </c>
      <c r="F4855" s="17">
        <v>0</v>
      </c>
      <c r="G4855" s="17">
        <v>0</v>
      </c>
      <c r="H4855" s="17" t="s">
        <v>22</v>
      </c>
      <c r="I4855" s="17" t="s">
        <v>19</v>
      </c>
      <c r="J4855" s="17" t="s">
        <v>329</v>
      </c>
      <c r="K4855" s="17">
        <v>5</v>
      </c>
      <c r="L4855" s="17">
        <v>1</v>
      </c>
      <c r="M4855" s="17">
        <v>0</v>
      </c>
      <c r="N4855" s="17">
        <v>0</v>
      </c>
    </row>
    <row r="4856" spans="1:14" x14ac:dyDescent="0.15">
      <c r="A4856" t="str">
        <f t="shared" si="78"/>
        <v>202008_30_4562342690043</v>
      </c>
      <c r="B4856" s="17">
        <v>202008</v>
      </c>
      <c r="C4856" s="17">
        <v>30</v>
      </c>
      <c r="D4856" s="17" t="s">
        <v>137</v>
      </c>
      <c r="E4856" s="18">
        <v>4562342690043</v>
      </c>
      <c r="F4856" s="17">
        <v>0</v>
      </c>
      <c r="G4856" s="17">
        <v>0</v>
      </c>
      <c r="H4856" s="17" t="s">
        <v>21</v>
      </c>
      <c r="I4856" s="17" t="s">
        <v>19</v>
      </c>
      <c r="J4856" s="17" t="s">
        <v>329</v>
      </c>
      <c r="K4856" s="17">
        <v>13</v>
      </c>
      <c r="L4856" s="17">
        <v>1</v>
      </c>
      <c r="M4856" s="17">
        <v>0</v>
      </c>
      <c r="N4856" s="17">
        <v>0</v>
      </c>
    </row>
    <row r="4857" spans="1:14" x14ac:dyDescent="0.15">
      <c r="A4857" t="str">
        <f t="shared" si="78"/>
        <v>202008_30_4562342690067</v>
      </c>
      <c r="B4857" s="17">
        <v>202008</v>
      </c>
      <c r="C4857" s="17">
        <v>30</v>
      </c>
      <c r="D4857" s="17" t="s">
        <v>137</v>
      </c>
      <c r="E4857" s="18">
        <v>4562342690067</v>
      </c>
      <c r="F4857" s="17">
        <v>0</v>
      </c>
      <c r="G4857" s="17">
        <v>0</v>
      </c>
      <c r="H4857" s="17" t="s">
        <v>23</v>
      </c>
      <c r="I4857" s="17" t="s">
        <v>19</v>
      </c>
      <c r="J4857" s="17" t="s">
        <v>329</v>
      </c>
      <c r="K4857" s="17">
        <v>27</v>
      </c>
      <c r="L4857" s="17">
        <v>0</v>
      </c>
      <c r="M4857" s="17">
        <v>0</v>
      </c>
      <c r="N4857" s="17">
        <v>0</v>
      </c>
    </row>
    <row r="4858" spans="1:14" x14ac:dyDescent="0.15">
      <c r="A4858" t="str">
        <f t="shared" si="78"/>
        <v>202008_30_4562342690074</v>
      </c>
      <c r="B4858" s="17">
        <v>202008</v>
      </c>
      <c r="C4858" s="17">
        <v>30</v>
      </c>
      <c r="D4858" s="17" t="s">
        <v>137</v>
      </c>
      <c r="E4858" s="18">
        <v>4562342690074</v>
      </c>
      <c r="F4858" s="17">
        <v>0</v>
      </c>
      <c r="G4858" s="17">
        <v>0</v>
      </c>
      <c r="H4858" s="17" t="s">
        <v>24</v>
      </c>
      <c r="I4858" s="17" t="s">
        <v>19</v>
      </c>
      <c r="J4858" s="17" t="s">
        <v>329</v>
      </c>
      <c r="K4858" s="17">
        <v>17</v>
      </c>
      <c r="L4858" s="17">
        <v>1</v>
      </c>
      <c r="M4858" s="17">
        <v>0</v>
      </c>
      <c r="N4858" s="17">
        <v>0</v>
      </c>
    </row>
    <row r="4859" spans="1:14" x14ac:dyDescent="0.15">
      <c r="A4859" t="str">
        <f t="shared" si="78"/>
        <v>202008_30_4562342690081</v>
      </c>
      <c r="B4859" s="17">
        <v>202008</v>
      </c>
      <c r="C4859" s="17">
        <v>30</v>
      </c>
      <c r="D4859" s="17" t="s">
        <v>137</v>
      </c>
      <c r="E4859" s="18">
        <v>4562342690081</v>
      </c>
      <c r="F4859" s="17">
        <v>0</v>
      </c>
      <c r="G4859" s="17">
        <v>0</v>
      </c>
      <c r="H4859" s="17" t="s">
        <v>25</v>
      </c>
      <c r="I4859" s="17" t="s">
        <v>19</v>
      </c>
      <c r="J4859" s="17" t="s">
        <v>329</v>
      </c>
      <c r="K4859" s="17">
        <v>3</v>
      </c>
      <c r="L4859" s="17">
        <v>0</v>
      </c>
      <c r="M4859" s="17">
        <v>0</v>
      </c>
      <c r="N4859" s="17">
        <v>0</v>
      </c>
    </row>
    <row r="4860" spans="1:14" x14ac:dyDescent="0.15">
      <c r="A4860" t="str">
        <f t="shared" si="78"/>
        <v>202008_38_4562342690029</v>
      </c>
      <c r="B4860" s="17">
        <v>202008</v>
      </c>
      <c r="C4860" s="17">
        <v>38</v>
      </c>
      <c r="D4860" s="17" t="s">
        <v>138</v>
      </c>
      <c r="E4860" s="18">
        <v>4562342690029</v>
      </c>
      <c r="F4860" s="17">
        <v>0</v>
      </c>
      <c r="G4860" s="17">
        <v>0</v>
      </c>
      <c r="H4860" s="17" t="s">
        <v>18</v>
      </c>
      <c r="I4860" s="17" t="s">
        <v>19</v>
      </c>
      <c r="J4860" s="17" t="s">
        <v>329</v>
      </c>
      <c r="K4860" s="17">
        <v>20</v>
      </c>
      <c r="L4860" s="17">
        <v>0</v>
      </c>
      <c r="M4860" s="17">
        <v>0</v>
      </c>
      <c r="N4860" s="17">
        <v>0</v>
      </c>
    </row>
    <row r="4861" spans="1:14" x14ac:dyDescent="0.15">
      <c r="A4861" t="str">
        <f t="shared" si="78"/>
        <v>202008_38_4562342690036</v>
      </c>
      <c r="B4861" s="17">
        <v>202008</v>
      </c>
      <c r="C4861" s="17">
        <v>38</v>
      </c>
      <c r="D4861" s="17" t="s">
        <v>138</v>
      </c>
      <c r="E4861" s="18">
        <v>4562342690036</v>
      </c>
      <c r="F4861" s="17">
        <v>0</v>
      </c>
      <c r="G4861" s="17">
        <v>0</v>
      </c>
      <c r="H4861" s="17" t="s">
        <v>20</v>
      </c>
      <c r="I4861" s="17" t="s">
        <v>19</v>
      </c>
      <c r="J4861" s="17" t="s">
        <v>329</v>
      </c>
      <c r="K4861" s="17">
        <v>7</v>
      </c>
      <c r="L4861" s="17">
        <v>0</v>
      </c>
      <c r="M4861" s="17">
        <v>0</v>
      </c>
      <c r="N4861" s="17">
        <v>0</v>
      </c>
    </row>
    <row r="4862" spans="1:14" x14ac:dyDescent="0.15">
      <c r="A4862" t="str">
        <f t="shared" si="78"/>
        <v>202008_38_4562342690050</v>
      </c>
      <c r="B4862" s="17">
        <v>202008</v>
      </c>
      <c r="C4862" s="17">
        <v>38</v>
      </c>
      <c r="D4862" s="17" t="s">
        <v>138</v>
      </c>
      <c r="E4862" s="18">
        <v>4562342690050</v>
      </c>
      <c r="F4862" s="17">
        <v>0</v>
      </c>
      <c r="G4862" s="17">
        <v>0</v>
      </c>
      <c r="H4862" s="17" t="s">
        <v>22</v>
      </c>
      <c r="I4862" s="17" t="s">
        <v>19</v>
      </c>
      <c r="J4862" s="17" t="s">
        <v>329</v>
      </c>
      <c r="K4862" s="17">
        <v>4</v>
      </c>
      <c r="L4862" s="17">
        <v>0</v>
      </c>
      <c r="M4862" s="17">
        <v>0</v>
      </c>
      <c r="N4862" s="17">
        <v>0</v>
      </c>
    </row>
    <row r="4863" spans="1:14" x14ac:dyDescent="0.15">
      <c r="A4863" t="str">
        <f t="shared" si="78"/>
        <v>202008_38_4562342690043</v>
      </c>
      <c r="B4863" s="17">
        <v>202008</v>
      </c>
      <c r="C4863" s="17">
        <v>38</v>
      </c>
      <c r="D4863" s="17" t="s">
        <v>138</v>
      </c>
      <c r="E4863" s="18">
        <v>4562342690043</v>
      </c>
      <c r="F4863" s="17">
        <v>0</v>
      </c>
      <c r="G4863" s="17">
        <v>0</v>
      </c>
      <c r="H4863" s="17" t="s">
        <v>21</v>
      </c>
      <c r="I4863" s="17" t="s">
        <v>19</v>
      </c>
      <c r="J4863" s="17" t="s">
        <v>329</v>
      </c>
      <c r="K4863" s="17">
        <v>23</v>
      </c>
      <c r="L4863" s="17">
        <v>0</v>
      </c>
      <c r="M4863" s="17">
        <v>0</v>
      </c>
      <c r="N4863" s="17">
        <v>0</v>
      </c>
    </row>
    <row r="4864" spans="1:14" x14ac:dyDescent="0.15">
      <c r="A4864" t="str">
        <f t="shared" si="78"/>
        <v>202008_38_4562342690067</v>
      </c>
      <c r="B4864" s="17">
        <v>202008</v>
      </c>
      <c r="C4864" s="17">
        <v>38</v>
      </c>
      <c r="D4864" s="17" t="s">
        <v>138</v>
      </c>
      <c r="E4864" s="18">
        <v>4562342690067</v>
      </c>
      <c r="F4864" s="17">
        <v>0</v>
      </c>
      <c r="G4864" s="17">
        <v>0</v>
      </c>
      <c r="H4864" s="17" t="s">
        <v>23</v>
      </c>
      <c r="I4864" s="17" t="s">
        <v>19</v>
      </c>
      <c r="J4864" s="17" t="s">
        <v>329</v>
      </c>
      <c r="K4864" s="17">
        <v>26</v>
      </c>
      <c r="L4864" s="17">
        <v>2</v>
      </c>
      <c r="M4864" s="17">
        <v>0</v>
      </c>
      <c r="N4864" s="17">
        <v>0</v>
      </c>
    </row>
    <row r="4865" spans="1:14" x14ac:dyDescent="0.15">
      <c r="A4865" t="str">
        <f t="shared" si="78"/>
        <v>202008_38_4562342690074</v>
      </c>
      <c r="B4865" s="17">
        <v>202008</v>
      </c>
      <c r="C4865" s="17">
        <v>38</v>
      </c>
      <c r="D4865" s="17" t="s">
        <v>138</v>
      </c>
      <c r="E4865" s="18">
        <v>4562342690074</v>
      </c>
      <c r="F4865" s="17">
        <v>0</v>
      </c>
      <c r="G4865" s="17">
        <v>0</v>
      </c>
      <c r="H4865" s="17" t="s">
        <v>24</v>
      </c>
      <c r="I4865" s="17" t="s">
        <v>19</v>
      </c>
      <c r="J4865" s="17" t="s">
        <v>329</v>
      </c>
      <c r="K4865" s="17">
        <v>13</v>
      </c>
      <c r="L4865" s="17">
        <v>1</v>
      </c>
      <c r="M4865" s="17">
        <v>0</v>
      </c>
      <c r="N4865" s="17">
        <v>0</v>
      </c>
    </row>
    <row r="4866" spans="1:14" x14ac:dyDescent="0.15">
      <c r="A4866" t="str">
        <f t="shared" si="78"/>
        <v>202008_38_4562342690081</v>
      </c>
      <c r="B4866" s="17">
        <v>202008</v>
      </c>
      <c r="C4866" s="17">
        <v>38</v>
      </c>
      <c r="D4866" s="17" t="s">
        <v>138</v>
      </c>
      <c r="E4866" s="18">
        <v>4562342690081</v>
      </c>
      <c r="F4866" s="17">
        <v>0</v>
      </c>
      <c r="G4866" s="17">
        <v>0</v>
      </c>
      <c r="H4866" s="17" t="s">
        <v>25</v>
      </c>
      <c r="I4866" s="17" t="s">
        <v>19</v>
      </c>
      <c r="J4866" s="17" t="s">
        <v>329</v>
      </c>
      <c r="K4866" s="17">
        <v>7</v>
      </c>
      <c r="L4866" s="17">
        <v>0</v>
      </c>
      <c r="M4866" s="17">
        <v>0</v>
      </c>
      <c r="N4866" s="17">
        <v>0</v>
      </c>
    </row>
    <row r="4867" spans="1:14" x14ac:dyDescent="0.15">
      <c r="A4867" t="str">
        <f t="shared" si="78"/>
        <v>202008_102_4562342690029</v>
      </c>
      <c r="B4867" s="17">
        <v>202008</v>
      </c>
      <c r="C4867" s="17">
        <v>102</v>
      </c>
      <c r="D4867" s="17" t="s">
        <v>147</v>
      </c>
      <c r="E4867" s="18">
        <v>4562342690029</v>
      </c>
      <c r="F4867" s="17">
        <v>0</v>
      </c>
      <c r="G4867" s="17">
        <v>0</v>
      </c>
      <c r="H4867" s="17" t="s">
        <v>18</v>
      </c>
      <c r="I4867" s="17" t="s">
        <v>19</v>
      </c>
      <c r="J4867" s="17" t="s">
        <v>329</v>
      </c>
      <c r="K4867" s="17">
        <v>23</v>
      </c>
      <c r="L4867" s="17">
        <v>2</v>
      </c>
      <c r="M4867" s="17">
        <v>0</v>
      </c>
      <c r="N4867" s="17">
        <v>0</v>
      </c>
    </row>
    <row r="4868" spans="1:14" x14ac:dyDescent="0.15">
      <c r="A4868" t="str">
        <f t="shared" si="78"/>
        <v>202008_102_4562342690036</v>
      </c>
      <c r="B4868" s="17">
        <v>202008</v>
      </c>
      <c r="C4868" s="17">
        <v>102</v>
      </c>
      <c r="D4868" s="17" t="s">
        <v>147</v>
      </c>
      <c r="E4868" s="18">
        <v>4562342690036</v>
      </c>
      <c r="F4868" s="17">
        <v>0</v>
      </c>
      <c r="G4868" s="17">
        <v>0</v>
      </c>
      <c r="H4868" s="17" t="s">
        <v>20</v>
      </c>
      <c r="I4868" s="17" t="s">
        <v>19</v>
      </c>
      <c r="J4868" s="17" t="s">
        <v>329</v>
      </c>
      <c r="K4868" s="17">
        <v>21</v>
      </c>
      <c r="L4868" s="17">
        <v>0</v>
      </c>
      <c r="M4868" s="17">
        <v>0</v>
      </c>
      <c r="N4868" s="17">
        <v>0</v>
      </c>
    </row>
    <row r="4869" spans="1:14" x14ac:dyDescent="0.15">
      <c r="A4869" t="str">
        <f t="shared" si="78"/>
        <v>202008_102_4562342690050</v>
      </c>
      <c r="B4869" s="17">
        <v>202008</v>
      </c>
      <c r="C4869" s="17">
        <v>102</v>
      </c>
      <c r="D4869" s="17" t="s">
        <v>147</v>
      </c>
      <c r="E4869" s="18">
        <v>4562342690050</v>
      </c>
      <c r="F4869" s="17">
        <v>0</v>
      </c>
      <c r="G4869" s="17">
        <v>0</v>
      </c>
      <c r="H4869" s="17" t="s">
        <v>22</v>
      </c>
      <c r="I4869" s="17" t="s">
        <v>19</v>
      </c>
      <c r="J4869" s="17" t="s">
        <v>329</v>
      </c>
      <c r="K4869" s="17">
        <v>19</v>
      </c>
      <c r="L4869" s="17">
        <v>0</v>
      </c>
      <c r="M4869" s="17">
        <v>0</v>
      </c>
      <c r="N4869" s="17">
        <v>0</v>
      </c>
    </row>
    <row r="4870" spans="1:14" x14ac:dyDescent="0.15">
      <c r="A4870" t="str">
        <f t="shared" si="78"/>
        <v>202008_102_4562342690043</v>
      </c>
      <c r="B4870" s="17">
        <v>202008</v>
      </c>
      <c r="C4870" s="17">
        <v>102</v>
      </c>
      <c r="D4870" s="17" t="s">
        <v>147</v>
      </c>
      <c r="E4870" s="18">
        <v>4562342690043</v>
      </c>
      <c r="F4870" s="17">
        <v>0</v>
      </c>
      <c r="G4870" s="17">
        <v>0</v>
      </c>
      <c r="H4870" s="17" t="s">
        <v>21</v>
      </c>
      <c r="I4870" s="17" t="s">
        <v>19</v>
      </c>
      <c r="J4870" s="17" t="s">
        <v>329</v>
      </c>
      <c r="K4870" s="17">
        <v>38</v>
      </c>
      <c r="L4870" s="17">
        <v>1</v>
      </c>
      <c r="M4870" s="17">
        <v>0</v>
      </c>
      <c r="N4870" s="17">
        <v>0</v>
      </c>
    </row>
    <row r="4871" spans="1:14" x14ac:dyDescent="0.15">
      <c r="A4871" t="str">
        <f t="shared" si="78"/>
        <v>202008_102_4562342690067</v>
      </c>
      <c r="B4871" s="17">
        <v>202008</v>
      </c>
      <c r="C4871" s="17">
        <v>102</v>
      </c>
      <c r="D4871" s="17" t="s">
        <v>147</v>
      </c>
      <c r="E4871" s="18">
        <v>4562342690067</v>
      </c>
      <c r="F4871" s="17">
        <v>0</v>
      </c>
      <c r="G4871" s="17">
        <v>0</v>
      </c>
      <c r="H4871" s="17" t="s">
        <v>23</v>
      </c>
      <c r="I4871" s="17" t="s">
        <v>19</v>
      </c>
      <c r="J4871" s="17" t="s">
        <v>329</v>
      </c>
      <c r="K4871" s="17">
        <v>100</v>
      </c>
      <c r="L4871" s="17">
        <v>1</v>
      </c>
      <c r="M4871" s="17">
        <v>0</v>
      </c>
      <c r="N4871" s="17">
        <v>0</v>
      </c>
    </row>
    <row r="4872" spans="1:14" x14ac:dyDescent="0.15">
      <c r="A4872" t="str">
        <f t="shared" ref="A4872:A4901" si="79">B4872&amp;"_"&amp;C4872&amp;"_"&amp;E4872</f>
        <v>202008_102_4562342690074</v>
      </c>
      <c r="B4872" s="17">
        <v>202008</v>
      </c>
      <c r="C4872" s="17">
        <v>102</v>
      </c>
      <c r="D4872" s="17" t="s">
        <v>147</v>
      </c>
      <c r="E4872" s="18">
        <v>4562342690074</v>
      </c>
      <c r="F4872" s="17">
        <v>0</v>
      </c>
      <c r="G4872" s="17">
        <v>0</v>
      </c>
      <c r="H4872" s="17" t="s">
        <v>24</v>
      </c>
      <c r="I4872" s="17" t="s">
        <v>19</v>
      </c>
      <c r="J4872" s="17" t="s">
        <v>329</v>
      </c>
      <c r="K4872" s="17">
        <v>73</v>
      </c>
      <c r="L4872" s="17">
        <v>3</v>
      </c>
      <c r="M4872" s="17">
        <v>0</v>
      </c>
      <c r="N4872" s="17">
        <v>0</v>
      </c>
    </row>
    <row r="4873" spans="1:14" x14ac:dyDescent="0.15">
      <c r="A4873" t="str">
        <f t="shared" si="79"/>
        <v>202008_102_4562342690081</v>
      </c>
      <c r="B4873" s="17">
        <v>202008</v>
      </c>
      <c r="C4873" s="17">
        <v>102</v>
      </c>
      <c r="D4873" s="17" t="s">
        <v>147</v>
      </c>
      <c r="E4873" s="18">
        <v>4562342690081</v>
      </c>
      <c r="F4873" s="17">
        <v>0</v>
      </c>
      <c r="G4873" s="17">
        <v>0</v>
      </c>
      <c r="H4873" s="17" t="s">
        <v>25</v>
      </c>
      <c r="I4873" s="17" t="s">
        <v>19</v>
      </c>
      <c r="J4873" s="17" t="s">
        <v>329</v>
      </c>
      <c r="K4873" s="17">
        <v>9</v>
      </c>
      <c r="L4873" s="17">
        <v>1</v>
      </c>
      <c r="M4873" s="17">
        <v>0</v>
      </c>
      <c r="N4873" s="17">
        <v>0</v>
      </c>
    </row>
    <row r="4874" spans="1:14" x14ac:dyDescent="0.15">
      <c r="A4874" t="str">
        <f t="shared" si="79"/>
        <v>202008_325_4562342690029</v>
      </c>
      <c r="B4874" s="17">
        <v>202008</v>
      </c>
      <c r="C4874" s="17">
        <v>325</v>
      </c>
      <c r="D4874" s="17" t="s">
        <v>162</v>
      </c>
      <c r="E4874" s="18">
        <v>4562342690029</v>
      </c>
      <c r="F4874" s="17">
        <v>0</v>
      </c>
      <c r="G4874" s="17">
        <v>0</v>
      </c>
      <c r="H4874" s="17" t="s">
        <v>18</v>
      </c>
      <c r="I4874" s="17" t="s">
        <v>19</v>
      </c>
      <c r="J4874" s="17" t="s">
        <v>329</v>
      </c>
      <c r="K4874" s="17">
        <v>15</v>
      </c>
      <c r="L4874" s="17">
        <v>1</v>
      </c>
      <c r="M4874" s="17">
        <v>0</v>
      </c>
      <c r="N4874" s="17">
        <v>0</v>
      </c>
    </row>
    <row r="4875" spans="1:14" x14ac:dyDescent="0.15">
      <c r="A4875" t="str">
        <f t="shared" si="79"/>
        <v>202008_325_4562342690036</v>
      </c>
      <c r="B4875" s="17">
        <v>202008</v>
      </c>
      <c r="C4875" s="17">
        <v>325</v>
      </c>
      <c r="D4875" s="17" t="s">
        <v>162</v>
      </c>
      <c r="E4875" s="18">
        <v>4562342690036</v>
      </c>
      <c r="F4875" s="17">
        <v>0</v>
      </c>
      <c r="G4875" s="17">
        <v>0</v>
      </c>
      <c r="H4875" s="17" t="s">
        <v>20</v>
      </c>
      <c r="I4875" s="17" t="s">
        <v>19</v>
      </c>
      <c r="J4875" s="17" t="s">
        <v>329</v>
      </c>
      <c r="K4875" s="17">
        <v>13</v>
      </c>
      <c r="L4875" s="17">
        <v>0</v>
      </c>
      <c r="M4875" s="17">
        <v>0</v>
      </c>
      <c r="N4875" s="17">
        <v>0</v>
      </c>
    </row>
    <row r="4876" spans="1:14" x14ac:dyDescent="0.15">
      <c r="A4876" t="str">
        <f t="shared" si="79"/>
        <v>202008_325_4562342690050</v>
      </c>
      <c r="B4876" s="17">
        <v>202008</v>
      </c>
      <c r="C4876" s="17">
        <v>325</v>
      </c>
      <c r="D4876" s="17" t="s">
        <v>162</v>
      </c>
      <c r="E4876" s="18">
        <v>4562342690050</v>
      </c>
      <c r="F4876" s="17">
        <v>0</v>
      </c>
      <c r="G4876" s="17">
        <v>0</v>
      </c>
      <c r="H4876" s="17" t="s">
        <v>22</v>
      </c>
      <c r="I4876" s="17" t="s">
        <v>19</v>
      </c>
      <c r="J4876" s="17" t="s">
        <v>329</v>
      </c>
      <c r="K4876" s="17">
        <v>9</v>
      </c>
      <c r="L4876" s="17">
        <v>1</v>
      </c>
      <c r="M4876" s="17">
        <v>0</v>
      </c>
      <c r="N4876" s="17">
        <v>0</v>
      </c>
    </row>
    <row r="4877" spans="1:14" x14ac:dyDescent="0.15">
      <c r="A4877" t="str">
        <f t="shared" si="79"/>
        <v>202008_325_4562342690043</v>
      </c>
      <c r="B4877" s="17">
        <v>202008</v>
      </c>
      <c r="C4877" s="17">
        <v>325</v>
      </c>
      <c r="D4877" s="17" t="s">
        <v>162</v>
      </c>
      <c r="E4877" s="18">
        <v>4562342690043</v>
      </c>
      <c r="F4877" s="17">
        <v>0</v>
      </c>
      <c r="G4877" s="17">
        <v>0</v>
      </c>
      <c r="H4877" s="17" t="s">
        <v>21</v>
      </c>
      <c r="I4877" s="17" t="s">
        <v>19</v>
      </c>
      <c r="J4877" s="17" t="s">
        <v>329</v>
      </c>
      <c r="K4877" s="17">
        <v>31</v>
      </c>
      <c r="L4877" s="17">
        <v>0</v>
      </c>
      <c r="M4877" s="17">
        <v>0</v>
      </c>
      <c r="N4877" s="17">
        <v>0</v>
      </c>
    </row>
    <row r="4878" spans="1:14" x14ac:dyDescent="0.15">
      <c r="A4878" t="str">
        <f t="shared" si="79"/>
        <v>202008_325_4562342690067</v>
      </c>
      <c r="B4878" s="17">
        <v>202008</v>
      </c>
      <c r="C4878" s="17">
        <v>325</v>
      </c>
      <c r="D4878" s="17" t="s">
        <v>162</v>
      </c>
      <c r="E4878" s="18">
        <v>4562342690067</v>
      </c>
      <c r="F4878" s="17">
        <v>0</v>
      </c>
      <c r="G4878" s="17">
        <v>0</v>
      </c>
      <c r="H4878" s="17" t="s">
        <v>23</v>
      </c>
      <c r="I4878" s="17" t="s">
        <v>19</v>
      </c>
      <c r="J4878" s="17" t="s">
        <v>329</v>
      </c>
      <c r="K4878" s="17">
        <v>37</v>
      </c>
      <c r="L4878" s="17">
        <v>0</v>
      </c>
      <c r="M4878" s="17">
        <v>0</v>
      </c>
      <c r="N4878" s="17">
        <v>0</v>
      </c>
    </row>
    <row r="4879" spans="1:14" x14ac:dyDescent="0.15">
      <c r="A4879" t="str">
        <f t="shared" si="79"/>
        <v>202008_325_4562342690074</v>
      </c>
      <c r="B4879" s="17">
        <v>202008</v>
      </c>
      <c r="C4879" s="17">
        <v>325</v>
      </c>
      <c r="D4879" s="17" t="s">
        <v>162</v>
      </c>
      <c r="E4879" s="18">
        <v>4562342690074</v>
      </c>
      <c r="F4879" s="17">
        <v>0</v>
      </c>
      <c r="G4879" s="17">
        <v>0</v>
      </c>
      <c r="H4879" s="17" t="s">
        <v>24</v>
      </c>
      <c r="I4879" s="17" t="s">
        <v>19</v>
      </c>
      <c r="J4879" s="17" t="s">
        <v>329</v>
      </c>
      <c r="K4879" s="17">
        <v>17</v>
      </c>
      <c r="L4879" s="17">
        <v>0</v>
      </c>
      <c r="M4879" s="17">
        <v>0</v>
      </c>
      <c r="N4879" s="17">
        <v>0</v>
      </c>
    </row>
    <row r="4880" spans="1:14" x14ac:dyDescent="0.15">
      <c r="A4880" t="str">
        <f t="shared" si="79"/>
        <v>202008_325_4562342690081</v>
      </c>
      <c r="B4880" s="17">
        <v>202008</v>
      </c>
      <c r="C4880" s="17">
        <v>325</v>
      </c>
      <c r="D4880" s="17" t="s">
        <v>162</v>
      </c>
      <c r="E4880" s="18">
        <v>4562342690081</v>
      </c>
      <c r="F4880" s="17">
        <v>0</v>
      </c>
      <c r="G4880" s="17">
        <v>0</v>
      </c>
      <c r="H4880" s="17" t="s">
        <v>25</v>
      </c>
      <c r="I4880" s="17" t="s">
        <v>19</v>
      </c>
      <c r="J4880" s="17" t="s">
        <v>329</v>
      </c>
      <c r="K4880" s="17">
        <v>12</v>
      </c>
      <c r="L4880" s="17">
        <v>0</v>
      </c>
      <c r="M4880" s="17">
        <v>0</v>
      </c>
      <c r="N4880" s="17">
        <v>0</v>
      </c>
    </row>
    <row r="4881" spans="1:14" x14ac:dyDescent="0.15">
      <c r="A4881" t="str">
        <f t="shared" si="79"/>
        <v>202008_16_4562342690029</v>
      </c>
      <c r="B4881" s="17">
        <v>202008</v>
      </c>
      <c r="C4881" s="17">
        <v>16</v>
      </c>
      <c r="D4881" s="17" t="s">
        <v>133</v>
      </c>
      <c r="E4881" s="18">
        <v>4562342690029</v>
      </c>
      <c r="F4881" s="17">
        <v>0</v>
      </c>
      <c r="G4881" s="17">
        <v>0</v>
      </c>
      <c r="H4881" s="17" t="s">
        <v>18</v>
      </c>
      <c r="I4881" s="17" t="s">
        <v>19</v>
      </c>
      <c r="J4881" s="17" t="s">
        <v>329</v>
      </c>
      <c r="K4881" s="17">
        <v>16</v>
      </c>
      <c r="L4881" s="17">
        <v>0</v>
      </c>
      <c r="M4881" s="17">
        <v>0</v>
      </c>
      <c r="N4881" s="17">
        <v>0</v>
      </c>
    </row>
    <row r="4882" spans="1:14" x14ac:dyDescent="0.15">
      <c r="A4882" t="str">
        <f t="shared" si="79"/>
        <v>202008_16_4562342690036</v>
      </c>
      <c r="B4882" s="17">
        <v>202008</v>
      </c>
      <c r="C4882" s="17">
        <v>16</v>
      </c>
      <c r="D4882" s="17" t="s">
        <v>133</v>
      </c>
      <c r="E4882" s="18">
        <v>4562342690036</v>
      </c>
      <c r="F4882" s="17">
        <v>0</v>
      </c>
      <c r="G4882" s="17">
        <v>0</v>
      </c>
      <c r="H4882" s="17" t="s">
        <v>20</v>
      </c>
      <c r="I4882" s="17" t="s">
        <v>19</v>
      </c>
      <c r="J4882" s="17" t="s">
        <v>329</v>
      </c>
      <c r="K4882" s="17">
        <v>10</v>
      </c>
      <c r="L4882" s="17">
        <v>0</v>
      </c>
      <c r="M4882" s="17">
        <v>0</v>
      </c>
      <c r="N4882" s="17">
        <v>0</v>
      </c>
    </row>
    <row r="4883" spans="1:14" x14ac:dyDescent="0.15">
      <c r="A4883" t="str">
        <f t="shared" si="79"/>
        <v>202008_16_4562342690050</v>
      </c>
      <c r="B4883" s="17">
        <v>202008</v>
      </c>
      <c r="C4883" s="17">
        <v>16</v>
      </c>
      <c r="D4883" s="17" t="s">
        <v>133</v>
      </c>
      <c r="E4883" s="18">
        <v>4562342690050</v>
      </c>
      <c r="F4883" s="17">
        <v>0</v>
      </c>
      <c r="G4883" s="17">
        <v>0</v>
      </c>
      <c r="H4883" s="17" t="s">
        <v>22</v>
      </c>
      <c r="I4883" s="17" t="s">
        <v>19</v>
      </c>
      <c r="J4883" s="17" t="s">
        <v>329</v>
      </c>
      <c r="K4883" s="17">
        <v>12</v>
      </c>
      <c r="L4883" s="17">
        <v>0</v>
      </c>
      <c r="M4883" s="17">
        <v>0</v>
      </c>
      <c r="N4883" s="17">
        <v>0</v>
      </c>
    </row>
    <row r="4884" spans="1:14" x14ac:dyDescent="0.15">
      <c r="A4884" t="str">
        <f t="shared" si="79"/>
        <v>202008_16_4562342690043</v>
      </c>
      <c r="B4884" s="17">
        <v>202008</v>
      </c>
      <c r="C4884" s="17">
        <v>16</v>
      </c>
      <c r="D4884" s="17" t="s">
        <v>133</v>
      </c>
      <c r="E4884" s="18">
        <v>4562342690043</v>
      </c>
      <c r="F4884" s="17">
        <v>0</v>
      </c>
      <c r="G4884" s="17">
        <v>0</v>
      </c>
      <c r="H4884" s="17" t="s">
        <v>21</v>
      </c>
      <c r="I4884" s="17" t="s">
        <v>19</v>
      </c>
      <c r="J4884" s="17" t="s">
        <v>329</v>
      </c>
      <c r="K4884" s="17">
        <v>50</v>
      </c>
      <c r="L4884" s="17">
        <v>0</v>
      </c>
      <c r="M4884" s="17">
        <v>0</v>
      </c>
      <c r="N4884" s="17">
        <v>0</v>
      </c>
    </row>
    <row r="4885" spans="1:14" x14ac:dyDescent="0.15">
      <c r="A4885" t="str">
        <f t="shared" si="79"/>
        <v>202008_16_4562342690067</v>
      </c>
      <c r="B4885" s="17">
        <v>202008</v>
      </c>
      <c r="C4885" s="17">
        <v>16</v>
      </c>
      <c r="D4885" s="17" t="s">
        <v>133</v>
      </c>
      <c r="E4885" s="18">
        <v>4562342690067</v>
      </c>
      <c r="F4885" s="17">
        <v>0</v>
      </c>
      <c r="G4885" s="17">
        <v>0</v>
      </c>
      <c r="H4885" s="17" t="s">
        <v>23</v>
      </c>
      <c r="I4885" s="17" t="s">
        <v>19</v>
      </c>
      <c r="J4885" s="17" t="s">
        <v>329</v>
      </c>
      <c r="K4885" s="17">
        <v>20</v>
      </c>
      <c r="L4885" s="17">
        <v>0</v>
      </c>
      <c r="M4885" s="17">
        <v>0</v>
      </c>
      <c r="N4885" s="17">
        <v>0</v>
      </c>
    </row>
    <row r="4886" spans="1:14" x14ac:dyDescent="0.15">
      <c r="A4886" t="str">
        <f t="shared" si="79"/>
        <v>202008_16_4562342690074</v>
      </c>
      <c r="B4886" s="17">
        <v>202008</v>
      </c>
      <c r="C4886" s="17">
        <v>16</v>
      </c>
      <c r="D4886" s="17" t="s">
        <v>133</v>
      </c>
      <c r="E4886" s="18">
        <v>4562342690074</v>
      </c>
      <c r="F4886" s="17">
        <v>0</v>
      </c>
      <c r="G4886" s="17">
        <v>0</v>
      </c>
      <c r="H4886" s="17" t="s">
        <v>24</v>
      </c>
      <c r="I4886" s="17" t="s">
        <v>19</v>
      </c>
      <c r="J4886" s="17" t="s">
        <v>329</v>
      </c>
      <c r="K4886" s="17">
        <v>34</v>
      </c>
      <c r="L4886" s="17">
        <v>0</v>
      </c>
      <c r="M4886" s="17">
        <v>0</v>
      </c>
      <c r="N4886" s="17">
        <v>0</v>
      </c>
    </row>
    <row r="4887" spans="1:14" x14ac:dyDescent="0.15">
      <c r="A4887" t="str">
        <f t="shared" si="79"/>
        <v>202008_16_4562342690081</v>
      </c>
      <c r="B4887" s="17">
        <v>202008</v>
      </c>
      <c r="C4887" s="17">
        <v>16</v>
      </c>
      <c r="D4887" s="17" t="s">
        <v>133</v>
      </c>
      <c r="E4887" s="18">
        <v>4562342690081</v>
      </c>
      <c r="F4887" s="17">
        <v>0</v>
      </c>
      <c r="G4887" s="17">
        <v>0</v>
      </c>
      <c r="H4887" s="17" t="s">
        <v>25</v>
      </c>
      <c r="I4887" s="17" t="s">
        <v>19</v>
      </c>
      <c r="J4887" s="17" t="s">
        <v>329</v>
      </c>
      <c r="K4887" s="17">
        <v>8</v>
      </c>
      <c r="L4887" s="17">
        <v>0</v>
      </c>
      <c r="M4887" s="17">
        <v>0</v>
      </c>
      <c r="N4887" s="17">
        <v>0</v>
      </c>
    </row>
    <row r="4888" spans="1:14" x14ac:dyDescent="0.15">
      <c r="A4888" t="str">
        <f t="shared" si="79"/>
        <v>202008_17_4562342690029</v>
      </c>
      <c r="B4888" s="17">
        <v>202008</v>
      </c>
      <c r="C4888" s="17">
        <v>17</v>
      </c>
      <c r="D4888" s="17" t="s">
        <v>134</v>
      </c>
      <c r="E4888" s="18">
        <v>4562342690029</v>
      </c>
      <c r="F4888" s="17">
        <v>0</v>
      </c>
      <c r="G4888" s="17">
        <v>0</v>
      </c>
      <c r="H4888" s="17" t="s">
        <v>18</v>
      </c>
      <c r="I4888" s="17" t="s">
        <v>19</v>
      </c>
      <c r="J4888" s="17" t="s">
        <v>329</v>
      </c>
      <c r="K4888" s="17">
        <v>15</v>
      </c>
      <c r="L4888" s="17">
        <v>1</v>
      </c>
      <c r="M4888" s="17">
        <v>0</v>
      </c>
      <c r="N4888" s="17">
        <v>0</v>
      </c>
    </row>
    <row r="4889" spans="1:14" x14ac:dyDescent="0.15">
      <c r="A4889" t="str">
        <f t="shared" si="79"/>
        <v>202008_17_4562342690036</v>
      </c>
      <c r="B4889" s="17">
        <v>202008</v>
      </c>
      <c r="C4889" s="17">
        <v>17</v>
      </c>
      <c r="D4889" s="17" t="s">
        <v>134</v>
      </c>
      <c r="E4889" s="18">
        <v>4562342690036</v>
      </c>
      <c r="F4889" s="17">
        <v>0</v>
      </c>
      <c r="G4889" s="17">
        <v>0</v>
      </c>
      <c r="H4889" s="17" t="s">
        <v>20</v>
      </c>
      <c r="I4889" s="17" t="s">
        <v>19</v>
      </c>
      <c r="J4889" s="17" t="s">
        <v>329</v>
      </c>
      <c r="K4889" s="17">
        <v>12</v>
      </c>
      <c r="L4889" s="17">
        <v>0</v>
      </c>
      <c r="M4889" s="17">
        <v>0</v>
      </c>
      <c r="N4889" s="17">
        <v>0</v>
      </c>
    </row>
    <row r="4890" spans="1:14" x14ac:dyDescent="0.15">
      <c r="A4890" t="str">
        <f t="shared" si="79"/>
        <v>202008_17_4562342690050</v>
      </c>
      <c r="B4890" s="17">
        <v>202008</v>
      </c>
      <c r="C4890" s="17">
        <v>17</v>
      </c>
      <c r="D4890" s="17" t="s">
        <v>134</v>
      </c>
      <c r="E4890" s="18">
        <v>4562342690050</v>
      </c>
      <c r="F4890" s="17">
        <v>0</v>
      </c>
      <c r="G4890" s="17">
        <v>0</v>
      </c>
      <c r="H4890" s="17" t="s">
        <v>22</v>
      </c>
      <c r="I4890" s="17" t="s">
        <v>19</v>
      </c>
      <c r="J4890" s="17" t="s">
        <v>329</v>
      </c>
      <c r="K4890" s="17">
        <v>10</v>
      </c>
      <c r="L4890" s="17">
        <v>0</v>
      </c>
      <c r="M4890" s="17">
        <v>0</v>
      </c>
      <c r="N4890" s="17">
        <v>0</v>
      </c>
    </row>
    <row r="4891" spans="1:14" x14ac:dyDescent="0.15">
      <c r="A4891" t="str">
        <f t="shared" si="79"/>
        <v>202008_17_4562342690043</v>
      </c>
      <c r="B4891" s="17">
        <v>202008</v>
      </c>
      <c r="C4891" s="17">
        <v>17</v>
      </c>
      <c r="D4891" s="17" t="s">
        <v>134</v>
      </c>
      <c r="E4891" s="18">
        <v>4562342690043</v>
      </c>
      <c r="F4891" s="17">
        <v>0</v>
      </c>
      <c r="G4891" s="17">
        <v>0</v>
      </c>
      <c r="H4891" s="17" t="s">
        <v>21</v>
      </c>
      <c r="I4891" s="17" t="s">
        <v>19</v>
      </c>
      <c r="J4891" s="17" t="s">
        <v>329</v>
      </c>
      <c r="K4891" s="17">
        <v>28</v>
      </c>
      <c r="L4891" s="17">
        <v>1</v>
      </c>
      <c r="M4891" s="17">
        <v>0</v>
      </c>
      <c r="N4891" s="17">
        <v>0</v>
      </c>
    </row>
    <row r="4892" spans="1:14" x14ac:dyDescent="0.15">
      <c r="A4892" t="str">
        <f t="shared" si="79"/>
        <v>202008_17_4562342690067</v>
      </c>
      <c r="B4892" s="17">
        <v>202008</v>
      </c>
      <c r="C4892" s="17">
        <v>17</v>
      </c>
      <c r="D4892" s="17" t="s">
        <v>134</v>
      </c>
      <c r="E4892" s="18">
        <v>4562342690067</v>
      </c>
      <c r="F4892" s="17">
        <v>0</v>
      </c>
      <c r="G4892" s="17">
        <v>0</v>
      </c>
      <c r="H4892" s="17" t="s">
        <v>23</v>
      </c>
      <c r="I4892" s="17" t="s">
        <v>19</v>
      </c>
      <c r="J4892" s="17" t="s">
        <v>329</v>
      </c>
      <c r="K4892" s="17">
        <v>36</v>
      </c>
      <c r="L4892" s="17">
        <v>0</v>
      </c>
      <c r="M4892" s="17">
        <v>0</v>
      </c>
      <c r="N4892" s="17">
        <v>0</v>
      </c>
    </row>
    <row r="4893" spans="1:14" x14ac:dyDescent="0.15">
      <c r="A4893" t="str">
        <f t="shared" si="79"/>
        <v>202008_17_4562342690074</v>
      </c>
      <c r="B4893" s="17">
        <v>202008</v>
      </c>
      <c r="C4893" s="17">
        <v>17</v>
      </c>
      <c r="D4893" s="17" t="s">
        <v>134</v>
      </c>
      <c r="E4893" s="18">
        <v>4562342690074</v>
      </c>
      <c r="F4893" s="17">
        <v>0</v>
      </c>
      <c r="G4893" s="17">
        <v>0</v>
      </c>
      <c r="H4893" s="17" t="s">
        <v>24</v>
      </c>
      <c r="I4893" s="17" t="s">
        <v>19</v>
      </c>
      <c r="J4893" s="17" t="s">
        <v>329</v>
      </c>
      <c r="K4893" s="17">
        <v>19</v>
      </c>
      <c r="L4893" s="17">
        <v>0</v>
      </c>
      <c r="M4893" s="17">
        <v>0</v>
      </c>
      <c r="N4893" s="17">
        <v>0</v>
      </c>
    </row>
    <row r="4894" spans="1:14" x14ac:dyDescent="0.15">
      <c r="A4894" t="str">
        <f t="shared" si="79"/>
        <v>202008_17_4562342690081</v>
      </c>
      <c r="B4894" s="17">
        <v>202008</v>
      </c>
      <c r="C4894" s="17">
        <v>17</v>
      </c>
      <c r="D4894" s="17" t="s">
        <v>134</v>
      </c>
      <c r="E4894" s="18">
        <v>4562342690081</v>
      </c>
      <c r="F4894" s="17">
        <v>0</v>
      </c>
      <c r="G4894" s="17">
        <v>0</v>
      </c>
      <c r="H4894" s="17" t="s">
        <v>25</v>
      </c>
      <c r="I4894" s="17" t="s">
        <v>19</v>
      </c>
      <c r="J4894" s="17" t="s">
        <v>329</v>
      </c>
      <c r="K4894" s="17">
        <v>13</v>
      </c>
      <c r="L4894" s="17">
        <v>0</v>
      </c>
      <c r="M4894" s="17">
        <v>0</v>
      </c>
      <c r="N4894" s="17">
        <v>0</v>
      </c>
    </row>
    <row r="4895" spans="1:14" x14ac:dyDescent="0.15">
      <c r="A4895" t="str">
        <f t="shared" si="79"/>
        <v>202008_122_4562342690029</v>
      </c>
      <c r="B4895" s="17">
        <v>202008</v>
      </c>
      <c r="C4895" s="17">
        <v>122</v>
      </c>
      <c r="D4895" s="17" t="s">
        <v>149</v>
      </c>
      <c r="E4895" s="18">
        <v>4562342690029</v>
      </c>
      <c r="F4895" s="17">
        <v>0</v>
      </c>
      <c r="G4895" s="17">
        <v>0</v>
      </c>
      <c r="H4895" s="17" t="s">
        <v>18</v>
      </c>
      <c r="I4895" s="17" t="s">
        <v>19</v>
      </c>
      <c r="J4895" s="17" t="s">
        <v>329</v>
      </c>
      <c r="K4895" s="17">
        <v>26</v>
      </c>
      <c r="L4895" s="17">
        <v>0</v>
      </c>
      <c r="M4895" s="17">
        <v>0</v>
      </c>
      <c r="N4895" s="17">
        <v>0</v>
      </c>
    </row>
    <row r="4896" spans="1:14" x14ac:dyDescent="0.15">
      <c r="A4896" t="str">
        <f t="shared" si="79"/>
        <v>202008_122_4562342690036</v>
      </c>
      <c r="B4896" s="17">
        <v>202008</v>
      </c>
      <c r="C4896" s="17">
        <v>122</v>
      </c>
      <c r="D4896" s="17" t="s">
        <v>149</v>
      </c>
      <c r="E4896" s="18">
        <v>4562342690036</v>
      </c>
      <c r="F4896" s="17">
        <v>0</v>
      </c>
      <c r="G4896" s="17">
        <v>0</v>
      </c>
      <c r="H4896" s="17" t="s">
        <v>20</v>
      </c>
      <c r="I4896" s="17" t="s">
        <v>19</v>
      </c>
      <c r="J4896" s="17" t="s">
        <v>329</v>
      </c>
      <c r="K4896" s="17">
        <v>11</v>
      </c>
      <c r="L4896" s="17">
        <v>0</v>
      </c>
      <c r="M4896" s="17">
        <v>0</v>
      </c>
      <c r="N4896" s="17">
        <v>0</v>
      </c>
    </row>
    <row r="4897" spans="1:14" x14ac:dyDescent="0.15">
      <c r="A4897" t="str">
        <f t="shared" si="79"/>
        <v>202008_122_4562342690050</v>
      </c>
      <c r="B4897" s="17">
        <v>202008</v>
      </c>
      <c r="C4897" s="17">
        <v>122</v>
      </c>
      <c r="D4897" s="17" t="s">
        <v>149</v>
      </c>
      <c r="E4897" s="18">
        <v>4562342690050</v>
      </c>
      <c r="F4897" s="17">
        <v>0</v>
      </c>
      <c r="G4897" s="17">
        <v>0</v>
      </c>
      <c r="H4897" s="17" t="s">
        <v>22</v>
      </c>
      <c r="I4897" s="17" t="s">
        <v>19</v>
      </c>
      <c r="J4897" s="17" t="s">
        <v>329</v>
      </c>
      <c r="K4897" s="17">
        <v>14</v>
      </c>
      <c r="L4897" s="17">
        <v>0</v>
      </c>
      <c r="M4897" s="17">
        <v>0</v>
      </c>
      <c r="N4897" s="17">
        <v>0</v>
      </c>
    </row>
    <row r="4898" spans="1:14" x14ac:dyDescent="0.15">
      <c r="A4898" t="str">
        <f t="shared" si="79"/>
        <v>202008_122_4562342690043</v>
      </c>
      <c r="B4898" s="17">
        <v>202008</v>
      </c>
      <c r="C4898" s="17">
        <v>122</v>
      </c>
      <c r="D4898" s="17" t="s">
        <v>149</v>
      </c>
      <c r="E4898" s="18">
        <v>4562342690043</v>
      </c>
      <c r="F4898" s="17">
        <v>0</v>
      </c>
      <c r="G4898" s="17">
        <v>0</v>
      </c>
      <c r="H4898" s="17" t="s">
        <v>21</v>
      </c>
      <c r="I4898" s="17" t="s">
        <v>19</v>
      </c>
      <c r="J4898" s="17" t="s">
        <v>329</v>
      </c>
      <c r="K4898" s="17">
        <v>35</v>
      </c>
      <c r="L4898" s="17">
        <v>2</v>
      </c>
      <c r="M4898" s="17">
        <v>0</v>
      </c>
      <c r="N4898" s="17">
        <v>0</v>
      </c>
    </row>
    <row r="4899" spans="1:14" x14ac:dyDescent="0.15">
      <c r="A4899" t="str">
        <f t="shared" si="79"/>
        <v>202008_122_4562342690067</v>
      </c>
      <c r="B4899" s="17">
        <v>202008</v>
      </c>
      <c r="C4899" s="17">
        <v>122</v>
      </c>
      <c r="D4899" s="17" t="s">
        <v>149</v>
      </c>
      <c r="E4899" s="18">
        <v>4562342690067</v>
      </c>
      <c r="F4899" s="17">
        <v>0</v>
      </c>
      <c r="G4899" s="17">
        <v>0</v>
      </c>
      <c r="H4899" s="17" t="s">
        <v>23</v>
      </c>
      <c r="I4899" s="17" t="s">
        <v>19</v>
      </c>
      <c r="J4899" s="17" t="s">
        <v>329</v>
      </c>
      <c r="K4899" s="17">
        <v>36</v>
      </c>
      <c r="L4899" s="17">
        <v>1</v>
      </c>
      <c r="M4899" s="17">
        <v>0</v>
      </c>
      <c r="N4899" s="17">
        <v>0</v>
      </c>
    </row>
    <row r="4900" spans="1:14" x14ac:dyDescent="0.15">
      <c r="A4900" t="str">
        <f t="shared" si="79"/>
        <v>202008_122_4562342690074</v>
      </c>
      <c r="B4900" s="17">
        <v>202008</v>
      </c>
      <c r="C4900" s="17">
        <v>122</v>
      </c>
      <c r="D4900" s="17" t="s">
        <v>149</v>
      </c>
      <c r="E4900" s="18">
        <v>4562342690074</v>
      </c>
      <c r="F4900" s="17">
        <v>0</v>
      </c>
      <c r="G4900" s="17">
        <v>0</v>
      </c>
      <c r="H4900" s="17" t="s">
        <v>24</v>
      </c>
      <c r="I4900" s="17" t="s">
        <v>19</v>
      </c>
      <c r="J4900" s="17" t="s">
        <v>329</v>
      </c>
      <c r="K4900" s="17">
        <v>21</v>
      </c>
      <c r="L4900" s="17">
        <v>1</v>
      </c>
      <c r="M4900" s="17">
        <v>0</v>
      </c>
      <c r="N4900" s="17">
        <v>0</v>
      </c>
    </row>
    <row r="4901" spans="1:14" x14ac:dyDescent="0.15">
      <c r="A4901" t="str">
        <f t="shared" si="79"/>
        <v>202008_122_4562342690081</v>
      </c>
      <c r="B4901" s="17">
        <v>202008</v>
      </c>
      <c r="C4901" s="17">
        <v>122</v>
      </c>
      <c r="D4901" s="17" t="s">
        <v>149</v>
      </c>
      <c r="E4901" s="18">
        <v>4562342690081</v>
      </c>
      <c r="F4901" s="17">
        <v>0</v>
      </c>
      <c r="G4901" s="17">
        <v>0</v>
      </c>
      <c r="H4901" s="17" t="s">
        <v>25</v>
      </c>
      <c r="I4901" s="17" t="s">
        <v>19</v>
      </c>
      <c r="J4901" s="17" t="s">
        <v>329</v>
      </c>
      <c r="K4901" s="17">
        <v>16</v>
      </c>
      <c r="L4901" s="17">
        <v>0</v>
      </c>
      <c r="M4901" s="17">
        <v>0</v>
      </c>
      <c r="N4901" s="17">
        <v>0</v>
      </c>
    </row>
  </sheetData>
  <phoneticPr fontId="21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85"/>
  <sheetViews>
    <sheetView topLeftCell="A49" workbookViewId="0">
      <selection activeCell="H81" sqref="H81"/>
    </sheetView>
  </sheetViews>
  <sheetFormatPr defaultColWidth="9" defaultRowHeight="13.5" x14ac:dyDescent="0.15"/>
  <cols>
    <col min="3" max="3" width="15.5" style="7" customWidth="1"/>
  </cols>
  <sheetData>
    <row r="1" spans="2:4" x14ac:dyDescent="0.15">
      <c r="B1" t="s">
        <v>330</v>
      </c>
      <c r="C1" s="7" t="s">
        <v>5</v>
      </c>
      <c r="D1" t="s">
        <v>331</v>
      </c>
    </row>
    <row r="2" spans="2:4" x14ac:dyDescent="0.15">
      <c r="B2">
        <v>201949</v>
      </c>
      <c r="C2" s="9">
        <v>4562342690029</v>
      </c>
      <c r="D2">
        <v>102.93</v>
      </c>
    </row>
    <row r="3" spans="2:4" x14ac:dyDescent="0.15">
      <c r="B3">
        <v>201949</v>
      </c>
      <c r="C3" s="9">
        <v>4562342690036</v>
      </c>
      <c r="D3">
        <v>19.4925</v>
      </c>
    </row>
    <row r="4" spans="2:4" x14ac:dyDescent="0.15">
      <c r="B4">
        <v>201949</v>
      </c>
      <c r="C4" s="9">
        <v>4562342690043</v>
      </c>
      <c r="D4">
        <v>137.76</v>
      </c>
    </row>
    <row r="5" spans="2:4" x14ac:dyDescent="0.15">
      <c r="B5">
        <v>201949</v>
      </c>
      <c r="C5" s="9">
        <v>4562342690050</v>
      </c>
      <c r="D5">
        <v>24.81</v>
      </c>
    </row>
    <row r="6" spans="2:4" x14ac:dyDescent="0.15">
      <c r="B6">
        <v>201949</v>
      </c>
      <c r="C6" s="9">
        <v>4562342690067</v>
      </c>
      <c r="D6">
        <v>32.26</v>
      </c>
    </row>
    <row r="7" spans="2:4" x14ac:dyDescent="0.15">
      <c r="B7">
        <v>201949</v>
      </c>
      <c r="C7" s="9">
        <v>4562342690074</v>
      </c>
      <c r="D7">
        <v>142.18</v>
      </c>
    </row>
    <row r="8" spans="2:4" x14ac:dyDescent="0.15">
      <c r="B8">
        <v>201949</v>
      </c>
      <c r="C8" s="9">
        <v>4562342690081</v>
      </c>
      <c r="D8">
        <v>43.311785714285698</v>
      </c>
    </row>
    <row r="9" spans="2:4" x14ac:dyDescent="0.15">
      <c r="B9">
        <v>201950</v>
      </c>
      <c r="C9" s="9">
        <v>4562342690029</v>
      </c>
      <c r="D9">
        <v>153.57</v>
      </c>
    </row>
    <row r="10" spans="2:4" x14ac:dyDescent="0.15">
      <c r="B10">
        <v>201950</v>
      </c>
      <c r="C10" s="9">
        <v>4562342690036</v>
      </c>
      <c r="D10">
        <v>53.83</v>
      </c>
    </row>
    <row r="11" spans="2:4" x14ac:dyDescent="0.15">
      <c r="B11">
        <v>201950</v>
      </c>
      <c r="C11" s="9">
        <v>4562342690043</v>
      </c>
      <c r="D11">
        <v>143.65</v>
      </c>
    </row>
    <row r="12" spans="2:4" x14ac:dyDescent="0.15">
      <c r="B12">
        <v>201950</v>
      </c>
      <c r="C12" s="9">
        <v>4562342690050</v>
      </c>
      <c r="D12">
        <v>60.61</v>
      </c>
    </row>
    <row r="13" spans="2:4" x14ac:dyDescent="0.15">
      <c r="B13">
        <v>201950</v>
      </c>
      <c r="C13" s="9">
        <v>4562342690067</v>
      </c>
      <c r="D13">
        <v>91.68</v>
      </c>
    </row>
    <row r="14" spans="2:4" x14ac:dyDescent="0.15">
      <c r="B14">
        <v>201950</v>
      </c>
      <c r="C14" s="9">
        <v>4562342690074</v>
      </c>
      <c r="D14">
        <v>215.45</v>
      </c>
    </row>
    <row r="15" spans="2:4" x14ac:dyDescent="0.15">
      <c r="B15">
        <v>201950</v>
      </c>
      <c r="C15" s="9">
        <v>4562342690081</v>
      </c>
      <c r="D15">
        <v>63.68</v>
      </c>
    </row>
    <row r="16" spans="2:4" x14ac:dyDescent="0.15">
      <c r="B16">
        <v>201951</v>
      </c>
      <c r="C16" s="9">
        <v>4562342690029</v>
      </c>
      <c r="D16">
        <v>160.47999999999999</v>
      </c>
    </row>
    <row r="17" spans="2:4" x14ac:dyDescent="0.15">
      <c r="B17">
        <v>201951</v>
      </c>
      <c r="C17" s="9">
        <v>4562342690036</v>
      </c>
      <c r="D17">
        <v>60.1</v>
      </c>
    </row>
    <row r="18" spans="2:4" x14ac:dyDescent="0.15">
      <c r="B18">
        <v>201951</v>
      </c>
      <c r="C18" s="9">
        <v>4562342690043</v>
      </c>
      <c r="D18">
        <v>170.77</v>
      </c>
    </row>
    <row r="19" spans="2:4" x14ac:dyDescent="0.15">
      <c r="B19">
        <v>201951</v>
      </c>
      <c r="C19" s="9">
        <v>4562342690050</v>
      </c>
      <c r="D19">
        <v>51.57</v>
      </c>
    </row>
    <row r="20" spans="2:4" x14ac:dyDescent="0.15">
      <c r="B20">
        <v>201951</v>
      </c>
      <c r="C20" s="9">
        <v>4562342690067</v>
      </c>
      <c r="D20">
        <v>72.099999999999994</v>
      </c>
    </row>
    <row r="21" spans="2:4" x14ac:dyDescent="0.15">
      <c r="B21">
        <v>201951</v>
      </c>
      <c r="C21" s="9">
        <v>4562342690074</v>
      </c>
      <c r="D21">
        <v>256.77999999999997</v>
      </c>
    </row>
    <row r="22" spans="2:4" x14ac:dyDescent="0.15">
      <c r="B22">
        <v>201951</v>
      </c>
      <c r="C22" s="9">
        <v>4562342690081</v>
      </c>
      <c r="D22">
        <v>99.85</v>
      </c>
    </row>
    <row r="23" spans="2:4" x14ac:dyDescent="0.15">
      <c r="B23">
        <v>201952</v>
      </c>
      <c r="C23" s="9">
        <v>4562342690029</v>
      </c>
      <c r="D23">
        <v>179.48</v>
      </c>
    </row>
    <row r="24" spans="2:4" x14ac:dyDescent="0.15">
      <c r="B24">
        <v>201952</v>
      </c>
      <c r="C24" s="9">
        <v>4562342690036</v>
      </c>
      <c r="D24">
        <v>75.965000000000003</v>
      </c>
    </row>
    <row r="25" spans="2:4" x14ac:dyDescent="0.15">
      <c r="B25">
        <v>201952</v>
      </c>
      <c r="C25" s="9">
        <v>4562342690043</v>
      </c>
      <c r="D25">
        <v>198.49</v>
      </c>
    </row>
    <row r="26" spans="2:4" x14ac:dyDescent="0.15">
      <c r="B26">
        <v>201952</v>
      </c>
      <c r="C26" s="9">
        <v>4562342690050</v>
      </c>
      <c r="D26">
        <v>71.91</v>
      </c>
    </row>
    <row r="27" spans="2:4" x14ac:dyDescent="0.15">
      <c r="B27">
        <v>201952</v>
      </c>
      <c r="C27" s="9">
        <v>4562342690067</v>
      </c>
      <c r="D27">
        <v>99.286249999999995</v>
      </c>
    </row>
    <row r="28" spans="2:4" x14ac:dyDescent="0.15">
      <c r="B28">
        <v>201952</v>
      </c>
      <c r="C28" s="9">
        <v>4562342690074</v>
      </c>
      <c r="D28">
        <v>260.02999999999997</v>
      </c>
    </row>
    <row r="29" spans="2:4" x14ac:dyDescent="0.15">
      <c r="B29">
        <v>201952</v>
      </c>
      <c r="C29" s="9">
        <v>4562342690081</v>
      </c>
      <c r="D29">
        <v>116.37</v>
      </c>
    </row>
    <row r="30" spans="2:4" x14ac:dyDescent="0.15">
      <c r="B30">
        <v>202001</v>
      </c>
      <c r="C30" s="9">
        <v>4562342690081</v>
      </c>
      <c r="D30">
        <v>136.192618595966</v>
      </c>
    </row>
    <row r="31" spans="2:4" x14ac:dyDescent="0.15">
      <c r="B31">
        <v>202001</v>
      </c>
      <c r="C31" s="9">
        <v>4562342690074</v>
      </c>
      <c r="D31">
        <v>385.33248738574599</v>
      </c>
    </row>
    <row r="32" spans="2:4" x14ac:dyDescent="0.15">
      <c r="B32">
        <v>202001</v>
      </c>
      <c r="C32" s="9">
        <v>4562342690029</v>
      </c>
      <c r="D32">
        <v>255.09921556633699</v>
      </c>
    </row>
    <row r="33" spans="2:4" x14ac:dyDescent="0.15">
      <c r="B33">
        <v>202001</v>
      </c>
      <c r="C33" s="9">
        <v>4562342690043</v>
      </c>
      <c r="D33">
        <v>365.33248738574599</v>
      </c>
    </row>
    <row r="34" spans="2:4" x14ac:dyDescent="0.15">
      <c r="B34">
        <v>202001</v>
      </c>
      <c r="C34" s="9">
        <v>4562342690036</v>
      </c>
      <c r="D34">
        <v>114.239245105205</v>
      </c>
    </row>
    <row r="35" spans="2:4" x14ac:dyDescent="0.15">
      <c r="B35">
        <v>202001</v>
      </c>
      <c r="C35" s="9">
        <v>4562342690067</v>
      </c>
      <c r="D35">
        <v>240.88059153584101</v>
      </c>
    </row>
    <row r="36" spans="2:4" x14ac:dyDescent="0.15">
      <c r="B36">
        <v>202001</v>
      </c>
      <c r="C36" s="9">
        <v>4562342690050</v>
      </c>
      <c r="D36">
        <v>147.116649119366</v>
      </c>
    </row>
    <row r="37" spans="2:4" x14ac:dyDescent="0.15">
      <c r="B37">
        <v>202002</v>
      </c>
      <c r="C37" s="9">
        <v>4562342690029</v>
      </c>
      <c r="D37">
        <v>164.85</v>
      </c>
    </row>
    <row r="38" spans="2:4" x14ac:dyDescent="0.15">
      <c r="B38">
        <v>202002</v>
      </c>
      <c r="C38" s="9">
        <v>4562342690036</v>
      </c>
      <c r="D38">
        <v>80.180000000000007</v>
      </c>
    </row>
    <row r="39" spans="2:4" x14ac:dyDescent="0.15">
      <c r="B39">
        <v>202002</v>
      </c>
      <c r="C39" s="9">
        <v>4562342690043</v>
      </c>
      <c r="D39">
        <v>182.46</v>
      </c>
    </row>
    <row r="40" spans="2:4" x14ac:dyDescent="0.15">
      <c r="B40">
        <v>202002</v>
      </c>
      <c r="C40" s="9">
        <v>4562342690050</v>
      </c>
      <c r="D40">
        <v>91.31</v>
      </c>
    </row>
    <row r="41" spans="2:4" x14ac:dyDescent="0.15">
      <c r="B41">
        <v>202002</v>
      </c>
      <c r="C41" s="9">
        <v>4562342690067</v>
      </c>
      <c r="D41">
        <v>102.87</v>
      </c>
    </row>
    <row r="42" spans="2:4" x14ac:dyDescent="0.15">
      <c r="B42">
        <v>202002</v>
      </c>
      <c r="C42" s="9">
        <v>4562342690074</v>
      </c>
      <c r="D42">
        <v>210.92</v>
      </c>
    </row>
    <row r="43" spans="2:4" x14ac:dyDescent="0.15">
      <c r="B43">
        <v>202002</v>
      </c>
      <c r="C43" s="9">
        <v>4562342690081</v>
      </c>
      <c r="D43">
        <v>85.95</v>
      </c>
    </row>
    <row r="44" spans="2:4" x14ac:dyDescent="0.15">
      <c r="B44" s="10">
        <v>202003</v>
      </c>
      <c r="C44" s="11">
        <v>4562342690029</v>
      </c>
      <c r="D44" s="10">
        <v>102.77</v>
      </c>
    </row>
    <row r="45" spans="2:4" x14ac:dyDescent="0.15">
      <c r="B45" s="10">
        <v>202003</v>
      </c>
      <c r="C45" s="11">
        <v>4562342690036</v>
      </c>
      <c r="D45" s="10">
        <v>42.43</v>
      </c>
    </row>
    <row r="46" spans="2:4" x14ac:dyDescent="0.15">
      <c r="B46" s="10">
        <v>202003</v>
      </c>
      <c r="C46" s="11">
        <v>4562342690043</v>
      </c>
      <c r="D46" s="10">
        <v>143.29</v>
      </c>
    </row>
    <row r="47" spans="2:4" x14ac:dyDescent="0.15">
      <c r="B47" s="10">
        <v>202003</v>
      </c>
      <c r="C47" s="11">
        <v>4562342690050</v>
      </c>
      <c r="D47" s="10">
        <v>80.680000000000007</v>
      </c>
    </row>
    <row r="48" spans="2:4" x14ac:dyDescent="0.15">
      <c r="B48" s="10">
        <v>202003</v>
      </c>
      <c r="C48" s="11">
        <v>4562342690067</v>
      </c>
      <c r="D48" s="10">
        <v>94.71</v>
      </c>
    </row>
    <row r="49" spans="2:4" x14ac:dyDescent="0.15">
      <c r="B49" s="10">
        <v>202003</v>
      </c>
      <c r="C49" s="11">
        <v>4562342690074</v>
      </c>
      <c r="D49" s="10">
        <v>145.82</v>
      </c>
    </row>
    <row r="50" spans="2:4" x14ac:dyDescent="0.15">
      <c r="B50" s="10">
        <v>202003</v>
      </c>
      <c r="C50" s="11">
        <v>4562342690081</v>
      </c>
      <c r="D50" s="10">
        <v>50.09</v>
      </c>
    </row>
    <row r="51" spans="2:4" x14ac:dyDescent="0.15">
      <c r="B51" s="10">
        <v>202004</v>
      </c>
      <c r="C51" s="11">
        <v>4562342690029</v>
      </c>
      <c r="D51" s="10">
        <v>62.631666666666597</v>
      </c>
    </row>
    <row r="52" spans="2:4" x14ac:dyDescent="0.15">
      <c r="B52" s="10">
        <v>202004</v>
      </c>
      <c r="C52" s="11">
        <v>4562342690036</v>
      </c>
      <c r="D52" s="10">
        <v>41.244727272727197</v>
      </c>
    </row>
    <row r="53" spans="2:4" x14ac:dyDescent="0.15">
      <c r="B53" s="10">
        <v>202004</v>
      </c>
      <c r="C53" s="11">
        <v>4562342690043</v>
      </c>
      <c r="D53" s="10">
        <v>108.58750000000001</v>
      </c>
    </row>
    <row r="54" spans="2:4" x14ac:dyDescent="0.15">
      <c r="B54" s="10">
        <v>202004</v>
      </c>
      <c r="C54" s="11">
        <v>4562342690050</v>
      </c>
      <c r="D54" s="10">
        <v>46.399181818181802</v>
      </c>
    </row>
    <row r="55" spans="2:4" x14ac:dyDescent="0.15">
      <c r="B55" s="10">
        <v>202004</v>
      </c>
      <c r="C55" s="11">
        <v>4562342690067</v>
      </c>
      <c r="D55" s="10">
        <v>59.557102272727199</v>
      </c>
    </row>
    <row r="56" spans="2:4" x14ac:dyDescent="0.15">
      <c r="B56" s="10">
        <v>202004</v>
      </c>
      <c r="C56" s="11">
        <v>4562342690074</v>
      </c>
      <c r="D56" s="10">
        <v>95.25</v>
      </c>
    </row>
    <row r="57" spans="2:4" x14ac:dyDescent="0.15">
      <c r="B57" s="10">
        <v>202004</v>
      </c>
      <c r="C57" s="11">
        <v>4562342690081</v>
      </c>
      <c r="D57" s="10">
        <v>27.130727272727199</v>
      </c>
    </row>
    <row r="58" spans="2:4" x14ac:dyDescent="0.15">
      <c r="B58" s="10">
        <v>202005</v>
      </c>
      <c r="C58" s="11">
        <v>4562342690029</v>
      </c>
      <c r="D58" s="10">
        <v>49.996666666666599</v>
      </c>
    </row>
    <row r="59" spans="2:4" x14ac:dyDescent="0.15">
      <c r="B59" s="10">
        <v>202005</v>
      </c>
      <c r="C59" s="11">
        <v>4562342690036</v>
      </c>
      <c r="D59" s="10">
        <v>28.531291666666601</v>
      </c>
    </row>
    <row r="60" spans="2:4" x14ac:dyDescent="0.15">
      <c r="B60" s="10">
        <v>202005</v>
      </c>
      <c r="C60" s="11">
        <v>4562342690043</v>
      </c>
      <c r="D60" s="10">
        <v>77.834316239316195</v>
      </c>
    </row>
    <row r="61" spans="2:4" x14ac:dyDescent="0.15">
      <c r="B61" s="10">
        <v>202005</v>
      </c>
      <c r="C61" s="11">
        <v>4562342690050</v>
      </c>
      <c r="D61" s="10">
        <v>28.736944444444401</v>
      </c>
    </row>
    <row r="62" spans="2:4" x14ac:dyDescent="0.15">
      <c r="B62" s="10">
        <v>202005</v>
      </c>
      <c r="C62" s="11">
        <v>4562342690067</v>
      </c>
      <c r="D62" s="10">
        <v>41.351666666666603</v>
      </c>
    </row>
    <row r="63" spans="2:4" x14ac:dyDescent="0.15">
      <c r="B63" s="10">
        <v>202005</v>
      </c>
      <c r="C63" s="11">
        <v>4562342690074</v>
      </c>
      <c r="D63" s="10">
        <v>71.311666666666596</v>
      </c>
    </row>
    <row r="64" spans="2:4" x14ac:dyDescent="0.15">
      <c r="B64" s="10">
        <v>202005</v>
      </c>
      <c r="C64" s="11">
        <v>4562342690081</v>
      </c>
      <c r="D64" s="10">
        <v>25.549166666666601</v>
      </c>
    </row>
    <row r="65" spans="2:4" x14ac:dyDescent="0.15">
      <c r="B65" s="10">
        <v>202006</v>
      </c>
      <c r="C65" s="11">
        <v>4562342690029</v>
      </c>
      <c r="D65" s="10">
        <v>38.095131944444397</v>
      </c>
    </row>
    <row r="66" spans="2:4" x14ac:dyDescent="0.15">
      <c r="B66" s="10">
        <v>202006</v>
      </c>
      <c r="C66" s="11">
        <v>4562342690036</v>
      </c>
      <c r="D66" s="10">
        <v>23.814499999999999</v>
      </c>
    </row>
    <row r="67" spans="2:4" x14ac:dyDescent="0.15">
      <c r="B67" s="10">
        <v>202006</v>
      </c>
      <c r="C67" s="11">
        <v>4562342690043</v>
      </c>
      <c r="D67" s="10">
        <v>47.686</v>
      </c>
    </row>
    <row r="68" spans="2:4" x14ac:dyDescent="0.15">
      <c r="B68" s="10">
        <v>202006</v>
      </c>
      <c r="C68" s="11">
        <v>4562342690050</v>
      </c>
      <c r="D68" s="10">
        <v>26.1721875</v>
      </c>
    </row>
    <row r="69" spans="2:4" x14ac:dyDescent="0.15">
      <c r="B69" s="10">
        <v>202006</v>
      </c>
      <c r="C69" s="11">
        <v>4562342690067</v>
      </c>
      <c r="D69" s="10">
        <v>31.959465277777699</v>
      </c>
    </row>
    <row r="70" spans="2:4" x14ac:dyDescent="0.15">
      <c r="B70" s="10">
        <v>202006</v>
      </c>
      <c r="C70" s="11">
        <v>4562342690074</v>
      </c>
      <c r="D70" s="10">
        <v>43.031666666666602</v>
      </c>
    </row>
    <row r="71" spans="2:4" x14ac:dyDescent="0.15">
      <c r="B71" s="10">
        <v>202006</v>
      </c>
      <c r="C71" s="11">
        <v>4562342690081</v>
      </c>
      <c r="D71" s="10">
        <v>16.082687499999999</v>
      </c>
    </row>
    <row r="72" spans="2:4" x14ac:dyDescent="0.15">
      <c r="B72" s="10">
        <v>202007</v>
      </c>
      <c r="C72" s="11">
        <v>4562342690029</v>
      </c>
      <c r="D72" s="10">
        <v>25.89</v>
      </c>
    </row>
    <row r="73" spans="2:4" x14ac:dyDescent="0.15">
      <c r="B73" s="10">
        <v>202007</v>
      </c>
      <c r="C73" s="11">
        <v>4562342690036</v>
      </c>
      <c r="D73" s="10">
        <v>23.561714285714199</v>
      </c>
    </row>
    <row r="74" spans="2:4" x14ac:dyDescent="0.15">
      <c r="B74" s="10">
        <v>202007</v>
      </c>
      <c r="C74" s="11">
        <v>4562342690043</v>
      </c>
      <c r="D74" s="10">
        <v>36.384</v>
      </c>
    </row>
    <row r="75" spans="2:4" x14ac:dyDescent="0.15">
      <c r="B75" s="10">
        <v>202007</v>
      </c>
      <c r="C75" s="11">
        <v>4562342690050</v>
      </c>
      <c r="D75" s="10">
        <v>16.5833333333333</v>
      </c>
    </row>
    <row r="76" spans="2:4" x14ac:dyDescent="0.15">
      <c r="B76" s="10">
        <v>202007</v>
      </c>
      <c r="C76" s="11">
        <v>4562342690067</v>
      </c>
      <c r="D76" s="10">
        <v>26.172999999999998</v>
      </c>
    </row>
    <row r="77" spans="2:4" x14ac:dyDescent="0.15">
      <c r="B77" s="10">
        <v>202007</v>
      </c>
      <c r="C77" s="11">
        <v>4562342690074</v>
      </c>
      <c r="D77" s="10">
        <v>30.36</v>
      </c>
    </row>
    <row r="78" spans="2:4" x14ac:dyDescent="0.15">
      <c r="B78" s="10">
        <v>202007</v>
      </c>
      <c r="C78" s="11">
        <v>4562342690081</v>
      </c>
      <c r="D78" s="10">
        <v>15.975</v>
      </c>
    </row>
    <row r="79" spans="2:4" x14ac:dyDescent="0.15">
      <c r="B79" s="10">
        <v>202008</v>
      </c>
      <c r="C79" s="11">
        <v>4562342690029</v>
      </c>
      <c r="D79" s="10">
        <v>39.725000000000001</v>
      </c>
    </row>
    <row r="80" spans="2:4" x14ac:dyDescent="0.15">
      <c r="B80" s="10">
        <v>202008</v>
      </c>
      <c r="C80" s="11">
        <v>4562342690036</v>
      </c>
      <c r="D80" s="10">
        <v>18.906874999999999</v>
      </c>
    </row>
    <row r="81" spans="2:4" x14ac:dyDescent="0.15">
      <c r="B81" s="10">
        <v>202008</v>
      </c>
      <c r="C81" s="11">
        <v>4562342690043</v>
      </c>
      <c r="D81" s="10">
        <v>29.916510989010899</v>
      </c>
    </row>
    <row r="82" spans="2:4" x14ac:dyDescent="0.15">
      <c r="B82" s="10">
        <v>202008</v>
      </c>
      <c r="C82" s="11">
        <v>4562342690050</v>
      </c>
      <c r="D82" s="10">
        <v>14.385641025641</v>
      </c>
    </row>
    <row r="83" spans="2:4" x14ac:dyDescent="0.15">
      <c r="B83" s="10">
        <v>202008</v>
      </c>
      <c r="C83" s="11">
        <v>4562342690067</v>
      </c>
      <c r="D83" s="10">
        <v>34.753045787545702</v>
      </c>
    </row>
    <row r="84" spans="2:4" x14ac:dyDescent="0.15">
      <c r="B84" s="10">
        <v>202008</v>
      </c>
      <c r="C84" s="11">
        <v>4562342690074</v>
      </c>
      <c r="D84" s="10">
        <v>29.945</v>
      </c>
    </row>
    <row r="85" spans="2:4" x14ac:dyDescent="0.15">
      <c r="B85" s="10">
        <v>202008</v>
      </c>
      <c r="C85" s="11">
        <v>4562342690081</v>
      </c>
      <c r="D85" s="10">
        <v>11.5123076923076</v>
      </c>
    </row>
  </sheetData>
  <phoneticPr fontId="2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5"/>
  <sheetViews>
    <sheetView topLeftCell="A1639" workbookViewId="0">
      <selection activeCell="C1650" sqref="C1650"/>
    </sheetView>
  </sheetViews>
  <sheetFormatPr defaultColWidth="9" defaultRowHeight="13.5" x14ac:dyDescent="0.15"/>
  <cols>
    <col min="1" max="1" width="25.25" customWidth="1"/>
    <col min="5" max="5" width="17.125" customWidth="1"/>
  </cols>
  <sheetData>
    <row r="1" spans="1:14" x14ac:dyDescent="0.15">
      <c r="B1" t="s">
        <v>318</v>
      </c>
      <c r="C1" t="s">
        <v>319</v>
      </c>
      <c r="D1" t="s">
        <v>320</v>
      </c>
      <c r="E1" s="9" t="s">
        <v>5</v>
      </c>
      <c r="F1" t="s">
        <v>321</v>
      </c>
      <c r="G1" t="s">
        <v>322</v>
      </c>
      <c r="H1" t="s">
        <v>6</v>
      </c>
      <c r="I1" t="s">
        <v>323</v>
      </c>
      <c r="J1" t="s">
        <v>324</v>
      </c>
      <c r="K1" t="s">
        <v>325</v>
      </c>
      <c r="L1" t="s">
        <v>326</v>
      </c>
      <c r="M1" t="s">
        <v>327</v>
      </c>
      <c r="N1" t="s">
        <v>328</v>
      </c>
    </row>
    <row r="2" spans="1:14" x14ac:dyDescent="0.15">
      <c r="A2" t="str">
        <f t="shared" ref="A2:A33" si="0">B2&amp;"_"&amp;C2&amp;"_"&amp;E2</f>
        <v>201947_19_4562342690029</v>
      </c>
      <c r="B2">
        <v>201947</v>
      </c>
      <c r="C2">
        <v>19</v>
      </c>
      <c r="D2" t="s">
        <v>190</v>
      </c>
      <c r="E2" s="9">
        <v>4562342690029</v>
      </c>
      <c r="F2">
        <v>0</v>
      </c>
      <c r="G2">
        <v>0</v>
      </c>
      <c r="H2" s="12" t="s">
        <v>18</v>
      </c>
      <c r="I2" t="s">
        <v>19</v>
      </c>
      <c r="J2" t="s">
        <v>329</v>
      </c>
      <c r="K2">
        <v>50</v>
      </c>
      <c r="L2">
        <v>0</v>
      </c>
      <c r="M2">
        <v>0</v>
      </c>
      <c r="N2">
        <v>0</v>
      </c>
    </row>
    <row r="3" spans="1:14" x14ac:dyDescent="0.15">
      <c r="A3" t="str">
        <f t="shared" si="0"/>
        <v>201947_19_4562342690036</v>
      </c>
      <c r="B3">
        <v>201947</v>
      </c>
      <c r="C3">
        <v>19</v>
      </c>
      <c r="D3" t="s">
        <v>190</v>
      </c>
      <c r="E3" s="9">
        <v>4562342690036</v>
      </c>
      <c r="F3">
        <v>0</v>
      </c>
      <c r="G3">
        <v>0</v>
      </c>
      <c r="H3" t="s">
        <v>20</v>
      </c>
      <c r="I3" t="s">
        <v>19</v>
      </c>
      <c r="J3" t="s">
        <v>329</v>
      </c>
      <c r="K3">
        <v>30</v>
      </c>
      <c r="L3">
        <v>0</v>
      </c>
      <c r="M3">
        <v>0</v>
      </c>
      <c r="N3">
        <v>0</v>
      </c>
    </row>
    <row r="4" spans="1:14" x14ac:dyDescent="0.15">
      <c r="A4" t="str">
        <f t="shared" si="0"/>
        <v>201947_19_4562342690043</v>
      </c>
      <c r="B4">
        <v>201947</v>
      </c>
      <c r="C4">
        <v>19</v>
      </c>
      <c r="D4" t="s">
        <v>190</v>
      </c>
      <c r="E4" s="9">
        <v>4562342690043</v>
      </c>
      <c r="F4">
        <v>0</v>
      </c>
      <c r="G4">
        <v>0</v>
      </c>
      <c r="H4" t="s">
        <v>21</v>
      </c>
      <c r="I4" t="s">
        <v>19</v>
      </c>
      <c r="J4" t="s">
        <v>329</v>
      </c>
      <c r="K4">
        <v>100</v>
      </c>
      <c r="L4">
        <v>0</v>
      </c>
      <c r="M4">
        <v>0</v>
      </c>
      <c r="N4">
        <v>0</v>
      </c>
    </row>
    <row r="5" spans="1:14" x14ac:dyDescent="0.15">
      <c r="A5" t="str">
        <f t="shared" si="0"/>
        <v>201947_19_4562342690050</v>
      </c>
      <c r="B5">
        <v>201947</v>
      </c>
      <c r="C5">
        <v>19</v>
      </c>
      <c r="D5" t="s">
        <v>190</v>
      </c>
      <c r="E5" s="9">
        <v>4562342690050</v>
      </c>
      <c r="F5">
        <v>0</v>
      </c>
      <c r="G5">
        <v>0</v>
      </c>
      <c r="H5" t="s">
        <v>22</v>
      </c>
      <c r="I5" t="s">
        <v>19</v>
      </c>
      <c r="J5" t="s">
        <v>329</v>
      </c>
      <c r="K5">
        <v>30</v>
      </c>
      <c r="L5">
        <v>0</v>
      </c>
      <c r="M5">
        <v>0</v>
      </c>
      <c r="N5">
        <v>0</v>
      </c>
    </row>
    <row r="6" spans="1:14" x14ac:dyDescent="0.15">
      <c r="A6" t="str">
        <f t="shared" si="0"/>
        <v>201947_19_4562342690067</v>
      </c>
      <c r="B6">
        <v>201947</v>
      </c>
      <c r="C6">
        <v>19</v>
      </c>
      <c r="D6" t="s">
        <v>190</v>
      </c>
      <c r="E6" s="9">
        <v>4562342690067</v>
      </c>
      <c r="F6">
        <v>0</v>
      </c>
      <c r="G6">
        <v>0</v>
      </c>
      <c r="H6" t="s">
        <v>23</v>
      </c>
      <c r="I6" t="s">
        <v>19</v>
      </c>
      <c r="J6" t="s">
        <v>329</v>
      </c>
      <c r="K6">
        <v>100</v>
      </c>
      <c r="L6">
        <v>0</v>
      </c>
      <c r="M6">
        <v>0</v>
      </c>
      <c r="N6">
        <v>0</v>
      </c>
    </row>
    <row r="7" spans="1:14" x14ac:dyDescent="0.15">
      <c r="A7" t="str">
        <f t="shared" si="0"/>
        <v>201947_19_4562342690074</v>
      </c>
      <c r="B7">
        <v>201947</v>
      </c>
      <c r="C7">
        <v>19</v>
      </c>
      <c r="D7" t="s">
        <v>190</v>
      </c>
      <c r="E7" s="9">
        <v>4562342690074</v>
      </c>
      <c r="F7">
        <v>0</v>
      </c>
      <c r="G7">
        <v>0</v>
      </c>
      <c r="H7" t="s">
        <v>24</v>
      </c>
      <c r="I7" t="s">
        <v>19</v>
      </c>
      <c r="J7" t="s">
        <v>329</v>
      </c>
      <c r="K7">
        <v>70</v>
      </c>
      <c r="L7">
        <v>0</v>
      </c>
      <c r="M7">
        <v>0</v>
      </c>
      <c r="N7">
        <v>0</v>
      </c>
    </row>
    <row r="8" spans="1:14" x14ac:dyDescent="0.15">
      <c r="A8" t="str">
        <f t="shared" si="0"/>
        <v>201947_19_4562342690081</v>
      </c>
      <c r="B8">
        <v>201947</v>
      </c>
      <c r="C8">
        <v>19</v>
      </c>
      <c r="D8" t="s">
        <v>190</v>
      </c>
      <c r="E8" s="9">
        <v>4562342690081</v>
      </c>
      <c r="F8">
        <v>0</v>
      </c>
      <c r="G8">
        <v>0</v>
      </c>
      <c r="H8" t="s">
        <v>25</v>
      </c>
      <c r="I8" t="s">
        <v>19</v>
      </c>
      <c r="J8" t="s">
        <v>329</v>
      </c>
      <c r="K8">
        <v>20</v>
      </c>
      <c r="L8">
        <v>0</v>
      </c>
      <c r="M8">
        <v>0</v>
      </c>
      <c r="N8">
        <v>0</v>
      </c>
    </row>
    <row r="9" spans="1:14" x14ac:dyDescent="0.15">
      <c r="A9" t="str">
        <f t="shared" si="0"/>
        <v>201947_23_4562342690029</v>
      </c>
      <c r="B9">
        <v>201947</v>
      </c>
      <c r="C9">
        <v>23</v>
      </c>
      <c r="D9" t="s">
        <v>196</v>
      </c>
      <c r="E9" s="9">
        <v>4562342690029</v>
      </c>
      <c r="F9">
        <v>0</v>
      </c>
      <c r="G9">
        <v>0</v>
      </c>
      <c r="H9" t="s">
        <v>18</v>
      </c>
      <c r="I9" t="s">
        <v>19</v>
      </c>
      <c r="J9" t="s">
        <v>329</v>
      </c>
      <c r="K9">
        <v>46</v>
      </c>
      <c r="L9">
        <v>4</v>
      </c>
      <c r="M9">
        <v>0</v>
      </c>
      <c r="N9">
        <v>0</v>
      </c>
    </row>
    <row r="10" spans="1:14" x14ac:dyDescent="0.15">
      <c r="A10" t="str">
        <f t="shared" si="0"/>
        <v>201947_23_4562342690036</v>
      </c>
      <c r="B10">
        <v>201947</v>
      </c>
      <c r="C10">
        <v>23</v>
      </c>
      <c r="D10" t="s">
        <v>196</v>
      </c>
      <c r="E10" s="9">
        <v>4562342690036</v>
      </c>
      <c r="F10">
        <v>0</v>
      </c>
      <c r="G10">
        <v>0</v>
      </c>
      <c r="H10" t="s">
        <v>20</v>
      </c>
      <c r="I10" t="s">
        <v>19</v>
      </c>
      <c r="J10" t="s">
        <v>329</v>
      </c>
      <c r="K10">
        <v>30</v>
      </c>
      <c r="L10">
        <v>0</v>
      </c>
      <c r="M10">
        <v>0</v>
      </c>
      <c r="N10">
        <v>0</v>
      </c>
    </row>
    <row r="11" spans="1:14" x14ac:dyDescent="0.15">
      <c r="A11" t="str">
        <f t="shared" si="0"/>
        <v>201947_23_4562342690043</v>
      </c>
      <c r="B11">
        <v>201947</v>
      </c>
      <c r="C11">
        <v>23</v>
      </c>
      <c r="D11" t="s">
        <v>196</v>
      </c>
      <c r="E11" s="9">
        <v>4562342690043</v>
      </c>
      <c r="F11">
        <v>0</v>
      </c>
      <c r="G11">
        <v>0</v>
      </c>
      <c r="H11" t="s">
        <v>21</v>
      </c>
      <c r="I11" t="s">
        <v>19</v>
      </c>
      <c r="J11" t="s">
        <v>329</v>
      </c>
      <c r="K11">
        <v>97</v>
      </c>
      <c r="L11">
        <v>3</v>
      </c>
      <c r="M11">
        <v>0</v>
      </c>
      <c r="N11">
        <v>0</v>
      </c>
    </row>
    <row r="12" spans="1:14" x14ac:dyDescent="0.15">
      <c r="A12" t="str">
        <f t="shared" si="0"/>
        <v>201947_23_4562342690050</v>
      </c>
      <c r="B12">
        <v>201947</v>
      </c>
      <c r="C12">
        <v>23</v>
      </c>
      <c r="D12" t="s">
        <v>196</v>
      </c>
      <c r="E12" s="9">
        <v>4562342690050</v>
      </c>
      <c r="F12">
        <v>0</v>
      </c>
      <c r="G12">
        <v>0</v>
      </c>
      <c r="H12" t="s">
        <v>22</v>
      </c>
      <c r="I12" t="s">
        <v>19</v>
      </c>
      <c r="J12" t="s">
        <v>329</v>
      </c>
      <c r="K12">
        <v>30</v>
      </c>
      <c r="L12">
        <v>0</v>
      </c>
      <c r="M12">
        <v>0</v>
      </c>
      <c r="N12">
        <v>0</v>
      </c>
    </row>
    <row r="13" spans="1:14" x14ac:dyDescent="0.15">
      <c r="A13" t="str">
        <f t="shared" si="0"/>
        <v>201947_23_4562342690067</v>
      </c>
      <c r="B13">
        <v>201947</v>
      </c>
      <c r="C13">
        <v>23</v>
      </c>
      <c r="D13" t="s">
        <v>196</v>
      </c>
      <c r="E13" s="9">
        <v>4562342690067</v>
      </c>
      <c r="F13">
        <v>0</v>
      </c>
      <c r="G13">
        <v>0</v>
      </c>
      <c r="H13" t="s">
        <v>23</v>
      </c>
      <c r="I13" t="s">
        <v>19</v>
      </c>
      <c r="J13" t="s">
        <v>329</v>
      </c>
      <c r="K13">
        <v>96</v>
      </c>
      <c r="L13">
        <v>4</v>
      </c>
      <c r="M13">
        <v>0</v>
      </c>
      <c r="N13">
        <v>0</v>
      </c>
    </row>
    <row r="14" spans="1:14" x14ac:dyDescent="0.15">
      <c r="A14" t="str">
        <f t="shared" si="0"/>
        <v>201947_23_4562342690074</v>
      </c>
      <c r="B14">
        <v>201947</v>
      </c>
      <c r="C14">
        <v>23</v>
      </c>
      <c r="D14" t="s">
        <v>196</v>
      </c>
      <c r="E14" s="9">
        <v>4562342690074</v>
      </c>
      <c r="F14">
        <v>0</v>
      </c>
      <c r="G14">
        <v>0</v>
      </c>
      <c r="H14" t="s">
        <v>24</v>
      </c>
      <c r="I14" t="s">
        <v>19</v>
      </c>
      <c r="J14" t="s">
        <v>329</v>
      </c>
      <c r="K14">
        <v>68</v>
      </c>
      <c r="L14">
        <v>2</v>
      </c>
      <c r="M14">
        <v>0</v>
      </c>
      <c r="N14">
        <v>0</v>
      </c>
    </row>
    <row r="15" spans="1:14" x14ac:dyDescent="0.15">
      <c r="A15" t="str">
        <f t="shared" si="0"/>
        <v>201947_23_4562342690081</v>
      </c>
      <c r="B15">
        <v>201947</v>
      </c>
      <c r="C15">
        <v>23</v>
      </c>
      <c r="D15" t="s">
        <v>196</v>
      </c>
      <c r="E15" s="9">
        <v>4562342690081</v>
      </c>
      <c r="F15">
        <v>0</v>
      </c>
      <c r="G15">
        <v>0</v>
      </c>
      <c r="H15" t="s">
        <v>25</v>
      </c>
      <c r="I15" t="s">
        <v>19</v>
      </c>
      <c r="J15" t="s">
        <v>329</v>
      </c>
      <c r="K15">
        <v>19</v>
      </c>
      <c r="L15">
        <v>1</v>
      </c>
      <c r="M15">
        <v>0</v>
      </c>
      <c r="N15">
        <v>0</v>
      </c>
    </row>
    <row r="16" spans="1:14" x14ac:dyDescent="0.15">
      <c r="A16" t="str">
        <f t="shared" si="0"/>
        <v>201947_27_4562342690029</v>
      </c>
      <c r="B16">
        <v>201947</v>
      </c>
      <c r="C16">
        <v>27</v>
      </c>
      <c r="D16" t="s">
        <v>197</v>
      </c>
      <c r="E16" s="9">
        <v>4562342690029</v>
      </c>
      <c r="F16">
        <v>0</v>
      </c>
      <c r="G16">
        <v>0</v>
      </c>
      <c r="H16" t="s">
        <v>18</v>
      </c>
      <c r="I16" t="s">
        <v>19</v>
      </c>
      <c r="J16" t="s">
        <v>329</v>
      </c>
      <c r="K16">
        <v>50</v>
      </c>
      <c r="L16">
        <v>0</v>
      </c>
      <c r="M16">
        <v>0</v>
      </c>
      <c r="N16">
        <v>0</v>
      </c>
    </row>
    <row r="17" spans="1:14" x14ac:dyDescent="0.15">
      <c r="A17" t="str">
        <f t="shared" si="0"/>
        <v>201947_27_4562342690036</v>
      </c>
      <c r="B17">
        <v>201947</v>
      </c>
      <c r="C17">
        <v>27</v>
      </c>
      <c r="D17" t="s">
        <v>197</v>
      </c>
      <c r="E17" s="9">
        <v>4562342690036</v>
      </c>
      <c r="F17">
        <v>0</v>
      </c>
      <c r="G17">
        <v>0</v>
      </c>
      <c r="H17" t="s">
        <v>20</v>
      </c>
      <c r="I17" t="s">
        <v>19</v>
      </c>
      <c r="J17" t="s">
        <v>329</v>
      </c>
      <c r="K17">
        <v>30</v>
      </c>
      <c r="L17">
        <v>0</v>
      </c>
      <c r="M17">
        <v>0</v>
      </c>
      <c r="N17">
        <v>0</v>
      </c>
    </row>
    <row r="18" spans="1:14" x14ac:dyDescent="0.15">
      <c r="A18" t="str">
        <f t="shared" si="0"/>
        <v>201947_27_4562342690043</v>
      </c>
      <c r="B18">
        <v>201947</v>
      </c>
      <c r="C18">
        <v>27</v>
      </c>
      <c r="D18" t="s">
        <v>197</v>
      </c>
      <c r="E18" s="9">
        <v>4562342690043</v>
      </c>
      <c r="F18">
        <v>0</v>
      </c>
      <c r="G18">
        <v>0</v>
      </c>
      <c r="H18" t="s">
        <v>21</v>
      </c>
      <c r="I18" t="s">
        <v>19</v>
      </c>
      <c r="J18" t="s">
        <v>329</v>
      </c>
      <c r="K18">
        <v>100</v>
      </c>
      <c r="L18">
        <v>0</v>
      </c>
      <c r="M18">
        <v>0</v>
      </c>
      <c r="N18">
        <v>0</v>
      </c>
    </row>
    <row r="19" spans="1:14" x14ac:dyDescent="0.15">
      <c r="A19" t="str">
        <f t="shared" si="0"/>
        <v>201947_27_4562342690050</v>
      </c>
      <c r="B19">
        <v>201947</v>
      </c>
      <c r="C19">
        <v>27</v>
      </c>
      <c r="D19" t="s">
        <v>197</v>
      </c>
      <c r="E19" s="9">
        <v>4562342690050</v>
      </c>
      <c r="F19">
        <v>0</v>
      </c>
      <c r="G19">
        <v>0</v>
      </c>
      <c r="H19" t="s">
        <v>22</v>
      </c>
      <c r="I19" t="s">
        <v>19</v>
      </c>
      <c r="J19" t="s">
        <v>329</v>
      </c>
      <c r="K19">
        <v>30</v>
      </c>
      <c r="L19">
        <v>0</v>
      </c>
      <c r="M19">
        <v>0</v>
      </c>
      <c r="N19">
        <v>0</v>
      </c>
    </row>
    <row r="20" spans="1:14" x14ac:dyDescent="0.15">
      <c r="A20" t="str">
        <f t="shared" si="0"/>
        <v>201947_27_4562342690067</v>
      </c>
      <c r="B20">
        <v>201947</v>
      </c>
      <c r="C20">
        <v>27</v>
      </c>
      <c r="D20" t="s">
        <v>197</v>
      </c>
      <c r="E20" s="9">
        <v>4562342690067</v>
      </c>
      <c r="F20">
        <v>0</v>
      </c>
      <c r="G20">
        <v>0</v>
      </c>
      <c r="H20" t="s">
        <v>23</v>
      </c>
      <c r="I20" t="s">
        <v>19</v>
      </c>
      <c r="J20" t="s">
        <v>329</v>
      </c>
      <c r="K20">
        <v>100</v>
      </c>
      <c r="L20">
        <v>0</v>
      </c>
      <c r="M20">
        <v>0</v>
      </c>
      <c r="N20">
        <v>0</v>
      </c>
    </row>
    <row r="21" spans="1:14" x14ac:dyDescent="0.15">
      <c r="A21" t="str">
        <f t="shared" si="0"/>
        <v>201947_27_4562342690074</v>
      </c>
      <c r="B21">
        <v>201947</v>
      </c>
      <c r="C21">
        <v>27</v>
      </c>
      <c r="D21" t="s">
        <v>197</v>
      </c>
      <c r="E21" s="9">
        <v>4562342690074</v>
      </c>
      <c r="F21">
        <v>0</v>
      </c>
      <c r="G21">
        <v>0</v>
      </c>
      <c r="H21" t="s">
        <v>24</v>
      </c>
      <c r="I21" t="s">
        <v>19</v>
      </c>
      <c r="J21" t="s">
        <v>329</v>
      </c>
      <c r="K21">
        <v>70</v>
      </c>
      <c r="L21">
        <v>0</v>
      </c>
      <c r="M21">
        <v>0</v>
      </c>
      <c r="N21">
        <v>0</v>
      </c>
    </row>
    <row r="22" spans="1:14" x14ac:dyDescent="0.15">
      <c r="A22" t="str">
        <f t="shared" si="0"/>
        <v>201947_27_4562342690081</v>
      </c>
      <c r="B22">
        <v>201947</v>
      </c>
      <c r="C22">
        <v>27</v>
      </c>
      <c r="D22" t="s">
        <v>197</v>
      </c>
      <c r="E22" s="9">
        <v>4562342690081</v>
      </c>
      <c r="F22">
        <v>0</v>
      </c>
      <c r="G22">
        <v>0</v>
      </c>
      <c r="H22" t="s">
        <v>25</v>
      </c>
      <c r="I22" t="s">
        <v>19</v>
      </c>
      <c r="J22" t="s">
        <v>329</v>
      </c>
      <c r="K22">
        <v>20</v>
      </c>
      <c r="L22">
        <v>0</v>
      </c>
      <c r="M22">
        <v>0</v>
      </c>
      <c r="N22">
        <v>0</v>
      </c>
    </row>
    <row r="23" spans="1:14" x14ac:dyDescent="0.15">
      <c r="A23" t="str">
        <f t="shared" si="0"/>
        <v>201947_31_4562342690029</v>
      </c>
      <c r="B23">
        <v>201947</v>
      </c>
      <c r="C23">
        <v>31</v>
      </c>
      <c r="D23" t="s">
        <v>181</v>
      </c>
      <c r="E23" s="9">
        <v>4562342690029</v>
      </c>
      <c r="F23">
        <v>0</v>
      </c>
      <c r="G23">
        <v>0</v>
      </c>
      <c r="H23" t="s">
        <v>18</v>
      </c>
      <c r="I23" t="s">
        <v>19</v>
      </c>
      <c r="J23" t="s">
        <v>329</v>
      </c>
      <c r="K23">
        <v>50</v>
      </c>
      <c r="L23">
        <v>0</v>
      </c>
      <c r="M23">
        <v>0</v>
      </c>
      <c r="N23">
        <v>0</v>
      </c>
    </row>
    <row r="24" spans="1:14" x14ac:dyDescent="0.15">
      <c r="A24" t="str">
        <f t="shared" si="0"/>
        <v>201947_31_4562342690036</v>
      </c>
      <c r="B24">
        <v>201947</v>
      </c>
      <c r="C24">
        <v>31</v>
      </c>
      <c r="D24" t="s">
        <v>181</v>
      </c>
      <c r="E24" s="9">
        <v>4562342690036</v>
      </c>
      <c r="F24">
        <v>0</v>
      </c>
      <c r="G24">
        <v>0</v>
      </c>
      <c r="H24" t="s">
        <v>20</v>
      </c>
      <c r="I24" t="s">
        <v>19</v>
      </c>
      <c r="J24" t="s">
        <v>329</v>
      </c>
      <c r="K24">
        <v>30</v>
      </c>
      <c r="L24">
        <v>0</v>
      </c>
      <c r="M24">
        <v>0</v>
      </c>
      <c r="N24">
        <v>0</v>
      </c>
    </row>
    <row r="25" spans="1:14" x14ac:dyDescent="0.15">
      <c r="A25" t="str">
        <f t="shared" si="0"/>
        <v>201947_31_4562342690043</v>
      </c>
      <c r="B25">
        <v>201947</v>
      </c>
      <c r="C25">
        <v>31</v>
      </c>
      <c r="D25" t="s">
        <v>181</v>
      </c>
      <c r="E25" s="9">
        <v>4562342690043</v>
      </c>
      <c r="F25">
        <v>0</v>
      </c>
      <c r="G25">
        <v>0</v>
      </c>
      <c r="H25" t="s">
        <v>21</v>
      </c>
      <c r="I25" t="s">
        <v>19</v>
      </c>
      <c r="J25" t="s">
        <v>329</v>
      </c>
      <c r="K25">
        <v>100</v>
      </c>
      <c r="L25">
        <v>0</v>
      </c>
      <c r="M25">
        <v>0</v>
      </c>
      <c r="N25">
        <v>0</v>
      </c>
    </row>
    <row r="26" spans="1:14" x14ac:dyDescent="0.15">
      <c r="A26" t="str">
        <f t="shared" si="0"/>
        <v>201947_31_4562342690050</v>
      </c>
      <c r="B26">
        <v>201947</v>
      </c>
      <c r="C26">
        <v>31</v>
      </c>
      <c r="D26" t="s">
        <v>181</v>
      </c>
      <c r="E26" s="9">
        <v>4562342690050</v>
      </c>
      <c r="F26">
        <v>0</v>
      </c>
      <c r="G26">
        <v>0</v>
      </c>
      <c r="H26" t="s">
        <v>22</v>
      </c>
      <c r="I26" t="s">
        <v>19</v>
      </c>
      <c r="J26" t="s">
        <v>329</v>
      </c>
      <c r="K26">
        <v>30</v>
      </c>
      <c r="L26">
        <v>0</v>
      </c>
      <c r="M26">
        <v>0</v>
      </c>
      <c r="N26">
        <v>0</v>
      </c>
    </row>
    <row r="27" spans="1:14" x14ac:dyDescent="0.15">
      <c r="A27" t="str">
        <f t="shared" si="0"/>
        <v>201947_31_4562342690067</v>
      </c>
      <c r="B27">
        <v>201947</v>
      </c>
      <c r="C27">
        <v>31</v>
      </c>
      <c r="D27" t="s">
        <v>181</v>
      </c>
      <c r="E27" s="9">
        <v>4562342690067</v>
      </c>
      <c r="F27">
        <v>0</v>
      </c>
      <c r="G27">
        <v>0</v>
      </c>
      <c r="H27" t="s">
        <v>23</v>
      </c>
      <c r="I27" t="s">
        <v>19</v>
      </c>
      <c r="J27" t="s">
        <v>329</v>
      </c>
      <c r="K27">
        <v>100</v>
      </c>
      <c r="L27">
        <v>0</v>
      </c>
      <c r="M27">
        <v>0</v>
      </c>
      <c r="N27">
        <v>0</v>
      </c>
    </row>
    <row r="28" spans="1:14" x14ac:dyDescent="0.15">
      <c r="A28" t="str">
        <f t="shared" si="0"/>
        <v>201947_31_4562342690074</v>
      </c>
      <c r="B28">
        <v>201947</v>
      </c>
      <c r="C28">
        <v>31</v>
      </c>
      <c r="D28" t="s">
        <v>181</v>
      </c>
      <c r="E28" s="9">
        <v>4562342690074</v>
      </c>
      <c r="F28">
        <v>0</v>
      </c>
      <c r="G28">
        <v>0</v>
      </c>
      <c r="H28" t="s">
        <v>24</v>
      </c>
      <c r="I28" t="s">
        <v>19</v>
      </c>
      <c r="J28" t="s">
        <v>329</v>
      </c>
      <c r="K28">
        <v>70</v>
      </c>
      <c r="L28">
        <v>0</v>
      </c>
      <c r="M28">
        <v>0</v>
      </c>
      <c r="N28">
        <v>0</v>
      </c>
    </row>
    <row r="29" spans="1:14" x14ac:dyDescent="0.15">
      <c r="A29" t="str">
        <f t="shared" si="0"/>
        <v>201947_31_4562342690081</v>
      </c>
      <c r="B29">
        <v>201947</v>
      </c>
      <c r="C29">
        <v>31</v>
      </c>
      <c r="D29" t="s">
        <v>181</v>
      </c>
      <c r="E29" s="9">
        <v>4562342690081</v>
      </c>
      <c r="F29">
        <v>0</v>
      </c>
      <c r="G29">
        <v>0</v>
      </c>
      <c r="H29" t="s">
        <v>25</v>
      </c>
      <c r="I29" t="s">
        <v>19</v>
      </c>
      <c r="J29" t="s">
        <v>329</v>
      </c>
      <c r="K29">
        <v>20</v>
      </c>
      <c r="L29">
        <v>0</v>
      </c>
      <c r="M29">
        <v>0</v>
      </c>
      <c r="N29">
        <v>0</v>
      </c>
    </row>
    <row r="30" spans="1:14" x14ac:dyDescent="0.15">
      <c r="A30" t="str">
        <f t="shared" si="0"/>
        <v>201947_49_4562342690029</v>
      </c>
      <c r="B30">
        <v>201947</v>
      </c>
      <c r="C30">
        <v>49</v>
      </c>
      <c r="D30" t="s">
        <v>186</v>
      </c>
      <c r="E30" s="9">
        <v>4562342690029</v>
      </c>
      <c r="F30">
        <v>0</v>
      </c>
      <c r="G30">
        <v>0</v>
      </c>
      <c r="H30" t="s">
        <v>18</v>
      </c>
      <c r="I30" t="s">
        <v>19</v>
      </c>
      <c r="J30" t="s">
        <v>329</v>
      </c>
      <c r="K30">
        <v>50</v>
      </c>
      <c r="L30">
        <v>0</v>
      </c>
      <c r="M30">
        <v>0</v>
      </c>
      <c r="N30">
        <v>0</v>
      </c>
    </row>
    <row r="31" spans="1:14" x14ac:dyDescent="0.15">
      <c r="A31" t="str">
        <f t="shared" si="0"/>
        <v>201947_49_4562342690036</v>
      </c>
      <c r="B31">
        <v>201947</v>
      </c>
      <c r="C31">
        <v>49</v>
      </c>
      <c r="D31" t="s">
        <v>186</v>
      </c>
      <c r="E31" s="9">
        <v>4562342690036</v>
      </c>
      <c r="F31">
        <v>0</v>
      </c>
      <c r="G31">
        <v>0</v>
      </c>
      <c r="H31" t="s">
        <v>20</v>
      </c>
      <c r="I31" t="s">
        <v>19</v>
      </c>
      <c r="J31" t="s">
        <v>329</v>
      </c>
      <c r="K31">
        <v>30</v>
      </c>
      <c r="L31">
        <v>0</v>
      </c>
      <c r="M31">
        <v>0</v>
      </c>
      <c r="N31">
        <v>0</v>
      </c>
    </row>
    <row r="32" spans="1:14" x14ac:dyDescent="0.15">
      <c r="A32" t="str">
        <f t="shared" si="0"/>
        <v>201947_49_4562342690043</v>
      </c>
      <c r="B32">
        <v>201947</v>
      </c>
      <c r="C32">
        <v>49</v>
      </c>
      <c r="D32" t="s">
        <v>186</v>
      </c>
      <c r="E32" s="9">
        <v>4562342690043</v>
      </c>
      <c r="F32">
        <v>0</v>
      </c>
      <c r="G32">
        <v>0</v>
      </c>
      <c r="H32" t="s">
        <v>21</v>
      </c>
      <c r="I32" t="s">
        <v>19</v>
      </c>
      <c r="J32" t="s">
        <v>329</v>
      </c>
      <c r="K32">
        <v>100</v>
      </c>
      <c r="L32">
        <v>0</v>
      </c>
      <c r="M32">
        <v>0</v>
      </c>
      <c r="N32">
        <v>0</v>
      </c>
    </row>
    <row r="33" spans="1:14" x14ac:dyDescent="0.15">
      <c r="A33" t="str">
        <f t="shared" si="0"/>
        <v>201947_49_4562342690050</v>
      </c>
      <c r="B33">
        <v>201947</v>
      </c>
      <c r="C33">
        <v>49</v>
      </c>
      <c r="D33" t="s">
        <v>186</v>
      </c>
      <c r="E33" s="9">
        <v>4562342690050</v>
      </c>
      <c r="F33">
        <v>0</v>
      </c>
      <c r="G33">
        <v>0</v>
      </c>
      <c r="H33" t="s">
        <v>22</v>
      </c>
      <c r="I33" t="s">
        <v>19</v>
      </c>
      <c r="J33" t="s">
        <v>329</v>
      </c>
      <c r="K33">
        <v>30</v>
      </c>
      <c r="L33">
        <v>0</v>
      </c>
      <c r="M33">
        <v>0</v>
      </c>
      <c r="N33">
        <v>0</v>
      </c>
    </row>
    <row r="34" spans="1:14" x14ac:dyDescent="0.15">
      <c r="A34" t="str">
        <f t="shared" ref="A34:A65" si="1">B34&amp;"_"&amp;C34&amp;"_"&amp;E34</f>
        <v>201947_49_4562342690067</v>
      </c>
      <c r="B34">
        <v>201947</v>
      </c>
      <c r="C34">
        <v>49</v>
      </c>
      <c r="D34" t="s">
        <v>186</v>
      </c>
      <c r="E34" s="9">
        <v>4562342690067</v>
      </c>
      <c r="F34">
        <v>0</v>
      </c>
      <c r="G34">
        <v>0</v>
      </c>
      <c r="H34" t="s">
        <v>23</v>
      </c>
      <c r="I34" t="s">
        <v>19</v>
      </c>
      <c r="J34" t="s">
        <v>329</v>
      </c>
      <c r="K34">
        <v>100</v>
      </c>
      <c r="L34">
        <v>0</v>
      </c>
      <c r="M34">
        <v>0</v>
      </c>
      <c r="N34">
        <v>0</v>
      </c>
    </row>
    <row r="35" spans="1:14" x14ac:dyDescent="0.15">
      <c r="A35" t="str">
        <f t="shared" si="1"/>
        <v>201947_49_4562342690074</v>
      </c>
      <c r="B35">
        <v>201947</v>
      </c>
      <c r="C35">
        <v>49</v>
      </c>
      <c r="D35" t="s">
        <v>186</v>
      </c>
      <c r="E35" s="9">
        <v>4562342690074</v>
      </c>
      <c r="F35">
        <v>0</v>
      </c>
      <c r="G35">
        <v>0</v>
      </c>
      <c r="H35" t="s">
        <v>24</v>
      </c>
      <c r="I35" t="s">
        <v>19</v>
      </c>
      <c r="J35" t="s">
        <v>329</v>
      </c>
      <c r="K35">
        <v>70</v>
      </c>
      <c r="L35">
        <v>0</v>
      </c>
      <c r="M35">
        <v>0</v>
      </c>
      <c r="N35">
        <v>0</v>
      </c>
    </row>
    <row r="36" spans="1:14" x14ac:dyDescent="0.15">
      <c r="A36" t="str">
        <f t="shared" si="1"/>
        <v>201947_49_4562342690081</v>
      </c>
      <c r="B36">
        <v>201947</v>
      </c>
      <c r="C36">
        <v>49</v>
      </c>
      <c r="D36" t="s">
        <v>186</v>
      </c>
      <c r="E36" s="9">
        <v>4562342690081</v>
      </c>
      <c r="F36">
        <v>0</v>
      </c>
      <c r="G36">
        <v>0</v>
      </c>
      <c r="H36" t="s">
        <v>25</v>
      </c>
      <c r="I36" t="s">
        <v>19</v>
      </c>
      <c r="J36" t="s">
        <v>329</v>
      </c>
      <c r="K36">
        <v>20</v>
      </c>
      <c r="L36">
        <v>0</v>
      </c>
      <c r="M36">
        <v>0</v>
      </c>
      <c r="N36">
        <v>0</v>
      </c>
    </row>
    <row r="37" spans="1:14" x14ac:dyDescent="0.15">
      <c r="A37" t="str">
        <f t="shared" si="1"/>
        <v>201947_51_4562342690029</v>
      </c>
      <c r="B37">
        <v>201947</v>
      </c>
      <c r="C37">
        <v>51</v>
      </c>
      <c r="D37" t="s">
        <v>184</v>
      </c>
      <c r="E37" s="9">
        <v>4562342690029</v>
      </c>
      <c r="F37">
        <v>0</v>
      </c>
      <c r="G37">
        <v>0</v>
      </c>
      <c r="H37" t="s">
        <v>18</v>
      </c>
      <c r="I37" t="s">
        <v>19</v>
      </c>
      <c r="J37" t="s">
        <v>329</v>
      </c>
      <c r="K37">
        <v>50</v>
      </c>
      <c r="L37">
        <v>0</v>
      </c>
      <c r="M37">
        <v>0</v>
      </c>
      <c r="N37">
        <v>0</v>
      </c>
    </row>
    <row r="38" spans="1:14" x14ac:dyDescent="0.15">
      <c r="A38" t="str">
        <f t="shared" si="1"/>
        <v>201947_51_4562342690036</v>
      </c>
      <c r="B38">
        <v>201947</v>
      </c>
      <c r="C38">
        <v>51</v>
      </c>
      <c r="D38" t="s">
        <v>184</v>
      </c>
      <c r="E38" s="9">
        <v>4562342690036</v>
      </c>
      <c r="F38">
        <v>0</v>
      </c>
      <c r="G38">
        <v>0</v>
      </c>
      <c r="H38" t="s">
        <v>20</v>
      </c>
      <c r="I38" t="s">
        <v>19</v>
      </c>
      <c r="J38" t="s">
        <v>329</v>
      </c>
      <c r="K38">
        <v>30</v>
      </c>
      <c r="L38">
        <v>0</v>
      </c>
      <c r="M38">
        <v>0</v>
      </c>
      <c r="N38">
        <v>0</v>
      </c>
    </row>
    <row r="39" spans="1:14" x14ac:dyDescent="0.15">
      <c r="A39" t="str">
        <f t="shared" si="1"/>
        <v>201947_51_4562342690043</v>
      </c>
      <c r="B39">
        <v>201947</v>
      </c>
      <c r="C39">
        <v>51</v>
      </c>
      <c r="D39" t="s">
        <v>184</v>
      </c>
      <c r="E39" s="9">
        <v>4562342690043</v>
      </c>
      <c r="F39">
        <v>0</v>
      </c>
      <c r="G39">
        <v>0</v>
      </c>
      <c r="H39" t="s">
        <v>21</v>
      </c>
      <c r="I39" t="s">
        <v>19</v>
      </c>
      <c r="J39" t="s">
        <v>329</v>
      </c>
      <c r="K39">
        <v>100</v>
      </c>
      <c r="L39">
        <v>0</v>
      </c>
      <c r="M39">
        <v>0</v>
      </c>
      <c r="N39">
        <v>0</v>
      </c>
    </row>
    <row r="40" spans="1:14" x14ac:dyDescent="0.15">
      <c r="A40" t="str">
        <f t="shared" si="1"/>
        <v>201947_51_4562342690050</v>
      </c>
      <c r="B40">
        <v>201947</v>
      </c>
      <c r="C40">
        <v>51</v>
      </c>
      <c r="D40" t="s">
        <v>184</v>
      </c>
      <c r="E40" s="9">
        <v>4562342690050</v>
      </c>
      <c r="F40">
        <v>0</v>
      </c>
      <c r="G40">
        <v>0</v>
      </c>
      <c r="H40" t="s">
        <v>22</v>
      </c>
      <c r="I40" t="s">
        <v>19</v>
      </c>
      <c r="J40" t="s">
        <v>329</v>
      </c>
      <c r="K40">
        <v>30</v>
      </c>
      <c r="L40">
        <v>0</v>
      </c>
      <c r="M40">
        <v>0</v>
      </c>
      <c r="N40">
        <v>0</v>
      </c>
    </row>
    <row r="41" spans="1:14" x14ac:dyDescent="0.15">
      <c r="A41" t="str">
        <f t="shared" si="1"/>
        <v>201947_51_4562342690067</v>
      </c>
      <c r="B41">
        <v>201947</v>
      </c>
      <c r="C41">
        <v>51</v>
      </c>
      <c r="D41" t="s">
        <v>184</v>
      </c>
      <c r="E41" s="9">
        <v>4562342690067</v>
      </c>
      <c r="F41">
        <v>0</v>
      </c>
      <c r="G41">
        <v>0</v>
      </c>
      <c r="H41" t="s">
        <v>23</v>
      </c>
      <c r="I41" t="s">
        <v>19</v>
      </c>
      <c r="J41" t="s">
        <v>329</v>
      </c>
      <c r="K41">
        <v>100</v>
      </c>
      <c r="L41">
        <v>0</v>
      </c>
      <c r="M41">
        <v>0</v>
      </c>
      <c r="N41">
        <v>0</v>
      </c>
    </row>
    <row r="42" spans="1:14" x14ac:dyDescent="0.15">
      <c r="A42" t="str">
        <f t="shared" si="1"/>
        <v>201947_51_4562342690074</v>
      </c>
      <c r="B42">
        <v>201947</v>
      </c>
      <c r="C42">
        <v>51</v>
      </c>
      <c r="D42" t="s">
        <v>184</v>
      </c>
      <c r="E42" s="9">
        <v>4562342690074</v>
      </c>
      <c r="F42">
        <v>0</v>
      </c>
      <c r="G42">
        <v>0</v>
      </c>
      <c r="H42" t="s">
        <v>24</v>
      </c>
      <c r="I42" t="s">
        <v>19</v>
      </c>
      <c r="J42" t="s">
        <v>329</v>
      </c>
      <c r="K42">
        <v>70</v>
      </c>
      <c r="L42">
        <v>0</v>
      </c>
      <c r="M42">
        <v>0</v>
      </c>
      <c r="N42">
        <v>0</v>
      </c>
    </row>
    <row r="43" spans="1:14" x14ac:dyDescent="0.15">
      <c r="A43" t="str">
        <f t="shared" si="1"/>
        <v>201947_51_4562342690081</v>
      </c>
      <c r="B43">
        <v>201947</v>
      </c>
      <c r="C43">
        <v>51</v>
      </c>
      <c r="D43" t="s">
        <v>184</v>
      </c>
      <c r="E43" s="9">
        <v>4562342690081</v>
      </c>
      <c r="F43">
        <v>0</v>
      </c>
      <c r="G43">
        <v>0</v>
      </c>
      <c r="H43" t="s">
        <v>25</v>
      </c>
      <c r="I43" t="s">
        <v>19</v>
      </c>
      <c r="J43" t="s">
        <v>329</v>
      </c>
      <c r="K43">
        <v>20</v>
      </c>
      <c r="L43">
        <v>0</v>
      </c>
      <c r="M43">
        <v>0</v>
      </c>
      <c r="N43">
        <v>0</v>
      </c>
    </row>
    <row r="44" spans="1:14" x14ac:dyDescent="0.15">
      <c r="A44" t="str">
        <f t="shared" si="1"/>
        <v>201947_56_4562342690029</v>
      </c>
      <c r="B44">
        <v>201947</v>
      </c>
      <c r="C44">
        <v>56</v>
      </c>
      <c r="D44" t="s">
        <v>193</v>
      </c>
      <c r="E44" s="9">
        <v>4562342690029</v>
      </c>
      <c r="F44">
        <v>0</v>
      </c>
      <c r="G44">
        <v>0</v>
      </c>
      <c r="H44" t="s">
        <v>18</v>
      </c>
      <c r="I44" t="s">
        <v>19</v>
      </c>
      <c r="J44" t="s">
        <v>329</v>
      </c>
      <c r="K44">
        <v>50</v>
      </c>
      <c r="L44">
        <v>0</v>
      </c>
      <c r="M44">
        <v>0</v>
      </c>
      <c r="N44">
        <v>0</v>
      </c>
    </row>
    <row r="45" spans="1:14" x14ac:dyDescent="0.15">
      <c r="A45" t="str">
        <f t="shared" si="1"/>
        <v>201947_56_4562342690036</v>
      </c>
      <c r="B45">
        <v>201947</v>
      </c>
      <c r="C45">
        <v>56</v>
      </c>
      <c r="D45" t="s">
        <v>193</v>
      </c>
      <c r="E45" s="9">
        <v>4562342690036</v>
      </c>
      <c r="F45">
        <v>0</v>
      </c>
      <c r="G45">
        <v>0</v>
      </c>
      <c r="H45" t="s">
        <v>20</v>
      </c>
      <c r="I45" t="s">
        <v>19</v>
      </c>
      <c r="J45" t="s">
        <v>329</v>
      </c>
      <c r="K45">
        <v>30</v>
      </c>
      <c r="L45">
        <v>0</v>
      </c>
      <c r="M45">
        <v>0</v>
      </c>
      <c r="N45">
        <v>0</v>
      </c>
    </row>
    <row r="46" spans="1:14" x14ac:dyDescent="0.15">
      <c r="A46" t="str">
        <f t="shared" si="1"/>
        <v>201947_56_4562342690043</v>
      </c>
      <c r="B46">
        <v>201947</v>
      </c>
      <c r="C46">
        <v>56</v>
      </c>
      <c r="D46" t="s">
        <v>193</v>
      </c>
      <c r="E46" s="9">
        <v>4562342690043</v>
      </c>
      <c r="F46">
        <v>0</v>
      </c>
      <c r="G46">
        <v>0</v>
      </c>
      <c r="H46" t="s">
        <v>21</v>
      </c>
      <c r="I46" t="s">
        <v>19</v>
      </c>
      <c r="J46" t="s">
        <v>329</v>
      </c>
      <c r="K46">
        <v>100</v>
      </c>
      <c r="L46">
        <v>0</v>
      </c>
      <c r="M46">
        <v>0</v>
      </c>
      <c r="N46">
        <v>0</v>
      </c>
    </row>
    <row r="47" spans="1:14" x14ac:dyDescent="0.15">
      <c r="A47" t="str">
        <f t="shared" si="1"/>
        <v>201947_56_4562342690050</v>
      </c>
      <c r="B47">
        <v>201947</v>
      </c>
      <c r="C47">
        <v>56</v>
      </c>
      <c r="D47" t="s">
        <v>193</v>
      </c>
      <c r="E47" s="9">
        <v>4562342690050</v>
      </c>
      <c r="F47">
        <v>0</v>
      </c>
      <c r="G47">
        <v>0</v>
      </c>
      <c r="H47" t="s">
        <v>22</v>
      </c>
      <c r="I47" t="s">
        <v>19</v>
      </c>
      <c r="J47" t="s">
        <v>329</v>
      </c>
      <c r="K47">
        <v>30</v>
      </c>
      <c r="L47">
        <v>0</v>
      </c>
      <c r="M47">
        <v>0</v>
      </c>
      <c r="N47">
        <v>0</v>
      </c>
    </row>
    <row r="48" spans="1:14" x14ac:dyDescent="0.15">
      <c r="A48" t="str">
        <f t="shared" si="1"/>
        <v>201947_56_4562342690067</v>
      </c>
      <c r="B48">
        <v>201947</v>
      </c>
      <c r="C48">
        <v>56</v>
      </c>
      <c r="D48" t="s">
        <v>193</v>
      </c>
      <c r="E48" s="9">
        <v>4562342690067</v>
      </c>
      <c r="F48">
        <v>0</v>
      </c>
      <c r="G48">
        <v>0</v>
      </c>
      <c r="H48" t="s">
        <v>23</v>
      </c>
      <c r="I48" t="s">
        <v>19</v>
      </c>
      <c r="J48" t="s">
        <v>329</v>
      </c>
      <c r="K48">
        <v>100</v>
      </c>
      <c r="L48">
        <v>0</v>
      </c>
      <c r="M48">
        <v>0</v>
      </c>
      <c r="N48">
        <v>0</v>
      </c>
    </row>
    <row r="49" spans="1:14" x14ac:dyDescent="0.15">
      <c r="A49" t="str">
        <f t="shared" si="1"/>
        <v>201947_56_4562342690074</v>
      </c>
      <c r="B49">
        <v>201947</v>
      </c>
      <c r="C49">
        <v>56</v>
      </c>
      <c r="D49" t="s">
        <v>193</v>
      </c>
      <c r="E49" s="9">
        <v>4562342690074</v>
      </c>
      <c r="F49">
        <v>0</v>
      </c>
      <c r="G49">
        <v>0</v>
      </c>
      <c r="H49" t="s">
        <v>24</v>
      </c>
      <c r="I49" t="s">
        <v>19</v>
      </c>
      <c r="J49" t="s">
        <v>329</v>
      </c>
      <c r="K49">
        <v>70</v>
      </c>
      <c r="L49">
        <v>0</v>
      </c>
      <c r="M49">
        <v>0</v>
      </c>
      <c r="N49">
        <v>0</v>
      </c>
    </row>
    <row r="50" spans="1:14" x14ac:dyDescent="0.15">
      <c r="A50" t="str">
        <f t="shared" si="1"/>
        <v>201947_56_4562342690081</v>
      </c>
      <c r="B50">
        <v>201947</v>
      </c>
      <c r="C50">
        <v>56</v>
      </c>
      <c r="D50" t="s">
        <v>193</v>
      </c>
      <c r="E50" s="9">
        <v>4562342690081</v>
      </c>
      <c r="F50">
        <v>0</v>
      </c>
      <c r="G50">
        <v>0</v>
      </c>
      <c r="H50" t="s">
        <v>25</v>
      </c>
      <c r="I50" t="s">
        <v>19</v>
      </c>
      <c r="J50" t="s">
        <v>329</v>
      </c>
      <c r="K50">
        <v>20</v>
      </c>
      <c r="L50">
        <v>0</v>
      </c>
      <c r="M50">
        <v>0</v>
      </c>
      <c r="N50">
        <v>0</v>
      </c>
    </row>
    <row r="51" spans="1:14" x14ac:dyDescent="0.15">
      <c r="A51" t="str">
        <f t="shared" si="1"/>
        <v>201947_66_4562342690029</v>
      </c>
      <c r="B51">
        <v>201947</v>
      </c>
      <c r="C51">
        <v>66</v>
      </c>
      <c r="D51" t="s">
        <v>180</v>
      </c>
      <c r="E51" s="9">
        <v>4562342690029</v>
      </c>
      <c r="F51">
        <v>0</v>
      </c>
      <c r="G51">
        <v>0</v>
      </c>
      <c r="H51" t="s">
        <v>18</v>
      </c>
      <c r="I51" t="s">
        <v>19</v>
      </c>
      <c r="J51" t="s">
        <v>329</v>
      </c>
      <c r="K51">
        <v>50</v>
      </c>
      <c r="L51">
        <v>0</v>
      </c>
      <c r="M51">
        <v>0</v>
      </c>
      <c r="N51">
        <v>0</v>
      </c>
    </row>
    <row r="52" spans="1:14" x14ac:dyDescent="0.15">
      <c r="A52" t="str">
        <f t="shared" si="1"/>
        <v>201947_66_4562342690036</v>
      </c>
      <c r="B52">
        <v>201947</v>
      </c>
      <c r="C52">
        <v>66</v>
      </c>
      <c r="D52" t="s">
        <v>180</v>
      </c>
      <c r="E52" s="9">
        <v>4562342690036</v>
      </c>
      <c r="F52">
        <v>0</v>
      </c>
      <c r="G52">
        <v>0</v>
      </c>
      <c r="H52" t="s">
        <v>20</v>
      </c>
      <c r="I52" t="s">
        <v>19</v>
      </c>
      <c r="J52" t="s">
        <v>329</v>
      </c>
      <c r="K52">
        <v>30</v>
      </c>
      <c r="L52">
        <v>0</v>
      </c>
      <c r="M52">
        <v>0</v>
      </c>
      <c r="N52">
        <v>0</v>
      </c>
    </row>
    <row r="53" spans="1:14" x14ac:dyDescent="0.15">
      <c r="A53" t="str">
        <f t="shared" si="1"/>
        <v>201947_66_4562342690043</v>
      </c>
      <c r="B53">
        <v>201947</v>
      </c>
      <c r="C53">
        <v>66</v>
      </c>
      <c r="D53" t="s">
        <v>180</v>
      </c>
      <c r="E53" s="9">
        <v>4562342690043</v>
      </c>
      <c r="F53">
        <v>0</v>
      </c>
      <c r="G53">
        <v>0</v>
      </c>
      <c r="H53" t="s">
        <v>21</v>
      </c>
      <c r="I53" t="s">
        <v>19</v>
      </c>
      <c r="J53" t="s">
        <v>329</v>
      </c>
      <c r="K53">
        <v>100</v>
      </c>
      <c r="L53">
        <v>0</v>
      </c>
      <c r="M53">
        <v>0</v>
      </c>
      <c r="N53">
        <v>0</v>
      </c>
    </row>
    <row r="54" spans="1:14" x14ac:dyDescent="0.15">
      <c r="A54" t="str">
        <f t="shared" si="1"/>
        <v>201947_66_4562342690050</v>
      </c>
      <c r="B54">
        <v>201947</v>
      </c>
      <c r="C54">
        <v>66</v>
      </c>
      <c r="D54" t="s">
        <v>180</v>
      </c>
      <c r="E54" s="9">
        <v>4562342690050</v>
      </c>
      <c r="F54">
        <v>0</v>
      </c>
      <c r="G54">
        <v>0</v>
      </c>
      <c r="H54" t="s">
        <v>22</v>
      </c>
      <c r="I54" t="s">
        <v>19</v>
      </c>
      <c r="J54" t="s">
        <v>329</v>
      </c>
      <c r="K54">
        <v>30</v>
      </c>
      <c r="L54">
        <v>0</v>
      </c>
      <c r="M54">
        <v>0</v>
      </c>
      <c r="N54">
        <v>0</v>
      </c>
    </row>
    <row r="55" spans="1:14" x14ac:dyDescent="0.15">
      <c r="A55" t="str">
        <f t="shared" si="1"/>
        <v>201947_66_4562342690067</v>
      </c>
      <c r="B55">
        <v>201947</v>
      </c>
      <c r="C55">
        <v>66</v>
      </c>
      <c r="D55" t="s">
        <v>180</v>
      </c>
      <c r="E55" s="9">
        <v>4562342690067</v>
      </c>
      <c r="F55">
        <v>0</v>
      </c>
      <c r="G55">
        <v>0</v>
      </c>
      <c r="H55" t="s">
        <v>23</v>
      </c>
      <c r="I55" t="s">
        <v>19</v>
      </c>
      <c r="J55" t="s">
        <v>329</v>
      </c>
      <c r="K55">
        <v>100</v>
      </c>
      <c r="L55">
        <v>0</v>
      </c>
      <c r="M55">
        <v>0</v>
      </c>
      <c r="N55">
        <v>0</v>
      </c>
    </row>
    <row r="56" spans="1:14" x14ac:dyDescent="0.15">
      <c r="A56" t="str">
        <f t="shared" si="1"/>
        <v>201947_66_4562342690074</v>
      </c>
      <c r="B56">
        <v>201947</v>
      </c>
      <c r="C56">
        <v>66</v>
      </c>
      <c r="D56" t="s">
        <v>180</v>
      </c>
      <c r="E56" s="9">
        <v>4562342690074</v>
      </c>
      <c r="F56">
        <v>0</v>
      </c>
      <c r="G56">
        <v>0</v>
      </c>
      <c r="H56" t="s">
        <v>24</v>
      </c>
      <c r="I56" t="s">
        <v>19</v>
      </c>
      <c r="J56" t="s">
        <v>329</v>
      </c>
      <c r="K56">
        <v>70</v>
      </c>
      <c r="L56">
        <v>0</v>
      </c>
      <c r="M56">
        <v>0</v>
      </c>
      <c r="N56">
        <v>0</v>
      </c>
    </row>
    <row r="57" spans="1:14" x14ac:dyDescent="0.15">
      <c r="A57" t="str">
        <f t="shared" si="1"/>
        <v>201947_66_4562342690081</v>
      </c>
      <c r="B57">
        <v>201947</v>
      </c>
      <c r="C57">
        <v>66</v>
      </c>
      <c r="D57" t="s">
        <v>180</v>
      </c>
      <c r="E57" s="9">
        <v>4562342690081</v>
      </c>
      <c r="F57">
        <v>0</v>
      </c>
      <c r="G57">
        <v>0</v>
      </c>
      <c r="H57" t="s">
        <v>25</v>
      </c>
      <c r="I57" t="s">
        <v>19</v>
      </c>
      <c r="J57" t="s">
        <v>329</v>
      </c>
      <c r="K57">
        <v>20</v>
      </c>
      <c r="L57">
        <v>0</v>
      </c>
      <c r="M57">
        <v>0</v>
      </c>
      <c r="N57">
        <v>0</v>
      </c>
    </row>
    <row r="58" spans="1:14" x14ac:dyDescent="0.15">
      <c r="A58" t="str">
        <f t="shared" si="1"/>
        <v>201947_67_4562342690029</v>
      </c>
      <c r="B58">
        <v>201947</v>
      </c>
      <c r="C58">
        <v>67</v>
      </c>
      <c r="D58" t="s">
        <v>187</v>
      </c>
      <c r="E58" s="9">
        <v>4562342690029</v>
      </c>
      <c r="F58">
        <v>0</v>
      </c>
      <c r="G58">
        <v>0</v>
      </c>
      <c r="H58" t="s">
        <v>18</v>
      </c>
      <c r="I58" t="s">
        <v>19</v>
      </c>
      <c r="J58" t="s">
        <v>329</v>
      </c>
      <c r="K58">
        <v>50</v>
      </c>
      <c r="L58">
        <v>0</v>
      </c>
      <c r="M58">
        <v>0</v>
      </c>
      <c r="N58">
        <v>0</v>
      </c>
    </row>
    <row r="59" spans="1:14" x14ac:dyDescent="0.15">
      <c r="A59" t="str">
        <f t="shared" si="1"/>
        <v>201947_67_4562342690036</v>
      </c>
      <c r="B59">
        <v>201947</v>
      </c>
      <c r="C59">
        <v>67</v>
      </c>
      <c r="D59" t="s">
        <v>187</v>
      </c>
      <c r="E59" s="9">
        <v>4562342690036</v>
      </c>
      <c r="F59">
        <v>0</v>
      </c>
      <c r="G59">
        <v>0</v>
      </c>
      <c r="H59" t="s">
        <v>20</v>
      </c>
      <c r="I59" t="s">
        <v>19</v>
      </c>
      <c r="J59" t="s">
        <v>329</v>
      </c>
      <c r="K59">
        <v>30</v>
      </c>
      <c r="L59">
        <v>0</v>
      </c>
      <c r="M59">
        <v>0</v>
      </c>
      <c r="N59">
        <v>0</v>
      </c>
    </row>
    <row r="60" spans="1:14" x14ac:dyDescent="0.15">
      <c r="A60" t="str">
        <f t="shared" si="1"/>
        <v>201947_67_4562342690043</v>
      </c>
      <c r="B60">
        <v>201947</v>
      </c>
      <c r="C60">
        <v>67</v>
      </c>
      <c r="D60" t="s">
        <v>187</v>
      </c>
      <c r="E60" s="9">
        <v>4562342690043</v>
      </c>
      <c r="F60">
        <v>0</v>
      </c>
      <c r="G60">
        <v>0</v>
      </c>
      <c r="H60" t="s">
        <v>21</v>
      </c>
      <c r="I60" t="s">
        <v>19</v>
      </c>
      <c r="J60" t="s">
        <v>329</v>
      </c>
      <c r="K60">
        <v>100</v>
      </c>
      <c r="L60">
        <v>0</v>
      </c>
      <c r="M60">
        <v>0</v>
      </c>
      <c r="N60">
        <v>0</v>
      </c>
    </row>
    <row r="61" spans="1:14" x14ac:dyDescent="0.15">
      <c r="A61" t="str">
        <f t="shared" si="1"/>
        <v>201947_67_4562342690050</v>
      </c>
      <c r="B61">
        <v>201947</v>
      </c>
      <c r="C61">
        <v>67</v>
      </c>
      <c r="D61" t="s">
        <v>187</v>
      </c>
      <c r="E61" s="9">
        <v>4562342690050</v>
      </c>
      <c r="F61">
        <v>0</v>
      </c>
      <c r="G61">
        <v>0</v>
      </c>
      <c r="H61" t="s">
        <v>22</v>
      </c>
      <c r="I61" t="s">
        <v>19</v>
      </c>
      <c r="J61" t="s">
        <v>329</v>
      </c>
      <c r="K61">
        <v>30</v>
      </c>
      <c r="L61">
        <v>0</v>
      </c>
      <c r="M61">
        <v>0</v>
      </c>
      <c r="N61">
        <v>0</v>
      </c>
    </row>
    <row r="62" spans="1:14" x14ac:dyDescent="0.15">
      <c r="A62" t="str">
        <f t="shared" si="1"/>
        <v>201947_67_4562342690067</v>
      </c>
      <c r="B62">
        <v>201947</v>
      </c>
      <c r="C62">
        <v>67</v>
      </c>
      <c r="D62" t="s">
        <v>187</v>
      </c>
      <c r="E62" s="9">
        <v>4562342690067</v>
      </c>
      <c r="F62">
        <v>0</v>
      </c>
      <c r="G62">
        <v>0</v>
      </c>
      <c r="H62" t="s">
        <v>23</v>
      </c>
      <c r="I62" t="s">
        <v>19</v>
      </c>
      <c r="J62" t="s">
        <v>329</v>
      </c>
      <c r="K62">
        <v>100</v>
      </c>
      <c r="L62">
        <v>0</v>
      </c>
      <c r="M62">
        <v>0</v>
      </c>
      <c r="N62">
        <v>0</v>
      </c>
    </row>
    <row r="63" spans="1:14" x14ac:dyDescent="0.15">
      <c r="A63" t="str">
        <f t="shared" si="1"/>
        <v>201947_67_4562342690074</v>
      </c>
      <c r="B63">
        <v>201947</v>
      </c>
      <c r="C63">
        <v>67</v>
      </c>
      <c r="D63" t="s">
        <v>187</v>
      </c>
      <c r="E63" s="9">
        <v>4562342690074</v>
      </c>
      <c r="F63">
        <v>0</v>
      </c>
      <c r="G63">
        <v>0</v>
      </c>
      <c r="H63" t="s">
        <v>24</v>
      </c>
      <c r="I63" t="s">
        <v>19</v>
      </c>
      <c r="J63" t="s">
        <v>329</v>
      </c>
      <c r="K63">
        <v>70</v>
      </c>
      <c r="L63">
        <v>0</v>
      </c>
      <c r="M63">
        <v>0</v>
      </c>
      <c r="N63">
        <v>0</v>
      </c>
    </row>
    <row r="64" spans="1:14" x14ac:dyDescent="0.15">
      <c r="A64" t="str">
        <f t="shared" si="1"/>
        <v>201947_67_4562342690081</v>
      </c>
      <c r="B64">
        <v>201947</v>
      </c>
      <c r="C64">
        <v>67</v>
      </c>
      <c r="D64" t="s">
        <v>187</v>
      </c>
      <c r="E64" s="9">
        <v>4562342690081</v>
      </c>
      <c r="F64">
        <v>0</v>
      </c>
      <c r="G64">
        <v>0</v>
      </c>
      <c r="H64" t="s">
        <v>25</v>
      </c>
      <c r="I64" t="s">
        <v>19</v>
      </c>
      <c r="J64" t="s">
        <v>329</v>
      </c>
      <c r="K64">
        <v>20</v>
      </c>
      <c r="L64">
        <v>0</v>
      </c>
      <c r="M64">
        <v>0</v>
      </c>
      <c r="N64">
        <v>0</v>
      </c>
    </row>
    <row r="65" spans="1:14" x14ac:dyDescent="0.15">
      <c r="A65" t="str">
        <f t="shared" si="1"/>
        <v>201947_96_4562342690029</v>
      </c>
      <c r="B65">
        <v>201947</v>
      </c>
      <c r="C65">
        <v>96</v>
      </c>
      <c r="D65" t="s">
        <v>192</v>
      </c>
      <c r="E65" s="9">
        <v>4562342690029</v>
      </c>
      <c r="F65">
        <v>0</v>
      </c>
      <c r="G65">
        <v>0</v>
      </c>
      <c r="H65" t="s">
        <v>18</v>
      </c>
      <c r="I65" t="s">
        <v>19</v>
      </c>
      <c r="J65" t="s">
        <v>329</v>
      </c>
      <c r="K65">
        <v>49</v>
      </c>
      <c r="L65">
        <v>1</v>
      </c>
      <c r="M65">
        <v>0</v>
      </c>
      <c r="N65">
        <v>0</v>
      </c>
    </row>
    <row r="66" spans="1:14" x14ac:dyDescent="0.15">
      <c r="A66" t="str">
        <f t="shared" ref="A66:A97" si="2">B66&amp;"_"&amp;C66&amp;"_"&amp;E66</f>
        <v>201947_96_4562342690036</v>
      </c>
      <c r="B66">
        <v>201947</v>
      </c>
      <c r="C66">
        <v>96</v>
      </c>
      <c r="D66" t="s">
        <v>192</v>
      </c>
      <c r="E66" s="9">
        <v>4562342690036</v>
      </c>
      <c r="F66">
        <v>0</v>
      </c>
      <c r="G66">
        <v>0</v>
      </c>
      <c r="H66" t="s">
        <v>20</v>
      </c>
      <c r="I66" t="s">
        <v>19</v>
      </c>
      <c r="J66" t="s">
        <v>329</v>
      </c>
      <c r="K66">
        <v>30</v>
      </c>
      <c r="L66">
        <v>0</v>
      </c>
      <c r="M66">
        <v>0</v>
      </c>
      <c r="N66">
        <v>0</v>
      </c>
    </row>
    <row r="67" spans="1:14" x14ac:dyDescent="0.15">
      <c r="A67" t="str">
        <f t="shared" si="2"/>
        <v>201947_96_4562342690043</v>
      </c>
      <c r="B67">
        <v>201947</v>
      </c>
      <c r="C67">
        <v>96</v>
      </c>
      <c r="D67" t="s">
        <v>192</v>
      </c>
      <c r="E67" s="9">
        <v>4562342690043</v>
      </c>
      <c r="F67">
        <v>0</v>
      </c>
      <c r="G67">
        <v>0</v>
      </c>
      <c r="H67" t="s">
        <v>21</v>
      </c>
      <c r="I67" t="s">
        <v>19</v>
      </c>
      <c r="J67" t="s">
        <v>329</v>
      </c>
      <c r="K67">
        <v>99</v>
      </c>
      <c r="L67">
        <v>1</v>
      </c>
      <c r="M67">
        <v>0</v>
      </c>
      <c r="N67">
        <v>0</v>
      </c>
    </row>
    <row r="68" spans="1:14" x14ac:dyDescent="0.15">
      <c r="A68" t="str">
        <f t="shared" si="2"/>
        <v>201947_96_4562342690050</v>
      </c>
      <c r="B68">
        <v>201947</v>
      </c>
      <c r="C68">
        <v>96</v>
      </c>
      <c r="D68" t="s">
        <v>192</v>
      </c>
      <c r="E68" s="9">
        <v>4562342690050</v>
      </c>
      <c r="F68">
        <v>0</v>
      </c>
      <c r="G68">
        <v>0</v>
      </c>
      <c r="H68" t="s">
        <v>22</v>
      </c>
      <c r="I68" t="s">
        <v>19</v>
      </c>
      <c r="J68" t="s">
        <v>329</v>
      </c>
      <c r="K68">
        <v>30</v>
      </c>
      <c r="L68">
        <v>0</v>
      </c>
      <c r="M68">
        <v>0</v>
      </c>
      <c r="N68">
        <v>0</v>
      </c>
    </row>
    <row r="69" spans="1:14" x14ac:dyDescent="0.15">
      <c r="A69" t="str">
        <f t="shared" si="2"/>
        <v>201947_96_4562342690067</v>
      </c>
      <c r="B69">
        <v>201947</v>
      </c>
      <c r="C69">
        <v>96</v>
      </c>
      <c r="D69" t="s">
        <v>192</v>
      </c>
      <c r="E69" s="9">
        <v>4562342690067</v>
      </c>
      <c r="F69">
        <v>0</v>
      </c>
      <c r="G69">
        <v>0</v>
      </c>
      <c r="H69" t="s">
        <v>23</v>
      </c>
      <c r="I69" t="s">
        <v>19</v>
      </c>
      <c r="J69" t="s">
        <v>329</v>
      </c>
      <c r="K69">
        <v>98</v>
      </c>
      <c r="L69">
        <v>2</v>
      </c>
      <c r="M69">
        <v>0</v>
      </c>
      <c r="N69">
        <v>0</v>
      </c>
    </row>
    <row r="70" spans="1:14" x14ac:dyDescent="0.15">
      <c r="A70" t="str">
        <f t="shared" si="2"/>
        <v>201947_96_4562342690074</v>
      </c>
      <c r="B70">
        <v>201947</v>
      </c>
      <c r="C70">
        <v>96</v>
      </c>
      <c r="D70" t="s">
        <v>192</v>
      </c>
      <c r="E70" s="9">
        <v>4562342690074</v>
      </c>
      <c r="F70">
        <v>0</v>
      </c>
      <c r="G70">
        <v>0</v>
      </c>
      <c r="H70" t="s">
        <v>24</v>
      </c>
      <c r="I70" t="s">
        <v>19</v>
      </c>
      <c r="J70" t="s">
        <v>329</v>
      </c>
      <c r="K70">
        <v>70</v>
      </c>
      <c r="L70">
        <v>0</v>
      </c>
      <c r="M70">
        <v>0</v>
      </c>
      <c r="N70">
        <v>0</v>
      </c>
    </row>
    <row r="71" spans="1:14" x14ac:dyDescent="0.15">
      <c r="A71" t="str">
        <f t="shared" si="2"/>
        <v>201947_96_4562342690081</v>
      </c>
      <c r="B71">
        <v>201947</v>
      </c>
      <c r="C71">
        <v>96</v>
      </c>
      <c r="D71" t="s">
        <v>192</v>
      </c>
      <c r="E71" s="9">
        <v>4562342690081</v>
      </c>
      <c r="F71">
        <v>0</v>
      </c>
      <c r="G71">
        <v>0</v>
      </c>
      <c r="H71" t="s">
        <v>25</v>
      </c>
      <c r="I71" t="s">
        <v>19</v>
      </c>
      <c r="J71" t="s">
        <v>329</v>
      </c>
      <c r="K71">
        <v>20</v>
      </c>
      <c r="L71">
        <v>0</v>
      </c>
      <c r="M71">
        <v>0</v>
      </c>
      <c r="N71">
        <v>0</v>
      </c>
    </row>
    <row r="72" spans="1:14" x14ac:dyDescent="0.15">
      <c r="A72" t="str">
        <f t="shared" si="2"/>
        <v>201947_113_4562342690029</v>
      </c>
      <c r="B72">
        <v>201947</v>
      </c>
      <c r="C72">
        <v>113</v>
      </c>
      <c r="D72" t="s">
        <v>182</v>
      </c>
      <c r="E72" s="9">
        <v>4562342690029</v>
      </c>
      <c r="F72">
        <v>0</v>
      </c>
      <c r="G72">
        <v>0</v>
      </c>
      <c r="H72" t="s">
        <v>18</v>
      </c>
      <c r="I72" t="s">
        <v>19</v>
      </c>
      <c r="J72" t="s">
        <v>329</v>
      </c>
      <c r="K72">
        <v>50</v>
      </c>
      <c r="L72">
        <v>0</v>
      </c>
      <c r="M72">
        <v>0</v>
      </c>
      <c r="N72">
        <v>0</v>
      </c>
    </row>
    <row r="73" spans="1:14" x14ac:dyDescent="0.15">
      <c r="A73" t="str">
        <f t="shared" si="2"/>
        <v>201947_113_4562342690036</v>
      </c>
      <c r="B73">
        <v>201947</v>
      </c>
      <c r="C73">
        <v>113</v>
      </c>
      <c r="D73" t="s">
        <v>182</v>
      </c>
      <c r="E73" s="9">
        <v>4562342690036</v>
      </c>
      <c r="F73">
        <v>0</v>
      </c>
      <c r="G73">
        <v>0</v>
      </c>
      <c r="H73" t="s">
        <v>20</v>
      </c>
      <c r="I73" t="s">
        <v>19</v>
      </c>
      <c r="J73" t="s">
        <v>329</v>
      </c>
      <c r="K73">
        <v>30</v>
      </c>
      <c r="L73">
        <v>0</v>
      </c>
      <c r="M73">
        <v>0</v>
      </c>
      <c r="N73">
        <v>0</v>
      </c>
    </row>
    <row r="74" spans="1:14" x14ac:dyDescent="0.15">
      <c r="A74" t="str">
        <f t="shared" si="2"/>
        <v>201947_113_4562342690043</v>
      </c>
      <c r="B74">
        <v>201947</v>
      </c>
      <c r="C74">
        <v>113</v>
      </c>
      <c r="D74" t="s">
        <v>182</v>
      </c>
      <c r="E74" s="9">
        <v>4562342690043</v>
      </c>
      <c r="F74">
        <v>0</v>
      </c>
      <c r="G74">
        <v>0</v>
      </c>
      <c r="H74" t="s">
        <v>21</v>
      </c>
      <c r="I74" t="s">
        <v>19</v>
      </c>
      <c r="J74" t="s">
        <v>329</v>
      </c>
      <c r="K74">
        <v>100</v>
      </c>
      <c r="L74">
        <v>0</v>
      </c>
      <c r="M74">
        <v>0</v>
      </c>
      <c r="N74">
        <v>0</v>
      </c>
    </row>
    <row r="75" spans="1:14" x14ac:dyDescent="0.15">
      <c r="A75" t="str">
        <f t="shared" si="2"/>
        <v>201947_113_4562342690050</v>
      </c>
      <c r="B75">
        <v>201947</v>
      </c>
      <c r="C75">
        <v>113</v>
      </c>
      <c r="D75" t="s">
        <v>182</v>
      </c>
      <c r="E75" s="9">
        <v>4562342690050</v>
      </c>
      <c r="F75">
        <v>0</v>
      </c>
      <c r="G75">
        <v>0</v>
      </c>
      <c r="H75" t="s">
        <v>22</v>
      </c>
      <c r="I75" t="s">
        <v>19</v>
      </c>
      <c r="J75" t="s">
        <v>329</v>
      </c>
      <c r="K75">
        <v>30</v>
      </c>
      <c r="L75">
        <v>0</v>
      </c>
      <c r="M75">
        <v>0</v>
      </c>
      <c r="N75">
        <v>0</v>
      </c>
    </row>
    <row r="76" spans="1:14" x14ac:dyDescent="0.15">
      <c r="A76" t="str">
        <f t="shared" si="2"/>
        <v>201947_113_4562342690067</v>
      </c>
      <c r="B76">
        <v>201947</v>
      </c>
      <c r="C76">
        <v>113</v>
      </c>
      <c r="D76" t="s">
        <v>182</v>
      </c>
      <c r="E76" s="9">
        <v>4562342690067</v>
      </c>
      <c r="F76">
        <v>0</v>
      </c>
      <c r="G76">
        <v>0</v>
      </c>
      <c r="H76" t="s">
        <v>23</v>
      </c>
      <c r="I76" t="s">
        <v>19</v>
      </c>
      <c r="J76" t="s">
        <v>329</v>
      </c>
      <c r="K76">
        <v>100</v>
      </c>
      <c r="L76">
        <v>0</v>
      </c>
      <c r="M76">
        <v>0</v>
      </c>
      <c r="N76">
        <v>0</v>
      </c>
    </row>
    <row r="77" spans="1:14" x14ac:dyDescent="0.15">
      <c r="A77" t="str">
        <f t="shared" si="2"/>
        <v>201947_113_4562342690074</v>
      </c>
      <c r="B77">
        <v>201947</v>
      </c>
      <c r="C77">
        <v>113</v>
      </c>
      <c r="D77" t="s">
        <v>182</v>
      </c>
      <c r="E77" s="9">
        <v>4562342690074</v>
      </c>
      <c r="F77">
        <v>0</v>
      </c>
      <c r="G77">
        <v>0</v>
      </c>
      <c r="H77" t="s">
        <v>24</v>
      </c>
      <c r="I77" t="s">
        <v>19</v>
      </c>
      <c r="J77" t="s">
        <v>329</v>
      </c>
      <c r="K77">
        <v>70</v>
      </c>
      <c r="L77">
        <v>0</v>
      </c>
      <c r="M77">
        <v>0</v>
      </c>
      <c r="N77">
        <v>0</v>
      </c>
    </row>
    <row r="78" spans="1:14" x14ac:dyDescent="0.15">
      <c r="A78" t="str">
        <f t="shared" si="2"/>
        <v>201947_113_4562342690081</v>
      </c>
      <c r="B78">
        <v>201947</v>
      </c>
      <c r="C78">
        <v>113</v>
      </c>
      <c r="D78" t="s">
        <v>182</v>
      </c>
      <c r="E78" s="9">
        <v>4562342690081</v>
      </c>
      <c r="F78">
        <v>0</v>
      </c>
      <c r="G78">
        <v>0</v>
      </c>
      <c r="H78" t="s">
        <v>25</v>
      </c>
      <c r="I78" t="s">
        <v>19</v>
      </c>
      <c r="J78" t="s">
        <v>329</v>
      </c>
      <c r="K78">
        <v>20</v>
      </c>
      <c r="L78">
        <v>0</v>
      </c>
      <c r="M78">
        <v>0</v>
      </c>
      <c r="N78">
        <v>0</v>
      </c>
    </row>
    <row r="79" spans="1:14" x14ac:dyDescent="0.15">
      <c r="A79" t="str">
        <f t="shared" si="2"/>
        <v>201947_151_4562342690029</v>
      </c>
      <c r="B79">
        <v>201947</v>
      </c>
      <c r="C79">
        <v>151</v>
      </c>
      <c r="D79" t="s">
        <v>191</v>
      </c>
      <c r="E79" s="9">
        <v>4562342690029</v>
      </c>
      <c r="F79">
        <v>0</v>
      </c>
      <c r="G79">
        <v>0</v>
      </c>
      <c r="H79" t="s">
        <v>18</v>
      </c>
      <c r="I79" t="s">
        <v>19</v>
      </c>
      <c r="J79" t="s">
        <v>329</v>
      </c>
      <c r="K79">
        <v>50</v>
      </c>
      <c r="L79">
        <v>0</v>
      </c>
      <c r="M79">
        <v>0</v>
      </c>
      <c r="N79">
        <v>0</v>
      </c>
    </row>
    <row r="80" spans="1:14" x14ac:dyDescent="0.15">
      <c r="A80" t="str">
        <f t="shared" si="2"/>
        <v>201947_151_4562342690036</v>
      </c>
      <c r="B80">
        <v>201947</v>
      </c>
      <c r="C80">
        <v>151</v>
      </c>
      <c r="D80" t="s">
        <v>191</v>
      </c>
      <c r="E80" s="9">
        <v>4562342690036</v>
      </c>
      <c r="F80">
        <v>0</v>
      </c>
      <c r="G80">
        <v>0</v>
      </c>
      <c r="H80" t="s">
        <v>20</v>
      </c>
      <c r="I80" t="s">
        <v>19</v>
      </c>
      <c r="J80" t="s">
        <v>329</v>
      </c>
      <c r="K80">
        <v>30</v>
      </c>
      <c r="L80">
        <v>0</v>
      </c>
      <c r="M80">
        <v>0</v>
      </c>
      <c r="N80">
        <v>0</v>
      </c>
    </row>
    <row r="81" spans="1:14" x14ac:dyDescent="0.15">
      <c r="A81" t="str">
        <f t="shared" si="2"/>
        <v>201947_151_4562342690043</v>
      </c>
      <c r="B81">
        <v>201947</v>
      </c>
      <c r="C81">
        <v>151</v>
      </c>
      <c r="D81" t="s">
        <v>191</v>
      </c>
      <c r="E81" s="9">
        <v>4562342690043</v>
      </c>
      <c r="F81">
        <v>0</v>
      </c>
      <c r="G81">
        <v>0</v>
      </c>
      <c r="H81" t="s">
        <v>21</v>
      </c>
      <c r="I81" t="s">
        <v>19</v>
      </c>
      <c r="J81" t="s">
        <v>329</v>
      </c>
      <c r="K81">
        <v>99</v>
      </c>
      <c r="L81">
        <v>1</v>
      </c>
      <c r="M81">
        <v>0</v>
      </c>
      <c r="N81">
        <v>0</v>
      </c>
    </row>
    <row r="82" spans="1:14" x14ac:dyDescent="0.15">
      <c r="A82" t="str">
        <f t="shared" si="2"/>
        <v>201947_151_4562342690050</v>
      </c>
      <c r="B82">
        <v>201947</v>
      </c>
      <c r="C82">
        <v>151</v>
      </c>
      <c r="D82" t="s">
        <v>191</v>
      </c>
      <c r="E82" s="9">
        <v>4562342690050</v>
      </c>
      <c r="F82">
        <v>0</v>
      </c>
      <c r="G82">
        <v>0</v>
      </c>
      <c r="H82" t="s">
        <v>22</v>
      </c>
      <c r="I82" t="s">
        <v>19</v>
      </c>
      <c r="J82" t="s">
        <v>329</v>
      </c>
      <c r="K82">
        <v>30</v>
      </c>
      <c r="L82">
        <v>0</v>
      </c>
      <c r="M82">
        <v>0</v>
      </c>
      <c r="N82">
        <v>0</v>
      </c>
    </row>
    <row r="83" spans="1:14" x14ac:dyDescent="0.15">
      <c r="A83" t="str">
        <f t="shared" si="2"/>
        <v>201947_151_4562342690067</v>
      </c>
      <c r="B83">
        <v>201947</v>
      </c>
      <c r="C83">
        <v>151</v>
      </c>
      <c r="D83" t="s">
        <v>191</v>
      </c>
      <c r="E83" s="9">
        <v>4562342690067</v>
      </c>
      <c r="F83">
        <v>0</v>
      </c>
      <c r="G83">
        <v>0</v>
      </c>
      <c r="H83" t="s">
        <v>23</v>
      </c>
      <c r="I83" t="s">
        <v>19</v>
      </c>
      <c r="J83" t="s">
        <v>329</v>
      </c>
      <c r="K83">
        <v>99</v>
      </c>
      <c r="L83">
        <v>1</v>
      </c>
      <c r="M83">
        <v>0</v>
      </c>
      <c r="N83">
        <v>0</v>
      </c>
    </row>
    <row r="84" spans="1:14" x14ac:dyDescent="0.15">
      <c r="A84" t="str">
        <f t="shared" si="2"/>
        <v>201947_151_4562342690074</v>
      </c>
      <c r="B84">
        <v>201947</v>
      </c>
      <c r="C84">
        <v>151</v>
      </c>
      <c r="D84" t="s">
        <v>191</v>
      </c>
      <c r="E84" s="9">
        <v>4562342690074</v>
      </c>
      <c r="F84">
        <v>0</v>
      </c>
      <c r="G84">
        <v>0</v>
      </c>
      <c r="H84" t="s">
        <v>24</v>
      </c>
      <c r="I84" t="s">
        <v>19</v>
      </c>
      <c r="J84" t="s">
        <v>329</v>
      </c>
      <c r="K84">
        <v>70</v>
      </c>
      <c r="L84">
        <v>0</v>
      </c>
      <c r="M84">
        <v>0</v>
      </c>
      <c r="N84">
        <v>0</v>
      </c>
    </row>
    <row r="85" spans="1:14" x14ac:dyDescent="0.15">
      <c r="A85" t="str">
        <f t="shared" si="2"/>
        <v>201947_151_4562342690081</v>
      </c>
      <c r="B85">
        <v>201947</v>
      </c>
      <c r="C85">
        <v>151</v>
      </c>
      <c r="D85" t="s">
        <v>191</v>
      </c>
      <c r="E85" s="9">
        <v>4562342690081</v>
      </c>
      <c r="F85">
        <v>0</v>
      </c>
      <c r="G85">
        <v>0</v>
      </c>
      <c r="H85" t="s">
        <v>25</v>
      </c>
      <c r="I85" t="s">
        <v>19</v>
      </c>
      <c r="J85" t="s">
        <v>329</v>
      </c>
      <c r="K85">
        <v>19</v>
      </c>
      <c r="L85">
        <v>1</v>
      </c>
      <c r="M85">
        <v>0</v>
      </c>
      <c r="N85">
        <v>0</v>
      </c>
    </row>
    <row r="86" spans="1:14" x14ac:dyDescent="0.15">
      <c r="A86" t="str">
        <f t="shared" si="2"/>
        <v>201947_155_4562342690029</v>
      </c>
      <c r="B86">
        <v>201947</v>
      </c>
      <c r="C86">
        <v>155</v>
      </c>
      <c r="D86" t="s">
        <v>185</v>
      </c>
      <c r="E86" s="9">
        <v>4562342690029</v>
      </c>
      <c r="F86">
        <v>0</v>
      </c>
      <c r="G86">
        <v>0</v>
      </c>
      <c r="H86" t="s">
        <v>18</v>
      </c>
      <c r="I86" t="s">
        <v>19</v>
      </c>
      <c r="J86" t="s">
        <v>329</v>
      </c>
      <c r="K86">
        <v>50</v>
      </c>
      <c r="L86">
        <v>0</v>
      </c>
      <c r="M86">
        <v>0</v>
      </c>
      <c r="N86">
        <v>0</v>
      </c>
    </row>
    <row r="87" spans="1:14" x14ac:dyDescent="0.15">
      <c r="A87" t="str">
        <f t="shared" si="2"/>
        <v>201947_155_4562342690036</v>
      </c>
      <c r="B87">
        <v>201947</v>
      </c>
      <c r="C87">
        <v>155</v>
      </c>
      <c r="D87" t="s">
        <v>185</v>
      </c>
      <c r="E87" s="9">
        <v>4562342690036</v>
      </c>
      <c r="F87">
        <v>0</v>
      </c>
      <c r="G87">
        <v>0</v>
      </c>
      <c r="H87" t="s">
        <v>20</v>
      </c>
      <c r="I87" t="s">
        <v>19</v>
      </c>
      <c r="J87" t="s">
        <v>329</v>
      </c>
      <c r="K87">
        <v>30</v>
      </c>
      <c r="L87">
        <v>0</v>
      </c>
      <c r="M87">
        <v>0</v>
      </c>
      <c r="N87">
        <v>0</v>
      </c>
    </row>
    <row r="88" spans="1:14" x14ac:dyDescent="0.15">
      <c r="A88" t="str">
        <f t="shared" si="2"/>
        <v>201947_155_4562342690043</v>
      </c>
      <c r="B88">
        <v>201947</v>
      </c>
      <c r="C88">
        <v>155</v>
      </c>
      <c r="D88" t="s">
        <v>185</v>
      </c>
      <c r="E88" s="9">
        <v>4562342690043</v>
      </c>
      <c r="F88">
        <v>0</v>
      </c>
      <c r="G88">
        <v>0</v>
      </c>
      <c r="H88" t="s">
        <v>21</v>
      </c>
      <c r="I88" t="s">
        <v>19</v>
      </c>
      <c r="J88" t="s">
        <v>329</v>
      </c>
      <c r="K88">
        <v>100</v>
      </c>
      <c r="L88">
        <v>0</v>
      </c>
      <c r="M88">
        <v>0</v>
      </c>
      <c r="N88">
        <v>0</v>
      </c>
    </row>
    <row r="89" spans="1:14" x14ac:dyDescent="0.15">
      <c r="A89" t="str">
        <f t="shared" si="2"/>
        <v>201947_155_4562342690050</v>
      </c>
      <c r="B89">
        <v>201947</v>
      </c>
      <c r="C89">
        <v>155</v>
      </c>
      <c r="D89" t="s">
        <v>185</v>
      </c>
      <c r="E89" s="9">
        <v>4562342690050</v>
      </c>
      <c r="F89">
        <v>0</v>
      </c>
      <c r="G89">
        <v>0</v>
      </c>
      <c r="H89" t="s">
        <v>22</v>
      </c>
      <c r="I89" t="s">
        <v>19</v>
      </c>
      <c r="J89" t="s">
        <v>329</v>
      </c>
      <c r="K89">
        <v>30</v>
      </c>
      <c r="L89">
        <v>0</v>
      </c>
      <c r="M89">
        <v>0</v>
      </c>
      <c r="N89">
        <v>0</v>
      </c>
    </row>
    <row r="90" spans="1:14" x14ac:dyDescent="0.15">
      <c r="A90" t="str">
        <f t="shared" si="2"/>
        <v>201947_155_4562342690067</v>
      </c>
      <c r="B90">
        <v>201947</v>
      </c>
      <c r="C90">
        <v>155</v>
      </c>
      <c r="D90" t="s">
        <v>185</v>
      </c>
      <c r="E90" s="9">
        <v>4562342690067</v>
      </c>
      <c r="F90">
        <v>0</v>
      </c>
      <c r="G90">
        <v>0</v>
      </c>
      <c r="H90" t="s">
        <v>23</v>
      </c>
      <c r="I90" t="s">
        <v>19</v>
      </c>
      <c r="J90" t="s">
        <v>329</v>
      </c>
      <c r="K90">
        <v>100</v>
      </c>
      <c r="L90">
        <v>0</v>
      </c>
      <c r="M90">
        <v>0</v>
      </c>
      <c r="N90">
        <v>0</v>
      </c>
    </row>
    <row r="91" spans="1:14" x14ac:dyDescent="0.15">
      <c r="A91" t="str">
        <f t="shared" si="2"/>
        <v>201947_155_4562342690074</v>
      </c>
      <c r="B91">
        <v>201947</v>
      </c>
      <c r="C91">
        <v>155</v>
      </c>
      <c r="D91" t="s">
        <v>185</v>
      </c>
      <c r="E91" s="9">
        <v>4562342690074</v>
      </c>
      <c r="F91">
        <v>0</v>
      </c>
      <c r="G91">
        <v>0</v>
      </c>
      <c r="H91" t="s">
        <v>24</v>
      </c>
      <c r="I91" t="s">
        <v>19</v>
      </c>
      <c r="J91" t="s">
        <v>329</v>
      </c>
      <c r="K91">
        <v>70</v>
      </c>
      <c r="L91">
        <v>0</v>
      </c>
      <c r="M91">
        <v>0</v>
      </c>
      <c r="N91">
        <v>0</v>
      </c>
    </row>
    <row r="92" spans="1:14" x14ac:dyDescent="0.15">
      <c r="A92" t="str">
        <f t="shared" si="2"/>
        <v>201947_155_4562342690081</v>
      </c>
      <c r="B92">
        <v>201947</v>
      </c>
      <c r="C92">
        <v>155</v>
      </c>
      <c r="D92" t="s">
        <v>185</v>
      </c>
      <c r="E92" s="9">
        <v>4562342690081</v>
      </c>
      <c r="F92">
        <v>0</v>
      </c>
      <c r="G92">
        <v>0</v>
      </c>
      <c r="H92" t="s">
        <v>25</v>
      </c>
      <c r="I92" t="s">
        <v>19</v>
      </c>
      <c r="J92" t="s">
        <v>329</v>
      </c>
      <c r="K92">
        <v>20</v>
      </c>
      <c r="L92">
        <v>0</v>
      </c>
      <c r="M92">
        <v>0</v>
      </c>
      <c r="N92">
        <v>0</v>
      </c>
    </row>
    <row r="93" spans="1:14" x14ac:dyDescent="0.15">
      <c r="A93" t="str">
        <f t="shared" si="2"/>
        <v>201947_237_4562342690029</v>
      </c>
      <c r="B93">
        <v>201947</v>
      </c>
      <c r="C93">
        <v>237</v>
      </c>
      <c r="D93" t="s">
        <v>188</v>
      </c>
      <c r="E93" s="9">
        <v>4562342690029</v>
      </c>
      <c r="F93">
        <v>0</v>
      </c>
      <c r="G93">
        <v>0</v>
      </c>
      <c r="H93" t="s">
        <v>18</v>
      </c>
      <c r="I93" t="s">
        <v>19</v>
      </c>
      <c r="J93" t="s">
        <v>329</v>
      </c>
      <c r="K93">
        <v>50</v>
      </c>
      <c r="L93">
        <v>0</v>
      </c>
      <c r="M93">
        <v>0</v>
      </c>
      <c r="N93">
        <v>0</v>
      </c>
    </row>
    <row r="94" spans="1:14" x14ac:dyDescent="0.15">
      <c r="A94" t="str">
        <f t="shared" si="2"/>
        <v>201947_237_4562342690036</v>
      </c>
      <c r="B94">
        <v>201947</v>
      </c>
      <c r="C94">
        <v>237</v>
      </c>
      <c r="D94" t="s">
        <v>188</v>
      </c>
      <c r="E94" s="9">
        <v>4562342690036</v>
      </c>
      <c r="F94">
        <v>0</v>
      </c>
      <c r="G94">
        <v>0</v>
      </c>
      <c r="H94" t="s">
        <v>20</v>
      </c>
      <c r="I94" t="s">
        <v>19</v>
      </c>
      <c r="J94" t="s">
        <v>329</v>
      </c>
      <c r="K94">
        <v>30</v>
      </c>
      <c r="L94">
        <v>0</v>
      </c>
      <c r="M94">
        <v>0</v>
      </c>
      <c r="N94">
        <v>0</v>
      </c>
    </row>
    <row r="95" spans="1:14" x14ac:dyDescent="0.15">
      <c r="A95" t="str">
        <f t="shared" si="2"/>
        <v>201947_237_4562342690043</v>
      </c>
      <c r="B95">
        <v>201947</v>
      </c>
      <c r="C95">
        <v>237</v>
      </c>
      <c r="D95" t="s">
        <v>188</v>
      </c>
      <c r="E95" s="9">
        <v>4562342690043</v>
      </c>
      <c r="F95">
        <v>0</v>
      </c>
      <c r="G95">
        <v>0</v>
      </c>
      <c r="H95" t="s">
        <v>21</v>
      </c>
      <c r="I95" t="s">
        <v>19</v>
      </c>
      <c r="J95" t="s">
        <v>329</v>
      </c>
      <c r="K95">
        <v>100</v>
      </c>
      <c r="L95">
        <v>0</v>
      </c>
      <c r="M95">
        <v>0</v>
      </c>
      <c r="N95">
        <v>0</v>
      </c>
    </row>
    <row r="96" spans="1:14" x14ac:dyDescent="0.15">
      <c r="A96" t="str">
        <f t="shared" si="2"/>
        <v>201947_237_4562342690050</v>
      </c>
      <c r="B96">
        <v>201947</v>
      </c>
      <c r="C96">
        <v>237</v>
      </c>
      <c r="D96" t="s">
        <v>188</v>
      </c>
      <c r="E96" s="9">
        <v>4562342690050</v>
      </c>
      <c r="F96">
        <v>0</v>
      </c>
      <c r="G96">
        <v>0</v>
      </c>
      <c r="H96" t="s">
        <v>22</v>
      </c>
      <c r="I96" t="s">
        <v>19</v>
      </c>
      <c r="J96" t="s">
        <v>329</v>
      </c>
      <c r="K96">
        <v>30</v>
      </c>
      <c r="L96">
        <v>0</v>
      </c>
      <c r="M96">
        <v>0</v>
      </c>
      <c r="N96">
        <v>0</v>
      </c>
    </row>
    <row r="97" spans="1:14" x14ac:dyDescent="0.15">
      <c r="A97" t="str">
        <f t="shared" si="2"/>
        <v>201947_237_4562342690067</v>
      </c>
      <c r="B97">
        <v>201947</v>
      </c>
      <c r="C97">
        <v>237</v>
      </c>
      <c r="D97" t="s">
        <v>188</v>
      </c>
      <c r="E97" s="9">
        <v>4562342690067</v>
      </c>
      <c r="F97">
        <v>0</v>
      </c>
      <c r="G97">
        <v>0</v>
      </c>
      <c r="H97" t="s">
        <v>23</v>
      </c>
      <c r="I97" t="s">
        <v>19</v>
      </c>
      <c r="J97" t="s">
        <v>329</v>
      </c>
      <c r="K97">
        <v>100</v>
      </c>
      <c r="L97">
        <v>0</v>
      </c>
      <c r="M97">
        <v>0</v>
      </c>
      <c r="N97">
        <v>0</v>
      </c>
    </row>
    <row r="98" spans="1:14" x14ac:dyDescent="0.15">
      <c r="A98" t="str">
        <f t="shared" ref="A98:A129" si="3">B98&amp;"_"&amp;C98&amp;"_"&amp;E98</f>
        <v>201947_237_4562342690074</v>
      </c>
      <c r="B98">
        <v>201947</v>
      </c>
      <c r="C98">
        <v>237</v>
      </c>
      <c r="D98" t="s">
        <v>188</v>
      </c>
      <c r="E98" s="9">
        <v>4562342690074</v>
      </c>
      <c r="F98">
        <v>0</v>
      </c>
      <c r="G98">
        <v>0</v>
      </c>
      <c r="H98" t="s">
        <v>24</v>
      </c>
      <c r="I98" t="s">
        <v>19</v>
      </c>
      <c r="J98" t="s">
        <v>329</v>
      </c>
      <c r="K98">
        <v>70</v>
      </c>
      <c r="L98">
        <v>0</v>
      </c>
      <c r="M98">
        <v>0</v>
      </c>
      <c r="N98">
        <v>0</v>
      </c>
    </row>
    <row r="99" spans="1:14" x14ac:dyDescent="0.15">
      <c r="A99" t="str">
        <f t="shared" si="3"/>
        <v>201947_237_4562342690081</v>
      </c>
      <c r="B99">
        <v>201947</v>
      </c>
      <c r="C99">
        <v>237</v>
      </c>
      <c r="D99" t="s">
        <v>188</v>
      </c>
      <c r="E99" s="9">
        <v>4562342690081</v>
      </c>
      <c r="F99">
        <v>0</v>
      </c>
      <c r="G99">
        <v>0</v>
      </c>
      <c r="H99" t="s">
        <v>25</v>
      </c>
      <c r="I99" t="s">
        <v>19</v>
      </c>
      <c r="J99" t="s">
        <v>329</v>
      </c>
      <c r="K99">
        <v>20</v>
      </c>
      <c r="L99">
        <v>0</v>
      </c>
      <c r="M99">
        <v>0</v>
      </c>
      <c r="N99">
        <v>0</v>
      </c>
    </row>
    <row r="100" spans="1:14" x14ac:dyDescent="0.15">
      <c r="A100" t="str">
        <f t="shared" si="3"/>
        <v>201947_270_4562342690029</v>
      </c>
      <c r="B100">
        <v>201947</v>
      </c>
      <c r="C100">
        <v>270</v>
      </c>
      <c r="D100" t="s">
        <v>194</v>
      </c>
      <c r="E100" s="9">
        <v>4562342690029</v>
      </c>
      <c r="F100">
        <v>0</v>
      </c>
      <c r="G100">
        <v>0</v>
      </c>
      <c r="H100" t="s">
        <v>18</v>
      </c>
      <c r="I100" t="s">
        <v>19</v>
      </c>
      <c r="J100" t="s">
        <v>329</v>
      </c>
      <c r="K100">
        <v>50</v>
      </c>
      <c r="L100">
        <v>0</v>
      </c>
      <c r="M100">
        <v>0</v>
      </c>
      <c r="N100">
        <v>0</v>
      </c>
    </row>
    <row r="101" spans="1:14" x14ac:dyDescent="0.15">
      <c r="A101" t="str">
        <f t="shared" si="3"/>
        <v>201947_270_4562342690036</v>
      </c>
      <c r="B101">
        <v>201947</v>
      </c>
      <c r="C101">
        <v>270</v>
      </c>
      <c r="D101" t="s">
        <v>194</v>
      </c>
      <c r="E101" s="9">
        <v>4562342690036</v>
      </c>
      <c r="F101">
        <v>0</v>
      </c>
      <c r="G101">
        <v>0</v>
      </c>
      <c r="H101" t="s">
        <v>20</v>
      </c>
      <c r="I101" t="s">
        <v>19</v>
      </c>
      <c r="J101" t="s">
        <v>329</v>
      </c>
      <c r="K101">
        <v>30</v>
      </c>
      <c r="L101">
        <v>0</v>
      </c>
      <c r="M101">
        <v>0</v>
      </c>
      <c r="N101">
        <v>0</v>
      </c>
    </row>
    <row r="102" spans="1:14" x14ac:dyDescent="0.15">
      <c r="A102" t="str">
        <f t="shared" si="3"/>
        <v>201947_270_4562342690043</v>
      </c>
      <c r="B102">
        <v>201947</v>
      </c>
      <c r="C102">
        <v>270</v>
      </c>
      <c r="D102" t="s">
        <v>194</v>
      </c>
      <c r="E102" s="9">
        <v>4562342690043</v>
      </c>
      <c r="F102">
        <v>0</v>
      </c>
      <c r="G102">
        <v>0</v>
      </c>
      <c r="H102" t="s">
        <v>21</v>
      </c>
      <c r="I102" t="s">
        <v>19</v>
      </c>
      <c r="J102" t="s">
        <v>329</v>
      </c>
      <c r="K102">
        <v>100</v>
      </c>
      <c r="L102">
        <v>0</v>
      </c>
      <c r="M102">
        <v>0</v>
      </c>
      <c r="N102">
        <v>0</v>
      </c>
    </row>
    <row r="103" spans="1:14" x14ac:dyDescent="0.15">
      <c r="A103" t="str">
        <f t="shared" si="3"/>
        <v>201947_270_4562342690050</v>
      </c>
      <c r="B103">
        <v>201947</v>
      </c>
      <c r="C103">
        <v>270</v>
      </c>
      <c r="D103" t="s">
        <v>194</v>
      </c>
      <c r="E103" s="9">
        <v>4562342690050</v>
      </c>
      <c r="F103">
        <v>0</v>
      </c>
      <c r="G103">
        <v>0</v>
      </c>
      <c r="H103" t="s">
        <v>22</v>
      </c>
      <c r="I103" t="s">
        <v>19</v>
      </c>
      <c r="J103" t="s">
        <v>329</v>
      </c>
      <c r="K103">
        <v>30</v>
      </c>
      <c r="L103">
        <v>0</v>
      </c>
      <c r="M103">
        <v>0</v>
      </c>
      <c r="N103">
        <v>0</v>
      </c>
    </row>
    <row r="104" spans="1:14" x14ac:dyDescent="0.15">
      <c r="A104" t="str">
        <f t="shared" si="3"/>
        <v>201947_270_4562342690067</v>
      </c>
      <c r="B104">
        <v>201947</v>
      </c>
      <c r="C104">
        <v>270</v>
      </c>
      <c r="D104" t="s">
        <v>194</v>
      </c>
      <c r="E104" s="9">
        <v>4562342690067</v>
      </c>
      <c r="F104">
        <v>0</v>
      </c>
      <c r="G104">
        <v>0</v>
      </c>
      <c r="H104" t="s">
        <v>23</v>
      </c>
      <c r="I104" t="s">
        <v>19</v>
      </c>
      <c r="J104" t="s">
        <v>329</v>
      </c>
      <c r="K104">
        <v>100</v>
      </c>
      <c r="L104">
        <v>0</v>
      </c>
      <c r="M104">
        <v>0</v>
      </c>
      <c r="N104">
        <v>0</v>
      </c>
    </row>
    <row r="105" spans="1:14" x14ac:dyDescent="0.15">
      <c r="A105" t="str">
        <f t="shared" si="3"/>
        <v>201947_270_4562342690074</v>
      </c>
      <c r="B105">
        <v>201947</v>
      </c>
      <c r="C105">
        <v>270</v>
      </c>
      <c r="D105" t="s">
        <v>194</v>
      </c>
      <c r="E105" s="9">
        <v>4562342690074</v>
      </c>
      <c r="F105">
        <v>0</v>
      </c>
      <c r="G105">
        <v>0</v>
      </c>
      <c r="H105" t="s">
        <v>24</v>
      </c>
      <c r="I105" t="s">
        <v>19</v>
      </c>
      <c r="J105" t="s">
        <v>329</v>
      </c>
      <c r="K105">
        <v>70</v>
      </c>
      <c r="L105">
        <v>0</v>
      </c>
      <c r="M105">
        <v>0</v>
      </c>
      <c r="N105">
        <v>0</v>
      </c>
    </row>
    <row r="106" spans="1:14" x14ac:dyDescent="0.15">
      <c r="A106" t="str">
        <f t="shared" si="3"/>
        <v>201947_270_4562342690081</v>
      </c>
      <c r="B106">
        <v>201947</v>
      </c>
      <c r="C106">
        <v>270</v>
      </c>
      <c r="D106" t="s">
        <v>194</v>
      </c>
      <c r="E106" s="9">
        <v>4562342690081</v>
      </c>
      <c r="F106">
        <v>0</v>
      </c>
      <c r="G106">
        <v>0</v>
      </c>
      <c r="H106" t="s">
        <v>25</v>
      </c>
      <c r="I106" t="s">
        <v>19</v>
      </c>
      <c r="J106" t="s">
        <v>329</v>
      </c>
      <c r="K106">
        <v>20</v>
      </c>
      <c r="L106">
        <v>0</v>
      </c>
      <c r="M106">
        <v>0</v>
      </c>
      <c r="N106">
        <v>0</v>
      </c>
    </row>
    <row r="107" spans="1:14" x14ac:dyDescent="0.15">
      <c r="A107" t="str">
        <f t="shared" si="3"/>
        <v>201947_331_4562342690029</v>
      </c>
      <c r="B107">
        <v>201947</v>
      </c>
      <c r="C107">
        <v>331</v>
      </c>
      <c r="D107" t="s">
        <v>189</v>
      </c>
      <c r="E107" s="9">
        <v>4562342690029</v>
      </c>
      <c r="F107">
        <v>0</v>
      </c>
      <c r="G107">
        <v>0</v>
      </c>
      <c r="H107" t="s">
        <v>18</v>
      </c>
      <c r="I107" t="s">
        <v>19</v>
      </c>
      <c r="J107" t="s">
        <v>329</v>
      </c>
      <c r="K107">
        <v>50</v>
      </c>
      <c r="L107">
        <v>0</v>
      </c>
      <c r="M107">
        <v>0</v>
      </c>
      <c r="N107">
        <v>0</v>
      </c>
    </row>
    <row r="108" spans="1:14" x14ac:dyDescent="0.15">
      <c r="A108" t="str">
        <f t="shared" si="3"/>
        <v>201947_331_4562342690036</v>
      </c>
      <c r="B108">
        <v>201947</v>
      </c>
      <c r="C108">
        <v>331</v>
      </c>
      <c r="D108" t="s">
        <v>189</v>
      </c>
      <c r="E108" s="9">
        <v>4562342690036</v>
      </c>
      <c r="F108">
        <v>0</v>
      </c>
      <c r="G108">
        <v>0</v>
      </c>
      <c r="H108" t="s">
        <v>20</v>
      </c>
      <c r="I108" t="s">
        <v>19</v>
      </c>
      <c r="J108" t="s">
        <v>329</v>
      </c>
      <c r="K108">
        <v>30</v>
      </c>
      <c r="L108">
        <v>0</v>
      </c>
      <c r="M108">
        <v>0</v>
      </c>
      <c r="N108">
        <v>0</v>
      </c>
    </row>
    <row r="109" spans="1:14" x14ac:dyDescent="0.15">
      <c r="A109" t="str">
        <f t="shared" si="3"/>
        <v>201947_331_4562342690043</v>
      </c>
      <c r="B109">
        <v>201947</v>
      </c>
      <c r="C109">
        <v>331</v>
      </c>
      <c r="D109" t="s">
        <v>189</v>
      </c>
      <c r="E109" s="9">
        <v>4562342690043</v>
      </c>
      <c r="F109">
        <v>0</v>
      </c>
      <c r="G109">
        <v>0</v>
      </c>
      <c r="H109" t="s">
        <v>21</v>
      </c>
      <c r="I109" t="s">
        <v>19</v>
      </c>
      <c r="J109" t="s">
        <v>329</v>
      </c>
      <c r="K109">
        <v>100</v>
      </c>
      <c r="L109">
        <v>0</v>
      </c>
      <c r="M109">
        <v>0</v>
      </c>
      <c r="N109">
        <v>0</v>
      </c>
    </row>
    <row r="110" spans="1:14" x14ac:dyDescent="0.15">
      <c r="A110" t="str">
        <f t="shared" si="3"/>
        <v>201947_331_4562342690050</v>
      </c>
      <c r="B110">
        <v>201947</v>
      </c>
      <c r="C110">
        <v>331</v>
      </c>
      <c r="D110" t="s">
        <v>189</v>
      </c>
      <c r="E110" s="9">
        <v>4562342690050</v>
      </c>
      <c r="F110">
        <v>0</v>
      </c>
      <c r="G110">
        <v>0</v>
      </c>
      <c r="H110" t="s">
        <v>22</v>
      </c>
      <c r="I110" t="s">
        <v>19</v>
      </c>
      <c r="J110" t="s">
        <v>329</v>
      </c>
      <c r="K110">
        <v>30</v>
      </c>
      <c r="L110">
        <v>0</v>
      </c>
      <c r="M110">
        <v>0</v>
      </c>
      <c r="N110">
        <v>0</v>
      </c>
    </row>
    <row r="111" spans="1:14" x14ac:dyDescent="0.15">
      <c r="A111" t="str">
        <f t="shared" si="3"/>
        <v>201947_331_4562342690067</v>
      </c>
      <c r="B111">
        <v>201947</v>
      </c>
      <c r="C111">
        <v>331</v>
      </c>
      <c r="D111" t="s">
        <v>189</v>
      </c>
      <c r="E111" s="9">
        <v>4562342690067</v>
      </c>
      <c r="F111">
        <v>0</v>
      </c>
      <c r="G111">
        <v>0</v>
      </c>
      <c r="H111" t="s">
        <v>23</v>
      </c>
      <c r="I111" t="s">
        <v>19</v>
      </c>
      <c r="J111" t="s">
        <v>329</v>
      </c>
      <c r="K111">
        <v>100</v>
      </c>
      <c r="L111">
        <v>0</v>
      </c>
      <c r="M111">
        <v>0</v>
      </c>
      <c r="N111">
        <v>0</v>
      </c>
    </row>
    <row r="112" spans="1:14" x14ac:dyDescent="0.15">
      <c r="A112" t="str">
        <f t="shared" si="3"/>
        <v>201947_331_4562342690074</v>
      </c>
      <c r="B112">
        <v>201947</v>
      </c>
      <c r="C112">
        <v>331</v>
      </c>
      <c r="D112" t="s">
        <v>189</v>
      </c>
      <c r="E112" s="9">
        <v>4562342690074</v>
      </c>
      <c r="F112">
        <v>0</v>
      </c>
      <c r="G112">
        <v>0</v>
      </c>
      <c r="H112" t="s">
        <v>24</v>
      </c>
      <c r="I112" t="s">
        <v>19</v>
      </c>
      <c r="J112" t="s">
        <v>329</v>
      </c>
      <c r="K112">
        <v>70</v>
      </c>
      <c r="L112">
        <v>0</v>
      </c>
      <c r="M112">
        <v>0</v>
      </c>
      <c r="N112">
        <v>0</v>
      </c>
    </row>
    <row r="113" spans="1:14" x14ac:dyDescent="0.15">
      <c r="A113" t="str">
        <f t="shared" si="3"/>
        <v>201947_331_4562342690081</v>
      </c>
      <c r="B113">
        <v>201947</v>
      </c>
      <c r="C113">
        <v>331</v>
      </c>
      <c r="D113" t="s">
        <v>189</v>
      </c>
      <c r="E113" s="9">
        <v>4562342690081</v>
      </c>
      <c r="F113">
        <v>0</v>
      </c>
      <c r="G113">
        <v>0</v>
      </c>
      <c r="H113" t="s">
        <v>25</v>
      </c>
      <c r="I113" t="s">
        <v>19</v>
      </c>
      <c r="J113" t="s">
        <v>329</v>
      </c>
      <c r="K113">
        <v>20</v>
      </c>
      <c r="L113">
        <v>0</v>
      </c>
      <c r="M113">
        <v>0</v>
      </c>
      <c r="N113">
        <v>0</v>
      </c>
    </row>
    <row r="114" spans="1:14" x14ac:dyDescent="0.15">
      <c r="A114" t="str">
        <f t="shared" si="3"/>
        <v>201947_379_4562342690029</v>
      </c>
      <c r="B114">
        <v>201947</v>
      </c>
      <c r="C114">
        <v>379</v>
      </c>
      <c r="D114" t="s">
        <v>183</v>
      </c>
      <c r="E114" s="9">
        <v>4562342690029</v>
      </c>
      <c r="F114">
        <v>0</v>
      </c>
      <c r="G114">
        <v>0</v>
      </c>
      <c r="H114" t="s">
        <v>18</v>
      </c>
      <c r="I114" t="s">
        <v>19</v>
      </c>
      <c r="J114" t="s">
        <v>329</v>
      </c>
      <c r="K114">
        <v>50</v>
      </c>
      <c r="L114">
        <v>0</v>
      </c>
      <c r="M114">
        <v>0</v>
      </c>
      <c r="N114">
        <v>0</v>
      </c>
    </row>
    <row r="115" spans="1:14" x14ac:dyDescent="0.15">
      <c r="A115" t="str">
        <f t="shared" si="3"/>
        <v>201947_379_4562342690036</v>
      </c>
      <c r="B115">
        <v>201947</v>
      </c>
      <c r="C115">
        <v>379</v>
      </c>
      <c r="D115" t="s">
        <v>183</v>
      </c>
      <c r="E115" s="9">
        <v>4562342690036</v>
      </c>
      <c r="F115">
        <v>0</v>
      </c>
      <c r="G115">
        <v>0</v>
      </c>
      <c r="H115" t="s">
        <v>20</v>
      </c>
      <c r="I115" t="s">
        <v>19</v>
      </c>
      <c r="J115" t="s">
        <v>329</v>
      </c>
      <c r="K115">
        <v>30</v>
      </c>
      <c r="L115">
        <v>0</v>
      </c>
      <c r="M115">
        <v>0</v>
      </c>
      <c r="N115">
        <v>0</v>
      </c>
    </row>
    <row r="116" spans="1:14" x14ac:dyDescent="0.15">
      <c r="A116" t="str">
        <f t="shared" si="3"/>
        <v>201947_379_4562342690043</v>
      </c>
      <c r="B116">
        <v>201947</v>
      </c>
      <c r="C116">
        <v>379</v>
      </c>
      <c r="D116" t="s">
        <v>183</v>
      </c>
      <c r="E116" s="9">
        <v>4562342690043</v>
      </c>
      <c r="F116">
        <v>0</v>
      </c>
      <c r="G116">
        <v>0</v>
      </c>
      <c r="H116" t="s">
        <v>21</v>
      </c>
      <c r="I116" t="s">
        <v>19</v>
      </c>
      <c r="J116" t="s">
        <v>329</v>
      </c>
      <c r="K116">
        <v>100</v>
      </c>
      <c r="L116">
        <v>0</v>
      </c>
      <c r="M116">
        <v>0</v>
      </c>
      <c r="N116">
        <v>0</v>
      </c>
    </row>
    <row r="117" spans="1:14" x14ac:dyDescent="0.15">
      <c r="A117" t="str">
        <f t="shared" si="3"/>
        <v>201947_379_4562342690050</v>
      </c>
      <c r="B117">
        <v>201947</v>
      </c>
      <c r="C117">
        <v>379</v>
      </c>
      <c r="D117" t="s">
        <v>183</v>
      </c>
      <c r="E117" s="9">
        <v>4562342690050</v>
      </c>
      <c r="F117">
        <v>0</v>
      </c>
      <c r="G117">
        <v>0</v>
      </c>
      <c r="H117" t="s">
        <v>22</v>
      </c>
      <c r="I117" t="s">
        <v>19</v>
      </c>
      <c r="J117" t="s">
        <v>329</v>
      </c>
      <c r="K117">
        <v>30</v>
      </c>
      <c r="L117">
        <v>0</v>
      </c>
      <c r="M117">
        <v>0</v>
      </c>
      <c r="N117">
        <v>0</v>
      </c>
    </row>
    <row r="118" spans="1:14" x14ac:dyDescent="0.15">
      <c r="A118" t="str">
        <f t="shared" si="3"/>
        <v>201947_379_4562342690067</v>
      </c>
      <c r="B118">
        <v>201947</v>
      </c>
      <c r="C118">
        <v>379</v>
      </c>
      <c r="D118" t="s">
        <v>183</v>
      </c>
      <c r="E118" s="9">
        <v>4562342690067</v>
      </c>
      <c r="F118">
        <v>0</v>
      </c>
      <c r="G118">
        <v>0</v>
      </c>
      <c r="H118" t="s">
        <v>23</v>
      </c>
      <c r="I118" t="s">
        <v>19</v>
      </c>
      <c r="J118" t="s">
        <v>329</v>
      </c>
      <c r="K118">
        <v>100</v>
      </c>
      <c r="L118">
        <v>0</v>
      </c>
      <c r="M118">
        <v>0</v>
      </c>
      <c r="N118">
        <v>0</v>
      </c>
    </row>
    <row r="119" spans="1:14" x14ac:dyDescent="0.15">
      <c r="A119" t="str">
        <f t="shared" si="3"/>
        <v>201947_379_4562342690074</v>
      </c>
      <c r="B119">
        <v>201947</v>
      </c>
      <c r="C119">
        <v>379</v>
      </c>
      <c r="D119" t="s">
        <v>183</v>
      </c>
      <c r="E119" s="9">
        <v>4562342690074</v>
      </c>
      <c r="F119">
        <v>0</v>
      </c>
      <c r="G119">
        <v>0</v>
      </c>
      <c r="H119" t="s">
        <v>24</v>
      </c>
      <c r="I119" t="s">
        <v>19</v>
      </c>
      <c r="J119" t="s">
        <v>329</v>
      </c>
      <c r="K119">
        <v>70</v>
      </c>
      <c r="L119">
        <v>0</v>
      </c>
      <c r="M119">
        <v>0</v>
      </c>
      <c r="N119">
        <v>0</v>
      </c>
    </row>
    <row r="120" spans="1:14" x14ac:dyDescent="0.15">
      <c r="A120" t="str">
        <f t="shared" si="3"/>
        <v>201947_379_4562342690081</v>
      </c>
      <c r="B120">
        <v>201947</v>
      </c>
      <c r="C120">
        <v>379</v>
      </c>
      <c r="D120" t="s">
        <v>183</v>
      </c>
      <c r="E120" s="9">
        <v>4562342690081</v>
      </c>
      <c r="F120">
        <v>0</v>
      </c>
      <c r="G120">
        <v>0</v>
      </c>
      <c r="H120" t="s">
        <v>25</v>
      </c>
      <c r="I120" t="s">
        <v>19</v>
      </c>
      <c r="J120" t="s">
        <v>329</v>
      </c>
      <c r="K120">
        <v>20</v>
      </c>
      <c r="L120">
        <v>0</v>
      </c>
      <c r="M120">
        <v>0</v>
      </c>
      <c r="N120">
        <v>0</v>
      </c>
    </row>
    <row r="121" spans="1:14" x14ac:dyDescent="0.15">
      <c r="A121" t="str">
        <f t="shared" si="3"/>
        <v>201947_412_4562342690029</v>
      </c>
      <c r="B121">
        <v>201947</v>
      </c>
      <c r="C121">
        <v>412</v>
      </c>
      <c r="D121" t="s">
        <v>195</v>
      </c>
      <c r="E121" s="9">
        <v>4562342690029</v>
      </c>
      <c r="F121">
        <v>0</v>
      </c>
      <c r="G121">
        <v>0</v>
      </c>
      <c r="H121" t="s">
        <v>18</v>
      </c>
      <c r="I121" t="s">
        <v>19</v>
      </c>
      <c r="J121" t="s">
        <v>329</v>
      </c>
      <c r="K121">
        <v>50</v>
      </c>
      <c r="L121">
        <v>0</v>
      </c>
      <c r="M121">
        <v>0</v>
      </c>
      <c r="N121">
        <v>0</v>
      </c>
    </row>
    <row r="122" spans="1:14" x14ac:dyDescent="0.15">
      <c r="A122" t="str">
        <f t="shared" si="3"/>
        <v>201947_412_4562342690036</v>
      </c>
      <c r="B122">
        <v>201947</v>
      </c>
      <c r="C122">
        <v>412</v>
      </c>
      <c r="D122" t="s">
        <v>195</v>
      </c>
      <c r="E122" s="9">
        <v>4562342690036</v>
      </c>
      <c r="F122">
        <v>0</v>
      </c>
      <c r="G122">
        <v>0</v>
      </c>
      <c r="H122" t="s">
        <v>20</v>
      </c>
      <c r="I122" t="s">
        <v>19</v>
      </c>
      <c r="J122" t="s">
        <v>329</v>
      </c>
      <c r="K122">
        <v>30</v>
      </c>
      <c r="L122">
        <v>0</v>
      </c>
      <c r="M122">
        <v>0</v>
      </c>
      <c r="N122">
        <v>0</v>
      </c>
    </row>
    <row r="123" spans="1:14" x14ac:dyDescent="0.15">
      <c r="A123" t="str">
        <f t="shared" si="3"/>
        <v>201947_412_4562342690043</v>
      </c>
      <c r="B123">
        <v>201947</v>
      </c>
      <c r="C123">
        <v>412</v>
      </c>
      <c r="D123" t="s">
        <v>195</v>
      </c>
      <c r="E123" s="9">
        <v>4562342690043</v>
      </c>
      <c r="F123">
        <v>0</v>
      </c>
      <c r="G123">
        <v>0</v>
      </c>
      <c r="H123" t="s">
        <v>21</v>
      </c>
      <c r="I123" t="s">
        <v>19</v>
      </c>
      <c r="J123" t="s">
        <v>329</v>
      </c>
      <c r="K123">
        <v>100</v>
      </c>
      <c r="L123">
        <v>0</v>
      </c>
      <c r="M123">
        <v>0</v>
      </c>
      <c r="N123">
        <v>0</v>
      </c>
    </row>
    <row r="124" spans="1:14" x14ac:dyDescent="0.15">
      <c r="A124" t="str">
        <f t="shared" si="3"/>
        <v>201947_412_4562342690050</v>
      </c>
      <c r="B124">
        <v>201947</v>
      </c>
      <c r="C124">
        <v>412</v>
      </c>
      <c r="D124" t="s">
        <v>195</v>
      </c>
      <c r="E124" s="9">
        <v>4562342690050</v>
      </c>
      <c r="F124">
        <v>0</v>
      </c>
      <c r="G124">
        <v>0</v>
      </c>
      <c r="H124" t="s">
        <v>22</v>
      </c>
      <c r="I124" t="s">
        <v>19</v>
      </c>
      <c r="J124" t="s">
        <v>329</v>
      </c>
      <c r="K124">
        <v>30</v>
      </c>
      <c r="L124">
        <v>0</v>
      </c>
      <c r="M124">
        <v>0</v>
      </c>
      <c r="N124">
        <v>0</v>
      </c>
    </row>
    <row r="125" spans="1:14" x14ac:dyDescent="0.15">
      <c r="A125" t="str">
        <f t="shared" si="3"/>
        <v>201947_412_4562342690067</v>
      </c>
      <c r="B125">
        <v>201947</v>
      </c>
      <c r="C125">
        <v>412</v>
      </c>
      <c r="D125" t="s">
        <v>195</v>
      </c>
      <c r="E125" s="9">
        <v>4562342690067</v>
      </c>
      <c r="F125">
        <v>0</v>
      </c>
      <c r="G125">
        <v>0</v>
      </c>
      <c r="H125" t="s">
        <v>23</v>
      </c>
      <c r="I125" t="s">
        <v>19</v>
      </c>
      <c r="J125" t="s">
        <v>329</v>
      </c>
      <c r="K125">
        <v>100</v>
      </c>
      <c r="L125">
        <v>0</v>
      </c>
      <c r="M125">
        <v>0</v>
      </c>
      <c r="N125">
        <v>0</v>
      </c>
    </row>
    <row r="126" spans="1:14" x14ac:dyDescent="0.15">
      <c r="A126" t="str">
        <f t="shared" si="3"/>
        <v>201947_412_4562342690074</v>
      </c>
      <c r="B126">
        <v>201947</v>
      </c>
      <c r="C126">
        <v>412</v>
      </c>
      <c r="D126" t="s">
        <v>195</v>
      </c>
      <c r="E126" s="9">
        <v>4562342690074</v>
      </c>
      <c r="F126">
        <v>0</v>
      </c>
      <c r="G126">
        <v>0</v>
      </c>
      <c r="H126" t="s">
        <v>24</v>
      </c>
      <c r="I126" t="s">
        <v>19</v>
      </c>
      <c r="J126" t="s">
        <v>329</v>
      </c>
      <c r="K126">
        <v>70</v>
      </c>
      <c r="L126">
        <v>0</v>
      </c>
      <c r="M126">
        <v>0</v>
      </c>
      <c r="N126">
        <v>0</v>
      </c>
    </row>
    <row r="127" spans="1:14" x14ac:dyDescent="0.15">
      <c r="A127" t="str">
        <f t="shared" si="3"/>
        <v>201947_412_4562342690081</v>
      </c>
      <c r="B127">
        <v>201947</v>
      </c>
      <c r="C127">
        <v>412</v>
      </c>
      <c r="D127" t="s">
        <v>195</v>
      </c>
      <c r="E127" s="9">
        <v>4562342690081</v>
      </c>
      <c r="F127">
        <v>0</v>
      </c>
      <c r="G127">
        <v>0</v>
      </c>
      <c r="H127" t="s">
        <v>25</v>
      </c>
      <c r="I127" t="s">
        <v>19</v>
      </c>
      <c r="J127" t="s">
        <v>329</v>
      </c>
      <c r="K127">
        <v>20</v>
      </c>
      <c r="L127">
        <v>0</v>
      </c>
      <c r="M127">
        <v>0</v>
      </c>
      <c r="N127">
        <v>0</v>
      </c>
    </row>
    <row r="128" spans="1:14" x14ac:dyDescent="0.15">
      <c r="A128" t="str">
        <f t="shared" si="3"/>
        <v>201948_19_4562342690029</v>
      </c>
      <c r="B128">
        <v>201948</v>
      </c>
      <c r="C128">
        <v>19</v>
      </c>
      <c r="D128" t="s">
        <v>190</v>
      </c>
      <c r="E128" s="9">
        <v>4562342690029</v>
      </c>
      <c r="F128">
        <v>0</v>
      </c>
      <c r="G128">
        <v>0</v>
      </c>
      <c r="H128" t="s">
        <v>18</v>
      </c>
      <c r="I128" t="s">
        <v>19</v>
      </c>
      <c r="J128" t="s">
        <v>329</v>
      </c>
      <c r="K128">
        <v>50</v>
      </c>
      <c r="L128">
        <v>0</v>
      </c>
      <c r="M128">
        <v>0</v>
      </c>
      <c r="N128">
        <v>0</v>
      </c>
    </row>
    <row r="129" spans="1:14" x14ac:dyDescent="0.15">
      <c r="A129" t="str">
        <f t="shared" si="3"/>
        <v>201948_19_4562342690036</v>
      </c>
      <c r="B129">
        <v>201948</v>
      </c>
      <c r="C129">
        <v>19</v>
      </c>
      <c r="D129" t="s">
        <v>190</v>
      </c>
      <c r="E129" s="9">
        <v>4562342690036</v>
      </c>
      <c r="F129">
        <v>0</v>
      </c>
      <c r="G129">
        <v>0</v>
      </c>
      <c r="H129" t="s">
        <v>20</v>
      </c>
      <c r="I129" t="s">
        <v>19</v>
      </c>
      <c r="J129" t="s">
        <v>329</v>
      </c>
      <c r="K129">
        <v>30</v>
      </c>
      <c r="L129">
        <v>0</v>
      </c>
      <c r="M129">
        <v>0</v>
      </c>
      <c r="N129">
        <v>0</v>
      </c>
    </row>
    <row r="130" spans="1:14" x14ac:dyDescent="0.15">
      <c r="A130" t="str">
        <f t="shared" ref="A130:A193" si="4">B130&amp;"_"&amp;C130&amp;"_"&amp;E130</f>
        <v>201948_19_4562342690043</v>
      </c>
      <c r="B130">
        <v>201948</v>
      </c>
      <c r="C130">
        <v>19</v>
      </c>
      <c r="D130" t="s">
        <v>190</v>
      </c>
      <c r="E130" s="9">
        <v>4562342690043</v>
      </c>
      <c r="F130">
        <v>0</v>
      </c>
      <c r="G130">
        <v>0</v>
      </c>
      <c r="H130" t="s">
        <v>21</v>
      </c>
      <c r="I130" t="s">
        <v>19</v>
      </c>
      <c r="J130" t="s">
        <v>329</v>
      </c>
      <c r="K130">
        <v>100</v>
      </c>
      <c r="L130">
        <v>0</v>
      </c>
      <c r="M130">
        <v>0</v>
      </c>
      <c r="N130">
        <v>0</v>
      </c>
    </row>
    <row r="131" spans="1:14" x14ac:dyDescent="0.15">
      <c r="A131" t="str">
        <f t="shared" si="4"/>
        <v>201948_19_4562342690050</v>
      </c>
      <c r="B131">
        <v>201948</v>
      </c>
      <c r="C131">
        <v>19</v>
      </c>
      <c r="D131" t="s">
        <v>190</v>
      </c>
      <c r="E131" s="9">
        <v>4562342690050</v>
      </c>
      <c r="F131">
        <v>0</v>
      </c>
      <c r="G131">
        <v>0</v>
      </c>
      <c r="H131" t="s">
        <v>22</v>
      </c>
      <c r="I131" t="s">
        <v>19</v>
      </c>
      <c r="J131" t="s">
        <v>329</v>
      </c>
      <c r="K131">
        <v>30</v>
      </c>
      <c r="L131">
        <v>0</v>
      </c>
      <c r="M131">
        <v>0</v>
      </c>
      <c r="N131">
        <v>0</v>
      </c>
    </row>
    <row r="132" spans="1:14" x14ac:dyDescent="0.15">
      <c r="A132" t="str">
        <f t="shared" si="4"/>
        <v>201948_19_4562342690067</v>
      </c>
      <c r="B132">
        <v>201948</v>
      </c>
      <c r="C132">
        <v>19</v>
      </c>
      <c r="D132" t="s">
        <v>190</v>
      </c>
      <c r="E132" s="9">
        <v>4562342690067</v>
      </c>
      <c r="F132">
        <v>0</v>
      </c>
      <c r="G132">
        <v>0</v>
      </c>
      <c r="H132" t="s">
        <v>23</v>
      </c>
      <c r="I132" t="s">
        <v>19</v>
      </c>
      <c r="J132" t="s">
        <v>329</v>
      </c>
      <c r="K132">
        <v>100</v>
      </c>
      <c r="L132">
        <v>0</v>
      </c>
      <c r="M132">
        <v>0</v>
      </c>
      <c r="N132">
        <v>0</v>
      </c>
    </row>
    <row r="133" spans="1:14" x14ac:dyDescent="0.15">
      <c r="A133" t="str">
        <f t="shared" si="4"/>
        <v>201948_19_4562342690074</v>
      </c>
      <c r="B133">
        <v>201948</v>
      </c>
      <c r="C133">
        <v>19</v>
      </c>
      <c r="D133" t="s">
        <v>190</v>
      </c>
      <c r="E133" s="9">
        <v>4562342690074</v>
      </c>
      <c r="F133">
        <v>0</v>
      </c>
      <c r="G133">
        <v>0</v>
      </c>
      <c r="H133" t="s">
        <v>24</v>
      </c>
      <c r="I133" t="s">
        <v>19</v>
      </c>
      <c r="J133" t="s">
        <v>329</v>
      </c>
      <c r="K133">
        <v>70</v>
      </c>
      <c r="L133">
        <v>0</v>
      </c>
      <c r="M133">
        <v>0</v>
      </c>
      <c r="N133">
        <v>0</v>
      </c>
    </row>
    <row r="134" spans="1:14" x14ac:dyDescent="0.15">
      <c r="A134" t="str">
        <f t="shared" si="4"/>
        <v>201948_19_4562342690081</v>
      </c>
      <c r="B134">
        <v>201948</v>
      </c>
      <c r="C134">
        <v>19</v>
      </c>
      <c r="D134" t="s">
        <v>190</v>
      </c>
      <c r="E134" s="9">
        <v>4562342690081</v>
      </c>
      <c r="F134">
        <v>0</v>
      </c>
      <c r="G134">
        <v>0</v>
      </c>
      <c r="H134" t="s">
        <v>25</v>
      </c>
      <c r="I134" t="s">
        <v>19</v>
      </c>
      <c r="J134" t="s">
        <v>329</v>
      </c>
      <c r="K134">
        <v>20</v>
      </c>
      <c r="L134">
        <v>0</v>
      </c>
      <c r="M134">
        <v>0</v>
      </c>
      <c r="N134">
        <v>0</v>
      </c>
    </row>
    <row r="135" spans="1:14" x14ac:dyDescent="0.15">
      <c r="A135" t="str">
        <f t="shared" si="4"/>
        <v>201948_23_4562342690029</v>
      </c>
      <c r="B135">
        <v>201948</v>
      </c>
      <c r="C135">
        <v>23</v>
      </c>
      <c r="D135" t="s">
        <v>196</v>
      </c>
      <c r="E135" s="9">
        <v>4562342690029</v>
      </c>
      <c r="F135">
        <v>0</v>
      </c>
      <c r="G135">
        <v>0</v>
      </c>
      <c r="H135" t="s">
        <v>18</v>
      </c>
      <c r="I135" t="s">
        <v>19</v>
      </c>
      <c r="J135" t="s">
        <v>329</v>
      </c>
      <c r="K135">
        <v>35</v>
      </c>
      <c r="L135">
        <v>11</v>
      </c>
      <c r="M135">
        <v>0</v>
      </c>
      <c r="N135">
        <v>0</v>
      </c>
    </row>
    <row r="136" spans="1:14" x14ac:dyDescent="0.15">
      <c r="A136" t="str">
        <f t="shared" si="4"/>
        <v>201948_23_4562342690036</v>
      </c>
      <c r="B136">
        <v>201948</v>
      </c>
      <c r="C136">
        <v>23</v>
      </c>
      <c r="D136" t="s">
        <v>196</v>
      </c>
      <c r="E136" s="9">
        <v>4562342690036</v>
      </c>
      <c r="F136">
        <v>0</v>
      </c>
      <c r="G136">
        <v>0</v>
      </c>
      <c r="H136" t="s">
        <v>20</v>
      </c>
      <c r="I136" t="s">
        <v>19</v>
      </c>
      <c r="J136" t="s">
        <v>329</v>
      </c>
      <c r="K136">
        <v>28</v>
      </c>
      <c r="L136">
        <v>2</v>
      </c>
      <c r="M136">
        <v>0</v>
      </c>
      <c r="N136">
        <v>0</v>
      </c>
    </row>
    <row r="137" spans="1:14" x14ac:dyDescent="0.15">
      <c r="A137" t="str">
        <f t="shared" si="4"/>
        <v>201948_23_4562342690043</v>
      </c>
      <c r="B137">
        <v>201948</v>
      </c>
      <c r="C137">
        <v>23</v>
      </c>
      <c r="D137" t="s">
        <v>196</v>
      </c>
      <c r="E137" s="9">
        <v>4562342690043</v>
      </c>
      <c r="F137">
        <v>0</v>
      </c>
      <c r="G137">
        <v>0</v>
      </c>
      <c r="H137" t="s">
        <v>21</v>
      </c>
      <c r="I137" t="s">
        <v>19</v>
      </c>
      <c r="J137" t="s">
        <v>329</v>
      </c>
      <c r="K137">
        <v>93</v>
      </c>
      <c r="L137">
        <v>4</v>
      </c>
      <c r="M137">
        <v>0</v>
      </c>
      <c r="N137">
        <v>0</v>
      </c>
    </row>
    <row r="138" spans="1:14" x14ac:dyDescent="0.15">
      <c r="A138" t="str">
        <f t="shared" si="4"/>
        <v>201948_23_4562342690050</v>
      </c>
      <c r="B138">
        <v>201948</v>
      </c>
      <c r="C138">
        <v>23</v>
      </c>
      <c r="D138" t="s">
        <v>196</v>
      </c>
      <c r="E138" s="9">
        <v>4562342690050</v>
      </c>
      <c r="F138">
        <v>0</v>
      </c>
      <c r="G138">
        <v>0</v>
      </c>
      <c r="H138" t="s">
        <v>22</v>
      </c>
      <c r="I138" t="s">
        <v>19</v>
      </c>
      <c r="J138" t="s">
        <v>329</v>
      </c>
      <c r="K138">
        <v>27</v>
      </c>
      <c r="L138">
        <v>3</v>
      </c>
      <c r="M138">
        <v>0</v>
      </c>
      <c r="N138">
        <v>0</v>
      </c>
    </row>
    <row r="139" spans="1:14" x14ac:dyDescent="0.15">
      <c r="A139" t="str">
        <f t="shared" si="4"/>
        <v>201948_23_4562342690067</v>
      </c>
      <c r="B139">
        <v>201948</v>
      </c>
      <c r="C139">
        <v>23</v>
      </c>
      <c r="D139" t="s">
        <v>196</v>
      </c>
      <c r="E139" s="9">
        <v>4562342690067</v>
      </c>
      <c r="F139">
        <v>0</v>
      </c>
      <c r="G139">
        <v>0</v>
      </c>
      <c r="H139" t="s">
        <v>23</v>
      </c>
      <c r="I139" t="s">
        <v>19</v>
      </c>
      <c r="J139" t="s">
        <v>329</v>
      </c>
      <c r="K139">
        <v>91</v>
      </c>
      <c r="L139">
        <v>5</v>
      </c>
      <c r="M139">
        <v>0</v>
      </c>
      <c r="N139">
        <v>0</v>
      </c>
    </row>
    <row r="140" spans="1:14" x14ac:dyDescent="0.15">
      <c r="A140" t="str">
        <f t="shared" si="4"/>
        <v>201948_23_4562342690074</v>
      </c>
      <c r="B140">
        <v>201948</v>
      </c>
      <c r="C140">
        <v>23</v>
      </c>
      <c r="D140" t="s">
        <v>196</v>
      </c>
      <c r="E140" s="9">
        <v>4562342690074</v>
      </c>
      <c r="F140">
        <v>0</v>
      </c>
      <c r="G140">
        <v>0</v>
      </c>
      <c r="H140" t="s">
        <v>24</v>
      </c>
      <c r="I140" t="s">
        <v>19</v>
      </c>
      <c r="J140" t="s">
        <v>329</v>
      </c>
      <c r="K140">
        <v>57</v>
      </c>
      <c r="L140">
        <v>11</v>
      </c>
      <c r="M140">
        <v>0</v>
      </c>
      <c r="N140">
        <v>0</v>
      </c>
    </row>
    <row r="141" spans="1:14" x14ac:dyDescent="0.15">
      <c r="A141" t="str">
        <f t="shared" si="4"/>
        <v>201948_23_4562342690081</v>
      </c>
      <c r="B141">
        <v>201948</v>
      </c>
      <c r="C141">
        <v>23</v>
      </c>
      <c r="D141" t="s">
        <v>196</v>
      </c>
      <c r="E141" s="9">
        <v>4562342690081</v>
      </c>
      <c r="F141">
        <v>0</v>
      </c>
      <c r="G141">
        <v>0</v>
      </c>
      <c r="H141" t="s">
        <v>25</v>
      </c>
      <c r="I141" t="s">
        <v>19</v>
      </c>
      <c r="J141" t="s">
        <v>329</v>
      </c>
      <c r="K141">
        <v>14</v>
      </c>
      <c r="L141">
        <v>5</v>
      </c>
      <c r="M141">
        <v>0</v>
      </c>
      <c r="N141">
        <v>0</v>
      </c>
    </row>
    <row r="142" spans="1:14" x14ac:dyDescent="0.15">
      <c r="A142" t="str">
        <f t="shared" si="4"/>
        <v>201948_27_4562342690029</v>
      </c>
      <c r="B142">
        <v>201948</v>
      </c>
      <c r="C142">
        <v>27</v>
      </c>
      <c r="D142" t="s">
        <v>197</v>
      </c>
      <c r="E142" s="9">
        <v>4562342690029</v>
      </c>
      <c r="F142">
        <v>0</v>
      </c>
      <c r="G142">
        <v>0</v>
      </c>
      <c r="H142" t="s">
        <v>18</v>
      </c>
      <c r="I142" t="s">
        <v>19</v>
      </c>
      <c r="J142" t="s">
        <v>329</v>
      </c>
      <c r="K142">
        <v>43</v>
      </c>
      <c r="L142">
        <v>7</v>
      </c>
      <c r="M142">
        <v>0</v>
      </c>
      <c r="N142">
        <v>0</v>
      </c>
    </row>
    <row r="143" spans="1:14" x14ac:dyDescent="0.15">
      <c r="A143" t="str">
        <f t="shared" si="4"/>
        <v>201948_27_4562342690036</v>
      </c>
      <c r="B143">
        <v>201948</v>
      </c>
      <c r="C143">
        <v>27</v>
      </c>
      <c r="D143" t="s">
        <v>197</v>
      </c>
      <c r="E143" s="9">
        <v>4562342690036</v>
      </c>
      <c r="F143">
        <v>0</v>
      </c>
      <c r="G143">
        <v>0</v>
      </c>
      <c r="H143" t="s">
        <v>20</v>
      </c>
      <c r="I143" t="s">
        <v>19</v>
      </c>
      <c r="J143" t="s">
        <v>329</v>
      </c>
      <c r="K143">
        <v>28</v>
      </c>
      <c r="L143">
        <v>2</v>
      </c>
      <c r="M143">
        <v>0</v>
      </c>
      <c r="N143">
        <v>0</v>
      </c>
    </row>
    <row r="144" spans="1:14" x14ac:dyDescent="0.15">
      <c r="A144" t="str">
        <f t="shared" si="4"/>
        <v>201948_27_4562342690043</v>
      </c>
      <c r="B144">
        <v>201948</v>
      </c>
      <c r="C144">
        <v>27</v>
      </c>
      <c r="D144" t="s">
        <v>197</v>
      </c>
      <c r="E144" s="9">
        <v>4562342690043</v>
      </c>
      <c r="F144">
        <v>0</v>
      </c>
      <c r="G144">
        <v>0</v>
      </c>
      <c r="H144" t="s">
        <v>21</v>
      </c>
      <c r="I144" t="s">
        <v>19</v>
      </c>
      <c r="J144" t="s">
        <v>329</v>
      </c>
      <c r="K144">
        <v>98</v>
      </c>
      <c r="L144">
        <v>2</v>
      </c>
      <c r="M144">
        <v>0</v>
      </c>
      <c r="N144">
        <v>0</v>
      </c>
    </row>
    <row r="145" spans="1:14" x14ac:dyDescent="0.15">
      <c r="A145" t="str">
        <f t="shared" si="4"/>
        <v>201948_27_4562342690050</v>
      </c>
      <c r="B145">
        <v>201948</v>
      </c>
      <c r="C145">
        <v>27</v>
      </c>
      <c r="D145" t="s">
        <v>197</v>
      </c>
      <c r="E145" s="9">
        <v>4562342690050</v>
      </c>
      <c r="F145">
        <v>0</v>
      </c>
      <c r="G145">
        <v>0</v>
      </c>
      <c r="H145" t="s">
        <v>22</v>
      </c>
      <c r="I145" t="s">
        <v>19</v>
      </c>
      <c r="J145" t="s">
        <v>329</v>
      </c>
      <c r="K145">
        <v>27</v>
      </c>
      <c r="L145">
        <v>3</v>
      </c>
      <c r="M145">
        <v>0</v>
      </c>
      <c r="N145">
        <v>0</v>
      </c>
    </row>
    <row r="146" spans="1:14" x14ac:dyDescent="0.15">
      <c r="A146" t="str">
        <f t="shared" si="4"/>
        <v>201948_27_4562342690067</v>
      </c>
      <c r="B146">
        <v>201948</v>
      </c>
      <c r="C146">
        <v>27</v>
      </c>
      <c r="D146" t="s">
        <v>197</v>
      </c>
      <c r="E146" s="9">
        <v>4562342690067</v>
      </c>
      <c r="F146">
        <v>0</v>
      </c>
      <c r="G146">
        <v>0</v>
      </c>
      <c r="H146" t="s">
        <v>23</v>
      </c>
      <c r="I146" t="s">
        <v>19</v>
      </c>
      <c r="J146" t="s">
        <v>329</v>
      </c>
      <c r="K146">
        <v>95</v>
      </c>
      <c r="L146">
        <v>5</v>
      </c>
      <c r="M146">
        <v>0</v>
      </c>
      <c r="N146">
        <v>0</v>
      </c>
    </row>
    <row r="147" spans="1:14" x14ac:dyDescent="0.15">
      <c r="A147" t="str">
        <f t="shared" si="4"/>
        <v>201948_27_4562342690074</v>
      </c>
      <c r="B147">
        <v>201948</v>
      </c>
      <c r="C147">
        <v>27</v>
      </c>
      <c r="D147" t="s">
        <v>197</v>
      </c>
      <c r="E147" s="9">
        <v>4562342690074</v>
      </c>
      <c r="F147">
        <v>0</v>
      </c>
      <c r="G147">
        <v>0</v>
      </c>
      <c r="H147" t="s">
        <v>24</v>
      </c>
      <c r="I147" t="s">
        <v>19</v>
      </c>
      <c r="J147" t="s">
        <v>329</v>
      </c>
      <c r="K147">
        <v>64</v>
      </c>
      <c r="L147">
        <v>6</v>
      </c>
      <c r="M147">
        <v>0</v>
      </c>
      <c r="N147">
        <v>0</v>
      </c>
    </row>
    <row r="148" spans="1:14" x14ac:dyDescent="0.15">
      <c r="A148" t="str">
        <f t="shared" si="4"/>
        <v>201948_27_4562342690081</v>
      </c>
      <c r="B148">
        <v>201948</v>
      </c>
      <c r="C148">
        <v>27</v>
      </c>
      <c r="D148" t="s">
        <v>197</v>
      </c>
      <c r="E148" s="9">
        <v>4562342690081</v>
      </c>
      <c r="F148">
        <v>0</v>
      </c>
      <c r="G148">
        <v>0</v>
      </c>
      <c r="H148" t="s">
        <v>25</v>
      </c>
      <c r="I148" t="s">
        <v>19</v>
      </c>
      <c r="J148" t="s">
        <v>329</v>
      </c>
      <c r="K148">
        <v>17</v>
      </c>
      <c r="L148">
        <v>3</v>
      </c>
      <c r="M148">
        <v>0</v>
      </c>
      <c r="N148">
        <v>0</v>
      </c>
    </row>
    <row r="149" spans="1:14" x14ac:dyDescent="0.15">
      <c r="A149" t="str">
        <f t="shared" si="4"/>
        <v>201948_31_4562342690029</v>
      </c>
      <c r="B149">
        <v>201948</v>
      </c>
      <c r="C149">
        <v>31</v>
      </c>
      <c r="D149" t="s">
        <v>181</v>
      </c>
      <c r="E149" s="9">
        <v>4562342690029</v>
      </c>
      <c r="F149">
        <v>0</v>
      </c>
      <c r="G149">
        <v>0</v>
      </c>
      <c r="H149" t="s">
        <v>18</v>
      </c>
      <c r="I149" t="s">
        <v>19</v>
      </c>
      <c r="J149" t="s">
        <v>329</v>
      </c>
      <c r="K149">
        <v>48</v>
      </c>
      <c r="L149">
        <v>2</v>
      </c>
      <c r="M149">
        <v>0</v>
      </c>
      <c r="N149">
        <v>0</v>
      </c>
    </row>
    <row r="150" spans="1:14" x14ac:dyDescent="0.15">
      <c r="A150" t="str">
        <f t="shared" si="4"/>
        <v>201948_31_4562342690036</v>
      </c>
      <c r="B150">
        <v>201948</v>
      </c>
      <c r="C150">
        <v>31</v>
      </c>
      <c r="D150" t="s">
        <v>181</v>
      </c>
      <c r="E150" s="9">
        <v>4562342690036</v>
      </c>
      <c r="F150">
        <v>0</v>
      </c>
      <c r="G150">
        <v>0</v>
      </c>
      <c r="H150" t="s">
        <v>20</v>
      </c>
      <c r="I150" t="s">
        <v>19</v>
      </c>
      <c r="J150" t="s">
        <v>329</v>
      </c>
      <c r="K150">
        <v>30</v>
      </c>
      <c r="L150">
        <v>0</v>
      </c>
      <c r="M150">
        <v>0</v>
      </c>
      <c r="N150">
        <v>0</v>
      </c>
    </row>
    <row r="151" spans="1:14" x14ac:dyDescent="0.15">
      <c r="A151" t="str">
        <f t="shared" si="4"/>
        <v>201948_31_4562342690043</v>
      </c>
      <c r="B151">
        <v>201948</v>
      </c>
      <c r="C151">
        <v>31</v>
      </c>
      <c r="D151" t="s">
        <v>181</v>
      </c>
      <c r="E151" s="9">
        <v>4562342690043</v>
      </c>
      <c r="F151">
        <v>0</v>
      </c>
      <c r="G151">
        <v>0</v>
      </c>
      <c r="H151" t="s">
        <v>21</v>
      </c>
      <c r="I151" t="s">
        <v>19</v>
      </c>
      <c r="J151" t="s">
        <v>329</v>
      </c>
      <c r="K151">
        <v>99</v>
      </c>
      <c r="L151">
        <v>1</v>
      </c>
      <c r="M151">
        <v>0</v>
      </c>
      <c r="N151">
        <v>0</v>
      </c>
    </row>
    <row r="152" spans="1:14" x14ac:dyDescent="0.15">
      <c r="A152" t="str">
        <f t="shared" si="4"/>
        <v>201948_31_4562342690050</v>
      </c>
      <c r="B152">
        <v>201948</v>
      </c>
      <c r="C152">
        <v>31</v>
      </c>
      <c r="D152" t="s">
        <v>181</v>
      </c>
      <c r="E152" s="9">
        <v>4562342690050</v>
      </c>
      <c r="F152">
        <v>0</v>
      </c>
      <c r="G152">
        <v>0</v>
      </c>
      <c r="H152" t="s">
        <v>22</v>
      </c>
      <c r="I152" t="s">
        <v>19</v>
      </c>
      <c r="J152" t="s">
        <v>329</v>
      </c>
      <c r="K152">
        <v>30</v>
      </c>
      <c r="L152">
        <v>0</v>
      </c>
      <c r="M152">
        <v>0</v>
      </c>
      <c r="N152">
        <v>0</v>
      </c>
    </row>
    <row r="153" spans="1:14" x14ac:dyDescent="0.15">
      <c r="A153" t="str">
        <f t="shared" si="4"/>
        <v>201948_31_4562342690067</v>
      </c>
      <c r="B153">
        <v>201948</v>
      </c>
      <c r="C153">
        <v>31</v>
      </c>
      <c r="D153" t="s">
        <v>181</v>
      </c>
      <c r="E153" s="9">
        <v>4562342690067</v>
      </c>
      <c r="F153">
        <v>0</v>
      </c>
      <c r="G153">
        <v>0</v>
      </c>
      <c r="H153" t="s">
        <v>23</v>
      </c>
      <c r="I153" t="s">
        <v>19</v>
      </c>
      <c r="J153" t="s">
        <v>329</v>
      </c>
      <c r="K153">
        <v>99</v>
      </c>
      <c r="L153">
        <v>1</v>
      </c>
      <c r="M153">
        <v>0</v>
      </c>
      <c r="N153">
        <v>0</v>
      </c>
    </row>
    <row r="154" spans="1:14" x14ac:dyDescent="0.15">
      <c r="A154" t="str">
        <f t="shared" si="4"/>
        <v>201948_31_4562342690074</v>
      </c>
      <c r="B154">
        <v>201948</v>
      </c>
      <c r="C154">
        <v>31</v>
      </c>
      <c r="D154" t="s">
        <v>181</v>
      </c>
      <c r="E154" s="9">
        <v>4562342690074</v>
      </c>
      <c r="F154">
        <v>0</v>
      </c>
      <c r="G154">
        <v>0</v>
      </c>
      <c r="H154" t="s">
        <v>24</v>
      </c>
      <c r="I154" t="s">
        <v>19</v>
      </c>
      <c r="J154" t="s">
        <v>329</v>
      </c>
      <c r="K154">
        <v>66</v>
      </c>
      <c r="L154">
        <v>4</v>
      </c>
      <c r="M154">
        <v>0</v>
      </c>
      <c r="N154">
        <v>0</v>
      </c>
    </row>
    <row r="155" spans="1:14" x14ac:dyDescent="0.15">
      <c r="A155" t="str">
        <f t="shared" si="4"/>
        <v>201948_31_4562342690081</v>
      </c>
      <c r="B155">
        <v>201948</v>
      </c>
      <c r="C155">
        <v>31</v>
      </c>
      <c r="D155" t="s">
        <v>181</v>
      </c>
      <c r="E155" s="9">
        <v>4562342690081</v>
      </c>
      <c r="F155">
        <v>0</v>
      </c>
      <c r="G155">
        <v>0</v>
      </c>
      <c r="H155" t="s">
        <v>25</v>
      </c>
      <c r="I155" t="s">
        <v>19</v>
      </c>
      <c r="J155" t="s">
        <v>329</v>
      </c>
      <c r="K155">
        <v>20</v>
      </c>
      <c r="L155">
        <v>0</v>
      </c>
      <c r="M155">
        <v>0</v>
      </c>
      <c r="N155">
        <v>0</v>
      </c>
    </row>
    <row r="156" spans="1:14" x14ac:dyDescent="0.15">
      <c r="A156" t="str">
        <f t="shared" si="4"/>
        <v>201948_49_4562342690029</v>
      </c>
      <c r="B156">
        <v>201948</v>
      </c>
      <c r="C156">
        <v>49</v>
      </c>
      <c r="D156" t="s">
        <v>186</v>
      </c>
      <c r="E156" s="9">
        <v>4562342690029</v>
      </c>
      <c r="F156">
        <v>0</v>
      </c>
      <c r="G156">
        <v>0</v>
      </c>
      <c r="H156" t="s">
        <v>18</v>
      </c>
      <c r="I156" t="s">
        <v>19</v>
      </c>
      <c r="J156" t="s">
        <v>329</v>
      </c>
      <c r="K156">
        <v>50</v>
      </c>
      <c r="L156">
        <v>0</v>
      </c>
      <c r="M156">
        <v>0</v>
      </c>
      <c r="N156">
        <v>0</v>
      </c>
    </row>
    <row r="157" spans="1:14" x14ac:dyDescent="0.15">
      <c r="A157" t="str">
        <f t="shared" si="4"/>
        <v>201948_49_4562342690036</v>
      </c>
      <c r="B157">
        <v>201948</v>
      </c>
      <c r="C157">
        <v>49</v>
      </c>
      <c r="D157" t="s">
        <v>186</v>
      </c>
      <c r="E157" s="9">
        <v>4562342690036</v>
      </c>
      <c r="F157">
        <v>0</v>
      </c>
      <c r="G157">
        <v>0</v>
      </c>
      <c r="H157" t="s">
        <v>20</v>
      </c>
      <c r="I157" t="s">
        <v>19</v>
      </c>
      <c r="J157" t="s">
        <v>329</v>
      </c>
      <c r="K157">
        <v>30</v>
      </c>
      <c r="L157">
        <v>0</v>
      </c>
      <c r="M157">
        <v>0</v>
      </c>
      <c r="N157">
        <v>0</v>
      </c>
    </row>
    <row r="158" spans="1:14" x14ac:dyDescent="0.15">
      <c r="A158" t="str">
        <f t="shared" si="4"/>
        <v>201948_49_4562342690043</v>
      </c>
      <c r="B158">
        <v>201948</v>
      </c>
      <c r="C158">
        <v>49</v>
      </c>
      <c r="D158" t="s">
        <v>186</v>
      </c>
      <c r="E158" s="9">
        <v>4562342690043</v>
      </c>
      <c r="F158">
        <v>0</v>
      </c>
      <c r="G158">
        <v>0</v>
      </c>
      <c r="H158" t="s">
        <v>21</v>
      </c>
      <c r="I158" t="s">
        <v>19</v>
      </c>
      <c r="J158" t="s">
        <v>329</v>
      </c>
      <c r="K158">
        <v>100</v>
      </c>
      <c r="L158">
        <v>0</v>
      </c>
      <c r="M158">
        <v>0</v>
      </c>
      <c r="N158">
        <v>0</v>
      </c>
    </row>
    <row r="159" spans="1:14" x14ac:dyDescent="0.15">
      <c r="A159" t="str">
        <f t="shared" si="4"/>
        <v>201948_49_4562342690050</v>
      </c>
      <c r="B159">
        <v>201948</v>
      </c>
      <c r="C159">
        <v>49</v>
      </c>
      <c r="D159" t="s">
        <v>186</v>
      </c>
      <c r="E159" s="9">
        <v>4562342690050</v>
      </c>
      <c r="F159">
        <v>0</v>
      </c>
      <c r="G159">
        <v>0</v>
      </c>
      <c r="H159" t="s">
        <v>22</v>
      </c>
      <c r="I159" t="s">
        <v>19</v>
      </c>
      <c r="J159" t="s">
        <v>329</v>
      </c>
      <c r="K159">
        <v>30</v>
      </c>
      <c r="L159">
        <v>0</v>
      </c>
      <c r="M159">
        <v>0</v>
      </c>
      <c r="N159">
        <v>0</v>
      </c>
    </row>
    <row r="160" spans="1:14" x14ac:dyDescent="0.15">
      <c r="A160" t="str">
        <f t="shared" si="4"/>
        <v>201948_49_4562342690067</v>
      </c>
      <c r="B160">
        <v>201948</v>
      </c>
      <c r="C160">
        <v>49</v>
      </c>
      <c r="D160" t="s">
        <v>186</v>
      </c>
      <c r="E160" s="9">
        <v>4562342690067</v>
      </c>
      <c r="F160">
        <v>0</v>
      </c>
      <c r="G160">
        <v>0</v>
      </c>
      <c r="H160" t="s">
        <v>23</v>
      </c>
      <c r="I160" t="s">
        <v>19</v>
      </c>
      <c r="J160" t="s">
        <v>329</v>
      </c>
      <c r="K160">
        <v>100</v>
      </c>
      <c r="L160">
        <v>0</v>
      </c>
      <c r="M160">
        <v>0</v>
      </c>
      <c r="N160">
        <v>0</v>
      </c>
    </row>
    <row r="161" spans="1:14" x14ac:dyDescent="0.15">
      <c r="A161" t="str">
        <f t="shared" si="4"/>
        <v>201948_49_4562342690074</v>
      </c>
      <c r="B161">
        <v>201948</v>
      </c>
      <c r="C161">
        <v>49</v>
      </c>
      <c r="D161" t="s">
        <v>186</v>
      </c>
      <c r="E161" s="9">
        <v>4562342690074</v>
      </c>
      <c r="F161">
        <v>0</v>
      </c>
      <c r="G161">
        <v>0</v>
      </c>
      <c r="H161" t="s">
        <v>24</v>
      </c>
      <c r="I161" t="s">
        <v>19</v>
      </c>
      <c r="J161" t="s">
        <v>329</v>
      </c>
      <c r="K161">
        <v>68</v>
      </c>
      <c r="L161">
        <v>2</v>
      </c>
      <c r="M161">
        <v>0</v>
      </c>
      <c r="N161">
        <v>0</v>
      </c>
    </row>
    <row r="162" spans="1:14" x14ac:dyDescent="0.15">
      <c r="A162" t="str">
        <f t="shared" si="4"/>
        <v>201948_49_4562342690081</v>
      </c>
      <c r="B162">
        <v>201948</v>
      </c>
      <c r="C162">
        <v>49</v>
      </c>
      <c r="D162" t="s">
        <v>186</v>
      </c>
      <c r="E162" s="9">
        <v>4562342690081</v>
      </c>
      <c r="F162">
        <v>0</v>
      </c>
      <c r="G162">
        <v>0</v>
      </c>
      <c r="H162" t="s">
        <v>25</v>
      </c>
      <c r="I162" t="s">
        <v>19</v>
      </c>
      <c r="J162" t="s">
        <v>329</v>
      </c>
      <c r="K162">
        <v>19</v>
      </c>
      <c r="L162">
        <v>1</v>
      </c>
      <c r="M162">
        <v>0</v>
      </c>
      <c r="N162">
        <v>0</v>
      </c>
    </row>
    <row r="163" spans="1:14" x14ac:dyDescent="0.15">
      <c r="A163" t="str">
        <f t="shared" si="4"/>
        <v>201948_51_4562342690029</v>
      </c>
      <c r="B163">
        <v>201948</v>
      </c>
      <c r="C163">
        <v>51</v>
      </c>
      <c r="D163" t="s">
        <v>184</v>
      </c>
      <c r="E163" s="9">
        <v>4562342690029</v>
      </c>
      <c r="F163">
        <v>0</v>
      </c>
      <c r="G163">
        <v>0</v>
      </c>
      <c r="H163" t="s">
        <v>18</v>
      </c>
      <c r="I163" t="s">
        <v>19</v>
      </c>
      <c r="J163" t="s">
        <v>329</v>
      </c>
      <c r="K163">
        <v>45</v>
      </c>
      <c r="L163">
        <v>5</v>
      </c>
      <c r="M163">
        <v>0</v>
      </c>
      <c r="N163">
        <v>0</v>
      </c>
    </row>
    <row r="164" spans="1:14" x14ac:dyDescent="0.15">
      <c r="A164" t="str">
        <f t="shared" si="4"/>
        <v>201948_51_4562342690036</v>
      </c>
      <c r="B164">
        <v>201948</v>
      </c>
      <c r="C164">
        <v>51</v>
      </c>
      <c r="D164" t="s">
        <v>184</v>
      </c>
      <c r="E164" s="9">
        <v>4562342690036</v>
      </c>
      <c r="F164">
        <v>0</v>
      </c>
      <c r="G164">
        <v>0</v>
      </c>
      <c r="H164" t="s">
        <v>20</v>
      </c>
      <c r="I164" t="s">
        <v>19</v>
      </c>
      <c r="J164" t="s">
        <v>329</v>
      </c>
      <c r="K164">
        <v>29</v>
      </c>
      <c r="L164">
        <v>1</v>
      </c>
      <c r="M164">
        <v>0</v>
      </c>
      <c r="N164">
        <v>0</v>
      </c>
    </row>
    <row r="165" spans="1:14" x14ac:dyDescent="0.15">
      <c r="A165" t="str">
        <f t="shared" si="4"/>
        <v>201948_51_4562342690043</v>
      </c>
      <c r="B165">
        <v>201948</v>
      </c>
      <c r="C165">
        <v>51</v>
      </c>
      <c r="D165" t="s">
        <v>184</v>
      </c>
      <c r="E165" s="9">
        <v>4562342690043</v>
      </c>
      <c r="F165">
        <v>0</v>
      </c>
      <c r="G165">
        <v>0</v>
      </c>
      <c r="H165" t="s">
        <v>21</v>
      </c>
      <c r="I165" t="s">
        <v>19</v>
      </c>
      <c r="J165" t="s">
        <v>329</v>
      </c>
      <c r="K165">
        <v>95</v>
      </c>
      <c r="L165">
        <v>5</v>
      </c>
      <c r="M165">
        <v>0</v>
      </c>
      <c r="N165">
        <v>0</v>
      </c>
    </row>
    <row r="166" spans="1:14" x14ac:dyDescent="0.15">
      <c r="A166" t="str">
        <f t="shared" si="4"/>
        <v>201948_51_4562342690050</v>
      </c>
      <c r="B166">
        <v>201948</v>
      </c>
      <c r="C166">
        <v>51</v>
      </c>
      <c r="D166" t="s">
        <v>184</v>
      </c>
      <c r="E166" s="9">
        <v>4562342690050</v>
      </c>
      <c r="F166">
        <v>0</v>
      </c>
      <c r="G166">
        <v>0</v>
      </c>
      <c r="H166" t="s">
        <v>22</v>
      </c>
      <c r="I166" t="s">
        <v>19</v>
      </c>
      <c r="J166" t="s">
        <v>329</v>
      </c>
      <c r="K166">
        <v>30</v>
      </c>
      <c r="L166">
        <v>0</v>
      </c>
      <c r="M166">
        <v>0</v>
      </c>
      <c r="N166">
        <v>0</v>
      </c>
    </row>
    <row r="167" spans="1:14" x14ac:dyDescent="0.15">
      <c r="A167" t="str">
        <f t="shared" si="4"/>
        <v>201948_51_4562342690067</v>
      </c>
      <c r="B167">
        <v>201948</v>
      </c>
      <c r="C167">
        <v>51</v>
      </c>
      <c r="D167" t="s">
        <v>184</v>
      </c>
      <c r="E167" s="9">
        <v>4562342690067</v>
      </c>
      <c r="F167">
        <v>0</v>
      </c>
      <c r="G167">
        <v>0</v>
      </c>
      <c r="H167" t="s">
        <v>23</v>
      </c>
      <c r="I167" t="s">
        <v>19</v>
      </c>
      <c r="J167" t="s">
        <v>329</v>
      </c>
      <c r="K167">
        <v>99</v>
      </c>
      <c r="L167">
        <v>1</v>
      </c>
      <c r="M167">
        <v>0</v>
      </c>
      <c r="N167">
        <v>0</v>
      </c>
    </row>
    <row r="168" spans="1:14" x14ac:dyDescent="0.15">
      <c r="A168" t="str">
        <f t="shared" si="4"/>
        <v>201948_51_4562342690074</v>
      </c>
      <c r="B168">
        <v>201948</v>
      </c>
      <c r="C168">
        <v>51</v>
      </c>
      <c r="D168" t="s">
        <v>184</v>
      </c>
      <c r="E168" s="9">
        <v>4562342690074</v>
      </c>
      <c r="F168">
        <v>0</v>
      </c>
      <c r="G168">
        <v>0</v>
      </c>
      <c r="H168" t="s">
        <v>24</v>
      </c>
      <c r="I168" t="s">
        <v>19</v>
      </c>
      <c r="J168" t="s">
        <v>329</v>
      </c>
      <c r="K168">
        <v>64</v>
      </c>
      <c r="L168">
        <v>6</v>
      </c>
      <c r="M168">
        <v>0</v>
      </c>
      <c r="N168">
        <v>0</v>
      </c>
    </row>
    <row r="169" spans="1:14" x14ac:dyDescent="0.15">
      <c r="A169" t="str">
        <f t="shared" si="4"/>
        <v>201948_51_4562342690081</v>
      </c>
      <c r="B169">
        <v>201948</v>
      </c>
      <c r="C169">
        <v>51</v>
      </c>
      <c r="D169" t="s">
        <v>184</v>
      </c>
      <c r="E169" s="9">
        <v>4562342690081</v>
      </c>
      <c r="F169">
        <v>0</v>
      </c>
      <c r="G169">
        <v>0</v>
      </c>
      <c r="H169" t="s">
        <v>25</v>
      </c>
      <c r="I169" t="s">
        <v>19</v>
      </c>
      <c r="J169" t="s">
        <v>329</v>
      </c>
      <c r="K169">
        <v>18</v>
      </c>
      <c r="L169">
        <v>2</v>
      </c>
      <c r="M169">
        <v>0</v>
      </c>
      <c r="N169">
        <v>0</v>
      </c>
    </row>
    <row r="170" spans="1:14" x14ac:dyDescent="0.15">
      <c r="A170" t="str">
        <f t="shared" si="4"/>
        <v>201948_56_4562342690029</v>
      </c>
      <c r="B170">
        <v>201948</v>
      </c>
      <c r="C170">
        <v>56</v>
      </c>
      <c r="D170" t="s">
        <v>193</v>
      </c>
      <c r="E170" s="9">
        <v>4562342690029</v>
      </c>
      <c r="F170">
        <v>0</v>
      </c>
      <c r="G170">
        <v>0</v>
      </c>
      <c r="H170" t="s">
        <v>18</v>
      </c>
      <c r="I170" t="s">
        <v>19</v>
      </c>
      <c r="J170" t="s">
        <v>329</v>
      </c>
      <c r="K170">
        <v>41</v>
      </c>
      <c r="L170">
        <v>9</v>
      </c>
      <c r="M170">
        <v>0</v>
      </c>
      <c r="N170">
        <v>0</v>
      </c>
    </row>
    <row r="171" spans="1:14" x14ac:dyDescent="0.15">
      <c r="A171" t="str">
        <f t="shared" si="4"/>
        <v>201948_56_4562342690036</v>
      </c>
      <c r="B171">
        <v>201948</v>
      </c>
      <c r="C171">
        <v>56</v>
      </c>
      <c r="D171" t="s">
        <v>193</v>
      </c>
      <c r="E171" s="9">
        <v>4562342690036</v>
      </c>
      <c r="F171">
        <v>0</v>
      </c>
      <c r="G171">
        <v>0</v>
      </c>
      <c r="H171" t="s">
        <v>20</v>
      </c>
      <c r="I171" t="s">
        <v>19</v>
      </c>
      <c r="J171" t="s">
        <v>329</v>
      </c>
      <c r="K171">
        <v>28</v>
      </c>
      <c r="L171">
        <v>2</v>
      </c>
      <c r="M171">
        <v>0</v>
      </c>
      <c r="N171">
        <v>0</v>
      </c>
    </row>
    <row r="172" spans="1:14" x14ac:dyDescent="0.15">
      <c r="A172" t="str">
        <f t="shared" si="4"/>
        <v>201948_56_4562342690043</v>
      </c>
      <c r="B172">
        <v>201948</v>
      </c>
      <c r="C172">
        <v>56</v>
      </c>
      <c r="D172" t="s">
        <v>193</v>
      </c>
      <c r="E172" s="9">
        <v>4562342690043</v>
      </c>
      <c r="F172">
        <v>0</v>
      </c>
      <c r="G172">
        <v>0</v>
      </c>
      <c r="H172" t="s">
        <v>21</v>
      </c>
      <c r="I172" t="s">
        <v>19</v>
      </c>
      <c r="J172" t="s">
        <v>329</v>
      </c>
      <c r="K172">
        <v>97</v>
      </c>
      <c r="L172">
        <v>3</v>
      </c>
      <c r="M172">
        <v>0</v>
      </c>
      <c r="N172">
        <v>0</v>
      </c>
    </row>
    <row r="173" spans="1:14" x14ac:dyDescent="0.15">
      <c r="A173" t="str">
        <f t="shared" si="4"/>
        <v>201948_56_4562342690050</v>
      </c>
      <c r="B173">
        <v>201948</v>
      </c>
      <c r="C173">
        <v>56</v>
      </c>
      <c r="D173" t="s">
        <v>193</v>
      </c>
      <c r="E173" s="9">
        <v>4562342690050</v>
      </c>
      <c r="F173">
        <v>0</v>
      </c>
      <c r="G173">
        <v>0</v>
      </c>
      <c r="H173" t="s">
        <v>22</v>
      </c>
      <c r="I173" t="s">
        <v>19</v>
      </c>
      <c r="J173" t="s">
        <v>329</v>
      </c>
      <c r="K173">
        <v>27</v>
      </c>
      <c r="L173">
        <v>3</v>
      </c>
      <c r="M173">
        <v>0</v>
      </c>
      <c r="N173">
        <v>0</v>
      </c>
    </row>
    <row r="174" spans="1:14" x14ac:dyDescent="0.15">
      <c r="A174" t="str">
        <f t="shared" si="4"/>
        <v>201948_56_4562342690067</v>
      </c>
      <c r="B174">
        <v>201948</v>
      </c>
      <c r="C174">
        <v>56</v>
      </c>
      <c r="D174" t="s">
        <v>193</v>
      </c>
      <c r="E174" s="9">
        <v>4562342690067</v>
      </c>
      <c r="F174">
        <v>0</v>
      </c>
      <c r="G174">
        <v>0</v>
      </c>
      <c r="H174" t="s">
        <v>23</v>
      </c>
      <c r="I174" t="s">
        <v>19</v>
      </c>
      <c r="J174" t="s">
        <v>329</v>
      </c>
      <c r="K174">
        <v>99</v>
      </c>
      <c r="L174">
        <v>1</v>
      </c>
      <c r="M174">
        <v>0</v>
      </c>
      <c r="N174">
        <v>0</v>
      </c>
    </row>
    <row r="175" spans="1:14" x14ac:dyDescent="0.15">
      <c r="A175" t="str">
        <f t="shared" si="4"/>
        <v>201948_56_4562342690074</v>
      </c>
      <c r="B175">
        <v>201948</v>
      </c>
      <c r="C175">
        <v>56</v>
      </c>
      <c r="D175" t="s">
        <v>193</v>
      </c>
      <c r="E175" s="9">
        <v>4562342690074</v>
      </c>
      <c r="F175">
        <v>0</v>
      </c>
      <c r="G175">
        <v>0</v>
      </c>
      <c r="H175" t="s">
        <v>24</v>
      </c>
      <c r="I175" t="s">
        <v>19</v>
      </c>
      <c r="J175" t="s">
        <v>329</v>
      </c>
      <c r="K175">
        <v>66</v>
      </c>
      <c r="L175">
        <v>4</v>
      </c>
      <c r="M175">
        <v>0</v>
      </c>
      <c r="N175">
        <v>0</v>
      </c>
    </row>
    <row r="176" spans="1:14" x14ac:dyDescent="0.15">
      <c r="A176" t="str">
        <f t="shared" si="4"/>
        <v>201948_56_4562342690081</v>
      </c>
      <c r="B176">
        <v>201948</v>
      </c>
      <c r="C176">
        <v>56</v>
      </c>
      <c r="D176" t="s">
        <v>193</v>
      </c>
      <c r="E176" s="9">
        <v>4562342690081</v>
      </c>
      <c r="F176">
        <v>0</v>
      </c>
      <c r="G176">
        <v>0</v>
      </c>
      <c r="H176" t="s">
        <v>25</v>
      </c>
      <c r="I176" t="s">
        <v>19</v>
      </c>
      <c r="J176" t="s">
        <v>329</v>
      </c>
      <c r="K176">
        <v>17</v>
      </c>
      <c r="L176">
        <v>3</v>
      </c>
      <c r="M176">
        <v>0</v>
      </c>
      <c r="N176">
        <v>0</v>
      </c>
    </row>
    <row r="177" spans="1:14" x14ac:dyDescent="0.15">
      <c r="A177" t="str">
        <f t="shared" si="4"/>
        <v>201948_66_4562342690029</v>
      </c>
      <c r="B177">
        <v>201948</v>
      </c>
      <c r="C177">
        <v>66</v>
      </c>
      <c r="D177" t="s">
        <v>180</v>
      </c>
      <c r="E177" s="9">
        <v>4562342690029</v>
      </c>
      <c r="F177">
        <v>0</v>
      </c>
      <c r="G177">
        <v>0</v>
      </c>
      <c r="H177" t="s">
        <v>18</v>
      </c>
      <c r="I177" t="s">
        <v>19</v>
      </c>
      <c r="J177" t="s">
        <v>329</v>
      </c>
      <c r="K177">
        <v>48</v>
      </c>
      <c r="L177">
        <v>2</v>
      </c>
      <c r="M177">
        <v>0</v>
      </c>
      <c r="N177">
        <v>0</v>
      </c>
    </row>
    <row r="178" spans="1:14" x14ac:dyDescent="0.15">
      <c r="A178" t="str">
        <f t="shared" si="4"/>
        <v>201948_66_4562342690036</v>
      </c>
      <c r="B178">
        <v>201948</v>
      </c>
      <c r="C178">
        <v>66</v>
      </c>
      <c r="D178" t="s">
        <v>180</v>
      </c>
      <c r="E178" s="9">
        <v>4562342690036</v>
      </c>
      <c r="F178">
        <v>0</v>
      </c>
      <c r="G178">
        <v>0</v>
      </c>
      <c r="H178" t="s">
        <v>20</v>
      </c>
      <c r="I178" t="s">
        <v>19</v>
      </c>
      <c r="J178" t="s">
        <v>329</v>
      </c>
      <c r="K178">
        <v>30</v>
      </c>
      <c r="L178">
        <v>0</v>
      </c>
      <c r="M178">
        <v>0</v>
      </c>
      <c r="N178">
        <v>0</v>
      </c>
    </row>
    <row r="179" spans="1:14" x14ac:dyDescent="0.15">
      <c r="A179" t="str">
        <f t="shared" si="4"/>
        <v>201948_66_4562342690043</v>
      </c>
      <c r="B179">
        <v>201948</v>
      </c>
      <c r="C179">
        <v>66</v>
      </c>
      <c r="D179" t="s">
        <v>180</v>
      </c>
      <c r="E179" s="9">
        <v>4562342690043</v>
      </c>
      <c r="F179">
        <v>0</v>
      </c>
      <c r="G179">
        <v>0</v>
      </c>
      <c r="H179" t="s">
        <v>21</v>
      </c>
      <c r="I179" t="s">
        <v>19</v>
      </c>
      <c r="J179" t="s">
        <v>329</v>
      </c>
      <c r="K179">
        <v>95</v>
      </c>
      <c r="L179">
        <v>5</v>
      </c>
      <c r="M179">
        <v>0</v>
      </c>
      <c r="N179">
        <v>0</v>
      </c>
    </row>
    <row r="180" spans="1:14" x14ac:dyDescent="0.15">
      <c r="A180" t="str">
        <f t="shared" si="4"/>
        <v>201948_66_4562342690050</v>
      </c>
      <c r="B180">
        <v>201948</v>
      </c>
      <c r="C180">
        <v>66</v>
      </c>
      <c r="D180" t="s">
        <v>180</v>
      </c>
      <c r="E180" s="9">
        <v>4562342690050</v>
      </c>
      <c r="F180">
        <v>0</v>
      </c>
      <c r="G180">
        <v>0</v>
      </c>
      <c r="H180" t="s">
        <v>22</v>
      </c>
      <c r="I180" t="s">
        <v>19</v>
      </c>
      <c r="J180" t="s">
        <v>329</v>
      </c>
      <c r="K180">
        <v>30</v>
      </c>
      <c r="L180">
        <v>0</v>
      </c>
      <c r="M180">
        <v>0</v>
      </c>
      <c r="N180">
        <v>0</v>
      </c>
    </row>
    <row r="181" spans="1:14" x14ac:dyDescent="0.15">
      <c r="A181" t="str">
        <f t="shared" si="4"/>
        <v>201948_66_4562342690067</v>
      </c>
      <c r="B181">
        <v>201948</v>
      </c>
      <c r="C181">
        <v>66</v>
      </c>
      <c r="D181" t="s">
        <v>180</v>
      </c>
      <c r="E181" s="9">
        <v>4562342690067</v>
      </c>
      <c r="F181">
        <v>0</v>
      </c>
      <c r="G181">
        <v>0</v>
      </c>
      <c r="H181" t="s">
        <v>23</v>
      </c>
      <c r="I181" t="s">
        <v>19</v>
      </c>
      <c r="J181" t="s">
        <v>329</v>
      </c>
      <c r="K181">
        <v>100</v>
      </c>
      <c r="L181">
        <v>0</v>
      </c>
      <c r="M181">
        <v>0</v>
      </c>
      <c r="N181">
        <v>0</v>
      </c>
    </row>
    <row r="182" spans="1:14" x14ac:dyDescent="0.15">
      <c r="A182" t="str">
        <f t="shared" si="4"/>
        <v>201948_66_4562342690074</v>
      </c>
      <c r="B182">
        <v>201948</v>
      </c>
      <c r="C182">
        <v>66</v>
      </c>
      <c r="D182" t="s">
        <v>180</v>
      </c>
      <c r="E182" s="9">
        <v>4562342690074</v>
      </c>
      <c r="F182">
        <v>0</v>
      </c>
      <c r="G182">
        <v>0</v>
      </c>
      <c r="H182" t="s">
        <v>24</v>
      </c>
      <c r="I182" t="s">
        <v>19</v>
      </c>
      <c r="J182" t="s">
        <v>329</v>
      </c>
      <c r="K182">
        <v>70</v>
      </c>
      <c r="L182">
        <v>0</v>
      </c>
      <c r="M182">
        <v>0</v>
      </c>
      <c r="N182">
        <v>0</v>
      </c>
    </row>
    <row r="183" spans="1:14" x14ac:dyDescent="0.15">
      <c r="A183" t="str">
        <f t="shared" si="4"/>
        <v>201948_66_4562342690081</v>
      </c>
      <c r="B183">
        <v>201948</v>
      </c>
      <c r="C183">
        <v>66</v>
      </c>
      <c r="D183" t="s">
        <v>180</v>
      </c>
      <c r="E183" s="9">
        <v>4562342690081</v>
      </c>
      <c r="F183">
        <v>0</v>
      </c>
      <c r="G183">
        <v>0</v>
      </c>
      <c r="H183" t="s">
        <v>25</v>
      </c>
      <c r="I183" t="s">
        <v>19</v>
      </c>
      <c r="J183" t="s">
        <v>329</v>
      </c>
      <c r="K183">
        <v>20</v>
      </c>
      <c r="L183">
        <v>0</v>
      </c>
      <c r="M183">
        <v>0</v>
      </c>
      <c r="N183">
        <v>0</v>
      </c>
    </row>
    <row r="184" spans="1:14" x14ac:dyDescent="0.15">
      <c r="A184" t="str">
        <f t="shared" si="4"/>
        <v>201948_67_4562342690029</v>
      </c>
      <c r="B184">
        <v>201948</v>
      </c>
      <c r="C184">
        <v>67</v>
      </c>
      <c r="D184" t="s">
        <v>187</v>
      </c>
      <c r="E184" s="9">
        <v>4562342690029</v>
      </c>
      <c r="F184">
        <v>0</v>
      </c>
      <c r="G184">
        <v>0</v>
      </c>
      <c r="H184" t="s">
        <v>18</v>
      </c>
      <c r="I184" t="s">
        <v>19</v>
      </c>
      <c r="J184" t="s">
        <v>329</v>
      </c>
      <c r="K184">
        <v>49</v>
      </c>
      <c r="L184">
        <v>1</v>
      </c>
      <c r="M184">
        <v>0</v>
      </c>
      <c r="N184">
        <v>0</v>
      </c>
    </row>
    <row r="185" spans="1:14" x14ac:dyDescent="0.15">
      <c r="A185" t="str">
        <f t="shared" si="4"/>
        <v>201948_67_4562342690036</v>
      </c>
      <c r="B185">
        <v>201948</v>
      </c>
      <c r="C185">
        <v>67</v>
      </c>
      <c r="D185" t="s">
        <v>187</v>
      </c>
      <c r="E185" s="9">
        <v>4562342690036</v>
      </c>
      <c r="F185">
        <v>0</v>
      </c>
      <c r="G185">
        <v>0</v>
      </c>
      <c r="H185" t="s">
        <v>20</v>
      </c>
      <c r="I185" t="s">
        <v>19</v>
      </c>
      <c r="J185" t="s">
        <v>329</v>
      </c>
      <c r="K185">
        <v>29</v>
      </c>
      <c r="L185">
        <v>1</v>
      </c>
      <c r="M185">
        <v>0</v>
      </c>
      <c r="N185">
        <v>0</v>
      </c>
    </row>
    <row r="186" spans="1:14" x14ac:dyDescent="0.15">
      <c r="A186" t="str">
        <f t="shared" si="4"/>
        <v>201948_67_4562342690043</v>
      </c>
      <c r="B186">
        <v>201948</v>
      </c>
      <c r="C186">
        <v>67</v>
      </c>
      <c r="D186" t="s">
        <v>187</v>
      </c>
      <c r="E186" s="9">
        <v>4562342690043</v>
      </c>
      <c r="F186">
        <v>0</v>
      </c>
      <c r="G186">
        <v>0</v>
      </c>
      <c r="H186" t="s">
        <v>21</v>
      </c>
      <c r="I186" t="s">
        <v>19</v>
      </c>
      <c r="J186" t="s">
        <v>329</v>
      </c>
      <c r="K186">
        <v>95</v>
      </c>
      <c r="L186">
        <v>5</v>
      </c>
      <c r="M186">
        <v>0</v>
      </c>
      <c r="N186">
        <v>0</v>
      </c>
    </row>
    <row r="187" spans="1:14" x14ac:dyDescent="0.15">
      <c r="A187" t="str">
        <f t="shared" si="4"/>
        <v>201948_67_4562342690050</v>
      </c>
      <c r="B187">
        <v>201948</v>
      </c>
      <c r="C187">
        <v>67</v>
      </c>
      <c r="D187" t="s">
        <v>187</v>
      </c>
      <c r="E187" s="9">
        <v>4562342690050</v>
      </c>
      <c r="F187">
        <v>0</v>
      </c>
      <c r="G187">
        <v>0</v>
      </c>
      <c r="H187" t="s">
        <v>22</v>
      </c>
      <c r="I187" t="s">
        <v>19</v>
      </c>
      <c r="J187" t="s">
        <v>329</v>
      </c>
      <c r="K187">
        <v>30</v>
      </c>
      <c r="L187">
        <v>0</v>
      </c>
      <c r="M187">
        <v>0</v>
      </c>
      <c r="N187">
        <v>0</v>
      </c>
    </row>
    <row r="188" spans="1:14" x14ac:dyDescent="0.15">
      <c r="A188" t="str">
        <f t="shared" si="4"/>
        <v>201948_67_4562342690067</v>
      </c>
      <c r="B188">
        <v>201948</v>
      </c>
      <c r="C188">
        <v>67</v>
      </c>
      <c r="D188" t="s">
        <v>187</v>
      </c>
      <c r="E188" s="9">
        <v>4562342690067</v>
      </c>
      <c r="F188">
        <v>0</v>
      </c>
      <c r="G188">
        <v>0</v>
      </c>
      <c r="H188" t="s">
        <v>23</v>
      </c>
      <c r="I188" t="s">
        <v>19</v>
      </c>
      <c r="J188" t="s">
        <v>329</v>
      </c>
      <c r="K188">
        <v>99</v>
      </c>
      <c r="L188">
        <v>1</v>
      </c>
      <c r="M188">
        <v>0</v>
      </c>
      <c r="N188">
        <v>0</v>
      </c>
    </row>
    <row r="189" spans="1:14" x14ac:dyDescent="0.15">
      <c r="A189" t="str">
        <f t="shared" si="4"/>
        <v>201948_67_4562342690074</v>
      </c>
      <c r="B189">
        <v>201948</v>
      </c>
      <c r="C189">
        <v>67</v>
      </c>
      <c r="D189" t="s">
        <v>187</v>
      </c>
      <c r="E189" s="9">
        <v>4562342690074</v>
      </c>
      <c r="F189">
        <v>0</v>
      </c>
      <c r="G189">
        <v>0</v>
      </c>
      <c r="H189" t="s">
        <v>24</v>
      </c>
      <c r="I189" t="s">
        <v>19</v>
      </c>
      <c r="J189" t="s">
        <v>329</v>
      </c>
      <c r="K189">
        <v>68</v>
      </c>
      <c r="L189">
        <v>2</v>
      </c>
      <c r="M189">
        <v>0</v>
      </c>
      <c r="N189">
        <v>0</v>
      </c>
    </row>
    <row r="190" spans="1:14" x14ac:dyDescent="0.15">
      <c r="A190" t="str">
        <f t="shared" si="4"/>
        <v>201948_67_4562342690081</v>
      </c>
      <c r="B190">
        <v>201948</v>
      </c>
      <c r="C190">
        <v>67</v>
      </c>
      <c r="D190" t="s">
        <v>187</v>
      </c>
      <c r="E190" s="9">
        <v>4562342690081</v>
      </c>
      <c r="F190">
        <v>0</v>
      </c>
      <c r="G190">
        <v>0</v>
      </c>
      <c r="H190" t="s">
        <v>25</v>
      </c>
      <c r="I190" t="s">
        <v>19</v>
      </c>
      <c r="J190" t="s">
        <v>329</v>
      </c>
      <c r="K190">
        <v>20</v>
      </c>
      <c r="L190">
        <v>0</v>
      </c>
      <c r="M190">
        <v>0</v>
      </c>
      <c r="N190">
        <v>0</v>
      </c>
    </row>
    <row r="191" spans="1:14" x14ac:dyDescent="0.15">
      <c r="A191" t="str">
        <f t="shared" si="4"/>
        <v>201948_96_4562342690029</v>
      </c>
      <c r="B191">
        <v>201948</v>
      </c>
      <c r="C191">
        <v>96</v>
      </c>
      <c r="D191" t="s">
        <v>192</v>
      </c>
      <c r="E191" s="9">
        <v>4562342690029</v>
      </c>
      <c r="F191">
        <v>0</v>
      </c>
      <c r="G191">
        <v>0</v>
      </c>
      <c r="H191" t="s">
        <v>18</v>
      </c>
      <c r="I191" t="s">
        <v>19</v>
      </c>
      <c r="J191" t="s">
        <v>329</v>
      </c>
      <c r="K191">
        <v>44</v>
      </c>
      <c r="L191">
        <v>5</v>
      </c>
      <c r="M191">
        <v>0</v>
      </c>
      <c r="N191">
        <v>0</v>
      </c>
    </row>
    <row r="192" spans="1:14" x14ac:dyDescent="0.15">
      <c r="A192" t="str">
        <f t="shared" si="4"/>
        <v>201948_96_4562342690036</v>
      </c>
      <c r="B192">
        <v>201948</v>
      </c>
      <c r="C192">
        <v>96</v>
      </c>
      <c r="D192" t="s">
        <v>192</v>
      </c>
      <c r="E192" s="9">
        <v>4562342690036</v>
      </c>
      <c r="F192">
        <v>0</v>
      </c>
      <c r="G192">
        <v>0</v>
      </c>
      <c r="H192" t="s">
        <v>20</v>
      </c>
      <c r="I192" t="s">
        <v>19</v>
      </c>
      <c r="J192" t="s">
        <v>329</v>
      </c>
      <c r="K192">
        <v>27</v>
      </c>
      <c r="L192">
        <v>3</v>
      </c>
      <c r="M192">
        <v>0</v>
      </c>
      <c r="N192">
        <v>0</v>
      </c>
    </row>
    <row r="193" spans="1:14" x14ac:dyDescent="0.15">
      <c r="A193" t="str">
        <f t="shared" si="4"/>
        <v>201948_96_4562342690043</v>
      </c>
      <c r="B193">
        <v>201948</v>
      </c>
      <c r="C193">
        <v>96</v>
      </c>
      <c r="D193" t="s">
        <v>192</v>
      </c>
      <c r="E193" s="9">
        <v>4562342690043</v>
      </c>
      <c r="F193">
        <v>0</v>
      </c>
      <c r="G193">
        <v>0</v>
      </c>
      <c r="H193" t="s">
        <v>21</v>
      </c>
      <c r="I193" t="s">
        <v>19</v>
      </c>
      <c r="J193" t="s">
        <v>329</v>
      </c>
      <c r="K193">
        <v>93</v>
      </c>
      <c r="L193">
        <v>6</v>
      </c>
      <c r="M193">
        <v>0</v>
      </c>
      <c r="N193">
        <v>0</v>
      </c>
    </row>
    <row r="194" spans="1:14" x14ac:dyDescent="0.15">
      <c r="A194" t="str">
        <f t="shared" ref="A194:A257" si="5">B194&amp;"_"&amp;C194&amp;"_"&amp;E194</f>
        <v>201948_96_4562342690050</v>
      </c>
      <c r="B194">
        <v>201948</v>
      </c>
      <c r="C194">
        <v>96</v>
      </c>
      <c r="D194" t="s">
        <v>192</v>
      </c>
      <c r="E194" s="9">
        <v>4562342690050</v>
      </c>
      <c r="F194">
        <v>0</v>
      </c>
      <c r="G194">
        <v>0</v>
      </c>
      <c r="H194" t="s">
        <v>22</v>
      </c>
      <c r="I194" t="s">
        <v>19</v>
      </c>
      <c r="J194" t="s">
        <v>329</v>
      </c>
      <c r="K194">
        <v>29</v>
      </c>
      <c r="L194">
        <v>1</v>
      </c>
      <c r="M194">
        <v>0</v>
      </c>
      <c r="N194">
        <v>0</v>
      </c>
    </row>
    <row r="195" spans="1:14" x14ac:dyDescent="0.15">
      <c r="A195" t="str">
        <f t="shared" si="5"/>
        <v>201948_96_4562342690067</v>
      </c>
      <c r="B195">
        <v>201948</v>
      </c>
      <c r="C195">
        <v>96</v>
      </c>
      <c r="D195" t="s">
        <v>192</v>
      </c>
      <c r="E195" s="9">
        <v>4562342690067</v>
      </c>
      <c r="F195">
        <v>0</v>
      </c>
      <c r="G195">
        <v>0</v>
      </c>
      <c r="H195" t="s">
        <v>23</v>
      </c>
      <c r="I195" t="s">
        <v>19</v>
      </c>
      <c r="J195" t="s">
        <v>329</v>
      </c>
      <c r="K195">
        <v>96</v>
      </c>
      <c r="L195">
        <v>2</v>
      </c>
      <c r="M195">
        <v>0</v>
      </c>
      <c r="N195">
        <v>0</v>
      </c>
    </row>
    <row r="196" spans="1:14" x14ac:dyDescent="0.15">
      <c r="A196" t="str">
        <f t="shared" si="5"/>
        <v>201948_96_4562342690074</v>
      </c>
      <c r="B196">
        <v>201948</v>
      </c>
      <c r="C196">
        <v>96</v>
      </c>
      <c r="D196" t="s">
        <v>192</v>
      </c>
      <c r="E196" s="9">
        <v>4562342690074</v>
      </c>
      <c r="F196">
        <v>0</v>
      </c>
      <c r="G196">
        <v>0</v>
      </c>
      <c r="H196" t="s">
        <v>24</v>
      </c>
      <c r="I196" t="s">
        <v>19</v>
      </c>
      <c r="J196" t="s">
        <v>329</v>
      </c>
      <c r="K196">
        <v>62</v>
      </c>
      <c r="L196">
        <v>8</v>
      </c>
      <c r="M196">
        <v>0</v>
      </c>
      <c r="N196">
        <v>0</v>
      </c>
    </row>
    <row r="197" spans="1:14" x14ac:dyDescent="0.15">
      <c r="A197" t="str">
        <f t="shared" si="5"/>
        <v>201948_96_4562342690081</v>
      </c>
      <c r="B197">
        <v>201948</v>
      </c>
      <c r="C197">
        <v>96</v>
      </c>
      <c r="D197" t="s">
        <v>192</v>
      </c>
      <c r="E197" s="9">
        <v>4562342690081</v>
      </c>
      <c r="F197">
        <v>0</v>
      </c>
      <c r="G197">
        <v>0</v>
      </c>
      <c r="H197" t="s">
        <v>25</v>
      </c>
      <c r="I197" t="s">
        <v>19</v>
      </c>
      <c r="J197" t="s">
        <v>329</v>
      </c>
      <c r="K197">
        <v>14</v>
      </c>
      <c r="L197">
        <v>6</v>
      </c>
      <c r="M197">
        <v>0</v>
      </c>
      <c r="N197">
        <v>0</v>
      </c>
    </row>
    <row r="198" spans="1:14" x14ac:dyDescent="0.15">
      <c r="A198" t="str">
        <f t="shared" si="5"/>
        <v>201948_113_4562342690029</v>
      </c>
      <c r="B198">
        <v>201948</v>
      </c>
      <c r="C198">
        <v>113</v>
      </c>
      <c r="D198" t="s">
        <v>182</v>
      </c>
      <c r="E198" s="9">
        <v>4562342690029</v>
      </c>
      <c r="F198">
        <v>0</v>
      </c>
      <c r="G198">
        <v>0</v>
      </c>
      <c r="H198" t="s">
        <v>18</v>
      </c>
      <c r="I198" t="s">
        <v>19</v>
      </c>
      <c r="J198" t="s">
        <v>329</v>
      </c>
      <c r="K198">
        <v>50</v>
      </c>
      <c r="L198">
        <v>0</v>
      </c>
      <c r="M198">
        <v>0</v>
      </c>
      <c r="N198">
        <v>0</v>
      </c>
    </row>
    <row r="199" spans="1:14" x14ac:dyDescent="0.15">
      <c r="A199" t="str">
        <f t="shared" si="5"/>
        <v>201948_113_4562342690036</v>
      </c>
      <c r="B199">
        <v>201948</v>
      </c>
      <c r="C199">
        <v>113</v>
      </c>
      <c r="D199" t="s">
        <v>182</v>
      </c>
      <c r="E199" s="9">
        <v>4562342690036</v>
      </c>
      <c r="F199">
        <v>0</v>
      </c>
      <c r="G199">
        <v>0</v>
      </c>
      <c r="H199" t="s">
        <v>20</v>
      </c>
      <c r="I199" t="s">
        <v>19</v>
      </c>
      <c r="J199" t="s">
        <v>329</v>
      </c>
      <c r="K199">
        <v>30</v>
      </c>
      <c r="L199">
        <v>0</v>
      </c>
      <c r="M199">
        <v>0</v>
      </c>
      <c r="N199">
        <v>0</v>
      </c>
    </row>
    <row r="200" spans="1:14" x14ac:dyDescent="0.15">
      <c r="A200" t="str">
        <f t="shared" si="5"/>
        <v>201948_113_4562342690043</v>
      </c>
      <c r="B200">
        <v>201948</v>
      </c>
      <c r="C200">
        <v>113</v>
      </c>
      <c r="D200" t="s">
        <v>182</v>
      </c>
      <c r="E200" s="9">
        <v>4562342690043</v>
      </c>
      <c r="F200">
        <v>0</v>
      </c>
      <c r="G200">
        <v>0</v>
      </c>
      <c r="H200" t="s">
        <v>21</v>
      </c>
      <c r="I200" t="s">
        <v>19</v>
      </c>
      <c r="J200" t="s">
        <v>329</v>
      </c>
      <c r="K200">
        <v>100</v>
      </c>
      <c r="L200">
        <v>0</v>
      </c>
      <c r="M200">
        <v>0</v>
      </c>
      <c r="N200">
        <v>0</v>
      </c>
    </row>
    <row r="201" spans="1:14" x14ac:dyDescent="0.15">
      <c r="A201" t="str">
        <f t="shared" si="5"/>
        <v>201948_113_4562342690050</v>
      </c>
      <c r="B201">
        <v>201948</v>
      </c>
      <c r="C201">
        <v>113</v>
      </c>
      <c r="D201" t="s">
        <v>182</v>
      </c>
      <c r="E201" s="9">
        <v>4562342690050</v>
      </c>
      <c r="F201">
        <v>0</v>
      </c>
      <c r="G201">
        <v>0</v>
      </c>
      <c r="H201" t="s">
        <v>22</v>
      </c>
      <c r="I201" t="s">
        <v>19</v>
      </c>
      <c r="J201" t="s">
        <v>329</v>
      </c>
      <c r="K201">
        <v>30</v>
      </c>
      <c r="L201">
        <v>0</v>
      </c>
      <c r="M201">
        <v>0</v>
      </c>
      <c r="N201">
        <v>0</v>
      </c>
    </row>
    <row r="202" spans="1:14" x14ac:dyDescent="0.15">
      <c r="A202" t="str">
        <f t="shared" si="5"/>
        <v>201948_113_4562342690067</v>
      </c>
      <c r="B202">
        <v>201948</v>
      </c>
      <c r="C202">
        <v>113</v>
      </c>
      <c r="D202" t="s">
        <v>182</v>
      </c>
      <c r="E202" s="9">
        <v>4562342690067</v>
      </c>
      <c r="F202">
        <v>0</v>
      </c>
      <c r="G202">
        <v>0</v>
      </c>
      <c r="H202" t="s">
        <v>23</v>
      </c>
      <c r="I202" t="s">
        <v>19</v>
      </c>
      <c r="J202" t="s">
        <v>329</v>
      </c>
      <c r="K202">
        <v>100</v>
      </c>
      <c r="L202">
        <v>0</v>
      </c>
      <c r="M202">
        <v>0</v>
      </c>
      <c r="N202">
        <v>0</v>
      </c>
    </row>
    <row r="203" spans="1:14" x14ac:dyDescent="0.15">
      <c r="A203" t="str">
        <f t="shared" si="5"/>
        <v>201948_113_4562342690074</v>
      </c>
      <c r="B203">
        <v>201948</v>
      </c>
      <c r="C203">
        <v>113</v>
      </c>
      <c r="D203" t="s">
        <v>182</v>
      </c>
      <c r="E203" s="9">
        <v>4562342690074</v>
      </c>
      <c r="F203">
        <v>0</v>
      </c>
      <c r="G203">
        <v>0</v>
      </c>
      <c r="H203" t="s">
        <v>24</v>
      </c>
      <c r="I203" t="s">
        <v>19</v>
      </c>
      <c r="J203" t="s">
        <v>329</v>
      </c>
      <c r="K203">
        <v>70</v>
      </c>
      <c r="L203">
        <v>0</v>
      </c>
      <c r="M203">
        <v>0</v>
      </c>
      <c r="N203">
        <v>0</v>
      </c>
    </row>
    <row r="204" spans="1:14" x14ac:dyDescent="0.15">
      <c r="A204" t="str">
        <f t="shared" si="5"/>
        <v>201948_113_4562342690081</v>
      </c>
      <c r="B204">
        <v>201948</v>
      </c>
      <c r="C204">
        <v>113</v>
      </c>
      <c r="D204" t="s">
        <v>182</v>
      </c>
      <c r="E204" s="9">
        <v>4562342690081</v>
      </c>
      <c r="F204">
        <v>0</v>
      </c>
      <c r="G204">
        <v>0</v>
      </c>
      <c r="H204" t="s">
        <v>25</v>
      </c>
      <c r="I204" t="s">
        <v>19</v>
      </c>
      <c r="J204" t="s">
        <v>329</v>
      </c>
      <c r="K204">
        <v>20</v>
      </c>
      <c r="L204">
        <v>0</v>
      </c>
      <c r="M204">
        <v>0</v>
      </c>
      <c r="N204">
        <v>0</v>
      </c>
    </row>
    <row r="205" spans="1:14" x14ac:dyDescent="0.15">
      <c r="A205" t="str">
        <f t="shared" si="5"/>
        <v>201948_151_4562342690029</v>
      </c>
      <c r="B205">
        <v>201948</v>
      </c>
      <c r="C205">
        <v>151</v>
      </c>
      <c r="D205" t="s">
        <v>191</v>
      </c>
      <c r="E205" s="9">
        <v>4562342690029</v>
      </c>
      <c r="F205">
        <v>0</v>
      </c>
      <c r="G205">
        <v>0</v>
      </c>
      <c r="H205" t="s">
        <v>18</v>
      </c>
      <c r="I205" t="s">
        <v>19</v>
      </c>
      <c r="J205" t="s">
        <v>329</v>
      </c>
      <c r="K205">
        <v>50</v>
      </c>
      <c r="L205">
        <v>0</v>
      </c>
      <c r="M205">
        <v>0</v>
      </c>
      <c r="N205">
        <v>0</v>
      </c>
    </row>
    <row r="206" spans="1:14" x14ac:dyDescent="0.15">
      <c r="A206" t="str">
        <f t="shared" si="5"/>
        <v>201948_151_4562342690036</v>
      </c>
      <c r="B206">
        <v>201948</v>
      </c>
      <c r="C206">
        <v>151</v>
      </c>
      <c r="D206" t="s">
        <v>191</v>
      </c>
      <c r="E206" s="9">
        <v>4562342690036</v>
      </c>
      <c r="F206">
        <v>0</v>
      </c>
      <c r="G206">
        <v>0</v>
      </c>
      <c r="H206" t="s">
        <v>20</v>
      </c>
      <c r="I206" t="s">
        <v>19</v>
      </c>
      <c r="J206" t="s">
        <v>329</v>
      </c>
      <c r="K206">
        <v>29</v>
      </c>
      <c r="L206">
        <v>1</v>
      </c>
      <c r="M206">
        <v>0</v>
      </c>
      <c r="N206">
        <v>0</v>
      </c>
    </row>
    <row r="207" spans="1:14" x14ac:dyDescent="0.15">
      <c r="A207" t="str">
        <f t="shared" si="5"/>
        <v>201948_151_4562342690043</v>
      </c>
      <c r="B207">
        <v>201948</v>
      </c>
      <c r="C207">
        <v>151</v>
      </c>
      <c r="D207" t="s">
        <v>191</v>
      </c>
      <c r="E207" s="9">
        <v>4562342690043</v>
      </c>
      <c r="F207">
        <v>0</v>
      </c>
      <c r="G207">
        <v>0</v>
      </c>
      <c r="H207" t="s">
        <v>21</v>
      </c>
      <c r="I207" t="s">
        <v>19</v>
      </c>
      <c r="J207" t="s">
        <v>329</v>
      </c>
      <c r="K207">
        <v>96</v>
      </c>
      <c r="L207">
        <v>3</v>
      </c>
      <c r="M207">
        <v>0</v>
      </c>
      <c r="N207">
        <v>0</v>
      </c>
    </row>
    <row r="208" spans="1:14" x14ac:dyDescent="0.15">
      <c r="A208" t="str">
        <f t="shared" si="5"/>
        <v>201948_151_4562342690050</v>
      </c>
      <c r="B208">
        <v>201948</v>
      </c>
      <c r="C208">
        <v>151</v>
      </c>
      <c r="D208" t="s">
        <v>191</v>
      </c>
      <c r="E208" s="9">
        <v>4562342690050</v>
      </c>
      <c r="F208">
        <v>0</v>
      </c>
      <c r="G208">
        <v>0</v>
      </c>
      <c r="H208" t="s">
        <v>22</v>
      </c>
      <c r="I208" t="s">
        <v>19</v>
      </c>
      <c r="J208" t="s">
        <v>329</v>
      </c>
      <c r="K208">
        <v>29</v>
      </c>
      <c r="L208">
        <v>1</v>
      </c>
      <c r="M208">
        <v>0</v>
      </c>
      <c r="N208">
        <v>0</v>
      </c>
    </row>
    <row r="209" spans="1:14" x14ac:dyDescent="0.15">
      <c r="A209" t="str">
        <f t="shared" si="5"/>
        <v>201948_151_4562342690067</v>
      </c>
      <c r="B209">
        <v>201948</v>
      </c>
      <c r="C209">
        <v>151</v>
      </c>
      <c r="D209" t="s">
        <v>191</v>
      </c>
      <c r="E209" s="9">
        <v>4562342690067</v>
      </c>
      <c r="F209">
        <v>0</v>
      </c>
      <c r="G209">
        <v>0</v>
      </c>
      <c r="H209" t="s">
        <v>23</v>
      </c>
      <c r="I209" t="s">
        <v>19</v>
      </c>
      <c r="J209" t="s">
        <v>329</v>
      </c>
      <c r="K209">
        <v>98</v>
      </c>
      <c r="L209">
        <v>1</v>
      </c>
      <c r="M209">
        <v>0</v>
      </c>
      <c r="N209">
        <v>0</v>
      </c>
    </row>
    <row r="210" spans="1:14" x14ac:dyDescent="0.15">
      <c r="A210" t="str">
        <f t="shared" si="5"/>
        <v>201948_151_4562342690074</v>
      </c>
      <c r="B210">
        <v>201948</v>
      </c>
      <c r="C210">
        <v>151</v>
      </c>
      <c r="D210" t="s">
        <v>191</v>
      </c>
      <c r="E210" s="9">
        <v>4562342690074</v>
      </c>
      <c r="F210">
        <v>0</v>
      </c>
      <c r="G210">
        <v>0</v>
      </c>
      <c r="H210" t="s">
        <v>24</v>
      </c>
      <c r="I210" t="s">
        <v>19</v>
      </c>
      <c r="J210" t="s">
        <v>329</v>
      </c>
      <c r="K210">
        <v>63</v>
      </c>
      <c r="L210">
        <v>7</v>
      </c>
      <c r="M210">
        <v>0</v>
      </c>
      <c r="N210">
        <v>0</v>
      </c>
    </row>
    <row r="211" spans="1:14" x14ac:dyDescent="0.15">
      <c r="A211" t="str">
        <f t="shared" si="5"/>
        <v>201948_151_4562342690081</v>
      </c>
      <c r="B211">
        <v>201948</v>
      </c>
      <c r="C211">
        <v>151</v>
      </c>
      <c r="D211" t="s">
        <v>191</v>
      </c>
      <c r="E211" s="9">
        <v>4562342690081</v>
      </c>
      <c r="F211">
        <v>0</v>
      </c>
      <c r="G211">
        <v>0</v>
      </c>
      <c r="H211" t="s">
        <v>25</v>
      </c>
      <c r="I211" t="s">
        <v>19</v>
      </c>
      <c r="J211" t="s">
        <v>329</v>
      </c>
      <c r="K211">
        <v>16</v>
      </c>
      <c r="L211">
        <v>3</v>
      </c>
      <c r="M211">
        <v>0</v>
      </c>
      <c r="N211">
        <v>0</v>
      </c>
    </row>
    <row r="212" spans="1:14" x14ac:dyDescent="0.15">
      <c r="A212" t="str">
        <f t="shared" si="5"/>
        <v>201948_155_4562342690029</v>
      </c>
      <c r="B212">
        <v>201948</v>
      </c>
      <c r="C212">
        <v>155</v>
      </c>
      <c r="D212" t="s">
        <v>185</v>
      </c>
      <c r="E212" s="9">
        <v>4562342690029</v>
      </c>
      <c r="F212">
        <v>0</v>
      </c>
      <c r="G212">
        <v>0</v>
      </c>
      <c r="H212" t="s">
        <v>18</v>
      </c>
      <c r="I212" t="s">
        <v>19</v>
      </c>
      <c r="J212" t="s">
        <v>329</v>
      </c>
      <c r="K212">
        <v>45</v>
      </c>
      <c r="L212">
        <v>5</v>
      </c>
      <c r="M212">
        <v>0</v>
      </c>
      <c r="N212">
        <v>0</v>
      </c>
    </row>
    <row r="213" spans="1:14" x14ac:dyDescent="0.15">
      <c r="A213" t="str">
        <f t="shared" si="5"/>
        <v>201948_155_4562342690036</v>
      </c>
      <c r="B213">
        <v>201948</v>
      </c>
      <c r="C213">
        <v>155</v>
      </c>
      <c r="D213" t="s">
        <v>185</v>
      </c>
      <c r="E213" s="9">
        <v>4562342690036</v>
      </c>
      <c r="F213">
        <v>0</v>
      </c>
      <c r="G213">
        <v>0</v>
      </c>
      <c r="H213" t="s">
        <v>20</v>
      </c>
      <c r="I213" t="s">
        <v>19</v>
      </c>
      <c r="J213" t="s">
        <v>329</v>
      </c>
      <c r="K213">
        <v>28</v>
      </c>
      <c r="L213">
        <v>2</v>
      </c>
      <c r="M213">
        <v>0</v>
      </c>
      <c r="N213">
        <v>0</v>
      </c>
    </row>
    <row r="214" spans="1:14" x14ac:dyDescent="0.15">
      <c r="A214" t="str">
        <f t="shared" si="5"/>
        <v>201948_155_4562342690043</v>
      </c>
      <c r="B214">
        <v>201948</v>
      </c>
      <c r="C214">
        <v>155</v>
      </c>
      <c r="D214" t="s">
        <v>185</v>
      </c>
      <c r="E214" s="9">
        <v>4562342690043</v>
      </c>
      <c r="F214">
        <v>0</v>
      </c>
      <c r="G214">
        <v>0</v>
      </c>
      <c r="H214" t="s">
        <v>21</v>
      </c>
      <c r="I214" t="s">
        <v>19</v>
      </c>
      <c r="J214" t="s">
        <v>329</v>
      </c>
      <c r="K214">
        <v>90</v>
      </c>
      <c r="L214">
        <v>10</v>
      </c>
      <c r="M214">
        <v>0</v>
      </c>
      <c r="N214">
        <v>0</v>
      </c>
    </row>
    <row r="215" spans="1:14" x14ac:dyDescent="0.15">
      <c r="A215" t="str">
        <f t="shared" si="5"/>
        <v>201948_155_4562342690050</v>
      </c>
      <c r="B215">
        <v>201948</v>
      </c>
      <c r="C215">
        <v>155</v>
      </c>
      <c r="D215" t="s">
        <v>185</v>
      </c>
      <c r="E215" s="9">
        <v>4562342690050</v>
      </c>
      <c r="F215">
        <v>0</v>
      </c>
      <c r="G215">
        <v>0</v>
      </c>
      <c r="H215" t="s">
        <v>22</v>
      </c>
      <c r="I215" t="s">
        <v>19</v>
      </c>
      <c r="J215" t="s">
        <v>329</v>
      </c>
      <c r="K215">
        <v>30</v>
      </c>
      <c r="L215">
        <v>0</v>
      </c>
      <c r="M215">
        <v>0</v>
      </c>
      <c r="N215">
        <v>0</v>
      </c>
    </row>
    <row r="216" spans="1:14" x14ac:dyDescent="0.15">
      <c r="A216" t="str">
        <f t="shared" si="5"/>
        <v>201948_155_4562342690067</v>
      </c>
      <c r="B216">
        <v>201948</v>
      </c>
      <c r="C216">
        <v>155</v>
      </c>
      <c r="D216" t="s">
        <v>185</v>
      </c>
      <c r="E216" s="9">
        <v>4562342690067</v>
      </c>
      <c r="F216">
        <v>0</v>
      </c>
      <c r="G216">
        <v>0</v>
      </c>
      <c r="H216" t="s">
        <v>23</v>
      </c>
      <c r="I216" t="s">
        <v>19</v>
      </c>
      <c r="J216" t="s">
        <v>329</v>
      </c>
      <c r="K216">
        <v>100</v>
      </c>
      <c r="L216">
        <v>0</v>
      </c>
      <c r="M216">
        <v>0</v>
      </c>
      <c r="N216">
        <v>0</v>
      </c>
    </row>
    <row r="217" spans="1:14" x14ac:dyDescent="0.15">
      <c r="A217" t="str">
        <f t="shared" si="5"/>
        <v>201948_155_4562342690074</v>
      </c>
      <c r="B217">
        <v>201948</v>
      </c>
      <c r="C217">
        <v>155</v>
      </c>
      <c r="D217" t="s">
        <v>185</v>
      </c>
      <c r="E217" s="9">
        <v>4562342690074</v>
      </c>
      <c r="F217">
        <v>0</v>
      </c>
      <c r="G217">
        <v>0</v>
      </c>
      <c r="H217" t="s">
        <v>24</v>
      </c>
      <c r="I217" t="s">
        <v>19</v>
      </c>
      <c r="J217" t="s">
        <v>329</v>
      </c>
      <c r="K217">
        <v>66</v>
      </c>
      <c r="L217">
        <v>4</v>
      </c>
      <c r="M217">
        <v>0</v>
      </c>
      <c r="N217">
        <v>0</v>
      </c>
    </row>
    <row r="218" spans="1:14" x14ac:dyDescent="0.15">
      <c r="A218" t="str">
        <f t="shared" si="5"/>
        <v>201948_155_4562342690081</v>
      </c>
      <c r="B218">
        <v>201948</v>
      </c>
      <c r="C218">
        <v>155</v>
      </c>
      <c r="D218" t="s">
        <v>185</v>
      </c>
      <c r="E218" s="9">
        <v>4562342690081</v>
      </c>
      <c r="F218">
        <v>0</v>
      </c>
      <c r="G218">
        <v>0</v>
      </c>
      <c r="H218" t="s">
        <v>25</v>
      </c>
      <c r="I218" t="s">
        <v>19</v>
      </c>
      <c r="J218" t="s">
        <v>329</v>
      </c>
      <c r="K218">
        <v>20</v>
      </c>
      <c r="L218">
        <v>0</v>
      </c>
      <c r="M218">
        <v>0</v>
      </c>
      <c r="N218">
        <v>0</v>
      </c>
    </row>
    <row r="219" spans="1:14" x14ac:dyDescent="0.15">
      <c r="A219" t="str">
        <f t="shared" si="5"/>
        <v>201948_237_4562342690029</v>
      </c>
      <c r="B219">
        <v>201948</v>
      </c>
      <c r="C219">
        <v>237</v>
      </c>
      <c r="D219" t="s">
        <v>188</v>
      </c>
      <c r="E219" s="9">
        <v>4562342690029</v>
      </c>
      <c r="F219">
        <v>0</v>
      </c>
      <c r="G219">
        <v>0</v>
      </c>
      <c r="H219" t="s">
        <v>18</v>
      </c>
      <c r="I219" t="s">
        <v>19</v>
      </c>
      <c r="J219" t="s">
        <v>329</v>
      </c>
      <c r="K219">
        <v>50</v>
      </c>
      <c r="L219">
        <v>0</v>
      </c>
      <c r="M219">
        <v>0</v>
      </c>
      <c r="N219">
        <v>0</v>
      </c>
    </row>
    <row r="220" spans="1:14" x14ac:dyDescent="0.15">
      <c r="A220" t="str">
        <f t="shared" si="5"/>
        <v>201948_237_4562342690036</v>
      </c>
      <c r="B220">
        <v>201948</v>
      </c>
      <c r="C220">
        <v>237</v>
      </c>
      <c r="D220" t="s">
        <v>188</v>
      </c>
      <c r="E220" s="9">
        <v>4562342690036</v>
      </c>
      <c r="F220">
        <v>0</v>
      </c>
      <c r="G220">
        <v>0</v>
      </c>
      <c r="H220" t="s">
        <v>20</v>
      </c>
      <c r="I220" t="s">
        <v>19</v>
      </c>
      <c r="J220" t="s">
        <v>329</v>
      </c>
      <c r="K220">
        <v>30</v>
      </c>
      <c r="L220">
        <v>0</v>
      </c>
      <c r="M220">
        <v>0</v>
      </c>
      <c r="N220">
        <v>0</v>
      </c>
    </row>
    <row r="221" spans="1:14" x14ac:dyDescent="0.15">
      <c r="A221" t="str">
        <f t="shared" si="5"/>
        <v>201948_237_4562342690043</v>
      </c>
      <c r="B221">
        <v>201948</v>
      </c>
      <c r="C221">
        <v>237</v>
      </c>
      <c r="D221" t="s">
        <v>188</v>
      </c>
      <c r="E221" s="9">
        <v>4562342690043</v>
      </c>
      <c r="F221">
        <v>0</v>
      </c>
      <c r="G221">
        <v>0</v>
      </c>
      <c r="H221" t="s">
        <v>21</v>
      </c>
      <c r="I221" t="s">
        <v>19</v>
      </c>
      <c r="J221" t="s">
        <v>329</v>
      </c>
      <c r="K221">
        <v>100</v>
      </c>
      <c r="L221">
        <v>0</v>
      </c>
      <c r="M221">
        <v>0</v>
      </c>
      <c r="N221">
        <v>0</v>
      </c>
    </row>
    <row r="222" spans="1:14" x14ac:dyDescent="0.15">
      <c r="A222" t="str">
        <f t="shared" si="5"/>
        <v>201948_237_4562342690050</v>
      </c>
      <c r="B222">
        <v>201948</v>
      </c>
      <c r="C222">
        <v>237</v>
      </c>
      <c r="D222" t="s">
        <v>188</v>
      </c>
      <c r="E222" s="9">
        <v>4562342690050</v>
      </c>
      <c r="F222">
        <v>0</v>
      </c>
      <c r="G222">
        <v>0</v>
      </c>
      <c r="H222" t="s">
        <v>22</v>
      </c>
      <c r="I222" t="s">
        <v>19</v>
      </c>
      <c r="J222" t="s">
        <v>329</v>
      </c>
      <c r="K222">
        <v>30</v>
      </c>
      <c r="L222">
        <v>0</v>
      </c>
      <c r="M222">
        <v>0</v>
      </c>
      <c r="N222">
        <v>0</v>
      </c>
    </row>
    <row r="223" spans="1:14" x14ac:dyDescent="0.15">
      <c r="A223" t="str">
        <f t="shared" si="5"/>
        <v>201948_237_4562342690067</v>
      </c>
      <c r="B223">
        <v>201948</v>
      </c>
      <c r="C223">
        <v>237</v>
      </c>
      <c r="D223" t="s">
        <v>188</v>
      </c>
      <c r="E223" s="9">
        <v>4562342690067</v>
      </c>
      <c r="F223">
        <v>0</v>
      </c>
      <c r="G223">
        <v>0</v>
      </c>
      <c r="H223" t="s">
        <v>23</v>
      </c>
      <c r="I223" t="s">
        <v>19</v>
      </c>
      <c r="J223" t="s">
        <v>329</v>
      </c>
      <c r="K223">
        <v>100</v>
      </c>
      <c r="L223">
        <v>0</v>
      </c>
      <c r="M223">
        <v>0</v>
      </c>
      <c r="N223">
        <v>0</v>
      </c>
    </row>
    <row r="224" spans="1:14" x14ac:dyDescent="0.15">
      <c r="A224" t="str">
        <f t="shared" si="5"/>
        <v>201948_237_4562342690074</v>
      </c>
      <c r="B224">
        <v>201948</v>
      </c>
      <c r="C224">
        <v>237</v>
      </c>
      <c r="D224" t="s">
        <v>188</v>
      </c>
      <c r="E224" s="9">
        <v>4562342690074</v>
      </c>
      <c r="F224">
        <v>0</v>
      </c>
      <c r="G224">
        <v>0</v>
      </c>
      <c r="H224" t="s">
        <v>24</v>
      </c>
      <c r="I224" t="s">
        <v>19</v>
      </c>
      <c r="J224" t="s">
        <v>329</v>
      </c>
      <c r="K224">
        <v>70</v>
      </c>
      <c r="L224">
        <v>0</v>
      </c>
      <c r="M224">
        <v>0</v>
      </c>
      <c r="N224">
        <v>0</v>
      </c>
    </row>
    <row r="225" spans="1:14" x14ac:dyDescent="0.15">
      <c r="A225" t="str">
        <f t="shared" si="5"/>
        <v>201948_237_4562342690081</v>
      </c>
      <c r="B225">
        <v>201948</v>
      </c>
      <c r="C225">
        <v>237</v>
      </c>
      <c r="D225" t="s">
        <v>188</v>
      </c>
      <c r="E225" s="9">
        <v>4562342690081</v>
      </c>
      <c r="F225">
        <v>0</v>
      </c>
      <c r="G225">
        <v>0</v>
      </c>
      <c r="H225" t="s">
        <v>25</v>
      </c>
      <c r="I225" t="s">
        <v>19</v>
      </c>
      <c r="J225" t="s">
        <v>329</v>
      </c>
      <c r="K225">
        <v>20</v>
      </c>
      <c r="L225">
        <v>0</v>
      </c>
      <c r="M225">
        <v>0</v>
      </c>
      <c r="N225">
        <v>0</v>
      </c>
    </row>
    <row r="226" spans="1:14" x14ac:dyDescent="0.15">
      <c r="A226" t="str">
        <f t="shared" si="5"/>
        <v>201948_270_4562342690029</v>
      </c>
      <c r="B226">
        <v>201948</v>
      </c>
      <c r="C226">
        <v>270</v>
      </c>
      <c r="D226" t="s">
        <v>194</v>
      </c>
      <c r="E226" s="9">
        <v>4562342690029</v>
      </c>
      <c r="F226">
        <v>0</v>
      </c>
      <c r="G226">
        <v>0</v>
      </c>
      <c r="H226" t="s">
        <v>18</v>
      </c>
      <c r="I226" t="s">
        <v>19</v>
      </c>
      <c r="J226" t="s">
        <v>329</v>
      </c>
      <c r="K226">
        <v>43</v>
      </c>
      <c r="L226">
        <v>7</v>
      </c>
      <c r="M226">
        <v>0</v>
      </c>
      <c r="N226">
        <v>0</v>
      </c>
    </row>
    <row r="227" spans="1:14" x14ac:dyDescent="0.15">
      <c r="A227" t="str">
        <f t="shared" si="5"/>
        <v>201948_270_4562342690036</v>
      </c>
      <c r="B227">
        <v>201948</v>
      </c>
      <c r="C227">
        <v>270</v>
      </c>
      <c r="D227" t="s">
        <v>194</v>
      </c>
      <c r="E227" s="9">
        <v>4562342690036</v>
      </c>
      <c r="F227">
        <v>0</v>
      </c>
      <c r="G227">
        <v>0</v>
      </c>
      <c r="H227" t="s">
        <v>20</v>
      </c>
      <c r="I227" t="s">
        <v>19</v>
      </c>
      <c r="J227" t="s">
        <v>329</v>
      </c>
      <c r="K227">
        <v>29</v>
      </c>
      <c r="L227">
        <v>1</v>
      </c>
      <c r="M227">
        <v>0</v>
      </c>
      <c r="N227">
        <v>0</v>
      </c>
    </row>
    <row r="228" spans="1:14" x14ac:dyDescent="0.15">
      <c r="A228" t="str">
        <f t="shared" si="5"/>
        <v>201948_270_4562342690043</v>
      </c>
      <c r="B228">
        <v>201948</v>
      </c>
      <c r="C228">
        <v>270</v>
      </c>
      <c r="D228" t="s">
        <v>194</v>
      </c>
      <c r="E228" s="9">
        <v>4562342690043</v>
      </c>
      <c r="F228">
        <v>0</v>
      </c>
      <c r="G228">
        <v>0</v>
      </c>
      <c r="H228" t="s">
        <v>21</v>
      </c>
      <c r="I228" t="s">
        <v>19</v>
      </c>
      <c r="J228" t="s">
        <v>329</v>
      </c>
      <c r="K228">
        <v>97</v>
      </c>
      <c r="L228">
        <v>3</v>
      </c>
      <c r="M228">
        <v>0</v>
      </c>
      <c r="N228">
        <v>0</v>
      </c>
    </row>
    <row r="229" spans="1:14" x14ac:dyDescent="0.15">
      <c r="A229" t="str">
        <f t="shared" si="5"/>
        <v>201948_270_4562342690050</v>
      </c>
      <c r="B229">
        <v>201948</v>
      </c>
      <c r="C229">
        <v>270</v>
      </c>
      <c r="D229" t="s">
        <v>194</v>
      </c>
      <c r="E229" s="9">
        <v>4562342690050</v>
      </c>
      <c r="F229">
        <v>0</v>
      </c>
      <c r="G229">
        <v>0</v>
      </c>
      <c r="H229" t="s">
        <v>22</v>
      </c>
      <c r="I229" t="s">
        <v>19</v>
      </c>
      <c r="J229" t="s">
        <v>329</v>
      </c>
      <c r="K229">
        <v>29</v>
      </c>
      <c r="L229">
        <v>1</v>
      </c>
      <c r="M229">
        <v>0</v>
      </c>
      <c r="N229">
        <v>0</v>
      </c>
    </row>
    <row r="230" spans="1:14" x14ac:dyDescent="0.15">
      <c r="A230" t="str">
        <f t="shared" si="5"/>
        <v>201948_270_4562342690067</v>
      </c>
      <c r="B230">
        <v>201948</v>
      </c>
      <c r="C230">
        <v>270</v>
      </c>
      <c r="D230" t="s">
        <v>194</v>
      </c>
      <c r="E230" s="9">
        <v>4562342690067</v>
      </c>
      <c r="F230">
        <v>0</v>
      </c>
      <c r="G230">
        <v>0</v>
      </c>
      <c r="H230" t="s">
        <v>23</v>
      </c>
      <c r="I230" t="s">
        <v>19</v>
      </c>
      <c r="J230" t="s">
        <v>329</v>
      </c>
      <c r="K230">
        <v>97</v>
      </c>
      <c r="L230">
        <v>3</v>
      </c>
      <c r="M230">
        <v>0</v>
      </c>
      <c r="N230">
        <v>0</v>
      </c>
    </row>
    <row r="231" spans="1:14" x14ac:dyDescent="0.15">
      <c r="A231" t="str">
        <f t="shared" si="5"/>
        <v>201948_270_4562342690074</v>
      </c>
      <c r="B231">
        <v>201948</v>
      </c>
      <c r="C231">
        <v>270</v>
      </c>
      <c r="D231" t="s">
        <v>194</v>
      </c>
      <c r="E231" s="9">
        <v>4562342690074</v>
      </c>
      <c r="F231">
        <v>0</v>
      </c>
      <c r="G231">
        <v>0</v>
      </c>
      <c r="H231" t="s">
        <v>24</v>
      </c>
      <c r="I231" t="s">
        <v>19</v>
      </c>
      <c r="J231" t="s">
        <v>329</v>
      </c>
      <c r="K231">
        <v>60</v>
      </c>
      <c r="L231">
        <v>10</v>
      </c>
      <c r="M231">
        <v>0</v>
      </c>
      <c r="N231">
        <v>0</v>
      </c>
    </row>
    <row r="232" spans="1:14" x14ac:dyDescent="0.15">
      <c r="A232" t="str">
        <f t="shared" si="5"/>
        <v>201948_270_4562342690081</v>
      </c>
      <c r="B232">
        <v>201948</v>
      </c>
      <c r="C232">
        <v>270</v>
      </c>
      <c r="D232" t="s">
        <v>194</v>
      </c>
      <c r="E232" s="9">
        <v>4562342690081</v>
      </c>
      <c r="F232">
        <v>0</v>
      </c>
      <c r="G232">
        <v>0</v>
      </c>
      <c r="H232" t="s">
        <v>25</v>
      </c>
      <c r="I232" t="s">
        <v>19</v>
      </c>
      <c r="J232" t="s">
        <v>329</v>
      </c>
      <c r="K232">
        <v>14</v>
      </c>
      <c r="L232">
        <v>6</v>
      </c>
      <c r="M232">
        <v>0</v>
      </c>
      <c r="N232">
        <v>0</v>
      </c>
    </row>
    <row r="233" spans="1:14" x14ac:dyDescent="0.15">
      <c r="A233" t="str">
        <f t="shared" si="5"/>
        <v>201948_331_4562342690029</v>
      </c>
      <c r="B233">
        <v>201948</v>
      </c>
      <c r="C233">
        <v>331</v>
      </c>
      <c r="D233" t="s">
        <v>189</v>
      </c>
      <c r="E233" s="9">
        <v>4562342690029</v>
      </c>
      <c r="F233">
        <v>0</v>
      </c>
      <c r="G233">
        <v>0</v>
      </c>
      <c r="H233" t="s">
        <v>18</v>
      </c>
      <c r="I233" t="s">
        <v>19</v>
      </c>
      <c r="J233" t="s">
        <v>329</v>
      </c>
      <c r="K233">
        <v>50</v>
      </c>
      <c r="L233">
        <v>0</v>
      </c>
      <c r="M233">
        <v>0</v>
      </c>
      <c r="N233">
        <v>0</v>
      </c>
    </row>
    <row r="234" spans="1:14" x14ac:dyDescent="0.15">
      <c r="A234" t="str">
        <f t="shared" si="5"/>
        <v>201948_331_4562342690036</v>
      </c>
      <c r="B234">
        <v>201948</v>
      </c>
      <c r="C234">
        <v>331</v>
      </c>
      <c r="D234" t="s">
        <v>189</v>
      </c>
      <c r="E234" s="9">
        <v>4562342690036</v>
      </c>
      <c r="F234">
        <v>0</v>
      </c>
      <c r="G234">
        <v>0</v>
      </c>
      <c r="H234" t="s">
        <v>20</v>
      </c>
      <c r="I234" t="s">
        <v>19</v>
      </c>
      <c r="J234" t="s">
        <v>329</v>
      </c>
      <c r="K234">
        <v>30</v>
      </c>
      <c r="L234">
        <v>0</v>
      </c>
      <c r="M234">
        <v>0</v>
      </c>
      <c r="N234">
        <v>0</v>
      </c>
    </row>
    <row r="235" spans="1:14" x14ac:dyDescent="0.15">
      <c r="A235" t="str">
        <f t="shared" si="5"/>
        <v>201948_331_4562342690043</v>
      </c>
      <c r="B235">
        <v>201948</v>
      </c>
      <c r="C235">
        <v>331</v>
      </c>
      <c r="D235" t="s">
        <v>189</v>
      </c>
      <c r="E235" s="9">
        <v>4562342690043</v>
      </c>
      <c r="F235">
        <v>0</v>
      </c>
      <c r="G235">
        <v>0</v>
      </c>
      <c r="H235" t="s">
        <v>21</v>
      </c>
      <c r="I235" t="s">
        <v>19</v>
      </c>
      <c r="J235" t="s">
        <v>329</v>
      </c>
      <c r="K235">
        <v>100</v>
      </c>
      <c r="L235">
        <v>0</v>
      </c>
      <c r="M235">
        <v>0</v>
      </c>
      <c r="N235">
        <v>0</v>
      </c>
    </row>
    <row r="236" spans="1:14" x14ac:dyDescent="0.15">
      <c r="A236" t="str">
        <f t="shared" si="5"/>
        <v>201948_331_4562342690050</v>
      </c>
      <c r="B236">
        <v>201948</v>
      </c>
      <c r="C236">
        <v>331</v>
      </c>
      <c r="D236" t="s">
        <v>189</v>
      </c>
      <c r="E236" s="9">
        <v>4562342690050</v>
      </c>
      <c r="F236">
        <v>0</v>
      </c>
      <c r="G236">
        <v>0</v>
      </c>
      <c r="H236" t="s">
        <v>22</v>
      </c>
      <c r="I236" t="s">
        <v>19</v>
      </c>
      <c r="J236" t="s">
        <v>329</v>
      </c>
      <c r="K236">
        <v>30</v>
      </c>
      <c r="L236">
        <v>0</v>
      </c>
      <c r="M236">
        <v>0</v>
      </c>
      <c r="N236">
        <v>0</v>
      </c>
    </row>
    <row r="237" spans="1:14" x14ac:dyDescent="0.15">
      <c r="A237" t="str">
        <f t="shared" si="5"/>
        <v>201948_331_4562342690067</v>
      </c>
      <c r="B237">
        <v>201948</v>
      </c>
      <c r="C237">
        <v>331</v>
      </c>
      <c r="D237" t="s">
        <v>189</v>
      </c>
      <c r="E237" s="9">
        <v>4562342690067</v>
      </c>
      <c r="F237">
        <v>0</v>
      </c>
      <c r="G237">
        <v>0</v>
      </c>
      <c r="H237" t="s">
        <v>23</v>
      </c>
      <c r="I237" t="s">
        <v>19</v>
      </c>
      <c r="J237" t="s">
        <v>329</v>
      </c>
      <c r="K237">
        <v>100</v>
      </c>
      <c r="L237">
        <v>0</v>
      </c>
      <c r="M237">
        <v>0</v>
      </c>
      <c r="N237">
        <v>0</v>
      </c>
    </row>
    <row r="238" spans="1:14" x14ac:dyDescent="0.15">
      <c r="A238" t="str">
        <f t="shared" si="5"/>
        <v>201948_331_4562342690074</v>
      </c>
      <c r="B238">
        <v>201948</v>
      </c>
      <c r="C238">
        <v>331</v>
      </c>
      <c r="D238" t="s">
        <v>189</v>
      </c>
      <c r="E238" s="9">
        <v>4562342690074</v>
      </c>
      <c r="F238">
        <v>0</v>
      </c>
      <c r="G238">
        <v>0</v>
      </c>
      <c r="H238" t="s">
        <v>24</v>
      </c>
      <c r="I238" t="s">
        <v>19</v>
      </c>
      <c r="J238" t="s">
        <v>329</v>
      </c>
      <c r="K238">
        <v>70</v>
      </c>
      <c r="L238">
        <v>0</v>
      </c>
      <c r="M238">
        <v>0</v>
      </c>
      <c r="N238">
        <v>0</v>
      </c>
    </row>
    <row r="239" spans="1:14" x14ac:dyDescent="0.15">
      <c r="A239" t="str">
        <f t="shared" si="5"/>
        <v>201948_331_4562342690081</v>
      </c>
      <c r="B239">
        <v>201948</v>
      </c>
      <c r="C239">
        <v>331</v>
      </c>
      <c r="D239" t="s">
        <v>189</v>
      </c>
      <c r="E239" s="9">
        <v>4562342690081</v>
      </c>
      <c r="F239">
        <v>0</v>
      </c>
      <c r="G239">
        <v>0</v>
      </c>
      <c r="H239" t="s">
        <v>25</v>
      </c>
      <c r="I239" t="s">
        <v>19</v>
      </c>
      <c r="J239" t="s">
        <v>329</v>
      </c>
      <c r="K239">
        <v>20</v>
      </c>
      <c r="L239">
        <v>0</v>
      </c>
      <c r="M239">
        <v>0</v>
      </c>
      <c r="N239">
        <v>0</v>
      </c>
    </row>
    <row r="240" spans="1:14" x14ac:dyDescent="0.15">
      <c r="A240" t="str">
        <f t="shared" si="5"/>
        <v>201948_379_4562342690029</v>
      </c>
      <c r="B240">
        <v>201948</v>
      </c>
      <c r="C240">
        <v>379</v>
      </c>
      <c r="D240" t="s">
        <v>183</v>
      </c>
      <c r="E240" s="9">
        <v>4562342690029</v>
      </c>
      <c r="F240">
        <v>0</v>
      </c>
      <c r="G240">
        <v>0</v>
      </c>
      <c r="H240" t="s">
        <v>18</v>
      </c>
      <c r="I240" t="s">
        <v>19</v>
      </c>
      <c r="J240" t="s">
        <v>329</v>
      </c>
      <c r="K240">
        <v>50</v>
      </c>
      <c r="L240">
        <v>0</v>
      </c>
      <c r="M240">
        <v>0</v>
      </c>
      <c r="N240">
        <v>0</v>
      </c>
    </row>
    <row r="241" spans="1:14" x14ac:dyDescent="0.15">
      <c r="A241" t="str">
        <f t="shared" si="5"/>
        <v>201948_379_4562342690036</v>
      </c>
      <c r="B241">
        <v>201948</v>
      </c>
      <c r="C241">
        <v>379</v>
      </c>
      <c r="D241" t="s">
        <v>183</v>
      </c>
      <c r="E241" s="9">
        <v>4562342690036</v>
      </c>
      <c r="F241">
        <v>0</v>
      </c>
      <c r="G241">
        <v>0</v>
      </c>
      <c r="H241" t="s">
        <v>20</v>
      </c>
      <c r="I241" t="s">
        <v>19</v>
      </c>
      <c r="J241" t="s">
        <v>329</v>
      </c>
      <c r="K241">
        <v>30</v>
      </c>
      <c r="L241">
        <v>0</v>
      </c>
      <c r="M241">
        <v>0</v>
      </c>
      <c r="N241">
        <v>0</v>
      </c>
    </row>
    <row r="242" spans="1:14" x14ac:dyDescent="0.15">
      <c r="A242" t="str">
        <f t="shared" si="5"/>
        <v>201948_379_4562342690043</v>
      </c>
      <c r="B242">
        <v>201948</v>
      </c>
      <c r="C242">
        <v>379</v>
      </c>
      <c r="D242" t="s">
        <v>183</v>
      </c>
      <c r="E242" s="9">
        <v>4562342690043</v>
      </c>
      <c r="F242">
        <v>0</v>
      </c>
      <c r="G242">
        <v>0</v>
      </c>
      <c r="H242" t="s">
        <v>21</v>
      </c>
      <c r="I242" t="s">
        <v>19</v>
      </c>
      <c r="J242" t="s">
        <v>329</v>
      </c>
      <c r="K242">
        <v>100</v>
      </c>
      <c r="L242">
        <v>0</v>
      </c>
      <c r="M242">
        <v>0</v>
      </c>
      <c r="N242">
        <v>0</v>
      </c>
    </row>
    <row r="243" spans="1:14" x14ac:dyDescent="0.15">
      <c r="A243" t="str">
        <f t="shared" si="5"/>
        <v>201948_379_4562342690050</v>
      </c>
      <c r="B243">
        <v>201948</v>
      </c>
      <c r="C243">
        <v>379</v>
      </c>
      <c r="D243" t="s">
        <v>183</v>
      </c>
      <c r="E243" s="9">
        <v>4562342690050</v>
      </c>
      <c r="F243">
        <v>0</v>
      </c>
      <c r="G243">
        <v>0</v>
      </c>
      <c r="H243" t="s">
        <v>22</v>
      </c>
      <c r="I243" t="s">
        <v>19</v>
      </c>
      <c r="J243" t="s">
        <v>329</v>
      </c>
      <c r="K243">
        <v>30</v>
      </c>
      <c r="L243">
        <v>0</v>
      </c>
      <c r="M243">
        <v>0</v>
      </c>
      <c r="N243">
        <v>0</v>
      </c>
    </row>
    <row r="244" spans="1:14" x14ac:dyDescent="0.15">
      <c r="A244" t="str">
        <f t="shared" si="5"/>
        <v>201948_379_4562342690067</v>
      </c>
      <c r="B244">
        <v>201948</v>
      </c>
      <c r="C244">
        <v>379</v>
      </c>
      <c r="D244" t="s">
        <v>183</v>
      </c>
      <c r="E244" s="9">
        <v>4562342690067</v>
      </c>
      <c r="F244">
        <v>0</v>
      </c>
      <c r="G244">
        <v>0</v>
      </c>
      <c r="H244" t="s">
        <v>23</v>
      </c>
      <c r="I244" t="s">
        <v>19</v>
      </c>
      <c r="J244" t="s">
        <v>329</v>
      </c>
      <c r="K244">
        <v>100</v>
      </c>
      <c r="L244">
        <v>0</v>
      </c>
      <c r="M244">
        <v>0</v>
      </c>
      <c r="N244">
        <v>0</v>
      </c>
    </row>
    <row r="245" spans="1:14" x14ac:dyDescent="0.15">
      <c r="A245" t="str">
        <f t="shared" si="5"/>
        <v>201948_379_4562342690074</v>
      </c>
      <c r="B245">
        <v>201948</v>
      </c>
      <c r="C245">
        <v>379</v>
      </c>
      <c r="D245" t="s">
        <v>183</v>
      </c>
      <c r="E245" s="9">
        <v>4562342690074</v>
      </c>
      <c r="F245">
        <v>0</v>
      </c>
      <c r="G245">
        <v>0</v>
      </c>
      <c r="H245" t="s">
        <v>24</v>
      </c>
      <c r="I245" t="s">
        <v>19</v>
      </c>
      <c r="J245" t="s">
        <v>329</v>
      </c>
      <c r="K245">
        <v>70</v>
      </c>
      <c r="L245">
        <v>0</v>
      </c>
      <c r="M245">
        <v>0</v>
      </c>
      <c r="N245">
        <v>0</v>
      </c>
    </row>
    <row r="246" spans="1:14" x14ac:dyDescent="0.15">
      <c r="A246" t="str">
        <f t="shared" si="5"/>
        <v>201948_379_4562342690081</v>
      </c>
      <c r="B246">
        <v>201948</v>
      </c>
      <c r="C246">
        <v>379</v>
      </c>
      <c r="D246" t="s">
        <v>183</v>
      </c>
      <c r="E246" s="9">
        <v>4562342690081</v>
      </c>
      <c r="F246">
        <v>0</v>
      </c>
      <c r="G246">
        <v>0</v>
      </c>
      <c r="H246" t="s">
        <v>25</v>
      </c>
      <c r="I246" t="s">
        <v>19</v>
      </c>
      <c r="J246" t="s">
        <v>329</v>
      </c>
      <c r="K246">
        <v>20</v>
      </c>
      <c r="L246">
        <v>0</v>
      </c>
      <c r="M246">
        <v>0</v>
      </c>
      <c r="N246">
        <v>0</v>
      </c>
    </row>
    <row r="247" spans="1:14" x14ac:dyDescent="0.15">
      <c r="A247" t="str">
        <f t="shared" si="5"/>
        <v>201948_412_4562342690029</v>
      </c>
      <c r="B247">
        <v>201948</v>
      </c>
      <c r="C247">
        <v>412</v>
      </c>
      <c r="D247" t="s">
        <v>195</v>
      </c>
      <c r="E247" s="9">
        <v>4562342690029</v>
      </c>
      <c r="F247">
        <v>0</v>
      </c>
      <c r="G247">
        <v>0</v>
      </c>
      <c r="H247" t="s">
        <v>18</v>
      </c>
      <c r="I247" t="s">
        <v>19</v>
      </c>
      <c r="J247" t="s">
        <v>329</v>
      </c>
      <c r="K247">
        <v>50</v>
      </c>
      <c r="L247">
        <v>0</v>
      </c>
      <c r="M247">
        <v>0</v>
      </c>
      <c r="N247">
        <v>0</v>
      </c>
    </row>
    <row r="248" spans="1:14" x14ac:dyDescent="0.15">
      <c r="A248" t="str">
        <f t="shared" si="5"/>
        <v>201948_412_4562342690036</v>
      </c>
      <c r="B248">
        <v>201948</v>
      </c>
      <c r="C248">
        <v>412</v>
      </c>
      <c r="D248" t="s">
        <v>195</v>
      </c>
      <c r="E248" s="9">
        <v>4562342690036</v>
      </c>
      <c r="F248">
        <v>0</v>
      </c>
      <c r="G248">
        <v>0</v>
      </c>
      <c r="H248" t="s">
        <v>20</v>
      </c>
      <c r="I248" t="s">
        <v>19</v>
      </c>
      <c r="J248" t="s">
        <v>329</v>
      </c>
      <c r="K248">
        <v>30</v>
      </c>
      <c r="L248">
        <v>0</v>
      </c>
      <c r="M248">
        <v>0</v>
      </c>
      <c r="N248">
        <v>0</v>
      </c>
    </row>
    <row r="249" spans="1:14" x14ac:dyDescent="0.15">
      <c r="A249" t="str">
        <f t="shared" si="5"/>
        <v>201948_412_4562342690043</v>
      </c>
      <c r="B249">
        <v>201948</v>
      </c>
      <c r="C249">
        <v>412</v>
      </c>
      <c r="D249" t="s">
        <v>195</v>
      </c>
      <c r="E249" s="9">
        <v>4562342690043</v>
      </c>
      <c r="F249">
        <v>0</v>
      </c>
      <c r="G249">
        <v>0</v>
      </c>
      <c r="H249" t="s">
        <v>21</v>
      </c>
      <c r="I249" t="s">
        <v>19</v>
      </c>
      <c r="J249" t="s">
        <v>329</v>
      </c>
      <c r="K249">
        <v>100</v>
      </c>
      <c r="L249">
        <v>0</v>
      </c>
      <c r="M249">
        <v>0</v>
      </c>
      <c r="N249">
        <v>0</v>
      </c>
    </row>
    <row r="250" spans="1:14" x14ac:dyDescent="0.15">
      <c r="A250" t="str">
        <f t="shared" si="5"/>
        <v>201948_412_4562342690050</v>
      </c>
      <c r="B250">
        <v>201948</v>
      </c>
      <c r="C250">
        <v>412</v>
      </c>
      <c r="D250" t="s">
        <v>195</v>
      </c>
      <c r="E250" s="9">
        <v>4562342690050</v>
      </c>
      <c r="F250">
        <v>0</v>
      </c>
      <c r="G250">
        <v>0</v>
      </c>
      <c r="H250" t="s">
        <v>22</v>
      </c>
      <c r="I250" t="s">
        <v>19</v>
      </c>
      <c r="J250" t="s">
        <v>329</v>
      </c>
      <c r="K250">
        <v>30</v>
      </c>
      <c r="L250">
        <v>0</v>
      </c>
      <c r="M250">
        <v>0</v>
      </c>
      <c r="N250">
        <v>0</v>
      </c>
    </row>
    <row r="251" spans="1:14" x14ac:dyDescent="0.15">
      <c r="A251" t="str">
        <f t="shared" si="5"/>
        <v>201948_412_4562342690067</v>
      </c>
      <c r="B251">
        <v>201948</v>
      </c>
      <c r="C251">
        <v>412</v>
      </c>
      <c r="D251" t="s">
        <v>195</v>
      </c>
      <c r="E251" s="9">
        <v>4562342690067</v>
      </c>
      <c r="F251">
        <v>0</v>
      </c>
      <c r="G251">
        <v>0</v>
      </c>
      <c r="H251" t="s">
        <v>23</v>
      </c>
      <c r="I251" t="s">
        <v>19</v>
      </c>
      <c r="J251" t="s">
        <v>329</v>
      </c>
      <c r="K251">
        <v>100</v>
      </c>
      <c r="L251">
        <v>0</v>
      </c>
      <c r="M251">
        <v>0</v>
      </c>
      <c r="N251">
        <v>0</v>
      </c>
    </row>
    <row r="252" spans="1:14" x14ac:dyDescent="0.15">
      <c r="A252" t="str">
        <f t="shared" si="5"/>
        <v>201948_412_4562342690074</v>
      </c>
      <c r="B252">
        <v>201948</v>
      </c>
      <c r="C252">
        <v>412</v>
      </c>
      <c r="D252" t="s">
        <v>195</v>
      </c>
      <c r="E252" s="9">
        <v>4562342690074</v>
      </c>
      <c r="F252">
        <v>0</v>
      </c>
      <c r="G252">
        <v>0</v>
      </c>
      <c r="H252" t="s">
        <v>24</v>
      </c>
      <c r="I252" t="s">
        <v>19</v>
      </c>
      <c r="J252" t="s">
        <v>329</v>
      </c>
      <c r="K252">
        <v>70</v>
      </c>
      <c r="L252">
        <v>0</v>
      </c>
      <c r="M252">
        <v>0</v>
      </c>
      <c r="N252">
        <v>0</v>
      </c>
    </row>
    <row r="253" spans="1:14" x14ac:dyDescent="0.15">
      <c r="A253" t="str">
        <f t="shared" si="5"/>
        <v>201948_412_4562342690081</v>
      </c>
      <c r="B253">
        <v>201948</v>
      </c>
      <c r="C253">
        <v>412</v>
      </c>
      <c r="D253" t="s">
        <v>195</v>
      </c>
      <c r="E253" s="9">
        <v>4562342690081</v>
      </c>
      <c r="F253">
        <v>0</v>
      </c>
      <c r="G253">
        <v>0</v>
      </c>
      <c r="H253" t="s">
        <v>25</v>
      </c>
      <c r="I253" t="s">
        <v>19</v>
      </c>
      <c r="J253" t="s">
        <v>329</v>
      </c>
      <c r="K253">
        <v>20</v>
      </c>
      <c r="L253">
        <v>0</v>
      </c>
      <c r="M253">
        <v>0</v>
      </c>
      <c r="N253">
        <v>0</v>
      </c>
    </row>
    <row r="254" spans="1:14" x14ac:dyDescent="0.15">
      <c r="A254" t="str">
        <f t="shared" si="5"/>
        <v>201949_19_4562342690029</v>
      </c>
      <c r="B254">
        <v>201949</v>
      </c>
      <c r="C254">
        <v>19</v>
      </c>
      <c r="D254" t="s">
        <v>190</v>
      </c>
      <c r="E254" s="9">
        <v>4562342690029</v>
      </c>
      <c r="F254">
        <v>0</v>
      </c>
      <c r="G254">
        <v>0</v>
      </c>
      <c r="H254" t="s">
        <v>18</v>
      </c>
      <c r="I254" t="s">
        <v>19</v>
      </c>
      <c r="J254" t="s">
        <v>329</v>
      </c>
      <c r="K254">
        <v>46</v>
      </c>
      <c r="L254">
        <v>4</v>
      </c>
      <c r="M254">
        <v>0</v>
      </c>
      <c r="N254">
        <v>0</v>
      </c>
    </row>
    <row r="255" spans="1:14" x14ac:dyDescent="0.15">
      <c r="A255" t="str">
        <f t="shared" si="5"/>
        <v>201949_19_4562342690036</v>
      </c>
      <c r="B255">
        <v>201949</v>
      </c>
      <c r="C255">
        <v>19</v>
      </c>
      <c r="D255" t="s">
        <v>190</v>
      </c>
      <c r="E255" s="9">
        <v>4562342690036</v>
      </c>
      <c r="F255">
        <v>0</v>
      </c>
      <c r="G255">
        <v>0</v>
      </c>
      <c r="H255" t="s">
        <v>20</v>
      </c>
      <c r="I255" t="s">
        <v>19</v>
      </c>
      <c r="J255" t="s">
        <v>329</v>
      </c>
      <c r="K255">
        <v>30</v>
      </c>
      <c r="L255">
        <v>0</v>
      </c>
      <c r="M255">
        <v>0</v>
      </c>
      <c r="N255">
        <v>0</v>
      </c>
    </row>
    <row r="256" spans="1:14" x14ac:dyDescent="0.15">
      <c r="A256" t="str">
        <f t="shared" si="5"/>
        <v>201949_19_4562342690043</v>
      </c>
      <c r="B256">
        <v>201949</v>
      </c>
      <c r="C256">
        <v>19</v>
      </c>
      <c r="D256" t="s">
        <v>190</v>
      </c>
      <c r="E256" s="9">
        <v>4562342690043</v>
      </c>
      <c r="F256">
        <v>0</v>
      </c>
      <c r="G256">
        <v>0</v>
      </c>
      <c r="H256" t="s">
        <v>21</v>
      </c>
      <c r="I256" t="s">
        <v>19</v>
      </c>
      <c r="J256" t="s">
        <v>329</v>
      </c>
      <c r="K256">
        <v>93</v>
      </c>
      <c r="L256">
        <v>7</v>
      </c>
      <c r="M256">
        <v>0</v>
      </c>
      <c r="N256">
        <v>0</v>
      </c>
    </row>
    <row r="257" spans="1:14" x14ac:dyDescent="0.15">
      <c r="A257" t="str">
        <f t="shared" si="5"/>
        <v>201949_19_4562342690050</v>
      </c>
      <c r="B257">
        <v>201949</v>
      </c>
      <c r="C257">
        <v>19</v>
      </c>
      <c r="D257" t="s">
        <v>190</v>
      </c>
      <c r="E257" s="9">
        <v>4562342690050</v>
      </c>
      <c r="F257">
        <v>0</v>
      </c>
      <c r="G257">
        <v>0</v>
      </c>
      <c r="H257" t="s">
        <v>22</v>
      </c>
      <c r="I257" t="s">
        <v>19</v>
      </c>
      <c r="J257" t="s">
        <v>329</v>
      </c>
      <c r="K257">
        <v>28</v>
      </c>
      <c r="L257">
        <v>2</v>
      </c>
      <c r="M257">
        <v>0</v>
      </c>
      <c r="N257">
        <v>0</v>
      </c>
    </row>
    <row r="258" spans="1:14" x14ac:dyDescent="0.15">
      <c r="A258" t="str">
        <f t="shared" ref="A258:A321" si="6">B258&amp;"_"&amp;C258&amp;"_"&amp;E258</f>
        <v>201949_19_4562342690067</v>
      </c>
      <c r="B258">
        <v>201949</v>
      </c>
      <c r="C258">
        <v>19</v>
      </c>
      <c r="D258" t="s">
        <v>190</v>
      </c>
      <c r="E258" s="9">
        <v>4562342690067</v>
      </c>
      <c r="F258">
        <v>0</v>
      </c>
      <c r="G258">
        <v>0</v>
      </c>
      <c r="H258" t="s">
        <v>23</v>
      </c>
      <c r="I258" t="s">
        <v>19</v>
      </c>
      <c r="J258" t="s">
        <v>329</v>
      </c>
      <c r="K258">
        <v>99</v>
      </c>
      <c r="L258">
        <v>0</v>
      </c>
      <c r="M258">
        <v>0</v>
      </c>
      <c r="N258">
        <v>0</v>
      </c>
    </row>
    <row r="259" spans="1:14" x14ac:dyDescent="0.15">
      <c r="A259" t="str">
        <f t="shared" si="6"/>
        <v>201949_19_4562342690074</v>
      </c>
      <c r="B259">
        <v>201949</v>
      </c>
      <c r="C259">
        <v>19</v>
      </c>
      <c r="D259" t="s">
        <v>190</v>
      </c>
      <c r="E259" s="9">
        <v>4562342690074</v>
      </c>
      <c r="F259">
        <v>0</v>
      </c>
      <c r="G259">
        <v>0</v>
      </c>
      <c r="H259" t="s">
        <v>24</v>
      </c>
      <c r="I259" t="s">
        <v>19</v>
      </c>
      <c r="J259" t="s">
        <v>329</v>
      </c>
      <c r="K259">
        <v>62</v>
      </c>
      <c r="L259">
        <v>8</v>
      </c>
      <c r="M259">
        <v>0</v>
      </c>
      <c r="N259">
        <v>0</v>
      </c>
    </row>
    <row r="260" spans="1:14" x14ac:dyDescent="0.15">
      <c r="A260" t="str">
        <f t="shared" si="6"/>
        <v>201949_19_4562342690081</v>
      </c>
      <c r="B260">
        <v>201949</v>
      </c>
      <c r="C260">
        <v>19</v>
      </c>
      <c r="D260" t="s">
        <v>190</v>
      </c>
      <c r="E260" s="9">
        <v>4562342690081</v>
      </c>
      <c r="F260">
        <v>0</v>
      </c>
      <c r="G260">
        <v>0</v>
      </c>
      <c r="H260" t="s">
        <v>25</v>
      </c>
      <c r="I260" t="s">
        <v>19</v>
      </c>
      <c r="J260" t="s">
        <v>329</v>
      </c>
      <c r="K260">
        <v>20</v>
      </c>
      <c r="L260">
        <v>0</v>
      </c>
      <c r="M260">
        <v>0</v>
      </c>
      <c r="N260">
        <v>0</v>
      </c>
    </row>
    <row r="261" spans="1:14" x14ac:dyDescent="0.15">
      <c r="A261" t="str">
        <f t="shared" si="6"/>
        <v>201949_23_4562342690029</v>
      </c>
      <c r="B261">
        <v>201949</v>
      </c>
      <c r="C261">
        <v>23</v>
      </c>
      <c r="D261" t="s">
        <v>196</v>
      </c>
      <c r="E261" s="9">
        <v>4562342690029</v>
      </c>
      <c r="F261">
        <v>0</v>
      </c>
      <c r="G261">
        <v>0</v>
      </c>
      <c r="H261" t="s">
        <v>18</v>
      </c>
      <c r="I261" t="s">
        <v>19</v>
      </c>
      <c r="J261" t="s">
        <v>329</v>
      </c>
      <c r="K261">
        <v>33</v>
      </c>
      <c r="L261">
        <v>2</v>
      </c>
      <c r="M261">
        <v>0</v>
      </c>
      <c r="N261">
        <v>0</v>
      </c>
    </row>
    <row r="262" spans="1:14" x14ac:dyDescent="0.15">
      <c r="A262" t="str">
        <f t="shared" si="6"/>
        <v>201949_23_4562342690036</v>
      </c>
      <c r="B262">
        <v>201949</v>
      </c>
      <c r="C262">
        <v>23</v>
      </c>
      <c r="D262" t="s">
        <v>196</v>
      </c>
      <c r="E262" s="9">
        <v>4562342690036</v>
      </c>
      <c r="F262">
        <v>0</v>
      </c>
      <c r="G262">
        <v>0</v>
      </c>
      <c r="H262" t="s">
        <v>20</v>
      </c>
      <c r="I262" t="s">
        <v>19</v>
      </c>
      <c r="J262" t="s">
        <v>329</v>
      </c>
      <c r="K262">
        <v>27</v>
      </c>
      <c r="L262">
        <v>1</v>
      </c>
      <c r="M262">
        <v>0</v>
      </c>
      <c r="N262">
        <v>0</v>
      </c>
    </row>
    <row r="263" spans="1:14" x14ac:dyDescent="0.15">
      <c r="A263" t="str">
        <f t="shared" si="6"/>
        <v>201949_23_4562342690043</v>
      </c>
      <c r="B263">
        <v>201949</v>
      </c>
      <c r="C263">
        <v>23</v>
      </c>
      <c r="D263" t="s">
        <v>196</v>
      </c>
      <c r="E263" s="9">
        <v>4562342690043</v>
      </c>
      <c r="F263">
        <v>0</v>
      </c>
      <c r="G263">
        <v>0</v>
      </c>
      <c r="H263" t="s">
        <v>21</v>
      </c>
      <c r="I263" t="s">
        <v>19</v>
      </c>
      <c r="J263" t="s">
        <v>329</v>
      </c>
      <c r="K263">
        <v>88</v>
      </c>
      <c r="L263">
        <v>5</v>
      </c>
      <c r="M263">
        <v>0</v>
      </c>
      <c r="N263">
        <v>0</v>
      </c>
    </row>
    <row r="264" spans="1:14" x14ac:dyDescent="0.15">
      <c r="A264" t="str">
        <f t="shared" si="6"/>
        <v>201949_23_4562342690050</v>
      </c>
      <c r="B264">
        <v>201949</v>
      </c>
      <c r="C264">
        <v>23</v>
      </c>
      <c r="D264" t="s">
        <v>196</v>
      </c>
      <c r="E264" s="9">
        <v>4562342690050</v>
      </c>
      <c r="F264">
        <v>0</v>
      </c>
      <c r="G264">
        <v>0</v>
      </c>
      <c r="H264" t="s">
        <v>22</v>
      </c>
      <c r="I264" t="s">
        <v>19</v>
      </c>
      <c r="J264" t="s">
        <v>329</v>
      </c>
      <c r="K264">
        <v>26</v>
      </c>
      <c r="L264">
        <v>1</v>
      </c>
      <c r="M264">
        <v>0</v>
      </c>
      <c r="N264">
        <v>0</v>
      </c>
    </row>
    <row r="265" spans="1:14" x14ac:dyDescent="0.15">
      <c r="A265" t="str">
        <f t="shared" si="6"/>
        <v>201949_23_4562342690067</v>
      </c>
      <c r="B265">
        <v>201949</v>
      </c>
      <c r="C265">
        <v>23</v>
      </c>
      <c r="D265" t="s">
        <v>196</v>
      </c>
      <c r="E265" s="9">
        <v>4562342690067</v>
      </c>
      <c r="F265">
        <v>0</v>
      </c>
      <c r="G265">
        <v>0</v>
      </c>
      <c r="H265" t="s">
        <v>23</v>
      </c>
      <c r="I265" t="s">
        <v>19</v>
      </c>
      <c r="J265" t="s">
        <v>329</v>
      </c>
      <c r="K265">
        <v>90</v>
      </c>
      <c r="L265">
        <v>1</v>
      </c>
      <c r="M265">
        <v>0</v>
      </c>
      <c r="N265">
        <v>0</v>
      </c>
    </row>
    <row r="266" spans="1:14" x14ac:dyDescent="0.15">
      <c r="A266" t="str">
        <f t="shared" si="6"/>
        <v>201949_23_4562342690074</v>
      </c>
      <c r="B266">
        <v>201949</v>
      </c>
      <c r="C266">
        <v>23</v>
      </c>
      <c r="D266" t="s">
        <v>196</v>
      </c>
      <c r="E266" s="9">
        <v>4562342690074</v>
      </c>
      <c r="F266">
        <v>0</v>
      </c>
      <c r="G266">
        <v>0</v>
      </c>
      <c r="H266" t="s">
        <v>24</v>
      </c>
      <c r="I266" t="s">
        <v>19</v>
      </c>
      <c r="J266" t="s">
        <v>329</v>
      </c>
      <c r="K266">
        <v>47</v>
      </c>
      <c r="L266">
        <v>10</v>
      </c>
      <c r="M266">
        <v>0</v>
      </c>
      <c r="N266">
        <v>0</v>
      </c>
    </row>
    <row r="267" spans="1:14" x14ac:dyDescent="0.15">
      <c r="A267" t="str">
        <f t="shared" si="6"/>
        <v>201949_23_4562342690081</v>
      </c>
      <c r="B267">
        <v>201949</v>
      </c>
      <c r="C267">
        <v>23</v>
      </c>
      <c r="D267" t="s">
        <v>196</v>
      </c>
      <c r="E267" s="9">
        <v>4562342690081</v>
      </c>
      <c r="F267">
        <v>0</v>
      </c>
      <c r="G267">
        <v>0</v>
      </c>
      <c r="H267" t="s">
        <v>25</v>
      </c>
      <c r="I267" t="s">
        <v>19</v>
      </c>
      <c r="J267" t="s">
        <v>329</v>
      </c>
      <c r="K267">
        <v>10</v>
      </c>
      <c r="L267">
        <v>4</v>
      </c>
      <c r="M267">
        <v>0</v>
      </c>
      <c r="N267">
        <v>0</v>
      </c>
    </row>
    <row r="268" spans="1:14" x14ac:dyDescent="0.15">
      <c r="A268" t="str">
        <f t="shared" si="6"/>
        <v>201949_27_4562342690029</v>
      </c>
      <c r="B268">
        <v>201949</v>
      </c>
      <c r="C268">
        <v>27</v>
      </c>
      <c r="D268" t="s">
        <v>197</v>
      </c>
      <c r="E268" s="9">
        <v>4562342690029</v>
      </c>
      <c r="F268">
        <v>0</v>
      </c>
      <c r="G268">
        <v>0</v>
      </c>
      <c r="H268" t="s">
        <v>18</v>
      </c>
      <c r="I268" t="s">
        <v>19</v>
      </c>
      <c r="J268" t="s">
        <v>329</v>
      </c>
      <c r="K268">
        <v>38</v>
      </c>
      <c r="L268">
        <v>5</v>
      </c>
      <c r="M268">
        <v>0</v>
      </c>
      <c r="N268">
        <v>0</v>
      </c>
    </row>
    <row r="269" spans="1:14" x14ac:dyDescent="0.15">
      <c r="A269" t="str">
        <f t="shared" si="6"/>
        <v>201949_27_4562342690036</v>
      </c>
      <c r="B269">
        <v>201949</v>
      </c>
      <c r="C269">
        <v>27</v>
      </c>
      <c r="D269" t="s">
        <v>197</v>
      </c>
      <c r="E269" s="9">
        <v>4562342690036</v>
      </c>
      <c r="F269">
        <v>0</v>
      </c>
      <c r="G269">
        <v>0</v>
      </c>
      <c r="H269" t="s">
        <v>20</v>
      </c>
      <c r="I269" t="s">
        <v>19</v>
      </c>
      <c r="J269" t="s">
        <v>329</v>
      </c>
      <c r="K269">
        <v>28</v>
      </c>
      <c r="L269">
        <v>0</v>
      </c>
      <c r="M269">
        <v>0</v>
      </c>
      <c r="N269">
        <v>0</v>
      </c>
    </row>
    <row r="270" spans="1:14" x14ac:dyDescent="0.15">
      <c r="A270" t="str">
        <f t="shared" si="6"/>
        <v>201949_27_4562342690043</v>
      </c>
      <c r="B270">
        <v>201949</v>
      </c>
      <c r="C270">
        <v>27</v>
      </c>
      <c r="D270" t="s">
        <v>197</v>
      </c>
      <c r="E270" s="9">
        <v>4562342690043</v>
      </c>
      <c r="F270">
        <v>0</v>
      </c>
      <c r="G270">
        <v>0</v>
      </c>
      <c r="H270" t="s">
        <v>21</v>
      </c>
      <c r="I270" t="s">
        <v>19</v>
      </c>
      <c r="J270" t="s">
        <v>329</v>
      </c>
      <c r="K270">
        <v>94</v>
      </c>
      <c r="L270">
        <v>4</v>
      </c>
      <c r="M270">
        <v>0</v>
      </c>
      <c r="N270">
        <v>0</v>
      </c>
    </row>
    <row r="271" spans="1:14" x14ac:dyDescent="0.15">
      <c r="A271" t="str">
        <f t="shared" si="6"/>
        <v>201949_27_4562342690050</v>
      </c>
      <c r="B271">
        <v>201949</v>
      </c>
      <c r="C271">
        <v>27</v>
      </c>
      <c r="D271" t="s">
        <v>197</v>
      </c>
      <c r="E271" s="9">
        <v>4562342690050</v>
      </c>
      <c r="F271">
        <v>0</v>
      </c>
      <c r="G271">
        <v>0</v>
      </c>
      <c r="H271" t="s">
        <v>22</v>
      </c>
      <c r="I271" t="s">
        <v>19</v>
      </c>
      <c r="J271" t="s">
        <v>329</v>
      </c>
      <c r="K271">
        <v>26</v>
      </c>
      <c r="L271">
        <v>1</v>
      </c>
      <c r="M271">
        <v>0</v>
      </c>
      <c r="N271">
        <v>0</v>
      </c>
    </row>
    <row r="272" spans="1:14" x14ac:dyDescent="0.15">
      <c r="A272" t="str">
        <f t="shared" si="6"/>
        <v>201949_27_4562342690067</v>
      </c>
      <c r="B272">
        <v>201949</v>
      </c>
      <c r="C272">
        <v>27</v>
      </c>
      <c r="D272" t="s">
        <v>197</v>
      </c>
      <c r="E272" s="9">
        <v>4562342690067</v>
      </c>
      <c r="F272">
        <v>0</v>
      </c>
      <c r="G272">
        <v>0</v>
      </c>
      <c r="H272" t="s">
        <v>23</v>
      </c>
      <c r="I272" t="s">
        <v>19</v>
      </c>
      <c r="J272" t="s">
        <v>329</v>
      </c>
      <c r="K272">
        <v>93</v>
      </c>
      <c r="L272">
        <v>2</v>
      </c>
      <c r="M272">
        <v>0</v>
      </c>
      <c r="N272">
        <v>0</v>
      </c>
    </row>
    <row r="273" spans="1:14" x14ac:dyDescent="0.15">
      <c r="A273" t="str">
        <f t="shared" si="6"/>
        <v>201949_27_4562342690074</v>
      </c>
      <c r="B273">
        <v>201949</v>
      </c>
      <c r="C273">
        <v>27</v>
      </c>
      <c r="D273" t="s">
        <v>197</v>
      </c>
      <c r="E273" s="9">
        <v>4562342690074</v>
      </c>
      <c r="F273">
        <v>0</v>
      </c>
      <c r="G273">
        <v>0</v>
      </c>
      <c r="H273" t="s">
        <v>24</v>
      </c>
      <c r="I273" t="s">
        <v>19</v>
      </c>
      <c r="J273" t="s">
        <v>329</v>
      </c>
      <c r="K273">
        <v>56</v>
      </c>
      <c r="L273">
        <v>8</v>
      </c>
      <c r="M273">
        <v>0</v>
      </c>
      <c r="N273">
        <v>0</v>
      </c>
    </row>
    <row r="274" spans="1:14" x14ac:dyDescent="0.15">
      <c r="A274" t="str">
        <f t="shared" si="6"/>
        <v>201949_27_4562342690081</v>
      </c>
      <c r="B274">
        <v>201949</v>
      </c>
      <c r="C274">
        <v>27</v>
      </c>
      <c r="D274" t="s">
        <v>197</v>
      </c>
      <c r="E274" s="9">
        <v>4562342690081</v>
      </c>
      <c r="F274">
        <v>0</v>
      </c>
      <c r="G274">
        <v>0</v>
      </c>
      <c r="H274" t="s">
        <v>25</v>
      </c>
      <c r="I274" t="s">
        <v>19</v>
      </c>
      <c r="J274" t="s">
        <v>329</v>
      </c>
      <c r="K274">
        <v>10</v>
      </c>
      <c r="L274">
        <v>7</v>
      </c>
      <c r="M274">
        <v>0</v>
      </c>
      <c r="N274">
        <v>0</v>
      </c>
    </row>
    <row r="275" spans="1:14" x14ac:dyDescent="0.15">
      <c r="A275" t="str">
        <f t="shared" si="6"/>
        <v>201949_31_4562342690029</v>
      </c>
      <c r="B275">
        <v>201949</v>
      </c>
      <c r="C275">
        <v>31</v>
      </c>
      <c r="D275" t="s">
        <v>181</v>
      </c>
      <c r="E275" s="9">
        <v>4562342690029</v>
      </c>
      <c r="F275">
        <v>0</v>
      </c>
      <c r="G275">
        <v>0</v>
      </c>
      <c r="H275" t="s">
        <v>18</v>
      </c>
      <c r="I275" t="s">
        <v>19</v>
      </c>
      <c r="J275" t="s">
        <v>329</v>
      </c>
      <c r="K275">
        <v>39</v>
      </c>
      <c r="L275">
        <v>9</v>
      </c>
      <c r="M275">
        <v>0</v>
      </c>
      <c r="N275">
        <v>0</v>
      </c>
    </row>
    <row r="276" spans="1:14" x14ac:dyDescent="0.15">
      <c r="A276" t="str">
        <f t="shared" si="6"/>
        <v>201949_31_4562342690036</v>
      </c>
      <c r="B276">
        <v>201949</v>
      </c>
      <c r="C276">
        <v>31</v>
      </c>
      <c r="D276" t="s">
        <v>181</v>
      </c>
      <c r="E276" s="9">
        <v>4562342690036</v>
      </c>
      <c r="F276">
        <v>0</v>
      </c>
      <c r="G276">
        <v>0</v>
      </c>
      <c r="H276" t="s">
        <v>20</v>
      </c>
      <c r="I276" t="s">
        <v>19</v>
      </c>
      <c r="J276" t="s">
        <v>329</v>
      </c>
      <c r="K276">
        <v>30</v>
      </c>
      <c r="L276">
        <v>0</v>
      </c>
      <c r="M276">
        <v>0</v>
      </c>
      <c r="N276">
        <v>0</v>
      </c>
    </row>
    <row r="277" spans="1:14" x14ac:dyDescent="0.15">
      <c r="A277" t="str">
        <f t="shared" si="6"/>
        <v>201949_31_4562342690043</v>
      </c>
      <c r="B277">
        <v>201949</v>
      </c>
      <c r="C277">
        <v>31</v>
      </c>
      <c r="D277" t="s">
        <v>181</v>
      </c>
      <c r="E277" s="9">
        <v>4562342690043</v>
      </c>
      <c r="F277">
        <v>0</v>
      </c>
      <c r="G277">
        <v>0</v>
      </c>
      <c r="H277" t="s">
        <v>21</v>
      </c>
      <c r="I277" t="s">
        <v>19</v>
      </c>
      <c r="J277" t="s">
        <v>329</v>
      </c>
      <c r="K277">
        <v>95</v>
      </c>
      <c r="L277">
        <v>4</v>
      </c>
      <c r="M277">
        <v>0</v>
      </c>
      <c r="N277">
        <v>0</v>
      </c>
    </row>
    <row r="278" spans="1:14" x14ac:dyDescent="0.15">
      <c r="A278" t="str">
        <f t="shared" si="6"/>
        <v>201949_31_4562342690050</v>
      </c>
      <c r="B278">
        <v>201949</v>
      </c>
      <c r="C278">
        <v>31</v>
      </c>
      <c r="D278" t="s">
        <v>181</v>
      </c>
      <c r="E278" s="9">
        <v>4562342690050</v>
      </c>
      <c r="F278">
        <v>0</v>
      </c>
      <c r="G278">
        <v>0</v>
      </c>
      <c r="H278" t="s">
        <v>22</v>
      </c>
      <c r="I278" t="s">
        <v>19</v>
      </c>
      <c r="J278" t="s">
        <v>329</v>
      </c>
      <c r="K278">
        <v>29</v>
      </c>
      <c r="L278">
        <v>1</v>
      </c>
      <c r="M278">
        <v>0</v>
      </c>
      <c r="N278">
        <v>0</v>
      </c>
    </row>
    <row r="279" spans="1:14" x14ac:dyDescent="0.15">
      <c r="A279" t="str">
        <f t="shared" si="6"/>
        <v>201949_31_4562342690067</v>
      </c>
      <c r="B279">
        <v>201949</v>
      </c>
      <c r="C279">
        <v>31</v>
      </c>
      <c r="D279" t="s">
        <v>181</v>
      </c>
      <c r="E279" s="9">
        <v>4562342690067</v>
      </c>
      <c r="F279">
        <v>0</v>
      </c>
      <c r="G279">
        <v>0</v>
      </c>
      <c r="H279" t="s">
        <v>23</v>
      </c>
      <c r="I279" t="s">
        <v>19</v>
      </c>
      <c r="J279" t="s">
        <v>329</v>
      </c>
      <c r="K279">
        <v>100</v>
      </c>
      <c r="L279">
        <v>0</v>
      </c>
      <c r="M279">
        <v>0</v>
      </c>
      <c r="N279">
        <v>0</v>
      </c>
    </row>
    <row r="280" spans="1:14" x14ac:dyDescent="0.15">
      <c r="A280" t="str">
        <f t="shared" si="6"/>
        <v>201949_31_4562342690074</v>
      </c>
      <c r="B280">
        <v>201949</v>
      </c>
      <c r="C280">
        <v>31</v>
      </c>
      <c r="D280" t="s">
        <v>181</v>
      </c>
      <c r="E280" s="9">
        <v>4562342690074</v>
      </c>
      <c r="F280">
        <v>0</v>
      </c>
      <c r="G280">
        <v>0</v>
      </c>
      <c r="H280" t="s">
        <v>24</v>
      </c>
      <c r="I280" t="s">
        <v>19</v>
      </c>
      <c r="J280" t="s">
        <v>329</v>
      </c>
      <c r="K280">
        <v>64</v>
      </c>
      <c r="L280">
        <v>2</v>
      </c>
      <c r="M280">
        <v>0</v>
      </c>
      <c r="N280">
        <v>0</v>
      </c>
    </row>
    <row r="281" spans="1:14" x14ac:dyDescent="0.15">
      <c r="A281" t="str">
        <f t="shared" si="6"/>
        <v>201949_31_4562342690081</v>
      </c>
      <c r="B281">
        <v>201949</v>
      </c>
      <c r="C281">
        <v>31</v>
      </c>
      <c r="D281" t="s">
        <v>181</v>
      </c>
      <c r="E281" s="9">
        <v>4562342690081</v>
      </c>
      <c r="F281">
        <v>0</v>
      </c>
      <c r="G281">
        <v>0</v>
      </c>
      <c r="H281" t="s">
        <v>25</v>
      </c>
      <c r="I281" t="s">
        <v>19</v>
      </c>
      <c r="J281" t="s">
        <v>329</v>
      </c>
      <c r="K281">
        <v>19</v>
      </c>
      <c r="L281">
        <v>1</v>
      </c>
      <c r="M281">
        <v>0</v>
      </c>
      <c r="N281">
        <v>0</v>
      </c>
    </row>
    <row r="282" spans="1:14" x14ac:dyDescent="0.15">
      <c r="A282" t="str">
        <f t="shared" si="6"/>
        <v>201949_49_4562342690029</v>
      </c>
      <c r="B282">
        <v>201949</v>
      </c>
      <c r="C282">
        <v>49</v>
      </c>
      <c r="D282" t="s">
        <v>186</v>
      </c>
      <c r="E282" s="9">
        <v>4562342690029</v>
      </c>
      <c r="F282">
        <v>0</v>
      </c>
      <c r="G282">
        <v>0</v>
      </c>
      <c r="H282" t="s">
        <v>18</v>
      </c>
      <c r="I282" t="s">
        <v>19</v>
      </c>
      <c r="J282" t="s">
        <v>329</v>
      </c>
      <c r="K282">
        <v>50</v>
      </c>
      <c r="L282">
        <v>0</v>
      </c>
      <c r="M282">
        <v>0</v>
      </c>
      <c r="N282">
        <v>0</v>
      </c>
    </row>
    <row r="283" spans="1:14" x14ac:dyDescent="0.15">
      <c r="A283" t="str">
        <f t="shared" si="6"/>
        <v>201949_49_4562342690036</v>
      </c>
      <c r="B283">
        <v>201949</v>
      </c>
      <c r="C283">
        <v>49</v>
      </c>
      <c r="D283" t="s">
        <v>186</v>
      </c>
      <c r="E283" s="9">
        <v>4562342690036</v>
      </c>
      <c r="F283">
        <v>0</v>
      </c>
      <c r="G283">
        <v>0</v>
      </c>
      <c r="H283" t="s">
        <v>20</v>
      </c>
      <c r="I283" t="s">
        <v>19</v>
      </c>
      <c r="J283" t="s">
        <v>329</v>
      </c>
      <c r="K283">
        <v>30</v>
      </c>
      <c r="L283">
        <v>0</v>
      </c>
      <c r="M283">
        <v>0</v>
      </c>
      <c r="N283">
        <v>0</v>
      </c>
    </row>
    <row r="284" spans="1:14" x14ac:dyDescent="0.15">
      <c r="A284" t="str">
        <f t="shared" si="6"/>
        <v>201949_49_4562342690043</v>
      </c>
      <c r="B284">
        <v>201949</v>
      </c>
      <c r="C284">
        <v>49</v>
      </c>
      <c r="D284" t="s">
        <v>186</v>
      </c>
      <c r="E284" s="9">
        <v>4562342690043</v>
      </c>
      <c r="F284">
        <v>0</v>
      </c>
      <c r="G284">
        <v>0</v>
      </c>
      <c r="H284" t="s">
        <v>21</v>
      </c>
      <c r="I284" t="s">
        <v>19</v>
      </c>
      <c r="J284" t="s">
        <v>329</v>
      </c>
      <c r="K284">
        <v>100</v>
      </c>
      <c r="L284">
        <v>0</v>
      </c>
      <c r="M284">
        <v>0</v>
      </c>
      <c r="N284">
        <v>0</v>
      </c>
    </row>
    <row r="285" spans="1:14" x14ac:dyDescent="0.15">
      <c r="A285" t="str">
        <f t="shared" si="6"/>
        <v>201949_49_4562342690050</v>
      </c>
      <c r="B285">
        <v>201949</v>
      </c>
      <c r="C285">
        <v>49</v>
      </c>
      <c r="D285" t="s">
        <v>186</v>
      </c>
      <c r="E285" s="9">
        <v>4562342690050</v>
      </c>
      <c r="F285">
        <v>0</v>
      </c>
      <c r="G285">
        <v>0</v>
      </c>
      <c r="H285" t="s">
        <v>22</v>
      </c>
      <c r="I285" t="s">
        <v>19</v>
      </c>
      <c r="J285" t="s">
        <v>329</v>
      </c>
      <c r="K285">
        <v>30</v>
      </c>
      <c r="L285">
        <v>0</v>
      </c>
      <c r="M285">
        <v>0</v>
      </c>
      <c r="N285">
        <v>0</v>
      </c>
    </row>
    <row r="286" spans="1:14" x14ac:dyDescent="0.15">
      <c r="A286" t="str">
        <f t="shared" si="6"/>
        <v>201949_49_4562342690067</v>
      </c>
      <c r="B286">
        <v>201949</v>
      </c>
      <c r="C286">
        <v>49</v>
      </c>
      <c r="D286" t="s">
        <v>186</v>
      </c>
      <c r="E286" s="9">
        <v>4562342690067</v>
      </c>
      <c r="F286">
        <v>0</v>
      </c>
      <c r="G286">
        <v>0</v>
      </c>
      <c r="H286" t="s">
        <v>23</v>
      </c>
      <c r="I286" t="s">
        <v>19</v>
      </c>
      <c r="J286" t="s">
        <v>329</v>
      </c>
      <c r="K286">
        <v>100</v>
      </c>
      <c r="L286">
        <v>0</v>
      </c>
      <c r="M286">
        <v>0</v>
      </c>
      <c r="N286">
        <v>0</v>
      </c>
    </row>
    <row r="287" spans="1:14" x14ac:dyDescent="0.15">
      <c r="A287" t="str">
        <f t="shared" si="6"/>
        <v>201949_49_4562342690074</v>
      </c>
      <c r="B287">
        <v>201949</v>
      </c>
      <c r="C287">
        <v>49</v>
      </c>
      <c r="D287" t="s">
        <v>186</v>
      </c>
      <c r="E287" s="9">
        <v>4562342690074</v>
      </c>
      <c r="F287">
        <v>0</v>
      </c>
      <c r="G287">
        <v>0</v>
      </c>
      <c r="H287" t="s">
        <v>24</v>
      </c>
      <c r="I287" t="s">
        <v>19</v>
      </c>
      <c r="J287" t="s">
        <v>329</v>
      </c>
      <c r="K287">
        <v>67</v>
      </c>
      <c r="L287">
        <v>1</v>
      </c>
      <c r="M287">
        <v>0</v>
      </c>
      <c r="N287">
        <v>0</v>
      </c>
    </row>
    <row r="288" spans="1:14" x14ac:dyDescent="0.15">
      <c r="A288" t="str">
        <f t="shared" si="6"/>
        <v>201949_49_4562342690081</v>
      </c>
      <c r="B288">
        <v>201949</v>
      </c>
      <c r="C288">
        <v>49</v>
      </c>
      <c r="D288" t="s">
        <v>186</v>
      </c>
      <c r="E288" s="9">
        <v>4562342690081</v>
      </c>
      <c r="F288">
        <v>0</v>
      </c>
      <c r="G288">
        <v>0</v>
      </c>
      <c r="H288" t="s">
        <v>25</v>
      </c>
      <c r="I288" t="s">
        <v>19</v>
      </c>
      <c r="J288" t="s">
        <v>329</v>
      </c>
      <c r="K288">
        <v>16</v>
      </c>
      <c r="L288">
        <v>3</v>
      </c>
      <c r="M288">
        <v>0</v>
      </c>
      <c r="N288">
        <v>0</v>
      </c>
    </row>
    <row r="289" spans="1:14" x14ac:dyDescent="0.15">
      <c r="A289" t="str">
        <f t="shared" si="6"/>
        <v>201949_51_4562342690029</v>
      </c>
      <c r="B289">
        <v>201949</v>
      </c>
      <c r="C289">
        <v>51</v>
      </c>
      <c r="D289" t="s">
        <v>184</v>
      </c>
      <c r="E289" s="9">
        <v>4562342690029</v>
      </c>
      <c r="F289">
        <v>0</v>
      </c>
      <c r="G289">
        <v>0</v>
      </c>
      <c r="H289" t="s">
        <v>18</v>
      </c>
      <c r="I289" t="s">
        <v>19</v>
      </c>
      <c r="J289" t="s">
        <v>329</v>
      </c>
      <c r="K289">
        <v>40</v>
      </c>
      <c r="L289">
        <v>5</v>
      </c>
      <c r="M289">
        <v>0</v>
      </c>
      <c r="N289">
        <v>0</v>
      </c>
    </row>
    <row r="290" spans="1:14" x14ac:dyDescent="0.15">
      <c r="A290" t="str">
        <f t="shared" si="6"/>
        <v>201949_51_4562342690036</v>
      </c>
      <c r="B290">
        <v>201949</v>
      </c>
      <c r="C290">
        <v>51</v>
      </c>
      <c r="D290" t="s">
        <v>184</v>
      </c>
      <c r="E290" s="9">
        <v>4562342690036</v>
      </c>
      <c r="F290">
        <v>0</v>
      </c>
      <c r="G290">
        <v>0</v>
      </c>
      <c r="H290" t="s">
        <v>20</v>
      </c>
      <c r="I290" t="s">
        <v>19</v>
      </c>
      <c r="J290" t="s">
        <v>329</v>
      </c>
      <c r="K290">
        <v>26</v>
      </c>
      <c r="L290">
        <v>3</v>
      </c>
      <c r="M290">
        <v>0</v>
      </c>
      <c r="N290">
        <v>0</v>
      </c>
    </row>
    <row r="291" spans="1:14" x14ac:dyDescent="0.15">
      <c r="A291" t="str">
        <f t="shared" si="6"/>
        <v>201949_51_4562342690043</v>
      </c>
      <c r="B291">
        <v>201949</v>
      </c>
      <c r="C291">
        <v>51</v>
      </c>
      <c r="D291" t="s">
        <v>184</v>
      </c>
      <c r="E291" s="9">
        <v>4562342690043</v>
      </c>
      <c r="F291">
        <v>0</v>
      </c>
      <c r="G291">
        <v>0</v>
      </c>
      <c r="H291" t="s">
        <v>21</v>
      </c>
      <c r="I291" t="s">
        <v>19</v>
      </c>
      <c r="J291" t="s">
        <v>329</v>
      </c>
      <c r="K291">
        <v>90</v>
      </c>
      <c r="L291">
        <v>5</v>
      </c>
      <c r="M291">
        <v>0</v>
      </c>
      <c r="N291">
        <v>0</v>
      </c>
    </row>
    <row r="292" spans="1:14" x14ac:dyDescent="0.15">
      <c r="A292" t="str">
        <f t="shared" si="6"/>
        <v>201949_51_4562342690050</v>
      </c>
      <c r="B292">
        <v>201949</v>
      </c>
      <c r="C292">
        <v>51</v>
      </c>
      <c r="D292" t="s">
        <v>184</v>
      </c>
      <c r="E292" s="9">
        <v>4562342690050</v>
      </c>
      <c r="F292">
        <v>0</v>
      </c>
      <c r="G292">
        <v>0</v>
      </c>
      <c r="H292" t="s">
        <v>22</v>
      </c>
      <c r="I292" t="s">
        <v>19</v>
      </c>
      <c r="J292" t="s">
        <v>329</v>
      </c>
      <c r="K292">
        <v>29</v>
      </c>
      <c r="L292">
        <v>1</v>
      </c>
      <c r="M292">
        <v>0</v>
      </c>
      <c r="N292">
        <v>0</v>
      </c>
    </row>
    <row r="293" spans="1:14" x14ac:dyDescent="0.15">
      <c r="A293" t="str">
        <f t="shared" si="6"/>
        <v>201949_51_4562342690067</v>
      </c>
      <c r="B293">
        <v>201949</v>
      </c>
      <c r="C293">
        <v>51</v>
      </c>
      <c r="D293" t="s">
        <v>184</v>
      </c>
      <c r="E293" s="9">
        <v>4562342690067</v>
      </c>
      <c r="F293">
        <v>0</v>
      </c>
      <c r="G293">
        <v>0</v>
      </c>
      <c r="H293" t="s">
        <v>23</v>
      </c>
      <c r="I293" t="s">
        <v>19</v>
      </c>
      <c r="J293" t="s">
        <v>329</v>
      </c>
      <c r="K293">
        <v>99</v>
      </c>
      <c r="L293">
        <v>0</v>
      </c>
      <c r="M293">
        <v>0</v>
      </c>
      <c r="N293">
        <v>0</v>
      </c>
    </row>
    <row r="294" spans="1:14" x14ac:dyDescent="0.15">
      <c r="A294" t="str">
        <f t="shared" si="6"/>
        <v>201949_51_4562342690074</v>
      </c>
      <c r="B294">
        <v>201949</v>
      </c>
      <c r="C294">
        <v>51</v>
      </c>
      <c r="D294" t="s">
        <v>184</v>
      </c>
      <c r="E294" s="9">
        <v>4562342690074</v>
      </c>
      <c r="F294">
        <v>0</v>
      </c>
      <c r="G294">
        <v>0</v>
      </c>
      <c r="H294" t="s">
        <v>24</v>
      </c>
      <c r="I294" t="s">
        <v>19</v>
      </c>
      <c r="J294" t="s">
        <v>329</v>
      </c>
      <c r="K294">
        <v>55</v>
      </c>
      <c r="L294">
        <v>9</v>
      </c>
      <c r="M294">
        <v>0</v>
      </c>
      <c r="N294">
        <v>0</v>
      </c>
    </row>
    <row r="295" spans="1:14" x14ac:dyDescent="0.15">
      <c r="A295" t="str">
        <f t="shared" si="6"/>
        <v>201949_51_4562342690081</v>
      </c>
      <c r="B295">
        <v>201949</v>
      </c>
      <c r="C295">
        <v>51</v>
      </c>
      <c r="D295" t="s">
        <v>184</v>
      </c>
      <c r="E295" s="9">
        <v>4562342690081</v>
      </c>
      <c r="F295">
        <v>0</v>
      </c>
      <c r="G295">
        <v>0</v>
      </c>
      <c r="H295" t="s">
        <v>25</v>
      </c>
      <c r="I295" t="s">
        <v>19</v>
      </c>
      <c r="J295" t="s">
        <v>329</v>
      </c>
      <c r="K295">
        <v>15</v>
      </c>
      <c r="L295">
        <v>3</v>
      </c>
      <c r="M295">
        <v>0</v>
      </c>
      <c r="N295">
        <v>0</v>
      </c>
    </row>
    <row r="296" spans="1:14" x14ac:dyDescent="0.15">
      <c r="A296" t="str">
        <f t="shared" si="6"/>
        <v>201949_56_4562342690029</v>
      </c>
      <c r="B296">
        <v>201949</v>
      </c>
      <c r="C296">
        <v>56</v>
      </c>
      <c r="D296" t="s">
        <v>193</v>
      </c>
      <c r="E296" s="9">
        <v>4562342690029</v>
      </c>
      <c r="F296">
        <v>0</v>
      </c>
      <c r="G296">
        <v>0</v>
      </c>
      <c r="H296" t="s">
        <v>18</v>
      </c>
      <c r="I296" t="s">
        <v>19</v>
      </c>
      <c r="J296" t="s">
        <v>329</v>
      </c>
      <c r="K296">
        <v>39</v>
      </c>
      <c r="L296">
        <v>2</v>
      </c>
      <c r="M296">
        <v>0</v>
      </c>
      <c r="N296">
        <v>0</v>
      </c>
    </row>
    <row r="297" spans="1:14" x14ac:dyDescent="0.15">
      <c r="A297" t="str">
        <f t="shared" si="6"/>
        <v>201949_56_4562342690036</v>
      </c>
      <c r="B297">
        <v>201949</v>
      </c>
      <c r="C297">
        <v>56</v>
      </c>
      <c r="D297" t="s">
        <v>193</v>
      </c>
      <c r="E297" s="9">
        <v>4562342690036</v>
      </c>
      <c r="F297">
        <v>0</v>
      </c>
      <c r="G297">
        <v>0</v>
      </c>
      <c r="H297" t="s">
        <v>20</v>
      </c>
      <c r="I297" t="s">
        <v>19</v>
      </c>
      <c r="J297" t="s">
        <v>329</v>
      </c>
      <c r="K297">
        <v>27</v>
      </c>
      <c r="L297">
        <v>1</v>
      </c>
      <c r="M297">
        <v>0</v>
      </c>
      <c r="N297">
        <v>0</v>
      </c>
    </row>
    <row r="298" spans="1:14" x14ac:dyDescent="0.15">
      <c r="A298" t="str">
        <f t="shared" si="6"/>
        <v>201949_56_4562342690043</v>
      </c>
      <c r="B298">
        <v>201949</v>
      </c>
      <c r="C298">
        <v>56</v>
      </c>
      <c r="D298" t="s">
        <v>193</v>
      </c>
      <c r="E298" s="9">
        <v>4562342690043</v>
      </c>
      <c r="F298">
        <v>0</v>
      </c>
      <c r="G298">
        <v>0</v>
      </c>
      <c r="H298" t="s">
        <v>21</v>
      </c>
      <c r="I298" t="s">
        <v>19</v>
      </c>
      <c r="J298" t="s">
        <v>329</v>
      </c>
      <c r="K298">
        <v>96</v>
      </c>
      <c r="L298">
        <v>1</v>
      </c>
      <c r="M298">
        <v>0</v>
      </c>
      <c r="N298">
        <v>0</v>
      </c>
    </row>
    <row r="299" spans="1:14" x14ac:dyDescent="0.15">
      <c r="A299" t="str">
        <f t="shared" si="6"/>
        <v>201949_56_4562342690050</v>
      </c>
      <c r="B299">
        <v>201949</v>
      </c>
      <c r="C299">
        <v>56</v>
      </c>
      <c r="D299" t="s">
        <v>193</v>
      </c>
      <c r="E299" s="9">
        <v>4562342690050</v>
      </c>
      <c r="F299">
        <v>0</v>
      </c>
      <c r="G299">
        <v>0</v>
      </c>
      <c r="H299" t="s">
        <v>22</v>
      </c>
      <c r="I299" t="s">
        <v>19</v>
      </c>
      <c r="J299" t="s">
        <v>329</v>
      </c>
      <c r="K299">
        <v>27</v>
      </c>
      <c r="L299">
        <v>0</v>
      </c>
      <c r="M299">
        <v>0</v>
      </c>
      <c r="N299">
        <v>0</v>
      </c>
    </row>
    <row r="300" spans="1:14" x14ac:dyDescent="0.15">
      <c r="A300" t="str">
        <f t="shared" si="6"/>
        <v>201949_56_4562342690067</v>
      </c>
      <c r="B300">
        <v>201949</v>
      </c>
      <c r="C300">
        <v>56</v>
      </c>
      <c r="D300" t="s">
        <v>193</v>
      </c>
      <c r="E300" s="9">
        <v>4562342690067</v>
      </c>
      <c r="F300">
        <v>0</v>
      </c>
      <c r="G300">
        <v>0</v>
      </c>
      <c r="H300" t="s">
        <v>23</v>
      </c>
      <c r="I300" t="s">
        <v>19</v>
      </c>
      <c r="J300" t="s">
        <v>329</v>
      </c>
      <c r="K300">
        <v>94</v>
      </c>
      <c r="L300">
        <v>5</v>
      </c>
      <c r="M300">
        <v>0</v>
      </c>
      <c r="N300">
        <v>0</v>
      </c>
    </row>
    <row r="301" spans="1:14" x14ac:dyDescent="0.15">
      <c r="A301" t="str">
        <f t="shared" si="6"/>
        <v>201949_56_4562342690074</v>
      </c>
      <c r="B301">
        <v>201949</v>
      </c>
      <c r="C301">
        <v>56</v>
      </c>
      <c r="D301" t="s">
        <v>193</v>
      </c>
      <c r="E301" s="9">
        <v>4562342690074</v>
      </c>
      <c r="F301">
        <v>0</v>
      </c>
      <c r="G301">
        <v>0</v>
      </c>
      <c r="H301" t="s">
        <v>24</v>
      </c>
      <c r="I301" t="s">
        <v>19</v>
      </c>
      <c r="J301" t="s">
        <v>329</v>
      </c>
      <c r="K301">
        <v>64</v>
      </c>
      <c r="L301">
        <v>2</v>
      </c>
      <c r="M301">
        <v>0</v>
      </c>
      <c r="N301">
        <v>0</v>
      </c>
    </row>
    <row r="302" spans="1:14" x14ac:dyDescent="0.15">
      <c r="A302" t="str">
        <f t="shared" si="6"/>
        <v>201949_56_4562342690081</v>
      </c>
      <c r="B302">
        <v>201949</v>
      </c>
      <c r="C302">
        <v>56</v>
      </c>
      <c r="D302" t="s">
        <v>193</v>
      </c>
      <c r="E302" s="9">
        <v>4562342690081</v>
      </c>
      <c r="F302">
        <v>0</v>
      </c>
      <c r="G302">
        <v>0</v>
      </c>
      <c r="H302" t="s">
        <v>25</v>
      </c>
      <c r="I302" t="s">
        <v>19</v>
      </c>
      <c r="J302" t="s">
        <v>329</v>
      </c>
      <c r="K302">
        <v>17</v>
      </c>
      <c r="L302">
        <v>0</v>
      </c>
      <c r="M302">
        <v>0</v>
      </c>
      <c r="N302">
        <v>0</v>
      </c>
    </row>
    <row r="303" spans="1:14" x14ac:dyDescent="0.15">
      <c r="A303" t="str">
        <f t="shared" si="6"/>
        <v>201949_66_4562342690029</v>
      </c>
      <c r="B303">
        <v>201949</v>
      </c>
      <c r="C303">
        <v>66</v>
      </c>
      <c r="D303" t="s">
        <v>180</v>
      </c>
      <c r="E303" s="9">
        <v>4562342690029</v>
      </c>
      <c r="F303">
        <v>0</v>
      </c>
      <c r="G303">
        <v>0</v>
      </c>
      <c r="H303" t="s">
        <v>18</v>
      </c>
      <c r="I303" t="s">
        <v>19</v>
      </c>
      <c r="J303" t="s">
        <v>329</v>
      </c>
      <c r="K303">
        <v>44</v>
      </c>
      <c r="L303">
        <v>4</v>
      </c>
      <c r="M303">
        <v>0</v>
      </c>
      <c r="N303">
        <v>0</v>
      </c>
    </row>
    <row r="304" spans="1:14" x14ac:dyDescent="0.15">
      <c r="A304" t="str">
        <f t="shared" si="6"/>
        <v>201949_66_4562342690036</v>
      </c>
      <c r="B304">
        <v>201949</v>
      </c>
      <c r="C304">
        <v>66</v>
      </c>
      <c r="D304" t="s">
        <v>180</v>
      </c>
      <c r="E304" s="9">
        <v>4562342690036</v>
      </c>
      <c r="F304">
        <v>0</v>
      </c>
      <c r="G304">
        <v>0</v>
      </c>
      <c r="H304" t="s">
        <v>20</v>
      </c>
      <c r="I304" t="s">
        <v>19</v>
      </c>
      <c r="J304" t="s">
        <v>329</v>
      </c>
      <c r="K304">
        <v>30</v>
      </c>
      <c r="L304">
        <v>0</v>
      </c>
      <c r="M304">
        <v>0</v>
      </c>
      <c r="N304">
        <v>0</v>
      </c>
    </row>
    <row r="305" spans="1:14" x14ac:dyDescent="0.15">
      <c r="A305" t="str">
        <f t="shared" si="6"/>
        <v>201949_66_4562342690043</v>
      </c>
      <c r="B305">
        <v>201949</v>
      </c>
      <c r="C305">
        <v>66</v>
      </c>
      <c r="D305" t="s">
        <v>180</v>
      </c>
      <c r="E305" s="9">
        <v>4562342690043</v>
      </c>
      <c r="F305">
        <v>0</v>
      </c>
      <c r="G305">
        <v>0</v>
      </c>
      <c r="H305" t="s">
        <v>21</v>
      </c>
      <c r="I305" t="s">
        <v>19</v>
      </c>
      <c r="J305" t="s">
        <v>329</v>
      </c>
      <c r="K305">
        <v>88</v>
      </c>
      <c r="L305">
        <v>7</v>
      </c>
      <c r="M305">
        <v>0</v>
      </c>
      <c r="N305">
        <v>0</v>
      </c>
    </row>
    <row r="306" spans="1:14" x14ac:dyDescent="0.15">
      <c r="A306" t="str">
        <f t="shared" si="6"/>
        <v>201949_66_4562342690050</v>
      </c>
      <c r="B306">
        <v>201949</v>
      </c>
      <c r="C306">
        <v>66</v>
      </c>
      <c r="D306" t="s">
        <v>180</v>
      </c>
      <c r="E306" s="9">
        <v>4562342690050</v>
      </c>
      <c r="F306">
        <v>0</v>
      </c>
      <c r="G306">
        <v>0</v>
      </c>
      <c r="H306" t="s">
        <v>22</v>
      </c>
      <c r="I306" t="s">
        <v>19</v>
      </c>
      <c r="J306" t="s">
        <v>329</v>
      </c>
      <c r="K306">
        <v>30</v>
      </c>
      <c r="L306">
        <v>0</v>
      </c>
      <c r="M306">
        <v>0</v>
      </c>
      <c r="N306">
        <v>0</v>
      </c>
    </row>
    <row r="307" spans="1:14" x14ac:dyDescent="0.15">
      <c r="A307" t="str">
        <f t="shared" si="6"/>
        <v>201949_66_4562342690067</v>
      </c>
      <c r="B307">
        <v>201949</v>
      </c>
      <c r="C307">
        <v>66</v>
      </c>
      <c r="D307" t="s">
        <v>180</v>
      </c>
      <c r="E307" s="9">
        <v>4562342690067</v>
      </c>
      <c r="F307">
        <v>0</v>
      </c>
      <c r="G307">
        <v>0</v>
      </c>
      <c r="H307" t="s">
        <v>23</v>
      </c>
      <c r="I307" t="s">
        <v>19</v>
      </c>
      <c r="J307" t="s">
        <v>329</v>
      </c>
      <c r="K307">
        <v>100</v>
      </c>
      <c r="L307">
        <v>0</v>
      </c>
      <c r="M307">
        <v>0</v>
      </c>
      <c r="N307">
        <v>0</v>
      </c>
    </row>
    <row r="308" spans="1:14" x14ac:dyDescent="0.15">
      <c r="A308" t="str">
        <f t="shared" si="6"/>
        <v>201949_66_4562342690074</v>
      </c>
      <c r="B308">
        <v>201949</v>
      </c>
      <c r="C308">
        <v>66</v>
      </c>
      <c r="D308" t="s">
        <v>180</v>
      </c>
      <c r="E308" s="9">
        <v>4562342690074</v>
      </c>
      <c r="F308">
        <v>0</v>
      </c>
      <c r="G308">
        <v>0</v>
      </c>
      <c r="H308" t="s">
        <v>24</v>
      </c>
      <c r="I308" t="s">
        <v>19</v>
      </c>
      <c r="J308" t="s">
        <v>329</v>
      </c>
      <c r="K308">
        <v>68</v>
      </c>
      <c r="L308">
        <v>2</v>
      </c>
      <c r="M308">
        <v>0</v>
      </c>
      <c r="N308">
        <v>0</v>
      </c>
    </row>
    <row r="309" spans="1:14" x14ac:dyDescent="0.15">
      <c r="A309" t="str">
        <f t="shared" si="6"/>
        <v>201949_66_4562342690081</v>
      </c>
      <c r="B309">
        <v>201949</v>
      </c>
      <c r="C309">
        <v>66</v>
      </c>
      <c r="D309" t="s">
        <v>180</v>
      </c>
      <c r="E309" s="9">
        <v>4562342690081</v>
      </c>
      <c r="F309">
        <v>0</v>
      </c>
      <c r="G309">
        <v>0</v>
      </c>
      <c r="H309" t="s">
        <v>25</v>
      </c>
      <c r="I309" t="s">
        <v>19</v>
      </c>
      <c r="J309" t="s">
        <v>329</v>
      </c>
      <c r="K309">
        <v>20</v>
      </c>
      <c r="L309">
        <v>0</v>
      </c>
      <c r="M309">
        <v>0</v>
      </c>
      <c r="N309">
        <v>0</v>
      </c>
    </row>
    <row r="310" spans="1:14" x14ac:dyDescent="0.15">
      <c r="A310" t="str">
        <f t="shared" si="6"/>
        <v>201949_67_4562342690029</v>
      </c>
      <c r="B310">
        <v>201949</v>
      </c>
      <c r="C310">
        <v>67</v>
      </c>
      <c r="D310" t="s">
        <v>187</v>
      </c>
      <c r="E310" s="9">
        <v>4562342690029</v>
      </c>
      <c r="F310">
        <v>0</v>
      </c>
      <c r="G310">
        <v>0</v>
      </c>
      <c r="H310" t="s">
        <v>18</v>
      </c>
      <c r="I310" t="s">
        <v>19</v>
      </c>
      <c r="J310" t="s">
        <v>329</v>
      </c>
      <c r="K310">
        <v>46</v>
      </c>
      <c r="L310">
        <v>3</v>
      </c>
      <c r="M310">
        <v>0</v>
      </c>
      <c r="N310">
        <v>0</v>
      </c>
    </row>
    <row r="311" spans="1:14" x14ac:dyDescent="0.15">
      <c r="A311" t="str">
        <f t="shared" si="6"/>
        <v>201949_67_4562342690036</v>
      </c>
      <c r="B311">
        <v>201949</v>
      </c>
      <c r="C311">
        <v>67</v>
      </c>
      <c r="D311" t="s">
        <v>187</v>
      </c>
      <c r="E311" s="9">
        <v>4562342690036</v>
      </c>
      <c r="F311">
        <v>0</v>
      </c>
      <c r="G311">
        <v>0</v>
      </c>
      <c r="H311" t="s">
        <v>20</v>
      </c>
      <c r="I311" t="s">
        <v>19</v>
      </c>
      <c r="J311" t="s">
        <v>329</v>
      </c>
      <c r="K311">
        <v>25</v>
      </c>
      <c r="L311">
        <v>0</v>
      </c>
      <c r="M311">
        <v>0</v>
      </c>
      <c r="N311">
        <v>0</v>
      </c>
    </row>
    <row r="312" spans="1:14" x14ac:dyDescent="0.15">
      <c r="A312" t="str">
        <f t="shared" si="6"/>
        <v>201949_67_4562342690043</v>
      </c>
      <c r="B312">
        <v>201949</v>
      </c>
      <c r="C312">
        <v>67</v>
      </c>
      <c r="D312" t="s">
        <v>187</v>
      </c>
      <c r="E312" s="9">
        <v>4562342690043</v>
      </c>
      <c r="F312">
        <v>0</v>
      </c>
      <c r="G312">
        <v>0</v>
      </c>
      <c r="H312" t="s">
        <v>21</v>
      </c>
      <c r="I312" t="s">
        <v>19</v>
      </c>
      <c r="J312" t="s">
        <v>329</v>
      </c>
      <c r="K312">
        <v>92</v>
      </c>
      <c r="L312">
        <v>7</v>
      </c>
      <c r="M312">
        <v>0</v>
      </c>
      <c r="N312">
        <v>0</v>
      </c>
    </row>
    <row r="313" spans="1:14" x14ac:dyDescent="0.15">
      <c r="A313" t="str">
        <f t="shared" si="6"/>
        <v>201949_67_4562342690050</v>
      </c>
      <c r="B313">
        <v>201949</v>
      </c>
      <c r="C313">
        <v>67</v>
      </c>
      <c r="D313" t="s">
        <v>187</v>
      </c>
      <c r="E313" s="9">
        <v>4562342690050</v>
      </c>
      <c r="F313">
        <v>0</v>
      </c>
      <c r="G313">
        <v>0</v>
      </c>
      <c r="H313" t="s">
        <v>22</v>
      </c>
      <c r="I313" t="s">
        <v>19</v>
      </c>
      <c r="J313" t="s">
        <v>329</v>
      </c>
      <c r="K313">
        <v>32</v>
      </c>
      <c r="L313">
        <v>0</v>
      </c>
      <c r="M313">
        <v>0</v>
      </c>
      <c r="N313">
        <v>0</v>
      </c>
    </row>
    <row r="314" spans="1:14" x14ac:dyDescent="0.15">
      <c r="A314" t="str">
        <f t="shared" si="6"/>
        <v>201949_67_4562342690067</v>
      </c>
      <c r="B314">
        <v>201949</v>
      </c>
      <c r="C314">
        <v>67</v>
      </c>
      <c r="D314" t="s">
        <v>187</v>
      </c>
      <c r="E314" s="9">
        <v>4562342690067</v>
      </c>
      <c r="F314">
        <v>0</v>
      </c>
      <c r="G314">
        <v>0</v>
      </c>
      <c r="H314" t="s">
        <v>23</v>
      </c>
      <c r="I314" t="s">
        <v>19</v>
      </c>
      <c r="J314" t="s">
        <v>329</v>
      </c>
      <c r="K314">
        <v>96</v>
      </c>
      <c r="L314">
        <v>1</v>
      </c>
      <c r="M314">
        <v>0</v>
      </c>
      <c r="N314">
        <v>0</v>
      </c>
    </row>
    <row r="315" spans="1:14" x14ac:dyDescent="0.15">
      <c r="A315" t="str">
        <f t="shared" si="6"/>
        <v>201949_67_4562342690074</v>
      </c>
      <c r="B315">
        <v>201949</v>
      </c>
      <c r="C315">
        <v>67</v>
      </c>
      <c r="D315" t="s">
        <v>187</v>
      </c>
      <c r="E315" s="9">
        <v>4562342690074</v>
      </c>
      <c r="F315">
        <v>0</v>
      </c>
      <c r="G315">
        <v>0</v>
      </c>
      <c r="H315" t="s">
        <v>24</v>
      </c>
      <c r="I315" t="s">
        <v>19</v>
      </c>
      <c r="J315" t="s">
        <v>329</v>
      </c>
      <c r="K315">
        <v>67</v>
      </c>
      <c r="L315">
        <v>1</v>
      </c>
      <c r="M315">
        <v>0</v>
      </c>
      <c r="N315">
        <v>0</v>
      </c>
    </row>
    <row r="316" spans="1:14" x14ac:dyDescent="0.15">
      <c r="A316" t="str">
        <f t="shared" si="6"/>
        <v>201949_67_4562342690081</v>
      </c>
      <c r="B316">
        <v>201949</v>
      </c>
      <c r="C316">
        <v>67</v>
      </c>
      <c r="D316" t="s">
        <v>187</v>
      </c>
      <c r="E316" s="9">
        <v>4562342690081</v>
      </c>
      <c r="F316">
        <v>0</v>
      </c>
      <c r="G316">
        <v>0</v>
      </c>
      <c r="H316" t="s">
        <v>25</v>
      </c>
      <c r="I316" t="s">
        <v>19</v>
      </c>
      <c r="J316" t="s">
        <v>329</v>
      </c>
      <c r="K316">
        <v>19</v>
      </c>
      <c r="L316">
        <v>1</v>
      </c>
      <c r="M316">
        <v>0</v>
      </c>
      <c r="N316">
        <v>0</v>
      </c>
    </row>
    <row r="317" spans="1:14" x14ac:dyDescent="0.15">
      <c r="A317" t="str">
        <f t="shared" si="6"/>
        <v>201949_96_4562342690029</v>
      </c>
      <c r="B317">
        <v>201949</v>
      </c>
      <c r="C317">
        <v>96</v>
      </c>
      <c r="D317" t="s">
        <v>192</v>
      </c>
      <c r="E317" s="9">
        <v>4562342690029</v>
      </c>
      <c r="F317">
        <v>0</v>
      </c>
      <c r="G317">
        <v>0</v>
      </c>
      <c r="H317" t="s">
        <v>18</v>
      </c>
      <c r="I317" t="s">
        <v>19</v>
      </c>
      <c r="J317" t="s">
        <v>329</v>
      </c>
      <c r="K317">
        <v>39</v>
      </c>
      <c r="L317">
        <v>5</v>
      </c>
      <c r="M317">
        <v>0</v>
      </c>
      <c r="N317">
        <v>0</v>
      </c>
    </row>
    <row r="318" spans="1:14" x14ac:dyDescent="0.15">
      <c r="A318" t="str">
        <f t="shared" si="6"/>
        <v>201949_96_4562342690036</v>
      </c>
      <c r="B318">
        <v>201949</v>
      </c>
      <c r="C318">
        <v>96</v>
      </c>
      <c r="D318" t="s">
        <v>192</v>
      </c>
      <c r="E318" s="9">
        <v>4562342690036</v>
      </c>
      <c r="F318">
        <v>0</v>
      </c>
      <c r="G318">
        <v>0</v>
      </c>
      <c r="H318" t="s">
        <v>20</v>
      </c>
      <c r="I318" t="s">
        <v>19</v>
      </c>
      <c r="J318" t="s">
        <v>329</v>
      </c>
      <c r="K318">
        <v>25</v>
      </c>
      <c r="L318">
        <v>2</v>
      </c>
      <c r="M318">
        <v>0</v>
      </c>
      <c r="N318">
        <v>0</v>
      </c>
    </row>
    <row r="319" spans="1:14" x14ac:dyDescent="0.15">
      <c r="A319" t="str">
        <f t="shared" si="6"/>
        <v>201949_96_4562342690043</v>
      </c>
      <c r="B319">
        <v>201949</v>
      </c>
      <c r="C319">
        <v>96</v>
      </c>
      <c r="D319" t="s">
        <v>192</v>
      </c>
      <c r="E319" s="9">
        <v>4562342690043</v>
      </c>
      <c r="F319">
        <v>0</v>
      </c>
      <c r="G319">
        <v>0</v>
      </c>
      <c r="H319" t="s">
        <v>21</v>
      </c>
      <c r="I319" t="s">
        <v>19</v>
      </c>
      <c r="J319" t="s">
        <v>329</v>
      </c>
      <c r="K319">
        <v>88</v>
      </c>
      <c r="L319">
        <v>5</v>
      </c>
      <c r="M319">
        <v>0</v>
      </c>
      <c r="N319">
        <v>0</v>
      </c>
    </row>
    <row r="320" spans="1:14" x14ac:dyDescent="0.15">
      <c r="A320" t="str">
        <f t="shared" si="6"/>
        <v>201949_96_4562342690050</v>
      </c>
      <c r="B320">
        <v>201949</v>
      </c>
      <c r="C320">
        <v>96</v>
      </c>
      <c r="D320" t="s">
        <v>192</v>
      </c>
      <c r="E320" s="9">
        <v>4562342690050</v>
      </c>
      <c r="F320">
        <v>0</v>
      </c>
      <c r="G320">
        <v>0</v>
      </c>
      <c r="H320" t="s">
        <v>22</v>
      </c>
      <c r="I320" t="s">
        <v>19</v>
      </c>
      <c r="J320" t="s">
        <v>329</v>
      </c>
      <c r="K320">
        <v>26</v>
      </c>
      <c r="L320">
        <v>3</v>
      </c>
      <c r="M320">
        <v>0</v>
      </c>
      <c r="N320">
        <v>0</v>
      </c>
    </row>
    <row r="321" spans="1:14" x14ac:dyDescent="0.15">
      <c r="A321" t="str">
        <f t="shared" si="6"/>
        <v>201949_96_4562342690067</v>
      </c>
      <c r="B321">
        <v>201949</v>
      </c>
      <c r="C321">
        <v>96</v>
      </c>
      <c r="D321" t="s">
        <v>192</v>
      </c>
      <c r="E321" s="9">
        <v>4562342690067</v>
      </c>
      <c r="F321">
        <v>0</v>
      </c>
      <c r="G321">
        <v>0</v>
      </c>
      <c r="H321" t="s">
        <v>23</v>
      </c>
      <c r="I321" t="s">
        <v>19</v>
      </c>
      <c r="J321" t="s">
        <v>329</v>
      </c>
      <c r="K321">
        <v>96</v>
      </c>
      <c r="L321">
        <v>0</v>
      </c>
      <c r="M321">
        <v>0</v>
      </c>
      <c r="N321">
        <v>0</v>
      </c>
    </row>
    <row r="322" spans="1:14" x14ac:dyDescent="0.15">
      <c r="A322" t="str">
        <f t="shared" ref="A322:A385" si="7">B322&amp;"_"&amp;C322&amp;"_"&amp;E322</f>
        <v>201949_96_4562342690074</v>
      </c>
      <c r="B322">
        <v>201949</v>
      </c>
      <c r="C322">
        <v>96</v>
      </c>
      <c r="D322" t="s">
        <v>192</v>
      </c>
      <c r="E322" s="9">
        <v>4562342690074</v>
      </c>
      <c r="F322">
        <v>0</v>
      </c>
      <c r="G322">
        <v>0</v>
      </c>
      <c r="H322" t="s">
        <v>24</v>
      </c>
      <c r="I322" t="s">
        <v>19</v>
      </c>
      <c r="J322" t="s">
        <v>329</v>
      </c>
      <c r="K322">
        <v>53</v>
      </c>
      <c r="L322">
        <v>9</v>
      </c>
      <c r="M322">
        <v>0</v>
      </c>
      <c r="N322">
        <v>0</v>
      </c>
    </row>
    <row r="323" spans="1:14" x14ac:dyDescent="0.15">
      <c r="A323" t="str">
        <f t="shared" si="7"/>
        <v>201949_96_4562342690081</v>
      </c>
      <c r="B323">
        <v>201949</v>
      </c>
      <c r="C323">
        <v>96</v>
      </c>
      <c r="D323" t="s">
        <v>192</v>
      </c>
      <c r="E323" s="9">
        <v>4562342690081</v>
      </c>
      <c r="F323">
        <v>0</v>
      </c>
      <c r="G323">
        <v>0</v>
      </c>
      <c r="H323" t="s">
        <v>25</v>
      </c>
      <c r="I323" t="s">
        <v>19</v>
      </c>
      <c r="J323" t="s">
        <v>329</v>
      </c>
      <c r="K323">
        <v>13</v>
      </c>
      <c r="L323">
        <v>1</v>
      </c>
      <c r="M323">
        <v>0</v>
      </c>
      <c r="N323">
        <v>0</v>
      </c>
    </row>
    <row r="324" spans="1:14" x14ac:dyDescent="0.15">
      <c r="A324" t="str">
        <f t="shared" si="7"/>
        <v>201949_113_4562342690029</v>
      </c>
      <c r="B324">
        <v>201949</v>
      </c>
      <c r="C324">
        <v>113</v>
      </c>
      <c r="D324" t="s">
        <v>182</v>
      </c>
      <c r="E324" s="9">
        <v>4562342690029</v>
      </c>
      <c r="F324">
        <v>0</v>
      </c>
      <c r="G324">
        <v>0</v>
      </c>
      <c r="H324" t="s">
        <v>18</v>
      </c>
      <c r="I324" t="s">
        <v>19</v>
      </c>
      <c r="J324" t="s">
        <v>329</v>
      </c>
      <c r="K324">
        <v>50</v>
      </c>
      <c r="L324">
        <v>0</v>
      </c>
      <c r="M324">
        <v>0</v>
      </c>
      <c r="N324">
        <v>0</v>
      </c>
    </row>
    <row r="325" spans="1:14" x14ac:dyDescent="0.15">
      <c r="A325" t="str">
        <f t="shared" si="7"/>
        <v>201949_113_4562342690036</v>
      </c>
      <c r="B325">
        <v>201949</v>
      </c>
      <c r="C325">
        <v>113</v>
      </c>
      <c r="D325" t="s">
        <v>182</v>
      </c>
      <c r="E325" s="9">
        <v>4562342690036</v>
      </c>
      <c r="F325">
        <v>0</v>
      </c>
      <c r="G325">
        <v>0</v>
      </c>
      <c r="H325" t="s">
        <v>20</v>
      </c>
      <c r="I325" t="s">
        <v>19</v>
      </c>
      <c r="J325" t="s">
        <v>329</v>
      </c>
      <c r="K325">
        <v>30</v>
      </c>
      <c r="L325">
        <v>0</v>
      </c>
      <c r="M325">
        <v>0</v>
      </c>
      <c r="N325">
        <v>0</v>
      </c>
    </row>
    <row r="326" spans="1:14" x14ac:dyDescent="0.15">
      <c r="A326" t="str">
        <f t="shared" si="7"/>
        <v>201949_113_4562342690043</v>
      </c>
      <c r="B326">
        <v>201949</v>
      </c>
      <c r="C326">
        <v>113</v>
      </c>
      <c r="D326" t="s">
        <v>182</v>
      </c>
      <c r="E326" s="9">
        <v>4562342690043</v>
      </c>
      <c r="F326">
        <v>0</v>
      </c>
      <c r="G326">
        <v>0</v>
      </c>
      <c r="H326" t="s">
        <v>21</v>
      </c>
      <c r="I326" t="s">
        <v>19</v>
      </c>
      <c r="J326" t="s">
        <v>329</v>
      </c>
      <c r="K326">
        <v>100</v>
      </c>
      <c r="L326">
        <v>0</v>
      </c>
      <c r="M326">
        <v>0</v>
      </c>
      <c r="N326">
        <v>0</v>
      </c>
    </row>
    <row r="327" spans="1:14" x14ac:dyDescent="0.15">
      <c r="A327" t="str">
        <f t="shared" si="7"/>
        <v>201949_113_4562342690050</v>
      </c>
      <c r="B327">
        <v>201949</v>
      </c>
      <c r="C327">
        <v>113</v>
      </c>
      <c r="D327" t="s">
        <v>182</v>
      </c>
      <c r="E327" s="9">
        <v>4562342690050</v>
      </c>
      <c r="F327">
        <v>0</v>
      </c>
      <c r="G327">
        <v>0</v>
      </c>
      <c r="H327" t="s">
        <v>22</v>
      </c>
      <c r="I327" t="s">
        <v>19</v>
      </c>
      <c r="J327" t="s">
        <v>329</v>
      </c>
      <c r="K327">
        <v>30</v>
      </c>
      <c r="L327">
        <v>0</v>
      </c>
      <c r="M327">
        <v>0</v>
      </c>
      <c r="N327">
        <v>0</v>
      </c>
    </row>
    <row r="328" spans="1:14" x14ac:dyDescent="0.15">
      <c r="A328" t="str">
        <f t="shared" si="7"/>
        <v>201949_113_4562342690067</v>
      </c>
      <c r="B328">
        <v>201949</v>
      </c>
      <c r="C328">
        <v>113</v>
      </c>
      <c r="D328" t="s">
        <v>182</v>
      </c>
      <c r="E328" s="9">
        <v>4562342690067</v>
      </c>
      <c r="F328">
        <v>0</v>
      </c>
      <c r="G328">
        <v>0</v>
      </c>
      <c r="H328" t="s">
        <v>23</v>
      </c>
      <c r="I328" t="s">
        <v>19</v>
      </c>
      <c r="J328" t="s">
        <v>329</v>
      </c>
      <c r="K328">
        <v>100</v>
      </c>
      <c r="L328">
        <v>0</v>
      </c>
      <c r="M328">
        <v>0</v>
      </c>
      <c r="N328">
        <v>0</v>
      </c>
    </row>
    <row r="329" spans="1:14" x14ac:dyDescent="0.15">
      <c r="A329" t="str">
        <f t="shared" si="7"/>
        <v>201949_113_4562342690074</v>
      </c>
      <c r="B329">
        <v>201949</v>
      </c>
      <c r="C329">
        <v>113</v>
      </c>
      <c r="D329" t="s">
        <v>182</v>
      </c>
      <c r="E329" s="9">
        <v>4562342690074</v>
      </c>
      <c r="F329">
        <v>0</v>
      </c>
      <c r="G329">
        <v>0</v>
      </c>
      <c r="H329" t="s">
        <v>24</v>
      </c>
      <c r="I329" t="s">
        <v>19</v>
      </c>
      <c r="J329" t="s">
        <v>329</v>
      </c>
      <c r="K329">
        <v>70</v>
      </c>
      <c r="L329">
        <v>0</v>
      </c>
      <c r="M329">
        <v>0</v>
      </c>
      <c r="N329">
        <v>0</v>
      </c>
    </row>
    <row r="330" spans="1:14" x14ac:dyDescent="0.15">
      <c r="A330" t="str">
        <f t="shared" si="7"/>
        <v>201949_113_4562342690081</v>
      </c>
      <c r="B330">
        <v>201949</v>
      </c>
      <c r="C330">
        <v>113</v>
      </c>
      <c r="D330" t="s">
        <v>182</v>
      </c>
      <c r="E330" s="9">
        <v>4562342690081</v>
      </c>
      <c r="F330">
        <v>0</v>
      </c>
      <c r="G330">
        <v>0</v>
      </c>
      <c r="H330" t="s">
        <v>25</v>
      </c>
      <c r="I330" t="s">
        <v>19</v>
      </c>
      <c r="J330" t="s">
        <v>329</v>
      </c>
      <c r="K330">
        <v>20</v>
      </c>
      <c r="L330">
        <v>0</v>
      </c>
      <c r="M330">
        <v>0</v>
      </c>
      <c r="N330">
        <v>0</v>
      </c>
    </row>
    <row r="331" spans="1:14" x14ac:dyDescent="0.15">
      <c r="A331" t="str">
        <f t="shared" si="7"/>
        <v>201949_151_4562342690029</v>
      </c>
      <c r="B331">
        <v>201949</v>
      </c>
      <c r="C331">
        <v>151</v>
      </c>
      <c r="D331" t="s">
        <v>191</v>
      </c>
      <c r="E331" s="9">
        <v>4562342690029</v>
      </c>
      <c r="F331">
        <v>0</v>
      </c>
      <c r="G331">
        <v>0</v>
      </c>
      <c r="H331" t="s">
        <v>18</v>
      </c>
      <c r="I331" t="s">
        <v>19</v>
      </c>
      <c r="J331" t="s">
        <v>329</v>
      </c>
      <c r="K331">
        <v>50</v>
      </c>
      <c r="L331">
        <v>0</v>
      </c>
      <c r="M331">
        <v>0</v>
      </c>
      <c r="N331">
        <v>0</v>
      </c>
    </row>
    <row r="332" spans="1:14" x14ac:dyDescent="0.15">
      <c r="A332" t="str">
        <f t="shared" si="7"/>
        <v>201949_151_4562342690036</v>
      </c>
      <c r="B332">
        <v>201949</v>
      </c>
      <c r="C332">
        <v>151</v>
      </c>
      <c r="D332" t="s">
        <v>191</v>
      </c>
      <c r="E332" s="9">
        <v>4562342690036</v>
      </c>
      <c r="F332">
        <v>0</v>
      </c>
      <c r="G332">
        <v>0</v>
      </c>
      <c r="H332" t="s">
        <v>20</v>
      </c>
      <c r="I332" t="s">
        <v>19</v>
      </c>
      <c r="J332" t="s">
        <v>329</v>
      </c>
      <c r="K332">
        <v>28</v>
      </c>
      <c r="L332">
        <v>1</v>
      </c>
      <c r="M332">
        <v>0</v>
      </c>
      <c r="N332">
        <v>0</v>
      </c>
    </row>
    <row r="333" spans="1:14" x14ac:dyDescent="0.15">
      <c r="A333" t="str">
        <f t="shared" si="7"/>
        <v>201949_151_4562342690043</v>
      </c>
      <c r="B333">
        <v>201949</v>
      </c>
      <c r="C333">
        <v>151</v>
      </c>
      <c r="D333" t="s">
        <v>191</v>
      </c>
      <c r="E333" s="9">
        <v>4562342690043</v>
      </c>
      <c r="F333">
        <v>0</v>
      </c>
      <c r="G333">
        <v>0</v>
      </c>
      <c r="H333" t="s">
        <v>21</v>
      </c>
      <c r="I333" t="s">
        <v>19</v>
      </c>
      <c r="J333" t="s">
        <v>329</v>
      </c>
      <c r="K333">
        <v>95</v>
      </c>
      <c r="L333">
        <v>1</v>
      </c>
      <c r="M333">
        <v>0</v>
      </c>
      <c r="N333">
        <v>0</v>
      </c>
    </row>
    <row r="334" spans="1:14" x14ac:dyDescent="0.15">
      <c r="A334" t="str">
        <f t="shared" si="7"/>
        <v>201949_151_4562342690050</v>
      </c>
      <c r="B334">
        <v>201949</v>
      </c>
      <c r="C334">
        <v>151</v>
      </c>
      <c r="D334" t="s">
        <v>191</v>
      </c>
      <c r="E334" s="9">
        <v>4562342690050</v>
      </c>
      <c r="F334">
        <v>0</v>
      </c>
      <c r="G334">
        <v>0</v>
      </c>
      <c r="H334" t="s">
        <v>22</v>
      </c>
      <c r="I334" t="s">
        <v>19</v>
      </c>
      <c r="J334" t="s">
        <v>329</v>
      </c>
      <c r="K334">
        <v>29</v>
      </c>
      <c r="L334">
        <v>0</v>
      </c>
      <c r="M334">
        <v>0</v>
      </c>
      <c r="N334">
        <v>0</v>
      </c>
    </row>
    <row r="335" spans="1:14" x14ac:dyDescent="0.15">
      <c r="A335" t="str">
        <f t="shared" si="7"/>
        <v>201949_151_4562342690067</v>
      </c>
      <c r="B335">
        <v>201949</v>
      </c>
      <c r="C335">
        <v>151</v>
      </c>
      <c r="D335" t="s">
        <v>191</v>
      </c>
      <c r="E335" s="9">
        <v>4562342690067</v>
      </c>
      <c r="F335">
        <v>0</v>
      </c>
      <c r="G335">
        <v>0</v>
      </c>
      <c r="H335" t="s">
        <v>23</v>
      </c>
      <c r="I335" t="s">
        <v>19</v>
      </c>
      <c r="J335" t="s">
        <v>329</v>
      </c>
      <c r="K335">
        <v>98</v>
      </c>
      <c r="L335">
        <v>0</v>
      </c>
      <c r="M335">
        <v>0</v>
      </c>
      <c r="N335">
        <v>0</v>
      </c>
    </row>
    <row r="336" spans="1:14" x14ac:dyDescent="0.15">
      <c r="A336" t="str">
        <f t="shared" si="7"/>
        <v>201949_151_4562342690074</v>
      </c>
      <c r="B336">
        <v>201949</v>
      </c>
      <c r="C336">
        <v>151</v>
      </c>
      <c r="D336" t="s">
        <v>191</v>
      </c>
      <c r="E336" s="9">
        <v>4562342690074</v>
      </c>
      <c r="F336">
        <v>0</v>
      </c>
      <c r="G336">
        <v>0</v>
      </c>
      <c r="H336" t="s">
        <v>24</v>
      </c>
      <c r="I336" t="s">
        <v>19</v>
      </c>
      <c r="J336" t="s">
        <v>329</v>
      </c>
      <c r="K336">
        <v>60</v>
      </c>
      <c r="L336">
        <v>3</v>
      </c>
      <c r="M336">
        <v>0</v>
      </c>
      <c r="N336">
        <v>0</v>
      </c>
    </row>
    <row r="337" spans="1:14" x14ac:dyDescent="0.15">
      <c r="A337" t="str">
        <f t="shared" si="7"/>
        <v>201949_151_4562342690081</v>
      </c>
      <c r="B337">
        <v>201949</v>
      </c>
      <c r="C337">
        <v>151</v>
      </c>
      <c r="D337" t="s">
        <v>191</v>
      </c>
      <c r="E337" s="9">
        <v>4562342690081</v>
      </c>
      <c r="F337">
        <v>0</v>
      </c>
      <c r="G337">
        <v>0</v>
      </c>
      <c r="H337" t="s">
        <v>25</v>
      </c>
      <c r="I337" t="s">
        <v>19</v>
      </c>
      <c r="J337" t="s">
        <v>329</v>
      </c>
      <c r="K337">
        <v>10</v>
      </c>
      <c r="L337">
        <v>6</v>
      </c>
      <c r="M337">
        <v>0</v>
      </c>
      <c r="N337">
        <v>0</v>
      </c>
    </row>
    <row r="338" spans="1:14" x14ac:dyDescent="0.15">
      <c r="A338" t="str">
        <f t="shared" si="7"/>
        <v>201949_155_4562342690029</v>
      </c>
      <c r="B338">
        <v>201949</v>
      </c>
      <c r="C338">
        <v>155</v>
      </c>
      <c r="D338" t="s">
        <v>185</v>
      </c>
      <c r="E338" s="9">
        <v>4562342690029</v>
      </c>
      <c r="F338">
        <v>0</v>
      </c>
      <c r="G338">
        <v>0</v>
      </c>
      <c r="H338" t="s">
        <v>18</v>
      </c>
      <c r="I338" t="s">
        <v>19</v>
      </c>
      <c r="J338" t="s">
        <v>329</v>
      </c>
      <c r="K338">
        <v>40</v>
      </c>
      <c r="L338">
        <v>5</v>
      </c>
      <c r="M338">
        <v>0</v>
      </c>
      <c r="N338">
        <v>0</v>
      </c>
    </row>
    <row r="339" spans="1:14" x14ac:dyDescent="0.15">
      <c r="A339" t="str">
        <f t="shared" si="7"/>
        <v>201949_155_4562342690036</v>
      </c>
      <c r="B339">
        <v>201949</v>
      </c>
      <c r="C339">
        <v>155</v>
      </c>
      <c r="D339" t="s">
        <v>185</v>
      </c>
      <c r="E339" s="9">
        <v>4562342690036</v>
      </c>
      <c r="F339">
        <v>0</v>
      </c>
      <c r="G339">
        <v>0</v>
      </c>
      <c r="H339" t="s">
        <v>20</v>
      </c>
      <c r="I339" t="s">
        <v>19</v>
      </c>
      <c r="J339" t="s">
        <v>329</v>
      </c>
      <c r="K339">
        <v>27</v>
      </c>
      <c r="L339">
        <v>1</v>
      </c>
      <c r="M339">
        <v>0</v>
      </c>
      <c r="N339">
        <v>0</v>
      </c>
    </row>
    <row r="340" spans="1:14" x14ac:dyDescent="0.15">
      <c r="A340" t="str">
        <f t="shared" si="7"/>
        <v>201949_155_4562342690043</v>
      </c>
      <c r="B340">
        <v>201949</v>
      </c>
      <c r="C340">
        <v>155</v>
      </c>
      <c r="D340" t="s">
        <v>185</v>
      </c>
      <c r="E340" s="9">
        <v>4562342690043</v>
      </c>
      <c r="F340">
        <v>0</v>
      </c>
      <c r="G340">
        <v>0</v>
      </c>
      <c r="H340" t="s">
        <v>21</v>
      </c>
      <c r="I340" t="s">
        <v>19</v>
      </c>
      <c r="J340" t="s">
        <v>329</v>
      </c>
      <c r="K340">
        <v>88</v>
      </c>
      <c r="L340">
        <v>2</v>
      </c>
      <c r="M340">
        <v>0</v>
      </c>
      <c r="N340">
        <v>0</v>
      </c>
    </row>
    <row r="341" spans="1:14" x14ac:dyDescent="0.15">
      <c r="A341" t="str">
        <f t="shared" si="7"/>
        <v>201949_155_4562342690050</v>
      </c>
      <c r="B341">
        <v>201949</v>
      </c>
      <c r="C341">
        <v>155</v>
      </c>
      <c r="D341" t="s">
        <v>185</v>
      </c>
      <c r="E341" s="9">
        <v>4562342690050</v>
      </c>
      <c r="F341">
        <v>0</v>
      </c>
      <c r="G341">
        <v>0</v>
      </c>
      <c r="H341" t="s">
        <v>22</v>
      </c>
      <c r="I341" t="s">
        <v>19</v>
      </c>
      <c r="J341" t="s">
        <v>329</v>
      </c>
      <c r="K341">
        <v>30</v>
      </c>
      <c r="L341">
        <v>0</v>
      </c>
      <c r="M341">
        <v>0</v>
      </c>
      <c r="N341">
        <v>0</v>
      </c>
    </row>
    <row r="342" spans="1:14" x14ac:dyDescent="0.15">
      <c r="A342" t="str">
        <f t="shared" si="7"/>
        <v>201949_155_4562342690067</v>
      </c>
      <c r="B342">
        <v>201949</v>
      </c>
      <c r="C342">
        <v>155</v>
      </c>
      <c r="D342" t="s">
        <v>185</v>
      </c>
      <c r="E342" s="9">
        <v>4562342690067</v>
      </c>
      <c r="F342">
        <v>0</v>
      </c>
      <c r="G342">
        <v>0</v>
      </c>
      <c r="H342" t="s">
        <v>23</v>
      </c>
      <c r="I342" t="s">
        <v>19</v>
      </c>
      <c r="J342" t="s">
        <v>329</v>
      </c>
      <c r="K342">
        <v>100</v>
      </c>
      <c r="L342">
        <v>0</v>
      </c>
      <c r="M342">
        <v>0</v>
      </c>
      <c r="N342">
        <v>0</v>
      </c>
    </row>
    <row r="343" spans="1:14" x14ac:dyDescent="0.15">
      <c r="A343" t="str">
        <f t="shared" si="7"/>
        <v>201949_155_4562342690074</v>
      </c>
      <c r="B343">
        <v>201949</v>
      </c>
      <c r="C343">
        <v>155</v>
      </c>
      <c r="D343" t="s">
        <v>185</v>
      </c>
      <c r="E343" s="9">
        <v>4562342690074</v>
      </c>
      <c r="F343">
        <v>0</v>
      </c>
      <c r="G343">
        <v>0</v>
      </c>
      <c r="H343" t="s">
        <v>24</v>
      </c>
      <c r="I343" t="s">
        <v>19</v>
      </c>
      <c r="J343" t="s">
        <v>329</v>
      </c>
      <c r="K343">
        <v>64</v>
      </c>
      <c r="L343">
        <v>2</v>
      </c>
      <c r="M343">
        <v>0</v>
      </c>
      <c r="N343">
        <v>0</v>
      </c>
    </row>
    <row r="344" spans="1:14" x14ac:dyDescent="0.15">
      <c r="A344" t="str">
        <f t="shared" si="7"/>
        <v>201949_155_4562342690081</v>
      </c>
      <c r="B344">
        <v>201949</v>
      </c>
      <c r="C344">
        <v>155</v>
      </c>
      <c r="D344" t="s">
        <v>185</v>
      </c>
      <c r="E344" s="9">
        <v>4562342690081</v>
      </c>
      <c r="F344">
        <v>0</v>
      </c>
      <c r="G344">
        <v>0</v>
      </c>
      <c r="H344" t="s">
        <v>25</v>
      </c>
      <c r="I344" t="s">
        <v>19</v>
      </c>
      <c r="J344" t="s">
        <v>329</v>
      </c>
      <c r="K344">
        <v>20</v>
      </c>
      <c r="L344">
        <v>0</v>
      </c>
      <c r="M344">
        <v>0</v>
      </c>
      <c r="N344">
        <v>0</v>
      </c>
    </row>
    <row r="345" spans="1:14" x14ac:dyDescent="0.15">
      <c r="A345" t="str">
        <f t="shared" si="7"/>
        <v>201949_237_4562342690029</v>
      </c>
      <c r="B345">
        <v>201949</v>
      </c>
      <c r="C345">
        <v>237</v>
      </c>
      <c r="D345" t="s">
        <v>188</v>
      </c>
      <c r="E345" s="9">
        <v>4562342690029</v>
      </c>
      <c r="F345">
        <v>0</v>
      </c>
      <c r="G345">
        <v>0</v>
      </c>
      <c r="H345" t="s">
        <v>18</v>
      </c>
      <c r="I345" t="s">
        <v>19</v>
      </c>
      <c r="J345" t="s">
        <v>329</v>
      </c>
      <c r="K345">
        <v>50</v>
      </c>
      <c r="L345">
        <v>0</v>
      </c>
      <c r="M345">
        <v>0</v>
      </c>
      <c r="N345">
        <v>0</v>
      </c>
    </row>
    <row r="346" spans="1:14" x14ac:dyDescent="0.15">
      <c r="A346" t="str">
        <f t="shared" si="7"/>
        <v>201949_237_4562342690036</v>
      </c>
      <c r="B346">
        <v>201949</v>
      </c>
      <c r="C346">
        <v>237</v>
      </c>
      <c r="D346" t="s">
        <v>188</v>
      </c>
      <c r="E346" s="9">
        <v>4562342690036</v>
      </c>
      <c r="F346">
        <v>0</v>
      </c>
      <c r="G346">
        <v>0</v>
      </c>
      <c r="H346" t="s">
        <v>20</v>
      </c>
      <c r="I346" t="s">
        <v>19</v>
      </c>
      <c r="J346" t="s">
        <v>329</v>
      </c>
      <c r="K346">
        <v>30</v>
      </c>
      <c r="L346">
        <v>0</v>
      </c>
      <c r="M346">
        <v>0</v>
      </c>
      <c r="N346">
        <v>0</v>
      </c>
    </row>
    <row r="347" spans="1:14" x14ac:dyDescent="0.15">
      <c r="A347" t="str">
        <f t="shared" si="7"/>
        <v>201949_237_4562342690043</v>
      </c>
      <c r="B347">
        <v>201949</v>
      </c>
      <c r="C347">
        <v>237</v>
      </c>
      <c r="D347" t="s">
        <v>188</v>
      </c>
      <c r="E347" s="9">
        <v>4562342690043</v>
      </c>
      <c r="F347">
        <v>0</v>
      </c>
      <c r="G347">
        <v>0</v>
      </c>
      <c r="H347" t="s">
        <v>21</v>
      </c>
      <c r="I347" t="s">
        <v>19</v>
      </c>
      <c r="J347" t="s">
        <v>329</v>
      </c>
      <c r="K347">
        <v>97</v>
      </c>
      <c r="L347">
        <v>3</v>
      </c>
      <c r="M347">
        <v>0</v>
      </c>
      <c r="N347">
        <v>0</v>
      </c>
    </row>
    <row r="348" spans="1:14" x14ac:dyDescent="0.15">
      <c r="A348" t="str">
        <f t="shared" si="7"/>
        <v>201949_237_4562342690050</v>
      </c>
      <c r="B348">
        <v>201949</v>
      </c>
      <c r="C348">
        <v>237</v>
      </c>
      <c r="D348" t="s">
        <v>188</v>
      </c>
      <c r="E348" s="9">
        <v>4562342690050</v>
      </c>
      <c r="F348">
        <v>0</v>
      </c>
      <c r="G348">
        <v>0</v>
      </c>
      <c r="H348" t="s">
        <v>22</v>
      </c>
      <c r="I348" t="s">
        <v>19</v>
      </c>
      <c r="J348" t="s">
        <v>329</v>
      </c>
      <c r="K348">
        <v>30</v>
      </c>
      <c r="L348">
        <v>0</v>
      </c>
      <c r="M348">
        <v>0</v>
      </c>
      <c r="N348">
        <v>0</v>
      </c>
    </row>
    <row r="349" spans="1:14" x14ac:dyDescent="0.15">
      <c r="A349" t="str">
        <f t="shared" si="7"/>
        <v>201949_237_4562342690067</v>
      </c>
      <c r="B349">
        <v>201949</v>
      </c>
      <c r="C349">
        <v>237</v>
      </c>
      <c r="D349" t="s">
        <v>188</v>
      </c>
      <c r="E349" s="9">
        <v>4562342690067</v>
      </c>
      <c r="F349">
        <v>0</v>
      </c>
      <c r="G349">
        <v>0</v>
      </c>
      <c r="H349" t="s">
        <v>23</v>
      </c>
      <c r="I349" t="s">
        <v>19</v>
      </c>
      <c r="J349" t="s">
        <v>329</v>
      </c>
      <c r="K349">
        <v>100</v>
      </c>
      <c r="L349">
        <v>0</v>
      </c>
      <c r="M349">
        <v>0</v>
      </c>
      <c r="N349">
        <v>0</v>
      </c>
    </row>
    <row r="350" spans="1:14" x14ac:dyDescent="0.15">
      <c r="A350" t="str">
        <f t="shared" si="7"/>
        <v>201949_237_4562342690074</v>
      </c>
      <c r="B350">
        <v>201949</v>
      </c>
      <c r="C350">
        <v>237</v>
      </c>
      <c r="D350" t="s">
        <v>188</v>
      </c>
      <c r="E350" s="9">
        <v>4562342690074</v>
      </c>
      <c r="F350">
        <v>0</v>
      </c>
      <c r="G350">
        <v>0</v>
      </c>
      <c r="H350" t="s">
        <v>24</v>
      </c>
      <c r="I350" t="s">
        <v>19</v>
      </c>
      <c r="J350" t="s">
        <v>329</v>
      </c>
      <c r="K350">
        <v>70</v>
      </c>
      <c r="L350">
        <v>0</v>
      </c>
      <c r="M350">
        <v>0</v>
      </c>
      <c r="N350">
        <v>0</v>
      </c>
    </row>
    <row r="351" spans="1:14" x14ac:dyDescent="0.15">
      <c r="A351" t="str">
        <f t="shared" si="7"/>
        <v>201949_237_4562342690081</v>
      </c>
      <c r="B351">
        <v>201949</v>
      </c>
      <c r="C351">
        <v>237</v>
      </c>
      <c r="D351" t="s">
        <v>188</v>
      </c>
      <c r="E351" s="9">
        <v>4562342690081</v>
      </c>
      <c r="F351">
        <v>0</v>
      </c>
      <c r="G351">
        <v>0</v>
      </c>
      <c r="H351" t="s">
        <v>25</v>
      </c>
      <c r="I351" t="s">
        <v>19</v>
      </c>
      <c r="J351" t="s">
        <v>329</v>
      </c>
      <c r="K351">
        <v>19</v>
      </c>
      <c r="L351">
        <v>1</v>
      </c>
      <c r="M351">
        <v>0</v>
      </c>
      <c r="N351">
        <v>0</v>
      </c>
    </row>
    <row r="352" spans="1:14" x14ac:dyDescent="0.15">
      <c r="A352" t="str">
        <f t="shared" si="7"/>
        <v>201949_270_4562342690029</v>
      </c>
      <c r="B352">
        <v>201949</v>
      </c>
      <c r="C352">
        <v>270</v>
      </c>
      <c r="D352" t="s">
        <v>194</v>
      </c>
      <c r="E352" s="9">
        <v>4562342690029</v>
      </c>
      <c r="F352">
        <v>0</v>
      </c>
      <c r="G352">
        <v>0</v>
      </c>
      <c r="H352" t="s">
        <v>18</v>
      </c>
      <c r="I352" t="s">
        <v>19</v>
      </c>
      <c r="J352" t="s">
        <v>329</v>
      </c>
      <c r="K352">
        <v>37</v>
      </c>
      <c r="L352">
        <v>6</v>
      </c>
      <c r="M352">
        <v>0</v>
      </c>
      <c r="N352">
        <v>0</v>
      </c>
    </row>
    <row r="353" spans="1:14" x14ac:dyDescent="0.15">
      <c r="A353" t="str">
        <f t="shared" si="7"/>
        <v>201949_270_4562342690036</v>
      </c>
      <c r="B353">
        <v>201949</v>
      </c>
      <c r="C353">
        <v>270</v>
      </c>
      <c r="D353" t="s">
        <v>194</v>
      </c>
      <c r="E353" s="9">
        <v>4562342690036</v>
      </c>
      <c r="F353">
        <v>0</v>
      </c>
      <c r="G353">
        <v>0</v>
      </c>
      <c r="H353" t="s">
        <v>20</v>
      </c>
      <c r="I353" t="s">
        <v>19</v>
      </c>
      <c r="J353" t="s">
        <v>329</v>
      </c>
      <c r="K353">
        <v>27</v>
      </c>
      <c r="L353">
        <v>2</v>
      </c>
      <c r="M353">
        <v>0</v>
      </c>
      <c r="N353">
        <v>0</v>
      </c>
    </row>
    <row r="354" spans="1:14" x14ac:dyDescent="0.15">
      <c r="A354" t="str">
        <f t="shared" si="7"/>
        <v>201949_270_4562342690043</v>
      </c>
      <c r="B354">
        <v>201949</v>
      </c>
      <c r="C354">
        <v>270</v>
      </c>
      <c r="D354" t="s">
        <v>194</v>
      </c>
      <c r="E354" s="9">
        <v>4562342690043</v>
      </c>
      <c r="F354">
        <v>0</v>
      </c>
      <c r="G354">
        <v>0</v>
      </c>
      <c r="H354" t="s">
        <v>21</v>
      </c>
      <c r="I354" t="s">
        <v>19</v>
      </c>
      <c r="J354" t="s">
        <v>329</v>
      </c>
      <c r="K354">
        <v>95</v>
      </c>
      <c r="L354">
        <v>2</v>
      </c>
      <c r="M354">
        <v>0</v>
      </c>
      <c r="N354">
        <v>0</v>
      </c>
    </row>
    <row r="355" spans="1:14" x14ac:dyDescent="0.15">
      <c r="A355" t="str">
        <f t="shared" si="7"/>
        <v>201949_270_4562342690050</v>
      </c>
      <c r="B355">
        <v>201949</v>
      </c>
      <c r="C355">
        <v>270</v>
      </c>
      <c r="D355" t="s">
        <v>194</v>
      </c>
      <c r="E355" s="9">
        <v>4562342690050</v>
      </c>
      <c r="F355">
        <v>0</v>
      </c>
      <c r="G355">
        <v>0</v>
      </c>
      <c r="H355" t="s">
        <v>22</v>
      </c>
      <c r="I355" t="s">
        <v>19</v>
      </c>
      <c r="J355" t="s">
        <v>329</v>
      </c>
      <c r="K355">
        <v>25</v>
      </c>
      <c r="L355">
        <v>3</v>
      </c>
      <c r="M355">
        <v>0</v>
      </c>
      <c r="N355">
        <v>0</v>
      </c>
    </row>
    <row r="356" spans="1:14" x14ac:dyDescent="0.15">
      <c r="A356" t="str">
        <f t="shared" si="7"/>
        <v>201949_270_4562342690067</v>
      </c>
      <c r="B356">
        <v>201949</v>
      </c>
      <c r="C356">
        <v>270</v>
      </c>
      <c r="D356" t="s">
        <v>194</v>
      </c>
      <c r="E356" s="9">
        <v>4562342690067</v>
      </c>
      <c r="F356">
        <v>0</v>
      </c>
      <c r="G356">
        <v>0</v>
      </c>
      <c r="H356" t="s">
        <v>23</v>
      </c>
      <c r="I356" t="s">
        <v>19</v>
      </c>
      <c r="J356" t="s">
        <v>329</v>
      </c>
      <c r="K356">
        <v>95</v>
      </c>
      <c r="L356">
        <v>3</v>
      </c>
      <c r="M356">
        <v>0</v>
      </c>
      <c r="N356">
        <v>0</v>
      </c>
    </row>
    <row r="357" spans="1:14" x14ac:dyDescent="0.15">
      <c r="A357" t="str">
        <f t="shared" si="7"/>
        <v>201949_270_4562342690074</v>
      </c>
      <c r="B357">
        <v>201949</v>
      </c>
      <c r="C357">
        <v>270</v>
      </c>
      <c r="D357" t="s">
        <v>194</v>
      </c>
      <c r="E357" s="9">
        <v>4562342690074</v>
      </c>
      <c r="F357">
        <v>0</v>
      </c>
      <c r="G357">
        <v>0</v>
      </c>
      <c r="H357" t="s">
        <v>24</v>
      </c>
      <c r="I357" t="s">
        <v>19</v>
      </c>
      <c r="J357" t="s">
        <v>329</v>
      </c>
      <c r="K357">
        <v>58</v>
      </c>
      <c r="L357">
        <v>2</v>
      </c>
      <c r="M357">
        <v>0</v>
      </c>
      <c r="N357">
        <v>0</v>
      </c>
    </row>
    <row r="358" spans="1:14" x14ac:dyDescent="0.15">
      <c r="A358" t="str">
        <f t="shared" si="7"/>
        <v>201949_270_4562342690081</v>
      </c>
      <c r="B358">
        <v>201949</v>
      </c>
      <c r="C358">
        <v>270</v>
      </c>
      <c r="D358" t="s">
        <v>194</v>
      </c>
      <c r="E358" s="9">
        <v>4562342690081</v>
      </c>
      <c r="F358">
        <v>0</v>
      </c>
      <c r="G358">
        <v>0</v>
      </c>
      <c r="H358" t="s">
        <v>25</v>
      </c>
      <c r="I358" t="s">
        <v>19</v>
      </c>
      <c r="J358" t="s">
        <v>329</v>
      </c>
      <c r="K358">
        <v>11</v>
      </c>
      <c r="L358">
        <v>2</v>
      </c>
      <c r="M358">
        <v>0</v>
      </c>
      <c r="N358">
        <v>0</v>
      </c>
    </row>
    <row r="359" spans="1:14" x14ac:dyDescent="0.15">
      <c r="A359" t="str">
        <f t="shared" si="7"/>
        <v>201949_331_4562342690029</v>
      </c>
      <c r="B359">
        <v>201949</v>
      </c>
      <c r="C359">
        <v>331</v>
      </c>
      <c r="D359" t="s">
        <v>189</v>
      </c>
      <c r="E359" s="9">
        <v>4562342690029</v>
      </c>
      <c r="F359">
        <v>0</v>
      </c>
      <c r="G359">
        <v>0</v>
      </c>
      <c r="H359" t="s">
        <v>18</v>
      </c>
      <c r="I359" t="s">
        <v>19</v>
      </c>
      <c r="J359" t="s">
        <v>329</v>
      </c>
      <c r="K359">
        <v>44</v>
      </c>
      <c r="L359">
        <v>6</v>
      </c>
      <c r="M359">
        <v>0</v>
      </c>
      <c r="N359">
        <v>0</v>
      </c>
    </row>
    <row r="360" spans="1:14" x14ac:dyDescent="0.15">
      <c r="A360" t="str">
        <f t="shared" si="7"/>
        <v>201949_331_4562342690036</v>
      </c>
      <c r="B360">
        <v>201949</v>
      </c>
      <c r="C360">
        <v>331</v>
      </c>
      <c r="D360" t="s">
        <v>189</v>
      </c>
      <c r="E360" s="9">
        <v>4562342690036</v>
      </c>
      <c r="F360">
        <v>0</v>
      </c>
      <c r="G360">
        <v>0</v>
      </c>
      <c r="H360" t="s">
        <v>20</v>
      </c>
      <c r="I360" t="s">
        <v>19</v>
      </c>
      <c r="J360" t="s">
        <v>329</v>
      </c>
      <c r="K360">
        <v>29</v>
      </c>
      <c r="L360">
        <v>1</v>
      </c>
      <c r="M360">
        <v>0</v>
      </c>
      <c r="N360">
        <v>0</v>
      </c>
    </row>
    <row r="361" spans="1:14" x14ac:dyDescent="0.15">
      <c r="A361" t="str">
        <f t="shared" si="7"/>
        <v>201949_331_4562342690043</v>
      </c>
      <c r="B361">
        <v>201949</v>
      </c>
      <c r="C361">
        <v>331</v>
      </c>
      <c r="D361" t="s">
        <v>189</v>
      </c>
      <c r="E361" s="9">
        <v>4562342690043</v>
      </c>
      <c r="F361">
        <v>0</v>
      </c>
      <c r="G361">
        <v>0</v>
      </c>
      <c r="H361" t="s">
        <v>21</v>
      </c>
      <c r="I361" t="s">
        <v>19</v>
      </c>
      <c r="J361" t="s">
        <v>329</v>
      </c>
      <c r="K361">
        <v>97</v>
      </c>
      <c r="L361">
        <v>3</v>
      </c>
      <c r="M361">
        <v>0</v>
      </c>
      <c r="N361">
        <v>0</v>
      </c>
    </row>
    <row r="362" spans="1:14" x14ac:dyDescent="0.15">
      <c r="A362" t="str">
        <f t="shared" si="7"/>
        <v>201949_331_4562342690050</v>
      </c>
      <c r="B362">
        <v>201949</v>
      </c>
      <c r="C362">
        <v>331</v>
      </c>
      <c r="D362" t="s">
        <v>189</v>
      </c>
      <c r="E362" s="9">
        <v>4562342690050</v>
      </c>
      <c r="F362">
        <v>0</v>
      </c>
      <c r="G362">
        <v>0</v>
      </c>
      <c r="H362" t="s">
        <v>22</v>
      </c>
      <c r="I362" t="s">
        <v>19</v>
      </c>
      <c r="J362" t="s">
        <v>329</v>
      </c>
      <c r="K362">
        <v>26</v>
      </c>
      <c r="L362">
        <v>4</v>
      </c>
      <c r="M362">
        <v>0</v>
      </c>
      <c r="N362">
        <v>0</v>
      </c>
    </row>
    <row r="363" spans="1:14" x14ac:dyDescent="0.15">
      <c r="A363" t="str">
        <f t="shared" si="7"/>
        <v>201949_331_4562342690067</v>
      </c>
      <c r="B363">
        <v>201949</v>
      </c>
      <c r="C363">
        <v>331</v>
      </c>
      <c r="D363" t="s">
        <v>189</v>
      </c>
      <c r="E363" s="9">
        <v>4562342690067</v>
      </c>
      <c r="F363">
        <v>0</v>
      </c>
      <c r="G363">
        <v>0</v>
      </c>
      <c r="H363" t="s">
        <v>23</v>
      </c>
      <c r="I363" t="s">
        <v>19</v>
      </c>
      <c r="J363" t="s">
        <v>329</v>
      </c>
      <c r="K363">
        <v>97</v>
      </c>
      <c r="L363">
        <v>3</v>
      </c>
      <c r="M363">
        <v>0</v>
      </c>
      <c r="N363">
        <v>0</v>
      </c>
    </row>
    <row r="364" spans="1:14" x14ac:dyDescent="0.15">
      <c r="A364" t="str">
        <f t="shared" si="7"/>
        <v>201949_331_4562342690074</v>
      </c>
      <c r="B364">
        <v>201949</v>
      </c>
      <c r="C364">
        <v>331</v>
      </c>
      <c r="D364" t="s">
        <v>189</v>
      </c>
      <c r="E364" s="9">
        <v>4562342690074</v>
      </c>
      <c r="F364">
        <v>0</v>
      </c>
      <c r="G364">
        <v>0</v>
      </c>
      <c r="H364" t="s">
        <v>24</v>
      </c>
      <c r="I364" t="s">
        <v>19</v>
      </c>
      <c r="J364" t="s">
        <v>329</v>
      </c>
      <c r="K364">
        <v>63</v>
      </c>
      <c r="L364">
        <v>7</v>
      </c>
      <c r="M364">
        <v>0</v>
      </c>
      <c r="N364">
        <v>0</v>
      </c>
    </row>
    <row r="365" spans="1:14" x14ac:dyDescent="0.15">
      <c r="A365" t="str">
        <f t="shared" si="7"/>
        <v>201949_331_4562342690081</v>
      </c>
      <c r="B365">
        <v>201949</v>
      </c>
      <c r="C365">
        <v>331</v>
      </c>
      <c r="D365" t="s">
        <v>189</v>
      </c>
      <c r="E365" s="9">
        <v>4562342690081</v>
      </c>
      <c r="F365">
        <v>0</v>
      </c>
      <c r="G365">
        <v>0</v>
      </c>
      <c r="H365" t="s">
        <v>25</v>
      </c>
      <c r="I365" t="s">
        <v>19</v>
      </c>
      <c r="J365" t="s">
        <v>329</v>
      </c>
      <c r="K365">
        <v>17</v>
      </c>
      <c r="L365">
        <v>3</v>
      </c>
      <c r="M365">
        <v>0</v>
      </c>
      <c r="N365">
        <v>0</v>
      </c>
    </row>
    <row r="366" spans="1:14" x14ac:dyDescent="0.15">
      <c r="A366" t="str">
        <f t="shared" si="7"/>
        <v>201949_379_4562342690029</v>
      </c>
      <c r="B366">
        <v>201949</v>
      </c>
      <c r="C366">
        <v>379</v>
      </c>
      <c r="D366" t="s">
        <v>183</v>
      </c>
      <c r="E366" s="9">
        <v>4562342690029</v>
      </c>
      <c r="F366">
        <v>0</v>
      </c>
      <c r="G366">
        <v>0</v>
      </c>
      <c r="H366" t="s">
        <v>18</v>
      </c>
      <c r="I366" t="s">
        <v>19</v>
      </c>
      <c r="J366" t="s">
        <v>329</v>
      </c>
      <c r="K366">
        <v>50</v>
      </c>
      <c r="L366">
        <v>0</v>
      </c>
      <c r="M366">
        <v>0</v>
      </c>
      <c r="N366">
        <v>0</v>
      </c>
    </row>
    <row r="367" spans="1:14" x14ac:dyDescent="0.15">
      <c r="A367" t="str">
        <f t="shared" si="7"/>
        <v>201949_379_4562342690036</v>
      </c>
      <c r="B367">
        <v>201949</v>
      </c>
      <c r="C367">
        <v>379</v>
      </c>
      <c r="D367" t="s">
        <v>183</v>
      </c>
      <c r="E367" s="9">
        <v>4562342690036</v>
      </c>
      <c r="F367">
        <v>0</v>
      </c>
      <c r="G367">
        <v>0</v>
      </c>
      <c r="H367" t="s">
        <v>20</v>
      </c>
      <c r="I367" t="s">
        <v>19</v>
      </c>
      <c r="J367" t="s">
        <v>329</v>
      </c>
      <c r="K367">
        <v>30</v>
      </c>
      <c r="L367">
        <v>0</v>
      </c>
      <c r="M367">
        <v>0</v>
      </c>
      <c r="N367">
        <v>0</v>
      </c>
    </row>
    <row r="368" spans="1:14" x14ac:dyDescent="0.15">
      <c r="A368" t="str">
        <f t="shared" si="7"/>
        <v>201949_379_4562342690043</v>
      </c>
      <c r="B368">
        <v>201949</v>
      </c>
      <c r="C368">
        <v>379</v>
      </c>
      <c r="D368" t="s">
        <v>183</v>
      </c>
      <c r="E368" s="9">
        <v>4562342690043</v>
      </c>
      <c r="F368">
        <v>0</v>
      </c>
      <c r="G368">
        <v>0</v>
      </c>
      <c r="H368" t="s">
        <v>21</v>
      </c>
      <c r="I368" t="s">
        <v>19</v>
      </c>
      <c r="J368" t="s">
        <v>329</v>
      </c>
      <c r="K368">
        <v>100</v>
      </c>
      <c r="L368">
        <v>0</v>
      </c>
      <c r="M368">
        <v>0</v>
      </c>
      <c r="N368">
        <v>0</v>
      </c>
    </row>
    <row r="369" spans="1:14" x14ac:dyDescent="0.15">
      <c r="A369" t="str">
        <f t="shared" si="7"/>
        <v>201949_379_4562342690050</v>
      </c>
      <c r="B369">
        <v>201949</v>
      </c>
      <c r="C369">
        <v>379</v>
      </c>
      <c r="D369" t="s">
        <v>183</v>
      </c>
      <c r="E369" s="9">
        <v>4562342690050</v>
      </c>
      <c r="F369">
        <v>0</v>
      </c>
      <c r="G369">
        <v>0</v>
      </c>
      <c r="H369" t="s">
        <v>22</v>
      </c>
      <c r="I369" t="s">
        <v>19</v>
      </c>
      <c r="J369" t="s">
        <v>329</v>
      </c>
      <c r="K369">
        <v>30</v>
      </c>
      <c r="L369">
        <v>0</v>
      </c>
      <c r="M369">
        <v>0</v>
      </c>
      <c r="N369">
        <v>0</v>
      </c>
    </row>
    <row r="370" spans="1:14" x14ac:dyDescent="0.15">
      <c r="A370" t="str">
        <f t="shared" si="7"/>
        <v>201949_379_4562342690067</v>
      </c>
      <c r="B370">
        <v>201949</v>
      </c>
      <c r="C370">
        <v>379</v>
      </c>
      <c r="D370" t="s">
        <v>183</v>
      </c>
      <c r="E370" s="9">
        <v>4562342690067</v>
      </c>
      <c r="F370">
        <v>0</v>
      </c>
      <c r="G370">
        <v>0</v>
      </c>
      <c r="H370" t="s">
        <v>23</v>
      </c>
      <c r="I370" t="s">
        <v>19</v>
      </c>
      <c r="J370" t="s">
        <v>329</v>
      </c>
      <c r="K370">
        <v>100</v>
      </c>
      <c r="L370">
        <v>0</v>
      </c>
      <c r="M370">
        <v>0</v>
      </c>
      <c r="N370">
        <v>0</v>
      </c>
    </row>
    <row r="371" spans="1:14" x14ac:dyDescent="0.15">
      <c r="A371" t="str">
        <f t="shared" si="7"/>
        <v>201949_379_4562342690074</v>
      </c>
      <c r="B371">
        <v>201949</v>
      </c>
      <c r="C371">
        <v>379</v>
      </c>
      <c r="D371" t="s">
        <v>183</v>
      </c>
      <c r="E371" s="9">
        <v>4562342690074</v>
      </c>
      <c r="F371">
        <v>0</v>
      </c>
      <c r="G371">
        <v>0</v>
      </c>
      <c r="H371" t="s">
        <v>24</v>
      </c>
      <c r="I371" t="s">
        <v>19</v>
      </c>
      <c r="J371" t="s">
        <v>329</v>
      </c>
      <c r="K371">
        <v>70</v>
      </c>
      <c r="L371">
        <v>0</v>
      </c>
      <c r="M371">
        <v>0</v>
      </c>
      <c r="N371">
        <v>0</v>
      </c>
    </row>
    <row r="372" spans="1:14" x14ac:dyDescent="0.15">
      <c r="A372" t="str">
        <f t="shared" si="7"/>
        <v>201949_379_4562342690081</v>
      </c>
      <c r="B372">
        <v>201949</v>
      </c>
      <c r="C372">
        <v>379</v>
      </c>
      <c r="D372" t="s">
        <v>183</v>
      </c>
      <c r="E372" s="9">
        <v>4562342690081</v>
      </c>
      <c r="F372">
        <v>0</v>
      </c>
      <c r="G372">
        <v>0</v>
      </c>
      <c r="H372" t="s">
        <v>25</v>
      </c>
      <c r="I372" t="s">
        <v>19</v>
      </c>
      <c r="J372" t="s">
        <v>329</v>
      </c>
      <c r="K372">
        <v>20</v>
      </c>
      <c r="L372">
        <v>0</v>
      </c>
      <c r="M372">
        <v>0</v>
      </c>
      <c r="N372">
        <v>0</v>
      </c>
    </row>
    <row r="373" spans="1:14" x14ac:dyDescent="0.15">
      <c r="A373" t="str">
        <f t="shared" si="7"/>
        <v>201949_412_4562342690029</v>
      </c>
      <c r="B373">
        <v>201949</v>
      </c>
      <c r="C373">
        <v>412</v>
      </c>
      <c r="D373" t="s">
        <v>195</v>
      </c>
      <c r="E373" s="9">
        <v>4562342690029</v>
      </c>
      <c r="F373">
        <v>0</v>
      </c>
      <c r="G373">
        <v>0</v>
      </c>
      <c r="H373" t="s">
        <v>18</v>
      </c>
      <c r="I373" t="s">
        <v>19</v>
      </c>
      <c r="J373" t="s">
        <v>329</v>
      </c>
      <c r="K373">
        <v>50</v>
      </c>
      <c r="L373">
        <v>0</v>
      </c>
      <c r="M373">
        <v>0</v>
      </c>
      <c r="N373">
        <v>0</v>
      </c>
    </row>
    <row r="374" spans="1:14" x14ac:dyDescent="0.15">
      <c r="A374" t="str">
        <f t="shared" si="7"/>
        <v>201949_412_4562342690036</v>
      </c>
      <c r="B374">
        <v>201949</v>
      </c>
      <c r="C374">
        <v>412</v>
      </c>
      <c r="D374" t="s">
        <v>195</v>
      </c>
      <c r="E374" s="9">
        <v>4562342690036</v>
      </c>
      <c r="F374">
        <v>0</v>
      </c>
      <c r="G374">
        <v>0</v>
      </c>
      <c r="H374" t="s">
        <v>20</v>
      </c>
      <c r="I374" t="s">
        <v>19</v>
      </c>
      <c r="J374" t="s">
        <v>329</v>
      </c>
      <c r="K374">
        <v>29</v>
      </c>
      <c r="L374">
        <v>1</v>
      </c>
      <c r="M374">
        <v>0</v>
      </c>
      <c r="N374">
        <v>0</v>
      </c>
    </row>
    <row r="375" spans="1:14" x14ac:dyDescent="0.15">
      <c r="A375" t="str">
        <f t="shared" si="7"/>
        <v>201949_412_4562342690043</v>
      </c>
      <c r="B375">
        <v>201949</v>
      </c>
      <c r="C375">
        <v>412</v>
      </c>
      <c r="D375" t="s">
        <v>195</v>
      </c>
      <c r="E375" s="9">
        <v>4562342690043</v>
      </c>
      <c r="F375">
        <v>0</v>
      </c>
      <c r="G375">
        <v>0</v>
      </c>
      <c r="H375" t="s">
        <v>21</v>
      </c>
      <c r="I375" t="s">
        <v>19</v>
      </c>
      <c r="J375" t="s">
        <v>329</v>
      </c>
      <c r="K375">
        <v>98</v>
      </c>
      <c r="L375">
        <v>2</v>
      </c>
      <c r="M375">
        <v>0</v>
      </c>
      <c r="N375">
        <v>0</v>
      </c>
    </row>
    <row r="376" spans="1:14" x14ac:dyDescent="0.15">
      <c r="A376" t="str">
        <f t="shared" si="7"/>
        <v>201949_412_4562342690050</v>
      </c>
      <c r="B376">
        <v>201949</v>
      </c>
      <c r="C376">
        <v>412</v>
      </c>
      <c r="D376" t="s">
        <v>195</v>
      </c>
      <c r="E376" s="9">
        <v>4562342690050</v>
      </c>
      <c r="F376">
        <v>0</v>
      </c>
      <c r="G376">
        <v>0</v>
      </c>
      <c r="H376" t="s">
        <v>22</v>
      </c>
      <c r="I376" t="s">
        <v>19</v>
      </c>
      <c r="J376" t="s">
        <v>329</v>
      </c>
      <c r="K376">
        <v>30</v>
      </c>
      <c r="L376">
        <v>0</v>
      </c>
      <c r="M376">
        <v>0</v>
      </c>
      <c r="N376">
        <v>0</v>
      </c>
    </row>
    <row r="377" spans="1:14" x14ac:dyDescent="0.15">
      <c r="A377" t="str">
        <f t="shared" si="7"/>
        <v>201949_412_4562342690067</v>
      </c>
      <c r="B377">
        <v>201949</v>
      </c>
      <c r="C377">
        <v>412</v>
      </c>
      <c r="D377" t="s">
        <v>195</v>
      </c>
      <c r="E377" s="9">
        <v>4562342690067</v>
      </c>
      <c r="F377">
        <v>0</v>
      </c>
      <c r="G377">
        <v>0</v>
      </c>
      <c r="H377" t="s">
        <v>23</v>
      </c>
      <c r="I377" t="s">
        <v>19</v>
      </c>
      <c r="J377" t="s">
        <v>329</v>
      </c>
      <c r="K377">
        <v>98</v>
      </c>
      <c r="L377">
        <v>2</v>
      </c>
      <c r="M377">
        <v>0</v>
      </c>
      <c r="N377">
        <v>0</v>
      </c>
    </row>
    <row r="378" spans="1:14" x14ac:dyDescent="0.15">
      <c r="A378" t="str">
        <f t="shared" si="7"/>
        <v>201949_412_4562342690074</v>
      </c>
      <c r="B378">
        <v>201949</v>
      </c>
      <c r="C378">
        <v>412</v>
      </c>
      <c r="D378" t="s">
        <v>195</v>
      </c>
      <c r="E378" s="9">
        <v>4562342690074</v>
      </c>
      <c r="F378">
        <v>0</v>
      </c>
      <c r="G378">
        <v>0</v>
      </c>
      <c r="H378" t="s">
        <v>24</v>
      </c>
      <c r="I378" t="s">
        <v>19</v>
      </c>
      <c r="J378" t="s">
        <v>329</v>
      </c>
      <c r="K378">
        <v>70</v>
      </c>
      <c r="L378">
        <v>0</v>
      </c>
      <c r="M378">
        <v>0</v>
      </c>
      <c r="N378">
        <v>0</v>
      </c>
    </row>
    <row r="379" spans="1:14" x14ac:dyDescent="0.15">
      <c r="A379" t="str">
        <f t="shared" si="7"/>
        <v>201949_412_4562342690081</v>
      </c>
      <c r="B379">
        <v>201949</v>
      </c>
      <c r="C379">
        <v>412</v>
      </c>
      <c r="D379" t="s">
        <v>195</v>
      </c>
      <c r="E379" s="9">
        <v>4562342690081</v>
      </c>
      <c r="F379">
        <v>0</v>
      </c>
      <c r="G379">
        <v>0</v>
      </c>
      <c r="H379" t="s">
        <v>25</v>
      </c>
      <c r="I379" t="s">
        <v>19</v>
      </c>
      <c r="J379" t="s">
        <v>329</v>
      </c>
      <c r="K379">
        <v>20</v>
      </c>
      <c r="L379">
        <v>0</v>
      </c>
      <c r="M379">
        <v>0</v>
      </c>
      <c r="N379">
        <v>0</v>
      </c>
    </row>
    <row r="380" spans="1:14" x14ac:dyDescent="0.15">
      <c r="A380" t="str">
        <f t="shared" si="7"/>
        <v>201950_19_4562342690029</v>
      </c>
      <c r="B380">
        <v>201950</v>
      </c>
      <c r="C380">
        <v>19</v>
      </c>
      <c r="D380" t="s">
        <v>190</v>
      </c>
      <c r="E380" s="9">
        <v>4562342690029</v>
      </c>
      <c r="F380">
        <v>0</v>
      </c>
      <c r="G380">
        <v>0</v>
      </c>
      <c r="H380" t="s">
        <v>18</v>
      </c>
      <c r="I380" t="s">
        <v>19</v>
      </c>
      <c r="J380" t="s">
        <v>329</v>
      </c>
      <c r="K380">
        <v>45</v>
      </c>
      <c r="L380">
        <v>1</v>
      </c>
      <c r="M380">
        <v>0</v>
      </c>
      <c r="N380">
        <v>0</v>
      </c>
    </row>
    <row r="381" spans="1:14" x14ac:dyDescent="0.15">
      <c r="A381" t="str">
        <f t="shared" si="7"/>
        <v>201950_19_4562342690036</v>
      </c>
      <c r="B381">
        <v>201950</v>
      </c>
      <c r="C381">
        <v>19</v>
      </c>
      <c r="D381" t="s">
        <v>190</v>
      </c>
      <c r="E381" s="9">
        <v>4562342690036</v>
      </c>
      <c r="F381">
        <v>0</v>
      </c>
      <c r="G381">
        <v>0</v>
      </c>
      <c r="H381" t="s">
        <v>20</v>
      </c>
      <c r="I381" t="s">
        <v>19</v>
      </c>
      <c r="J381" t="s">
        <v>329</v>
      </c>
      <c r="K381">
        <v>27</v>
      </c>
      <c r="L381">
        <v>3</v>
      </c>
      <c r="M381">
        <v>0</v>
      </c>
      <c r="N381">
        <v>0</v>
      </c>
    </row>
    <row r="382" spans="1:14" x14ac:dyDescent="0.15">
      <c r="A382" t="str">
        <f t="shared" si="7"/>
        <v>201950_19_4562342690043</v>
      </c>
      <c r="B382">
        <v>201950</v>
      </c>
      <c r="C382">
        <v>19</v>
      </c>
      <c r="D382" t="s">
        <v>190</v>
      </c>
      <c r="E382" s="9">
        <v>4562342690043</v>
      </c>
      <c r="F382">
        <v>0</v>
      </c>
      <c r="G382">
        <v>0</v>
      </c>
      <c r="H382" t="s">
        <v>21</v>
      </c>
      <c r="I382" t="s">
        <v>19</v>
      </c>
      <c r="J382" t="s">
        <v>329</v>
      </c>
      <c r="K382">
        <v>87</v>
      </c>
      <c r="L382">
        <v>6</v>
      </c>
      <c r="M382">
        <v>0</v>
      </c>
      <c r="N382">
        <v>0</v>
      </c>
    </row>
    <row r="383" spans="1:14" x14ac:dyDescent="0.15">
      <c r="A383" t="str">
        <f t="shared" si="7"/>
        <v>201950_19_4562342690050</v>
      </c>
      <c r="B383">
        <v>201950</v>
      </c>
      <c r="C383">
        <v>19</v>
      </c>
      <c r="D383" t="s">
        <v>190</v>
      </c>
      <c r="E383" s="9">
        <v>4562342690050</v>
      </c>
      <c r="F383">
        <v>0</v>
      </c>
      <c r="G383">
        <v>0</v>
      </c>
      <c r="H383" t="s">
        <v>22</v>
      </c>
      <c r="I383" t="s">
        <v>19</v>
      </c>
      <c r="J383" t="s">
        <v>329</v>
      </c>
      <c r="K383">
        <v>26</v>
      </c>
      <c r="L383">
        <v>2</v>
      </c>
      <c r="M383">
        <v>0</v>
      </c>
      <c r="N383">
        <v>0</v>
      </c>
    </row>
    <row r="384" spans="1:14" x14ac:dyDescent="0.15">
      <c r="A384" t="str">
        <f t="shared" si="7"/>
        <v>201950_19_4562342690067</v>
      </c>
      <c r="B384">
        <v>201950</v>
      </c>
      <c r="C384">
        <v>19</v>
      </c>
      <c r="D384" t="s">
        <v>190</v>
      </c>
      <c r="E384" s="9">
        <v>4562342690067</v>
      </c>
      <c r="F384">
        <v>0</v>
      </c>
      <c r="G384">
        <v>0</v>
      </c>
      <c r="H384" t="s">
        <v>23</v>
      </c>
      <c r="I384" t="s">
        <v>19</v>
      </c>
      <c r="J384" t="s">
        <v>329</v>
      </c>
      <c r="K384">
        <v>94</v>
      </c>
      <c r="L384">
        <v>5</v>
      </c>
      <c r="M384">
        <v>0</v>
      </c>
      <c r="N384">
        <v>0</v>
      </c>
    </row>
    <row r="385" spans="1:14" x14ac:dyDescent="0.15">
      <c r="A385" t="str">
        <f t="shared" si="7"/>
        <v>201950_19_4562342690074</v>
      </c>
      <c r="B385">
        <v>201950</v>
      </c>
      <c r="C385">
        <v>19</v>
      </c>
      <c r="D385" t="s">
        <v>190</v>
      </c>
      <c r="E385" s="9">
        <v>4562342690074</v>
      </c>
      <c r="F385">
        <v>0</v>
      </c>
      <c r="G385">
        <v>0</v>
      </c>
      <c r="H385" t="s">
        <v>24</v>
      </c>
      <c r="I385" t="s">
        <v>19</v>
      </c>
      <c r="J385" t="s">
        <v>329</v>
      </c>
      <c r="K385">
        <v>60</v>
      </c>
      <c r="L385">
        <v>2</v>
      </c>
      <c r="M385">
        <v>0</v>
      </c>
      <c r="N385">
        <v>0</v>
      </c>
    </row>
    <row r="386" spans="1:14" x14ac:dyDescent="0.15">
      <c r="A386" t="str">
        <f t="shared" ref="A386:A449" si="8">B386&amp;"_"&amp;C386&amp;"_"&amp;E386</f>
        <v>201950_19_4562342690081</v>
      </c>
      <c r="B386">
        <v>201950</v>
      </c>
      <c r="C386">
        <v>19</v>
      </c>
      <c r="D386" t="s">
        <v>190</v>
      </c>
      <c r="E386" s="9">
        <v>4562342690081</v>
      </c>
      <c r="F386">
        <v>0</v>
      </c>
      <c r="G386">
        <v>0</v>
      </c>
      <c r="H386" t="s">
        <v>25</v>
      </c>
      <c r="I386" t="s">
        <v>19</v>
      </c>
      <c r="J386" t="s">
        <v>329</v>
      </c>
      <c r="K386">
        <v>20</v>
      </c>
      <c r="L386">
        <v>0</v>
      </c>
      <c r="M386">
        <v>0</v>
      </c>
      <c r="N386">
        <v>0</v>
      </c>
    </row>
    <row r="387" spans="1:14" x14ac:dyDescent="0.15">
      <c r="A387" t="str">
        <f t="shared" si="8"/>
        <v>201950_23_4562342690029</v>
      </c>
      <c r="B387">
        <v>201950</v>
      </c>
      <c r="C387">
        <v>23</v>
      </c>
      <c r="D387" t="s">
        <v>196</v>
      </c>
      <c r="E387" s="9">
        <v>4562342690029</v>
      </c>
      <c r="F387">
        <v>0</v>
      </c>
      <c r="G387">
        <v>0</v>
      </c>
      <c r="H387" t="s">
        <v>18</v>
      </c>
      <c r="I387" t="s">
        <v>19</v>
      </c>
      <c r="J387" t="s">
        <v>329</v>
      </c>
      <c r="K387">
        <v>32</v>
      </c>
      <c r="L387">
        <v>1</v>
      </c>
      <c r="M387">
        <v>0</v>
      </c>
      <c r="N387">
        <v>0</v>
      </c>
    </row>
    <row r="388" spans="1:14" x14ac:dyDescent="0.15">
      <c r="A388" t="str">
        <f t="shared" si="8"/>
        <v>201950_23_4562342690036</v>
      </c>
      <c r="B388">
        <v>201950</v>
      </c>
      <c r="C388">
        <v>23</v>
      </c>
      <c r="D388" t="s">
        <v>196</v>
      </c>
      <c r="E388" s="9">
        <v>4562342690036</v>
      </c>
      <c r="F388">
        <v>0</v>
      </c>
      <c r="G388">
        <v>0</v>
      </c>
      <c r="H388" t="s">
        <v>20</v>
      </c>
      <c r="I388" t="s">
        <v>19</v>
      </c>
      <c r="J388" t="s">
        <v>329</v>
      </c>
      <c r="K388">
        <v>27</v>
      </c>
      <c r="L388">
        <v>0</v>
      </c>
      <c r="M388">
        <v>0</v>
      </c>
      <c r="N388">
        <v>0</v>
      </c>
    </row>
    <row r="389" spans="1:14" x14ac:dyDescent="0.15">
      <c r="A389" t="str">
        <f t="shared" si="8"/>
        <v>201950_23_4562342690043</v>
      </c>
      <c r="B389">
        <v>201950</v>
      </c>
      <c r="C389">
        <v>23</v>
      </c>
      <c r="D389" t="s">
        <v>196</v>
      </c>
      <c r="E389" s="9">
        <v>4562342690043</v>
      </c>
      <c r="F389">
        <v>0</v>
      </c>
      <c r="G389">
        <v>0</v>
      </c>
      <c r="H389" t="s">
        <v>21</v>
      </c>
      <c r="I389" t="s">
        <v>19</v>
      </c>
      <c r="J389" t="s">
        <v>329</v>
      </c>
      <c r="K389">
        <v>80</v>
      </c>
      <c r="L389">
        <v>8</v>
      </c>
      <c r="M389">
        <v>0</v>
      </c>
      <c r="N389">
        <v>0</v>
      </c>
    </row>
    <row r="390" spans="1:14" x14ac:dyDescent="0.15">
      <c r="A390" t="str">
        <f t="shared" si="8"/>
        <v>201950_23_4562342690050</v>
      </c>
      <c r="B390">
        <v>201950</v>
      </c>
      <c r="C390">
        <v>23</v>
      </c>
      <c r="D390" t="s">
        <v>196</v>
      </c>
      <c r="E390" s="9">
        <v>4562342690050</v>
      </c>
      <c r="F390">
        <v>0</v>
      </c>
      <c r="G390">
        <v>0</v>
      </c>
      <c r="H390" t="s">
        <v>22</v>
      </c>
      <c r="I390" t="s">
        <v>19</v>
      </c>
      <c r="J390" t="s">
        <v>329</v>
      </c>
      <c r="K390">
        <v>24</v>
      </c>
      <c r="L390">
        <v>2</v>
      </c>
      <c r="M390">
        <v>0</v>
      </c>
      <c r="N390">
        <v>0</v>
      </c>
    </row>
    <row r="391" spans="1:14" x14ac:dyDescent="0.15">
      <c r="A391" t="str">
        <f t="shared" si="8"/>
        <v>201950_23_4562342690067</v>
      </c>
      <c r="B391">
        <v>201950</v>
      </c>
      <c r="C391">
        <v>23</v>
      </c>
      <c r="D391" t="s">
        <v>196</v>
      </c>
      <c r="E391" s="9">
        <v>4562342690067</v>
      </c>
      <c r="F391">
        <v>0</v>
      </c>
      <c r="G391">
        <v>0</v>
      </c>
      <c r="H391" t="s">
        <v>23</v>
      </c>
      <c r="I391" t="s">
        <v>19</v>
      </c>
      <c r="J391" t="s">
        <v>329</v>
      </c>
      <c r="K391">
        <v>88</v>
      </c>
      <c r="L391">
        <v>2</v>
      </c>
      <c r="M391">
        <v>0</v>
      </c>
      <c r="N391">
        <v>0</v>
      </c>
    </row>
    <row r="392" spans="1:14" x14ac:dyDescent="0.15">
      <c r="A392" t="str">
        <f t="shared" si="8"/>
        <v>201950_23_4562342690074</v>
      </c>
      <c r="B392">
        <v>201950</v>
      </c>
      <c r="C392">
        <v>23</v>
      </c>
      <c r="D392" t="s">
        <v>196</v>
      </c>
      <c r="E392" s="9">
        <v>4562342690074</v>
      </c>
      <c r="F392">
        <v>0</v>
      </c>
      <c r="G392">
        <v>0</v>
      </c>
      <c r="H392" t="s">
        <v>24</v>
      </c>
      <c r="I392" t="s">
        <v>19</v>
      </c>
      <c r="J392" t="s">
        <v>329</v>
      </c>
      <c r="K392">
        <v>40</v>
      </c>
      <c r="L392">
        <v>7</v>
      </c>
      <c r="M392">
        <v>0</v>
      </c>
      <c r="N392">
        <v>0</v>
      </c>
    </row>
    <row r="393" spans="1:14" x14ac:dyDescent="0.15">
      <c r="A393" t="str">
        <f t="shared" si="8"/>
        <v>201950_23_4562342690081</v>
      </c>
      <c r="B393">
        <v>201950</v>
      </c>
      <c r="C393">
        <v>23</v>
      </c>
      <c r="D393" t="s">
        <v>196</v>
      </c>
      <c r="E393" s="9">
        <v>4562342690081</v>
      </c>
      <c r="F393">
        <v>0</v>
      </c>
      <c r="G393">
        <v>0</v>
      </c>
      <c r="H393" t="s">
        <v>25</v>
      </c>
      <c r="I393" t="s">
        <v>19</v>
      </c>
      <c r="J393" t="s">
        <v>329</v>
      </c>
      <c r="K393">
        <v>8</v>
      </c>
      <c r="L393">
        <v>2</v>
      </c>
      <c r="M393">
        <v>0</v>
      </c>
      <c r="N393">
        <v>0</v>
      </c>
    </row>
    <row r="394" spans="1:14" x14ac:dyDescent="0.15">
      <c r="A394" t="str">
        <f t="shared" si="8"/>
        <v>201950_27_4562342690029</v>
      </c>
      <c r="B394">
        <v>201950</v>
      </c>
      <c r="C394">
        <v>27</v>
      </c>
      <c r="D394" t="s">
        <v>197</v>
      </c>
      <c r="E394" s="9">
        <v>4562342690029</v>
      </c>
      <c r="F394">
        <v>0</v>
      </c>
      <c r="G394">
        <v>0</v>
      </c>
      <c r="H394" t="s">
        <v>18</v>
      </c>
      <c r="I394" t="s">
        <v>19</v>
      </c>
      <c r="J394" t="s">
        <v>329</v>
      </c>
      <c r="K394">
        <v>29</v>
      </c>
      <c r="L394">
        <v>9</v>
      </c>
      <c r="M394">
        <v>0</v>
      </c>
      <c r="N394">
        <v>0</v>
      </c>
    </row>
    <row r="395" spans="1:14" x14ac:dyDescent="0.15">
      <c r="A395" t="str">
        <f t="shared" si="8"/>
        <v>201950_27_4562342690036</v>
      </c>
      <c r="B395">
        <v>201950</v>
      </c>
      <c r="C395">
        <v>27</v>
      </c>
      <c r="D395" t="s">
        <v>197</v>
      </c>
      <c r="E395" s="9">
        <v>4562342690036</v>
      </c>
      <c r="F395">
        <v>0</v>
      </c>
      <c r="G395">
        <v>0</v>
      </c>
      <c r="H395" t="s">
        <v>20</v>
      </c>
      <c r="I395" t="s">
        <v>19</v>
      </c>
      <c r="J395" t="s">
        <v>329</v>
      </c>
      <c r="K395">
        <v>23</v>
      </c>
      <c r="L395">
        <v>5</v>
      </c>
      <c r="M395">
        <v>0</v>
      </c>
      <c r="N395">
        <v>0</v>
      </c>
    </row>
    <row r="396" spans="1:14" x14ac:dyDescent="0.15">
      <c r="A396" t="str">
        <f t="shared" si="8"/>
        <v>201950_27_4562342690043</v>
      </c>
      <c r="B396">
        <v>201950</v>
      </c>
      <c r="C396">
        <v>27</v>
      </c>
      <c r="D396" t="s">
        <v>197</v>
      </c>
      <c r="E396" s="9">
        <v>4562342690043</v>
      </c>
      <c r="F396">
        <v>0</v>
      </c>
      <c r="G396">
        <v>0</v>
      </c>
      <c r="H396" t="s">
        <v>21</v>
      </c>
      <c r="I396" t="s">
        <v>19</v>
      </c>
      <c r="J396" t="s">
        <v>329</v>
      </c>
      <c r="K396">
        <v>91</v>
      </c>
      <c r="L396">
        <v>3</v>
      </c>
      <c r="M396">
        <v>0</v>
      </c>
      <c r="N396">
        <v>0</v>
      </c>
    </row>
    <row r="397" spans="1:14" x14ac:dyDescent="0.15">
      <c r="A397" t="str">
        <f t="shared" si="8"/>
        <v>201950_27_4562342690050</v>
      </c>
      <c r="B397">
        <v>201950</v>
      </c>
      <c r="C397">
        <v>27</v>
      </c>
      <c r="D397" t="s">
        <v>197</v>
      </c>
      <c r="E397" s="9">
        <v>4562342690050</v>
      </c>
      <c r="F397">
        <v>0</v>
      </c>
      <c r="G397">
        <v>0</v>
      </c>
      <c r="H397" t="s">
        <v>22</v>
      </c>
      <c r="I397" t="s">
        <v>19</v>
      </c>
      <c r="J397" t="s">
        <v>329</v>
      </c>
      <c r="K397">
        <v>23</v>
      </c>
      <c r="L397">
        <v>3</v>
      </c>
      <c r="M397">
        <v>0</v>
      </c>
      <c r="N397">
        <v>0</v>
      </c>
    </row>
    <row r="398" spans="1:14" x14ac:dyDescent="0.15">
      <c r="A398" t="str">
        <f t="shared" si="8"/>
        <v>201950_27_4562342690067</v>
      </c>
      <c r="B398">
        <v>201950</v>
      </c>
      <c r="C398">
        <v>27</v>
      </c>
      <c r="D398" t="s">
        <v>197</v>
      </c>
      <c r="E398" s="9">
        <v>4562342690067</v>
      </c>
      <c r="F398">
        <v>0</v>
      </c>
      <c r="G398">
        <v>0</v>
      </c>
      <c r="H398" t="s">
        <v>23</v>
      </c>
      <c r="I398" t="s">
        <v>19</v>
      </c>
      <c r="J398" t="s">
        <v>329</v>
      </c>
      <c r="K398">
        <v>88</v>
      </c>
      <c r="L398">
        <v>5</v>
      </c>
      <c r="M398">
        <v>0</v>
      </c>
      <c r="N398">
        <v>0</v>
      </c>
    </row>
    <row r="399" spans="1:14" x14ac:dyDescent="0.15">
      <c r="A399" t="str">
        <f t="shared" si="8"/>
        <v>201950_27_4562342690074</v>
      </c>
      <c r="B399">
        <v>201950</v>
      </c>
      <c r="C399">
        <v>27</v>
      </c>
      <c r="D399" t="s">
        <v>197</v>
      </c>
      <c r="E399" s="9">
        <v>4562342690074</v>
      </c>
      <c r="F399">
        <v>0</v>
      </c>
      <c r="G399">
        <v>0</v>
      </c>
      <c r="H399" t="s">
        <v>24</v>
      </c>
      <c r="I399" t="s">
        <v>19</v>
      </c>
      <c r="J399" t="s">
        <v>329</v>
      </c>
      <c r="K399">
        <v>51</v>
      </c>
      <c r="L399">
        <v>5</v>
      </c>
      <c r="M399">
        <v>0</v>
      </c>
      <c r="N399">
        <v>0</v>
      </c>
    </row>
    <row r="400" spans="1:14" x14ac:dyDescent="0.15">
      <c r="A400" t="str">
        <f t="shared" si="8"/>
        <v>201950_27_4562342690081</v>
      </c>
      <c r="B400">
        <v>201950</v>
      </c>
      <c r="C400">
        <v>27</v>
      </c>
      <c r="D400" t="s">
        <v>197</v>
      </c>
      <c r="E400" s="9">
        <v>4562342690081</v>
      </c>
      <c r="F400">
        <v>0</v>
      </c>
      <c r="G400">
        <v>0</v>
      </c>
      <c r="H400" t="s">
        <v>25</v>
      </c>
      <c r="I400" t="s">
        <v>19</v>
      </c>
      <c r="J400" t="s">
        <v>329</v>
      </c>
      <c r="K400">
        <v>8</v>
      </c>
      <c r="L400">
        <v>2</v>
      </c>
      <c r="M400">
        <v>0</v>
      </c>
      <c r="N400">
        <v>0</v>
      </c>
    </row>
    <row r="401" spans="1:14" x14ac:dyDescent="0.15">
      <c r="A401" t="str">
        <f t="shared" si="8"/>
        <v>201950_31_4562342690029</v>
      </c>
      <c r="B401">
        <v>201950</v>
      </c>
      <c r="C401">
        <v>31</v>
      </c>
      <c r="D401" t="s">
        <v>181</v>
      </c>
      <c r="E401" s="9">
        <v>4562342690029</v>
      </c>
      <c r="F401">
        <v>0</v>
      </c>
      <c r="G401">
        <v>0</v>
      </c>
      <c r="H401" t="s">
        <v>18</v>
      </c>
      <c r="I401" t="s">
        <v>19</v>
      </c>
      <c r="J401" t="s">
        <v>329</v>
      </c>
      <c r="K401">
        <v>36</v>
      </c>
      <c r="L401">
        <v>3</v>
      </c>
      <c r="M401">
        <v>0</v>
      </c>
      <c r="N401">
        <v>0</v>
      </c>
    </row>
    <row r="402" spans="1:14" x14ac:dyDescent="0.15">
      <c r="A402" t="str">
        <f t="shared" si="8"/>
        <v>201950_31_4562342690036</v>
      </c>
      <c r="B402">
        <v>201950</v>
      </c>
      <c r="C402">
        <v>31</v>
      </c>
      <c r="D402" t="s">
        <v>181</v>
      </c>
      <c r="E402" s="9">
        <v>4562342690036</v>
      </c>
      <c r="F402">
        <v>0</v>
      </c>
      <c r="G402">
        <v>0</v>
      </c>
      <c r="H402" t="s">
        <v>20</v>
      </c>
      <c r="I402" t="s">
        <v>19</v>
      </c>
      <c r="J402" t="s">
        <v>329</v>
      </c>
      <c r="K402">
        <v>30</v>
      </c>
      <c r="L402">
        <v>0</v>
      </c>
      <c r="M402">
        <v>0</v>
      </c>
      <c r="N402">
        <v>0</v>
      </c>
    </row>
    <row r="403" spans="1:14" x14ac:dyDescent="0.15">
      <c r="A403" t="str">
        <f t="shared" si="8"/>
        <v>201950_31_4562342690043</v>
      </c>
      <c r="B403">
        <v>201950</v>
      </c>
      <c r="C403">
        <v>31</v>
      </c>
      <c r="D403" t="s">
        <v>181</v>
      </c>
      <c r="E403" s="9">
        <v>4562342690043</v>
      </c>
      <c r="F403">
        <v>0</v>
      </c>
      <c r="G403">
        <v>0</v>
      </c>
      <c r="H403" t="s">
        <v>21</v>
      </c>
      <c r="I403" t="s">
        <v>19</v>
      </c>
      <c r="J403" t="s">
        <v>329</v>
      </c>
      <c r="K403">
        <v>92</v>
      </c>
      <c r="L403">
        <v>3</v>
      </c>
      <c r="M403">
        <v>0</v>
      </c>
      <c r="N403">
        <v>0</v>
      </c>
    </row>
    <row r="404" spans="1:14" x14ac:dyDescent="0.15">
      <c r="A404" t="str">
        <f t="shared" si="8"/>
        <v>201950_31_4562342690050</v>
      </c>
      <c r="B404">
        <v>201950</v>
      </c>
      <c r="C404">
        <v>31</v>
      </c>
      <c r="D404" t="s">
        <v>181</v>
      </c>
      <c r="E404" s="9">
        <v>4562342690050</v>
      </c>
      <c r="F404">
        <v>0</v>
      </c>
      <c r="G404">
        <v>0</v>
      </c>
      <c r="H404" t="s">
        <v>22</v>
      </c>
      <c r="I404" t="s">
        <v>19</v>
      </c>
      <c r="J404" t="s">
        <v>329</v>
      </c>
      <c r="K404">
        <v>28</v>
      </c>
      <c r="L404">
        <v>1</v>
      </c>
      <c r="M404">
        <v>0</v>
      </c>
      <c r="N404">
        <v>0</v>
      </c>
    </row>
    <row r="405" spans="1:14" x14ac:dyDescent="0.15">
      <c r="A405" t="str">
        <f t="shared" si="8"/>
        <v>201950_31_4562342690067</v>
      </c>
      <c r="B405">
        <v>201950</v>
      </c>
      <c r="C405">
        <v>31</v>
      </c>
      <c r="D405" t="s">
        <v>181</v>
      </c>
      <c r="E405" s="9">
        <v>4562342690067</v>
      </c>
      <c r="F405">
        <v>0</v>
      </c>
      <c r="G405">
        <v>0</v>
      </c>
      <c r="H405" t="s">
        <v>23</v>
      </c>
      <c r="I405" t="s">
        <v>19</v>
      </c>
      <c r="J405" t="s">
        <v>329</v>
      </c>
      <c r="K405">
        <v>99</v>
      </c>
      <c r="L405">
        <v>1</v>
      </c>
      <c r="M405">
        <v>0</v>
      </c>
      <c r="N405">
        <v>0</v>
      </c>
    </row>
    <row r="406" spans="1:14" x14ac:dyDescent="0.15">
      <c r="A406" t="str">
        <f t="shared" si="8"/>
        <v>201950_31_4562342690074</v>
      </c>
      <c r="B406">
        <v>201950</v>
      </c>
      <c r="C406">
        <v>31</v>
      </c>
      <c r="D406" t="s">
        <v>181</v>
      </c>
      <c r="E406" s="9">
        <v>4562342690074</v>
      </c>
      <c r="F406">
        <v>0</v>
      </c>
      <c r="G406">
        <v>0</v>
      </c>
      <c r="H406" t="s">
        <v>24</v>
      </c>
      <c r="I406" t="s">
        <v>19</v>
      </c>
      <c r="J406" t="s">
        <v>329</v>
      </c>
      <c r="K406">
        <v>60</v>
      </c>
      <c r="L406">
        <v>4</v>
      </c>
      <c r="M406">
        <v>0</v>
      </c>
      <c r="N406">
        <v>0</v>
      </c>
    </row>
    <row r="407" spans="1:14" x14ac:dyDescent="0.15">
      <c r="A407" t="str">
        <f t="shared" si="8"/>
        <v>201950_31_4562342690081</v>
      </c>
      <c r="B407">
        <v>201950</v>
      </c>
      <c r="C407">
        <v>31</v>
      </c>
      <c r="D407" t="s">
        <v>181</v>
      </c>
      <c r="E407" s="9">
        <v>4562342690081</v>
      </c>
      <c r="F407">
        <v>0</v>
      </c>
      <c r="G407">
        <v>0</v>
      </c>
      <c r="H407" t="s">
        <v>25</v>
      </c>
      <c r="I407" t="s">
        <v>19</v>
      </c>
      <c r="J407" t="s">
        <v>329</v>
      </c>
      <c r="K407">
        <v>17</v>
      </c>
      <c r="L407">
        <v>2</v>
      </c>
      <c r="M407">
        <v>0</v>
      </c>
      <c r="N407">
        <v>0</v>
      </c>
    </row>
    <row r="408" spans="1:14" x14ac:dyDescent="0.15">
      <c r="A408" t="str">
        <f t="shared" si="8"/>
        <v>201950_49_4562342690029</v>
      </c>
      <c r="B408">
        <v>201950</v>
      </c>
      <c r="C408">
        <v>49</v>
      </c>
      <c r="D408" t="s">
        <v>186</v>
      </c>
      <c r="E408" s="9">
        <v>4562342690029</v>
      </c>
      <c r="F408">
        <v>0</v>
      </c>
      <c r="G408">
        <v>0</v>
      </c>
      <c r="H408" t="s">
        <v>18</v>
      </c>
      <c r="I408" t="s">
        <v>19</v>
      </c>
      <c r="J408" t="s">
        <v>329</v>
      </c>
      <c r="K408">
        <v>45</v>
      </c>
      <c r="L408">
        <v>5</v>
      </c>
      <c r="M408">
        <v>0</v>
      </c>
      <c r="N408">
        <v>0</v>
      </c>
    </row>
    <row r="409" spans="1:14" x14ac:dyDescent="0.15">
      <c r="A409" t="str">
        <f t="shared" si="8"/>
        <v>201950_49_4562342690036</v>
      </c>
      <c r="B409">
        <v>201950</v>
      </c>
      <c r="C409">
        <v>49</v>
      </c>
      <c r="D409" t="s">
        <v>186</v>
      </c>
      <c r="E409" s="9">
        <v>4562342690036</v>
      </c>
      <c r="F409">
        <v>0</v>
      </c>
      <c r="G409">
        <v>0</v>
      </c>
      <c r="H409" t="s">
        <v>20</v>
      </c>
      <c r="I409" t="s">
        <v>19</v>
      </c>
      <c r="J409" t="s">
        <v>329</v>
      </c>
      <c r="K409">
        <v>27</v>
      </c>
      <c r="L409">
        <v>3</v>
      </c>
      <c r="M409">
        <v>0</v>
      </c>
      <c r="N409">
        <v>0</v>
      </c>
    </row>
    <row r="410" spans="1:14" x14ac:dyDescent="0.15">
      <c r="A410" t="str">
        <f t="shared" si="8"/>
        <v>201950_49_4562342690043</v>
      </c>
      <c r="B410">
        <v>201950</v>
      </c>
      <c r="C410">
        <v>49</v>
      </c>
      <c r="D410" t="s">
        <v>186</v>
      </c>
      <c r="E410" s="9">
        <v>4562342690043</v>
      </c>
      <c r="F410">
        <v>0</v>
      </c>
      <c r="G410">
        <v>0</v>
      </c>
      <c r="H410" t="s">
        <v>21</v>
      </c>
      <c r="I410" t="s">
        <v>19</v>
      </c>
      <c r="J410" t="s">
        <v>329</v>
      </c>
      <c r="K410">
        <v>96</v>
      </c>
      <c r="L410">
        <v>4</v>
      </c>
      <c r="M410">
        <v>0</v>
      </c>
      <c r="N410">
        <v>0</v>
      </c>
    </row>
    <row r="411" spans="1:14" x14ac:dyDescent="0.15">
      <c r="A411" t="str">
        <f t="shared" si="8"/>
        <v>201950_49_4562342690050</v>
      </c>
      <c r="B411">
        <v>201950</v>
      </c>
      <c r="C411">
        <v>49</v>
      </c>
      <c r="D411" t="s">
        <v>186</v>
      </c>
      <c r="E411" s="9">
        <v>4562342690050</v>
      </c>
      <c r="F411">
        <v>0</v>
      </c>
      <c r="G411">
        <v>0</v>
      </c>
      <c r="H411" t="s">
        <v>22</v>
      </c>
      <c r="I411" t="s">
        <v>19</v>
      </c>
      <c r="J411" t="s">
        <v>329</v>
      </c>
      <c r="K411">
        <v>27</v>
      </c>
      <c r="L411">
        <v>3</v>
      </c>
      <c r="M411">
        <v>0</v>
      </c>
      <c r="N411">
        <v>0</v>
      </c>
    </row>
    <row r="412" spans="1:14" x14ac:dyDescent="0.15">
      <c r="A412" t="str">
        <f t="shared" si="8"/>
        <v>201950_49_4562342690067</v>
      </c>
      <c r="B412">
        <v>201950</v>
      </c>
      <c r="C412">
        <v>49</v>
      </c>
      <c r="D412" t="s">
        <v>186</v>
      </c>
      <c r="E412" s="9">
        <v>4562342690067</v>
      </c>
      <c r="F412">
        <v>0</v>
      </c>
      <c r="G412">
        <v>0</v>
      </c>
      <c r="H412" t="s">
        <v>23</v>
      </c>
      <c r="I412" t="s">
        <v>19</v>
      </c>
      <c r="J412" t="s">
        <v>329</v>
      </c>
      <c r="K412">
        <v>96</v>
      </c>
      <c r="L412">
        <v>4</v>
      </c>
      <c r="M412">
        <v>0</v>
      </c>
      <c r="N412">
        <v>0</v>
      </c>
    </row>
    <row r="413" spans="1:14" x14ac:dyDescent="0.15">
      <c r="A413" t="str">
        <f t="shared" si="8"/>
        <v>201950_49_4562342690074</v>
      </c>
      <c r="B413">
        <v>201950</v>
      </c>
      <c r="C413">
        <v>49</v>
      </c>
      <c r="D413" t="s">
        <v>186</v>
      </c>
      <c r="E413" s="9">
        <v>4562342690074</v>
      </c>
      <c r="F413">
        <v>0</v>
      </c>
      <c r="G413">
        <v>0</v>
      </c>
      <c r="H413" t="s">
        <v>24</v>
      </c>
      <c r="I413" t="s">
        <v>19</v>
      </c>
      <c r="J413" t="s">
        <v>329</v>
      </c>
      <c r="K413">
        <v>59</v>
      </c>
      <c r="L413">
        <v>8</v>
      </c>
      <c r="M413">
        <v>0</v>
      </c>
      <c r="N413">
        <v>0</v>
      </c>
    </row>
    <row r="414" spans="1:14" x14ac:dyDescent="0.15">
      <c r="A414" t="str">
        <f t="shared" si="8"/>
        <v>201950_49_4562342690081</v>
      </c>
      <c r="B414">
        <v>201950</v>
      </c>
      <c r="C414">
        <v>49</v>
      </c>
      <c r="D414" t="s">
        <v>186</v>
      </c>
      <c r="E414" s="9">
        <v>4562342690081</v>
      </c>
      <c r="F414">
        <v>0</v>
      </c>
      <c r="G414">
        <v>0</v>
      </c>
      <c r="H414" t="s">
        <v>25</v>
      </c>
      <c r="I414" t="s">
        <v>19</v>
      </c>
      <c r="J414" t="s">
        <v>329</v>
      </c>
      <c r="K414">
        <v>13</v>
      </c>
      <c r="L414">
        <v>3</v>
      </c>
      <c r="M414">
        <v>0</v>
      </c>
      <c r="N414">
        <v>0</v>
      </c>
    </row>
    <row r="415" spans="1:14" x14ac:dyDescent="0.15">
      <c r="A415" t="str">
        <f t="shared" si="8"/>
        <v>201950_51_4562342690029</v>
      </c>
      <c r="B415">
        <v>201950</v>
      </c>
      <c r="C415">
        <v>51</v>
      </c>
      <c r="D415" t="s">
        <v>184</v>
      </c>
      <c r="E415" s="9">
        <v>4562342690029</v>
      </c>
      <c r="F415">
        <v>0</v>
      </c>
      <c r="G415">
        <v>0</v>
      </c>
      <c r="H415" t="s">
        <v>18</v>
      </c>
      <c r="I415" t="s">
        <v>19</v>
      </c>
      <c r="J415" t="s">
        <v>329</v>
      </c>
      <c r="K415">
        <v>38</v>
      </c>
      <c r="L415">
        <v>2</v>
      </c>
      <c r="M415">
        <v>0</v>
      </c>
      <c r="N415">
        <v>0</v>
      </c>
    </row>
    <row r="416" spans="1:14" x14ac:dyDescent="0.15">
      <c r="A416" t="str">
        <f t="shared" si="8"/>
        <v>201950_51_4562342690036</v>
      </c>
      <c r="B416">
        <v>201950</v>
      </c>
      <c r="C416">
        <v>51</v>
      </c>
      <c r="D416" t="s">
        <v>184</v>
      </c>
      <c r="E416" s="9">
        <v>4562342690036</v>
      </c>
      <c r="F416">
        <v>0</v>
      </c>
      <c r="G416">
        <v>0</v>
      </c>
      <c r="H416" t="s">
        <v>20</v>
      </c>
      <c r="I416" t="s">
        <v>19</v>
      </c>
      <c r="J416" t="s">
        <v>329</v>
      </c>
      <c r="K416">
        <v>24</v>
      </c>
      <c r="L416">
        <v>2</v>
      </c>
      <c r="M416">
        <v>0</v>
      </c>
      <c r="N416">
        <v>0</v>
      </c>
    </row>
    <row r="417" spans="1:14" x14ac:dyDescent="0.15">
      <c r="A417" t="str">
        <f t="shared" si="8"/>
        <v>201950_51_4562342690043</v>
      </c>
      <c r="B417">
        <v>201950</v>
      </c>
      <c r="C417">
        <v>51</v>
      </c>
      <c r="D417" t="s">
        <v>184</v>
      </c>
      <c r="E417" s="9">
        <v>4562342690043</v>
      </c>
      <c r="F417">
        <v>0</v>
      </c>
      <c r="G417">
        <v>0</v>
      </c>
      <c r="H417" t="s">
        <v>21</v>
      </c>
      <c r="I417" t="s">
        <v>19</v>
      </c>
      <c r="J417" t="s">
        <v>329</v>
      </c>
      <c r="K417">
        <v>84</v>
      </c>
      <c r="L417">
        <v>6</v>
      </c>
      <c r="M417">
        <v>0</v>
      </c>
      <c r="N417">
        <v>0</v>
      </c>
    </row>
    <row r="418" spans="1:14" x14ac:dyDescent="0.15">
      <c r="A418" t="str">
        <f t="shared" si="8"/>
        <v>201950_51_4562342690050</v>
      </c>
      <c r="B418">
        <v>201950</v>
      </c>
      <c r="C418">
        <v>51</v>
      </c>
      <c r="D418" t="s">
        <v>184</v>
      </c>
      <c r="E418" s="9">
        <v>4562342690050</v>
      </c>
      <c r="F418">
        <v>0</v>
      </c>
      <c r="G418">
        <v>0</v>
      </c>
      <c r="H418" t="s">
        <v>22</v>
      </c>
      <c r="I418" t="s">
        <v>19</v>
      </c>
      <c r="J418" t="s">
        <v>329</v>
      </c>
      <c r="K418">
        <v>28</v>
      </c>
      <c r="L418">
        <v>1</v>
      </c>
      <c r="M418">
        <v>0</v>
      </c>
      <c r="N418">
        <v>0</v>
      </c>
    </row>
    <row r="419" spans="1:14" x14ac:dyDescent="0.15">
      <c r="A419" t="str">
        <f t="shared" si="8"/>
        <v>201950_51_4562342690067</v>
      </c>
      <c r="B419">
        <v>201950</v>
      </c>
      <c r="C419">
        <v>51</v>
      </c>
      <c r="D419" t="s">
        <v>184</v>
      </c>
      <c r="E419" s="9">
        <v>4562342690067</v>
      </c>
      <c r="F419">
        <v>0</v>
      </c>
      <c r="G419">
        <v>0</v>
      </c>
      <c r="H419" t="s">
        <v>23</v>
      </c>
      <c r="I419" t="s">
        <v>19</v>
      </c>
      <c r="J419" t="s">
        <v>329</v>
      </c>
      <c r="K419">
        <v>97</v>
      </c>
      <c r="L419">
        <v>2</v>
      </c>
      <c r="M419">
        <v>0</v>
      </c>
      <c r="N419">
        <v>0</v>
      </c>
    </row>
    <row r="420" spans="1:14" x14ac:dyDescent="0.15">
      <c r="A420" t="str">
        <f t="shared" si="8"/>
        <v>201950_51_4562342690074</v>
      </c>
      <c r="B420">
        <v>201950</v>
      </c>
      <c r="C420">
        <v>51</v>
      </c>
      <c r="D420" t="s">
        <v>184</v>
      </c>
      <c r="E420" s="9">
        <v>4562342690074</v>
      </c>
      <c r="F420">
        <v>0</v>
      </c>
      <c r="G420">
        <v>0</v>
      </c>
      <c r="H420" t="s">
        <v>24</v>
      </c>
      <c r="I420" t="s">
        <v>19</v>
      </c>
      <c r="J420" t="s">
        <v>329</v>
      </c>
      <c r="K420">
        <v>44</v>
      </c>
      <c r="L420">
        <v>11</v>
      </c>
      <c r="M420">
        <v>0</v>
      </c>
      <c r="N420">
        <v>0</v>
      </c>
    </row>
    <row r="421" spans="1:14" x14ac:dyDescent="0.15">
      <c r="A421" t="str">
        <f t="shared" si="8"/>
        <v>201950_51_4562342690081</v>
      </c>
      <c r="B421">
        <v>201950</v>
      </c>
      <c r="C421">
        <v>51</v>
      </c>
      <c r="D421" t="s">
        <v>184</v>
      </c>
      <c r="E421" s="9">
        <v>4562342690081</v>
      </c>
      <c r="F421">
        <v>0</v>
      </c>
      <c r="G421">
        <v>0</v>
      </c>
      <c r="H421" t="s">
        <v>25</v>
      </c>
      <c r="I421" t="s">
        <v>19</v>
      </c>
      <c r="J421" t="s">
        <v>329</v>
      </c>
      <c r="K421">
        <v>12</v>
      </c>
      <c r="L421">
        <v>3</v>
      </c>
      <c r="M421">
        <v>0</v>
      </c>
      <c r="N421">
        <v>0</v>
      </c>
    </row>
    <row r="422" spans="1:14" x14ac:dyDescent="0.15">
      <c r="A422" t="str">
        <f t="shared" si="8"/>
        <v>201950_56_4562342690029</v>
      </c>
      <c r="B422">
        <v>201950</v>
      </c>
      <c r="C422">
        <v>56</v>
      </c>
      <c r="D422" t="s">
        <v>193</v>
      </c>
      <c r="E422" s="9">
        <v>4562342690029</v>
      </c>
      <c r="F422">
        <v>0</v>
      </c>
      <c r="G422">
        <v>0</v>
      </c>
      <c r="H422" t="s">
        <v>18</v>
      </c>
      <c r="I422" t="s">
        <v>19</v>
      </c>
      <c r="J422" t="s">
        <v>329</v>
      </c>
      <c r="K422">
        <v>36</v>
      </c>
      <c r="L422">
        <v>3</v>
      </c>
      <c r="M422">
        <v>0</v>
      </c>
      <c r="N422">
        <v>0</v>
      </c>
    </row>
    <row r="423" spans="1:14" x14ac:dyDescent="0.15">
      <c r="A423" t="str">
        <f t="shared" si="8"/>
        <v>201950_56_4562342690036</v>
      </c>
      <c r="B423">
        <v>201950</v>
      </c>
      <c r="C423">
        <v>56</v>
      </c>
      <c r="D423" t="s">
        <v>193</v>
      </c>
      <c r="E423" s="9">
        <v>4562342690036</v>
      </c>
      <c r="F423">
        <v>0</v>
      </c>
      <c r="G423">
        <v>0</v>
      </c>
      <c r="H423" t="s">
        <v>20</v>
      </c>
      <c r="I423" t="s">
        <v>19</v>
      </c>
      <c r="J423" t="s">
        <v>329</v>
      </c>
      <c r="K423">
        <v>24</v>
      </c>
      <c r="L423">
        <v>3</v>
      </c>
      <c r="M423">
        <v>0</v>
      </c>
      <c r="N423">
        <v>0</v>
      </c>
    </row>
    <row r="424" spans="1:14" x14ac:dyDescent="0.15">
      <c r="A424" t="str">
        <f t="shared" si="8"/>
        <v>201950_56_4562342690043</v>
      </c>
      <c r="B424">
        <v>201950</v>
      </c>
      <c r="C424">
        <v>56</v>
      </c>
      <c r="D424" t="s">
        <v>193</v>
      </c>
      <c r="E424" s="9">
        <v>4562342690043</v>
      </c>
      <c r="F424">
        <v>0</v>
      </c>
      <c r="G424">
        <v>0</v>
      </c>
      <c r="H424" t="s">
        <v>21</v>
      </c>
      <c r="I424" t="s">
        <v>19</v>
      </c>
      <c r="J424" t="s">
        <v>329</v>
      </c>
      <c r="K424">
        <v>94</v>
      </c>
      <c r="L424">
        <v>2</v>
      </c>
      <c r="M424">
        <v>0</v>
      </c>
      <c r="N424">
        <v>0</v>
      </c>
    </row>
    <row r="425" spans="1:14" x14ac:dyDescent="0.15">
      <c r="A425" t="str">
        <f t="shared" si="8"/>
        <v>201950_56_4562342690050</v>
      </c>
      <c r="B425">
        <v>201950</v>
      </c>
      <c r="C425">
        <v>56</v>
      </c>
      <c r="D425" t="s">
        <v>193</v>
      </c>
      <c r="E425" s="9">
        <v>4562342690050</v>
      </c>
      <c r="F425">
        <v>0</v>
      </c>
      <c r="G425">
        <v>0</v>
      </c>
      <c r="H425" t="s">
        <v>22</v>
      </c>
      <c r="I425" t="s">
        <v>19</v>
      </c>
      <c r="J425" t="s">
        <v>329</v>
      </c>
      <c r="K425">
        <v>25</v>
      </c>
      <c r="L425">
        <v>2</v>
      </c>
      <c r="M425">
        <v>0</v>
      </c>
      <c r="N425">
        <v>0</v>
      </c>
    </row>
    <row r="426" spans="1:14" x14ac:dyDescent="0.15">
      <c r="A426" t="str">
        <f t="shared" si="8"/>
        <v>201950_56_4562342690067</v>
      </c>
      <c r="B426">
        <v>201950</v>
      </c>
      <c r="C426">
        <v>56</v>
      </c>
      <c r="D426" t="s">
        <v>193</v>
      </c>
      <c r="E426" s="9">
        <v>4562342690067</v>
      </c>
      <c r="F426">
        <v>0</v>
      </c>
      <c r="G426">
        <v>0</v>
      </c>
      <c r="H426" t="s">
        <v>23</v>
      </c>
      <c r="I426" t="s">
        <v>19</v>
      </c>
      <c r="J426" t="s">
        <v>329</v>
      </c>
      <c r="K426">
        <v>91</v>
      </c>
      <c r="L426">
        <v>3</v>
      </c>
      <c r="M426">
        <v>0</v>
      </c>
      <c r="N426">
        <v>0</v>
      </c>
    </row>
    <row r="427" spans="1:14" x14ac:dyDescent="0.15">
      <c r="A427" t="str">
        <f t="shared" si="8"/>
        <v>201950_56_4562342690074</v>
      </c>
      <c r="B427">
        <v>201950</v>
      </c>
      <c r="C427">
        <v>56</v>
      </c>
      <c r="D427" t="s">
        <v>193</v>
      </c>
      <c r="E427" s="9">
        <v>4562342690074</v>
      </c>
      <c r="F427">
        <v>0</v>
      </c>
      <c r="G427">
        <v>0</v>
      </c>
      <c r="H427" t="s">
        <v>24</v>
      </c>
      <c r="I427" t="s">
        <v>19</v>
      </c>
      <c r="J427" t="s">
        <v>329</v>
      </c>
      <c r="K427">
        <v>64</v>
      </c>
      <c r="L427">
        <v>0</v>
      </c>
      <c r="M427">
        <v>0</v>
      </c>
      <c r="N427">
        <v>0</v>
      </c>
    </row>
    <row r="428" spans="1:14" x14ac:dyDescent="0.15">
      <c r="A428" t="str">
        <f t="shared" si="8"/>
        <v>201950_56_4562342690081</v>
      </c>
      <c r="B428">
        <v>201950</v>
      </c>
      <c r="C428">
        <v>56</v>
      </c>
      <c r="D428" t="s">
        <v>193</v>
      </c>
      <c r="E428" s="9">
        <v>4562342690081</v>
      </c>
      <c r="F428">
        <v>0</v>
      </c>
      <c r="G428">
        <v>0</v>
      </c>
      <c r="H428" t="s">
        <v>25</v>
      </c>
      <c r="I428" t="s">
        <v>19</v>
      </c>
      <c r="J428" t="s">
        <v>329</v>
      </c>
      <c r="K428">
        <v>14</v>
      </c>
      <c r="L428">
        <v>3</v>
      </c>
      <c r="M428">
        <v>0</v>
      </c>
      <c r="N428">
        <v>0</v>
      </c>
    </row>
    <row r="429" spans="1:14" x14ac:dyDescent="0.15">
      <c r="A429" t="str">
        <f t="shared" si="8"/>
        <v>201950_66_4562342690029</v>
      </c>
      <c r="B429">
        <v>201950</v>
      </c>
      <c r="C429">
        <v>66</v>
      </c>
      <c r="D429" t="s">
        <v>180</v>
      </c>
      <c r="E429" s="9">
        <v>4562342690029</v>
      </c>
      <c r="F429">
        <v>0</v>
      </c>
      <c r="G429">
        <v>0</v>
      </c>
      <c r="H429" t="s">
        <v>18</v>
      </c>
      <c r="I429" t="s">
        <v>19</v>
      </c>
      <c r="J429" t="s">
        <v>329</v>
      </c>
      <c r="K429">
        <v>42</v>
      </c>
      <c r="L429">
        <v>2</v>
      </c>
      <c r="M429">
        <v>0</v>
      </c>
      <c r="N429">
        <v>0</v>
      </c>
    </row>
    <row r="430" spans="1:14" x14ac:dyDescent="0.15">
      <c r="A430" t="str">
        <f t="shared" si="8"/>
        <v>201950_66_4562342690036</v>
      </c>
      <c r="B430">
        <v>201950</v>
      </c>
      <c r="C430">
        <v>66</v>
      </c>
      <c r="D430" t="s">
        <v>180</v>
      </c>
      <c r="E430" s="9">
        <v>4562342690036</v>
      </c>
      <c r="F430">
        <v>0</v>
      </c>
      <c r="G430">
        <v>0</v>
      </c>
      <c r="H430" t="s">
        <v>20</v>
      </c>
      <c r="I430" t="s">
        <v>19</v>
      </c>
      <c r="J430" t="s">
        <v>329</v>
      </c>
      <c r="K430">
        <v>30</v>
      </c>
      <c r="L430">
        <v>0</v>
      </c>
      <c r="M430">
        <v>0</v>
      </c>
      <c r="N430">
        <v>0</v>
      </c>
    </row>
    <row r="431" spans="1:14" x14ac:dyDescent="0.15">
      <c r="A431" t="str">
        <f t="shared" si="8"/>
        <v>201950_66_4562342690043</v>
      </c>
      <c r="B431">
        <v>201950</v>
      </c>
      <c r="C431">
        <v>66</v>
      </c>
      <c r="D431" t="s">
        <v>180</v>
      </c>
      <c r="E431" s="9">
        <v>4562342690043</v>
      </c>
      <c r="F431">
        <v>0</v>
      </c>
      <c r="G431">
        <v>0</v>
      </c>
      <c r="H431" t="s">
        <v>21</v>
      </c>
      <c r="I431" t="s">
        <v>19</v>
      </c>
      <c r="J431" t="s">
        <v>329</v>
      </c>
      <c r="K431">
        <v>82</v>
      </c>
      <c r="L431">
        <v>6</v>
      </c>
      <c r="M431">
        <v>0</v>
      </c>
      <c r="N431">
        <v>0</v>
      </c>
    </row>
    <row r="432" spans="1:14" x14ac:dyDescent="0.15">
      <c r="A432" t="str">
        <f t="shared" si="8"/>
        <v>201950_66_4562342690050</v>
      </c>
      <c r="B432">
        <v>201950</v>
      </c>
      <c r="C432">
        <v>66</v>
      </c>
      <c r="D432" t="s">
        <v>180</v>
      </c>
      <c r="E432" s="9">
        <v>4562342690050</v>
      </c>
      <c r="F432">
        <v>0</v>
      </c>
      <c r="G432">
        <v>0</v>
      </c>
      <c r="H432" t="s">
        <v>22</v>
      </c>
      <c r="I432" t="s">
        <v>19</v>
      </c>
      <c r="J432" t="s">
        <v>329</v>
      </c>
      <c r="K432">
        <v>30</v>
      </c>
      <c r="L432">
        <v>0</v>
      </c>
      <c r="M432">
        <v>0</v>
      </c>
      <c r="N432">
        <v>0</v>
      </c>
    </row>
    <row r="433" spans="1:14" x14ac:dyDescent="0.15">
      <c r="A433" t="str">
        <f t="shared" si="8"/>
        <v>201950_66_4562342690067</v>
      </c>
      <c r="B433">
        <v>201950</v>
      </c>
      <c r="C433">
        <v>66</v>
      </c>
      <c r="D433" t="s">
        <v>180</v>
      </c>
      <c r="E433" s="9">
        <v>4562342690067</v>
      </c>
      <c r="F433">
        <v>0</v>
      </c>
      <c r="G433">
        <v>0</v>
      </c>
      <c r="H433" t="s">
        <v>23</v>
      </c>
      <c r="I433" t="s">
        <v>19</v>
      </c>
      <c r="J433" t="s">
        <v>329</v>
      </c>
      <c r="K433">
        <v>100</v>
      </c>
      <c r="L433">
        <v>0</v>
      </c>
      <c r="M433">
        <v>0</v>
      </c>
      <c r="N433">
        <v>0</v>
      </c>
    </row>
    <row r="434" spans="1:14" x14ac:dyDescent="0.15">
      <c r="A434" t="str">
        <f t="shared" si="8"/>
        <v>201950_66_4562342690074</v>
      </c>
      <c r="B434">
        <v>201950</v>
      </c>
      <c r="C434">
        <v>66</v>
      </c>
      <c r="D434" t="s">
        <v>180</v>
      </c>
      <c r="E434" s="9">
        <v>4562342690074</v>
      </c>
      <c r="F434">
        <v>0</v>
      </c>
      <c r="G434">
        <v>0</v>
      </c>
      <c r="H434" t="s">
        <v>24</v>
      </c>
      <c r="I434" t="s">
        <v>19</v>
      </c>
      <c r="J434" t="s">
        <v>329</v>
      </c>
      <c r="K434">
        <v>68</v>
      </c>
      <c r="L434">
        <v>0</v>
      </c>
      <c r="M434">
        <v>0</v>
      </c>
      <c r="N434">
        <v>0</v>
      </c>
    </row>
    <row r="435" spans="1:14" x14ac:dyDescent="0.15">
      <c r="A435" t="str">
        <f t="shared" si="8"/>
        <v>201950_66_4562342690081</v>
      </c>
      <c r="B435">
        <v>201950</v>
      </c>
      <c r="C435">
        <v>66</v>
      </c>
      <c r="D435" t="s">
        <v>180</v>
      </c>
      <c r="E435" s="9">
        <v>4562342690081</v>
      </c>
      <c r="F435">
        <v>0</v>
      </c>
      <c r="G435">
        <v>0</v>
      </c>
      <c r="H435" t="s">
        <v>25</v>
      </c>
      <c r="I435" t="s">
        <v>19</v>
      </c>
      <c r="J435" t="s">
        <v>329</v>
      </c>
      <c r="K435">
        <v>20</v>
      </c>
      <c r="L435">
        <v>0</v>
      </c>
      <c r="M435">
        <v>0</v>
      </c>
      <c r="N435">
        <v>0</v>
      </c>
    </row>
    <row r="436" spans="1:14" x14ac:dyDescent="0.15">
      <c r="A436" t="str">
        <f t="shared" si="8"/>
        <v>201950_67_4562342690029</v>
      </c>
      <c r="B436">
        <v>201950</v>
      </c>
      <c r="C436">
        <v>67</v>
      </c>
      <c r="D436" t="s">
        <v>187</v>
      </c>
      <c r="E436" s="9">
        <v>4562342690029</v>
      </c>
      <c r="F436">
        <v>0</v>
      </c>
      <c r="G436">
        <v>0</v>
      </c>
      <c r="H436" t="s">
        <v>18</v>
      </c>
      <c r="I436" t="s">
        <v>19</v>
      </c>
      <c r="J436" t="s">
        <v>329</v>
      </c>
      <c r="K436">
        <v>42</v>
      </c>
      <c r="L436">
        <v>4</v>
      </c>
      <c r="M436">
        <v>0</v>
      </c>
      <c r="N436">
        <v>0</v>
      </c>
    </row>
    <row r="437" spans="1:14" x14ac:dyDescent="0.15">
      <c r="A437" t="str">
        <f t="shared" si="8"/>
        <v>201950_67_4562342690036</v>
      </c>
      <c r="B437">
        <v>201950</v>
      </c>
      <c r="C437">
        <v>67</v>
      </c>
      <c r="D437" t="s">
        <v>187</v>
      </c>
      <c r="E437" s="9">
        <v>4562342690036</v>
      </c>
      <c r="F437">
        <v>0</v>
      </c>
      <c r="G437">
        <v>0</v>
      </c>
      <c r="H437" t="s">
        <v>20</v>
      </c>
      <c r="I437" t="s">
        <v>19</v>
      </c>
      <c r="J437" t="s">
        <v>329</v>
      </c>
      <c r="K437">
        <v>22</v>
      </c>
      <c r="L437">
        <v>3</v>
      </c>
      <c r="M437">
        <v>0</v>
      </c>
      <c r="N437">
        <v>0</v>
      </c>
    </row>
    <row r="438" spans="1:14" x14ac:dyDescent="0.15">
      <c r="A438" t="str">
        <f t="shared" si="8"/>
        <v>201950_67_4562342690043</v>
      </c>
      <c r="B438">
        <v>201950</v>
      </c>
      <c r="C438">
        <v>67</v>
      </c>
      <c r="D438" t="s">
        <v>187</v>
      </c>
      <c r="E438" s="9">
        <v>4562342690043</v>
      </c>
      <c r="F438">
        <v>0</v>
      </c>
      <c r="G438">
        <v>0</v>
      </c>
      <c r="H438" t="s">
        <v>21</v>
      </c>
      <c r="I438" t="s">
        <v>19</v>
      </c>
      <c r="J438" t="s">
        <v>329</v>
      </c>
      <c r="K438">
        <v>86</v>
      </c>
      <c r="L438">
        <v>6</v>
      </c>
      <c r="M438">
        <v>0</v>
      </c>
      <c r="N438">
        <v>0</v>
      </c>
    </row>
    <row r="439" spans="1:14" x14ac:dyDescent="0.15">
      <c r="A439" t="str">
        <f t="shared" si="8"/>
        <v>201950_67_4562342690050</v>
      </c>
      <c r="B439">
        <v>201950</v>
      </c>
      <c r="C439">
        <v>67</v>
      </c>
      <c r="D439" t="s">
        <v>187</v>
      </c>
      <c r="E439" s="9">
        <v>4562342690050</v>
      </c>
      <c r="F439">
        <v>0</v>
      </c>
      <c r="G439">
        <v>0</v>
      </c>
      <c r="H439" t="s">
        <v>22</v>
      </c>
      <c r="I439" t="s">
        <v>19</v>
      </c>
      <c r="J439" t="s">
        <v>329</v>
      </c>
      <c r="K439">
        <v>32</v>
      </c>
      <c r="L439">
        <v>0</v>
      </c>
      <c r="M439">
        <v>0</v>
      </c>
      <c r="N439">
        <v>0</v>
      </c>
    </row>
    <row r="440" spans="1:14" x14ac:dyDescent="0.15">
      <c r="A440" t="str">
        <f t="shared" si="8"/>
        <v>201950_67_4562342690067</v>
      </c>
      <c r="B440">
        <v>201950</v>
      </c>
      <c r="C440">
        <v>67</v>
      </c>
      <c r="D440" t="s">
        <v>187</v>
      </c>
      <c r="E440" s="9">
        <v>4562342690067</v>
      </c>
      <c r="F440">
        <v>0</v>
      </c>
      <c r="G440">
        <v>0</v>
      </c>
      <c r="H440" t="s">
        <v>23</v>
      </c>
      <c r="I440" t="s">
        <v>19</v>
      </c>
      <c r="J440" t="s">
        <v>329</v>
      </c>
      <c r="K440">
        <v>94</v>
      </c>
      <c r="L440">
        <v>2</v>
      </c>
      <c r="M440">
        <v>0</v>
      </c>
      <c r="N440">
        <v>0</v>
      </c>
    </row>
    <row r="441" spans="1:14" x14ac:dyDescent="0.15">
      <c r="A441" t="str">
        <f t="shared" si="8"/>
        <v>201950_67_4562342690074</v>
      </c>
      <c r="B441">
        <v>201950</v>
      </c>
      <c r="C441">
        <v>67</v>
      </c>
      <c r="D441" t="s">
        <v>187</v>
      </c>
      <c r="E441" s="9">
        <v>4562342690074</v>
      </c>
      <c r="F441">
        <v>0</v>
      </c>
      <c r="G441">
        <v>0</v>
      </c>
      <c r="H441" t="s">
        <v>24</v>
      </c>
      <c r="I441" t="s">
        <v>19</v>
      </c>
      <c r="J441" t="s">
        <v>329</v>
      </c>
      <c r="K441">
        <v>63</v>
      </c>
      <c r="L441">
        <v>4</v>
      </c>
      <c r="M441">
        <v>0</v>
      </c>
      <c r="N441">
        <v>0</v>
      </c>
    </row>
    <row r="442" spans="1:14" x14ac:dyDescent="0.15">
      <c r="A442" t="str">
        <f t="shared" si="8"/>
        <v>201950_67_4562342690081</v>
      </c>
      <c r="B442">
        <v>201950</v>
      </c>
      <c r="C442">
        <v>67</v>
      </c>
      <c r="D442" t="s">
        <v>187</v>
      </c>
      <c r="E442" s="9">
        <v>4562342690081</v>
      </c>
      <c r="F442">
        <v>0</v>
      </c>
      <c r="G442">
        <v>0</v>
      </c>
      <c r="H442" t="s">
        <v>25</v>
      </c>
      <c r="I442" t="s">
        <v>19</v>
      </c>
      <c r="J442" t="s">
        <v>329</v>
      </c>
      <c r="K442">
        <v>19</v>
      </c>
      <c r="L442">
        <v>0</v>
      </c>
      <c r="M442">
        <v>0</v>
      </c>
      <c r="N442">
        <v>0</v>
      </c>
    </row>
    <row r="443" spans="1:14" x14ac:dyDescent="0.15">
      <c r="A443" t="str">
        <f t="shared" si="8"/>
        <v>201950_96_4562342690029</v>
      </c>
      <c r="B443">
        <v>201950</v>
      </c>
      <c r="C443">
        <v>96</v>
      </c>
      <c r="D443" t="s">
        <v>192</v>
      </c>
      <c r="E443" s="9">
        <v>4562342690029</v>
      </c>
      <c r="F443">
        <v>0</v>
      </c>
      <c r="G443">
        <v>0</v>
      </c>
      <c r="H443" t="s">
        <v>18</v>
      </c>
      <c r="I443" t="s">
        <v>19</v>
      </c>
      <c r="J443" t="s">
        <v>329</v>
      </c>
      <c r="K443">
        <v>35</v>
      </c>
      <c r="L443">
        <v>4</v>
      </c>
      <c r="M443">
        <v>0</v>
      </c>
      <c r="N443">
        <v>0</v>
      </c>
    </row>
    <row r="444" spans="1:14" x14ac:dyDescent="0.15">
      <c r="A444" t="str">
        <f t="shared" si="8"/>
        <v>201950_96_4562342690036</v>
      </c>
      <c r="B444">
        <v>201950</v>
      </c>
      <c r="C444">
        <v>96</v>
      </c>
      <c r="D444" t="s">
        <v>192</v>
      </c>
      <c r="E444" s="9">
        <v>4562342690036</v>
      </c>
      <c r="F444">
        <v>0</v>
      </c>
      <c r="G444">
        <v>0</v>
      </c>
      <c r="H444" t="s">
        <v>20</v>
      </c>
      <c r="I444" t="s">
        <v>19</v>
      </c>
      <c r="J444" t="s">
        <v>329</v>
      </c>
      <c r="K444">
        <v>28</v>
      </c>
      <c r="L444">
        <v>1</v>
      </c>
      <c r="M444">
        <v>0</v>
      </c>
      <c r="N444">
        <v>0</v>
      </c>
    </row>
    <row r="445" spans="1:14" x14ac:dyDescent="0.15">
      <c r="A445" t="str">
        <f t="shared" si="8"/>
        <v>201950_96_4562342690043</v>
      </c>
      <c r="B445">
        <v>201950</v>
      </c>
      <c r="C445">
        <v>96</v>
      </c>
      <c r="D445" t="s">
        <v>192</v>
      </c>
      <c r="E445" s="9">
        <v>4562342690043</v>
      </c>
      <c r="F445">
        <v>0</v>
      </c>
      <c r="G445">
        <v>0</v>
      </c>
      <c r="H445" t="s">
        <v>21</v>
      </c>
      <c r="I445" t="s">
        <v>19</v>
      </c>
      <c r="J445" t="s">
        <v>329</v>
      </c>
      <c r="K445">
        <v>83</v>
      </c>
      <c r="L445">
        <v>5</v>
      </c>
      <c r="M445">
        <v>0</v>
      </c>
      <c r="N445">
        <v>0</v>
      </c>
    </row>
    <row r="446" spans="1:14" x14ac:dyDescent="0.15">
      <c r="A446" t="str">
        <f t="shared" si="8"/>
        <v>201950_96_4562342690050</v>
      </c>
      <c r="B446">
        <v>201950</v>
      </c>
      <c r="C446">
        <v>96</v>
      </c>
      <c r="D446" t="s">
        <v>192</v>
      </c>
      <c r="E446" s="9">
        <v>4562342690050</v>
      </c>
      <c r="F446">
        <v>0</v>
      </c>
      <c r="G446">
        <v>0</v>
      </c>
      <c r="H446" t="s">
        <v>22</v>
      </c>
      <c r="I446" t="s">
        <v>19</v>
      </c>
      <c r="J446" t="s">
        <v>329</v>
      </c>
      <c r="K446">
        <v>23</v>
      </c>
      <c r="L446">
        <v>2</v>
      </c>
      <c r="M446">
        <v>0</v>
      </c>
      <c r="N446">
        <v>0</v>
      </c>
    </row>
    <row r="447" spans="1:14" x14ac:dyDescent="0.15">
      <c r="A447" t="str">
        <f t="shared" si="8"/>
        <v>201950_96_4562342690067</v>
      </c>
      <c r="B447">
        <v>201950</v>
      </c>
      <c r="C447">
        <v>96</v>
      </c>
      <c r="D447" t="s">
        <v>192</v>
      </c>
      <c r="E447" s="9">
        <v>4562342690067</v>
      </c>
      <c r="F447">
        <v>0</v>
      </c>
      <c r="G447">
        <v>0</v>
      </c>
      <c r="H447" t="s">
        <v>23</v>
      </c>
      <c r="I447" t="s">
        <v>19</v>
      </c>
      <c r="J447" t="s">
        <v>329</v>
      </c>
      <c r="K447">
        <v>92</v>
      </c>
      <c r="L447">
        <v>4</v>
      </c>
      <c r="M447">
        <v>0</v>
      </c>
      <c r="N447">
        <v>0</v>
      </c>
    </row>
    <row r="448" spans="1:14" x14ac:dyDescent="0.15">
      <c r="A448" t="str">
        <f t="shared" si="8"/>
        <v>201950_96_4562342690074</v>
      </c>
      <c r="B448">
        <v>201950</v>
      </c>
      <c r="C448">
        <v>96</v>
      </c>
      <c r="D448" t="s">
        <v>192</v>
      </c>
      <c r="E448" s="9">
        <v>4562342690074</v>
      </c>
      <c r="F448">
        <v>0</v>
      </c>
      <c r="G448">
        <v>0</v>
      </c>
      <c r="H448" t="s">
        <v>24</v>
      </c>
      <c r="I448" t="s">
        <v>19</v>
      </c>
      <c r="J448" t="s">
        <v>329</v>
      </c>
      <c r="K448">
        <v>41</v>
      </c>
      <c r="L448">
        <v>12</v>
      </c>
      <c r="M448">
        <v>0</v>
      </c>
      <c r="N448">
        <v>0</v>
      </c>
    </row>
    <row r="449" spans="1:14" x14ac:dyDescent="0.15">
      <c r="A449" t="str">
        <f t="shared" si="8"/>
        <v>201950_96_4562342690081</v>
      </c>
      <c r="B449">
        <v>201950</v>
      </c>
      <c r="C449">
        <v>96</v>
      </c>
      <c r="D449" t="s">
        <v>192</v>
      </c>
      <c r="E449" s="9">
        <v>4562342690081</v>
      </c>
      <c r="F449">
        <v>0</v>
      </c>
      <c r="G449">
        <v>0</v>
      </c>
      <c r="H449" t="s">
        <v>25</v>
      </c>
      <c r="I449" t="s">
        <v>19</v>
      </c>
      <c r="J449" t="s">
        <v>329</v>
      </c>
      <c r="K449">
        <v>12</v>
      </c>
      <c r="L449">
        <v>1</v>
      </c>
      <c r="M449">
        <v>0</v>
      </c>
      <c r="N449">
        <v>0</v>
      </c>
    </row>
    <row r="450" spans="1:14" x14ac:dyDescent="0.15">
      <c r="A450" t="str">
        <f t="shared" ref="A450:A513" si="9">B450&amp;"_"&amp;C450&amp;"_"&amp;E450</f>
        <v>201950_113_4562342690029</v>
      </c>
      <c r="B450">
        <v>201950</v>
      </c>
      <c r="C450">
        <v>113</v>
      </c>
      <c r="D450" t="s">
        <v>182</v>
      </c>
      <c r="E450" s="9">
        <v>4562342690029</v>
      </c>
      <c r="F450">
        <v>0</v>
      </c>
      <c r="G450">
        <v>0</v>
      </c>
      <c r="H450" t="s">
        <v>18</v>
      </c>
      <c r="I450" t="s">
        <v>19</v>
      </c>
      <c r="J450" t="s">
        <v>329</v>
      </c>
      <c r="K450">
        <v>48</v>
      </c>
      <c r="L450">
        <v>2</v>
      </c>
      <c r="M450">
        <v>0</v>
      </c>
      <c r="N450">
        <v>0</v>
      </c>
    </row>
    <row r="451" spans="1:14" x14ac:dyDescent="0.15">
      <c r="A451" t="str">
        <f t="shared" si="9"/>
        <v>201950_113_4562342690036</v>
      </c>
      <c r="B451">
        <v>201950</v>
      </c>
      <c r="C451">
        <v>113</v>
      </c>
      <c r="D451" t="s">
        <v>182</v>
      </c>
      <c r="E451" s="9">
        <v>4562342690036</v>
      </c>
      <c r="F451">
        <v>0</v>
      </c>
      <c r="G451">
        <v>0</v>
      </c>
      <c r="H451" t="s">
        <v>20</v>
      </c>
      <c r="I451" t="s">
        <v>19</v>
      </c>
      <c r="J451" t="s">
        <v>329</v>
      </c>
      <c r="K451">
        <v>30</v>
      </c>
      <c r="L451">
        <v>0</v>
      </c>
      <c r="M451">
        <v>0</v>
      </c>
      <c r="N451">
        <v>0</v>
      </c>
    </row>
    <row r="452" spans="1:14" x14ac:dyDescent="0.15">
      <c r="A452" t="str">
        <f t="shared" si="9"/>
        <v>201950_113_4562342690043</v>
      </c>
      <c r="B452">
        <v>201950</v>
      </c>
      <c r="C452">
        <v>113</v>
      </c>
      <c r="D452" t="s">
        <v>182</v>
      </c>
      <c r="E452" s="9">
        <v>4562342690043</v>
      </c>
      <c r="F452">
        <v>0</v>
      </c>
      <c r="G452">
        <v>0</v>
      </c>
      <c r="H452" t="s">
        <v>21</v>
      </c>
      <c r="I452" t="s">
        <v>19</v>
      </c>
      <c r="J452" t="s">
        <v>329</v>
      </c>
      <c r="K452">
        <v>100</v>
      </c>
      <c r="L452">
        <v>0</v>
      </c>
      <c r="M452">
        <v>0</v>
      </c>
      <c r="N452">
        <v>0</v>
      </c>
    </row>
    <row r="453" spans="1:14" x14ac:dyDescent="0.15">
      <c r="A453" t="str">
        <f t="shared" si="9"/>
        <v>201950_113_4562342690050</v>
      </c>
      <c r="B453">
        <v>201950</v>
      </c>
      <c r="C453">
        <v>113</v>
      </c>
      <c r="D453" t="s">
        <v>182</v>
      </c>
      <c r="E453" s="9">
        <v>4562342690050</v>
      </c>
      <c r="F453">
        <v>0</v>
      </c>
      <c r="G453">
        <v>0</v>
      </c>
      <c r="H453" t="s">
        <v>22</v>
      </c>
      <c r="I453" t="s">
        <v>19</v>
      </c>
      <c r="J453" t="s">
        <v>329</v>
      </c>
      <c r="K453">
        <v>28</v>
      </c>
      <c r="L453">
        <v>2</v>
      </c>
      <c r="M453">
        <v>0</v>
      </c>
      <c r="N453">
        <v>0</v>
      </c>
    </row>
    <row r="454" spans="1:14" x14ac:dyDescent="0.15">
      <c r="A454" t="str">
        <f t="shared" si="9"/>
        <v>201950_113_4562342690067</v>
      </c>
      <c r="B454">
        <v>201950</v>
      </c>
      <c r="C454">
        <v>113</v>
      </c>
      <c r="D454" t="s">
        <v>182</v>
      </c>
      <c r="E454" s="9">
        <v>4562342690067</v>
      </c>
      <c r="F454">
        <v>0</v>
      </c>
      <c r="G454">
        <v>0</v>
      </c>
      <c r="H454" t="s">
        <v>23</v>
      </c>
      <c r="I454" t="s">
        <v>19</v>
      </c>
      <c r="J454" t="s">
        <v>329</v>
      </c>
      <c r="K454">
        <v>98</v>
      </c>
      <c r="L454">
        <v>2</v>
      </c>
      <c r="M454">
        <v>0</v>
      </c>
      <c r="N454">
        <v>0</v>
      </c>
    </row>
    <row r="455" spans="1:14" x14ac:dyDescent="0.15">
      <c r="A455" t="str">
        <f t="shared" si="9"/>
        <v>201950_113_4562342690074</v>
      </c>
      <c r="B455">
        <v>201950</v>
      </c>
      <c r="C455">
        <v>113</v>
      </c>
      <c r="D455" t="s">
        <v>182</v>
      </c>
      <c r="E455" s="9">
        <v>4562342690074</v>
      </c>
      <c r="F455">
        <v>0</v>
      </c>
      <c r="G455">
        <v>0</v>
      </c>
      <c r="H455" t="s">
        <v>24</v>
      </c>
      <c r="I455" t="s">
        <v>19</v>
      </c>
      <c r="J455" t="s">
        <v>329</v>
      </c>
      <c r="K455">
        <v>68</v>
      </c>
      <c r="L455">
        <v>2</v>
      </c>
      <c r="M455">
        <v>0</v>
      </c>
      <c r="N455">
        <v>0</v>
      </c>
    </row>
    <row r="456" spans="1:14" x14ac:dyDescent="0.15">
      <c r="A456" t="str">
        <f t="shared" si="9"/>
        <v>201950_113_4562342690081</v>
      </c>
      <c r="B456">
        <v>201950</v>
      </c>
      <c r="C456">
        <v>113</v>
      </c>
      <c r="D456" t="s">
        <v>182</v>
      </c>
      <c r="E456" s="9">
        <v>4562342690081</v>
      </c>
      <c r="F456">
        <v>0</v>
      </c>
      <c r="G456">
        <v>0</v>
      </c>
      <c r="H456" t="s">
        <v>25</v>
      </c>
      <c r="I456" t="s">
        <v>19</v>
      </c>
      <c r="J456" t="s">
        <v>329</v>
      </c>
      <c r="K456">
        <v>20</v>
      </c>
      <c r="L456">
        <v>0</v>
      </c>
      <c r="M456">
        <v>0</v>
      </c>
      <c r="N456">
        <v>0</v>
      </c>
    </row>
    <row r="457" spans="1:14" x14ac:dyDescent="0.15">
      <c r="A457" t="str">
        <f t="shared" si="9"/>
        <v>201950_151_4562342690029</v>
      </c>
      <c r="B457">
        <v>201950</v>
      </c>
      <c r="C457">
        <v>151</v>
      </c>
      <c r="D457" t="s">
        <v>191</v>
      </c>
      <c r="E457" s="9">
        <v>4562342690029</v>
      </c>
      <c r="F457">
        <v>0</v>
      </c>
      <c r="G457">
        <v>0</v>
      </c>
      <c r="H457" t="s">
        <v>18</v>
      </c>
      <c r="I457" t="s">
        <v>19</v>
      </c>
      <c r="J457" t="s">
        <v>329</v>
      </c>
      <c r="K457">
        <v>37</v>
      </c>
      <c r="L457">
        <v>13</v>
      </c>
      <c r="M457">
        <v>0</v>
      </c>
      <c r="N457">
        <v>0</v>
      </c>
    </row>
    <row r="458" spans="1:14" x14ac:dyDescent="0.15">
      <c r="A458" t="str">
        <f t="shared" si="9"/>
        <v>201950_151_4562342690036</v>
      </c>
      <c r="B458">
        <v>201950</v>
      </c>
      <c r="C458">
        <v>151</v>
      </c>
      <c r="D458" t="s">
        <v>191</v>
      </c>
      <c r="E458" s="9">
        <v>4562342690036</v>
      </c>
      <c r="F458">
        <v>0</v>
      </c>
      <c r="G458">
        <v>0</v>
      </c>
      <c r="H458" t="s">
        <v>20</v>
      </c>
      <c r="I458" t="s">
        <v>19</v>
      </c>
      <c r="J458" t="s">
        <v>329</v>
      </c>
      <c r="K458">
        <v>27</v>
      </c>
      <c r="L458">
        <v>1</v>
      </c>
      <c r="M458">
        <v>0</v>
      </c>
      <c r="N458">
        <v>0</v>
      </c>
    </row>
    <row r="459" spans="1:14" x14ac:dyDescent="0.15">
      <c r="A459" t="str">
        <f t="shared" si="9"/>
        <v>201950_151_4562342690043</v>
      </c>
      <c r="B459">
        <v>201950</v>
      </c>
      <c r="C459">
        <v>151</v>
      </c>
      <c r="D459" t="s">
        <v>191</v>
      </c>
      <c r="E459" s="9">
        <v>4562342690043</v>
      </c>
      <c r="F459">
        <v>0</v>
      </c>
      <c r="G459">
        <v>0</v>
      </c>
      <c r="H459" t="s">
        <v>21</v>
      </c>
      <c r="I459" t="s">
        <v>19</v>
      </c>
      <c r="J459" t="s">
        <v>329</v>
      </c>
      <c r="K459">
        <v>88</v>
      </c>
      <c r="L459">
        <v>7</v>
      </c>
      <c r="M459">
        <v>0</v>
      </c>
      <c r="N459">
        <v>0</v>
      </c>
    </row>
    <row r="460" spans="1:14" x14ac:dyDescent="0.15">
      <c r="A460" t="str">
        <f t="shared" si="9"/>
        <v>201950_151_4562342690050</v>
      </c>
      <c r="B460">
        <v>201950</v>
      </c>
      <c r="C460">
        <v>151</v>
      </c>
      <c r="D460" t="s">
        <v>191</v>
      </c>
      <c r="E460" s="9">
        <v>4562342690050</v>
      </c>
      <c r="F460">
        <v>0</v>
      </c>
      <c r="G460">
        <v>0</v>
      </c>
      <c r="H460" t="s">
        <v>22</v>
      </c>
      <c r="I460" t="s">
        <v>19</v>
      </c>
      <c r="J460" t="s">
        <v>329</v>
      </c>
      <c r="K460">
        <v>29</v>
      </c>
      <c r="L460">
        <v>0</v>
      </c>
      <c r="M460">
        <v>0</v>
      </c>
      <c r="N460">
        <v>0</v>
      </c>
    </row>
    <row r="461" spans="1:14" x14ac:dyDescent="0.15">
      <c r="A461" t="str">
        <f t="shared" si="9"/>
        <v>201950_151_4562342690067</v>
      </c>
      <c r="B461">
        <v>201950</v>
      </c>
      <c r="C461">
        <v>151</v>
      </c>
      <c r="D461" t="s">
        <v>191</v>
      </c>
      <c r="E461" s="9">
        <v>4562342690067</v>
      </c>
      <c r="F461">
        <v>0</v>
      </c>
      <c r="G461">
        <v>0</v>
      </c>
      <c r="H461" t="s">
        <v>23</v>
      </c>
      <c r="I461" t="s">
        <v>19</v>
      </c>
      <c r="J461" t="s">
        <v>329</v>
      </c>
      <c r="K461">
        <v>95</v>
      </c>
      <c r="L461">
        <v>3</v>
      </c>
      <c r="M461">
        <v>0</v>
      </c>
      <c r="N461">
        <v>0</v>
      </c>
    </row>
    <row r="462" spans="1:14" x14ac:dyDescent="0.15">
      <c r="A462" t="str">
        <f t="shared" si="9"/>
        <v>201950_151_4562342690074</v>
      </c>
      <c r="B462">
        <v>201950</v>
      </c>
      <c r="C462">
        <v>151</v>
      </c>
      <c r="D462" t="s">
        <v>191</v>
      </c>
      <c r="E462" s="9">
        <v>4562342690074</v>
      </c>
      <c r="F462">
        <v>0</v>
      </c>
      <c r="G462">
        <v>0</v>
      </c>
      <c r="H462" t="s">
        <v>24</v>
      </c>
      <c r="I462" t="s">
        <v>19</v>
      </c>
      <c r="J462" t="s">
        <v>329</v>
      </c>
      <c r="K462">
        <v>51</v>
      </c>
      <c r="L462">
        <v>9</v>
      </c>
      <c r="M462">
        <v>0</v>
      </c>
      <c r="N462">
        <v>0</v>
      </c>
    </row>
    <row r="463" spans="1:14" x14ac:dyDescent="0.15">
      <c r="A463" t="str">
        <f t="shared" si="9"/>
        <v>201950_151_4562342690081</v>
      </c>
      <c r="B463">
        <v>201950</v>
      </c>
      <c r="C463">
        <v>151</v>
      </c>
      <c r="D463" t="s">
        <v>191</v>
      </c>
      <c r="E463" s="9">
        <v>4562342690081</v>
      </c>
      <c r="F463">
        <v>0</v>
      </c>
      <c r="G463">
        <v>0</v>
      </c>
      <c r="H463" t="s">
        <v>25</v>
      </c>
      <c r="I463" t="s">
        <v>19</v>
      </c>
      <c r="J463" t="s">
        <v>329</v>
      </c>
      <c r="K463">
        <v>8</v>
      </c>
      <c r="L463">
        <v>2</v>
      </c>
      <c r="M463">
        <v>0</v>
      </c>
      <c r="N463">
        <v>0</v>
      </c>
    </row>
    <row r="464" spans="1:14" x14ac:dyDescent="0.15">
      <c r="A464" t="str">
        <f t="shared" si="9"/>
        <v>201950_155_4562342690029</v>
      </c>
      <c r="B464">
        <v>201950</v>
      </c>
      <c r="C464">
        <v>155</v>
      </c>
      <c r="D464" t="s">
        <v>185</v>
      </c>
      <c r="E464" s="9">
        <v>4562342690029</v>
      </c>
      <c r="F464">
        <v>0</v>
      </c>
      <c r="G464">
        <v>0</v>
      </c>
      <c r="H464" t="s">
        <v>18</v>
      </c>
      <c r="I464" t="s">
        <v>19</v>
      </c>
      <c r="J464" t="s">
        <v>329</v>
      </c>
      <c r="K464">
        <v>36</v>
      </c>
      <c r="L464">
        <v>2</v>
      </c>
      <c r="M464">
        <v>0</v>
      </c>
      <c r="N464">
        <v>0</v>
      </c>
    </row>
    <row r="465" spans="1:14" x14ac:dyDescent="0.15">
      <c r="A465" t="str">
        <f t="shared" si="9"/>
        <v>201950_155_4562342690036</v>
      </c>
      <c r="B465">
        <v>201950</v>
      </c>
      <c r="C465">
        <v>155</v>
      </c>
      <c r="D465" t="s">
        <v>185</v>
      </c>
      <c r="E465" s="9">
        <v>4562342690036</v>
      </c>
      <c r="F465">
        <v>0</v>
      </c>
      <c r="G465">
        <v>0</v>
      </c>
      <c r="H465" t="s">
        <v>20</v>
      </c>
      <c r="I465" t="s">
        <v>19</v>
      </c>
      <c r="J465" t="s">
        <v>329</v>
      </c>
      <c r="K465">
        <v>24</v>
      </c>
      <c r="L465">
        <v>3</v>
      </c>
      <c r="M465">
        <v>0</v>
      </c>
      <c r="N465">
        <v>0</v>
      </c>
    </row>
    <row r="466" spans="1:14" x14ac:dyDescent="0.15">
      <c r="A466" t="str">
        <f t="shared" si="9"/>
        <v>201950_155_4562342690043</v>
      </c>
      <c r="B466">
        <v>201950</v>
      </c>
      <c r="C466">
        <v>155</v>
      </c>
      <c r="D466" t="s">
        <v>185</v>
      </c>
      <c r="E466" s="9">
        <v>4562342690043</v>
      </c>
      <c r="F466">
        <v>0</v>
      </c>
      <c r="G466">
        <v>0</v>
      </c>
      <c r="H466" t="s">
        <v>21</v>
      </c>
      <c r="I466" t="s">
        <v>19</v>
      </c>
      <c r="J466" t="s">
        <v>329</v>
      </c>
      <c r="K466">
        <v>87</v>
      </c>
      <c r="L466">
        <v>1</v>
      </c>
      <c r="M466">
        <v>0</v>
      </c>
      <c r="N466">
        <v>0</v>
      </c>
    </row>
    <row r="467" spans="1:14" x14ac:dyDescent="0.15">
      <c r="A467" t="str">
        <f t="shared" si="9"/>
        <v>201950_155_4562342690050</v>
      </c>
      <c r="B467">
        <v>201950</v>
      </c>
      <c r="C467">
        <v>155</v>
      </c>
      <c r="D467" t="s">
        <v>185</v>
      </c>
      <c r="E467" s="9">
        <v>4562342690050</v>
      </c>
      <c r="F467">
        <v>0</v>
      </c>
      <c r="G467">
        <v>0</v>
      </c>
      <c r="H467" t="s">
        <v>22</v>
      </c>
      <c r="I467" t="s">
        <v>19</v>
      </c>
      <c r="J467" t="s">
        <v>329</v>
      </c>
      <c r="K467">
        <v>29</v>
      </c>
      <c r="L467">
        <v>1</v>
      </c>
      <c r="M467">
        <v>0</v>
      </c>
      <c r="N467">
        <v>0</v>
      </c>
    </row>
    <row r="468" spans="1:14" x14ac:dyDescent="0.15">
      <c r="A468" t="str">
        <f t="shared" si="9"/>
        <v>201950_155_4562342690067</v>
      </c>
      <c r="B468">
        <v>201950</v>
      </c>
      <c r="C468">
        <v>155</v>
      </c>
      <c r="D468" t="s">
        <v>185</v>
      </c>
      <c r="E468" s="9">
        <v>4562342690067</v>
      </c>
      <c r="F468">
        <v>0</v>
      </c>
      <c r="G468">
        <v>0</v>
      </c>
      <c r="H468" t="s">
        <v>23</v>
      </c>
      <c r="I468" t="s">
        <v>19</v>
      </c>
      <c r="J468" t="s">
        <v>329</v>
      </c>
      <c r="K468">
        <v>97</v>
      </c>
      <c r="L468">
        <v>3</v>
      </c>
      <c r="M468">
        <v>0</v>
      </c>
      <c r="N468">
        <v>0</v>
      </c>
    </row>
    <row r="469" spans="1:14" x14ac:dyDescent="0.15">
      <c r="A469" t="str">
        <f t="shared" si="9"/>
        <v>201950_155_4562342690074</v>
      </c>
      <c r="B469">
        <v>201950</v>
      </c>
      <c r="C469">
        <v>155</v>
      </c>
      <c r="D469" t="s">
        <v>185</v>
      </c>
      <c r="E469" s="9">
        <v>4562342690074</v>
      </c>
      <c r="F469">
        <v>0</v>
      </c>
      <c r="G469">
        <v>0</v>
      </c>
      <c r="H469" t="s">
        <v>24</v>
      </c>
      <c r="I469" t="s">
        <v>19</v>
      </c>
      <c r="J469" t="s">
        <v>329</v>
      </c>
      <c r="K469">
        <v>58</v>
      </c>
      <c r="L469">
        <v>6</v>
      </c>
      <c r="M469">
        <v>0</v>
      </c>
      <c r="N469">
        <v>0</v>
      </c>
    </row>
    <row r="470" spans="1:14" x14ac:dyDescent="0.15">
      <c r="A470" t="str">
        <f t="shared" si="9"/>
        <v>201950_155_4562342690081</v>
      </c>
      <c r="B470">
        <v>201950</v>
      </c>
      <c r="C470">
        <v>155</v>
      </c>
      <c r="D470" t="s">
        <v>185</v>
      </c>
      <c r="E470" s="9">
        <v>4562342690081</v>
      </c>
      <c r="F470">
        <v>0</v>
      </c>
      <c r="G470">
        <v>0</v>
      </c>
      <c r="H470" t="s">
        <v>25</v>
      </c>
      <c r="I470" t="s">
        <v>19</v>
      </c>
      <c r="J470" t="s">
        <v>329</v>
      </c>
      <c r="K470">
        <v>20</v>
      </c>
      <c r="L470">
        <v>0</v>
      </c>
      <c r="M470">
        <v>0</v>
      </c>
      <c r="N470">
        <v>0</v>
      </c>
    </row>
    <row r="471" spans="1:14" x14ac:dyDescent="0.15">
      <c r="A471" t="str">
        <f t="shared" si="9"/>
        <v>201950_237_4562342690029</v>
      </c>
      <c r="B471">
        <v>201950</v>
      </c>
      <c r="C471">
        <v>237</v>
      </c>
      <c r="D471" t="s">
        <v>188</v>
      </c>
      <c r="E471" s="9">
        <v>4562342690029</v>
      </c>
      <c r="F471">
        <v>0</v>
      </c>
      <c r="G471">
        <v>0</v>
      </c>
      <c r="H471" t="s">
        <v>18</v>
      </c>
      <c r="I471" t="s">
        <v>19</v>
      </c>
      <c r="J471" t="s">
        <v>329</v>
      </c>
      <c r="K471">
        <v>49</v>
      </c>
      <c r="L471">
        <v>1</v>
      </c>
      <c r="M471">
        <v>0</v>
      </c>
      <c r="N471">
        <v>0</v>
      </c>
    </row>
    <row r="472" spans="1:14" x14ac:dyDescent="0.15">
      <c r="A472" t="str">
        <f t="shared" si="9"/>
        <v>201950_237_4562342690036</v>
      </c>
      <c r="B472">
        <v>201950</v>
      </c>
      <c r="C472">
        <v>237</v>
      </c>
      <c r="D472" t="s">
        <v>188</v>
      </c>
      <c r="E472" s="9">
        <v>4562342690036</v>
      </c>
      <c r="F472">
        <v>0</v>
      </c>
      <c r="G472">
        <v>0</v>
      </c>
      <c r="H472" t="s">
        <v>20</v>
      </c>
      <c r="I472" t="s">
        <v>19</v>
      </c>
      <c r="J472" t="s">
        <v>329</v>
      </c>
      <c r="K472">
        <v>27</v>
      </c>
      <c r="L472">
        <v>3</v>
      </c>
      <c r="M472">
        <v>0</v>
      </c>
      <c r="N472">
        <v>0</v>
      </c>
    </row>
    <row r="473" spans="1:14" x14ac:dyDescent="0.15">
      <c r="A473" t="str">
        <f t="shared" si="9"/>
        <v>201950_237_4562342690043</v>
      </c>
      <c r="B473">
        <v>201950</v>
      </c>
      <c r="C473">
        <v>237</v>
      </c>
      <c r="D473" t="s">
        <v>188</v>
      </c>
      <c r="E473" s="9">
        <v>4562342690043</v>
      </c>
      <c r="F473">
        <v>0</v>
      </c>
      <c r="G473">
        <v>0</v>
      </c>
      <c r="H473" t="s">
        <v>21</v>
      </c>
      <c r="I473" t="s">
        <v>19</v>
      </c>
      <c r="J473" t="s">
        <v>329</v>
      </c>
      <c r="K473">
        <v>93</v>
      </c>
      <c r="L473">
        <v>4</v>
      </c>
      <c r="M473">
        <v>0</v>
      </c>
      <c r="N473">
        <v>0</v>
      </c>
    </row>
    <row r="474" spans="1:14" x14ac:dyDescent="0.15">
      <c r="A474" t="str">
        <f t="shared" si="9"/>
        <v>201950_237_4562342690050</v>
      </c>
      <c r="B474">
        <v>201950</v>
      </c>
      <c r="C474">
        <v>237</v>
      </c>
      <c r="D474" t="s">
        <v>188</v>
      </c>
      <c r="E474" s="9">
        <v>4562342690050</v>
      </c>
      <c r="F474">
        <v>0</v>
      </c>
      <c r="G474">
        <v>0</v>
      </c>
      <c r="H474" t="s">
        <v>22</v>
      </c>
      <c r="I474" t="s">
        <v>19</v>
      </c>
      <c r="J474" t="s">
        <v>329</v>
      </c>
      <c r="K474">
        <v>29</v>
      </c>
      <c r="L474">
        <v>1</v>
      </c>
      <c r="M474">
        <v>0</v>
      </c>
      <c r="N474">
        <v>0</v>
      </c>
    </row>
    <row r="475" spans="1:14" x14ac:dyDescent="0.15">
      <c r="A475" t="str">
        <f t="shared" si="9"/>
        <v>201950_237_4562342690067</v>
      </c>
      <c r="B475">
        <v>201950</v>
      </c>
      <c r="C475">
        <v>237</v>
      </c>
      <c r="D475" t="s">
        <v>188</v>
      </c>
      <c r="E475" s="9">
        <v>4562342690067</v>
      </c>
      <c r="F475">
        <v>0</v>
      </c>
      <c r="G475">
        <v>0</v>
      </c>
      <c r="H475" t="s">
        <v>23</v>
      </c>
      <c r="I475" t="s">
        <v>19</v>
      </c>
      <c r="J475" t="s">
        <v>329</v>
      </c>
      <c r="K475">
        <v>96</v>
      </c>
      <c r="L475">
        <v>4</v>
      </c>
      <c r="M475">
        <v>0</v>
      </c>
      <c r="N475">
        <v>0</v>
      </c>
    </row>
    <row r="476" spans="1:14" x14ac:dyDescent="0.15">
      <c r="A476" t="str">
        <f t="shared" si="9"/>
        <v>201950_237_4562342690074</v>
      </c>
      <c r="B476">
        <v>201950</v>
      </c>
      <c r="C476">
        <v>237</v>
      </c>
      <c r="D476" t="s">
        <v>188</v>
      </c>
      <c r="E476" s="9">
        <v>4562342690074</v>
      </c>
      <c r="F476">
        <v>0</v>
      </c>
      <c r="G476">
        <v>0</v>
      </c>
      <c r="H476" t="s">
        <v>24</v>
      </c>
      <c r="I476" t="s">
        <v>19</v>
      </c>
      <c r="J476" t="s">
        <v>329</v>
      </c>
      <c r="K476">
        <v>65</v>
      </c>
      <c r="L476">
        <v>5</v>
      </c>
      <c r="M476">
        <v>0</v>
      </c>
      <c r="N476">
        <v>0</v>
      </c>
    </row>
    <row r="477" spans="1:14" x14ac:dyDescent="0.15">
      <c r="A477" t="str">
        <f t="shared" si="9"/>
        <v>201950_237_4562342690081</v>
      </c>
      <c r="B477">
        <v>201950</v>
      </c>
      <c r="C477">
        <v>237</v>
      </c>
      <c r="D477" t="s">
        <v>188</v>
      </c>
      <c r="E477" s="9">
        <v>4562342690081</v>
      </c>
      <c r="F477">
        <v>0</v>
      </c>
      <c r="G477">
        <v>0</v>
      </c>
      <c r="H477" t="s">
        <v>25</v>
      </c>
      <c r="I477" t="s">
        <v>19</v>
      </c>
      <c r="J477" t="s">
        <v>329</v>
      </c>
      <c r="K477">
        <v>19</v>
      </c>
      <c r="L477">
        <v>0</v>
      </c>
      <c r="M477">
        <v>0</v>
      </c>
      <c r="N477">
        <v>0</v>
      </c>
    </row>
    <row r="478" spans="1:14" x14ac:dyDescent="0.15">
      <c r="A478" t="str">
        <f t="shared" si="9"/>
        <v>201950_270_4562342690029</v>
      </c>
      <c r="B478">
        <v>201950</v>
      </c>
      <c r="C478">
        <v>270</v>
      </c>
      <c r="D478" t="s">
        <v>194</v>
      </c>
      <c r="E478" s="9">
        <v>4562342690029</v>
      </c>
      <c r="F478">
        <v>0</v>
      </c>
      <c r="G478">
        <v>0</v>
      </c>
      <c r="H478" t="s">
        <v>18</v>
      </c>
      <c r="I478" t="s">
        <v>19</v>
      </c>
      <c r="J478" t="s">
        <v>329</v>
      </c>
      <c r="K478">
        <v>28</v>
      </c>
      <c r="L478">
        <v>9</v>
      </c>
      <c r="M478">
        <v>0</v>
      </c>
      <c r="N478">
        <v>0</v>
      </c>
    </row>
    <row r="479" spans="1:14" x14ac:dyDescent="0.15">
      <c r="A479" t="str">
        <f t="shared" si="9"/>
        <v>201950_270_4562342690036</v>
      </c>
      <c r="B479">
        <v>201950</v>
      </c>
      <c r="C479">
        <v>270</v>
      </c>
      <c r="D479" t="s">
        <v>194</v>
      </c>
      <c r="E479" s="9">
        <v>4562342690036</v>
      </c>
      <c r="F479">
        <v>0</v>
      </c>
      <c r="G479">
        <v>0</v>
      </c>
      <c r="H479" t="s">
        <v>20</v>
      </c>
      <c r="I479" t="s">
        <v>19</v>
      </c>
      <c r="J479" t="s">
        <v>329</v>
      </c>
      <c r="K479">
        <v>27</v>
      </c>
      <c r="L479">
        <v>0</v>
      </c>
      <c r="M479">
        <v>0</v>
      </c>
      <c r="N479">
        <v>0</v>
      </c>
    </row>
    <row r="480" spans="1:14" x14ac:dyDescent="0.15">
      <c r="A480" t="str">
        <f t="shared" si="9"/>
        <v>201950_270_4562342690043</v>
      </c>
      <c r="B480">
        <v>201950</v>
      </c>
      <c r="C480">
        <v>270</v>
      </c>
      <c r="D480" t="s">
        <v>194</v>
      </c>
      <c r="E480" s="9">
        <v>4562342690043</v>
      </c>
      <c r="F480">
        <v>0</v>
      </c>
      <c r="G480">
        <v>0</v>
      </c>
      <c r="H480" t="s">
        <v>21</v>
      </c>
      <c r="I480" t="s">
        <v>19</v>
      </c>
      <c r="J480" t="s">
        <v>329</v>
      </c>
      <c r="K480">
        <v>89</v>
      </c>
      <c r="L480">
        <v>6</v>
      </c>
      <c r="M480">
        <v>0</v>
      </c>
      <c r="N480">
        <v>0</v>
      </c>
    </row>
    <row r="481" spans="1:14" x14ac:dyDescent="0.15">
      <c r="A481" t="str">
        <f t="shared" si="9"/>
        <v>201950_270_4562342690050</v>
      </c>
      <c r="B481">
        <v>201950</v>
      </c>
      <c r="C481">
        <v>270</v>
      </c>
      <c r="D481" t="s">
        <v>194</v>
      </c>
      <c r="E481" s="9">
        <v>4562342690050</v>
      </c>
      <c r="F481">
        <v>0</v>
      </c>
      <c r="G481">
        <v>0</v>
      </c>
      <c r="H481" t="s">
        <v>22</v>
      </c>
      <c r="I481" t="s">
        <v>19</v>
      </c>
      <c r="J481" t="s">
        <v>329</v>
      </c>
      <c r="K481">
        <v>24</v>
      </c>
      <c r="L481">
        <v>1</v>
      </c>
      <c r="M481">
        <v>0</v>
      </c>
      <c r="N481">
        <v>0</v>
      </c>
    </row>
    <row r="482" spans="1:14" x14ac:dyDescent="0.15">
      <c r="A482" t="str">
        <f t="shared" si="9"/>
        <v>201950_270_4562342690067</v>
      </c>
      <c r="B482">
        <v>201950</v>
      </c>
      <c r="C482">
        <v>270</v>
      </c>
      <c r="D482" t="s">
        <v>194</v>
      </c>
      <c r="E482" s="9">
        <v>4562342690067</v>
      </c>
      <c r="F482">
        <v>0</v>
      </c>
      <c r="G482">
        <v>0</v>
      </c>
      <c r="H482" t="s">
        <v>23</v>
      </c>
      <c r="I482" t="s">
        <v>19</v>
      </c>
      <c r="J482" t="s">
        <v>329</v>
      </c>
      <c r="K482">
        <v>91</v>
      </c>
      <c r="L482">
        <v>4</v>
      </c>
      <c r="M482">
        <v>0</v>
      </c>
      <c r="N482">
        <v>0</v>
      </c>
    </row>
    <row r="483" spans="1:14" x14ac:dyDescent="0.15">
      <c r="A483" t="str">
        <f t="shared" si="9"/>
        <v>201950_270_4562342690074</v>
      </c>
      <c r="B483">
        <v>201950</v>
      </c>
      <c r="C483">
        <v>270</v>
      </c>
      <c r="D483" t="s">
        <v>194</v>
      </c>
      <c r="E483" s="9">
        <v>4562342690074</v>
      </c>
      <c r="F483">
        <v>0</v>
      </c>
      <c r="G483">
        <v>0</v>
      </c>
      <c r="H483" t="s">
        <v>24</v>
      </c>
      <c r="I483" t="s">
        <v>19</v>
      </c>
      <c r="J483" t="s">
        <v>329</v>
      </c>
      <c r="K483">
        <v>55</v>
      </c>
      <c r="L483">
        <v>3</v>
      </c>
      <c r="M483">
        <v>0</v>
      </c>
      <c r="N483">
        <v>0</v>
      </c>
    </row>
    <row r="484" spans="1:14" x14ac:dyDescent="0.15">
      <c r="A484" t="str">
        <f t="shared" si="9"/>
        <v>201950_270_4562342690081</v>
      </c>
      <c r="B484">
        <v>201950</v>
      </c>
      <c r="C484">
        <v>270</v>
      </c>
      <c r="D484" t="s">
        <v>194</v>
      </c>
      <c r="E484" s="9">
        <v>4562342690081</v>
      </c>
      <c r="F484">
        <v>0</v>
      </c>
      <c r="G484">
        <v>0</v>
      </c>
      <c r="H484" t="s">
        <v>25</v>
      </c>
      <c r="I484" t="s">
        <v>19</v>
      </c>
      <c r="J484" t="s">
        <v>329</v>
      </c>
      <c r="K484">
        <v>9</v>
      </c>
      <c r="L484">
        <v>2</v>
      </c>
      <c r="M484">
        <v>0</v>
      </c>
      <c r="N484">
        <v>0</v>
      </c>
    </row>
    <row r="485" spans="1:14" x14ac:dyDescent="0.15">
      <c r="A485" t="str">
        <f t="shared" si="9"/>
        <v>201950_331_4562342690029</v>
      </c>
      <c r="B485">
        <v>201950</v>
      </c>
      <c r="C485">
        <v>331</v>
      </c>
      <c r="D485" t="s">
        <v>189</v>
      </c>
      <c r="E485" s="9">
        <v>4562342690029</v>
      </c>
      <c r="F485">
        <v>0</v>
      </c>
      <c r="G485">
        <v>0</v>
      </c>
      <c r="H485" t="s">
        <v>18</v>
      </c>
      <c r="I485" t="s">
        <v>19</v>
      </c>
      <c r="J485" t="s">
        <v>329</v>
      </c>
      <c r="K485">
        <v>39</v>
      </c>
      <c r="L485">
        <v>5</v>
      </c>
      <c r="M485">
        <v>0</v>
      </c>
      <c r="N485">
        <v>0</v>
      </c>
    </row>
    <row r="486" spans="1:14" x14ac:dyDescent="0.15">
      <c r="A486" t="str">
        <f t="shared" si="9"/>
        <v>201950_331_4562342690036</v>
      </c>
      <c r="B486">
        <v>201950</v>
      </c>
      <c r="C486">
        <v>331</v>
      </c>
      <c r="D486" t="s">
        <v>189</v>
      </c>
      <c r="E486" s="9">
        <v>4562342690036</v>
      </c>
      <c r="F486">
        <v>0</v>
      </c>
      <c r="G486">
        <v>0</v>
      </c>
      <c r="H486" t="s">
        <v>20</v>
      </c>
      <c r="I486" t="s">
        <v>19</v>
      </c>
      <c r="J486" t="s">
        <v>329</v>
      </c>
      <c r="K486">
        <v>26</v>
      </c>
      <c r="L486">
        <v>3</v>
      </c>
      <c r="M486">
        <v>0</v>
      </c>
      <c r="N486">
        <v>0</v>
      </c>
    </row>
    <row r="487" spans="1:14" x14ac:dyDescent="0.15">
      <c r="A487" t="str">
        <f t="shared" si="9"/>
        <v>201950_331_4562342690043</v>
      </c>
      <c r="B487">
        <v>201950</v>
      </c>
      <c r="C487">
        <v>331</v>
      </c>
      <c r="D487" t="s">
        <v>189</v>
      </c>
      <c r="E487" s="9">
        <v>4562342690043</v>
      </c>
      <c r="F487">
        <v>0</v>
      </c>
      <c r="G487">
        <v>0</v>
      </c>
      <c r="H487" t="s">
        <v>21</v>
      </c>
      <c r="I487" t="s">
        <v>19</v>
      </c>
      <c r="J487" t="s">
        <v>329</v>
      </c>
      <c r="K487">
        <v>94</v>
      </c>
      <c r="L487">
        <v>3</v>
      </c>
      <c r="M487">
        <v>0</v>
      </c>
      <c r="N487">
        <v>0</v>
      </c>
    </row>
    <row r="488" spans="1:14" x14ac:dyDescent="0.15">
      <c r="A488" t="str">
        <f t="shared" si="9"/>
        <v>201950_331_4562342690050</v>
      </c>
      <c r="B488">
        <v>201950</v>
      </c>
      <c r="C488">
        <v>331</v>
      </c>
      <c r="D488" t="s">
        <v>189</v>
      </c>
      <c r="E488" s="9">
        <v>4562342690050</v>
      </c>
      <c r="F488">
        <v>0</v>
      </c>
      <c r="G488">
        <v>0</v>
      </c>
      <c r="H488" t="s">
        <v>22</v>
      </c>
      <c r="I488" t="s">
        <v>19</v>
      </c>
      <c r="J488" t="s">
        <v>329</v>
      </c>
      <c r="K488">
        <v>22</v>
      </c>
      <c r="L488">
        <v>4</v>
      </c>
      <c r="M488">
        <v>0</v>
      </c>
      <c r="N488">
        <v>0</v>
      </c>
    </row>
    <row r="489" spans="1:14" x14ac:dyDescent="0.15">
      <c r="A489" t="str">
        <f t="shared" si="9"/>
        <v>201950_331_4562342690067</v>
      </c>
      <c r="B489">
        <v>201950</v>
      </c>
      <c r="C489">
        <v>331</v>
      </c>
      <c r="D489" t="s">
        <v>189</v>
      </c>
      <c r="E489" s="9">
        <v>4562342690067</v>
      </c>
      <c r="F489">
        <v>0</v>
      </c>
      <c r="G489">
        <v>0</v>
      </c>
      <c r="H489" t="s">
        <v>23</v>
      </c>
      <c r="I489" t="s">
        <v>19</v>
      </c>
      <c r="J489" t="s">
        <v>329</v>
      </c>
      <c r="K489">
        <v>96</v>
      </c>
      <c r="L489">
        <v>1</v>
      </c>
      <c r="M489">
        <v>0</v>
      </c>
      <c r="N489">
        <v>0</v>
      </c>
    </row>
    <row r="490" spans="1:14" x14ac:dyDescent="0.15">
      <c r="A490" t="str">
        <f t="shared" si="9"/>
        <v>201950_331_4562342690074</v>
      </c>
      <c r="B490">
        <v>201950</v>
      </c>
      <c r="C490">
        <v>331</v>
      </c>
      <c r="D490" t="s">
        <v>189</v>
      </c>
      <c r="E490" s="9">
        <v>4562342690074</v>
      </c>
      <c r="F490">
        <v>0</v>
      </c>
      <c r="G490">
        <v>0</v>
      </c>
      <c r="H490" t="s">
        <v>24</v>
      </c>
      <c r="I490" t="s">
        <v>19</v>
      </c>
      <c r="J490" t="s">
        <v>329</v>
      </c>
      <c r="K490">
        <v>55</v>
      </c>
      <c r="L490">
        <v>8</v>
      </c>
      <c r="M490">
        <v>0</v>
      </c>
      <c r="N490">
        <v>0</v>
      </c>
    </row>
    <row r="491" spans="1:14" x14ac:dyDescent="0.15">
      <c r="A491" t="str">
        <f t="shared" si="9"/>
        <v>201950_331_4562342690081</v>
      </c>
      <c r="B491">
        <v>201950</v>
      </c>
      <c r="C491">
        <v>331</v>
      </c>
      <c r="D491" t="s">
        <v>189</v>
      </c>
      <c r="E491" s="9">
        <v>4562342690081</v>
      </c>
      <c r="F491">
        <v>0</v>
      </c>
      <c r="G491">
        <v>0</v>
      </c>
      <c r="H491" t="s">
        <v>25</v>
      </c>
      <c r="I491" t="s">
        <v>19</v>
      </c>
      <c r="J491" t="s">
        <v>329</v>
      </c>
      <c r="K491">
        <v>13</v>
      </c>
      <c r="L491">
        <v>4</v>
      </c>
      <c r="M491">
        <v>0</v>
      </c>
      <c r="N491">
        <v>0</v>
      </c>
    </row>
    <row r="492" spans="1:14" x14ac:dyDescent="0.15">
      <c r="A492" t="str">
        <f t="shared" si="9"/>
        <v>201950_379_4562342690029</v>
      </c>
      <c r="B492">
        <v>201950</v>
      </c>
      <c r="C492">
        <v>379</v>
      </c>
      <c r="D492" t="s">
        <v>183</v>
      </c>
      <c r="E492" s="9">
        <v>4562342690029</v>
      </c>
      <c r="F492">
        <v>0</v>
      </c>
      <c r="G492">
        <v>0</v>
      </c>
      <c r="H492" t="s">
        <v>18</v>
      </c>
      <c r="I492" t="s">
        <v>19</v>
      </c>
      <c r="J492" t="s">
        <v>329</v>
      </c>
      <c r="K492">
        <v>46</v>
      </c>
      <c r="L492">
        <v>4</v>
      </c>
      <c r="M492">
        <v>0</v>
      </c>
      <c r="N492">
        <v>0</v>
      </c>
    </row>
    <row r="493" spans="1:14" x14ac:dyDescent="0.15">
      <c r="A493" t="str">
        <f t="shared" si="9"/>
        <v>201950_379_4562342690036</v>
      </c>
      <c r="B493">
        <v>201950</v>
      </c>
      <c r="C493">
        <v>379</v>
      </c>
      <c r="D493" t="s">
        <v>183</v>
      </c>
      <c r="E493" s="9">
        <v>4562342690036</v>
      </c>
      <c r="F493">
        <v>0</v>
      </c>
      <c r="G493">
        <v>0</v>
      </c>
      <c r="H493" t="s">
        <v>20</v>
      </c>
      <c r="I493" t="s">
        <v>19</v>
      </c>
      <c r="J493" t="s">
        <v>329</v>
      </c>
      <c r="K493">
        <v>30</v>
      </c>
      <c r="L493">
        <v>0</v>
      </c>
      <c r="M493">
        <v>0</v>
      </c>
      <c r="N493">
        <v>0</v>
      </c>
    </row>
    <row r="494" spans="1:14" x14ac:dyDescent="0.15">
      <c r="A494" t="str">
        <f t="shared" si="9"/>
        <v>201950_379_4562342690043</v>
      </c>
      <c r="B494">
        <v>201950</v>
      </c>
      <c r="C494">
        <v>379</v>
      </c>
      <c r="D494" t="s">
        <v>183</v>
      </c>
      <c r="E494" s="9">
        <v>4562342690043</v>
      </c>
      <c r="F494">
        <v>0</v>
      </c>
      <c r="G494">
        <v>0</v>
      </c>
      <c r="H494" t="s">
        <v>21</v>
      </c>
      <c r="I494" t="s">
        <v>19</v>
      </c>
      <c r="J494" t="s">
        <v>329</v>
      </c>
      <c r="K494">
        <v>96</v>
      </c>
      <c r="L494">
        <v>4</v>
      </c>
      <c r="M494">
        <v>0</v>
      </c>
      <c r="N494">
        <v>0</v>
      </c>
    </row>
    <row r="495" spans="1:14" x14ac:dyDescent="0.15">
      <c r="A495" t="str">
        <f t="shared" si="9"/>
        <v>201950_379_4562342690050</v>
      </c>
      <c r="B495">
        <v>201950</v>
      </c>
      <c r="C495">
        <v>379</v>
      </c>
      <c r="D495" t="s">
        <v>183</v>
      </c>
      <c r="E495" s="9">
        <v>4562342690050</v>
      </c>
      <c r="F495">
        <v>0</v>
      </c>
      <c r="G495">
        <v>0</v>
      </c>
      <c r="H495" t="s">
        <v>22</v>
      </c>
      <c r="I495" t="s">
        <v>19</v>
      </c>
      <c r="J495" t="s">
        <v>329</v>
      </c>
      <c r="K495">
        <v>28</v>
      </c>
      <c r="L495">
        <v>2</v>
      </c>
      <c r="M495">
        <v>0</v>
      </c>
      <c r="N495">
        <v>0</v>
      </c>
    </row>
    <row r="496" spans="1:14" x14ac:dyDescent="0.15">
      <c r="A496" t="str">
        <f t="shared" si="9"/>
        <v>201950_379_4562342690067</v>
      </c>
      <c r="B496">
        <v>201950</v>
      </c>
      <c r="C496">
        <v>379</v>
      </c>
      <c r="D496" t="s">
        <v>183</v>
      </c>
      <c r="E496" s="9">
        <v>4562342690067</v>
      </c>
      <c r="F496">
        <v>0</v>
      </c>
      <c r="G496">
        <v>0</v>
      </c>
      <c r="H496" t="s">
        <v>23</v>
      </c>
      <c r="I496" t="s">
        <v>19</v>
      </c>
      <c r="J496" t="s">
        <v>329</v>
      </c>
      <c r="K496">
        <v>98</v>
      </c>
      <c r="L496">
        <v>2</v>
      </c>
      <c r="M496">
        <v>0</v>
      </c>
      <c r="N496">
        <v>0</v>
      </c>
    </row>
    <row r="497" spans="1:14" x14ac:dyDescent="0.15">
      <c r="A497" t="str">
        <f t="shared" si="9"/>
        <v>201950_379_4562342690074</v>
      </c>
      <c r="B497">
        <v>201950</v>
      </c>
      <c r="C497">
        <v>379</v>
      </c>
      <c r="D497" t="s">
        <v>183</v>
      </c>
      <c r="E497" s="9">
        <v>4562342690074</v>
      </c>
      <c r="F497">
        <v>0</v>
      </c>
      <c r="G497">
        <v>0</v>
      </c>
      <c r="H497" t="s">
        <v>24</v>
      </c>
      <c r="I497" t="s">
        <v>19</v>
      </c>
      <c r="J497" t="s">
        <v>329</v>
      </c>
      <c r="K497">
        <v>67</v>
      </c>
      <c r="L497">
        <v>3</v>
      </c>
      <c r="M497">
        <v>0</v>
      </c>
      <c r="N497">
        <v>0</v>
      </c>
    </row>
    <row r="498" spans="1:14" x14ac:dyDescent="0.15">
      <c r="A498" t="str">
        <f t="shared" si="9"/>
        <v>201950_379_4562342690081</v>
      </c>
      <c r="B498">
        <v>201950</v>
      </c>
      <c r="C498">
        <v>379</v>
      </c>
      <c r="D498" t="s">
        <v>183</v>
      </c>
      <c r="E498" s="9">
        <v>4562342690081</v>
      </c>
      <c r="F498">
        <v>0</v>
      </c>
      <c r="G498">
        <v>0</v>
      </c>
      <c r="H498" t="s">
        <v>25</v>
      </c>
      <c r="I498" t="s">
        <v>19</v>
      </c>
      <c r="J498" t="s">
        <v>329</v>
      </c>
      <c r="K498">
        <v>17</v>
      </c>
      <c r="L498">
        <v>3</v>
      </c>
      <c r="M498">
        <v>0</v>
      </c>
      <c r="N498">
        <v>0</v>
      </c>
    </row>
    <row r="499" spans="1:14" x14ac:dyDescent="0.15">
      <c r="A499" t="str">
        <f t="shared" si="9"/>
        <v>201950_412_4562342690029</v>
      </c>
      <c r="B499">
        <v>201950</v>
      </c>
      <c r="C499">
        <v>412</v>
      </c>
      <c r="D499" t="s">
        <v>195</v>
      </c>
      <c r="E499" s="9">
        <v>4562342690029</v>
      </c>
      <c r="F499">
        <v>0</v>
      </c>
      <c r="G499">
        <v>0</v>
      </c>
      <c r="H499" t="s">
        <v>18</v>
      </c>
      <c r="I499" t="s">
        <v>19</v>
      </c>
      <c r="J499" t="s">
        <v>329</v>
      </c>
      <c r="K499">
        <v>34</v>
      </c>
      <c r="L499">
        <v>16</v>
      </c>
      <c r="M499">
        <v>0</v>
      </c>
      <c r="N499">
        <v>0</v>
      </c>
    </row>
    <row r="500" spans="1:14" x14ac:dyDescent="0.15">
      <c r="A500" t="str">
        <f t="shared" si="9"/>
        <v>201950_412_4562342690036</v>
      </c>
      <c r="B500">
        <v>201950</v>
      </c>
      <c r="C500">
        <v>412</v>
      </c>
      <c r="D500" t="s">
        <v>195</v>
      </c>
      <c r="E500" s="9">
        <v>4562342690036</v>
      </c>
      <c r="F500">
        <v>0</v>
      </c>
      <c r="G500">
        <v>0</v>
      </c>
      <c r="H500" t="s">
        <v>20</v>
      </c>
      <c r="I500" t="s">
        <v>19</v>
      </c>
      <c r="J500" t="s">
        <v>329</v>
      </c>
      <c r="K500">
        <v>26</v>
      </c>
      <c r="L500">
        <v>3</v>
      </c>
      <c r="M500">
        <v>0</v>
      </c>
      <c r="N500">
        <v>0</v>
      </c>
    </row>
    <row r="501" spans="1:14" x14ac:dyDescent="0.15">
      <c r="A501" t="str">
        <f t="shared" si="9"/>
        <v>201950_412_4562342690043</v>
      </c>
      <c r="B501">
        <v>201950</v>
      </c>
      <c r="C501">
        <v>412</v>
      </c>
      <c r="D501" t="s">
        <v>195</v>
      </c>
      <c r="E501" s="9">
        <v>4562342690043</v>
      </c>
      <c r="F501">
        <v>0</v>
      </c>
      <c r="G501">
        <v>0</v>
      </c>
      <c r="H501" t="s">
        <v>21</v>
      </c>
      <c r="I501" t="s">
        <v>19</v>
      </c>
      <c r="J501" t="s">
        <v>329</v>
      </c>
      <c r="K501">
        <v>72</v>
      </c>
      <c r="L501">
        <v>26</v>
      </c>
      <c r="M501">
        <v>0</v>
      </c>
      <c r="N501">
        <v>0</v>
      </c>
    </row>
    <row r="502" spans="1:14" x14ac:dyDescent="0.15">
      <c r="A502" t="str">
        <f t="shared" si="9"/>
        <v>201950_412_4562342690050</v>
      </c>
      <c r="B502">
        <v>201950</v>
      </c>
      <c r="C502">
        <v>412</v>
      </c>
      <c r="D502" t="s">
        <v>195</v>
      </c>
      <c r="E502" s="9">
        <v>4562342690050</v>
      </c>
      <c r="F502">
        <v>0</v>
      </c>
      <c r="G502">
        <v>0</v>
      </c>
      <c r="H502" t="s">
        <v>22</v>
      </c>
      <c r="I502" t="s">
        <v>19</v>
      </c>
      <c r="J502" t="s">
        <v>329</v>
      </c>
      <c r="K502">
        <v>28</v>
      </c>
      <c r="L502">
        <v>2</v>
      </c>
      <c r="M502">
        <v>0</v>
      </c>
      <c r="N502">
        <v>0</v>
      </c>
    </row>
    <row r="503" spans="1:14" x14ac:dyDescent="0.15">
      <c r="A503" t="str">
        <f t="shared" si="9"/>
        <v>201950_412_4562342690067</v>
      </c>
      <c r="B503">
        <v>201950</v>
      </c>
      <c r="C503">
        <v>412</v>
      </c>
      <c r="D503" t="s">
        <v>195</v>
      </c>
      <c r="E503" s="9">
        <v>4562342690067</v>
      </c>
      <c r="F503">
        <v>0</v>
      </c>
      <c r="G503">
        <v>0</v>
      </c>
      <c r="H503" t="s">
        <v>23</v>
      </c>
      <c r="I503" t="s">
        <v>19</v>
      </c>
      <c r="J503" t="s">
        <v>329</v>
      </c>
      <c r="K503">
        <v>90</v>
      </c>
      <c r="L503">
        <v>8</v>
      </c>
      <c r="M503">
        <v>0</v>
      </c>
      <c r="N503">
        <v>0</v>
      </c>
    </row>
    <row r="504" spans="1:14" x14ac:dyDescent="0.15">
      <c r="A504" t="str">
        <f t="shared" si="9"/>
        <v>201950_412_4562342690074</v>
      </c>
      <c r="B504">
        <v>201950</v>
      </c>
      <c r="C504">
        <v>412</v>
      </c>
      <c r="D504" t="s">
        <v>195</v>
      </c>
      <c r="E504" s="9">
        <v>4562342690074</v>
      </c>
      <c r="F504">
        <v>0</v>
      </c>
      <c r="G504">
        <v>0</v>
      </c>
      <c r="H504" t="s">
        <v>24</v>
      </c>
      <c r="I504" t="s">
        <v>19</v>
      </c>
      <c r="J504" t="s">
        <v>329</v>
      </c>
      <c r="K504">
        <v>52</v>
      </c>
      <c r="L504">
        <v>18</v>
      </c>
      <c r="M504">
        <v>0</v>
      </c>
      <c r="N504">
        <v>0</v>
      </c>
    </row>
    <row r="505" spans="1:14" x14ac:dyDescent="0.15">
      <c r="A505" t="str">
        <f t="shared" si="9"/>
        <v>201950_412_4562342690081</v>
      </c>
      <c r="B505">
        <v>201950</v>
      </c>
      <c r="C505">
        <v>412</v>
      </c>
      <c r="D505" t="s">
        <v>195</v>
      </c>
      <c r="E505" s="9">
        <v>4562342690081</v>
      </c>
      <c r="F505">
        <v>0</v>
      </c>
      <c r="G505">
        <v>0</v>
      </c>
      <c r="H505" t="s">
        <v>25</v>
      </c>
      <c r="I505" t="s">
        <v>19</v>
      </c>
      <c r="J505" t="s">
        <v>329</v>
      </c>
      <c r="K505">
        <v>12</v>
      </c>
      <c r="L505">
        <v>8</v>
      </c>
      <c r="M505">
        <v>0</v>
      </c>
      <c r="N505">
        <v>0</v>
      </c>
    </row>
    <row r="506" spans="1:14" x14ac:dyDescent="0.15">
      <c r="A506" t="str">
        <f t="shared" si="9"/>
        <v>201951_19_4562342690029</v>
      </c>
      <c r="B506">
        <v>201951</v>
      </c>
      <c r="C506">
        <v>19</v>
      </c>
      <c r="D506" t="s">
        <v>190</v>
      </c>
      <c r="E506" s="9">
        <v>4562342690029</v>
      </c>
      <c r="F506">
        <v>0</v>
      </c>
      <c r="G506">
        <v>0</v>
      </c>
      <c r="H506" t="s">
        <v>18</v>
      </c>
      <c r="I506" t="s">
        <v>19</v>
      </c>
      <c r="J506" t="s">
        <v>329</v>
      </c>
      <c r="K506">
        <v>42</v>
      </c>
      <c r="L506">
        <v>3</v>
      </c>
      <c r="M506">
        <v>0</v>
      </c>
      <c r="N506">
        <v>0</v>
      </c>
    </row>
    <row r="507" spans="1:14" x14ac:dyDescent="0.15">
      <c r="A507" t="str">
        <f t="shared" si="9"/>
        <v>201951_19_4562342690036</v>
      </c>
      <c r="B507">
        <v>201951</v>
      </c>
      <c r="C507">
        <v>19</v>
      </c>
      <c r="D507" t="s">
        <v>190</v>
      </c>
      <c r="E507" s="9">
        <v>4562342690036</v>
      </c>
      <c r="F507">
        <v>0</v>
      </c>
      <c r="G507">
        <v>0</v>
      </c>
      <c r="H507" t="s">
        <v>20</v>
      </c>
      <c r="I507" t="s">
        <v>19</v>
      </c>
      <c r="J507" t="s">
        <v>329</v>
      </c>
      <c r="K507">
        <v>27</v>
      </c>
      <c r="L507">
        <v>0</v>
      </c>
      <c r="M507">
        <v>0</v>
      </c>
      <c r="N507">
        <v>0</v>
      </c>
    </row>
    <row r="508" spans="1:14" x14ac:dyDescent="0.15">
      <c r="A508" t="str">
        <f t="shared" si="9"/>
        <v>201951_19_4562342690043</v>
      </c>
      <c r="B508">
        <v>201951</v>
      </c>
      <c r="C508">
        <v>19</v>
      </c>
      <c r="D508" t="s">
        <v>190</v>
      </c>
      <c r="E508" s="9">
        <v>4562342690043</v>
      </c>
      <c r="F508">
        <v>0</v>
      </c>
      <c r="G508">
        <v>0</v>
      </c>
      <c r="H508" t="s">
        <v>21</v>
      </c>
      <c r="I508" t="s">
        <v>19</v>
      </c>
      <c r="J508" t="s">
        <v>329</v>
      </c>
      <c r="K508">
        <v>81</v>
      </c>
      <c r="L508">
        <v>6</v>
      </c>
      <c r="M508">
        <v>0</v>
      </c>
      <c r="N508">
        <v>0</v>
      </c>
    </row>
    <row r="509" spans="1:14" x14ac:dyDescent="0.15">
      <c r="A509" t="str">
        <f t="shared" si="9"/>
        <v>201951_19_4562342690050</v>
      </c>
      <c r="B509">
        <v>201951</v>
      </c>
      <c r="C509">
        <v>19</v>
      </c>
      <c r="D509" t="s">
        <v>190</v>
      </c>
      <c r="E509" s="9">
        <v>4562342690050</v>
      </c>
      <c r="F509">
        <v>0</v>
      </c>
      <c r="G509">
        <v>0</v>
      </c>
      <c r="H509" t="s">
        <v>22</v>
      </c>
      <c r="I509" t="s">
        <v>19</v>
      </c>
      <c r="J509" t="s">
        <v>329</v>
      </c>
      <c r="K509">
        <v>24</v>
      </c>
      <c r="L509">
        <v>2</v>
      </c>
      <c r="M509">
        <v>0</v>
      </c>
      <c r="N509">
        <v>0</v>
      </c>
    </row>
    <row r="510" spans="1:14" x14ac:dyDescent="0.15">
      <c r="A510" t="str">
        <f t="shared" si="9"/>
        <v>201951_19_4562342690067</v>
      </c>
      <c r="B510">
        <v>201951</v>
      </c>
      <c r="C510">
        <v>19</v>
      </c>
      <c r="D510" t="s">
        <v>190</v>
      </c>
      <c r="E510" s="9">
        <v>4562342690067</v>
      </c>
      <c r="F510">
        <v>0</v>
      </c>
      <c r="G510">
        <v>0</v>
      </c>
      <c r="H510" t="s">
        <v>23</v>
      </c>
      <c r="I510" t="s">
        <v>19</v>
      </c>
      <c r="J510" t="s">
        <v>329</v>
      </c>
      <c r="K510">
        <v>89</v>
      </c>
      <c r="L510">
        <v>5</v>
      </c>
      <c r="M510">
        <v>0</v>
      </c>
      <c r="N510">
        <v>0</v>
      </c>
    </row>
    <row r="511" spans="1:14" x14ac:dyDescent="0.15">
      <c r="A511" t="str">
        <f t="shared" si="9"/>
        <v>201951_19_4562342690074</v>
      </c>
      <c r="B511">
        <v>201951</v>
      </c>
      <c r="C511">
        <v>19</v>
      </c>
      <c r="D511" t="s">
        <v>190</v>
      </c>
      <c r="E511" s="9">
        <v>4562342690074</v>
      </c>
      <c r="F511">
        <v>0</v>
      </c>
      <c r="G511">
        <v>0</v>
      </c>
      <c r="H511" t="s">
        <v>24</v>
      </c>
      <c r="I511" t="s">
        <v>19</v>
      </c>
      <c r="J511" t="s">
        <v>329</v>
      </c>
      <c r="K511">
        <v>56</v>
      </c>
      <c r="L511">
        <v>4</v>
      </c>
      <c r="M511">
        <v>0</v>
      </c>
      <c r="N511">
        <v>0</v>
      </c>
    </row>
    <row r="512" spans="1:14" x14ac:dyDescent="0.15">
      <c r="A512" t="str">
        <f t="shared" si="9"/>
        <v>201951_19_4562342690081</v>
      </c>
      <c r="B512">
        <v>201951</v>
      </c>
      <c r="C512">
        <v>19</v>
      </c>
      <c r="D512" t="s">
        <v>190</v>
      </c>
      <c r="E512" s="9">
        <v>4562342690081</v>
      </c>
      <c r="F512">
        <v>0</v>
      </c>
      <c r="G512">
        <v>0</v>
      </c>
      <c r="H512" t="s">
        <v>25</v>
      </c>
      <c r="I512" t="s">
        <v>19</v>
      </c>
      <c r="J512" t="s">
        <v>329</v>
      </c>
      <c r="K512">
        <v>19</v>
      </c>
      <c r="L512">
        <v>1</v>
      </c>
      <c r="M512">
        <v>0</v>
      </c>
      <c r="N512">
        <v>0</v>
      </c>
    </row>
    <row r="513" spans="1:14" x14ac:dyDescent="0.15">
      <c r="A513" t="str">
        <f t="shared" si="9"/>
        <v>201951_23_4562342690029</v>
      </c>
      <c r="B513">
        <v>201951</v>
      </c>
      <c r="C513">
        <v>23</v>
      </c>
      <c r="D513" t="s">
        <v>196</v>
      </c>
      <c r="E513" s="9">
        <v>4562342690029</v>
      </c>
      <c r="F513">
        <v>0</v>
      </c>
      <c r="G513">
        <v>0</v>
      </c>
      <c r="H513" t="s">
        <v>18</v>
      </c>
      <c r="I513" t="s">
        <v>19</v>
      </c>
      <c r="J513" t="s">
        <v>329</v>
      </c>
      <c r="K513">
        <v>19</v>
      </c>
      <c r="L513">
        <v>13</v>
      </c>
      <c r="M513">
        <v>0</v>
      </c>
      <c r="N513">
        <v>0</v>
      </c>
    </row>
    <row r="514" spans="1:14" x14ac:dyDescent="0.15">
      <c r="A514" t="str">
        <f t="shared" ref="A514:A577" si="10">B514&amp;"_"&amp;C514&amp;"_"&amp;E514</f>
        <v>201951_23_4562342690036</v>
      </c>
      <c r="B514">
        <v>201951</v>
      </c>
      <c r="C514">
        <v>23</v>
      </c>
      <c r="D514" t="s">
        <v>196</v>
      </c>
      <c r="E514" s="9">
        <v>4562342690036</v>
      </c>
      <c r="F514">
        <v>0</v>
      </c>
      <c r="G514">
        <v>0</v>
      </c>
      <c r="H514" t="s">
        <v>20</v>
      </c>
      <c r="I514" t="s">
        <v>19</v>
      </c>
      <c r="J514" t="s">
        <v>329</v>
      </c>
      <c r="K514">
        <v>26</v>
      </c>
      <c r="L514">
        <v>1</v>
      </c>
      <c r="M514">
        <v>0</v>
      </c>
      <c r="N514">
        <v>0</v>
      </c>
    </row>
    <row r="515" spans="1:14" x14ac:dyDescent="0.15">
      <c r="A515" t="str">
        <f t="shared" si="10"/>
        <v>201951_23_4562342690043</v>
      </c>
      <c r="B515">
        <v>201951</v>
      </c>
      <c r="C515">
        <v>23</v>
      </c>
      <c r="D515" t="s">
        <v>196</v>
      </c>
      <c r="E515" s="9">
        <v>4562342690043</v>
      </c>
      <c r="F515">
        <v>0</v>
      </c>
      <c r="G515">
        <v>0</v>
      </c>
      <c r="H515" t="s">
        <v>21</v>
      </c>
      <c r="I515" t="s">
        <v>19</v>
      </c>
      <c r="J515" t="s">
        <v>329</v>
      </c>
      <c r="K515">
        <v>78</v>
      </c>
      <c r="L515">
        <v>2</v>
      </c>
      <c r="M515">
        <v>0</v>
      </c>
      <c r="N515">
        <v>0</v>
      </c>
    </row>
    <row r="516" spans="1:14" x14ac:dyDescent="0.15">
      <c r="A516" t="str">
        <f t="shared" si="10"/>
        <v>201951_23_4562342690050</v>
      </c>
      <c r="B516">
        <v>201951</v>
      </c>
      <c r="C516">
        <v>23</v>
      </c>
      <c r="D516" t="s">
        <v>196</v>
      </c>
      <c r="E516" s="9">
        <v>4562342690050</v>
      </c>
      <c r="F516">
        <v>0</v>
      </c>
      <c r="G516">
        <v>0</v>
      </c>
      <c r="H516" t="s">
        <v>22</v>
      </c>
      <c r="I516" t="s">
        <v>19</v>
      </c>
      <c r="J516" t="s">
        <v>329</v>
      </c>
      <c r="K516">
        <v>23</v>
      </c>
      <c r="L516">
        <v>1</v>
      </c>
      <c r="M516">
        <v>0</v>
      </c>
      <c r="N516">
        <v>0</v>
      </c>
    </row>
    <row r="517" spans="1:14" x14ac:dyDescent="0.15">
      <c r="A517" t="str">
        <f t="shared" si="10"/>
        <v>201951_23_4562342690067</v>
      </c>
      <c r="B517">
        <v>201951</v>
      </c>
      <c r="C517">
        <v>23</v>
      </c>
      <c r="D517" t="s">
        <v>196</v>
      </c>
      <c r="E517" s="9">
        <v>4562342690067</v>
      </c>
      <c r="F517">
        <v>0</v>
      </c>
      <c r="G517">
        <v>0</v>
      </c>
      <c r="H517" t="s">
        <v>23</v>
      </c>
      <c r="I517" t="s">
        <v>19</v>
      </c>
      <c r="J517" t="s">
        <v>329</v>
      </c>
      <c r="K517">
        <v>87</v>
      </c>
      <c r="L517">
        <v>1</v>
      </c>
      <c r="M517">
        <v>0</v>
      </c>
      <c r="N517">
        <v>0</v>
      </c>
    </row>
    <row r="518" spans="1:14" x14ac:dyDescent="0.15">
      <c r="A518" t="str">
        <f t="shared" si="10"/>
        <v>201951_23_4562342690074</v>
      </c>
      <c r="B518">
        <v>201951</v>
      </c>
      <c r="C518">
        <v>23</v>
      </c>
      <c r="D518" t="s">
        <v>196</v>
      </c>
      <c r="E518" s="9">
        <v>4562342690074</v>
      </c>
      <c r="F518">
        <v>0</v>
      </c>
      <c r="G518">
        <v>0</v>
      </c>
      <c r="H518" t="s">
        <v>24</v>
      </c>
      <c r="I518" t="s">
        <v>19</v>
      </c>
      <c r="J518" t="s">
        <v>329</v>
      </c>
      <c r="K518">
        <v>37</v>
      </c>
      <c r="L518">
        <v>3</v>
      </c>
      <c r="M518">
        <v>0</v>
      </c>
      <c r="N518">
        <v>0</v>
      </c>
    </row>
    <row r="519" spans="1:14" x14ac:dyDescent="0.15">
      <c r="A519" t="str">
        <f t="shared" si="10"/>
        <v>201951_23_4562342690081</v>
      </c>
      <c r="B519">
        <v>201951</v>
      </c>
      <c r="C519">
        <v>23</v>
      </c>
      <c r="D519" t="s">
        <v>196</v>
      </c>
      <c r="E519" s="9">
        <v>4562342690081</v>
      </c>
      <c r="F519">
        <v>0</v>
      </c>
      <c r="G519">
        <v>0</v>
      </c>
      <c r="H519" t="s">
        <v>25</v>
      </c>
      <c r="I519" t="s">
        <v>19</v>
      </c>
      <c r="J519" t="s">
        <v>329</v>
      </c>
      <c r="K519">
        <v>6</v>
      </c>
      <c r="L519">
        <v>2</v>
      </c>
      <c r="M519">
        <v>0</v>
      </c>
      <c r="N519">
        <v>0</v>
      </c>
    </row>
    <row r="520" spans="1:14" x14ac:dyDescent="0.15">
      <c r="A520" t="str">
        <f t="shared" si="10"/>
        <v>201951_27_4562342690029</v>
      </c>
      <c r="B520">
        <v>201951</v>
      </c>
      <c r="C520">
        <v>27</v>
      </c>
      <c r="D520" t="s">
        <v>197</v>
      </c>
      <c r="E520" s="9">
        <v>4562342690029</v>
      </c>
      <c r="F520">
        <v>0</v>
      </c>
      <c r="G520">
        <v>0</v>
      </c>
      <c r="H520" t="s">
        <v>18</v>
      </c>
      <c r="I520" t="s">
        <v>19</v>
      </c>
      <c r="J520" t="s">
        <v>329</v>
      </c>
      <c r="K520">
        <v>27</v>
      </c>
      <c r="L520">
        <v>2</v>
      </c>
      <c r="M520">
        <v>0</v>
      </c>
      <c r="N520">
        <v>0</v>
      </c>
    </row>
    <row r="521" spans="1:14" x14ac:dyDescent="0.15">
      <c r="A521" t="str">
        <f t="shared" si="10"/>
        <v>201951_27_4562342690036</v>
      </c>
      <c r="B521">
        <v>201951</v>
      </c>
      <c r="C521">
        <v>27</v>
      </c>
      <c r="D521" t="s">
        <v>197</v>
      </c>
      <c r="E521" s="9">
        <v>4562342690036</v>
      </c>
      <c r="F521">
        <v>0</v>
      </c>
      <c r="G521">
        <v>0</v>
      </c>
      <c r="H521" t="s">
        <v>20</v>
      </c>
      <c r="I521" t="s">
        <v>19</v>
      </c>
      <c r="J521" t="s">
        <v>329</v>
      </c>
      <c r="K521">
        <v>21</v>
      </c>
      <c r="L521">
        <v>2</v>
      </c>
      <c r="M521">
        <v>0</v>
      </c>
      <c r="N521">
        <v>0</v>
      </c>
    </row>
    <row r="522" spans="1:14" x14ac:dyDescent="0.15">
      <c r="A522" t="str">
        <f t="shared" si="10"/>
        <v>201951_27_4562342690043</v>
      </c>
      <c r="B522">
        <v>201951</v>
      </c>
      <c r="C522">
        <v>27</v>
      </c>
      <c r="D522" t="s">
        <v>197</v>
      </c>
      <c r="E522" s="9">
        <v>4562342690043</v>
      </c>
      <c r="F522">
        <v>0</v>
      </c>
      <c r="G522">
        <v>0</v>
      </c>
      <c r="H522" t="s">
        <v>21</v>
      </c>
      <c r="I522" t="s">
        <v>19</v>
      </c>
      <c r="J522" t="s">
        <v>329</v>
      </c>
      <c r="K522">
        <v>86</v>
      </c>
      <c r="L522">
        <v>5</v>
      </c>
      <c r="M522">
        <v>0</v>
      </c>
      <c r="N522">
        <v>0</v>
      </c>
    </row>
    <row r="523" spans="1:14" x14ac:dyDescent="0.15">
      <c r="A523" t="str">
        <f t="shared" si="10"/>
        <v>201951_27_4562342690050</v>
      </c>
      <c r="B523">
        <v>201951</v>
      </c>
      <c r="C523">
        <v>27</v>
      </c>
      <c r="D523" t="s">
        <v>197</v>
      </c>
      <c r="E523" s="9">
        <v>4562342690050</v>
      </c>
      <c r="F523">
        <v>0</v>
      </c>
      <c r="G523">
        <v>0</v>
      </c>
      <c r="H523" t="s">
        <v>22</v>
      </c>
      <c r="I523" t="s">
        <v>19</v>
      </c>
      <c r="J523" t="s">
        <v>329</v>
      </c>
      <c r="K523">
        <v>22</v>
      </c>
      <c r="L523">
        <v>1</v>
      </c>
      <c r="M523">
        <v>0</v>
      </c>
      <c r="N523">
        <v>0</v>
      </c>
    </row>
    <row r="524" spans="1:14" x14ac:dyDescent="0.15">
      <c r="A524" t="str">
        <f t="shared" si="10"/>
        <v>201951_27_4562342690067</v>
      </c>
      <c r="B524">
        <v>201951</v>
      </c>
      <c r="C524">
        <v>27</v>
      </c>
      <c r="D524" t="s">
        <v>197</v>
      </c>
      <c r="E524" s="9">
        <v>4562342690067</v>
      </c>
      <c r="F524">
        <v>0</v>
      </c>
      <c r="G524">
        <v>0</v>
      </c>
      <c r="H524" t="s">
        <v>23</v>
      </c>
      <c r="I524" t="s">
        <v>19</v>
      </c>
      <c r="J524" t="s">
        <v>329</v>
      </c>
      <c r="K524">
        <v>85</v>
      </c>
      <c r="L524">
        <v>3</v>
      </c>
      <c r="M524">
        <v>0</v>
      </c>
      <c r="N524">
        <v>0</v>
      </c>
    </row>
    <row r="525" spans="1:14" x14ac:dyDescent="0.15">
      <c r="A525" t="str">
        <f t="shared" si="10"/>
        <v>201951_27_4562342690074</v>
      </c>
      <c r="B525">
        <v>201951</v>
      </c>
      <c r="C525">
        <v>27</v>
      </c>
      <c r="D525" t="s">
        <v>197</v>
      </c>
      <c r="E525" s="9">
        <v>4562342690074</v>
      </c>
      <c r="F525">
        <v>0</v>
      </c>
      <c r="G525">
        <v>0</v>
      </c>
      <c r="H525" t="s">
        <v>24</v>
      </c>
      <c r="I525" t="s">
        <v>19</v>
      </c>
      <c r="J525" t="s">
        <v>329</v>
      </c>
      <c r="K525">
        <v>45</v>
      </c>
      <c r="L525">
        <v>6</v>
      </c>
      <c r="M525">
        <v>0</v>
      </c>
      <c r="N525">
        <v>0</v>
      </c>
    </row>
    <row r="526" spans="1:14" x14ac:dyDescent="0.15">
      <c r="A526" t="str">
        <f t="shared" si="10"/>
        <v>201951_27_4562342690081</v>
      </c>
      <c r="B526">
        <v>201951</v>
      </c>
      <c r="C526">
        <v>27</v>
      </c>
      <c r="D526" t="s">
        <v>197</v>
      </c>
      <c r="E526" s="9">
        <v>4562342690081</v>
      </c>
      <c r="F526">
        <v>0</v>
      </c>
      <c r="G526">
        <v>0</v>
      </c>
      <c r="H526" t="s">
        <v>25</v>
      </c>
      <c r="I526" t="s">
        <v>19</v>
      </c>
      <c r="J526" t="s">
        <v>329</v>
      </c>
      <c r="K526">
        <v>8</v>
      </c>
      <c r="L526">
        <v>0</v>
      </c>
      <c r="M526">
        <v>0</v>
      </c>
      <c r="N526">
        <v>0</v>
      </c>
    </row>
    <row r="527" spans="1:14" x14ac:dyDescent="0.15">
      <c r="A527" t="str">
        <f t="shared" si="10"/>
        <v>201951_31_4562342690029</v>
      </c>
      <c r="B527">
        <v>201951</v>
      </c>
      <c r="C527">
        <v>31</v>
      </c>
      <c r="D527" t="s">
        <v>181</v>
      </c>
      <c r="E527" s="9">
        <v>4562342690029</v>
      </c>
      <c r="F527">
        <v>0</v>
      </c>
      <c r="G527">
        <v>0</v>
      </c>
      <c r="H527" t="s">
        <v>18</v>
      </c>
      <c r="I527" t="s">
        <v>19</v>
      </c>
      <c r="J527" t="s">
        <v>329</v>
      </c>
      <c r="K527">
        <v>36</v>
      </c>
      <c r="L527">
        <v>0</v>
      </c>
      <c r="M527">
        <v>0</v>
      </c>
      <c r="N527">
        <v>0</v>
      </c>
    </row>
    <row r="528" spans="1:14" x14ac:dyDescent="0.15">
      <c r="A528" t="str">
        <f t="shared" si="10"/>
        <v>201951_31_4562342690036</v>
      </c>
      <c r="B528">
        <v>201951</v>
      </c>
      <c r="C528">
        <v>31</v>
      </c>
      <c r="D528" t="s">
        <v>181</v>
      </c>
      <c r="E528" s="9">
        <v>4562342690036</v>
      </c>
      <c r="F528">
        <v>0</v>
      </c>
      <c r="G528">
        <v>0</v>
      </c>
      <c r="H528" t="s">
        <v>20</v>
      </c>
      <c r="I528" t="s">
        <v>19</v>
      </c>
      <c r="J528" t="s">
        <v>329</v>
      </c>
      <c r="K528">
        <v>29</v>
      </c>
      <c r="L528">
        <v>1</v>
      </c>
      <c r="M528">
        <v>0</v>
      </c>
      <c r="N528">
        <v>0</v>
      </c>
    </row>
    <row r="529" spans="1:14" x14ac:dyDescent="0.15">
      <c r="A529" t="str">
        <f t="shared" si="10"/>
        <v>201951_31_4562342690043</v>
      </c>
      <c r="B529">
        <v>201951</v>
      </c>
      <c r="C529">
        <v>31</v>
      </c>
      <c r="D529" t="s">
        <v>181</v>
      </c>
      <c r="E529" s="9">
        <v>4562342690043</v>
      </c>
      <c r="F529">
        <v>0</v>
      </c>
      <c r="G529">
        <v>0</v>
      </c>
      <c r="H529" t="s">
        <v>21</v>
      </c>
      <c r="I529" t="s">
        <v>19</v>
      </c>
      <c r="J529" t="s">
        <v>329</v>
      </c>
      <c r="K529">
        <v>89</v>
      </c>
      <c r="L529">
        <v>3</v>
      </c>
      <c r="M529">
        <v>0</v>
      </c>
      <c r="N529">
        <v>0</v>
      </c>
    </row>
    <row r="530" spans="1:14" x14ac:dyDescent="0.15">
      <c r="A530" t="str">
        <f t="shared" si="10"/>
        <v>201951_31_4562342690050</v>
      </c>
      <c r="B530">
        <v>201951</v>
      </c>
      <c r="C530">
        <v>31</v>
      </c>
      <c r="D530" t="s">
        <v>181</v>
      </c>
      <c r="E530" s="9">
        <v>4562342690050</v>
      </c>
      <c r="F530">
        <v>0</v>
      </c>
      <c r="G530">
        <v>0</v>
      </c>
      <c r="H530" t="s">
        <v>22</v>
      </c>
      <c r="I530" t="s">
        <v>19</v>
      </c>
      <c r="J530" t="s">
        <v>329</v>
      </c>
      <c r="K530">
        <v>28</v>
      </c>
      <c r="L530">
        <v>0</v>
      </c>
      <c r="M530">
        <v>0</v>
      </c>
      <c r="N530">
        <v>0</v>
      </c>
    </row>
    <row r="531" spans="1:14" x14ac:dyDescent="0.15">
      <c r="A531" t="str">
        <f t="shared" si="10"/>
        <v>201951_31_4562342690067</v>
      </c>
      <c r="B531">
        <v>201951</v>
      </c>
      <c r="C531">
        <v>31</v>
      </c>
      <c r="D531" t="s">
        <v>181</v>
      </c>
      <c r="E531" s="9">
        <v>4562342690067</v>
      </c>
      <c r="F531">
        <v>0</v>
      </c>
      <c r="G531">
        <v>0</v>
      </c>
      <c r="H531" t="s">
        <v>23</v>
      </c>
      <c r="I531" t="s">
        <v>19</v>
      </c>
      <c r="J531" t="s">
        <v>329</v>
      </c>
      <c r="K531">
        <v>97</v>
      </c>
      <c r="L531">
        <v>2</v>
      </c>
      <c r="M531">
        <v>0</v>
      </c>
      <c r="N531">
        <v>0</v>
      </c>
    </row>
    <row r="532" spans="1:14" x14ac:dyDescent="0.15">
      <c r="A532" t="str">
        <f t="shared" si="10"/>
        <v>201951_31_4562342690074</v>
      </c>
      <c r="B532">
        <v>201951</v>
      </c>
      <c r="C532">
        <v>31</v>
      </c>
      <c r="D532" t="s">
        <v>181</v>
      </c>
      <c r="E532" s="9">
        <v>4562342690074</v>
      </c>
      <c r="F532">
        <v>0</v>
      </c>
      <c r="G532">
        <v>0</v>
      </c>
      <c r="H532" t="s">
        <v>24</v>
      </c>
      <c r="I532" t="s">
        <v>19</v>
      </c>
      <c r="J532" t="s">
        <v>329</v>
      </c>
      <c r="K532">
        <v>60</v>
      </c>
      <c r="L532">
        <v>0</v>
      </c>
      <c r="M532">
        <v>0</v>
      </c>
      <c r="N532">
        <v>0</v>
      </c>
    </row>
    <row r="533" spans="1:14" x14ac:dyDescent="0.15">
      <c r="A533" t="str">
        <f t="shared" si="10"/>
        <v>201951_31_4562342690081</v>
      </c>
      <c r="B533">
        <v>201951</v>
      </c>
      <c r="C533">
        <v>31</v>
      </c>
      <c r="D533" t="s">
        <v>181</v>
      </c>
      <c r="E533" s="9">
        <v>4562342690081</v>
      </c>
      <c r="F533">
        <v>0</v>
      </c>
      <c r="G533">
        <v>0</v>
      </c>
      <c r="H533" t="s">
        <v>25</v>
      </c>
      <c r="I533" t="s">
        <v>19</v>
      </c>
      <c r="J533" t="s">
        <v>329</v>
      </c>
      <c r="K533">
        <v>17</v>
      </c>
      <c r="L533">
        <v>0</v>
      </c>
      <c r="M533">
        <v>0</v>
      </c>
      <c r="N533">
        <v>0</v>
      </c>
    </row>
    <row r="534" spans="1:14" x14ac:dyDescent="0.15">
      <c r="A534" t="str">
        <f t="shared" si="10"/>
        <v>201951_49_4562342690029</v>
      </c>
      <c r="B534">
        <v>201951</v>
      </c>
      <c r="C534">
        <v>49</v>
      </c>
      <c r="D534" t="s">
        <v>186</v>
      </c>
      <c r="E534" s="9">
        <v>4562342690029</v>
      </c>
      <c r="F534">
        <v>0</v>
      </c>
      <c r="G534">
        <v>0</v>
      </c>
      <c r="H534" t="s">
        <v>18</v>
      </c>
      <c r="I534" t="s">
        <v>19</v>
      </c>
      <c r="J534" t="s">
        <v>329</v>
      </c>
      <c r="K534">
        <v>26</v>
      </c>
      <c r="L534">
        <v>19</v>
      </c>
      <c r="M534">
        <v>0</v>
      </c>
      <c r="N534">
        <v>0</v>
      </c>
    </row>
    <row r="535" spans="1:14" x14ac:dyDescent="0.15">
      <c r="A535" t="str">
        <f t="shared" si="10"/>
        <v>201951_49_4562342690036</v>
      </c>
      <c r="B535">
        <v>201951</v>
      </c>
      <c r="C535">
        <v>49</v>
      </c>
      <c r="D535" t="s">
        <v>186</v>
      </c>
      <c r="E535" s="9">
        <v>4562342690036</v>
      </c>
      <c r="F535">
        <v>0</v>
      </c>
      <c r="G535">
        <v>0</v>
      </c>
      <c r="H535" t="s">
        <v>20</v>
      </c>
      <c r="I535" t="s">
        <v>19</v>
      </c>
      <c r="J535" t="s">
        <v>329</v>
      </c>
      <c r="K535">
        <v>23</v>
      </c>
      <c r="L535">
        <v>4</v>
      </c>
      <c r="M535">
        <v>0</v>
      </c>
      <c r="N535">
        <v>0</v>
      </c>
    </row>
    <row r="536" spans="1:14" x14ac:dyDescent="0.15">
      <c r="A536" t="str">
        <f t="shared" si="10"/>
        <v>201951_49_4562342690043</v>
      </c>
      <c r="B536">
        <v>201951</v>
      </c>
      <c r="C536">
        <v>49</v>
      </c>
      <c r="D536" t="s">
        <v>186</v>
      </c>
      <c r="E536" s="9">
        <v>4562342690043</v>
      </c>
      <c r="F536">
        <v>0</v>
      </c>
      <c r="G536">
        <v>0</v>
      </c>
      <c r="H536" t="s">
        <v>21</v>
      </c>
      <c r="I536" t="s">
        <v>19</v>
      </c>
      <c r="J536" t="s">
        <v>329</v>
      </c>
      <c r="K536">
        <v>73</v>
      </c>
      <c r="L536">
        <v>23</v>
      </c>
      <c r="M536">
        <v>0</v>
      </c>
      <c r="N536">
        <v>0</v>
      </c>
    </row>
    <row r="537" spans="1:14" x14ac:dyDescent="0.15">
      <c r="A537" t="str">
        <f t="shared" si="10"/>
        <v>201951_49_4562342690050</v>
      </c>
      <c r="B537">
        <v>201951</v>
      </c>
      <c r="C537">
        <v>49</v>
      </c>
      <c r="D537" t="s">
        <v>186</v>
      </c>
      <c r="E537" s="9">
        <v>4562342690050</v>
      </c>
      <c r="F537">
        <v>0</v>
      </c>
      <c r="G537">
        <v>0</v>
      </c>
      <c r="H537" t="s">
        <v>22</v>
      </c>
      <c r="I537" t="s">
        <v>19</v>
      </c>
      <c r="J537" t="s">
        <v>329</v>
      </c>
      <c r="K537">
        <v>25</v>
      </c>
      <c r="L537">
        <v>2</v>
      </c>
      <c r="M537">
        <v>0</v>
      </c>
      <c r="N537">
        <v>0</v>
      </c>
    </row>
    <row r="538" spans="1:14" x14ac:dyDescent="0.15">
      <c r="A538" t="str">
        <f t="shared" si="10"/>
        <v>201951_49_4562342690067</v>
      </c>
      <c r="B538">
        <v>201951</v>
      </c>
      <c r="C538">
        <v>49</v>
      </c>
      <c r="D538" t="s">
        <v>186</v>
      </c>
      <c r="E538" s="9">
        <v>4562342690067</v>
      </c>
      <c r="F538">
        <v>0</v>
      </c>
      <c r="G538">
        <v>0</v>
      </c>
      <c r="H538" t="s">
        <v>23</v>
      </c>
      <c r="I538" t="s">
        <v>19</v>
      </c>
      <c r="J538" t="s">
        <v>329</v>
      </c>
      <c r="K538">
        <v>90</v>
      </c>
      <c r="L538">
        <v>6</v>
      </c>
      <c r="M538">
        <v>0</v>
      </c>
      <c r="N538">
        <v>0</v>
      </c>
    </row>
    <row r="539" spans="1:14" x14ac:dyDescent="0.15">
      <c r="A539" t="str">
        <f t="shared" si="10"/>
        <v>201951_49_4562342690074</v>
      </c>
      <c r="B539">
        <v>201951</v>
      </c>
      <c r="C539">
        <v>49</v>
      </c>
      <c r="D539" t="s">
        <v>186</v>
      </c>
      <c r="E539" s="9">
        <v>4562342690074</v>
      </c>
      <c r="F539">
        <v>0</v>
      </c>
      <c r="G539">
        <v>0</v>
      </c>
      <c r="H539" t="s">
        <v>24</v>
      </c>
      <c r="I539" t="s">
        <v>19</v>
      </c>
      <c r="J539" t="s">
        <v>329</v>
      </c>
      <c r="K539">
        <v>29</v>
      </c>
      <c r="L539">
        <v>30</v>
      </c>
      <c r="M539">
        <v>0</v>
      </c>
      <c r="N539">
        <v>0</v>
      </c>
    </row>
    <row r="540" spans="1:14" x14ac:dyDescent="0.15">
      <c r="A540" t="str">
        <f t="shared" si="10"/>
        <v>201951_49_4562342690081</v>
      </c>
      <c r="B540">
        <v>201951</v>
      </c>
      <c r="C540">
        <v>49</v>
      </c>
      <c r="D540" t="s">
        <v>186</v>
      </c>
      <c r="E540" s="9">
        <v>4562342690081</v>
      </c>
      <c r="F540">
        <v>0</v>
      </c>
      <c r="G540">
        <v>0</v>
      </c>
      <c r="H540" t="s">
        <v>25</v>
      </c>
      <c r="I540" t="s">
        <v>19</v>
      </c>
      <c r="J540" t="s">
        <v>329</v>
      </c>
      <c r="K540">
        <v>9</v>
      </c>
      <c r="L540">
        <v>4</v>
      </c>
      <c r="M540">
        <v>0</v>
      </c>
      <c r="N540">
        <v>0</v>
      </c>
    </row>
    <row r="541" spans="1:14" x14ac:dyDescent="0.15">
      <c r="A541" t="str">
        <f t="shared" si="10"/>
        <v>201951_51_4562342690029</v>
      </c>
      <c r="B541">
        <v>201951</v>
      </c>
      <c r="C541">
        <v>51</v>
      </c>
      <c r="D541" t="s">
        <v>184</v>
      </c>
      <c r="E541" s="9">
        <v>4562342690029</v>
      </c>
      <c r="F541">
        <v>0</v>
      </c>
      <c r="G541">
        <v>0</v>
      </c>
      <c r="H541" t="s">
        <v>18</v>
      </c>
      <c r="I541" t="s">
        <v>19</v>
      </c>
      <c r="J541" t="s">
        <v>329</v>
      </c>
      <c r="K541">
        <v>36</v>
      </c>
      <c r="L541">
        <v>2</v>
      </c>
      <c r="M541">
        <v>0</v>
      </c>
      <c r="N541">
        <v>0</v>
      </c>
    </row>
    <row r="542" spans="1:14" x14ac:dyDescent="0.15">
      <c r="A542" t="str">
        <f t="shared" si="10"/>
        <v>201951_51_4562342690036</v>
      </c>
      <c r="B542">
        <v>201951</v>
      </c>
      <c r="C542">
        <v>51</v>
      </c>
      <c r="D542" t="s">
        <v>184</v>
      </c>
      <c r="E542" s="9">
        <v>4562342690036</v>
      </c>
      <c r="F542">
        <v>0</v>
      </c>
      <c r="G542">
        <v>0</v>
      </c>
      <c r="H542" t="s">
        <v>20</v>
      </c>
      <c r="I542" t="s">
        <v>19</v>
      </c>
      <c r="J542" t="s">
        <v>329</v>
      </c>
      <c r="K542">
        <v>23</v>
      </c>
      <c r="L542">
        <v>1</v>
      </c>
      <c r="M542">
        <v>0</v>
      </c>
      <c r="N542">
        <v>0</v>
      </c>
    </row>
    <row r="543" spans="1:14" x14ac:dyDescent="0.15">
      <c r="A543" t="str">
        <f t="shared" si="10"/>
        <v>201951_51_4562342690043</v>
      </c>
      <c r="B543">
        <v>201951</v>
      </c>
      <c r="C543">
        <v>51</v>
      </c>
      <c r="D543" t="s">
        <v>184</v>
      </c>
      <c r="E543" s="9">
        <v>4562342690043</v>
      </c>
      <c r="F543">
        <v>0</v>
      </c>
      <c r="G543">
        <v>0</v>
      </c>
      <c r="H543" t="s">
        <v>21</v>
      </c>
      <c r="I543" t="s">
        <v>19</v>
      </c>
      <c r="J543" t="s">
        <v>329</v>
      </c>
      <c r="K543">
        <v>82</v>
      </c>
      <c r="L543">
        <v>2</v>
      </c>
      <c r="M543">
        <v>0</v>
      </c>
      <c r="N543">
        <v>0</v>
      </c>
    </row>
    <row r="544" spans="1:14" x14ac:dyDescent="0.15">
      <c r="A544" t="str">
        <f t="shared" si="10"/>
        <v>201951_51_4562342690050</v>
      </c>
      <c r="B544">
        <v>201951</v>
      </c>
      <c r="C544">
        <v>51</v>
      </c>
      <c r="D544" t="s">
        <v>184</v>
      </c>
      <c r="E544" s="9">
        <v>4562342690050</v>
      </c>
      <c r="F544">
        <v>0</v>
      </c>
      <c r="G544">
        <v>0</v>
      </c>
      <c r="H544" t="s">
        <v>22</v>
      </c>
      <c r="I544" t="s">
        <v>19</v>
      </c>
      <c r="J544" t="s">
        <v>329</v>
      </c>
      <c r="K544">
        <v>27</v>
      </c>
      <c r="L544">
        <v>1</v>
      </c>
      <c r="M544">
        <v>0</v>
      </c>
      <c r="N544">
        <v>0</v>
      </c>
    </row>
    <row r="545" spans="1:14" x14ac:dyDescent="0.15">
      <c r="A545" t="str">
        <f t="shared" si="10"/>
        <v>201951_51_4562342690067</v>
      </c>
      <c r="B545">
        <v>201951</v>
      </c>
      <c r="C545">
        <v>51</v>
      </c>
      <c r="D545" t="s">
        <v>184</v>
      </c>
      <c r="E545" s="9">
        <v>4562342690067</v>
      </c>
      <c r="F545">
        <v>0</v>
      </c>
      <c r="G545">
        <v>0</v>
      </c>
      <c r="H545" t="s">
        <v>23</v>
      </c>
      <c r="I545" t="s">
        <v>19</v>
      </c>
      <c r="J545" t="s">
        <v>329</v>
      </c>
      <c r="K545">
        <v>95</v>
      </c>
      <c r="L545">
        <v>2</v>
      </c>
      <c r="M545">
        <v>0</v>
      </c>
      <c r="N545">
        <v>0</v>
      </c>
    </row>
    <row r="546" spans="1:14" x14ac:dyDescent="0.15">
      <c r="A546" t="str">
        <f t="shared" si="10"/>
        <v>201951_51_4562342690074</v>
      </c>
      <c r="B546">
        <v>201951</v>
      </c>
      <c r="C546">
        <v>51</v>
      </c>
      <c r="D546" t="s">
        <v>184</v>
      </c>
      <c r="E546" s="9">
        <v>4562342690074</v>
      </c>
      <c r="F546">
        <v>0</v>
      </c>
      <c r="G546">
        <v>0</v>
      </c>
      <c r="H546" t="s">
        <v>24</v>
      </c>
      <c r="I546" t="s">
        <v>19</v>
      </c>
      <c r="J546" t="s">
        <v>329</v>
      </c>
      <c r="K546">
        <v>40</v>
      </c>
      <c r="L546">
        <v>4</v>
      </c>
      <c r="M546">
        <v>0</v>
      </c>
      <c r="N546">
        <v>0</v>
      </c>
    </row>
    <row r="547" spans="1:14" x14ac:dyDescent="0.15">
      <c r="A547" t="str">
        <f t="shared" si="10"/>
        <v>201951_51_4562342690081</v>
      </c>
      <c r="B547">
        <v>201951</v>
      </c>
      <c r="C547">
        <v>51</v>
      </c>
      <c r="D547" t="s">
        <v>184</v>
      </c>
      <c r="E547" s="9">
        <v>4562342690081</v>
      </c>
      <c r="F547">
        <v>0</v>
      </c>
      <c r="G547">
        <v>0</v>
      </c>
      <c r="H547" t="s">
        <v>25</v>
      </c>
      <c r="I547" t="s">
        <v>19</v>
      </c>
      <c r="J547" t="s">
        <v>329</v>
      </c>
      <c r="K547">
        <v>12</v>
      </c>
      <c r="L547">
        <v>0</v>
      </c>
      <c r="M547">
        <v>0</v>
      </c>
      <c r="N547">
        <v>0</v>
      </c>
    </row>
    <row r="548" spans="1:14" x14ac:dyDescent="0.15">
      <c r="A548" t="str">
        <f t="shared" si="10"/>
        <v>201951_56_4562342690029</v>
      </c>
      <c r="B548">
        <v>201951</v>
      </c>
      <c r="C548">
        <v>56</v>
      </c>
      <c r="D548" t="s">
        <v>193</v>
      </c>
      <c r="E548" s="9">
        <v>4562342690029</v>
      </c>
      <c r="F548">
        <v>0</v>
      </c>
      <c r="G548">
        <v>0</v>
      </c>
      <c r="H548" t="s">
        <v>18</v>
      </c>
      <c r="I548" t="s">
        <v>19</v>
      </c>
      <c r="J548" t="s">
        <v>329</v>
      </c>
      <c r="K548">
        <v>34</v>
      </c>
      <c r="L548">
        <v>3</v>
      </c>
      <c r="M548">
        <v>0</v>
      </c>
      <c r="N548">
        <v>0</v>
      </c>
    </row>
    <row r="549" spans="1:14" x14ac:dyDescent="0.15">
      <c r="A549" t="str">
        <f t="shared" si="10"/>
        <v>201951_56_4562342690036</v>
      </c>
      <c r="B549">
        <v>201951</v>
      </c>
      <c r="C549">
        <v>56</v>
      </c>
      <c r="D549" t="s">
        <v>193</v>
      </c>
      <c r="E549" s="9">
        <v>4562342690036</v>
      </c>
      <c r="F549">
        <v>0</v>
      </c>
      <c r="G549">
        <v>0</v>
      </c>
      <c r="H549" t="s">
        <v>20</v>
      </c>
      <c r="I549" t="s">
        <v>19</v>
      </c>
      <c r="J549" t="s">
        <v>329</v>
      </c>
      <c r="K549">
        <v>23</v>
      </c>
      <c r="L549">
        <v>0</v>
      </c>
      <c r="M549">
        <v>0</v>
      </c>
      <c r="N549">
        <v>0</v>
      </c>
    </row>
    <row r="550" spans="1:14" x14ac:dyDescent="0.15">
      <c r="A550" t="str">
        <f t="shared" si="10"/>
        <v>201951_56_4562342690043</v>
      </c>
      <c r="B550">
        <v>201951</v>
      </c>
      <c r="C550">
        <v>56</v>
      </c>
      <c r="D550" t="s">
        <v>193</v>
      </c>
      <c r="E550" s="9">
        <v>4562342690043</v>
      </c>
      <c r="F550">
        <v>0</v>
      </c>
      <c r="G550">
        <v>0</v>
      </c>
      <c r="H550" t="s">
        <v>21</v>
      </c>
      <c r="I550" t="s">
        <v>19</v>
      </c>
      <c r="J550" t="s">
        <v>329</v>
      </c>
      <c r="K550">
        <v>85</v>
      </c>
      <c r="L550">
        <v>8</v>
      </c>
      <c r="M550">
        <v>0</v>
      </c>
      <c r="N550">
        <v>0</v>
      </c>
    </row>
    <row r="551" spans="1:14" x14ac:dyDescent="0.15">
      <c r="A551" t="str">
        <f t="shared" si="10"/>
        <v>201951_56_4562342690050</v>
      </c>
      <c r="B551">
        <v>201951</v>
      </c>
      <c r="C551">
        <v>56</v>
      </c>
      <c r="D551" t="s">
        <v>193</v>
      </c>
      <c r="E551" s="9">
        <v>4562342690050</v>
      </c>
      <c r="F551">
        <v>0</v>
      </c>
      <c r="G551">
        <v>0</v>
      </c>
      <c r="H551" t="s">
        <v>22</v>
      </c>
      <c r="I551" t="s">
        <v>19</v>
      </c>
      <c r="J551" t="s">
        <v>329</v>
      </c>
      <c r="K551">
        <v>25</v>
      </c>
      <c r="L551">
        <v>2</v>
      </c>
      <c r="M551">
        <v>0</v>
      </c>
      <c r="N551">
        <v>0</v>
      </c>
    </row>
    <row r="552" spans="1:14" x14ac:dyDescent="0.15">
      <c r="A552" t="str">
        <f t="shared" si="10"/>
        <v>201951_56_4562342690067</v>
      </c>
      <c r="B552">
        <v>201951</v>
      </c>
      <c r="C552">
        <v>56</v>
      </c>
      <c r="D552" t="s">
        <v>193</v>
      </c>
      <c r="E552" s="9">
        <v>4562342690067</v>
      </c>
      <c r="F552">
        <v>0</v>
      </c>
      <c r="G552">
        <v>0</v>
      </c>
      <c r="H552" t="s">
        <v>23</v>
      </c>
      <c r="I552" t="s">
        <v>19</v>
      </c>
      <c r="J552" t="s">
        <v>329</v>
      </c>
      <c r="K552">
        <v>89</v>
      </c>
      <c r="L552">
        <v>3</v>
      </c>
      <c r="M552">
        <v>0</v>
      </c>
      <c r="N552">
        <v>0</v>
      </c>
    </row>
    <row r="553" spans="1:14" x14ac:dyDescent="0.15">
      <c r="A553" t="str">
        <f t="shared" si="10"/>
        <v>201951_56_4562342690074</v>
      </c>
      <c r="B553">
        <v>201951</v>
      </c>
      <c r="C553">
        <v>56</v>
      </c>
      <c r="D553" t="s">
        <v>193</v>
      </c>
      <c r="E553" s="9">
        <v>4562342690074</v>
      </c>
      <c r="F553">
        <v>0</v>
      </c>
      <c r="G553">
        <v>0</v>
      </c>
      <c r="H553" t="s">
        <v>24</v>
      </c>
      <c r="I553" t="s">
        <v>19</v>
      </c>
      <c r="J553" t="s">
        <v>329</v>
      </c>
      <c r="K553">
        <v>61</v>
      </c>
      <c r="L553">
        <v>3</v>
      </c>
      <c r="M553">
        <v>0</v>
      </c>
      <c r="N553">
        <v>0</v>
      </c>
    </row>
    <row r="554" spans="1:14" x14ac:dyDescent="0.15">
      <c r="A554" t="str">
        <f t="shared" si="10"/>
        <v>201951_56_4562342690081</v>
      </c>
      <c r="B554">
        <v>201951</v>
      </c>
      <c r="C554">
        <v>56</v>
      </c>
      <c r="D554" t="s">
        <v>193</v>
      </c>
      <c r="E554" s="9">
        <v>4562342690081</v>
      </c>
      <c r="F554">
        <v>0</v>
      </c>
      <c r="G554">
        <v>0</v>
      </c>
      <c r="H554" t="s">
        <v>25</v>
      </c>
      <c r="I554" t="s">
        <v>19</v>
      </c>
      <c r="J554" t="s">
        <v>329</v>
      </c>
      <c r="K554">
        <v>12</v>
      </c>
      <c r="L554">
        <v>2</v>
      </c>
      <c r="M554">
        <v>0</v>
      </c>
      <c r="N554">
        <v>0</v>
      </c>
    </row>
    <row r="555" spans="1:14" x14ac:dyDescent="0.15">
      <c r="A555" t="str">
        <f t="shared" si="10"/>
        <v>201951_66_4562342690029</v>
      </c>
      <c r="B555">
        <v>201951</v>
      </c>
      <c r="C555">
        <v>66</v>
      </c>
      <c r="D555" t="s">
        <v>180</v>
      </c>
      <c r="E555" s="9">
        <v>4562342690029</v>
      </c>
      <c r="F555">
        <v>0</v>
      </c>
      <c r="G555">
        <v>0</v>
      </c>
      <c r="H555" t="s">
        <v>18</v>
      </c>
      <c r="I555" t="s">
        <v>19</v>
      </c>
      <c r="J555" t="s">
        <v>329</v>
      </c>
      <c r="K555">
        <v>38</v>
      </c>
      <c r="L555">
        <v>4</v>
      </c>
      <c r="M555">
        <v>0</v>
      </c>
      <c r="N555">
        <v>0</v>
      </c>
    </row>
    <row r="556" spans="1:14" x14ac:dyDescent="0.15">
      <c r="A556" t="str">
        <f t="shared" si="10"/>
        <v>201951_66_4562342690036</v>
      </c>
      <c r="B556">
        <v>201951</v>
      </c>
      <c r="C556">
        <v>66</v>
      </c>
      <c r="D556" t="s">
        <v>180</v>
      </c>
      <c r="E556" s="9">
        <v>4562342690036</v>
      </c>
      <c r="F556">
        <v>0</v>
      </c>
      <c r="G556">
        <v>0</v>
      </c>
      <c r="H556" t="s">
        <v>20</v>
      </c>
      <c r="I556" t="s">
        <v>19</v>
      </c>
      <c r="J556" t="s">
        <v>329</v>
      </c>
      <c r="K556">
        <v>30</v>
      </c>
      <c r="L556">
        <v>0</v>
      </c>
      <c r="M556">
        <v>0</v>
      </c>
      <c r="N556">
        <v>0</v>
      </c>
    </row>
    <row r="557" spans="1:14" x14ac:dyDescent="0.15">
      <c r="A557" t="str">
        <f t="shared" si="10"/>
        <v>201951_66_4562342690043</v>
      </c>
      <c r="B557">
        <v>201951</v>
      </c>
      <c r="C557">
        <v>66</v>
      </c>
      <c r="D557" t="s">
        <v>180</v>
      </c>
      <c r="E557" s="9">
        <v>4562342690043</v>
      </c>
      <c r="F557">
        <v>0</v>
      </c>
      <c r="G557">
        <v>0</v>
      </c>
      <c r="H557" t="s">
        <v>21</v>
      </c>
      <c r="I557" t="s">
        <v>19</v>
      </c>
      <c r="J557" t="s">
        <v>329</v>
      </c>
      <c r="K557">
        <v>78</v>
      </c>
      <c r="L557">
        <v>4</v>
      </c>
      <c r="M557">
        <v>0</v>
      </c>
      <c r="N557">
        <v>0</v>
      </c>
    </row>
    <row r="558" spans="1:14" x14ac:dyDescent="0.15">
      <c r="A558" t="str">
        <f t="shared" si="10"/>
        <v>201951_66_4562342690050</v>
      </c>
      <c r="B558">
        <v>201951</v>
      </c>
      <c r="C558">
        <v>66</v>
      </c>
      <c r="D558" t="s">
        <v>180</v>
      </c>
      <c r="E558" s="9">
        <v>4562342690050</v>
      </c>
      <c r="F558">
        <v>0</v>
      </c>
      <c r="G558">
        <v>0</v>
      </c>
      <c r="H558" t="s">
        <v>22</v>
      </c>
      <c r="I558" t="s">
        <v>19</v>
      </c>
      <c r="J558" t="s">
        <v>329</v>
      </c>
      <c r="K558">
        <v>30</v>
      </c>
      <c r="L558">
        <v>0</v>
      </c>
      <c r="M558">
        <v>0</v>
      </c>
      <c r="N558">
        <v>0</v>
      </c>
    </row>
    <row r="559" spans="1:14" x14ac:dyDescent="0.15">
      <c r="A559" t="str">
        <f t="shared" si="10"/>
        <v>201951_66_4562342690067</v>
      </c>
      <c r="B559">
        <v>201951</v>
      </c>
      <c r="C559">
        <v>66</v>
      </c>
      <c r="D559" t="s">
        <v>180</v>
      </c>
      <c r="E559" s="9">
        <v>4562342690067</v>
      </c>
      <c r="F559">
        <v>0</v>
      </c>
      <c r="G559">
        <v>0</v>
      </c>
      <c r="H559" t="s">
        <v>23</v>
      </c>
      <c r="I559" t="s">
        <v>19</v>
      </c>
      <c r="J559" t="s">
        <v>329</v>
      </c>
      <c r="K559">
        <v>100</v>
      </c>
      <c r="L559">
        <v>0</v>
      </c>
      <c r="M559">
        <v>0</v>
      </c>
      <c r="N559">
        <v>0</v>
      </c>
    </row>
    <row r="560" spans="1:14" x14ac:dyDescent="0.15">
      <c r="A560" t="str">
        <f t="shared" si="10"/>
        <v>201951_66_4562342690074</v>
      </c>
      <c r="B560">
        <v>201951</v>
      </c>
      <c r="C560">
        <v>66</v>
      </c>
      <c r="D560" t="s">
        <v>180</v>
      </c>
      <c r="E560" s="9">
        <v>4562342690074</v>
      </c>
      <c r="F560">
        <v>0</v>
      </c>
      <c r="G560">
        <v>0</v>
      </c>
      <c r="H560" t="s">
        <v>24</v>
      </c>
      <c r="I560" t="s">
        <v>19</v>
      </c>
      <c r="J560" t="s">
        <v>329</v>
      </c>
      <c r="K560">
        <v>67</v>
      </c>
      <c r="L560">
        <v>1</v>
      </c>
      <c r="M560">
        <v>0</v>
      </c>
      <c r="N560">
        <v>0</v>
      </c>
    </row>
    <row r="561" spans="1:14" x14ac:dyDescent="0.15">
      <c r="A561" t="str">
        <f t="shared" si="10"/>
        <v>201951_66_4562342690081</v>
      </c>
      <c r="B561">
        <v>201951</v>
      </c>
      <c r="C561">
        <v>66</v>
      </c>
      <c r="D561" t="s">
        <v>180</v>
      </c>
      <c r="E561" s="9">
        <v>4562342690081</v>
      </c>
      <c r="F561">
        <v>0</v>
      </c>
      <c r="G561">
        <v>0</v>
      </c>
      <c r="H561" t="s">
        <v>25</v>
      </c>
      <c r="I561" t="s">
        <v>19</v>
      </c>
      <c r="J561" t="s">
        <v>329</v>
      </c>
      <c r="K561">
        <v>20</v>
      </c>
      <c r="L561">
        <v>0</v>
      </c>
      <c r="M561">
        <v>0</v>
      </c>
      <c r="N561">
        <v>0</v>
      </c>
    </row>
    <row r="562" spans="1:14" x14ac:dyDescent="0.15">
      <c r="A562" t="str">
        <f t="shared" si="10"/>
        <v>201951_67_4562342690029</v>
      </c>
      <c r="B562">
        <v>201951</v>
      </c>
      <c r="C562">
        <v>67</v>
      </c>
      <c r="D562" t="s">
        <v>187</v>
      </c>
      <c r="E562" s="9">
        <v>4562342690029</v>
      </c>
      <c r="F562">
        <v>0</v>
      </c>
      <c r="G562">
        <v>0</v>
      </c>
      <c r="H562" t="s">
        <v>18</v>
      </c>
      <c r="I562" t="s">
        <v>19</v>
      </c>
      <c r="J562" t="s">
        <v>329</v>
      </c>
      <c r="K562">
        <v>35</v>
      </c>
      <c r="L562">
        <v>7</v>
      </c>
      <c r="M562">
        <v>0</v>
      </c>
      <c r="N562">
        <v>0</v>
      </c>
    </row>
    <row r="563" spans="1:14" x14ac:dyDescent="0.15">
      <c r="A563" t="str">
        <f t="shared" si="10"/>
        <v>201951_67_4562342690036</v>
      </c>
      <c r="B563">
        <v>201951</v>
      </c>
      <c r="C563">
        <v>67</v>
      </c>
      <c r="D563" t="s">
        <v>187</v>
      </c>
      <c r="E563" s="9">
        <v>4562342690036</v>
      </c>
      <c r="F563">
        <v>0</v>
      </c>
      <c r="G563">
        <v>0</v>
      </c>
      <c r="H563" t="s">
        <v>20</v>
      </c>
      <c r="I563" t="s">
        <v>19</v>
      </c>
      <c r="J563" t="s">
        <v>329</v>
      </c>
      <c r="K563">
        <v>20</v>
      </c>
      <c r="L563">
        <v>2</v>
      </c>
      <c r="M563">
        <v>0</v>
      </c>
      <c r="N563">
        <v>0</v>
      </c>
    </row>
    <row r="564" spans="1:14" x14ac:dyDescent="0.15">
      <c r="A564" t="str">
        <f t="shared" si="10"/>
        <v>201951_67_4562342690043</v>
      </c>
      <c r="B564">
        <v>201951</v>
      </c>
      <c r="C564">
        <v>67</v>
      </c>
      <c r="D564" t="s">
        <v>187</v>
      </c>
      <c r="E564" s="9">
        <v>4562342690043</v>
      </c>
      <c r="F564">
        <v>0</v>
      </c>
      <c r="G564">
        <v>0</v>
      </c>
      <c r="H564" t="s">
        <v>21</v>
      </c>
      <c r="I564" t="s">
        <v>19</v>
      </c>
      <c r="J564" t="s">
        <v>329</v>
      </c>
      <c r="K564">
        <v>84</v>
      </c>
      <c r="L564">
        <v>2</v>
      </c>
      <c r="M564">
        <v>0</v>
      </c>
      <c r="N564">
        <v>0</v>
      </c>
    </row>
    <row r="565" spans="1:14" x14ac:dyDescent="0.15">
      <c r="A565" t="str">
        <f t="shared" si="10"/>
        <v>201951_67_4562342690050</v>
      </c>
      <c r="B565">
        <v>201951</v>
      </c>
      <c r="C565">
        <v>67</v>
      </c>
      <c r="D565" t="s">
        <v>187</v>
      </c>
      <c r="E565" s="9">
        <v>4562342690050</v>
      </c>
      <c r="F565">
        <v>0</v>
      </c>
      <c r="G565">
        <v>0</v>
      </c>
      <c r="H565" t="s">
        <v>22</v>
      </c>
      <c r="I565" t="s">
        <v>19</v>
      </c>
      <c r="J565" t="s">
        <v>329</v>
      </c>
      <c r="K565">
        <v>30</v>
      </c>
      <c r="L565">
        <v>2</v>
      </c>
      <c r="M565">
        <v>0</v>
      </c>
      <c r="N565">
        <v>0</v>
      </c>
    </row>
    <row r="566" spans="1:14" x14ac:dyDescent="0.15">
      <c r="A566" t="str">
        <f t="shared" si="10"/>
        <v>201951_67_4562342690067</v>
      </c>
      <c r="B566">
        <v>201951</v>
      </c>
      <c r="C566">
        <v>67</v>
      </c>
      <c r="D566" t="s">
        <v>187</v>
      </c>
      <c r="E566" s="9">
        <v>4562342690067</v>
      </c>
      <c r="F566">
        <v>0</v>
      </c>
      <c r="G566">
        <v>0</v>
      </c>
      <c r="H566" t="s">
        <v>23</v>
      </c>
      <c r="I566" t="s">
        <v>19</v>
      </c>
      <c r="J566" t="s">
        <v>329</v>
      </c>
      <c r="K566">
        <v>93</v>
      </c>
      <c r="L566">
        <v>1</v>
      </c>
      <c r="M566">
        <v>0</v>
      </c>
      <c r="N566">
        <v>0</v>
      </c>
    </row>
    <row r="567" spans="1:14" x14ac:dyDescent="0.15">
      <c r="A567" t="str">
        <f t="shared" si="10"/>
        <v>201951_67_4562342690074</v>
      </c>
      <c r="B567">
        <v>201951</v>
      </c>
      <c r="C567">
        <v>67</v>
      </c>
      <c r="D567" t="s">
        <v>187</v>
      </c>
      <c r="E567" s="9">
        <v>4562342690074</v>
      </c>
      <c r="F567">
        <v>0</v>
      </c>
      <c r="G567">
        <v>0</v>
      </c>
      <c r="H567" t="s">
        <v>24</v>
      </c>
      <c r="I567" t="s">
        <v>19</v>
      </c>
      <c r="J567" t="s">
        <v>329</v>
      </c>
      <c r="K567">
        <v>57</v>
      </c>
      <c r="L567">
        <v>6</v>
      </c>
      <c r="M567">
        <v>0</v>
      </c>
      <c r="N567">
        <v>0</v>
      </c>
    </row>
    <row r="568" spans="1:14" x14ac:dyDescent="0.15">
      <c r="A568" t="str">
        <f t="shared" si="10"/>
        <v>201951_67_4562342690081</v>
      </c>
      <c r="B568">
        <v>201951</v>
      </c>
      <c r="C568">
        <v>67</v>
      </c>
      <c r="D568" t="s">
        <v>187</v>
      </c>
      <c r="E568" s="9">
        <v>4562342690081</v>
      </c>
      <c r="F568">
        <v>0</v>
      </c>
      <c r="G568">
        <v>0</v>
      </c>
      <c r="H568" t="s">
        <v>25</v>
      </c>
      <c r="I568" t="s">
        <v>19</v>
      </c>
      <c r="J568" t="s">
        <v>329</v>
      </c>
      <c r="K568">
        <v>19</v>
      </c>
      <c r="L568">
        <v>0</v>
      </c>
      <c r="M568">
        <v>0</v>
      </c>
      <c r="N568">
        <v>0</v>
      </c>
    </row>
    <row r="569" spans="1:14" x14ac:dyDescent="0.15">
      <c r="A569" t="str">
        <f t="shared" si="10"/>
        <v>201951_96_4562342690029</v>
      </c>
      <c r="B569">
        <v>201951</v>
      </c>
      <c r="C569">
        <v>96</v>
      </c>
      <c r="D569" t="s">
        <v>192</v>
      </c>
      <c r="E569" s="9">
        <v>4562342690029</v>
      </c>
      <c r="F569">
        <v>0</v>
      </c>
      <c r="G569">
        <v>0</v>
      </c>
      <c r="H569" t="s">
        <v>18</v>
      </c>
      <c r="I569" t="s">
        <v>19</v>
      </c>
      <c r="J569" t="s">
        <v>329</v>
      </c>
      <c r="K569">
        <v>29</v>
      </c>
      <c r="L569">
        <v>6</v>
      </c>
      <c r="M569">
        <v>0</v>
      </c>
      <c r="N569">
        <v>0</v>
      </c>
    </row>
    <row r="570" spans="1:14" x14ac:dyDescent="0.15">
      <c r="A570" t="str">
        <f t="shared" si="10"/>
        <v>201951_96_4562342690036</v>
      </c>
      <c r="B570">
        <v>201951</v>
      </c>
      <c r="C570">
        <v>96</v>
      </c>
      <c r="D570" t="s">
        <v>192</v>
      </c>
      <c r="E570" s="9">
        <v>4562342690036</v>
      </c>
      <c r="F570">
        <v>0</v>
      </c>
      <c r="G570">
        <v>0</v>
      </c>
      <c r="H570" t="s">
        <v>20</v>
      </c>
      <c r="I570" t="s">
        <v>19</v>
      </c>
      <c r="J570" t="s">
        <v>329</v>
      </c>
      <c r="K570">
        <v>27</v>
      </c>
      <c r="L570">
        <v>1</v>
      </c>
      <c r="M570">
        <v>0</v>
      </c>
      <c r="N570">
        <v>0</v>
      </c>
    </row>
    <row r="571" spans="1:14" x14ac:dyDescent="0.15">
      <c r="A571" t="str">
        <f t="shared" si="10"/>
        <v>201951_96_4562342690043</v>
      </c>
      <c r="B571">
        <v>201951</v>
      </c>
      <c r="C571">
        <v>96</v>
      </c>
      <c r="D571" t="s">
        <v>192</v>
      </c>
      <c r="E571" s="9">
        <v>4562342690043</v>
      </c>
      <c r="F571">
        <v>0</v>
      </c>
      <c r="G571">
        <v>0</v>
      </c>
      <c r="H571" t="s">
        <v>21</v>
      </c>
      <c r="I571" t="s">
        <v>19</v>
      </c>
      <c r="J571" t="s">
        <v>329</v>
      </c>
      <c r="K571">
        <v>80</v>
      </c>
      <c r="L571">
        <v>3</v>
      </c>
      <c r="M571">
        <v>0</v>
      </c>
      <c r="N571">
        <v>0</v>
      </c>
    </row>
    <row r="572" spans="1:14" x14ac:dyDescent="0.15">
      <c r="A572" t="str">
        <f t="shared" si="10"/>
        <v>201951_96_4562342690050</v>
      </c>
      <c r="B572">
        <v>201951</v>
      </c>
      <c r="C572">
        <v>96</v>
      </c>
      <c r="D572" t="s">
        <v>192</v>
      </c>
      <c r="E572" s="9">
        <v>4562342690050</v>
      </c>
      <c r="F572">
        <v>0</v>
      </c>
      <c r="G572">
        <v>0</v>
      </c>
      <c r="H572" t="s">
        <v>22</v>
      </c>
      <c r="I572" t="s">
        <v>19</v>
      </c>
      <c r="J572" t="s">
        <v>329</v>
      </c>
      <c r="K572">
        <v>21</v>
      </c>
      <c r="L572">
        <v>2</v>
      </c>
      <c r="M572">
        <v>0</v>
      </c>
      <c r="N572">
        <v>0</v>
      </c>
    </row>
    <row r="573" spans="1:14" x14ac:dyDescent="0.15">
      <c r="A573" t="str">
        <f t="shared" si="10"/>
        <v>201951_96_4562342690067</v>
      </c>
      <c r="B573">
        <v>201951</v>
      </c>
      <c r="C573">
        <v>96</v>
      </c>
      <c r="D573" t="s">
        <v>192</v>
      </c>
      <c r="E573" s="9">
        <v>4562342690067</v>
      </c>
      <c r="F573">
        <v>0</v>
      </c>
      <c r="G573">
        <v>0</v>
      </c>
      <c r="H573" t="s">
        <v>23</v>
      </c>
      <c r="I573" t="s">
        <v>19</v>
      </c>
      <c r="J573" t="s">
        <v>329</v>
      </c>
      <c r="K573">
        <v>88</v>
      </c>
      <c r="L573">
        <v>4</v>
      </c>
      <c r="M573">
        <v>0</v>
      </c>
      <c r="N573">
        <v>0</v>
      </c>
    </row>
    <row r="574" spans="1:14" x14ac:dyDescent="0.15">
      <c r="A574" t="str">
        <f t="shared" si="10"/>
        <v>201951_96_4562342690074</v>
      </c>
      <c r="B574">
        <v>201951</v>
      </c>
      <c r="C574">
        <v>96</v>
      </c>
      <c r="D574" t="s">
        <v>192</v>
      </c>
      <c r="E574" s="9">
        <v>4562342690074</v>
      </c>
      <c r="F574">
        <v>0</v>
      </c>
      <c r="G574">
        <v>0</v>
      </c>
      <c r="H574" t="s">
        <v>24</v>
      </c>
      <c r="I574" t="s">
        <v>19</v>
      </c>
      <c r="J574" t="s">
        <v>329</v>
      </c>
      <c r="K574">
        <v>34</v>
      </c>
      <c r="L574">
        <v>7</v>
      </c>
      <c r="M574">
        <v>0</v>
      </c>
      <c r="N574">
        <v>0</v>
      </c>
    </row>
    <row r="575" spans="1:14" x14ac:dyDescent="0.15">
      <c r="A575" t="str">
        <f t="shared" si="10"/>
        <v>201951_96_4562342690081</v>
      </c>
      <c r="B575">
        <v>201951</v>
      </c>
      <c r="C575">
        <v>96</v>
      </c>
      <c r="D575" t="s">
        <v>192</v>
      </c>
      <c r="E575" s="9">
        <v>4562342690081</v>
      </c>
      <c r="F575">
        <v>0</v>
      </c>
      <c r="G575">
        <v>0</v>
      </c>
      <c r="H575" t="s">
        <v>25</v>
      </c>
      <c r="I575" t="s">
        <v>19</v>
      </c>
      <c r="J575" t="s">
        <v>329</v>
      </c>
      <c r="K575">
        <v>10</v>
      </c>
      <c r="L575">
        <v>2</v>
      </c>
      <c r="M575">
        <v>0</v>
      </c>
      <c r="N575">
        <v>0</v>
      </c>
    </row>
    <row r="576" spans="1:14" x14ac:dyDescent="0.15">
      <c r="A576" t="str">
        <f t="shared" si="10"/>
        <v>201951_113_4562342690029</v>
      </c>
      <c r="B576">
        <v>201951</v>
      </c>
      <c r="C576">
        <v>113</v>
      </c>
      <c r="D576" t="s">
        <v>182</v>
      </c>
      <c r="E576" s="9">
        <v>4562342690029</v>
      </c>
      <c r="F576">
        <v>0</v>
      </c>
      <c r="G576">
        <v>0</v>
      </c>
      <c r="H576" t="s">
        <v>18</v>
      </c>
      <c r="I576" t="s">
        <v>19</v>
      </c>
      <c r="J576" t="s">
        <v>329</v>
      </c>
      <c r="K576">
        <v>40</v>
      </c>
      <c r="L576">
        <v>8</v>
      </c>
      <c r="M576">
        <v>0</v>
      </c>
      <c r="N576">
        <v>0</v>
      </c>
    </row>
    <row r="577" spans="1:14" x14ac:dyDescent="0.15">
      <c r="A577" t="str">
        <f t="shared" si="10"/>
        <v>201951_113_4562342690036</v>
      </c>
      <c r="B577">
        <v>201951</v>
      </c>
      <c r="C577">
        <v>113</v>
      </c>
      <c r="D577" t="s">
        <v>182</v>
      </c>
      <c r="E577" s="9">
        <v>4562342690036</v>
      </c>
      <c r="F577">
        <v>0</v>
      </c>
      <c r="G577">
        <v>0</v>
      </c>
      <c r="H577" t="s">
        <v>20</v>
      </c>
      <c r="I577" t="s">
        <v>19</v>
      </c>
      <c r="J577" t="s">
        <v>329</v>
      </c>
      <c r="K577">
        <v>28</v>
      </c>
      <c r="L577">
        <v>2</v>
      </c>
      <c r="M577">
        <v>0</v>
      </c>
      <c r="N577">
        <v>0</v>
      </c>
    </row>
    <row r="578" spans="1:14" x14ac:dyDescent="0.15">
      <c r="A578" t="str">
        <f t="shared" ref="A578:A641" si="11">B578&amp;"_"&amp;C578&amp;"_"&amp;E578</f>
        <v>201951_113_4562342690043</v>
      </c>
      <c r="B578">
        <v>201951</v>
      </c>
      <c r="C578">
        <v>113</v>
      </c>
      <c r="D578" t="s">
        <v>182</v>
      </c>
      <c r="E578" s="9">
        <v>4562342690043</v>
      </c>
      <c r="F578">
        <v>0</v>
      </c>
      <c r="G578">
        <v>0</v>
      </c>
      <c r="H578" t="s">
        <v>21</v>
      </c>
      <c r="I578" t="s">
        <v>19</v>
      </c>
      <c r="J578" t="s">
        <v>329</v>
      </c>
      <c r="K578">
        <v>100</v>
      </c>
      <c r="L578">
        <v>0</v>
      </c>
      <c r="M578">
        <v>0</v>
      </c>
      <c r="N578">
        <v>0</v>
      </c>
    </row>
    <row r="579" spans="1:14" x14ac:dyDescent="0.15">
      <c r="A579" t="str">
        <f t="shared" si="11"/>
        <v>201951_113_4562342690050</v>
      </c>
      <c r="B579">
        <v>201951</v>
      </c>
      <c r="C579">
        <v>113</v>
      </c>
      <c r="D579" t="s">
        <v>182</v>
      </c>
      <c r="E579" s="9">
        <v>4562342690050</v>
      </c>
      <c r="F579">
        <v>0</v>
      </c>
      <c r="G579">
        <v>0</v>
      </c>
      <c r="H579" t="s">
        <v>22</v>
      </c>
      <c r="I579" t="s">
        <v>19</v>
      </c>
      <c r="J579" t="s">
        <v>329</v>
      </c>
      <c r="K579">
        <v>24</v>
      </c>
      <c r="L579">
        <v>4</v>
      </c>
      <c r="M579">
        <v>0</v>
      </c>
      <c r="N579">
        <v>0</v>
      </c>
    </row>
    <row r="580" spans="1:14" x14ac:dyDescent="0.15">
      <c r="A580" t="str">
        <f t="shared" si="11"/>
        <v>201951_113_4562342690067</v>
      </c>
      <c r="B580">
        <v>201951</v>
      </c>
      <c r="C580">
        <v>113</v>
      </c>
      <c r="D580" t="s">
        <v>182</v>
      </c>
      <c r="E580" s="9">
        <v>4562342690067</v>
      </c>
      <c r="F580">
        <v>0</v>
      </c>
      <c r="G580">
        <v>0</v>
      </c>
      <c r="H580" t="s">
        <v>23</v>
      </c>
      <c r="I580" t="s">
        <v>19</v>
      </c>
      <c r="J580" t="s">
        <v>329</v>
      </c>
      <c r="K580">
        <v>97</v>
      </c>
      <c r="L580">
        <v>1</v>
      </c>
      <c r="M580">
        <v>0</v>
      </c>
      <c r="N580">
        <v>0</v>
      </c>
    </row>
    <row r="581" spans="1:14" x14ac:dyDescent="0.15">
      <c r="A581" t="str">
        <f t="shared" si="11"/>
        <v>201951_113_4562342690074</v>
      </c>
      <c r="B581">
        <v>201951</v>
      </c>
      <c r="C581">
        <v>113</v>
      </c>
      <c r="D581" t="s">
        <v>182</v>
      </c>
      <c r="E581" s="9">
        <v>4562342690074</v>
      </c>
      <c r="F581">
        <v>0</v>
      </c>
      <c r="G581">
        <v>0</v>
      </c>
      <c r="H581" t="s">
        <v>24</v>
      </c>
      <c r="I581" t="s">
        <v>19</v>
      </c>
      <c r="J581" t="s">
        <v>329</v>
      </c>
      <c r="K581">
        <v>65</v>
      </c>
      <c r="L581">
        <v>3</v>
      </c>
      <c r="M581">
        <v>0</v>
      </c>
      <c r="N581">
        <v>0</v>
      </c>
    </row>
    <row r="582" spans="1:14" x14ac:dyDescent="0.15">
      <c r="A582" t="str">
        <f t="shared" si="11"/>
        <v>201951_113_4562342690081</v>
      </c>
      <c r="B582">
        <v>201951</v>
      </c>
      <c r="C582">
        <v>113</v>
      </c>
      <c r="D582" t="s">
        <v>182</v>
      </c>
      <c r="E582" s="9">
        <v>4562342690081</v>
      </c>
      <c r="F582">
        <v>0</v>
      </c>
      <c r="G582">
        <v>0</v>
      </c>
      <c r="H582" t="s">
        <v>25</v>
      </c>
      <c r="I582" t="s">
        <v>19</v>
      </c>
      <c r="J582" t="s">
        <v>329</v>
      </c>
      <c r="K582">
        <v>19</v>
      </c>
      <c r="L582">
        <v>1</v>
      </c>
      <c r="M582">
        <v>0</v>
      </c>
      <c r="N582">
        <v>0</v>
      </c>
    </row>
    <row r="583" spans="1:14" x14ac:dyDescent="0.15">
      <c r="A583" t="str">
        <f t="shared" si="11"/>
        <v>201951_151_4562342690029</v>
      </c>
      <c r="B583">
        <v>201951</v>
      </c>
      <c r="C583">
        <v>151</v>
      </c>
      <c r="D583" t="s">
        <v>191</v>
      </c>
      <c r="E583" s="9">
        <v>4562342690029</v>
      </c>
      <c r="F583">
        <v>0</v>
      </c>
      <c r="G583">
        <v>0</v>
      </c>
      <c r="H583" t="s">
        <v>18</v>
      </c>
      <c r="I583" t="s">
        <v>19</v>
      </c>
      <c r="J583" t="s">
        <v>329</v>
      </c>
      <c r="K583">
        <v>35</v>
      </c>
      <c r="L583">
        <v>2</v>
      </c>
      <c r="M583">
        <v>0</v>
      </c>
      <c r="N583">
        <v>0</v>
      </c>
    </row>
    <row r="584" spans="1:14" x14ac:dyDescent="0.15">
      <c r="A584" t="str">
        <f t="shared" si="11"/>
        <v>201951_151_4562342690036</v>
      </c>
      <c r="B584">
        <v>201951</v>
      </c>
      <c r="C584">
        <v>151</v>
      </c>
      <c r="D584" t="s">
        <v>191</v>
      </c>
      <c r="E584" s="9">
        <v>4562342690036</v>
      </c>
      <c r="F584">
        <v>0</v>
      </c>
      <c r="G584">
        <v>0</v>
      </c>
      <c r="H584" t="s">
        <v>20</v>
      </c>
      <c r="I584" t="s">
        <v>19</v>
      </c>
      <c r="J584" t="s">
        <v>329</v>
      </c>
      <c r="K584">
        <v>26</v>
      </c>
      <c r="L584">
        <v>1</v>
      </c>
      <c r="M584">
        <v>0</v>
      </c>
      <c r="N584">
        <v>0</v>
      </c>
    </row>
    <row r="585" spans="1:14" x14ac:dyDescent="0.15">
      <c r="A585" t="str">
        <f t="shared" si="11"/>
        <v>201951_151_4562342690043</v>
      </c>
      <c r="B585">
        <v>201951</v>
      </c>
      <c r="C585">
        <v>151</v>
      </c>
      <c r="D585" t="s">
        <v>191</v>
      </c>
      <c r="E585" s="9">
        <v>4562342690043</v>
      </c>
      <c r="F585">
        <v>0</v>
      </c>
      <c r="G585">
        <v>0</v>
      </c>
      <c r="H585" t="s">
        <v>21</v>
      </c>
      <c r="I585" t="s">
        <v>19</v>
      </c>
      <c r="J585" t="s">
        <v>329</v>
      </c>
      <c r="K585">
        <v>80</v>
      </c>
      <c r="L585">
        <v>8</v>
      </c>
      <c r="M585">
        <v>0</v>
      </c>
      <c r="N585">
        <v>0</v>
      </c>
    </row>
    <row r="586" spans="1:14" x14ac:dyDescent="0.15">
      <c r="A586" t="str">
        <f t="shared" si="11"/>
        <v>201951_151_4562342690050</v>
      </c>
      <c r="B586">
        <v>201951</v>
      </c>
      <c r="C586">
        <v>151</v>
      </c>
      <c r="D586" t="s">
        <v>191</v>
      </c>
      <c r="E586" s="9">
        <v>4562342690050</v>
      </c>
      <c r="F586">
        <v>0</v>
      </c>
      <c r="G586">
        <v>0</v>
      </c>
      <c r="H586" t="s">
        <v>22</v>
      </c>
      <c r="I586" t="s">
        <v>19</v>
      </c>
      <c r="J586" t="s">
        <v>329</v>
      </c>
      <c r="K586">
        <v>29</v>
      </c>
      <c r="L586">
        <v>0</v>
      </c>
      <c r="M586">
        <v>0</v>
      </c>
      <c r="N586">
        <v>0</v>
      </c>
    </row>
    <row r="587" spans="1:14" x14ac:dyDescent="0.15">
      <c r="A587" t="str">
        <f t="shared" si="11"/>
        <v>201951_151_4562342690067</v>
      </c>
      <c r="B587">
        <v>201951</v>
      </c>
      <c r="C587">
        <v>151</v>
      </c>
      <c r="D587" t="s">
        <v>191</v>
      </c>
      <c r="E587" s="9">
        <v>4562342690067</v>
      </c>
      <c r="F587">
        <v>0</v>
      </c>
      <c r="G587">
        <v>0</v>
      </c>
      <c r="H587" t="s">
        <v>23</v>
      </c>
      <c r="I587" t="s">
        <v>19</v>
      </c>
      <c r="J587" t="s">
        <v>329</v>
      </c>
      <c r="K587">
        <v>93</v>
      </c>
      <c r="L587">
        <v>2</v>
      </c>
      <c r="M587">
        <v>0</v>
      </c>
      <c r="N587">
        <v>0</v>
      </c>
    </row>
    <row r="588" spans="1:14" x14ac:dyDescent="0.15">
      <c r="A588" t="str">
        <f t="shared" si="11"/>
        <v>201951_151_4562342690074</v>
      </c>
      <c r="B588">
        <v>201951</v>
      </c>
      <c r="C588">
        <v>151</v>
      </c>
      <c r="D588" t="s">
        <v>191</v>
      </c>
      <c r="E588" s="9">
        <v>4562342690074</v>
      </c>
      <c r="F588">
        <v>0</v>
      </c>
      <c r="G588">
        <v>0</v>
      </c>
      <c r="H588" t="s">
        <v>24</v>
      </c>
      <c r="I588" t="s">
        <v>19</v>
      </c>
      <c r="J588" t="s">
        <v>329</v>
      </c>
      <c r="K588">
        <v>47</v>
      </c>
      <c r="L588">
        <v>4</v>
      </c>
      <c r="M588">
        <v>0</v>
      </c>
      <c r="N588">
        <v>0</v>
      </c>
    </row>
    <row r="589" spans="1:14" x14ac:dyDescent="0.15">
      <c r="A589" t="str">
        <f t="shared" si="11"/>
        <v>201951_151_4562342690081</v>
      </c>
      <c r="B589">
        <v>201951</v>
      </c>
      <c r="C589">
        <v>151</v>
      </c>
      <c r="D589" t="s">
        <v>191</v>
      </c>
      <c r="E589" s="9">
        <v>4562342690081</v>
      </c>
      <c r="F589">
        <v>0</v>
      </c>
      <c r="G589">
        <v>0</v>
      </c>
      <c r="H589" t="s">
        <v>25</v>
      </c>
      <c r="I589" t="s">
        <v>19</v>
      </c>
      <c r="J589" t="s">
        <v>329</v>
      </c>
      <c r="K589">
        <v>7</v>
      </c>
      <c r="L589">
        <v>1</v>
      </c>
      <c r="M589">
        <v>0</v>
      </c>
      <c r="N589">
        <v>0</v>
      </c>
    </row>
    <row r="590" spans="1:14" x14ac:dyDescent="0.15">
      <c r="A590" t="str">
        <f t="shared" si="11"/>
        <v>201951_155_4562342690029</v>
      </c>
      <c r="B590">
        <v>201951</v>
      </c>
      <c r="C590">
        <v>155</v>
      </c>
      <c r="D590" t="s">
        <v>185</v>
      </c>
      <c r="E590" s="9">
        <v>4562342690029</v>
      </c>
      <c r="F590">
        <v>0</v>
      </c>
      <c r="G590">
        <v>0</v>
      </c>
      <c r="H590" t="s">
        <v>18</v>
      </c>
      <c r="I590" t="s">
        <v>19</v>
      </c>
      <c r="J590" t="s">
        <v>329</v>
      </c>
      <c r="K590">
        <v>34</v>
      </c>
      <c r="L590">
        <v>2</v>
      </c>
      <c r="M590">
        <v>0</v>
      </c>
      <c r="N590">
        <v>0</v>
      </c>
    </row>
    <row r="591" spans="1:14" x14ac:dyDescent="0.15">
      <c r="A591" t="str">
        <f t="shared" si="11"/>
        <v>201951_155_4562342690036</v>
      </c>
      <c r="B591">
        <v>201951</v>
      </c>
      <c r="C591">
        <v>155</v>
      </c>
      <c r="D591" t="s">
        <v>185</v>
      </c>
      <c r="E591" s="9">
        <v>4562342690036</v>
      </c>
      <c r="F591">
        <v>0</v>
      </c>
      <c r="G591">
        <v>0</v>
      </c>
      <c r="H591" t="s">
        <v>20</v>
      </c>
      <c r="I591" t="s">
        <v>19</v>
      </c>
      <c r="J591" t="s">
        <v>329</v>
      </c>
      <c r="K591">
        <v>20</v>
      </c>
      <c r="L591">
        <v>2</v>
      </c>
      <c r="M591">
        <v>0</v>
      </c>
      <c r="N591">
        <v>0</v>
      </c>
    </row>
    <row r="592" spans="1:14" x14ac:dyDescent="0.15">
      <c r="A592" t="str">
        <f t="shared" si="11"/>
        <v>201951_155_4562342690043</v>
      </c>
      <c r="B592">
        <v>201951</v>
      </c>
      <c r="C592">
        <v>155</v>
      </c>
      <c r="D592" t="s">
        <v>185</v>
      </c>
      <c r="E592" s="9">
        <v>4562342690043</v>
      </c>
      <c r="F592">
        <v>0</v>
      </c>
      <c r="G592">
        <v>0</v>
      </c>
      <c r="H592" t="s">
        <v>21</v>
      </c>
      <c r="I592" t="s">
        <v>19</v>
      </c>
      <c r="J592" t="s">
        <v>329</v>
      </c>
      <c r="K592">
        <v>70</v>
      </c>
      <c r="L592">
        <v>2</v>
      </c>
      <c r="M592">
        <v>0</v>
      </c>
      <c r="N592">
        <v>0</v>
      </c>
    </row>
    <row r="593" spans="1:14" x14ac:dyDescent="0.15">
      <c r="A593" t="str">
        <f t="shared" si="11"/>
        <v>201951_155_4562342690050</v>
      </c>
      <c r="B593">
        <v>201951</v>
      </c>
      <c r="C593">
        <v>155</v>
      </c>
      <c r="D593" t="s">
        <v>185</v>
      </c>
      <c r="E593" s="9">
        <v>4562342690050</v>
      </c>
      <c r="F593">
        <v>0</v>
      </c>
      <c r="G593">
        <v>0</v>
      </c>
      <c r="H593" t="s">
        <v>22</v>
      </c>
      <c r="I593" t="s">
        <v>19</v>
      </c>
      <c r="J593" t="s">
        <v>329</v>
      </c>
      <c r="K593">
        <v>15</v>
      </c>
      <c r="L593">
        <v>4</v>
      </c>
      <c r="M593">
        <v>0</v>
      </c>
      <c r="N593">
        <v>0</v>
      </c>
    </row>
    <row r="594" spans="1:14" x14ac:dyDescent="0.15">
      <c r="A594" t="str">
        <f t="shared" si="11"/>
        <v>201951_155_4562342690067</v>
      </c>
      <c r="B594">
        <v>201951</v>
      </c>
      <c r="C594">
        <v>155</v>
      </c>
      <c r="D594" t="s">
        <v>185</v>
      </c>
      <c r="E594" s="9">
        <v>4562342690067</v>
      </c>
      <c r="F594">
        <v>0</v>
      </c>
      <c r="G594">
        <v>0</v>
      </c>
      <c r="H594" t="s">
        <v>23</v>
      </c>
      <c r="I594" t="s">
        <v>19</v>
      </c>
      <c r="J594" t="s">
        <v>329</v>
      </c>
      <c r="K594">
        <v>53</v>
      </c>
      <c r="L594">
        <v>5</v>
      </c>
      <c r="M594">
        <v>0</v>
      </c>
      <c r="N594">
        <v>0</v>
      </c>
    </row>
    <row r="595" spans="1:14" x14ac:dyDescent="0.15">
      <c r="A595" t="str">
        <f t="shared" si="11"/>
        <v>201951_155_4562342690074</v>
      </c>
      <c r="B595">
        <v>201951</v>
      </c>
      <c r="C595">
        <v>155</v>
      </c>
      <c r="D595" t="s">
        <v>185</v>
      </c>
      <c r="E595" s="9">
        <v>4562342690074</v>
      </c>
      <c r="F595">
        <v>0</v>
      </c>
      <c r="G595">
        <v>0</v>
      </c>
      <c r="H595" t="s">
        <v>24</v>
      </c>
      <c r="I595" t="s">
        <v>19</v>
      </c>
      <c r="J595" t="s">
        <v>329</v>
      </c>
      <c r="K595">
        <v>52</v>
      </c>
      <c r="L595">
        <v>1</v>
      </c>
      <c r="M595">
        <v>0</v>
      </c>
      <c r="N595">
        <v>0</v>
      </c>
    </row>
    <row r="596" spans="1:14" x14ac:dyDescent="0.15">
      <c r="A596" t="str">
        <f t="shared" si="11"/>
        <v>201951_155_4562342690081</v>
      </c>
      <c r="B596">
        <v>201951</v>
      </c>
      <c r="C596">
        <v>155</v>
      </c>
      <c r="D596" t="s">
        <v>185</v>
      </c>
      <c r="E596" s="9">
        <v>4562342690081</v>
      </c>
      <c r="F596">
        <v>0</v>
      </c>
      <c r="G596">
        <v>0</v>
      </c>
      <c r="H596" t="s">
        <v>25</v>
      </c>
      <c r="I596" t="s">
        <v>19</v>
      </c>
      <c r="J596" t="s">
        <v>329</v>
      </c>
      <c r="K596">
        <v>18</v>
      </c>
      <c r="L596">
        <v>2</v>
      </c>
      <c r="M596">
        <v>0</v>
      </c>
      <c r="N596">
        <v>0</v>
      </c>
    </row>
    <row r="597" spans="1:14" x14ac:dyDescent="0.15">
      <c r="A597" t="str">
        <f t="shared" si="11"/>
        <v>201951_237_4562342690029</v>
      </c>
      <c r="B597">
        <v>201951</v>
      </c>
      <c r="C597">
        <v>237</v>
      </c>
      <c r="D597" t="s">
        <v>188</v>
      </c>
      <c r="E597" s="9">
        <v>4562342690029</v>
      </c>
      <c r="F597">
        <v>0</v>
      </c>
      <c r="G597">
        <v>0</v>
      </c>
      <c r="H597" t="s">
        <v>18</v>
      </c>
      <c r="I597" t="s">
        <v>19</v>
      </c>
      <c r="J597" t="s">
        <v>329</v>
      </c>
      <c r="K597">
        <v>46</v>
      </c>
      <c r="L597">
        <v>3</v>
      </c>
      <c r="M597">
        <v>0</v>
      </c>
      <c r="N597">
        <v>0</v>
      </c>
    </row>
    <row r="598" spans="1:14" x14ac:dyDescent="0.15">
      <c r="A598" t="str">
        <f t="shared" si="11"/>
        <v>201951_237_4562342690036</v>
      </c>
      <c r="B598">
        <v>201951</v>
      </c>
      <c r="C598">
        <v>237</v>
      </c>
      <c r="D598" t="s">
        <v>188</v>
      </c>
      <c r="E598" s="9">
        <v>4562342690036</v>
      </c>
      <c r="F598">
        <v>0</v>
      </c>
      <c r="G598">
        <v>0</v>
      </c>
      <c r="H598" t="s">
        <v>20</v>
      </c>
      <c r="I598" t="s">
        <v>19</v>
      </c>
      <c r="J598" t="s">
        <v>329</v>
      </c>
      <c r="K598">
        <v>27</v>
      </c>
      <c r="L598">
        <v>0</v>
      </c>
      <c r="M598">
        <v>0</v>
      </c>
      <c r="N598">
        <v>0</v>
      </c>
    </row>
    <row r="599" spans="1:14" x14ac:dyDescent="0.15">
      <c r="A599" t="str">
        <f t="shared" si="11"/>
        <v>201951_237_4562342690043</v>
      </c>
      <c r="B599">
        <v>201951</v>
      </c>
      <c r="C599">
        <v>237</v>
      </c>
      <c r="D599" t="s">
        <v>188</v>
      </c>
      <c r="E599" s="9">
        <v>4562342690043</v>
      </c>
      <c r="F599">
        <v>0</v>
      </c>
      <c r="G599">
        <v>0</v>
      </c>
      <c r="H599" t="s">
        <v>21</v>
      </c>
      <c r="I599" t="s">
        <v>19</v>
      </c>
      <c r="J599" t="s">
        <v>329</v>
      </c>
      <c r="K599">
        <v>90</v>
      </c>
      <c r="L599">
        <v>3</v>
      </c>
      <c r="M599">
        <v>0</v>
      </c>
      <c r="N599">
        <v>0</v>
      </c>
    </row>
    <row r="600" spans="1:14" x14ac:dyDescent="0.15">
      <c r="A600" t="str">
        <f t="shared" si="11"/>
        <v>201951_237_4562342690050</v>
      </c>
      <c r="B600">
        <v>201951</v>
      </c>
      <c r="C600">
        <v>237</v>
      </c>
      <c r="D600" t="s">
        <v>188</v>
      </c>
      <c r="E600" s="9">
        <v>4562342690050</v>
      </c>
      <c r="F600">
        <v>0</v>
      </c>
      <c r="G600">
        <v>0</v>
      </c>
      <c r="H600" t="s">
        <v>22</v>
      </c>
      <c r="I600" t="s">
        <v>19</v>
      </c>
      <c r="J600" t="s">
        <v>329</v>
      </c>
      <c r="K600">
        <v>28</v>
      </c>
      <c r="L600">
        <v>1</v>
      </c>
      <c r="M600">
        <v>0</v>
      </c>
      <c r="N600">
        <v>0</v>
      </c>
    </row>
    <row r="601" spans="1:14" x14ac:dyDescent="0.15">
      <c r="A601" t="str">
        <f t="shared" si="11"/>
        <v>201951_237_4562342690067</v>
      </c>
      <c r="B601">
        <v>201951</v>
      </c>
      <c r="C601">
        <v>237</v>
      </c>
      <c r="D601" t="s">
        <v>188</v>
      </c>
      <c r="E601" s="9">
        <v>4562342690067</v>
      </c>
      <c r="F601">
        <v>0</v>
      </c>
      <c r="G601">
        <v>0</v>
      </c>
      <c r="H601" t="s">
        <v>23</v>
      </c>
      <c r="I601" t="s">
        <v>19</v>
      </c>
      <c r="J601" t="s">
        <v>329</v>
      </c>
      <c r="K601">
        <v>94</v>
      </c>
      <c r="L601">
        <v>2</v>
      </c>
      <c r="M601">
        <v>0</v>
      </c>
      <c r="N601">
        <v>0</v>
      </c>
    </row>
    <row r="602" spans="1:14" x14ac:dyDescent="0.15">
      <c r="A602" t="str">
        <f t="shared" si="11"/>
        <v>201951_237_4562342690074</v>
      </c>
      <c r="B602">
        <v>201951</v>
      </c>
      <c r="C602">
        <v>237</v>
      </c>
      <c r="D602" t="s">
        <v>188</v>
      </c>
      <c r="E602" s="9">
        <v>4562342690074</v>
      </c>
      <c r="F602">
        <v>0</v>
      </c>
      <c r="G602">
        <v>0</v>
      </c>
      <c r="H602" t="s">
        <v>24</v>
      </c>
      <c r="I602" t="s">
        <v>19</v>
      </c>
      <c r="J602" t="s">
        <v>329</v>
      </c>
      <c r="K602">
        <v>59</v>
      </c>
      <c r="L602">
        <v>6</v>
      </c>
      <c r="M602">
        <v>0</v>
      </c>
      <c r="N602">
        <v>0</v>
      </c>
    </row>
    <row r="603" spans="1:14" x14ac:dyDescent="0.15">
      <c r="A603" t="str">
        <f t="shared" si="11"/>
        <v>201951_237_4562342690081</v>
      </c>
      <c r="B603">
        <v>201951</v>
      </c>
      <c r="C603">
        <v>237</v>
      </c>
      <c r="D603" t="s">
        <v>188</v>
      </c>
      <c r="E603" s="9">
        <v>4562342690081</v>
      </c>
      <c r="F603">
        <v>0</v>
      </c>
      <c r="G603">
        <v>0</v>
      </c>
      <c r="H603" t="s">
        <v>25</v>
      </c>
      <c r="I603" t="s">
        <v>19</v>
      </c>
      <c r="J603" t="s">
        <v>329</v>
      </c>
      <c r="K603">
        <v>18</v>
      </c>
      <c r="L603">
        <v>1</v>
      </c>
      <c r="M603">
        <v>0</v>
      </c>
      <c r="N603">
        <v>0</v>
      </c>
    </row>
    <row r="604" spans="1:14" x14ac:dyDescent="0.15">
      <c r="A604" t="str">
        <f t="shared" si="11"/>
        <v>201951_270_4562342690029</v>
      </c>
      <c r="B604">
        <v>201951</v>
      </c>
      <c r="C604">
        <v>270</v>
      </c>
      <c r="D604" t="s">
        <v>194</v>
      </c>
      <c r="E604" s="9">
        <v>4562342690029</v>
      </c>
      <c r="F604">
        <v>0</v>
      </c>
      <c r="G604">
        <v>0</v>
      </c>
      <c r="H604" t="s">
        <v>18</v>
      </c>
      <c r="I604" t="s">
        <v>19</v>
      </c>
      <c r="J604" t="s">
        <v>329</v>
      </c>
      <c r="K604">
        <v>26</v>
      </c>
      <c r="L604">
        <v>2</v>
      </c>
      <c r="M604">
        <v>0</v>
      </c>
      <c r="N604">
        <v>0</v>
      </c>
    </row>
    <row r="605" spans="1:14" x14ac:dyDescent="0.15">
      <c r="A605" t="str">
        <f t="shared" si="11"/>
        <v>201951_270_4562342690036</v>
      </c>
      <c r="B605">
        <v>201951</v>
      </c>
      <c r="C605">
        <v>270</v>
      </c>
      <c r="D605" t="s">
        <v>194</v>
      </c>
      <c r="E605" s="9">
        <v>4562342690036</v>
      </c>
      <c r="F605">
        <v>0</v>
      </c>
      <c r="G605">
        <v>0</v>
      </c>
      <c r="H605" t="s">
        <v>20</v>
      </c>
      <c r="I605" t="s">
        <v>19</v>
      </c>
      <c r="J605" t="s">
        <v>329</v>
      </c>
      <c r="K605">
        <v>22</v>
      </c>
      <c r="L605">
        <v>5</v>
      </c>
      <c r="M605">
        <v>0</v>
      </c>
      <c r="N605">
        <v>0</v>
      </c>
    </row>
    <row r="606" spans="1:14" x14ac:dyDescent="0.15">
      <c r="A606" t="str">
        <f t="shared" si="11"/>
        <v>201951_270_4562342690043</v>
      </c>
      <c r="B606">
        <v>201951</v>
      </c>
      <c r="C606">
        <v>270</v>
      </c>
      <c r="D606" t="s">
        <v>194</v>
      </c>
      <c r="E606" s="9">
        <v>4562342690043</v>
      </c>
      <c r="F606">
        <v>0</v>
      </c>
      <c r="G606">
        <v>0</v>
      </c>
      <c r="H606" t="s">
        <v>21</v>
      </c>
      <c r="I606" t="s">
        <v>19</v>
      </c>
      <c r="J606" t="s">
        <v>329</v>
      </c>
      <c r="K606">
        <v>83</v>
      </c>
      <c r="L606">
        <v>6</v>
      </c>
      <c r="M606">
        <v>0</v>
      </c>
      <c r="N606">
        <v>0</v>
      </c>
    </row>
    <row r="607" spans="1:14" x14ac:dyDescent="0.15">
      <c r="A607" t="str">
        <f t="shared" si="11"/>
        <v>201951_270_4562342690050</v>
      </c>
      <c r="B607">
        <v>201951</v>
      </c>
      <c r="C607">
        <v>270</v>
      </c>
      <c r="D607" t="s">
        <v>194</v>
      </c>
      <c r="E607" s="9">
        <v>4562342690050</v>
      </c>
      <c r="F607">
        <v>0</v>
      </c>
      <c r="G607">
        <v>0</v>
      </c>
      <c r="H607" t="s">
        <v>22</v>
      </c>
      <c r="I607" t="s">
        <v>19</v>
      </c>
      <c r="J607" t="s">
        <v>329</v>
      </c>
      <c r="K607">
        <v>21</v>
      </c>
      <c r="L607">
        <v>3</v>
      </c>
      <c r="M607">
        <v>0</v>
      </c>
      <c r="N607">
        <v>0</v>
      </c>
    </row>
    <row r="608" spans="1:14" x14ac:dyDescent="0.15">
      <c r="A608" t="str">
        <f t="shared" si="11"/>
        <v>201951_270_4562342690067</v>
      </c>
      <c r="B608">
        <v>201951</v>
      </c>
      <c r="C608">
        <v>270</v>
      </c>
      <c r="D608" t="s">
        <v>194</v>
      </c>
      <c r="E608" s="9">
        <v>4562342690067</v>
      </c>
      <c r="F608">
        <v>0</v>
      </c>
      <c r="G608">
        <v>0</v>
      </c>
      <c r="H608" t="s">
        <v>23</v>
      </c>
      <c r="I608" t="s">
        <v>19</v>
      </c>
      <c r="J608" t="s">
        <v>329</v>
      </c>
      <c r="K608">
        <v>89</v>
      </c>
      <c r="L608">
        <v>2</v>
      </c>
      <c r="M608">
        <v>0</v>
      </c>
      <c r="N608">
        <v>0</v>
      </c>
    </row>
    <row r="609" spans="1:14" x14ac:dyDescent="0.15">
      <c r="A609" t="str">
        <f t="shared" si="11"/>
        <v>201951_270_4562342690074</v>
      </c>
      <c r="B609">
        <v>201951</v>
      </c>
      <c r="C609">
        <v>270</v>
      </c>
      <c r="D609" t="s">
        <v>194</v>
      </c>
      <c r="E609" s="9">
        <v>4562342690074</v>
      </c>
      <c r="F609">
        <v>0</v>
      </c>
      <c r="G609">
        <v>0</v>
      </c>
      <c r="H609" t="s">
        <v>24</v>
      </c>
      <c r="I609" t="s">
        <v>19</v>
      </c>
      <c r="J609" t="s">
        <v>329</v>
      </c>
      <c r="K609">
        <v>50</v>
      </c>
      <c r="L609">
        <v>5</v>
      </c>
      <c r="M609">
        <v>0</v>
      </c>
      <c r="N609">
        <v>0</v>
      </c>
    </row>
    <row r="610" spans="1:14" x14ac:dyDescent="0.15">
      <c r="A610" t="str">
        <f t="shared" si="11"/>
        <v>201951_270_4562342690081</v>
      </c>
      <c r="B610">
        <v>201951</v>
      </c>
      <c r="C610">
        <v>270</v>
      </c>
      <c r="D610" t="s">
        <v>194</v>
      </c>
      <c r="E610" s="9">
        <v>4562342690081</v>
      </c>
      <c r="F610">
        <v>0</v>
      </c>
      <c r="G610">
        <v>0</v>
      </c>
      <c r="H610" t="s">
        <v>25</v>
      </c>
      <c r="I610" t="s">
        <v>19</v>
      </c>
      <c r="J610" t="s">
        <v>329</v>
      </c>
      <c r="K610">
        <v>8</v>
      </c>
      <c r="L610">
        <v>1</v>
      </c>
      <c r="M610">
        <v>0</v>
      </c>
      <c r="N610">
        <v>0</v>
      </c>
    </row>
    <row r="611" spans="1:14" x14ac:dyDescent="0.15">
      <c r="A611" t="str">
        <f t="shared" si="11"/>
        <v>201951_331_4562342690029</v>
      </c>
      <c r="B611">
        <v>201951</v>
      </c>
      <c r="C611">
        <v>331</v>
      </c>
      <c r="D611" t="s">
        <v>189</v>
      </c>
      <c r="E611" s="9">
        <v>4562342690029</v>
      </c>
      <c r="F611">
        <v>0</v>
      </c>
      <c r="G611">
        <v>0</v>
      </c>
      <c r="H611" t="s">
        <v>18</v>
      </c>
      <c r="I611" t="s">
        <v>19</v>
      </c>
      <c r="J611" t="s">
        <v>329</v>
      </c>
      <c r="K611">
        <v>37</v>
      </c>
      <c r="L611">
        <v>2</v>
      </c>
      <c r="M611">
        <v>0</v>
      </c>
      <c r="N611">
        <v>0</v>
      </c>
    </row>
    <row r="612" spans="1:14" x14ac:dyDescent="0.15">
      <c r="A612" t="str">
        <f t="shared" si="11"/>
        <v>201951_331_4562342690036</v>
      </c>
      <c r="B612">
        <v>201951</v>
      </c>
      <c r="C612">
        <v>331</v>
      </c>
      <c r="D612" t="s">
        <v>189</v>
      </c>
      <c r="E612" s="9">
        <v>4562342690036</v>
      </c>
      <c r="F612">
        <v>0</v>
      </c>
      <c r="G612">
        <v>0</v>
      </c>
      <c r="H612" t="s">
        <v>20</v>
      </c>
      <c r="I612" t="s">
        <v>19</v>
      </c>
      <c r="J612" t="s">
        <v>329</v>
      </c>
      <c r="K612">
        <v>25</v>
      </c>
      <c r="L612">
        <v>1</v>
      </c>
      <c r="M612">
        <v>0</v>
      </c>
      <c r="N612">
        <v>0</v>
      </c>
    </row>
    <row r="613" spans="1:14" x14ac:dyDescent="0.15">
      <c r="A613" t="str">
        <f t="shared" si="11"/>
        <v>201951_331_4562342690043</v>
      </c>
      <c r="B613">
        <v>201951</v>
      </c>
      <c r="C613">
        <v>331</v>
      </c>
      <c r="D613" t="s">
        <v>189</v>
      </c>
      <c r="E613" s="9">
        <v>4562342690043</v>
      </c>
      <c r="F613">
        <v>0</v>
      </c>
      <c r="G613">
        <v>0</v>
      </c>
      <c r="H613" t="s">
        <v>21</v>
      </c>
      <c r="I613" t="s">
        <v>19</v>
      </c>
      <c r="J613" t="s">
        <v>329</v>
      </c>
      <c r="K613">
        <v>84</v>
      </c>
      <c r="L613">
        <v>10</v>
      </c>
      <c r="M613">
        <v>0</v>
      </c>
      <c r="N613">
        <v>0</v>
      </c>
    </row>
    <row r="614" spans="1:14" x14ac:dyDescent="0.15">
      <c r="A614" t="str">
        <f t="shared" si="11"/>
        <v>201951_331_4562342690050</v>
      </c>
      <c r="B614">
        <v>201951</v>
      </c>
      <c r="C614">
        <v>331</v>
      </c>
      <c r="D614" t="s">
        <v>189</v>
      </c>
      <c r="E614" s="9">
        <v>4562342690050</v>
      </c>
      <c r="F614">
        <v>0</v>
      </c>
      <c r="G614">
        <v>0</v>
      </c>
      <c r="H614" t="s">
        <v>22</v>
      </c>
      <c r="I614" t="s">
        <v>19</v>
      </c>
      <c r="J614" t="s">
        <v>329</v>
      </c>
      <c r="K614">
        <v>19</v>
      </c>
      <c r="L614">
        <v>3</v>
      </c>
      <c r="M614">
        <v>0</v>
      </c>
      <c r="N614">
        <v>0</v>
      </c>
    </row>
    <row r="615" spans="1:14" x14ac:dyDescent="0.15">
      <c r="A615" t="str">
        <f t="shared" si="11"/>
        <v>201951_331_4562342690067</v>
      </c>
      <c r="B615">
        <v>201951</v>
      </c>
      <c r="C615">
        <v>331</v>
      </c>
      <c r="D615" t="s">
        <v>189</v>
      </c>
      <c r="E615" s="9">
        <v>4562342690067</v>
      </c>
      <c r="F615">
        <v>0</v>
      </c>
      <c r="G615">
        <v>0</v>
      </c>
      <c r="H615" t="s">
        <v>23</v>
      </c>
      <c r="I615" t="s">
        <v>19</v>
      </c>
      <c r="J615" t="s">
        <v>329</v>
      </c>
      <c r="K615">
        <v>90</v>
      </c>
      <c r="L615">
        <v>6</v>
      </c>
      <c r="M615">
        <v>0</v>
      </c>
      <c r="N615">
        <v>0</v>
      </c>
    </row>
    <row r="616" spans="1:14" x14ac:dyDescent="0.15">
      <c r="A616" t="str">
        <f t="shared" si="11"/>
        <v>201951_331_4562342690074</v>
      </c>
      <c r="B616">
        <v>201951</v>
      </c>
      <c r="C616">
        <v>331</v>
      </c>
      <c r="D616" t="s">
        <v>189</v>
      </c>
      <c r="E616" s="9">
        <v>4562342690074</v>
      </c>
      <c r="F616">
        <v>0</v>
      </c>
      <c r="G616">
        <v>0</v>
      </c>
      <c r="H616" t="s">
        <v>24</v>
      </c>
      <c r="I616" t="s">
        <v>19</v>
      </c>
      <c r="J616" t="s">
        <v>329</v>
      </c>
      <c r="K616">
        <v>51</v>
      </c>
      <c r="L616">
        <v>4</v>
      </c>
      <c r="M616">
        <v>0</v>
      </c>
      <c r="N616">
        <v>0</v>
      </c>
    </row>
    <row r="617" spans="1:14" x14ac:dyDescent="0.15">
      <c r="A617" t="str">
        <f t="shared" si="11"/>
        <v>201951_331_4562342690081</v>
      </c>
      <c r="B617">
        <v>201951</v>
      </c>
      <c r="C617">
        <v>331</v>
      </c>
      <c r="D617" t="s">
        <v>189</v>
      </c>
      <c r="E617" s="9">
        <v>4562342690081</v>
      </c>
      <c r="F617">
        <v>0</v>
      </c>
      <c r="G617">
        <v>0</v>
      </c>
      <c r="H617" t="s">
        <v>25</v>
      </c>
      <c r="I617" t="s">
        <v>19</v>
      </c>
      <c r="J617" t="s">
        <v>329</v>
      </c>
      <c r="K617">
        <v>12</v>
      </c>
      <c r="L617">
        <v>1</v>
      </c>
      <c r="M617">
        <v>0</v>
      </c>
      <c r="N617">
        <v>0</v>
      </c>
    </row>
    <row r="618" spans="1:14" x14ac:dyDescent="0.15">
      <c r="A618" t="str">
        <f t="shared" si="11"/>
        <v>201951_379_4562342690029</v>
      </c>
      <c r="B618">
        <v>201951</v>
      </c>
      <c r="C618">
        <v>379</v>
      </c>
      <c r="D618" t="s">
        <v>183</v>
      </c>
      <c r="E618" s="9">
        <v>4562342690029</v>
      </c>
      <c r="F618">
        <v>0</v>
      </c>
      <c r="G618">
        <v>0</v>
      </c>
      <c r="H618" t="s">
        <v>18</v>
      </c>
      <c r="I618" t="s">
        <v>19</v>
      </c>
      <c r="J618" t="s">
        <v>329</v>
      </c>
      <c r="K618">
        <v>44</v>
      </c>
      <c r="L618">
        <v>2</v>
      </c>
      <c r="M618">
        <v>0</v>
      </c>
      <c r="N618">
        <v>0</v>
      </c>
    </row>
    <row r="619" spans="1:14" x14ac:dyDescent="0.15">
      <c r="A619" t="str">
        <f t="shared" si="11"/>
        <v>201951_379_4562342690036</v>
      </c>
      <c r="B619">
        <v>201951</v>
      </c>
      <c r="C619">
        <v>379</v>
      </c>
      <c r="D619" t="s">
        <v>183</v>
      </c>
      <c r="E619" s="9">
        <v>4562342690036</v>
      </c>
      <c r="F619">
        <v>0</v>
      </c>
      <c r="G619">
        <v>0</v>
      </c>
      <c r="H619" t="s">
        <v>20</v>
      </c>
      <c r="I619" t="s">
        <v>19</v>
      </c>
      <c r="J619" t="s">
        <v>329</v>
      </c>
      <c r="K619">
        <v>28</v>
      </c>
      <c r="L619">
        <v>2</v>
      </c>
      <c r="M619">
        <v>0</v>
      </c>
      <c r="N619">
        <v>0</v>
      </c>
    </row>
    <row r="620" spans="1:14" x14ac:dyDescent="0.15">
      <c r="A620" t="str">
        <f t="shared" si="11"/>
        <v>201951_379_4562342690043</v>
      </c>
      <c r="B620">
        <v>201951</v>
      </c>
      <c r="C620">
        <v>379</v>
      </c>
      <c r="D620" t="s">
        <v>183</v>
      </c>
      <c r="E620" s="9">
        <v>4562342690043</v>
      </c>
      <c r="F620">
        <v>0</v>
      </c>
      <c r="G620">
        <v>0</v>
      </c>
      <c r="H620" t="s">
        <v>21</v>
      </c>
      <c r="I620" t="s">
        <v>19</v>
      </c>
      <c r="J620" t="s">
        <v>329</v>
      </c>
      <c r="K620">
        <v>95</v>
      </c>
      <c r="L620">
        <v>1</v>
      </c>
      <c r="M620">
        <v>0</v>
      </c>
      <c r="N620">
        <v>0</v>
      </c>
    </row>
    <row r="621" spans="1:14" x14ac:dyDescent="0.15">
      <c r="A621" t="str">
        <f t="shared" si="11"/>
        <v>201951_379_4562342690050</v>
      </c>
      <c r="B621">
        <v>201951</v>
      </c>
      <c r="C621">
        <v>379</v>
      </c>
      <c r="D621" t="s">
        <v>183</v>
      </c>
      <c r="E621" s="9">
        <v>4562342690050</v>
      </c>
      <c r="F621">
        <v>0</v>
      </c>
      <c r="G621">
        <v>0</v>
      </c>
      <c r="H621" t="s">
        <v>22</v>
      </c>
      <c r="I621" t="s">
        <v>19</v>
      </c>
      <c r="J621" t="s">
        <v>329</v>
      </c>
      <c r="K621">
        <v>26</v>
      </c>
      <c r="L621">
        <v>2</v>
      </c>
      <c r="M621">
        <v>0</v>
      </c>
      <c r="N621">
        <v>0</v>
      </c>
    </row>
    <row r="622" spans="1:14" x14ac:dyDescent="0.15">
      <c r="A622" t="str">
        <f t="shared" si="11"/>
        <v>201951_379_4562342690067</v>
      </c>
      <c r="B622">
        <v>201951</v>
      </c>
      <c r="C622">
        <v>379</v>
      </c>
      <c r="D622" t="s">
        <v>183</v>
      </c>
      <c r="E622" s="9">
        <v>4562342690067</v>
      </c>
      <c r="F622">
        <v>0</v>
      </c>
      <c r="G622">
        <v>0</v>
      </c>
      <c r="H622" t="s">
        <v>23</v>
      </c>
      <c r="I622" t="s">
        <v>19</v>
      </c>
      <c r="J622" t="s">
        <v>329</v>
      </c>
      <c r="K622">
        <v>95</v>
      </c>
      <c r="L622">
        <v>3</v>
      </c>
      <c r="M622">
        <v>0</v>
      </c>
      <c r="N622">
        <v>0</v>
      </c>
    </row>
    <row r="623" spans="1:14" x14ac:dyDescent="0.15">
      <c r="A623" t="str">
        <f t="shared" si="11"/>
        <v>201951_379_4562342690074</v>
      </c>
      <c r="B623">
        <v>201951</v>
      </c>
      <c r="C623">
        <v>379</v>
      </c>
      <c r="D623" t="s">
        <v>183</v>
      </c>
      <c r="E623" s="9">
        <v>4562342690074</v>
      </c>
      <c r="F623">
        <v>0</v>
      </c>
      <c r="G623">
        <v>0</v>
      </c>
      <c r="H623" t="s">
        <v>24</v>
      </c>
      <c r="I623" t="s">
        <v>19</v>
      </c>
      <c r="J623" t="s">
        <v>329</v>
      </c>
      <c r="K623">
        <v>61</v>
      </c>
      <c r="L623">
        <v>6</v>
      </c>
      <c r="M623">
        <v>0</v>
      </c>
      <c r="N623">
        <v>0</v>
      </c>
    </row>
    <row r="624" spans="1:14" x14ac:dyDescent="0.15">
      <c r="A624" t="str">
        <f t="shared" si="11"/>
        <v>201951_379_4562342690081</v>
      </c>
      <c r="B624">
        <v>201951</v>
      </c>
      <c r="C624">
        <v>379</v>
      </c>
      <c r="D624" t="s">
        <v>183</v>
      </c>
      <c r="E624" s="9">
        <v>4562342690081</v>
      </c>
      <c r="F624">
        <v>0</v>
      </c>
      <c r="G624">
        <v>0</v>
      </c>
      <c r="H624" t="s">
        <v>25</v>
      </c>
      <c r="I624" t="s">
        <v>19</v>
      </c>
      <c r="J624" t="s">
        <v>329</v>
      </c>
      <c r="K624">
        <v>15</v>
      </c>
      <c r="L624">
        <v>2</v>
      </c>
      <c r="M624">
        <v>0</v>
      </c>
      <c r="N624">
        <v>0</v>
      </c>
    </row>
    <row r="625" spans="1:14" x14ac:dyDescent="0.15">
      <c r="A625" t="str">
        <f t="shared" si="11"/>
        <v>201951_412_4562342690029</v>
      </c>
      <c r="B625">
        <v>201951</v>
      </c>
      <c r="C625">
        <v>412</v>
      </c>
      <c r="D625" t="s">
        <v>195</v>
      </c>
      <c r="E625" s="9">
        <v>4562342690029</v>
      </c>
      <c r="F625">
        <v>0</v>
      </c>
      <c r="G625">
        <v>0</v>
      </c>
      <c r="H625" t="s">
        <v>18</v>
      </c>
      <c r="I625" t="s">
        <v>19</v>
      </c>
      <c r="J625" t="s">
        <v>329</v>
      </c>
      <c r="K625">
        <v>25</v>
      </c>
      <c r="L625">
        <v>9</v>
      </c>
      <c r="M625">
        <v>0</v>
      </c>
      <c r="N625">
        <v>0</v>
      </c>
    </row>
    <row r="626" spans="1:14" x14ac:dyDescent="0.15">
      <c r="A626" t="str">
        <f t="shared" si="11"/>
        <v>201951_412_4562342690036</v>
      </c>
      <c r="B626">
        <v>201951</v>
      </c>
      <c r="C626">
        <v>412</v>
      </c>
      <c r="D626" t="s">
        <v>195</v>
      </c>
      <c r="E626" s="9">
        <v>4562342690036</v>
      </c>
      <c r="F626">
        <v>0</v>
      </c>
      <c r="G626">
        <v>0</v>
      </c>
      <c r="H626" t="s">
        <v>20</v>
      </c>
      <c r="I626" t="s">
        <v>19</v>
      </c>
      <c r="J626" t="s">
        <v>329</v>
      </c>
      <c r="K626">
        <v>24</v>
      </c>
      <c r="L626">
        <v>2</v>
      </c>
      <c r="M626">
        <v>0</v>
      </c>
      <c r="N626">
        <v>0</v>
      </c>
    </row>
    <row r="627" spans="1:14" x14ac:dyDescent="0.15">
      <c r="A627" t="str">
        <f t="shared" si="11"/>
        <v>201951_412_4562342690043</v>
      </c>
      <c r="B627">
        <v>201951</v>
      </c>
      <c r="C627">
        <v>412</v>
      </c>
      <c r="D627" t="s">
        <v>195</v>
      </c>
      <c r="E627" s="9">
        <v>4562342690043</v>
      </c>
      <c r="F627">
        <v>0</v>
      </c>
      <c r="G627">
        <v>0</v>
      </c>
      <c r="H627" t="s">
        <v>21</v>
      </c>
      <c r="I627" t="s">
        <v>19</v>
      </c>
      <c r="J627" t="s">
        <v>329</v>
      </c>
      <c r="K627">
        <v>57</v>
      </c>
      <c r="L627">
        <v>15</v>
      </c>
      <c r="M627">
        <v>0</v>
      </c>
      <c r="N627">
        <v>0</v>
      </c>
    </row>
    <row r="628" spans="1:14" x14ac:dyDescent="0.15">
      <c r="A628" t="str">
        <f t="shared" si="11"/>
        <v>201951_412_4562342690050</v>
      </c>
      <c r="B628">
        <v>201951</v>
      </c>
      <c r="C628">
        <v>412</v>
      </c>
      <c r="D628" t="s">
        <v>195</v>
      </c>
      <c r="E628" s="9">
        <v>4562342690050</v>
      </c>
      <c r="F628">
        <v>0</v>
      </c>
      <c r="G628">
        <v>0</v>
      </c>
      <c r="H628" t="s">
        <v>22</v>
      </c>
      <c r="I628" t="s">
        <v>19</v>
      </c>
      <c r="J628" t="s">
        <v>329</v>
      </c>
      <c r="K628">
        <v>28</v>
      </c>
      <c r="L628">
        <v>0</v>
      </c>
      <c r="M628">
        <v>0</v>
      </c>
      <c r="N628">
        <v>0</v>
      </c>
    </row>
    <row r="629" spans="1:14" x14ac:dyDescent="0.15">
      <c r="A629" t="str">
        <f t="shared" si="11"/>
        <v>201951_412_4562342690067</v>
      </c>
      <c r="B629">
        <v>201951</v>
      </c>
      <c r="C629">
        <v>412</v>
      </c>
      <c r="D629" t="s">
        <v>195</v>
      </c>
      <c r="E629" s="9">
        <v>4562342690067</v>
      </c>
      <c r="F629">
        <v>0</v>
      </c>
      <c r="G629">
        <v>0</v>
      </c>
      <c r="H629" t="s">
        <v>23</v>
      </c>
      <c r="I629" t="s">
        <v>19</v>
      </c>
      <c r="J629" t="s">
        <v>329</v>
      </c>
      <c r="K629">
        <v>80</v>
      </c>
      <c r="L629">
        <v>10</v>
      </c>
      <c r="M629">
        <v>0</v>
      </c>
      <c r="N629">
        <v>0</v>
      </c>
    </row>
    <row r="630" spans="1:14" x14ac:dyDescent="0.15">
      <c r="A630" t="str">
        <f t="shared" si="11"/>
        <v>201951_412_4562342690074</v>
      </c>
      <c r="B630">
        <v>201951</v>
      </c>
      <c r="C630">
        <v>412</v>
      </c>
      <c r="D630" t="s">
        <v>195</v>
      </c>
      <c r="E630" s="9">
        <v>4562342690074</v>
      </c>
      <c r="F630">
        <v>0</v>
      </c>
      <c r="G630">
        <v>0</v>
      </c>
      <c r="H630" t="s">
        <v>24</v>
      </c>
      <c r="I630" t="s">
        <v>19</v>
      </c>
      <c r="J630" t="s">
        <v>329</v>
      </c>
      <c r="K630">
        <v>43</v>
      </c>
      <c r="L630">
        <v>9</v>
      </c>
      <c r="M630">
        <v>0</v>
      </c>
      <c r="N630">
        <v>0</v>
      </c>
    </row>
    <row r="631" spans="1:14" x14ac:dyDescent="0.15">
      <c r="A631" t="str">
        <f t="shared" si="11"/>
        <v>201951_412_4562342690081</v>
      </c>
      <c r="B631">
        <v>201951</v>
      </c>
      <c r="C631">
        <v>412</v>
      </c>
      <c r="D631" t="s">
        <v>195</v>
      </c>
      <c r="E631" s="9">
        <v>4562342690081</v>
      </c>
      <c r="F631">
        <v>0</v>
      </c>
      <c r="G631">
        <v>0</v>
      </c>
      <c r="H631" t="s">
        <v>25</v>
      </c>
      <c r="I631" t="s">
        <v>19</v>
      </c>
      <c r="J631" t="s">
        <v>329</v>
      </c>
      <c r="K631">
        <v>8</v>
      </c>
      <c r="L631">
        <v>4</v>
      </c>
      <c r="M631">
        <v>0</v>
      </c>
      <c r="N631">
        <v>0</v>
      </c>
    </row>
    <row r="632" spans="1:14" x14ac:dyDescent="0.15">
      <c r="A632" t="str">
        <f t="shared" si="11"/>
        <v>201952_237_4562342690029</v>
      </c>
      <c r="B632">
        <v>201952</v>
      </c>
      <c r="C632">
        <v>237</v>
      </c>
      <c r="D632" t="s">
        <v>188</v>
      </c>
      <c r="E632" s="9">
        <v>4562342690029</v>
      </c>
      <c r="F632">
        <v>0</v>
      </c>
      <c r="G632">
        <v>0</v>
      </c>
      <c r="H632" t="s">
        <v>18</v>
      </c>
      <c r="I632" t="s">
        <v>19</v>
      </c>
      <c r="J632" t="s">
        <v>329</v>
      </c>
      <c r="K632">
        <v>45</v>
      </c>
      <c r="L632">
        <v>1</v>
      </c>
      <c r="M632">
        <v>0</v>
      </c>
      <c r="N632">
        <v>0</v>
      </c>
    </row>
    <row r="633" spans="1:14" x14ac:dyDescent="0.15">
      <c r="A633" t="str">
        <f t="shared" si="11"/>
        <v>201952_237_4562342690036</v>
      </c>
      <c r="B633">
        <v>201952</v>
      </c>
      <c r="C633">
        <v>237</v>
      </c>
      <c r="D633" t="s">
        <v>188</v>
      </c>
      <c r="E633" s="9">
        <v>4562342690036</v>
      </c>
      <c r="F633">
        <v>0</v>
      </c>
      <c r="G633">
        <v>0</v>
      </c>
      <c r="H633" t="s">
        <v>20</v>
      </c>
      <c r="I633" t="s">
        <v>19</v>
      </c>
      <c r="J633" t="s">
        <v>329</v>
      </c>
      <c r="K633">
        <v>25</v>
      </c>
      <c r="L633">
        <v>2</v>
      </c>
      <c r="M633">
        <v>0</v>
      </c>
      <c r="N633">
        <v>0</v>
      </c>
    </row>
    <row r="634" spans="1:14" x14ac:dyDescent="0.15">
      <c r="A634" t="str">
        <f t="shared" si="11"/>
        <v>201952_237_4562342690050</v>
      </c>
      <c r="B634">
        <v>201952</v>
      </c>
      <c r="C634">
        <v>237</v>
      </c>
      <c r="D634" t="s">
        <v>188</v>
      </c>
      <c r="E634" s="9">
        <v>4562342690050</v>
      </c>
      <c r="F634">
        <v>0</v>
      </c>
      <c r="G634">
        <v>0</v>
      </c>
      <c r="H634" t="s">
        <v>22</v>
      </c>
      <c r="I634" t="s">
        <v>19</v>
      </c>
      <c r="J634" t="s">
        <v>329</v>
      </c>
      <c r="K634">
        <v>25</v>
      </c>
      <c r="L634">
        <v>3</v>
      </c>
      <c r="M634">
        <v>0</v>
      </c>
      <c r="N634">
        <v>0</v>
      </c>
    </row>
    <row r="635" spans="1:14" x14ac:dyDescent="0.15">
      <c r="A635" t="str">
        <f t="shared" si="11"/>
        <v>201952_237_4562342690043</v>
      </c>
      <c r="B635">
        <v>201952</v>
      </c>
      <c r="C635">
        <v>237</v>
      </c>
      <c r="D635" t="s">
        <v>188</v>
      </c>
      <c r="E635" s="9">
        <v>4562342690043</v>
      </c>
      <c r="F635">
        <v>0</v>
      </c>
      <c r="G635">
        <v>0</v>
      </c>
      <c r="H635" t="s">
        <v>21</v>
      </c>
      <c r="I635" t="s">
        <v>19</v>
      </c>
      <c r="J635" t="s">
        <v>329</v>
      </c>
      <c r="K635">
        <v>86</v>
      </c>
      <c r="L635">
        <v>4</v>
      </c>
      <c r="M635">
        <v>0</v>
      </c>
      <c r="N635">
        <v>0</v>
      </c>
    </row>
    <row r="636" spans="1:14" x14ac:dyDescent="0.15">
      <c r="A636" t="str">
        <f t="shared" si="11"/>
        <v>201952_237_4562342690067</v>
      </c>
      <c r="B636">
        <v>201952</v>
      </c>
      <c r="C636">
        <v>237</v>
      </c>
      <c r="D636" t="s">
        <v>188</v>
      </c>
      <c r="E636" s="9">
        <v>4562342690067</v>
      </c>
      <c r="F636">
        <v>0</v>
      </c>
      <c r="G636">
        <v>0</v>
      </c>
      <c r="H636" t="s">
        <v>23</v>
      </c>
      <c r="I636" t="s">
        <v>19</v>
      </c>
      <c r="J636" t="s">
        <v>329</v>
      </c>
      <c r="K636">
        <v>92</v>
      </c>
      <c r="L636">
        <v>2</v>
      </c>
      <c r="M636">
        <v>0</v>
      </c>
      <c r="N636">
        <v>0</v>
      </c>
    </row>
    <row r="637" spans="1:14" x14ac:dyDescent="0.15">
      <c r="A637" t="str">
        <f t="shared" si="11"/>
        <v>201952_237_4562342690074</v>
      </c>
      <c r="B637">
        <v>201952</v>
      </c>
      <c r="C637">
        <v>237</v>
      </c>
      <c r="D637" t="s">
        <v>188</v>
      </c>
      <c r="E637" s="9">
        <v>4562342690074</v>
      </c>
      <c r="F637">
        <v>0</v>
      </c>
      <c r="G637">
        <v>0</v>
      </c>
      <c r="H637" t="s">
        <v>24</v>
      </c>
      <c r="I637" t="s">
        <v>19</v>
      </c>
      <c r="J637" t="s">
        <v>329</v>
      </c>
      <c r="K637">
        <v>54</v>
      </c>
      <c r="L637">
        <v>5</v>
      </c>
      <c r="M637">
        <v>0</v>
      </c>
      <c r="N637">
        <v>0</v>
      </c>
    </row>
    <row r="638" spans="1:14" x14ac:dyDescent="0.15">
      <c r="A638" t="str">
        <f t="shared" si="11"/>
        <v>201952_237_4562342690081</v>
      </c>
      <c r="B638">
        <v>201952</v>
      </c>
      <c r="C638">
        <v>237</v>
      </c>
      <c r="D638" t="s">
        <v>188</v>
      </c>
      <c r="E638" s="9">
        <v>4562342690081</v>
      </c>
      <c r="F638">
        <v>0</v>
      </c>
      <c r="G638">
        <v>0</v>
      </c>
      <c r="H638" t="s">
        <v>25</v>
      </c>
      <c r="I638" t="s">
        <v>19</v>
      </c>
      <c r="J638" t="s">
        <v>329</v>
      </c>
      <c r="K638">
        <v>16</v>
      </c>
      <c r="L638">
        <v>2</v>
      </c>
      <c r="M638">
        <v>0</v>
      </c>
      <c r="N638">
        <v>0</v>
      </c>
    </row>
    <row r="639" spans="1:14" x14ac:dyDescent="0.15">
      <c r="A639" t="str">
        <f t="shared" si="11"/>
        <v>201952_331_4562342690029</v>
      </c>
      <c r="B639">
        <v>201952</v>
      </c>
      <c r="C639">
        <v>331</v>
      </c>
      <c r="D639" t="s">
        <v>189</v>
      </c>
      <c r="E639" s="9">
        <v>4562342690029</v>
      </c>
      <c r="F639">
        <v>0</v>
      </c>
      <c r="G639">
        <v>0</v>
      </c>
      <c r="H639" t="s">
        <v>18</v>
      </c>
      <c r="I639" t="s">
        <v>19</v>
      </c>
      <c r="J639" t="s">
        <v>329</v>
      </c>
      <c r="K639">
        <v>35</v>
      </c>
      <c r="L639">
        <v>2</v>
      </c>
      <c r="M639">
        <v>0</v>
      </c>
      <c r="N639">
        <v>0</v>
      </c>
    </row>
    <row r="640" spans="1:14" x14ac:dyDescent="0.15">
      <c r="A640" t="str">
        <f t="shared" si="11"/>
        <v>201952_331_4562342690036</v>
      </c>
      <c r="B640">
        <v>201952</v>
      </c>
      <c r="C640">
        <v>331</v>
      </c>
      <c r="D640" t="s">
        <v>189</v>
      </c>
      <c r="E640" s="9">
        <v>4562342690036</v>
      </c>
      <c r="F640">
        <v>0</v>
      </c>
      <c r="G640">
        <v>0</v>
      </c>
      <c r="H640" t="s">
        <v>20</v>
      </c>
      <c r="I640" t="s">
        <v>19</v>
      </c>
      <c r="J640" t="s">
        <v>329</v>
      </c>
      <c r="K640">
        <v>22</v>
      </c>
      <c r="L640">
        <v>3</v>
      </c>
      <c r="M640">
        <v>0</v>
      </c>
      <c r="N640">
        <v>0</v>
      </c>
    </row>
    <row r="641" spans="1:14" x14ac:dyDescent="0.15">
      <c r="A641" t="str">
        <f t="shared" si="11"/>
        <v>201952_331_4562342690050</v>
      </c>
      <c r="B641">
        <v>201952</v>
      </c>
      <c r="C641">
        <v>331</v>
      </c>
      <c r="D641" t="s">
        <v>189</v>
      </c>
      <c r="E641" s="9">
        <v>4562342690050</v>
      </c>
      <c r="F641">
        <v>0</v>
      </c>
      <c r="G641">
        <v>0</v>
      </c>
      <c r="H641" t="s">
        <v>22</v>
      </c>
      <c r="I641" t="s">
        <v>19</v>
      </c>
      <c r="J641" t="s">
        <v>329</v>
      </c>
      <c r="K641">
        <v>15</v>
      </c>
      <c r="L641">
        <v>4</v>
      </c>
      <c r="M641">
        <v>0</v>
      </c>
      <c r="N641">
        <v>0</v>
      </c>
    </row>
    <row r="642" spans="1:14" x14ac:dyDescent="0.15">
      <c r="A642" t="str">
        <f t="shared" ref="A642:A705" si="12">B642&amp;"_"&amp;C642&amp;"_"&amp;E642</f>
        <v>201952_331_4562342690043</v>
      </c>
      <c r="B642">
        <v>201952</v>
      </c>
      <c r="C642">
        <v>331</v>
      </c>
      <c r="D642" t="s">
        <v>189</v>
      </c>
      <c r="E642" s="9">
        <v>4562342690043</v>
      </c>
      <c r="F642">
        <v>0</v>
      </c>
      <c r="G642">
        <v>0</v>
      </c>
      <c r="H642" t="s">
        <v>21</v>
      </c>
      <c r="I642" t="s">
        <v>19</v>
      </c>
      <c r="J642" t="s">
        <v>329</v>
      </c>
      <c r="K642">
        <v>80</v>
      </c>
      <c r="L642">
        <v>4</v>
      </c>
      <c r="M642">
        <v>0</v>
      </c>
      <c r="N642">
        <v>0</v>
      </c>
    </row>
    <row r="643" spans="1:14" x14ac:dyDescent="0.15">
      <c r="A643" t="str">
        <f t="shared" si="12"/>
        <v>201952_331_4562342690067</v>
      </c>
      <c r="B643">
        <v>201952</v>
      </c>
      <c r="C643">
        <v>331</v>
      </c>
      <c r="D643" t="s">
        <v>189</v>
      </c>
      <c r="E643" s="9">
        <v>4562342690067</v>
      </c>
      <c r="F643">
        <v>0</v>
      </c>
      <c r="G643">
        <v>0</v>
      </c>
      <c r="H643" t="s">
        <v>23</v>
      </c>
      <c r="I643" t="s">
        <v>19</v>
      </c>
      <c r="J643" t="s">
        <v>329</v>
      </c>
      <c r="K643">
        <v>87</v>
      </c>
      <c r="L643">
        <v>3</v>
      </c>
      <c r="M643">
        <v>0</v>
      </c>
      <c r="N643">
        <v>0</v>
      </c>
    </row>
    <row r="644" spans="1:14" x14ac:dyDescent="0.15">
      <c r="A644" t="str">
        <f t="shared" si="12"/>
        <v>201952_331_4562342690074</v>
      </c>
      <c r="B644">
        <v>201952</v>
      </c>
      <c r="C644">
        <v>331</v>
      </c>
      <c r="D644" t="s">
        <v>189</v>
      </c>
      <c r="E644" s="9">
        <v>4562342690074</v>
      </c>
      <c r="F644">
        <v>0</v>
      </c>
      <c r="G644">
        <v>0</v>
      </c>
      <c r="H644" t="s">
        <v>24</v>
      </c>
      <c r="I644" t="s">
        <v>19</v>
      </c>
      <c r="J644" t="s">
        <v>329</v>
      </c>
      <c r="K644">
        <v>45</v>
      </c>
      <c r="L644">
        <v>6</v>
      </c>
      <c r="M644">
        <v>0</v>
      </c>
      <c r="N644">
        <v>0</v>
      </c>
    </row>
    <row r="645" spans="1:14" x14ac:dyDescent="0.15">
      <c r="A645" t="str">
        <f t="shared" si="12"/>
        <v>201952_331_4562342690081</v>
      </c>
      <c r="B645">
        <v>201952</v>
      </c>
      <c r="C645">
        <v>331</v>
      </c>
      <c r="D645" t="s">
        <v>189</v>
      </c>
      <c r="E645" s="9">
        <v>4562342690081</v>
      </c>
      <c r="F645">
        <v>0</v>
      </c>
      <c r="G645">
        <v>0</v>
      </c>
      <c r="H645" t="s">
        <v>25</v>
      </c>
      <c r="I645" t="s">
        <v>19</v>
      </c>
      <c r="J645" t="s">
        <v>329</v>
      </c>
      <c r="K645">
        <v>12</v>
      </c>
      <c r="L645">
        <v>0</v>
      </c>
      <c r="M645">
        <v>0</v>
      </c>
      <c r="N645">
        <v>0</v>
      </c>
    </row>
    <row r="646" spans="1:14" x14ac:dyDescent="0.15">
      <c r="A646" t="str">
        <f t="shared" si="12"/>
        <v>201952_49_4562342690029</v>
      </c>
      <c r="B646">
        <v>201952</v>
      </c>
      <c r="C646">
        <v>49</v>
      </c>
      <c r="D646" t="s">
        <v>186</v>
      </c>
      <c r="E646" s="9">
        <v>4562342690029</v>
      </c>
      <c r="F646">
        <v>0</v>
      </c>
      <c r="G646">
        <v>0</v>
      </c>
      <c r="H646" t="s">
        <v>18</v>
      </c>
      <c r="I646" t="s">
        <v>19</v>
      </c>
      <c r="J646" t="s">
        <v>329</v>
      </c>
      <c r="K646">
        <v>14</v>
      </c>
      <c r="L646">
        <v>12</v>
      </c>
      <c r="M646">
        <v>0</v>
      </c>
      <c r="N646">
        <v>0</v>
      </c>
    </row>
    <row r="647" spans="1:14" x14ac:dyDescent="0.15">
      <c r="A647" t="str">
        <f t="shared" si="12"/>
        <v>201952_49_4562342690036</v>
      </c>
      <c r="B647">
        <v>201952</v>
      </c>
      <c r="C647">
        <v>49</v>
      </c>
      <c r="D647" t="s">
        <v>186</v>
      </c>
      <c r="E647" s="9">
        <v>4562342690036</v>
      </c>
      <c r="F647">
        <v>0</v>
      </c>
      <c r="G647">
        <v>0</v>
      </c>
      <c r="H647" t="s">
        <v>20</v>
      </c>
      <c r="I647" t="s">
        <v>19</v>
      </c>
      <c r="J647" t="s">
        <v>329</v>
      </c>
      <c r="K647">
        <v>18</v>
      </c>
      <c r="L647">
        <v>5</v>
      </c>
      <c r="M647">
        <v>0</v>
      </c>
      <c r="N647">
        <v>0</v>
      </c>
    </row>
    <row r="648" spans="1:14" x14ac:dyDescent="0.15">
      <c r="A648" t="str">
        <f t="shared" si="12"/>
        <v>201952_49_4562342690050</v>
      </c>
      <c r="B648">
        <v>201952</v>
      </c>
      <c r="C648">
        <v>49</v>
      </c>
      <c r="D648" t="s">
        <v>186</v>
      </c>
      <c r="E648" s="9">
        <v>4562342690050</v>
      </c>
      <c r="F648">
        <v>0</v>
      </c>
      <c r="G648">
        <v>0</v>
      </c>
      <c r="H648" t="s">
        <v>22</v>
      </c>
      <c r="I648" t="s">
        <v>19</v>
      </c>
      <c r="J648" t="s">
        <v>329</v>
      </c>
      <c r="K648">
        <v>24</v>
      </c>
      <c r="L648">
        <v>1</v>
      </c>
      <c r="M648">
        <v>0</v>
      </c>
      <c r="N648">
        <v>0</v>
      </c>
    </row>
    <row r="649" spans="1:14" x14ac:dyDescent="0.15">
      <c r="A649" t="str">
        <f t="shared" si="12"/>
        <v>201952_49_4562342690043</v>
      </c>
      <c r="B649">
        <v>201952</v>
      </c>
      <c r="C649">
        <v>49</v>
      </c>
      <c r="D649" t="s">
        <v>186</v>
      </c>
      <c r="E649" s="9">
        <v>4562342690043</v>
      </c>
      <c r="F649">
        <v>0</v>
      </c>
      <c r="G649">
        <v>0</v>
      </c>
      <c r="H649" t="s">
        <v>21</v>
      </c>
      <c r="I649" t="s">
        <v>19</v>
      </c>
      <c r="J649" t="s">
        <v>329</v>
      </c>
      <c r="K649">
        <v>55</v>
      </c>
      <c r="L649">
        <v>18</v>
      </c>
      <c r="M649">
        <v>0</v>
      </c>
      <c r="N649">
        <v>0</v>
      </c>
    </row>
    <row r="650" spans="1:14" x14ac:dyDescent="0.15">
      <c r="A650" t="str">
        <f t="shared" si="12"/>
        <v>201952_49_4562342690067</v>
      </c>
      <c r="B650">
        <v>201952</v>
      </c>
      <c r="C650">
        <v>49</v>
      </c>
      <c r="D650" t="s">
        <v>186</v>
      </c>
      <c r="E650" s="9">
        <v>4562342690067</v>
      </c>
      <c r="F650">
        <v>0</v>
      </c>
      <c r="G650">
        <v>0</v>
      </c>
      <c r="H650" t="s">
        <v>23</v>
      </c>
      <c r="I650" t="s">
        <v>19</v>
      </c>
      <c r="J650" t="s">
        <v>329</v>
      </c>
      <c r="K650">
        <v>89</v>
      </c>
      <c r="L650">
        <v>1</v>
      </c>
      <c r="M650">
        <v>0</v>
      </c>
      <c r="N650">
        <v>0</v>
      </c>
    </row>
    <row r="651" spans="1:14" x14ac:dyDescent="0.15">
      <c r="A651" t="str">
        <f t="shared" si="12"/>
        <v>201952_49_4562342690074</v>
      </c>
      <c r="B651">
        <v>201952</v>
      </c>
      <c r="C651">
        <v>49</v>
      </c>
      <c r="D651" t="s">
        <v>186</v>
      </c>
      <c r="E651" s="9">
        <v>4562342690074</v>
      </c>
      <c r="F651">
        <v>0</v>
      </c>
      <c r="G651">
        <v>0</v>
      </c>
      <c r="H651" t="s">
        <v>24</v>
      </c>
      <c r="I651" t="s">
        <v>19</v>
      </c>
      <c r="J651" t="s">
        <v>329</v>
      </c>
      <c r="K651">
        <v>15</v>
      </c>
      <c r="L651">
        <v>14</v>
      </c>
      <c r="M651">
        <v>0</v>
      </c>
      <c r="N651">
        <v>0</v>
      </c>
    </row>
    <row r="652" spans="1:14" x14ac:dyDescent="0.15">
      <c r="A652" t="str">
        <f t="shared" si="12"/>
        <v>201952_49_4562342690081</v>
      </c>
      <c r="B652">
        <v>201952</v>
      </c>
      <c r="C652">
        <v>49</v>
      </c>
      <c r="D652" t="s">
        <v>186</v>
      </c>
      <c r="E652" s="9">
        <v>4562342690081</v>
      </c>
      <c r="F652">
        <v>0</v>
      </c>
      <c r="G652">
        <v>0</v>
      </c>
      <c r="H652" t="s">
        <v>25</v>
      </c>
      <c r="I652" t="s">
        <v>19</v>
      </c>
      <c r="J652" t="s">
        <v>329</v>
      </c>
      <c r="K652">
        <v>9</v>
      </c>
      <c r="L652">
        <v>0</v>
      </c>
      <c r="M652">
        <v>0</v>
      </c>
      <c r="N652">
        <v>0</v>
      </c>
    </row>
    <row r="653" spans="1:14" x14ac:dyDescent="0.15">
      <c r="A653" t="str">
        <f t="shared" si="12"/>
        <v>201952_66_4562342690029</v>
      </c>
      <c r="B653">
        <v>201952</v>
      </c>
      <c r="C653">
        <v>66</v>
      </c>
      <c r="D653" t="s">
        <v>180</v>
      </c>
      <c r="E653" s="9">
        <v>4562342690029</v>
      </c>
      <c r="F653">
        <v>0</v>
      </c>
      <c r="G653">
        <v>0</v>
      </c>
      <c r="H653" t="s">
        <v>18</v>
      </c>
      <c r="I653" t="s">
        <v>19</v>
      </c>
      <c r="J653" t="s">
        <v>329</v>
      </c>
      <c r="K653">
        <v>33</v>
      </c>
      <c r="L653">
        <v>5</v>
      </c>
      <c r="M653">
        <v>0</v>
      </c>
      <c r="N653">
        <v>0</v>
      </c>
    </row>
    <row r="654" spans="1:14" x14ac:dyDescent="0.15">
      <c r="A654" t="str">
        <f t="shared" si="12"/>
        <v>201952_66_4562342690036</v>
      </c>
      <c r="B654">
        <v>201952</v>
      </c>
      <c r="C654">
        <v>66</v>
      </c>
      <c r="D654" t="s">
        <v>180</v>
      </c>
      <c r="E654" s="9">
        <v>4562342690036</v>
      </c>
      <c r="F654">
        <v>0</v>
      </c>
      <c r="G654">
        <v>0</v>
      </c>
      <c r="H654" t="s">
        <v>20</v>
      </c>
      <c r="I654" t="s">
        <v>19</v>
      </c>
      <c r="J654" t="s">
        <v>329</v>
      </c>
      <c r="K654">
        <v>29</v>
      </c>
      <c r="L654">
        <v>1</v>
      </c>
      <c r="M654">
        <v>0</v>
      </c>
      <c r="N654">
        <v>0</v>
      </c>
    </row>
    <row r="655" spans="1:14" x14ac:dyDescent="0.15">
      <c r="A655" t="str">
        <f t="shared" si="12"/>
        <v>201952_66_4562342690050</v>
      </c>
      <c r="B655">
        <v>201952</v>
      </c>
      <c r="C655">
        <v>66</v>
      </c>
      <c r="D655" t="s">
        <v>180</v>
      </c>
      <c r="E655" s="9">
        <v>4562342690050</v>
      </c>
      <c r="F655">
        <v>0</v>
      </c>
      <c r="G655">
        <v>0</v>
      </c>
      <c r="H655" t="s">
        <v>22</v>
      </c>
      <c r="I655" t="s">
        <v>19</v>
      </c>
      <c r="J655" t="s">
        <v>329</v>
      </c>
      <c r="K655">
        <v>30</v>
      </c>
      <c r="L655">
        <v>0</v>
      </c>
      <c r="M655">
        <v>0</v>
      </c>
      <c r="N655">
        <v>0</v>
      </c>
    </row>
    <row r="656" spans="1:14" x14ac:dyDescent="0.15">
      <c r="A656" t="str">
        <f t="shared" si="12"/>
        <v>201952_66_4562342690043</v>
      </c>
      <c r="B656">
        <v>201952</v>
      </c>
      <c r="C656">
        <v>66</v>
      </c>
      <c r="D656" t="s">
        <v>180</v>
      </c>
      <c r="E656" s="9">
        <v>4562342690043</v>
      </c>
      <c r="F656">
        <v>0</v>
      </c>
      <c r="G656">
        <v>0</v>
      </c>
      <c r="H656" t="s">
        <v>21</v>
      </c>
      <c r="I656" t="s">
        <v>19</v>
      </c>
      <c r="J656" t="s">
        <v>329</v>
      </c>
      <c r="K656">
        <v>70</v>
      </c>
      <c r="L656">
        <v>8</v>
      </c>
      <c r="M656">
        <v>0</v>
      </c>
      <c r="N656">
        <v>0</v>
      </c>
    </row>
    <row r="657" spans="1:14" x14ac:dyDescent="0.15">
      <c r="A657" t="str">
        <f t="shared" si="12"/>
        <v>201952_66_4562342690067</v>
      </c>
      <c r="B657">
        <v>201952</v>
      </c>
      <c r="C657">
        <v>66</v>
      </c>
      <c r="D657" t="s">
        <v>180</v>
      </c>
      <c r="E657" s="9">
        <v>4562342690067</v>
      </c>
      <c r="F657">
        <v>0</v>
      </c>
      <c r="G657">
        <v>0</v>
      </c>
      <c r="H657" t="s">
        <v>23</v>
      </c>
      <c r="I657" t="s">
        <v>19</v>
      </c>
      <c r="J657" t="s">
        <v>329</v>
      </c>
      <c r="K657">
        <v>100</v>
      </c>
      <c r="L657">
        <v>0</v>
      </c>
      <c r="M657">
        <v>0</v>
      </c>
      <c r="N657">
        <v>0</v>
      </c>
    </row>
    <row r="658" spans="1:14" x14ac:dyDescent="0.15">
      <c r="A658" t="str">
        <f t="shared" si="12"/>
        <v>201952_66_4562342690074</v>
      </c>
      <c r="B658">
        <v>201952</v>
      </c>
      <c r="C658">
        <v>66</v>
      </c>
      <c r="D658" t="s">
        <v>180</v>
      </c>
      <c r="E658" s="9">
        <v>4562342690074</v>
      </c>
      <c r="F658">
        <v>0</v>
      </c>
      <c r="G658">
        <v>0</v>
      </c>
      <c r="H658" t="s">
        <v>24</v>
      </c>
      <c r="I658" t="s">
        <v>19</v>
      </c>
      <c r="J658" t="s">
        <v>329</v>
      </c>
      <c r="K658">
        <v>65</v>
      </c>
      <c r="L658">
        <v>2</v>
      </c>
      <c r="M658">
        <v>0</v>
      </c>
      <c r="N658">
        <v>0</v>
      </c>
    </row>
    <row r="659" spans="1:14" x14ac:dyDescent="0.15">
      <c r="A659" t="str">
        <f t="shared" si="12"/>
        <v>201952_66_4562342690081</v>
      </c>
      <c r="B659">
        <v>201952</v>
      </c>
      <c r="C659">
        <v>66</v>
      </c>
      <c r="D659" t="s">
        <v>180</v>
      </c>
      <c r="E659" s="9">
        <v>4562342690081</v>
      </c>
      <c r="F659">
        <v>0</v>
      </c>
      <c r="G659">
        <v>0</v>
      </c>
      <c r="H659" t="s">
        <v>25</v>
      </c>
      <c r="I659" t="s">
        <v>19</v>
      </c>
      <c r="J659" t="s">
        <v>329</v>
      </c>
      <c r="K659">
        <v>20</v>
      </c>
      <c r="L659">
        <v>0</v>
      </c>
      <c r="M659">
        <v>0</v>
      </c>
      <c r="N659">
        <v>0</v>
      </c>
    </row>
    <row r="660" spans="1:14" x14ac:dyDescent="0.15">
      <c r="A660" t="str">
        <f t="shared" si="12"/>
        <v>201952_96_4562342690029</v>
      </c>
      <c r="B660">
        <v>201952</v>
      </c>
      <c r="C660">
        <v>96</v>
      </c>
      <c r="D660" t="s">
        <v>192</v>
      </c>
      <c r="E660" s="9">
        <v>4562342690029</v>
      </c>
      <c r="F660">
        <v>0</v>
      </c>
      <c r="G660">
        <v>0</v>
      </c>
      <c r="H660" t="s">
        <v>18</v>
      </c>
      <c r="I660" t="s">
        <v>19</v>
      </c>
      <c r="J660" t="s">
        <v>329</v>
      </c>
      <c r="K660">
        <v>26</v>
      </c>
      <c r="L660">
        <v>3</v>
      </c>
      <c r="M660">
        <v>0</v>
      </c>
      <c r="N660">
        <v>0</v>
      </c>
    </row>
    <row r="661" spans="1:14" x14ac:dyDescent="0.15">
      <c r="A661" t="str">
        <f t="shared" si="12"/>
        <v>201952_96_4562342690036</v>
      </c>
      <c r="B661">
        <v>201952</v>
      </c>
      <c r="C661">
        <v>96</v>
      </c>
      <c r="D661" t="s">
        <v>192</v>
      </c>
      <c r="E661" s="9">
        <v>4562342690036</v>
      </c>
      <c r="F661">
        <v>0</v>
      </c>
      <c r="G661">
        <v>0</v>
      </c>
      <c r="H661" t="s">
        <v>20</v>
      </c>
      <c r="I661" t="s">
        <v>19</v>
      </c>
      <c r="J661" t="s">
        <v>329</v>
      </c>
      <c r="K661">
        <v>25</v>
      </c>
      <c r="L661">
        <v>2</v>
      </c>
      <c r="M661">
        <v>0</v>
      </c>
      <c r="N661">
        <v>0</v>
      </c>
    </row>
    <row r="662" spans="1:14" x14ac:dyDescent="0.15">
      <c r="A662" t="str">
        <f t="shared" si="12"/>
        <v>201952_96_4562342690050</v>
      </c>
      <c r="B662">
        <v>201952</v>
      </c>
      <c r="C662">
        <v>96</v>
      </c>
      <c r="D662" t="s">
        <v>192</v>
      </c>
      <c r="E662" s="9">
        <v>4562342690050</v>
      </c>
      <c r="F662">
        <v>0</v>
      </c>
      <c r="G662">
        <v>0</v>
      </c>
      <c r="H662" t="s">
        <v>22</v>
      </c>
      <c r="I662" t="s">
        <v>19</v>
      </c>
      <c r="J662" t="s">
        <v>329</v>
      </c>
      <c r="K662">
        <v>19</v>
      </c>
      <c r="L662">
        <v>2</v>
      </c>
      <c r="M662">
        <v>0</v>
      </c>
      <c r="N662">
        <v>0</v>
      </c>
    </row>
    <row r="663" spans="1:14" x14ac:dyDescent="0.15">
      <c r="A663" t="str">
        <f t="shared" si="12"/>
        <v>201952_96_4562342690043</v>
      </c>
      <c r="B663">
        <v>201952</v>
      </c>
      <c r="C663">
        <v>96</v>
      </c>
      <c r="D663" t="s">
        <v>192</v>
      </c>
      <c r="E663" s="9">
        <v>4562342690043</v>
      </c>
      <c r="F663">
        <v>0</v>
      </c>
      <c r="G663">
        <v>0</v>
      </c>
      <c r="H663" t="s">
        <v>21</v>
      </c>
      <c r="I663" t="s">
        <v>19</v>
      </c>
      <c r="J663" t="s">
        <v>329</v>
      </c>
      <c r="K663">
        <v>71</v>
      </c>
      <c r="L663">
        <v>9</v>
      </c>
      <c r="M663">
        <v>0</v>
      </c>
      <c r="N663">
        <v>0</v>
      </c>
    </row>
    <row r="664" spans="1:14" x14ac:dyDescent="0.15">
      <c r="A664" t="str">
        <f t="shared" si="12"/>
        <v>201952_96_4562342690067</v>
      </c>
      <c r="B664">
        <v>201952</v>
      </c>
      <c r="C664">
        <v>96</v>
      </c>
      <c r="D664" t="s">
        <v>192</v>
      </c>
      <c r="E664" s="9">
        <v>4562342690067</v>
      </c>
      <c r="F664">
        <v>0</v>
      </c>
      <c r="G664">
        <v>0</v>
      </c>
      <c r="H664" t="s">
        <v>23</v>
      </c>
      <c r="I664" t="s">
        <v>19</v>
      </c>
      <c r="J664" t="s">
        <v>329</v>
      </c>
      <c r="K664">
        <v>81</v>
      </c>
      <c r="L664">
        <v>7</v>
      </c>
      <c r="M664">
        <v>0</v>
      </c>
      <c r="N664">
        <v>0</v>
      </c>
    </row>
    <row r="665" spans="1:14" x14ac:dyDescent="0.15">
      <c r="A665" t="str">
        <f t="shared" si="12"/>
        <v>201952_96_4562342690074</v>
      </c>
      <c r="B665">
        <v>201952</v>
      </c>
      <c r="C665">
        <v>96</v>
      </c>
      <c r="D665" t="s">
        <v>192</v>
      </c>
      <c r="E665" s="9">
        <v>4562342690074</v>
      </c>
      <c r="F665">
        <v>0</v>
      </c>
      <c r="G665">
        <v>0</v>
      </c>
      <c r="H665" t="s">
        <v>24</v>
      </c>
      <c r="I665" t="s">
        <v>19</v>
      </c>
      <c r="J665" t="s">
        <v>329</v>
      </c>
      <c r="K665">
        <v>27</v>
      </c>
      <c r="L665">
        <v>7</v>
      </c>
      <c r="M665">
        <v>0</v>
      </c>
      <c r="N665">
        <v>0</v>
      </c>
    </row>
    <row r="666" spans="1:14" x14ac:dyDescent="0.15">
      <c r="A666" t="str">
        <f t="shared" si="12"/>
        <v>201952_96_4562342690081</v>
      </c>
      <c r="B666">
        <v>201952</v>
      </c>
      <c r="C666">
        <v>96</v>
      </c>
      <c r="D666" t="s">
        <v>192</v>
      </c>
      <c r="E666" s="9">
        <v>4562342690081</v>
      </c>
      <c r="F666">
        <v>0</v>
      </c>
      <c r="G666">
        <v>0</v>
      </c>
      <c r="H666" t="s">
        <v>25</v>
      </c>
      <c r="I666" t="s">
        <v>19</v>
      </c>
      <c r="J666" t="s">
        <v>329</v>
      </c>
      <c r="K666">
        <v>10</v>
      </c>
      <c r="L666">
        <v>0</v>
      </c>
      <c r="M666">
        <v>0</v>
      </c>
      <c r="N666">
        <v>0</v>
      </c>
    </row>
    <row r="667" spans="1:14" x14ac:dyDescent="0.15">
      <c r="A667" t="str">
        <f t="shared" si="12"/>
        <v>201952_27_4562342690029</v>
      </c>
      <c r="B667">
        <v>201952</v>
      </c>
      <c r="C667">
        <v>27</v>
      </c>
      <c r="D667" t="s">
        <v>197</v>
      </c>
      <c r="E667" s="9">
        <v>4562342690029</v>
      </c>
      <c r="F667">
        <v>0</v>
      </c>
      <c r="G667">
        <v>0</v>
      </c>
      <c r="H667" t="s">
        <v>18</v>
      </c>
      <c r="I667" t="s">
        <v>19</v>
      </c>
      <c r="J667" t="s">
        <v>329</v>
      </c>
      <c r="K667">
        <v>20</v>
      </c>
      <c r="L667">
        <v>7</v>
      </c>
      <c r="M667">
        <v>0</v>
      </c>
      <c r="N667">
        <v>0</v>
      </c>
    </row>
    <row r="668" spans="1:14" x14ac:dyDescent="0.15">
      <c r="A668" t="str">
        <f t="shared" si="12"/>
        <v>201952_27_4562342690036</v>
      </c>
      <c r="B668">
        <v>201952</v>
      </c>
      <c r="C668">
        <v>27</v>
      </c>
      <c r="D668" t="s">
        <v>197</v>
      </c>
      <c r="E668" s="9">
        <v>4562342690036</v>
      </c>
      <c r="F668">
        <v>0</v>
      </c>
      <c r="G668">
        <v>0</v>
      </c>
      <c r="H668" t="s">
        <v>20</v>
      </c>
      <c r="I668" t="s">
        <v>19</v>
      </c>
      <c r="J668" t="s">
        <v>329</v>
      </c>
      <c r="K668">
        <v>20</v>
      </c>
      <c r="L668">
        <v>1</v>
      </c>
      <c r="M668">
        <v>0</v>
      </c>
      <c r="N668">
        <v>0</v>
      </c>
    </row>
    <row r="669" spans="1:14" x14ac:dyDescent="0.15">
      <c r="A669" t="str">
        <f t="shared" si="12"/>
        <v>201952_27_4562342690050</v>
      </c>
      <c r="B669">
        <v>201952</v>
      </c>
      <c r="C669">
        <v>27</v>
      </c>
      <c r="D669" t="s">
        <v>197</v>
      </c>
      <c r="E669" s="9">
        <v>4562342690050</v>
      </c>
      <c r="F669">
        <v>0</v>
      </c>
      <c r="G669">
        <v>0</v>
      </c>
      <c r="H669" t="s">
        <v>22</v>
      </c>
      <c r="I669" t="s">
        <v>19</v>
      </c>
      <c r="J669" t="s">
        <v>329</v>
      </c>
      <c r="K669">
        <v>22</v>
      </c>
      <c r="L669">
        <v>0</v>
      </c>
      <c r="M669">
        <v>0</v>
      </c>
      <c r="N669">
        <v>0</v>
      </c>
    </row>
    <row r="670" spans="1:14" x14ac:dyDescent="0.15">
      <c r="A670" t="str">
        <f t="shared" si="12"/>
        <v>201952_27_4562342690043</v>
      </c>
      <c r="B670">
        <v>201952</v>
      </c>
      <c r="C670">
        <v>27</v>
      </c>
      <c r="D670" t="s">
        <v>197</v>
      </c>
      <c r="E670" s="9">
        <v>4562342690043</v>
      </c>
      <c r="F670">
        <v>0</v>
      </c>
      <c r="G670">
        <v>0</v>
      </c>
      <c r="H670" t="s">
        <v>21</v>
      </c>
      <c r="I670" t="s">
        <v>19</v>
      </c>
      <c r="J670" t="s">
        <v>329</v>
      </c>
      <c r="K670">
        <v>83</v>
      </c>
      <c r="L670">
        <v>3</v>
      </c>
      <c r="M670">
        <v>0</v>
      </c>
      <c r="N670">
        <v>0</v>
      </c>
    </row>
    <row r="671" spans="1:14" x14ac:dyDescent="0.15">
      <c r="A671" t="str">
        <f t="shared" si="12"/>
        <v>201952_27_4562342690067</v>
      </c>
      <c r="B671">
        <v>201952</v>
      </c>
      <c r="C671">
        <v>27</v>
      </c>
      <c r="D671" t="s">
        <v>197</v>
      </c>
      <c r="E671" s="9">
        <v>4562342690067</v>
      </c>
      <c r="F671">
        <v>0</v>
      </c>
      <c r="G671">
        <v>0</v>
      </c>
      <c r="H671" t="s">
        <v>23</v>
      </c>
      <c r="I671" t="s">
        <v>19</v>
      </c>
      <c r="J671" t="s">
        <v>329</v>
      </c>
      <c r="K671">
        <v>82</v>
      </c>
      <c r="L671">
        <v>3</v>
      </c>
      <c r="M671">
        <v>0</v>
      </c>
      <c r="N671">
        <v>0</v>
      </c>
    </row>
    <row r="672" spans="1:14" x14ac:dyDescent="0.15">
      <c r="A672" t="str">
        <f t="shared" si="12"/>
        <v>201952_27_4562342690074</v>
      </c>
      <c r="B672">
        <v>201952</v>
      </c>
      <c r="C672">
        <v>27</v>
      </c>
      <c r="D672" t="s">
        <v>197</v>
      </c>
      <c r="E672" s="9">
        <v>4562342690074</v>
      </c>
      <c r="F672">
        <v>0</v>
      </c>
      <c r="G672">
        <v>0</v>
      </c>
      <c r="H672" t="s">
        <v>24</v>
      </c>
      <c r="I672" t="s">
        <v>19</v>
      </c>
      <c r="J672" t="s">
        <v>329</v>
      </c>
      <c r="K672">
        <v>38</v>
      </c>
      <c r="L672">
        <v>7</v>
      </c>
      <c r="M672">
        <v>0</v>
      </c>
      <c r="N672">
        <v>0</v>
      </c>
    </row>
    <row r="673" spans="1:14" x14ac:dyDescent="0.15">
      <c r="A673" t="str">
        <f t="shared" si="12"/>
        <v>201952_27_4562342690081</v>
      </c>
      <c r="B673">
        <v>201952</v>
      </c>
      <c r="C673">
        <v>27</v>
      </c>
      <c r="D673" t="s">
        <v>197</v>
      </c>
      <c r="E673" s="9">
        <v>4562342690081</v>
      </c>
      <c r="F673">
        <v>0</v>
      </c>
      <c r="G673">
        <v>0</v>
      </c>
      <c r="H673" t="s">
        <v>25</v>
      </c>
      <c r="I673" t="s">
        <v>19</v>
      </c>
      <c r="J673" t="s">
        <v>329</v>
      </c>
      <c r="K673">
        <v>7</v>
      </c>
      <c r="L673">
        <v>1</v>
      </c>
      <c r="M673">
        <v>0</v>
      </c>
      <c r="N673">
        <v>0</v>
      </c>
    </row>
    <row r="674" spans="1:14" x14ac:dyDescent="0.15">
      <c r="A674" t="str">
        <f t="shared" si="12"/>
        <v>201952_67_4562342690029</v>
      </c>
      <c r="B674">
        <v>201952</v>
      </c>
      <c r="C674">
        <v>67</v>
      </c>
      <c r="D674" t="s">
        <v>187</v>
      </c>
      <c r="E674" s="9">
        <v>4562342690029</v>
      </c>
      <c r="F674">
        <v>0</v>
      </c>
      <c r="G674">
        <v>0</v>
      </c>
      <c r="H674" t="s">
        <v>18</v>
      </c>
      <c r="I674" t="s">
        <v>19</v>
      </c>
      <c r="J674" t="s">
        <v>329</v>
      </c>
      <c r="K674">
        <v>31</v>
      </c>
      <c r="L674">
        <v>4</v>
      </c>
      <c r="M674">
        <v>0</v>
      </c>
      <c r="N674">
        <v>0</v>
      </c>
    </row>
    <row r="675" spans="1:14" x14ac:dyDescent="0.15">
      <c r="A675" t="str">
        <f t="shared" si="12"/>
        <v>201952_67_4562342690036</v>
      </c>
      <c r="B675">
        <v>201952</v>
      </c>
      <c r="C675">
        <v>67</v>
      </c>
      <c r="D675" t="s">
        <v>187</v>
      </c>
      <c r="E675" s="9">
        <v>4562342690036</v>
      </c>
      <c r="F675">
        <v>0</v>
      </c>
      <c r="G675">
        <v>0</v>
      </c>
      <c r="H675" t="s">
        <v>20</v>
      </c>
      <c r="I675" t="s">
        <v>19</v>
      </c>
      <c r="J675" t="s">
        <v>329</v>
      </c>
      <c r="K675">
        <v>18</v>
      </c>
      <c r="L675">
        <v>2</v>
      </c>
      <c r="M675">
        <v>0</v>
      </c>
      <c r="N675">
        <v>0</v>
      </c>
    </row>
    <row r="676" spans="1:14" x14ac:dyDescent="0.15">
      <c r="A676" t="str">
        <f t="shared" si="12"/>
        <v>201952_67_4562342690050</v>
      </c>
      <c r="B676">
        <v>201952</v>
      </c>
      <c r="C676">
        <v>67</v>
      </c>
      <c r="D676" t="s">
        <v>187</v>
      </c>
      <c r="E676" s="9">
        <v>4562342690050</v>
      </c>
      <c r="F676">
        <v>0</v>
      </c>
      <c r="G676">
        <v>0</v>
      </c>
      <c r="H676" t="s">
        <v>22</v>
      </c>
      <c r="I676" t="s">
        <v>19</v>
      </c>
      <c r="J676" t="s">
        <v>329</v>
      </c>
      <c r="K676">
        <v>30</v>
      </c>
      <c r="L676">
        <v>0</v>
      </c>
      <c r="M676">
        <v>0</v>
      </c>
      <c r="N676">
        <v>0</v>
      </c>
    </row>
    <row r="677" spans="1:14" x14ac:dyDescent="0.15">
      <c r="A677" t="str">
        <f t="shared" si="12"/>
        <v>201952_67_4562342690043</v>
      </c>
      <c r="B677">
        <v>201952</v>
      </c>
      <c r="C677">
        <v>67</v>
      </c>
      <c r="D677" t="s">
        <v>187</v>
      </c>
      <c r="E677" s="9">
        <v>4562342690043</v>
      </c>
      <c r="F677">
        <v>0</v>
      </c>
      <c r="G677">
        <v>0</v>
      </c>
      <c r="H677" t="s">
        <v>21</v>
      </c>
      <c r="I677" t="s">
        <v>19</v>
      </c>
      <c r="J677" t="s">
        <v>329</v>
      </c>
      <c r="K677">
        <v>79</v>
      </c>
      <c r="L677">
        <v>5</v>
      </c>
      <c r="M677">
        <v>0</v>
      </c>
      <c r="N677">
        <v>0</v>
      </c>
    </row>
    <row r="678" spans="1:14" x14ac:dyDescent="0.15">
      <c r="A678" t="str">
        <f t="shared" si="12"/>
        <v>201952_67_4562342690067</v>
      </c>
      <c r="B678">
        <v>201952</v>
      </c>
      <c r="C678">
        <v>67</v>
      </c>
      <c r="D678" t="s">
        <v>187</v>
      </c>
      <c r="E678" s="9">
        <v>4562342690067</v>
      </c>
      <c r="F678">
        <v>0</v>
      </c>
      <c r="G678">
        <v>0</v>
      </c>
      <c r="H678" t="s">
        <v>23</v>
      </c>
      <c r="I678" t="s">
        <v>19</v>
      </c>
      <c r="J678" t="s">
        <v>329</v>
      </c>
      <c r="K678">
        <v>90</v>
      </c>
      <c r="L678">
        <v>3</v>
      </c>
      <c r="M678">
        <v>0</v>
      </c>
      <c r="N678">
        <v>0</v>
      </c>
    </row>
    <row r="679" spans="1:14" x14ac:dyDescent="0.15">
      <c r="A679" t="str">
        <f t="shared" si="12"/>
        <v>201952_67_4562342690074</v>
      </c>
      <c r="B679">
        <v>201952</v>
      </c>
      <c r="C679">
        <v>67</v>
      </c>
      <c r="D679" t="s">
        <v>187</v>
      </c>
      <c r="E679" s="9">
        <v>4562342690074</v>
      </c>
      <c r="F679">
        <v>0</v>
      </c>
      <c r="G679">
        <v>0</v>
      </c>
      <c r="H679" t="s">
        <v>24</v>
      </c>
      <c r="I679" t="s">
        <v>19</v>
      </c>
      <c r="J679" t="s">
        <v>329</v>
      </c>
      <c r="K679">
        <v>57</v>
      </c>
      <c r="L679">
        <v>0</v>
      </c>
      <c r="M679">
        <v>0</v>
      </c>
      <c r="N679">
        <v>0</v>
      </c>
    </row>
    <row r="680" spans="1:14" x14ac:dyDescent="0.15">
      <c r="A680" t="str">
        <f t="shared" si="12"/>
        <v>201952_67_4562342690081</v>
      </c>
      <c r="B680">
        <v>201952</v>
      </c>
      <c r="C680">
        <v>67</v>
      </c>
      <c r="D680" t="s">
        <v>187</v>
      </c>
      <c r="E680" s="9">
        <v>4562342690081</v>
      </c>
      <c r="F680">
        <v>0</v>
      </c>
      <c r="G680">
        <v>0</v>
      </c>
      <c r="H680" t="s">
        <v>25</v>
      </c>
      <c r="I680" t="s">
        <v>19</v>
      </c>
      <c r="J680" t="s">
        <v>329</v>
      </c>
      <c r="K680">
        <v>18</v>
      </c>
      <c r="L680">
        <v>1</v>
      </c>
      <c r="M680">
        <v>0</v>
      </c>
      <c r="N680">
        <v>0</v>
      </c>
    </row>
    <row r="681" spans="1:14" x14ac:dyDescent="0.15">
      <c r="A681" t="str">
        <f t="shared" si="12"/>
        <v>201952_270_4562342690029</v>
      </c>
      <c r="B681">
        <v>201952</v>
      </c>
      <c r="C681">
        <v>270</v>
      </c>
      <c r="D681" t="s">
        <v>194</v>
      </c>
      <c r="E681" s="9">
        <v>4562342690029</v>
      </c>
      <c r="F681">
        <v>0</v>
      </c>
      <c r="G681">
        <v>0</v>
      </c>
      <c r="H681" t="s">
        <v>18</v>
      </c>
      <c r="I681" t="s">
        <v>19</v>
      </c>
      <c r="J681" t="s">
        <v>329</v>
      </c>
      <c r="K681">
        <v>25</v>
      </c>
      <c r="L681">
        <v>1</v>
      </c>
      <c r="M681">
        <v>0</v>
      </c>
      <c r="N681">
        <v>0</v>
      </c>
    </row>
    <row r="682" spans="1:14" x14ac:dyDescent="0.15">
      <c r="A682" t="str">
        <f t="shared" si="12"/>
        <v>201952_270_4562342690036</v>
      </c>
      <c r="B682">
        <v>201952</v>
      </c>
      <c r="C682">
        <v>270</v>
      </c>
      <c r="D682" t="s">
        <v>194</v>
      </c>
      <c r="E682" s="9">
        <v>4562342690036</v>
      </c>
      <c r="F682">
        <v>0</v>
      </c>
      <c r="G682">
        <v>0</v>
      </c>
      <c r="H682" t="s">
        <v>20</v>
      </c>
      <c r="I682" t="s">
        <v>19</v>
      </c>
      <c r="J682" t="s">
        <v>329</v>
      </c>
      <c r="K682">
        <v>22</v>
      </c>
      <c r="L682">
        <v>0</v>
      </c>
      <c r="M682">
        <v>0</v>
      </c>
      <c r="N682">
        <v>0</v>
      </c>
    </row>
    <row r="683" spans="1:14" x14ac:dyDescent="0.15">
      <c r="A683" t="str">
        <f t="shared" si="12"/>
        <v>201952_270_4562342690050</v>
      </c>
      <c r="B683">
        <v>201952</v>
      </c>
      <c r="C683">
        <v>270</v>
      </c>
      <c r="D683" t="s">
        <v>194</v>
      </c>
      <c r="E683" s="9">
        <v>4562342690050</v>
      </c>
      <c r="F683">
        <v>0</v>
      </c>
      <c r="G683">
        <v>0</v>
      </c>
      <c r="H683" t="s">
        <v>22</v>
      </c>
      <c r="I683" t="s">
        <v>19</v>
      </c>
      <c r="J683" t="s">
        <v>329</v>
      </c>
      <c r="K683">
        <v>14</v>
      </c>
      <c r="L683">
        <v>7</v>
      </c>
      <c r="M683">
        <v>0</v>
      </c>
      <c r="N683">
        <v>0</v>
      </c>
    </row>
    <row r="684" spans="1:14" x14ac:dyDescent="0.15">
      <c r="A684" t="str">
        <f t="shared" si="12"/>
        <v>201952_270_4562342690043</v>
      </c>
      <c r="B684">
        <v>201952</v>
      </c>
      <c r="C684">
        <v>270</v>
      </c>
      <c r="D684" t="s">
        <v>194</v>
      </c>
      <c r="E684" s="9">
        <v>4562342690043</v>
      </c>
      <c r="F684">
        <v>0</v>
      </c>
      <c r="G684">
        <v>0</v>
      </c>
      <c r="H684" t="s">
        <v>21</v>
      </c>
      <c r="I684" t="s">
        <v>19</v>
      </c>
      <c r="J684" t="s">
        <v>329</v>
      </c>
      <c r="K684">
        <v>79</v>
      </c>
      <c r="L684">
        <v>4</v>
      </c>
      <c r="M684">
        <v>0</v>
      </c>
      <c r="N684">
        <v>0</v>
      </c>
    </row>
    <row r="685" spans="1:14" x14ac:dyDescent="0.15">
      <c r="A685" t="str">
        <f t="shared" si="12"/>
        <v>201952_270_4562342690067</v>
      </c>
      <c r="B685">
        <v>201952</v>
      </c>
      <c r="C685">
        <v>270</v>
      </c>
      <c r="D685" t="s">
        <v>194</v>
      </c>
      <c r="E685" s="9">
        <v>4562342690067</v>
      </c>
      <c r="F685">
        <v>0</v>
      </c>
      <c r="G685">
        <v>0</v>
      </c>
      <c r="H685" t="s">
        <v>23</v>
      </c>
      <c r="I685" t="s">
        <v>19</v>
      </c>
      <c r="J685" t="s">
        <v>329</v>
      </c>
      <c r="K685">
        <v>87</v>
      </c>
      <c r="L685">
        <v>2</v>
      </c>
      <c r="M685">
        <v>0</v>
      </c>
      <c r="N685">
        <v>0</v>
      </c>
    </row>
    <row r="686" spans="1:14" x14ac:dyDescent="0.15">
      <c r="A686" t="str">
        <f t="shared" si="12"/>
        <v>201952_270_4562342690074</v>
      </c>
      <c r="B686">
        <v>201952</v>
      </c>
      <c r="C686">
        <v>270</v>
      </c>
      <c r="D686" t="s">
        <v>194</v>
      </c>
      <c r="E686" s="9">
        <v>4562342690074</v>
      </c>
      <c r="F686">
        <v>0</v>
      </c>
      <c r="G686">
        <v>0</v>
      </c>
      <c r="H686" t="s">
        <v>24</v>
      </c>
      <c r="I686" t="s">
        <v>19</v>
      </c>
      <c r="J686" t="s">
        <v>329</v>
      </c>
      <c r="K686">
        <v>42</v>
      </c>
      <c r="L686">
        <v>8</v>
      </c>
      <c r="M686">
        <v>0</v>
      </c>
      <c r="N686">
        <v>0</v>
      </c>
    </row>
    <row r="687" spans="1:14" x14ac:dyDescent="0.15">
      <c r="A687" t="str">
        <f t="shared" si="12"/>
        <v>201952_270_4562342690081</v>
      </c>
      <c r="B687">
        <v>201952</v>
      </c>
      <c r="C687">
        <v>270</v>
      </c>
      <c r="D687" t="s">
        <v>194</v>
      </c>
      <c r="E687" s="9">
        <v>4562342690081</v>
      </c>
      <c r="F687">
        <v>0</v>
      </c>
      <c r="G687">
        <v>0</v>
      </c>
      <c r="H687" t="s">
        <v>25</v>
      </c>
      <c r="I687" t="s">
        <v>19</v>
      </c>
      <c r="J687" t="s">
        <v>329</v>
      </c>
      <c r="K687">
        <v>7</v>
      </c>
      <c r="L687">
        <v>1</v>
      </c>
      <c r="M687">
        <v>0</v>
      </c>
      <c r="N687">
        <v>0</v>
      </c>
    </row>
    <row r="688" spans="1:14" x14ac:dyDescent="0.15">
      <c r="A688" t="str">
        <f t="shared" si="12"/>
        <v>201952_379_4562342690029</v>
      </c>
      <c r="B688">
        <v>201952</v>
      </c>
      <c r="C688">
        <v>379</v>
      </c>
      <c r="D688" t="s">
        <v>183</v>
      </c>
      <c r="E688" s="9">
        <v>4562342690029</v>
      </c>
      <c r="F688">
        <v>0</v>
      </c>
      <c r="G688">
        <v>0</v>
      </c>
      <c r="H688" t="s">
        <v>18</v>
      </c>
      <c r="I688" t="s">
        <v>19</v>
      </c>
      <c r="J688" t="s">
        <v>329</v>
      </c>
      <c r="K688">
        <v>37</v>
      </c>
      <c r="L688">
        <v>7</v>
      </c>
      <c r="M688">
        <v>0</v>
      </c>
      <c r="N688">
        <v>0</v>
      </c>
    </row>
    <row r="689" spans="1:14" x14ac:dyDescent="0.15">
      <c r="A689" t="str">
        <f t="shared" si="12"/>
        <v>201952_379_4562342690036</v>
      </c>
      <c r="B689">
        <v>201952</v>
      </c>
      <c r="C689">
        <v>379</v>
      </c>
      <c r="D689" t="s">
        <v>183</v>
      </c>
      <c r="E689" s="9">
        <v>4562342690036</v>
      </c>
      <c r="F689">
        <v>0</v>
      </c>
      <c r="G689">
        <v>0</v>
      </c>
      <c r="H689" t="s">
        <v>20</v>
      </c>
      <c r="I689" t="s">
        <v>19</v>
      </c>
      <c r="J689" t="s">
        <v>329</v>
      </c>
      <c r="K689">
        <v>26</v>
      </c>
      <c r="L689">
        <v>2</v>
      </c>
      <c r="M689">
        <v>0</v>
      </c>
      <c r="N689">
        <v>0</v>
      </c>
    </row>
    <row r="690" spans="1:14" x14ac:dyDescent="0.15">
      <c r="A690" t="str">
        <f t="shared" si="12"/>
        <v>201952_379_4562342690050</v>
      </c>
      <c r="B690">
        <v>201952</v>
      </c>
      <c r="C690">
        <v>379</v>
      </c>
      <c r="D690" t="s">
        <v>183</v>
      </c>
      <c r="E690" s="9">
        <v>4562342690050</v>
      </c>
      <c r="F690">
        <v>0</v>
      </c>
      <c r="G690">
        <v>0</v>
      </c>
      <c r="H690" t="s">
        <v>22</v>
      </c>
      <c r="I690" t="s">
        <v>19</v>
      </c>
      <c r="J690" t="s">
        <v>329</v>
      </c>
      <c r="K690">
        <v>21</v>
      </c>
      <c r="L690">
        <v>5</v>
      </c>
      <c r="M690">
        <v>0</v>
      </c>
      <c r="N690">
        <v>0</v>
      </c>
    </row>
    <row r="691" spans="1:14" x14ac:dyDescent="0.15">
      <c r="A691" t="str">
        <f t="shared" si="12"/>
        <v>201952_379_4562342690043</v>
      </c>
      <c r="B691">
        <v>201952</v>
      </c>
      <c r="C691">
        <v>379</v>
      </c>
      <c r="D691" t="s">
        <v>183</v>
      </c>
      <c r="E691" s="9">
        <v>4562342690043</v>
      </c>
      <c r="F691">
        <v>0</v>
      </c>
      <c r="G691">
        <v>0</v>
      </c>
      <c r="H691" t="s">
        <v>21</v>
      </c>
      <c r="I691" t="s">
        <v>19</v>
      </c>
      <c r="J691" t="s">
        <v>329</v>
      </c>
      <c r="K691">
        <v>93</v>
      </c>
      <c r="L691">
        <v>2</v>
      </c>
      <c r="M691">
        <v>0</v>
      </c>
      <c r="N691">
        <v>0</v>
      </c>
    </row>
    <row r="692" spans="1:14" x14ac:dyDescent="0.15">
      <c r="A692" t="str">
        <f t="shared" si="12"/>
        <v>201952_379_4562342690067</v>
      </c>
      <c r="B692">
        <v>201952</v>
      </c>
      <c r="C692">
        <v>379</v>
      </c>
      <c r="D692" t="s">
        <v>183</v>
      </c>
      <c r="E692" s="9">
        <v>4562342690067</v>
      </c>
      <c r="F692">
        <v>0</v>
      </c>
      <c r="G692">
        <v>0</v>
      </c>
      <c r="H692" t="s">
        <v>23</v>
      </c>
      <c r="I692" t="s">
        <v>19</v>
      </c>
      <c r="J692" t="s">
        <v>329</v>
      </c>
      <c r="K692">
        <v>92</v>
      </c>
      <c r="L692">
        <v>3</v>
      </c>
      <c r="M692">
        <v>0</v>
      </c>
      <c r="N692">
        <v>0</v>
      </c>
    </row>
    <row r="693" spans="1:14" x14ac:dyDescent="0.15">
      <c r="A693" t="str">
        <f t="shared" si="12"/>
        <v>201952_379_4562342690074</v>
      </c>
      <c r="B693">
        <v>201952</v>
      </c>
      <c r="C693">
        <v>379</v>
      </c>
      <c r="D693" t="s">
        <v>183</v>
      </c>
      <c r="E693" s="9">
        <v>4562342690074</v>
      </c>
      <c r="F693">
        <v>0</v>
      </c>
      <c r="G693">
        <v>0</v>
      </c>
      <c r="H693" t="s">
        <v>24</v>
      </c>
      <c r="I693" t="s">
        <v>19</v>
      </c>
      <c r="J693" t="s">
        <v>329</v>
      </c>
      <c r="K693">
        <v>53</v>
      </c>
      <c r="L693">
        <v>8</v>
      </c>
      <c r="M693">
        <v>0</v>
      </c>
      <c r="N693">
        <v>0</v>
      </c>
    </row>
    <row r="694" spans="1:14" x14ac:dyDescent="0.15">
      <c r="A694" t="str">
        <f t="shared" si="12"/>
        <v>201952_379_4562342690081</v>
      </c>
      <c r="B694">
        <v>201952</v>
      </c>
      <c r="C694">
        <v>379</v>
      </c>
      <c r="D694" t="s">
        <v>183</v>
      </c>
      <c r="E694" s="9">
        <v>4562342690081</v>
      </c>
      <c r="F694">
        <v>0</v>
      </c>
      <c r="G694">
        <v>0</v>
      </c>
      <c r="H694" t="s">
        <v>25</v>
      </c>
      <c r="I694" t="s">
        <v>19</v>
      </c>
      <c r="J694" t="s">
        <v>329</v>
      </c>
      <c r="K694">
        <v>12</v>
      </c>
      <c r="L694">
        <v>3</v>
      </c>
      <c r="M694">
        <v>0</v>
      </c>
      <c r="N694">
        <v>0</v>
      </c>
    </row>
    <row r="695" spans="1:14" x14ac:dyDescent="0.15">
      <c r="A695" t="str">
        <f t="shared" si="12"/>
        <v>201952_51_4562342690029</v>
      </c>
      <c r="B695">
        <v>201952</v>
      </c>
      <c r="C695">
        <v>51</v>
      </c>
      <c r="D695" t="s">
        <v>184</v>
      </c>
      <c r="E695" s="9">
        <v>4562342690029</v>
      </c>
      <c r="F695">
        <v>0</v>
      </c>
      <c r="G695">
        <v>0</v>
      </c>
      <c r="H695" t="s">
        <v>18</v>
      </c>
      <c r="I695" t="s">
        <v>19</v>
      </c>
      <c r="J695" t="s">
        <v>329</v>
      </c>
      <c r="K695">
        <v>33</v>
      </c>
      <c r="L695">
        <v>3</v>
      </c>
      <c r="M695">
        <v>0</v>
      </c>
      <c r="N695">
        <v>0</v>
      </c>
    </row>
    <row r="696" spans="1:14" x14ac:dyDescent="0.15">
      <c r="A696" t="str">
        <f t="shared" si="12"/>
        <v>201952_51_4562342690036</v>
      </c>
      <c r="B696">
        <v>201952</v>
      </c>
      <c r="C696">
        <v>51</v>
      </c>
      <c r="D696" t="s">
        <v>184</v>
      </c>
      <c r="E696" s="9">
        <v>4562342690036</v>
      </c>
      <c r="F696">
        <v>0</v>
      </c>
      <c r="G696">
        <v>0</v>
      </c>
      <c r="H696" t="s">
        <v>20</v>
      </c>
      <c r="I696" t="s">
        <v>19</v>
      </c>
      <c r="J696" t="s">
        <v>329</v>
      </c>
      <c r="K696">
        <v>20</v>
      </c>
      <c r="L696">
        <v>3</v>
      </c>
      <c r="M696">
        <v>0</v>
      </c>
      <c r="N696">
        <v>0</v>
      </c>
    </row>
    <row r="697" spans="1:14" x14ac:dyDescent="0.15">
      <c r="A697" t="str">
        <f t="shared" si="12"/>
        <v>201952_51_4562342690050</v>
      </c>
      <c r="B697">
        <v>201952</v>
      </c>
      <c r="C697">
        <v>51</v>
      </c>
      <c r="D697" t="s">
        <v>184</v>
      </c>
      <c r="E697" s="9">
        <v>4562342690050</v>
      </c>
      <c r="F697">
        <v>0</v>
      </c>
      <c r="G697">
        <v>0</v>
      </c>
      <c r="H697" t="s">
        <v>22</v>
      </c>
      <c r="I697" t="s">
        <v>19</v>
      </c>
      <c r="J697" t="s">
        <v>329</v>
      </c>
      <c r="K697">
        <v>25</v>
      </c>
      <c r="L697">
        <v>2</v>
      </c>
      <c r="M697">
        <v>0</v>
      </c>
      <c r="N697">
        <v>0</v>
      </c>
    </row>
    <row r="698" spans="1:14" x14ac:dyDescent="0.15">
      <c r="A698" t="str">
        <f t="shared" si="12"/>
        <v>201952_51_4562342690043</v>
      </c>
      <c r="B698">
        <v>201952</v>
      </c>
      <c r="C698">
        <v>51</v>
      </c>
      <c r="D698" t="s">
        <v>184</v>
      </c>
      <c r="E698" s="9">
        <v>4562342690043</v>
      </c>
      <c r="F698">
        <v>0</v>
      </c>
      <c r="G698">
        <v>0</v>
      </c>
      <c r="H698" t="s">
        <v>21</v>
      </c>
      <c r="I698" t="s">
        <v>19</v>
      </c>
      <c r="J698" t="s">
        <v>329</v>
      </c>
      <c r="K698">
        <v>76</v>
      </c>
      <c r="L698">
        <v>6</v>
      </c>
      <c r="M698">
        <v>0</v>
      </c>
      <c r="N698">
        <v>0</v>
      </c>
    </row>
    <row r="699" spans="1:14" x14ac:dyDescent="0.15">
      <c r="A699" t="str">
        <f t="shared" si="12"/>
        <v>201952_51_4562342690067</v>
      </c>
      <c r="B699">
        <v>201952</v>
      </c>
      <c r="C699">
        <v>51</v>
      </c>
      <c r="D699" t="s">
        <v>184</v>
      </c>
      <c r="E699" s="9">
        <v>4562342690067</v>
      </c>
      <c r="F699">
        <v>0</v>
      </c>
      <c r="G699">
        <v>0</v>
      </c>
      <c r="H699" t="s">
        <v>23</v>
      </c>
      <c r="I699" t="s">
        <v>19</v>
      </c>
      <c r="J699" t="s">
        <v>329</v>
      </c>
      <c r="K699">
        <v>88</v>
      </c>
      <c r="L699">
        <v>7</v>
      </c>
      <c r="M699">
        <v>0</v>
      </c>
      <c r="N699">
        <v>0</v>
      </c>
    </row>
    <row r="700" spans="1:14" x14ac:dyDescent="0.15">
      <c r="A700" t="str">
        <f t="shared" si="12"/>
        <v>201952_51_4562342690074</v>
      </c>
      <c r="B700">
        <v>201952</v>
      </c>
      <c r="C700">
        <v>51</v>
      </c>
      <c r="D700" t="s">
        <v>184</v>
      </c>
      <c r="E700" s="9">
        <v>4562342690074</v>
      </c>
      <c r="F700">
        <v>0</v>
      </c>
      <c r="G700">
        <v>0</v>
      </c>
      <c r="H700" t="s">
        <v>24</v>
      </c>
      <c r="I700" t="s">
        <v>19</v>
      </c>
      <c r="J700" t="s">
        <v>329</v>
      </c>
      <c r="K700">
        <v>32</v>
      </c>
      <c r="L700">
        <v>8</v>
      </c>
      <c r="M700">
        <v>0</v>
      </c>
      <c r="N700">
        <v>0</v>
      </c>
    </row>
    <row r="701" spans="1:14" x14ac:dyDescent="0.15">
      <c r="A701" t="str">
        <f t="shared" si="12"/>
        <v>201952_51_4562342690081</v>
      </c>
      <c r="B701">
        <v>201952</v>
      </c>
      <c r="C701">
        <v>51</v>
      </c>
      <c r="D701" t="s">
        <v>184</v>
      </c>
      <c r="E701" s="9">
        <v>4562342690081</v>
      </c>
      <c r="F701">
        <v>0</v>
      </c>
      <c r="G701">
        <v>0</v>
      </c>
      <c r="H701" t="s">
        <v>25</v>
      </c>
      <c r="I701" t="s">
        <v>19</v>
      </c>
      <c r="J701" t="s">
        <v>329</v>
      </c>
      <c r="K701">
        <v>11</v>
      </c>
      <c r="L701">
        <v>1</v>
      </c>
      <c r="M701">
        <v>0</v>
      </c>
      <c r="N701">
        <v>0</v>
      </c>
    </row>
    <row r="702" spans="1:14" x14ac:dyDescent="0.15">
      <c r="A702" t="str">
        <f t="shared" si="12"/>
        <v>201952_151_4562342690029</v>
      </c>
      <c r="B702">
        <v>201952</v>
      </c>
      <c r="C702">
        <v>151</v>
      </c>
      <c r="D702" t="s">
        <v>191</v>
      </c>
      <c r="E702" s="9">
        <v>4562342690029</v>
      </c>
      <c r="F702">
        <v>0</v>
      </c>
      <c r="G702">
        <v>0</v>
      </c>
      <c r="H702" t="s">
        <v>18</v>
      </c>
      <c r="I702" t="s">
        <v>19</v>
      </c>
      <c r="J702" t="s">
        <v>329</v>
      </c>
      <c r="K702">
        <v>27</v>
      </c>
      <c r="L702">
        <v>8</v>
      </c>
      <c r="M702">
        <v>0</v>
      </c>
      <c r="N702">
        <v>0</v>
      </c>
    </row>
    <row r="703" spans="1:14" x14ac:dyDescent="0.15">
      <c r="A703" t="str">
        <f t="shared" si="12"/>
        <v>201952_151_4562342690036</v>
      </c>
      <c r="B703">
        <v>201952</v>
      </c>
      <c r="C703">
        <v>151</v>
      </c>
      <c r="D703" t="s">
        <v>191</v>
      </c>
      <c r="E703" s="9">
        <v>4562342690036</v>
      </c>
      <c r="F703">
        <v>0</v>
      </c>
      <c r="G703">
        <v>0</v>
      </c>
      <c r="H703" t="s">
        <v>20</v>
      </c>
      <c r="I703" t="s">
        <v>19</v>
      </c>
      <c r="J703" t="s">
        <v>329</v>
      </c>
      <c r="K703">
        <v>24</v>
      </c>
      <c r="L703">
        <v>2</v>
      </c>
      <c r="M703">
        <v>0</v>
      </c>
      <c r="N703">
        <v>0</v>
      </c>
    </row>
    <row r="704" spans="1:14" x14ac:dyDescent="0.15">
      <c r="A704" t="str">
        <f t="shared" si="12"/>
        <v>201952_151_4562342690050</v>
      </c>
      <c r="B704">
        <v>201952</v>
      </c>
      <c r="C704">
        <v>151</v>
      </c>
      <c r="D704" t="s">
        <v>191</v>
      </c>
      <c r="E704" s="9">
        <v>4562342690050</v>
      </c>
      <c r="F704">
        <v>0</v>
      </c>
      <c r="G704">
        <v>0</v>
      </c>
      <c r="H704" t="s">
        <v>22</v>
      </c>
      <c r="I704" t="s">
        <v>19</v>
      </c>
      <c r="J704" t="s">
        <v>329</v>
      </c>
      <c r="K704">
        <v>27</v>
      </c>
      <c r="L704">
        <v>2</v>
      </c>
      <c r="M704">
        <v>0</v>
      </c>
      <c r="N704">
        <v>0</v>
      </c>
    </row>
    <row r="705" spans="1:14" x14ac:dyDescent="0.15">
      <c r="A705" t="str">
        <f t="shared" si="12"/>
        <v>201952_151_4562342690043</v>
      </c>
      <c r="B705">
        <v>201952</v>
      </c>
      <c r="C705">
        <v>151</v>
      </c>
      <c r="D705" t="s">
        <v>191</v>
      </c>
      <c r="E705" s="9">
        <v>4562342690043</v>
      </c>
      <c r="F705">
        <v>0</v>
      </c>
      <c r="G705">
        <v>0</v>
      </c>
      <c r="H705" t="s">
        <v>21</v>
      </c>
      <c r="I705" t="s">
        <v>19</v>
      </c>
      <c r="J705" t="s">
        <v>329</v>
      </c>
      <c r="K705">
        <v>79</v>
      </c>
      <c r="L705">
        <v>1</v>
      </c>
      <c r="M705">
        <v>0</v>
      </c>
      <c r="N705">
        <v>0</v>
      </c>
    </row>
    <row r="706" spans="1:14" x14ac:dyDescent="0.15">
      <c r="A706" t="str">
        <f t="shared" ref="A706:A769" si="13">B706&amp;"_"&amp;C706&amp;"_"&amp;E706</f>
        <v>201952_151_4562342690067</v>
      </c>
      <c r="B706">
        <v>201952</v>
      </c>
      <c r="C706">
        <v>151</v>
      </c>
      <c r="D706" t="s">
        <v>191</v>
      </c>
      <c r="E706" s="9">
        <v>4562342690067</v>
      </c>
      <c r="F706">
        <v>0</v>
      </c>
      <c r="G706">
        <v>0</v>
      </c>
      <c r="H706" t="s">
        <v>23</v>
      </c>
      <c r="I706" t="s">
        <v>19</v>
      </c>
      <c r="J706" t="s">
        <v>329</v>
      </c>
      <c r="K706">
        <v>89</v>
      </c>
      <c r="L706">
        <v>4</v>
      </c>
      <c r="M706">
        <v>0</v>
      </c>
      <c r="N706">
        <v>0</v>
      </c>
    </row>
    <row r="707" spans="1:14" x14ac:dyDescent="0.15">
      <c r="A707" t="str">
        <f t="shared" si="13"/>
        <v>201952_151_4562342690074</v>
      </c>
      <c r="B707">
        <v>201952</v>
      </c>
      <c r="C707">
        <v>151</v>
      </c>
      <c r="D707" t="s">
        <v>191</v>
      </c>
      <c r="E707" s="9">
        <v>4562342690074</v>
      </c>
      <c r="F707">
        <v>0</v>
      </c>
      <c r="G707">
        <v>0</v>
      </c>
      <c r="H707" t="s">
        <v>24</v>
      </c>
      <c r="I707" t="s">
        <v>19</v>
      </c>
      <c r="J707" t="s">
        <v>329</v>
      </c>
      <c r="K707">
        <v>42</v>
      </c>
      <c r="L707">
        <v>5</v>
      </c>
      <c r="M707">
        <v>0</v>
      </c>
      <c r="N707">
        <v>0</v>
      </c>
    </row>
    <row r="708" spans="1:14" x14ac:dyDescent="0.15">
      <c r="A708" t="str">
        <f t="shared" si="13"/>
        <v>201952_151_4562342690081</v>
      </c>
      <c r="B708">
        <v>201952</v>
      </c>
      <c r="C708">
        <v>151</v>
      </c>
      <c r="D708" t="s">
        <v>191</v>
      </c>
      <c r="E708" s="9">
        <v>4562342690081</v>
      </c>
      <c r="F708">
        <v>0</v>
      </c>
      <c r="G708">
        <v>0</v>
      </c>
      <c r="H708" t="s">
        <v>25</v>
      </c>
      <c r="I708" t="s">
        <v>19</v>
      </c>
      <c r="J708" t="s">
        <v>329</v>
      </c>
      <c r="K708">
        <v>7</v>
      </c>
      <c r="L708">
        <v>0</v>
      </c>
      <c r="M708">
        <v>0</v>
      </c>
      <c r="N708">
        <v>0</v>
      </c>
    </row>
    <row r="709" spans="1:14" x14ac:dyDescent="0.15">
      <c r="A709" t="str">
        <f t="shared" si="13"/>
        <v>201952_155_4562342690029</v>
      </c>
      <c r="B709">
        <v>201952</v>
      </c>
      <c r="C709">
        <v>155</v>
      </c>
      <c r="D709" t="s">
        <v>185</v>
      </c>
      <c r="E709" s="9">
        <v>4562342690029</v>
      </c>
      <c r="F709">
        <v>0</v>
      </c>
      <c r="G709">
        <v>0</v>
      </c>
      <c r="H709" t="s">
        <v>18</v>
      </c>
      <c r="I709" t="s">
        <v>19</v>
      </c>
      <c r="J709" t="s">
        <v>329</v>
      </c>
      <c r="K709">
        <v>31</v>
      </c>
      <c r="L709">
        <v>3</v>
      </c>
      <c r="M709">
        <v>0</v>
      </c>
      <c r="N709">
        <v>0</v>
      </c>
    </row>
    <row r="710" spans="1:14" x14ac:dyDescent="0.15">
      <c r="A710" t="str">
        <f t="shared" si="13"/>
        <v>201952_155_4562342690036</v>
      </c>
      <c r="B710">
        <v>201952</v>
      </c>
      <c r="C710">
        <v>155</v>
      </c>
      <c r="D710" t="s">
        <v>185</v>
      </c>
      <c r="E710" s="9">
        <v>4562342690036</v>
      </c>
      <c r="F710">
        <v>0</v>
      </c>
      <c r="G710">
        <v>0</v>
      </c>
      <c r="H710" t="s">
        <v>20</v>
      </c>
      <c r="I710" t="s">
        <v>19</v>
      </c>
      <c r="J710" t="s">
        <v>329</v>
      </c>
      <c r="K710">
        <v>20</v>
      </c>
      <c r="L710">
        <v>0</v>
      </c>
      <c r="M710">
        <v>0</v>
      </c>
      <c r="N710">
        <v>0</v>
      </c>
    </row>
    <row r="711" spans="1:14" x14ac:dyDescent="0.15">
      <c r="A711" t="str">
        <f t="shared" si="13"/>
        <v>201952_155_4562342690050</v>
      </c>
      <c r="B711">
        <v>201952</v>
      </c>
      <c r="C711">
        <v>155</v>
      </c>
      <c r="D711" t="s">
        <v>185</v>
      </c>
      <c r="E711" s="9">
        <v>4562342690050</v>
      </c>
      <c r="F711">
        <v>0</v>
      </c>
      <c r="G711">
        <v>0</v>
      </c>
      <c r="H711" t="s">
        <v>22</v>
      </c>
      <c r="I711" t="s">
        <v>19</v>
      </c>
      <c r="J711" t="s">
        <v>329</v>
      </c>
      <c r="K711">
        <v>15</v>
      </c>
      <c r="L711">
        <v>0</v>
      </c>
      <c r="M711">
        <v>0</v>
      </c>
      <c r="N711">
        <v>0</v>
      </c>
    </row>
    <row r="712" spans="1:14" x14ac:dyDescent="0.15">
      <c r="A712" t="str">
        <f t="shared" si="13"/>
        <v>201952_155_4562342690043</v>
      </c>
      <c r="B712">
        <v>201952</v>
      </c>
      <c r="C712">
        <v>155</v>
      </c>
      <c r="D712" t="s">
        <v>185</v>
      </c>
      <c r="E712" s="9">
        <v>4562342690043</v>
      </c>
      <c r="F712">
        <v>0</v>
      </c>
      <c r="G712">
        <v>0</v>
      </c>
      <c r="H712" t="s">
        <v>21</v>
      </c>
      <c r="I712" t="s">
        <v>19</v>
      </c>
      <c r="J712" t="s">
        <v>329</v>
      </c>
      <c r="K712">
        <v>62</v>
      </c>
      <c r="L712">
        <v>8</v>
      </c>
      <c r="M712">
        <v>0</v>
      </c>
      <c r="N712">
        <v>0</v>
      </c>
    </row>
    <row r="713" spans="1:14" x14ac:dyDescent="0.15">
      <c r="A713" t="str">
        <f t="shared" si="13"/>
        <v>201952_155_4562342690067</v>
      </c>
      <c r="B713">
        <v>201952</v>
      </c>
      <c r="C713">
        <v>155</v>
      </c>
      <c r="D713" t="s">
        <v>185</v>
      </c>
      <c r="E713" s="9">
        <v>4562342690067</v>
      </c>
      <c r="F713">
        <v>0</v>
      </c>
      <c r="G713">
        <v>0</v>
      </c>
      <c r="H713" t="s">
        <v>23</v>
      </c>
      <c r="I713" t="s">
        <v>19</v>
      </c>
      <c r="J713" t="s">
        <v>329</v>
      </c>
      <c r="K713">
        <v>53</v>
      </c>
      <c r="L713">
        <v>0</v>
      </c>
      <c r="M713">
        <v>0</v>
      </c>
      <c r="N713">
        <v>0</v>
      </c>
    </row>
    <row r="714" spans="1:14" x14ac:dyDescent="0.15">
      <c r="A714" t="str">
        <f t="shared" si="13"/>
        <v>201952_155_4562342690074</v>
      </c>
      <c r="B714">
        <v>201952</v>
      </c>
      <c r="C714">
        <v>155</v>
      </c>
      <c r="D714" t="s">
        <v>185</v>
      </c>
      <c r="E714" s="9">
        <v>4562342690074</v>
      </c>
      <c r="F714">
        <v>0</v>
      </c>
      <c r="G714">
        <v>0</v>
      </c>
      <c r="H714" t="s">
        <v>24</v>
      </c>
      <c r="I714" t="s">
        <v>19</v>
      </c>
      <c r="J714" t="s">
        <v>329</v>
      </c>
      <c r="K714">
        <v>41</v>
      </c>
      <c r="L714">
        <v>11</v>
      </c>
      <c r="M714">
        <v>0</v>
      </c>
      <c r="N714">
        <v>0</v>
      </c>
    </row>
    <row r="715" spans="1:14" x14ac:dyDescent="0.15">
      <c r="A715" t="str">
        <f t="shared" si="13"/>
        <v>201952_155_4562342690081</v>
      </c>
      <c r="B715">
        <v>201952</v>
      </c>
      <c r="C715">
        <v>155</v>
      </c>
      <c r="D715" t="s">
        <v>185</v>
      </c>
      <c r="E715" s="9">
        <v>4562342690081</v>
      </c>
      <c r="F715">
        <v>0</v>
      </c>
      <c r="G715">
        <v>0</v>
      </c>
      <c r="H715" t="s">
        <v>25</v>
      </c>
      <c r="I715" t="s">
        <v>19</v>
      </c>
      <c r="J715" t="s">
        <v>329</v>
      </c>
      <c r="K715">
        <v>17</v>
      </c>
      <c r="L715">
        <v>1</v>
      </c>
      <c r="M715">
        <v>0</v>
      </c>
      <c r="N715">
        <v>0</v>
      </c>
    </row>
    <row r="716" spans="1:14" x14ac:dyDescent="0.15">
      <c r="A716" t="str">
        <f t="shared" si="13"/>
        <v>201952_56_4562342690029</v>
      </c>
      <c r="B716">
        <v>201952</v>
      </c>
      <c r="C716">
        <v>56</v>
      </c>
      <c r="D716" t="s">
        <v>193</v>
      </c>
      <c r="E716" s="9">
        <v>4562342690029</v>
      </c>
      <c r="F716">
        <v>0</v>
      </c>
      <c r="G716">
        <v>0</v>
      </c>
      <c r="H716" t="s">
        <v>18</v>
      </c>
      <c r="I716" t="s">
        <v>19</v>
      </c>
      <c r="J716" t="s">
        <v>329</v>
      </c>
      <c r="K716">
        <v>26</v>
      </c>
      <c r="L716">
        <v>8</v>
      </c>
      <c r="M716">
        <v>0</v>
      </c>
      <c r="N716">
        <v>0</v>
      </c>
    </row>
    <row r="717" spans="1:14" x14ac:dyDescent="0.15">
      <c r="A717" t="str">
        <f t="shared" si="13"/>
        <v>201952_56_4562342690036</v>
      </c>
      <c r="B717">
        <v>201952</v>
      </c>
      <c r="C717">
        <v>56</v>
      </c>
      <c r="D717" t="s">
        <v>193</v>
      </c>
      <c r="E717" s="9">
        <v>4562342690036</v>
      </c>
      <c r="F717">
        <v>0</v>
      </c>
      <c r="G717">
        <v>0</v>
      </c>
      <c r="H717" t="s">
        <v>20</v>
      </c>
      <c r="I717" t="s">
        <v>19</v>
      </c>
      <c r="J717" t="s">
        <v>329</v>
      </c>
      <c r="K717">
        <v>17</v>
      </c>
      <c r="L717">
        <v>6</v>
      </c>
      <c r="M717">
        <v>0</v>
      </c>
      <c r="N717">
        <v>0</v>
      </c>
    </row>
    <row r="718" spans="1:14" x14ac:dyDescent="0.15">
      <c r="A718" t="str">
        <f t="shared" si="13"/>
        <v>201952_56_4562342690050</v>
      </c>
      <c r="B718">
        <v>201952</v>
      </c>
      <c r="C718">
        <v>56</v>
      </c>
      <c r="D718" t="s">
        <v>193</v>
      </c>
      <c r="E718" s="9">
        <v>4562342690050</v>
      </c>
      <c r="F718">
        <v>0</v>
      </c>
      <c r="G718">
        <v>0</v>
      </c>
      <c r="H718" t="s">
        <v>22</v>
      </c>
      <c r="I718" t="s">
        <v>19</v>
      </c>
      <c r="J718" t="s">
        <v>329</v>
      </c>
      <c r="K718">
        <v>24</v>
      </c>
      <c r="L718">
        <v>1</v>
      </c>
      <c r="M718">
        <v>0</v>
      </c>
      <c r="N718">
        <v>0</v>
      </c>
    </row>
    <row r="719" spans="1:14" x14ac:dyDescent="0.15">
      <c r="A719" t="str">
        <f t="shared" si="13"/>
        <v>201952_56_4562342690043</v>
      </c>
      <c r="B719">
        <v>201952</v>
      </c>
      <c r="C719">
        <v>56</v>
      </c>
      <c r="D719" t="s">
        <v>193</v>
      </c>
      <c r="E719" s="9">
        <v>4562342690043</v>
      </c>
      <c r="F719">
        <v>0</v>
      </c>
      <c r="G719">
        <v>0</v>
      </c>
      <c r="H719" t="s">
        <v>21</v>
      </c>
      <c r="I719" t="s">
        <v>19</v>
      </c>
      <c r="J719" t="s">
        <v>329</v>
      </c>
      <c r="K719">
        <v>78</v>
      </c>
      <c r="L719">
        <v>7</v>
      </c>
      <c r="M719">
        <v>0</v>
      </c>
      <c r="N719">
        <v>0</v>
      </c>
    </row>
    <row r="720" spans="1:14" x14ac:dyDescent="0.15">
      <c r="A720" t="str">
        <f t="shared" si="13"/>
        <v>201952_56_4562342690067</v>
      </c>
      <c r="B720">
        <v>201952</v>
      </c>
      <c r="C720">
        <v>56</v>
      </c>
      <c r="D720" t="s">
        <v>193</v>
      </c>
      <c r="E720" s="9">
        <v>4562342690067</v>
      </c>
      <c r="F720">
        <v>0</v>
      </c>
      <c r="G720">
        <v>0</v>
      </c>
      <c r="H720" t="s">
        <v>23</v>
      </c>
      <c r="I720" t="s">
        <v>19</v>
      </c>
      <c r="J720" t="s">
        <v>329</v>
      </c>
      <c r="K720">
        <v>81</v>
      </c>
      <c r="L720">
        <v>8</v>
      </c>
      <c r="M720">
        <v>0</v>
      </c>
      <c r="N720">
        <v>0</v>
      </c>
    </row>
    <row r="721" spans="1:14" x14ac:dyDescent="0.15">
      <c r="A721" t="str">
        <f t="shared" si="13"/>
        <v>201952_56_4562342690074</v>
      </c>
      <c r="B721">
        <v>201952</v>
      </c>
      <c r="C721">
        <v>56</v>
      </c>
      <c r="D721" t="s">
        <v>193</v>
      </c>
      <c r="E721" s="9">
        <v>4562342690074</v>
      </c>
      <c r="F721">
        <v>0</v>
      </c>
      <c r="G721">
        <v>0</v>
      </c>
      <c r="H721" t="s">
        <v>24</v>
      </c>
      <c r="I721" t="s">
        <v>19</v>
      </c>
      <c r="J721" t="s">
        <v>329</v>
      </c>
      <c r="K721">
        <v>50</v>
      </c>
      <c r="L721">
        <v>11</v>
      </c>
      <c r="M721">
        <v>0</v>
      </c>
      <c r="N721">
        <v>0</v>
      </c>
    </row>
    <row r="722" spans="1:14" x14ac:dyDescent="0.15">
      <c r="A722" t="str">
        <f t="shared" si="13"/>
        <v>201952_56_4562342690081</v>
      </c>
      <c r="B722">
        <v>201952</v>
      </c>
      <c r="C722">
        <v>56</v>
      </c>
      <c r="D722" t="s">
        <v>193</v>
      </c>
      <c r="E722" s="9">
        <v>4562342690081</v>
      </c>
      <c r="F722">
        <v>0</v>
      </c>
      <c r="G722">
        <v>0</v>
      </c>
      <c r="H722" t="s">
        <v>25</v>
      </c>
      <c r="I722" t="s">
        <v>19</v>
      </c>
      <c r="J722" t="s">
        <v>329</v>
      </c>
      <c r="K722">
        <v>10</v>
      </c>
      <c r="L722">
        <v>2</v>
      </c>
      <c r="M722">
        <v>0</v>
      </c>
      <c r="N722">
        <v>0</v>
      </c>
    </row>
    <row r="723" spans="1:14" x14ac:dyDescent="0.15">
      <c r="A723" t="str">
        <f t="shared" si="13"/>
        <v>201952_412_4562342690029</v>
      </c>
      <c r="B723">
        <v>201952</v>
      </c>
      <c r="C723">
        <v>412</v>
      </c>
      <c r="D723" t="s">
        <v>195</v>
      </c>
      <c r="E723" s="9">
        <v>4562342690029</v>
      </c>
      <c r="F723">
        <v>0</v>
      </c>
      <c r="G723">
        <v>0</v>
      </c>
      <c r="H723" t="s">
        <v>18</v>
      </c>
      <c r="I723" t="s">
        <v>19</v>
      </c>
      <c r="J723" t="s">
        <v>329</v>
      </c>
      <c r="K723">
        <v>20</v>
      </c>
      <c r="L723">
        <v>5</v>
      </c>
      <c r="M723">
        <v>0</v>
      </c>
      <c r="N723">
        <v>0</v>
      </c>
    </row>
    <row r="724" spans="1:14" x14ac:dyDescent="0.15">
      <c r="A724" t="str">
        <f t="shared" si="13"/>
        <v>201952_412_4562342690036</v>
      </c>
      <c r="B724">
        <v>201952</v>
      </c>
      <c r="C724">
        <v>412</v>
      </c>
      <c r="D724" t="s">
        <v>195</v>
      </c>
      <c r="E724" s="9">
        <v>4562342690036</v>
      </c>
      <c r="F724">
        <v>0</v>
      </c>
      <c r="G724">
        <v>0</v>
      </c>
      <c r="H724" t="s">
        <v>20</v>
      </c>
      <c r="I724" t="s">
        <v>19</v>
      </c>
      <c r="J724" t="s">
        <v>329</v>
      </c>
      <c r="K724">
        <v>22</v>
      </c>
      <c r="L724">
        <v>2</v>
      </c>
      <c r="M724">
        <v>0</v>
      </c>
      <c r="N724">
        <v>0</v>
      </c>
    </row>
    <row r="725" spans="1:14" x14ac:dyDescent="0.15">
      <c r="A725" t="str">
        <f t="shared" si="13"/>
        <v>201952_412_4562342690050</v>
      </c>
      <c r="B725">
        <v>201952</v>
      </c>
      <c r="C725">
        <v>412</v>
      </c>
      <c r="D725" t="s">
        <v>195</v>
      </c>
      <c r="E725" s="9">
        <v>4562342690050</v>
      </c>
      <c r="F725">
        <v>0</v>
      </c>
      <c r="G725">
        <v>0</v>
      </c>
      <c r="H725" t="s">
        <v>22</v>
      </c>
      <c r="I725" t="s">
        <v>19</v>
      </c>
      <c r="J725" t="s">
        <v>329</v>
      </c>
      <c r="K725">
        <v>26</v>
      </c>
      <c r="L725">
        <v>2</v>
      </c>
      <c r="M725">
        <v>0</v>
      </c>
      <c r="N725">
        <v>0</v>
      </c>
    </row>
    <row r="726" spans="1:14" x14ac:dyDescent="0.15">
      <c r="A726" t="str">
        <f t="shared" si="13"/>
        <v>201952_412_4562342690043</v>
      </c>
      <c r="B726">
        <v>201952</v>
      </c>
      <c r="C726">
        <v>412</v>
      </c>
      <c r="D726" t="s">
        <v>195</v>
      </c>
      <c r="E726" s="9">
        <v>4562342690043</v>
      </c>
      <c r="F726">
        <v>0</v>
      </c>
      <c r="G726">
        <v>0</v>
      </c>
      <c r="H726" t="s">
        <v>21</v>
      </c>
      <c r="I726" t="s">
        <v>19</v>
      </c>
      <c r="J726" t="s">
        <v>329</v>
      </c>
      <c r="K726">
        <v>43</v>
      </c>
      <c r="L726">
        <v>14</v>
      </c>
      <c r="M726">
        <v>0</v>
      </c>
      <c r="N726">
        <v>0</v>
      </c>
    </row>
    <row r="727" spans="1:14" x14ac:dyDescent="0.15">
      <c r="A727" t="str">
        <f t="shared" si="13"/>
        <v>201952_412_4562342690067</v>
      </c>
      <c r="B727">
        <v>201952</v>
      </c>
      <c r="C727">
        <v>412</v>
      </c>
      <c r="D727" t="s">
        <v>195</v>
      </c>
      <c r="E727" s="9">
        <v>4562342690067</v>
      </c>
      <c r="F727">
        <v>0</v>
      </c>
      <c r="G727">
        <v>0</v>
      </c>
      <c r="H727" t="s">
        <v>23</v>
      </c>
      <c r="I727" t="s">
        <v>19</v>
      </c>
      <c r="J727" t="s">
        <v>329</v>
      </c>
      <c r="K727">
        <v>72</v>
      </c>
      <c r="L727">
        <v>8</v>
      </c>
      <c r="M727">
        <v>0</v>
      </c>
      <c r="N727">
        <v>0</v>
      </c>
    </row>
    <row r="728" spans="1:14" x14ac:dyDescent="0.15">
      <c r="A728" t="str">
        <f t="shared" si="13"/>
        <v>201952_412_4562342690074</v>
      </c>
      <c r="B728">
        <v>201952</v>
      </c>
      <c r="C728">
        <v>412</v>
      </c>
      <c r="D728" t="s">
        <v>195</v>
      </c>
      <c r="E728" s="9">
        <v>4562342690074</v>
      </c>
      <c r="F728">
        <v>0</v>
      </c>
      <c r="G728">
        <v>0</v>
      </c>
      <c r="H728" t="s">
        <v>24</v>
      </c>
      <c r="I728" t="s">
        <v>19</v>
      </c>
      <c r="J728" t="s">
        <v>329</v>
      </c>
      <c r="K728">
        <v>35</v>
      </c>
      <c r="L728">
        <v>8</v>
      </c>
      <c r="M728">
        <v>0</v>
      </c>
      <c r="N728">
        <v>0</v>
      </c>
    </row>
    <row r="729" spans="1:14" x14ac:dyDescent="0.15">
      <c r="A729" t="str">
        <f t="shared" si="13"/>
        <v>201952_412_4562342690081</v>
      </c>
      <c r="B729">
        <v>201952</v>
      </c>
      <c r="C729">
        <v>412</v>
      </c>
      <c r="D729" t="s">
        <v>195</v>
      </c>
      <c r="E729" s="9">
        <v>4562342690081</v>
      </c>
      <c r="F729">
        <v>0</v>
      </c>
      <c r="G729">
        <v>0</v>
      </c>
      <c r="H729" t="s">
        <v>25</v>
      </c>
      <c r="I729" t="s">
        <v>19</v>
      </c>
      <c r="J729" t="s">
        <v>329</v>
      </c>
      <c r="K729">
        <v>5</v>
      </c>
      <c r="L729">
        <v>3</v>
      </c>
      <c r="M729">
        <v>0</v>
      </c>
      <c r="N729">
        <v>0</v>
      </c>
    </row>
    <row r="730" spans="1:14" x14ac:dyDescent="0.15">
      <c r="A730" t="str">
        <f t="shared" si="13"/>
        <v>201952_23_4562342690029</v>
      </c>
      <c r="B730">
        <v>201952</v>
      </c>
      <c r="C730">
        <v>23</v>
      </c>
      <c r="D730" t="s">
        <v>196</v>
      </c>
      <c r="E730" s="9">
        <v>4562342690029</v>
      </c>
      <c r="F730">
        <v>0</v>
      </c>
      <c r="G730">
        <v>0</v>
      </c>
      <c r="H730" t="s">
        <v>18</v>
      </c>
      <c r="I730" t="s">
        <v>19</v>
      </c>
      <c r="J730" t="s">
        <v>329</v>
      </c>
      <c r="K730">
        <v>17</v>
      </c>
      <c r="L730">
        <v>2</v>
      </c>
      <c r="M730">
        <v>0</v>
      </c>
      <c r="N730">
        <v>0</v>
      </c>
    </row>
    <row r="731" spans="1:14" x14ac:dyDescent="0.15">
      <c r="A731" t="str">
        <f t="shared" si="13"/>
        <v>201952_23_4562342690036</v>
      </c>
      <c r="B731">
        <v>201952</v>
      </c>
      <c r="C731">
        <v>23</v>
      </c>
      <c r="D731" t="s">
        <v>196</v>
      </c>
      <c r="E731" s="9">
        <v>4562342690036</v>
      </c>
      <c r="F731">
        <v>0</v>
      </c>
      <c r="G731">
        <v>0</v>
      </c>
      <c r="H731" t="s">
        <v>20</v>
      </c>
      <c r="I731" t="s">
        <v>19</v>
      </c>
      <c r="J731" t="s">
        <v>329</v>
      </c>
      <c r="K731">
        <v>23</v>
      </c>
      <c r="L731">
        <v>3</v>
      </c>
      <c r="M731">
        <v>0</v>
      </c>
      <c r="N731">
        <v>0</v>
      </c>
    </row>
    <row r="732" spans="1:14" x14ac:dyDescent="0.15">
      <c r="A732" t="str">
        <f t="shared" si="13"/>
        <v>201952_23_4562342690050</v>
      </c>
      <c r="B732">
        <v>201952</v>
      </c>
      <c r="C732">
        <v>23</v>
      </c>
      <c r="D732" t="s">
        <v>196</v>
      </c>
      <c r="E732" s="9">
        <v>4562342690050</v>
      </c>
      <c r="F732">
        <v>0</v>
      </c>
      <c r="G732">
        <v>0</v>
      </c>
      <c r="H732" t="s">
        <v>22</v>
      </c>
      <c r="I732" t="s">
        <v>19</v>
      </c>
      <c r="J732" t="s">
        <v>329</v>
      </c>
      <c r="K732">
        <v>23</v>
      </c>
      <c r="L732">
        <v>0</v>
      </c>
      <c r="M732">
        <v>0</v>
      </c>
      <c r="N732">
        <v>0</v>
      </c>
    </row>
    <row r="733" spans="1:14" x14ac:dyDescent="0.15">
      <c r="A733" t="str">
        <f t="shared" si="13"/>
        <v>201952_23_4562342690043</v>
      </c>
      <c r="B733">
        <v>201952</v>
      </c>
      <c r="C733">
        <v>23</v>
      </c>
      <c r="D733" t="s">
        <v>196</v>
      </c>
      <c r="E733" s="9">
        <v>4562342690043</v>
      </c>
      <c r="F733">
        <v>0</v>
      </c>
      <c r="G733">
        <v>0</v>
      </c>
      <c r="H733" t="s">
        <v>21</v>
      </c>
      <c r="I733" t="s">
        <v>19</v>
      </c>
      <c r="J733" t="s">
        <v>329</v>
      </c>
      <c r="K733">
        <v>70</v>
      </c>
      <c r="L733">
        <v>8</v>
      </c>
      <c r="M733">
        <v>0</v>
      </c>
      <c r="N733">
        <v>0</v>
      </c>
    </row>
    <row r="734" spans="1:14" x14ac:dyDescent="0.15">
      <c r="A734" t="str">
        <f t="shared" si="13"/>
        <v>201952_23_4562342690067</v>
      </c>
      <c r="B734">
        <v>201952</v>
      </c>
      <c r="C734">
        <v>23</v>
      </c>
      <c r="D734" t="s">
        <v>196</v>
      </c>
      <c r="E734" s="9">
        <v>4562342690067</v>
      </c>
      <c r="F734">
        <v>0</v>
      </c>
      <c r="G734">
        <v>0</v>
      </c>
      <c r="H734" t="s">
        <v>23</v>
      </c>
      <c r="I734" t="s">
        <v>19</v>
      </c>
      <c r="J734" t="s">
        <v>329</v>
      </c>
      <c r="K734">
        <v>83</v>
      </c>
      <c r="L734">
        <v>4</v>
      </c>
      <c r="M734">
        <v>0</v>
      </c>
      <c r="N734">
        <v>0</v>
      </c>
    </row>
    <row r="735" spans="1:14" x14ac:dyDescent="0.15">
      <c r="A735" t="str">
        <f t="shared" si="13"/>
        <v>201952_23_4562342690074</v>
      </c>
      <c r="B735">
        <v>201952</v>
      </c>
      <c r="C735">
        <v>23</v>
      </c>
      <c r="D735" t="s">
        <v>196</v>
      </c>
      <c r="E735" s="9">
        <v>4562342690074</v>
      </c>
      <c r="F735">
        <v>0</v>
      </c>
      <c r="G735">
        <v>0</v>
      </c>
      <c r="H735" t="s">
        <v>24</v>
      </c>
      <c r="I735" t="s">
        <v>19</v>
      </c>
      <c r="J735" t="s">
        <v>329</v>
      </c>
      <c r="K735">
        <v>35</v>
      </c>
      <c r="L735">
        <v>2</v>
      </c>
      <c r="M735">
        <v>0</v>
      </c>
      <c r="N735">
        <v>0</v>
      </c>
    </row>
    <row r="736" spans="1:14" x14ac:dyDescent="0.15">
      <c r="A736" t="str">
        <f t="shared" si="13"/>
        <v>201952_23_4562342690081</v>
      </c>
      <c r="B736">
        <v>201952</v>
      </c>
      <c r="C736">
        <v>23</v>
      </c>
      <c r="D736" t="s">
        <v>196</v>
      </c>
      <c r="E736" s="9">
        <v>4562342690081</v>
      </c>
      <c r="F736">
        <v>0</v>
      </c>
      <c r="G736">
        <v>0</v>
      </c>
      <c r="H736" t="s">
        <v>25</v>
      </c>
      <c r="I736" t="s">
        <v>19</v>
      </c>
      <c r="J736" t="s">
        <v>329</v>
      </c>
      <c r="K736">
        <v>6</v>
      </c>
      <c r="L736">
        <v>0</v>
      </c>
      <c r="M736">
        <v>0</v>
      </c>
      <c r="N736">
        <v>0</v>
      </c>
    </row>
    <row r="737" spans="1:14" x14ac:dyDescent="0.15">
      <c r="A737" t="str">
        <f t="shared" si="13"/>
        <v>201952_113_4562342690029</v>
      </c>
      <c r="B737">
        <v>201952</v>
      </c>
      <c r="C737">
        <v>113</v>
      </c>
      <c r="D737" t="s">
        <v>182</v>
      </c>
      <c r="E737" s="9">
        <v>4562342690029</v>
      </c>
      <c r="F737">
        <v>0</v>
      </c>
      <c r="G737">
        <v>0</v>
      </c>
      <c r="H737" t="s">
        <v>18</v>
      </c>
      <c r="I737" t="s">
        <v>19</v>
      </c>
      <c r="J737" t="s">
        <v>329</v>
      </c>
      <c r="K737">
        <v>33</v>
      </c>
      <c r="L737">
        <v>7</v>
      </c>
      <c r="M737">
        <v>0</v>
      </c>
      <c r="N737">
        <v>0</v>
      </c>
    </row>
    <row r="738" spans="1:14" x14ac:dyDescent="0.15">
      <c r="A738" t="str">
        <f t="shared" si="13"/>
        <v>201952_113_4562342690036</v>
      </c>
      <c r="B738">
        <v>201952</v>
      </c>
      <c r="C738">
        <v>113</v>
      </c>
      <c r="D738" t="s">
        <v>182</v>
      </c>
      <c r="E738" s="9">
        <v>4562342690036</v>
      </c>
      <c r="F738">
        <v>0</v>
      </c>
      <c r="G738">
        <v>0</v>
      </c>
      <c r="H738" t="s">
        <v>20</v>
      </c>
      <c r="I738" t="s">
        <v>19</v>
      </c>
      <c r="J738" t="s">
        <v>329</v>
      </c>
      <c r="K738">
        <v>25</v>
      </c>
      <c r="L738">
        <v>3</v>
      </c>
      <c r="M738">
        <v>0</v>
      </c>
      <c r="N738">
        <v>0</v>
      </c>
    </row>
    <row r="739" spans="1:14" x14ac:dyDescent="0.15">
      <c r="A739" t="str">
        <f t="shared" si="13"/>
        <v>201952_113_4562342690050</v>
      </c>
      <c r="B739">
        <v>201952</v>
      </c>
      <c r="C739">
        <v>113</v>
      </c>
      <c r="D739" t="s">
        <v>182</v>
      </c>
      <c r="E739" s="9">
        <v>4562342690050</v>
      </c>
      <c r="F739">
        <v>0</v>
      </c>
      <c r="G739">
        <v>0</v>
      </c>
      <c r="H739" t="s">
        <v>22</v>
      </c>
      <c r="I739" t="s">
        <v>19</v>
      </c>
      <c r="J739" t="s">
        <v>329</v>
      </c>
      <c r="K739">
        <v>21</v>
      </c>
      <c r="L739">
        <v>3</v>
      </c>
      <c r="M739">
        <v>0</v>
      </c>
      <c r="N739">
        <v>0</v>
      </c>
    </row>
    <row r="740" spans="1:14" x14ac:dyDescent="0.15">
      <c r="A740" t="str">
        <f t="shared" si="13"/>
        <v>201952_113_4562342690043</v>
      </c>
      <c r="B740">
        <v>201952</v>
      </c>
      <c r="C740">
        <v>113</v>
      </c>
      <c r="D740" t="s">
        <v>182</v>
      </c>
      <c r="E740" s="9">
        <v>4562342690043</v>
      </c>
      <c r="F740">
        <v>0</v>
      </c>
      <c r="G740">
        <v>0</v>
      </c>
      <c r="H740" t="s">
        <v>21</v>
      </c>
      <c r="I740" t="s">
        <v>19</v>
      </c>
      <c r="J740" t="s">
        <v>329</v>
      </c>
      <c r="K740">
        <v>99</v>
      </c>
      <c r="L740">
        <v>1</v>
      </c>
      <c r="M740">
        <v>0</v>
      </c>
      <c r="N740">
        <v>0</v>
      </c>
    </row>
    <row r="741" spans="1:14" x14ac:dyDescent="0.15">
      <c r="A741" t="str">
        <f t="shared" si="13"/>
        <v>201952_113_4562342690067</v>
      </c>
      <c r="B741">
        <v>201952</v>
      </c>
      <c r="C741">
        <v>113</v>
      </c>
      <c r="D741" t="s">
        <v>182</v>
      </c>
      <c r="E741" s="9">
        <v>4562342690067</v>
      </c>
      <c r="F741">
        <v>0</v>
      </c>
      <c r="G741">
        <v>0</v>
      </c>
      <c r="H741" t="s">
        <v>23</v>
      </c>
      <c r="I741" t="s">
        <v>19</v>
      </c>
      <c r="J741" t="s">
        <v>329</v>
      </c>
      <c r="K741">
        <v>90</v>
      </c>
      <c r="L741">
        <v>7</v>
      </c>
      <c r="M741">
        <v>0</v>
      </c>
      <c r="N741">
        <v>0</v>
      </c>
    </row>
    <row r="742" spans="1:14" x14ac:dyDescent="0.15">
      <c r="A742" t="str">
        <f t="shared" si="13"/>
        <v>201952_113_4562342690074</v>
      </c>
      <c r="B742">
        <v>201952</v>
      </c>
      <c r="C742">
        <v>113</v>
      </c>
      <c r="D742" t="s">
        <v>182</v>
      </c>
      <c r="E742" s="9">
        <v>4562342690074</v>
      </c>
      <c r="F742">
        <v>0</v>
      </c>
      <c r="G742">
        <v>0</v>
      </c>
      <c r="H742" t="s">
        <v>24</v>
      </c>
      <c r="I742" t="s">
        <v>19</v>
      </c>
      <c r="J742" t="s">
        <v>329</v>
      </c>
      <c r="K742">
        <v>52</v>
      </c>
      <c r="L742">
        <v>13</v>
      </c>
      <c r="M742">
        <v>0</v>
      </c>
      <c r="N742">
        <v>0</v>
      </c>
    </row>
    <row r="743" spans="1:14" x14ac:dyDescent="0.15">
      <c r="A743" t="str">
        <f t="shared" si="13"/>
        <v>201952_113_4562342690081</v>
      </c>
      <c r="B743">
        <v>201952</v>
      </c>
      <c r="C743">
        <v>113</v>
      </c>
      <c r="D743" t="s">
        <v>182</v>
      </c>
      <c r="E743" s="9">
        <v>4562342690081</v>
      </c>
      <c r="F743">
        <v>0</v>
      </c>
      <c r="G743">
        <v>0</v>
      </c>
      <c r="H743" t="s">
        <v>25</v>
      </c>
      <c r="I743" t="s">
        <v>19</v>
      </c>
      <c r="J743" t="s">
        <v>329</v>
      </c>
      <c r="K743">
        <v>18</v>
      </c>
      <c r="L743">
        <v>1</v>
      </c>
      <c r="M743">
        <v>0</v>
      </c>
      <c r="N743">
        <v>0</v>
      </c>
    </row>
    <row r="744" spans="1:14" x14ac:dyDescent="0.15">
      <c r="A744" t="str">
        <f t="shared" si="13"/>
        <v>201952_19_4562342690029</v>
      </c>
      <c r="B744">
        <v>201952</v>
      </c>
      <c r="C744">
        <v>19</v>
      </c>
      <c r="D744" t="s">
        <v>190</v>
      </c>
      <c r="E744" s="9">
        <v>4562342690029</v>
      </c>
      <c r="F744">
        <v>0</v>
      </c>
      <c r="G744">
        <v>0</v>
      </c>
      <c r="H744" t="s">
        <v>18</v>
      </c>
      <c r="I744" t="s">
        <v>19</v>
      </c>
      <c r="J744" t="s">
        <v>329</v>
      </c>
      <c r="K744">
        <v>42</v>
      </c>
      <c r="L744">
        <v>0</v>
      </c>
      <c r="M744">
        <v>0</v>
      </c>
      <c r="N744">
        <v>0</v>
      </c>
    </row>
    <row r="745" spans="1:14" x14ac:dyDescent="0.15">
      <c r="A745" t="str">
        <f t="shared" si="13"/>
        <v>201952_19_4562342690036</v>
      </c>
      <c r="B745">
        <v>201952</v>
      </c>
      <c r="C745">
        <v>19</v>
      </c>
      <c r="D745" t="s">
        <v>190</v>
      </c>
      <c r="E745" s="9">
        <v>4562342690036</v>
      </c>
      <c r="F745">
        <v>0</v>
      </c>
      <c r="G745">
        <v>0</v>
      </c>
      <c r="H745" t="s">
        <v>20</v>
      </c>
      <c r="I745" t="s">
        <v>19</v>
      </c>
      <c r="J745" t="s">
        <v>329</v>
      </c>
      <c r="K745">
        <v>27</v>
      </c>
      <c r="L745">
        <v>0</v>
      </c>
      <c r="M745">
        <v>0</v>
      </c>
      <c r="N745">
        <v>0</v>
      </c>
    </row>
    <row r="746" spans="1:14" x14ac:dyDescent="0.15">
      <c r="A746" t="str">
        <f t="shared" si="13"/>
        <v>201952_19_4562342690050</v>
      </c>
      <c r="B746">
        <v>201952</v>
      </c>
      <c r="C746">
        <v>19</v>
      </c>
      <c r="D746" t="s">
        <v>190</v>
      </c>
      <c r="E746" s="9">
        <v>4562342690050</v>
      </c>
      <c r="F746">
        <v>0</v>
      </c>
      <c r="G746">
        <v>0</v>
      </c>
      <c r="H746" t="s">
        <v>22</v>
      </c>
      <c r="I746" t="s">
        <v>19</v>
      </c>
      <c r="J746" t="s">
        <v>329</v>
      </c>
      <c r="K746">
        <v>24</v>
      </c>
      <c r="L746">
        <v>0</v>
      </c>
      <c r="M746">
        <v>0</v>
      </c>
      <c r="N746">
        <v>0</v>
      </c>
    </row>
    <row r="747" spans="1:14" x14ac:dyDescent="0.15">
      <c r="A747" t="str">
        <f t="shared" si="13"/>
        <v>201952_19_4562342690043</v>
      </c>
      <c r="B747">
        <v>201952</v>
      </c>
      <c r="C747">
        <v>19</v>
      </c>
      <c r="D747" t="s">
        <v>190</v>
      </c>
      <c r="E747" s="9">
        <v>4562342690043</v>
      </c>
      <c r="F747">
        <v>0</v>
      </c>
      <c r="G747">
        <v>0</v>
      </c>
      <c r="H747" t="s">
        <v>21</v>
      </c>
      <c r="I747" t="s">
        <v>19</v>
      </c>
      <c r="J747" t="s">
        <v>329</v>
      </c>
      <c r="K747">
        <v>79</v>
      </c>
      <c r="L747">
        <v>2</v>
      </c>
      <c r="M747">
        <v>0</v>
      </c>
      <c r="N747">
        <v>0</v>
      </c>
    </row>
    <row r="748" spans="1:14" x14ac:dyDescent="0.15">
      <c r="A748" t="str">
        <f t="shared" si="13"/>
        <v>201952_19_4562342690067</v>
      </c>
      <c r="B748">
        <v>201952</v>
      </c>
      <c r="C748">
        <v>19</v>
      </c>
      <c r="D748" t="s">
        <v>190</v>
      </c>
      <c r="E748" s="9">
        <v>4562342690067</v>
      </c>
      <c r="F748">
        <v>0</v>
      </c>
      <c r="G748">
        <v>0</v>
      </c>
      <c r="H748" t="s">
        <v>23</v>
      </c>
      <c r="I748" t="s">
        <v>19</v>
      </c>
      <c r="J748" t="s">
        <v>329</v>
      </c>
      <c r="K748">
        <v>85</v>
      </c>
      <c r="L748">
        <v>4</v>
      </c>
      <c r="M748">
        <v>0</v>
      </c>
      <c r="N748">
        <v>0</v>
      </c>
    </row>
    <row r="749" spans="1:14" x14ac:dyDescent="0.15">
      <c r="A749" t="str">
        <f t="shared" si="13"/>
        <v>201952_19_4562342690074</v>
      </c>
      <c r="B749">
        <v>201952</v>
      </c>
      <c r="C749">
        <v>19</v>
      </c>
      <c r="D749" t="s">
        <v>190</v>
      </c>
      <c r="E749" s="9">
        <v>4562342690074</v>
      </c>
      <c r="F749">
        <v>0</v>
      </c>
      <c r="G749">
        <v>0</v>
      </c>
      <c r="H749" t="s">
        <v>24</v>
      </c>
      <c r="I749" t="s">
        <v>19</v>
      </c>
      <c r="J749" t="s">
        <v>329</v>
      </c>
      <c r="K749">
        <v>54</v>
      </c>
      <c r="L749">
        <v>2</v>
      </c>
      <c r="M749">
        <v>0</v>
      </c>
      <c r="N749">
        <v>0</v>
      </c>
    </row>
    <row r="750" spans="1:14" x14ac:dyDescent="0.15">
      <c r="A750" t="str">
        <f t="shared" si="13"/>
        <v>201952_19_4562342690081</v>
      </c>
      <c r="B750">
        <v>201952</v>
      </c>
      <c r="C750">
        <v>19</v>
      </c>
      <c r="D750" t="s">
        <v>190</v>
      </c>
      <c r="E750" s="9">
        <v>4562342690081</v>
      </c>
      <c r="F750">
        <v>0</v>
      </c>
      <c r="G750">
        <v>0</v>
      </c>
      <c r="H750" t="s">
        <v>25</v>
      </c>
      <c r="I750" t="s">
        <v>19</v>
      </c>
      <c r="J750" t="s">
        <v>329</v>
      </c>
      <c r="K750">
        <v>16</v>
      </c>
      <c r="L750">
        <v>3</v>
      </c>
      <c r="M750">
        <v>0</v>
      </c>
      <c r="N750">
        <v>0</v>
      </c>
    </row>
    <row r="751" spans="1:14" x14ac:dyDescent="0.15">
      <c r="A751" t="str">
        <f t="shared" si="13"/>
        <v>201952_31_4562342690029</v>
      </c>
      <c r="B751">
        <v>201952</v>
      </c>
      <c r="C751">
        <v>31</v>
      </c>
      <c r="D751" t="s">
        <v>181</v>
      </c>
      <c r="E751" s="9">
        <v>4562342690029</v>
      </c>
      <c r="F751">
        <v>0</v>
      </c>
      <c r="G751">
        <v>0</v>
      </c>
      <c r="H751" t="s">
        <v>18</v>
      </c>
      <c r="I751" t="s">
        <v>19</v>
      </c>
      <c r="J751" t="s">
        <v>329</v>
      </c>
      <c r="K751">
        <v>36</v>
      </c>
      <c r="L751">
        <v>0</v>
      </c>
      <c r="M751">
        <v>0</v>
      </c>
      <c r="N751">
        <v>0</v>
      </c>
    </row>
    <row r="752" spans="1:14" x14ac:dyDescent="0.15">
      <c r="A752" t="str">
        <f t="shared" si="13"/>
        <v>201952_31_4562342690036</v>
      </c>
      <c r="B752">
        <v>201952</v>
      </c>
      <c r="C752">
        <v>31</v>
      </c>
      <c r="D752" t="s">
        <v>181</v>
      </c>
      <c r="E752" s="9">
        <v>4562342690036</v>
      </c>
      <c r="F752">
        <v>0</v>
      </c>
      <c r="G752">
        <v>0</v>
      </c>
      <c r="H752" t="s">
        <v>20</v>
      </c>
      <c r="I752" t="s">
        <v>19</v>
      </c>
      <c r="J752" t="s">
        <v>329</v>
      </c>
      <c r="K752">
        <v>29</v>
      </c>
      <c r="L752">
        <v>0</v>
      </c>
      <c r="M752">
        <v>0</v>
      </c>
      <c r="N752">
        <v>0</v>
      </c>
    </row>
    <row r="753" spans="1:14" x14ac:dyDescent="0.15">
      <c r="A753" t="str">
        <f t="shared" si="13"/>
        <v>201952_31_4562342690050</v>
      </c>
      <c r="B753">
        <v>201952</v>
      </c>
      <c r="C753">
        <v>31</v>
      </c>
      <c r="D753" t="s">
        <v>181</v>
      </c>
      <c r="E753" s="9">
        <v>4562342690050</v>
      </c>
      <c r="F753">
        <v>0</v>
      </c>
      <c r="G753">
        <v>0</v>
      </c>
      <c r="H753" t="s">
        <v>22</v>
      </c>
      <c r="I753" t="s">
        <v>19</v>
      </c>
      <c r="J753" t="s">
        <v>329</v>
      </c>
      <c r="K753">
        <v>27</v>
      </c>
      <c r="L753">
        <v>1</v>
      </c>
      <c r="M753">
        <v>0</v>
      </c>
      <c r="N753">
        <v>0</v>
      </c>
    </row>
    <row r="754" spans="1:14" x14ac:dyDescent="0.15">
      <c r="A754" t="str">
        <f t="shared" si="13"/>
        <v>201952_31_4562342690043</v>
      </c>
      <c r="B754">
        <v>201952</v>
      </c>
      <c r="C754">
        <v>31</v>
      </c>
      <c r="D754" t="s">
        <v>181</v>
      </c>
      <c r="E754" s="9">
        <v>4562342690043</v>
      </c>
      <c r="F754">
        <v>0</v>
      </c>
      <c r="G754">
        <v>0</v>
      </c>
      <c r="H754" t="s">
        <v>21</v>
      </c>
      <c r="I754" t="s">
        <v>19</v>
      </c>
      <c r="J754" t="s">
        <v>329</v>
      </c>
      <c r="K754">
        <v>89</v>
      </c>
      <c r="L754">
        <v>0</v>
      </c>
      <c r="M754">
        <v>0</v>
      </c>
      <c r="N754">
        <v>0</v>
      </c>
    </row>
    <row r="755" spans="1:14" x14ac:dyDescent="0.15">
      <c r="A755" t="str">
        <f t="shared" si="13"/>
        <v>201952_31_4562342690067</v>
      </c>
      <c r="B755">
        <v>201952</v>
      </c>
      <c r="C755">
        <v>31</v>
      </c>
      <c r="D755" t="s">
        <v>181</v>
      </c>
      <c r="E755" s="9">
        <v>4562342690067</v>
      </c>
      <c r="F755">
        <v>0</v>
      </c>
      <c r="G755">
        <v>0</v>
      </c>
      <c r="H755" t="s">
        <v>23</v>
      </c>
      <c r="I755" t="s">
        <v>19</v>
      </c>
      <c r="J755" t="s">
        <v>329</v>
      </c>
      <c r="K755">
        <v>95</v>
      </c>
      <c r="L755">
        <v>2</v>
      </c>
      <c r="M755">
        <v>0</v>
      </c>
      <c r="N755">
        <v>0</v>
      </c>
    </row>
    <row r="756" spans="1:14" x14ac:dyDescent="0.15">
      <c r="A756" t="str">
        <f t="shared" si="13"/>
        <v>201952_31_4562342690074</v>
      </c>
      <c r="B756">
        <v>201952</v>
      </c>
      <c r="C756">
        <v>31</v>
      </c>
      <c r="D756" t="s">
        <v>181</v>
      </c>
      <c r="E756" s="9">
        <v>4562342690074</v>
      </c>
      <c r="F756">
        <v>0</v>
      </c>
      <c r="G756">
        <v>0</v>
      </c>
      <c r="H756" t="s">
        <v>24</v>
      </c>
      <c r="I756" t="s">
        <v>19</v>
      </c>
      <c r="J756" t="s">
        <v>329</v>
      </c>
      <c r="K756">
        <v>56</v>
      </c>
      <c r="L756">
        <v>4</v>
      </c>
      <c r="M756">
        <v>0</v>
      </c>
      <c r="N756">
        <v>0</v>
      </c>
    </row>
    <row r="757" spans="1:14" x14ac:dyDescent="0.15">
      <c r="A757" t="str">
        <f t="shared" si="13"/>
        <v>201952_31_4562342690081</v>
      </c>
      <c r="B757">
        <v>201952</v>
      </c>
      <c r="C757">
        <v>31</v>
      </c>
      <c r="D757" t="s">
        <v>181</v>
      </c>
      <c r="E757" s="9">
        <v>4562342690081</v>
      </c>
      <c r="F757">
        <v>0</v>
      </c>
      <c r="G757">
        <v>0</v>
      </c>
      <c r="H757" t="s">
        <v>25</v>
      </c>
      <c r="I757" t="s">
        <v>19</v>
      </c>
      <c r="J757" t="s">
        <v>329</v>
      </c>
      <c r="K757">
        <v>17</v>
      </c>
      <c r="L757">
        <v>0</v>
      </c>
      <c r="M757">
        <v>0</v>
      </c>
      <c r="N757">
        <v>0</v>
      </c>
    </row>
    <row r="758" spans="1:14" x14ac:dyDescent="0.15">
      <c r="A758" t="str">
        <f t="shared" si="13"/>
        <v>202001_237_4562342690029</v>
      </c>
      <c r="B758">
        <v>202001</v>
      </c>
      <c r="C758">
        <v>237</v>
      </c>
      <c r="D758" t="s">
        <v>188</v>
      </c>
      <c r="E758" s="9">
        <v>4562342690029</v>
      </c>
      <c r="F758">
        <v>0</v>
      </c>
      <c r="G758">
        <v>0</v>
      </c>
      <c r="H758" t="s">
        <v>18</v>
      </c>
      <c r="I758" t="s">
        <v>19</v>
      </c>
      <c r="J758" t="s">
        <v>329</v>
      </c>
      <c r="K758">
        <v>43</v>
      </c>
      <c r="L758">
        <v>2</v>
      </c>
      <c r="M758">
        <v>0</v>
      </c>
      <c r="N758">
        <v>0</v>
      </c>
    </row>
    <row r="759" spans="1:14" x14ac:dyDescent="0.15">
      <c r="A759" t="str">
        <f t="shared" si="13"/>
        <v>202001_237_4562342690036</v>
      </c>
      <c r="B759">
        <v>202001</v>
      </c>
      <c r="C759">
        <v>237</v>
      </c>
      <c r="D759" t="s">
        <v>188</v>
      </c>
      <c r="E759" s="9">
        <v>4562342690036</v>
      </c>
      <c r="F759">
        <v>0</v>
      </c>
      <c r="G759">
        <v>0</v>
      </c>
      <c r="H759" t="s">
        <v>20</v>
      </c>
      <c r="I759" t="s">
        <v>19</v>
      </c>
      <c r="J759" t="s">
        <v>329</v>
      </c>
      <c r="K759">
        <v>21</v>
      </c>
      <c r="L759">
        <v>4</v>
      </c>
      <c r="M759">
        <v>0</v>
      </c>
      <c r="N759">
        <v>0</v>
      </c>
    </row>
    <row r="760" spans="1:14" x14ac:dyDescent="0.15">
      <c r="A760" t="str">
        <f t="shared" si="13"/>
        <v>202001_237_4562342690050</v>
      </c>
      <c r="B760">
        <v>202001</v>
      </c>
      <c r="C760">
        <v>237</v>
      </c>
      <c r="D760" t="s">
        <v>188</v>
      </c>
      <c r="E760" s="9">
        <v>4562342690050</v>
      </c>
      <c r="F760">
        <v>0</v>
      </c>
      <c r="G760">
        <v>0</v>
      </c>
      <c r="H760" t="s">
        <v>22</v>
      </c>
      <c r="I760" t="s">
        <v>19</v>
      </c>
      <c r="J760" t="s">
        <v>329</v>
      </c>
      <c r="K760">
        <v>24</v>
      </c>
      <c r="L760">
        <v>1</v>
      </c>
      <c r="M760">
        <v>0</v>
      </c>
      <c r="N760">
        <v>0</v>
      </c>
    </row>
    <row r="761" spans="1:14" x14ac:dyDescent="0.15">
      <c r="A761" t="str">
        <f t="shared" si="13"/>
        <v>202001_237_4562342690043</v>
      </c>
      <c r="B761">
        <v>202001</v>
      </c>
      <c r="C761">
        <v>237</v>
      </c>
      <c r="D761" t="s">
        <v>188</v>
      </c>
      <c r="E761" s="9">
        <v>4562342690043</v>
      </c>
      <c r="F761">
        <v>0</v>
      </c>
      <c r="G761">
        <v>0</v>
      </c>
      <c r="H761" t="s">
        <v>21</v>
      </c>
      <c r="I761" t="s">
        <v>19</v>
      </c>
      <c r="J761" t="s">
        <v>329</v>
      </c>
      <c r="K761">
        <v>82</v>
      </c>
      <c r="L761">
        <v>4</v>
      </c>
      <c r="M761">
        <v>0</v>
      </c>
      <c r="N761">
        <v>0</v>
      </c>
    </row>
    <row r="762" spans="1:14" x14ac:dyDescent="0.15">
      <c r="A762" t="str">
        <f t="shared" si="13"/>
        <v>202001_237_4562342690067</v>
      </c>
      <c r="B762">
        <v>202001</v>
      </c>
      <c r="C762">
        <v>237</v>
      </c>
      <c r="D762" t="s">
        <v>188</v>
      </c>
      <c r="E762" s="9">
        <v>4562342690067</v>
      </c>
      <c r="F762">
        <v>0</v>
      </c>
      <c r="G762">
        <v>0</v>
      </c>
      <c r="H762" t="s">
        <v>23</v>
      </c>
      <c r="I762" t="s">
        <v>19</v>
      </c>
      <c r="J762" t="s">
        <v>329</v>
      </c>
      <c r="K762">
        <v>90</v>
      </c>
      <c r="L762">
        <v>2</v>
      </c>
      <c r="M762">
        <v>0</v>
      </c>
      <c r="N762">
        <v>0</v>
      </c>
    </row>
    <row r="763" spans="1:14" x14ac:dyDescent="0.15">
      <c r="A763" t="str">
        <f t="shared" si="13"/>
        <v>202001_237_4562342690074</v>
      </c>
      <c r="B763">
        <v>202001</v>
      </c>
      <c r="C763">
        <v>237</v>
      </c>
      <c r="D763" t="s">
        <v>188</v>
      </c>
      <c r="E763" s="9">
        <v>4562342690074</v>
      </c>
      <c r="F763">
        <v>0</v>
      </c>
      <c r="G763">
        <v>0</v>
      </c>
      <c r="H763" t="s">
        <v>24</v>
      </c>
      <c r="I763" t="s">
        <v>19</v>
      </c>
      <c r="J763" t="s">
        <v>329</v>
      </c>
      <c r="K763">
        <v>49</v>
      </c>
      <c r="L763">
        <v>5</v>
      </c>
      <c r="M763">
        <v>0</v>
      </c>
      <c r="N763">
        <v>0</v>
      </c>
    </row>
    <row r="764" spans="1:14" x14ac:dyDescent="0.15">
      <c r="A764" t="str">
        <f t="shared" si="13"/>
        <v>202001_237_4562342690081</v>
      </c>
      <c r="B764">
        <v>202001</v>
      </c>
      <c r="C764">
        <v>237</v>
      </c>
      <c r="D764" t="s">
        <v>188</v>
      </c>
      <c r="E764" s="9">
        <v>4562342690081</v>
      </c>
      <c r="F764">
        <v>0</v>
      </c>
      <c r="G764">
        <v>0</v>
      </c>
      <c r="H764" t="s">
        <v>25</v>
      </c>
      <c r="I764" t="s">
        <v>19</v>
      </c>
      <c r="J764" t="s">
        <v>329</v>
      </c>
      <c r="K764">
        <v>14</v>
      </c>
      <c r="L764">
        <v>2</v>
      </c>
      <c r="M764">
        <v>0</v>
      </c>
      <c r="N764">
        <v>0</v>
      </c>
    </row>
    <row r="765" spans="1:14" x14ac:dyDescent="0.15">
      <c r="A765" t="str">
        <f t="shared" si="13"/>
        <v>202001_331_4562342690029</v>
      </c>
      <c r="B765">
        <v>202001</v>
      </c>
      <c r="C765">
        <v>331</v>
      </c>
      <c r="D765" t="s">
        <v>189</v>
      </c>
      <c r="E765" s="9">
        <v>4562342690029</v>
      </c>
      <c r="F765">
        <v>0</v>
      </c>
      <c r="G765">
        <v>0</v>
      </c>
      <c r="H765" t="s">
        <v>18</v>
      </c>
      <c r="I765" t="s">
        <v>19</v>
      </c>
      <c r="J765" t="s">
        <v>329</v>
      </c>
      <c r="K765">
        <v>31</v>
      </c>
      <c r="L765">
        <v>4</v>
      </c>
      <c r="M765">
        <v>0</v>
      </c>
      <c r="N765">
        <v>0</v>
      </c>
    </row>
    <row r="766" spans="1:14" x14ac:dyDescent="0.15">
      <c r="A766" t="str">
        <f t="shared" si="13"/>
        <v>202001_331_4562342690036</v>
      </c>
      <c r="B766">
        <v>202001</v>
      </c>
      <c r="C766">
        <v>331</v>
      </c>
      <c r="D766" t="s">
        <v>189</v>
      </c>
      <c r="E766" s="9">
        <v>4562342690036</v>
      </c>
      <c r="F766">
        <v>0</v>
      </c>
      <c r="G766">
        <v>0</v>
      </c>
      <c r="H766" t="s">
        <v>20</v>
      </c>
      <c r="I766" t="s">
        <v>19</v>
      </c>
      <c r="J766" t="s">
        <v>329</v>
      </c>
      <c r="K766">
        <v>21</v>
      </c>
      <c r="L766">
        <v>1</v>
      </c>
      <c r="M766">
        <v>0</v>
      </c>
      <c r="N766">
        <v>0</v>
      </c>
    </row>
    <row r="767" spans="1:14" x14ac:dyDescent="0.15">
      <c r="A767" t="str">
        <f t="shared" si="13"/>
        <v>202001_331_4562342690050</v>
      </c>
      <c r="B767">
        <v>202001</v>
      </c>
      <c r="C767">
        <v>331</v>
      </c>
      <c r="D767" t="s">
        <v>189</v>
      </c>
      <c r="E767" s="9">
        <v>4562342690050</v>
      </c>
      <c r="F767">
        <v>0</v>
      </c>
      <c r="G767">
        <v>0</v>
      </c>
      <c r="H767" t="s">
        <v>22</v>
      </c>
      <c r="I767" t="s">
        <v>19</v>
      </c>
      <c r="J767" t="s">
        <v>329</v>
      </c>
      <c r="K767">
        <v>14</v>
      </c>
      <c r="L767">
        <v>1</v>
      </c>
      <c r="M767">
        <v>0</v>
      </c>
      <c r="N767">
        <v>0</v>
      </c>
    </row>
    <row r="768" spans="1:14" x14ac:dyDescent="0.15">
      <c r="A768" t="str">
        <f t="shared" si="13"/>
        <v>202001_331_4562342690043</v>
      </c>
      <c r="B768">
        <v>202001</v>
      </c>
      <c r="C768">
        <v>331</v>
      </c>
      <c r="D768" t="s">
        <v>189</v>
      </c>
      <c r="E768" s="9">
        <v>4562342690043</v>
      </c>
      <c r="F768">
        <v>0</v>
      </c>
      <c r="G768">
        <v>0</v>
      </c>
      <c r="H768" t="s">
        <v>21</v>
      </c>
      <c r="I768" t="s">
        <v>19</v>
      </c>
      <c r="J768" t="s">
        <v>329</v>
      </c>
      <c r="K768">
        <v>70</v>
      </c>
      <c r="L768">
        <v>10</v>
      </c>
      <c r="M768">
        <v>0</v>
      </c>
      <c r="N768">
        <v>0</v>
      </c>
    </row>
    <row r="769" spans="1:14" x14ac:dyDescent="0.15">
      <c r="A769" t="str">
        <f t="shared" si="13"/>
        <v>202001_331_4562342690067</v>
      </c>
      <c r="B769">
        <v>202001</v>
      </c>
      <c r="C769">
        <v>331</v>
      </c>
      <c r="D769" t="s">
        <v>189</v>
      </c>
      <c r="E769" s="9">
        <v>4562342690067</v>
      </c>
      <c r="F769">
        <v>0</v>
      </c>
      <c r="G769">
        <v>0</v>
      </c>
      <c r="H769" t="s">
        <v>23</v>
      </c>
      <c r="I769" t="s">
        <v>19</v>
      </c>
      <c r="J769" t="s">
        <v>329</v>
      </c>
      <c r="K769">
        <v>82</v>
      </c>
      <c r="L769">
        <v>5</v>
      </c>
      <c r="M769">
        <v>0</v>
      </c>
      <c r="N769">
        <v>0</v>
      </c>
    </row>
    <row r="770" spans="1:14" x14ac:dyDescent="0.15">
      <c r="A770" t="str">
        <f t="shared" ref="A770:A833" si="14">B770&amp;"_"&amp;C770&amp;"_"&amp;E770</f>
        <v>202001_331_4562342690074</v>
      </c>
      <c r="B770">
        <v>202001</v>
      </c>
      <c r="C770">
        <v>331</v>
      </c>
      <c r="D770" t="s">
        <v>189</v>
      </c>
      <c r="E770" s="9">
        <v>4562342690074</v>
      </c>
      <c r="F770">
        <v>0</v>
      </c>
      <c r="G770">
        <v>0</v>
      </c>
      <c r="H770" t="s">
        <v>24</v>
      </c>
      <c r="I770" t="s">
        <v>19</v>
      </c>
      <c r="J770" t="s">
        <v>329</v>
      </c>
      <c r="K770">
        <v>34</v>
      </c>
      <c r="L770">
        <v>11</v>
      </c>
      <c r="M770">
        <v>0</v>
      </c>
      <c r="N770">
        <v>0</v>
      </c>
    </row>
    <row r="771" spans="1:14" x14ac:dyDescent="0.15">
      <c r="A771" t="str">
        <f t="shared" si="14"/>
        <v>202001_331_4562342690081</v>
      </c>
      <c r="B771">
        <v>202001</v>
      </c>
      <c r="C771">
        <v>331</v>
      </c>
      <c r="D771" t="s">
        <v>189</v>
      </c>
      <c r="E771" s="9">
        <v>4562342690081</v>
      </c>
      <c r="F771">
        <v>0</v>
      </c>
      <c r="G771">
        <v>0</v>
      </c>
      <c r="H771" t="s">
        <v>25</v>
      </c>
      <c r="I771" t="s">
        <v>19</v>
      </c>
      <c r="J771" t="s">
        <v>329</v>
      </c>
      <c r="K771">
        <v>11</v>
      </c>
      <c r="L771">
        <v>1</v>
      </c>
      <c r="M771">
        <v>0</v>
      </c>
      <c r="N771">
        <v>0</v>
      </c>
    </row>
    <row r="772" spans="1:14" x14ac:dyDescent="0.15">
      <c r="A772" t="str">
        <f t="shared" si="14"/>
        <v>202001_49_4562342690029</v>
      </c>
      <c r="B772">
        <v>202001</v>
      </c>
      <c r="C772">
        <v>49</v>
      </c>
      <c r="D772" t="s">
        <v>186</v>
      </c>
      <c r="E772" s="9">
        <v>4562342690029</v>
      </c>
      <c r="F772">
        <v>0</v>
      </c>
      <c r="G772">
        <v>0</v>
      </c>
      <c r="H772" t="s">
        <v>18</v>
      </c>
      <c r="I772" t="s">
        <v>19</v>
      </c>
      <c r="J772" t="s">
        <v>329</v>
      </c>
      <c r="K772">
        <v>10</v>
      </c>
      <c r="L772">
        <v>4</v>
      </c>
      <c r="M772">
        <v>0</v>
      </c>
      <c r="N772">
        <v>0</v>
      </c>
    </row>
    <row r="773" spans="1:14" x14ac:dyDescent="0.15">
      <c r="A773" t="str">
        <f t="shared" si="14"/>
        <v>202001_49_4562342690036</v>
      </c>
      <c r="B773">
        <v>202001</v>
      </c>
      <c r="C773">
        <v>49</v>
      </c>
      <c r="D773" t="s">
        <v>186</v>
      </c>
      <c r="E773" s="9">
        <v>4562342690036</v>
      </c>
      <c r="F773">
        <v>0</v>
      </c>
      <c r="G773">
        <v>0</v>
      </c>
      <c r="H773" t="s">
        <v>20</v>
      </c>
      <c r="I773" t="s">
        <v>19</v>
      </c>
      <c r="J773" t="s">
        <v>329</v>
      </c>
      <c r="K773">
        <v>15</v>
      </c>
      <c r="L773">
        <v>3</v>
      </c>
      <c r="M773">
        <v>0</v>
      </c>
      <c r="N773">
        <v>0</v>
      </c>
    </row>
    <row r="774" spans="1:14" x14ac:dyDescent="0.15">
      <c r="A774" t="str">
        <f t="shared" si="14"/>
        <v>202001_49_4562342690050</v>
      </c>
      <c r="B774">
        <v>202001</v>
      </c>
      <c r="C774">
        <v>49</v>
      </c>
      <c r="D774" t="s">
        <v>186</v>
      </c>
      <c r="E774" s="9">
        <v>4562342690050</v>
      </c>
      <c r="F774">
        <v>0</v>
      </c>
      <c r="G774">
        <v>0</v>
      </c>
      <c r="H774" t="s">
        <v>22</v>
      </c>
      <c r="I774" t="s">
        <v>19</v>
      </c>
      <c r="J774" t="s">
        <v>329</v>
      </c>
      <c r="K774">
        <v>16</v>
      </c>
      <c r="L774">
        <v>8</v>
      </c>
      <c r="M774">
        <v>0</v>
      </c>
      <c r="N774">
        <v>0</v>
      </c>
    </row>
    <row r="775" spans="1:14" x14ac:dyDescent="0.15">
      <c r="A775" t="str">
        <f t="shared" si="14"/>
        <v>202001_49_4562342690043</v>
      </c>
      <c r="B775">
        <v>202001</v>
      </c>
      <c r="C775">
        <v>49</v>
      </c>
      <c r="D775" t="s">
        <v>186</v>
      </c>
      <c r="E775" s="9">
        <v>4562342690043</v>
      </c>
      <c r="F775">
        <v>0</v>
      </c>
      <c r="G775">
        <v>0</v>
      </c>
      <c r="H775" t="s">
        <v>21</v>
      </c>
      <c r="I775" t="s">
        <v>19</v>
      </c>
      <c r="J775" t="s">
        <v>329</v>
      </c>
      <c r="K775">
        <v>34</v>
      </c>
      <c r="L775">
        <v>21</v>
      </c>
      <c r="M775">
        <v>0</v>
      </c>
      <c r="N775">
        <v>0</v>
      </c>
    </row>
    <row r="776" spans="1:14" x14ac:dyDescent="0.15">
      <c r="A776" t="str">
        <f t="shared" si="14"/>
        <v>202001_49_4562342690067</v>
      </c>
      <c r="B776">
        <v>202001</v>
      </c>
      <c r="C776">
        <v>49</v>
      </c>
      <c r="D776" t="s">
        <v>186</v>
      </c>
      <c r="E776" s="9">
        <v>4562342690067</v>
      </c>
      <c r="F776">
        <v>0</v>
      </c>
      <c r="G776">
        <v>0</v>
      </c>
      <c r="H776" t="s">
        <v>23</v>
      </c>
      <c r="I776" t="s">
        <v>19</v>
      </c>
      <c r="J776" t="s">
        <v>329</v>
      </c>
      <c r="K776">
        <v>77</v>
      </c>
      <c r="L776">
        <v>12</v>
      </c>
      <c r="M776">
        <v>0</v>
      </c>
      <c r="N776">
        <v>0</v>
      </c>
    </row>
    <row r="777" spans="1:14" x14ac:dyDescent="0.15">
      <c r="A777" t="str">
        <f t="shared" si="14"/>
        <v>202001_49_4562342690074</v>
      </c>
      <c r="B777">
        <v>202001</v>
      </c>
      <c r="C777">
        <v>49</v>
      </c>
      <c r="D777" t="s">
        <v>186</v>
      </c>
      <c r="E777" s="9">
        <v>4562342690074</v>
      </c>
      <c r="F777">
        <v>0</v>
      </c>
      <c r="G777">
        <v>0</v>
      </c>
      <c r="H777" t="s">
        <v>24</v>
      </c>
      <c r="I777" t="s">
        <v>19</v>
      </c>
      <c r="J777" t="s">
        <v>329</v>
      </c>
      <c r="K777">
        <v>7</v>
      </c>
      <c r="L777">
        <v>8</v>
      </c>
      <c r="M777">
        <v>0</v>
      </c>
      <c r="N777">
        <v>0</v>
      </c>
    </row>
    <row r="778" spans="1:14" x14ac:dyDescent="0.15">
      <c r="A778" t="str">
        <f t="shared" si="14"/>
        <v>202001_49_4562342690081</v>
      </c>
      <c r="B778">
        <v>202001</v>
      </c>
      <c r="C778">
        <v>49</v>
      </c>
      <c r="D778" t="s">
        <v>186</v>
      </c>
      <c r="E778" s="9">
        <v>4562342690081</v>
      </c>
      <c r="F778">
        <v>0</v>
      </c>
      <c r="G778">
        <v>0</v>
      </c>
      <c r="H778" t="s">
        <v>25</v>
      </c>
      <c r="I778" t="s">
        <v>19</v>
      </c>
      <c r="J778" t="s">
        <v>329</v>
      </c>
      <c r="K778">
        <v>9</v>
      </c>
      <c r="L778">
        <v>0</v>
      </c>
      <c r="M778">
        <v>0</v>
      </c>
      <c r="N778">
        <v>0</v>
      </c>
    </row>
    <row r="779" spans="1:14" x14ac:dyDescent="0.15">
      <c r="A779" t="str">
        <f t="shared" si="14"/>
        <v>202001_66_4562342690029</v>
      </c>
      <c r="B779">
        <v>202001</v>
      </c>
      <c r="C779">
        <v>66</v>
      </c>
      <c r="D779" t="s">
        <v>180</v>
      </c>
      <c r="E779" s="9">
        <v>4562342690029</v>
      </c>
      <c r="F779">
        <v>0</v>
      </c>
      <c r="G779">
        <v>0</v>
      </c>
      <c r="H779" t="s">
        <v>18</v>
      </c>
      <c r="I779" t="s">
        <v>19</v>
      </c>
      <c r="J779" t="s">
        <v>329</v>
      </c>
      <c r="K779">
        <v>33</v>
      </c>
      <c r="L779">
        <v>0</v>
      </c>
      <c r="M779">
        <v>0</v>
      </c>
      <c r="N779">
        <v>0</v>
      </c>
    </row>
    <row r="780" spans="1:14" x14ac:dyDescent="0.15">
      <c r="A780" t="str">
        <f t="shared" si="14"/>
        <v>202001_66_4562342690036</v>
      </c>
      <c r="B780">
        <v>202001</v>
      </c>
      <c r="C780">
        <v>66</v>
      </c>
      <c r="D780" t="s">
        <v>180</v>
      </c>
      <c r="E780" s="9">
        <v>4562342690036</v>
      </c>
      <c r="F780">
        <v>0</v>
      </c>
      <c r="G780">
        <v>0</v>
      </c>
      <c r="H780" t="s">
        <v>20</v>
      </c>
      <c r="I780" t="s">
        <v>19</v>
      </c>
      <c r="J780" t="s">
        <v>329</v>
      </c>
      <c r="K780">
        <v>26</v>
      </c>
      <c r="L780">
        <v>3</v>
      </c>
      <c r="M780">
        <v>0</v>
      </c>
      <c r="N780">
        <v>0</v>
      </c>
    </row>
    <row r="781" spans="1:14" x14ac:dyDescent="0.15">
      <c r="A781" t="str">
        <f t="shared" si="14"/>
        <v>202001_66_4562342690050</v>
      </c>
      <c r="B781">
        <v>202001</v>
      </c>
      <c r="C781">
        <v>66</v>
      </c>
      <c r="D781" t="s">
        <v>180</v>
      </c>
      <c r="E781" s="9">
        <v>4562342690050</v>
      </c>
      <c r="F781">
        <v>0</v>
      </c>
      <c r="G781">
        <v>0</v>
      </c>
      <c r="H781" t="s">
        <v>22</v>
      </c>
      <c r="I781" t="s">
        <v>19</v>
      </c>
      <c r="J781" t="s">
        <v>329</v>
      </c>
      <c r="K781">
        <v>30</v>
      </c>
      <c r="L781">
        <v>0</v>
      </c>
      <c r="M781">
        <v>0</v>
      </c>
      <c r="N781">
        <v>0</v>
      </c>
    </row>
    <row r="782" spans="1:14" x14ac:dyDescent="0.15">
      <c r="A782" t="str">
        <f t="shared" si="14"/>
        <v>202001_66_4562342690043</v>
      </c>
      <c r="B782">
        <v>202001</v>
      </c>
      <c r="C782">
        <v>66</v>
      </c>
      <c r="D782" t="s">
        <v>180</v>
      </c>
      <c r="E782" s="9">
        <v>4562342690043</v>
      </c>
      <c r="F782">
        <v>0</v>
      </c>
      <c r="G782">
        <v>0</v>
      </c>
      <c r="H782" t="s">
        <v>21</v>
      </c>
      <c r="I782" t="s">
        <v>19</v>
      </c>
      <c r="J782" t="s">
        <v>329</v>
      </c>
      <c r="K782">
        <v>66</v>
      </c>
      <c r="L782">
        <v>4</v>
      </c>
      <c r="M782">
        <v>0</v>
      </c>
      <c r="N782">
        <v>0</v>
      </c>
    </row>
    <row r="783" spans="1:14" x14ac:dyDescent="0.15">
      <c r="A783" t="str">
        <f t="shared" si="14"/>
        <v>202001_66_4562342690067</v>
      </c>
      <c r="B783">
        <v>202001</v>
      </c>
      <c r="C783">
        <v>66</v>
      </c>
      <c r="D783" t="s">
        <v>180</v>
      </c>
      <c r="E783" s="9">
        <v>4562342690067</v>
      </c>
      <c r="F783">
        <v>0</v>
      </c>
      <c r="G783">
        <v>0</v>
      </c>
      <c r="H783" t="s">
        <v>23</v>
      </c>
      <c r="I783" t="s">
        <v>19</v>
      </c>
      <c r="J783" t="s">
        <v>329</v>
      </c>
      <c r="K783">
        <v>97</v>
      </c>
      <c r="L783">
        <v>3</v>
      </c>
      <c r="M783">
        <v>0</v>
      </c>
      <c r="N783">
        <v>0</v>
      </c>
    </row>
    <row r="784" spans="1:14" x14ac:dyDescent="0.15">
      <c r="A784" t="str">
        <f t="shared" si="14"/>
        <v>202001_66_4562342690074</v>
      </c>
      <c r="B784">
        <v>202001</v>
      </c>
      <c r="C784">
        <v>66</v>
      </c>
      <c r="D784" t="s">
        <v>180</v>
      </c>
      <c r="E784" s="9">
        <v>4562342690074</v>
      </c>
      <c r="F784">
        <v>0</v>
      </c>
      <c r="G784">
        <v>0</v>
      </c>
      <c r="H784" t="s">
        <v>24</v>
      </c>
      <c r="I784" t="s">
        <v>19</v>
      </c>
      <c r="J784" t="s">
        <v>329</v>
      </c>
      <c r="K784">
        <v>60</v>
      </c>
      <c r="L784">
        <v>5</v>
      </c>
      <c r="M784">
        <v>0</v>
      </c>
      <c r="N784">
        <v>0</v>
      </c>
    </row>
    <row r="785" spans="1:14" x14ac:dyDescent="0.15">
      <c r="A785" t="str">
        <f t="shared" si="14"/>
        <v>202001_66_4562342690081</v>
      </c>
      <c r="B785">
        <v>202001</v>
      </c>
      <c r="C785">
        <v>66</v>
      </c>
      <c r="D785" t="s">
        <v>180</v>
      </c>
      <c r="E785" s="9">
        <v>4562342690081</v>
      </c>
      <c r="F785">
        <v>0</v>
      </c>
      <c r="G785">
        <v>0</v>
      </c>
      <c r="H785" t="s">
        <v>25</v>
      </c>
      <c r="I785" t="s">
        <v>19</v>
      </c>
      <c r="J785" t="s">
        <v>329</v>
      </c>
      <c r="K785">
        <v>19</v>
      </c>
      <c r="L785">
        <v>1</v>
      </c>
      <c r="M785">
        <v>0</v>
      </c>
      <c r="N785">
        <v>0</v>
      </c>
    </row>
    <row r="786" spans="1:14" x14ac:dyDescent="0.15">
      <c r="A786" t="str">
        <f t="shared" si="14"/>
        <v>202001_96_4562342690029</v>
      </c>
      <c r="B786">
        <v>202001</v>
      </c>
      <c r="C786">
        <v>96</v>
      </c>
      <c r="D786" t="s">
        <v>192</v>
      </c>
      <c r="E786" s="9">
        <v>4562342690029</v>
      </c>
      <c r="F786">
        <v>0</v>
      </c>
      <c r="G786">
        <v>0</v>
      </c>
      <c r="H786" t="s">
        <v>18</v>
      </c>
      <c r="I786" t="s">
        <v>19</v>
      </c>
      <c r="J786" t="s">
        <v>329</v>
      </c>
      <c r="K786">
        <v>21</v>
      </c>
      <c r="L786">
        <v>5</v>
      </c>
      <c r="M786">
        <v>0</v>
      </c>
      <c r="N786">
        <v>0</v>
      </c>
    </row>
    <row r="787" spans="1:14" x14ac:dyDescent="0.15">
      <c r="A787" t="str">
        <f t="shared" si="14"/>
        <v>202001_96_4562342690036</v>
      </c>
      <c r="B787">
        <v>202001</v>
      </c>
      <c r="C787">
        <v>96</v>
      </c>
      <c r="D787" t="s">
        <v>192</v>
      </c>
      <c r="E787" s="9">
        <v>4562342690036</v>
      </c>
      <c r="F787">
        <v>0</v>
      </c>
      <c r="G787">
        <v>0</v>
      </c>
      <c r="H787" t="s">
        <v>20</v>
      </c>
      <c r="I787" t="s">
        <v>19</v>
      </c>
      <c r="J787" t="s">
        <v>329</v>
      </c>
      <c r="K787">
        <v>23</v>
      </c>
      <c r="L787">
        <v>2</v>
      </c>
      <c r="M787">
        <v>0</v>
      </c>
      <c r="N787">
        <v>0</v>
      </c>
    </row>
    <row r="788" spans="1:14" x14ac:dyDescent="0.15">
      <c r="A788" t="str">
        <f t="shared" si="14"/>
        <v>202001_96_4562342690050</v>
      </c>
      <c r="B788">
        <v>202001</v>
      </c>
      <c r="C788">
        <v>96</v>
      </c>
      <c r="D788" t="s">
        <v>192</v>
      </c>
      <c r="E788" s="9">
        <v>4562342690050</v>
      </c>
      <c r="F788">
        <v>0</v>
      </c>
      <c r="G788">
        <v>0</v>
      </c>
      <c r="H788" t="s">
        <v>22</v>
      </c>
      <c r="I788" t="s">
        <v>19</v>
      </c>
      <c r="J788" t="s">
        <v>329</v>
      </c>
      <c r="K788">
        <v>16</v>
      </c>
      <c r="L788">
        <v>3</v>
      </c>
      <c r="M788">
        <v>0</v>
      </c>
      <c r="N788">
        <v>0</v>
      </c>
    </row>
    <row r="789" spans="1:14" x14ac:dyDescent="0.15">
      <c r="A789" t="str">
        <f t="shared" si="14"/>
        <v>202001_96_4562342690043</v>
      </c>
      <c r="B789">
        <v>202001</v>
      </c>
      <c r="C789">
        <v>96</v>
      </c>
      <c r="D789" t="s">
        <v>192</v>
      </c>
      <c r="E789" s="9">
        <v>4562342690043</v>
      </c>
      <c r="F789">
        <v>0</v>
      </c>
      <c r="G789">
        <v>0</v>
      </c>
      <c r="H789" t="s">
        <v>21</v>
      </c>
      <c r="I789" t="s">
        <v>19</v>
      </c>
      <c r="J789" t="s">
        <v>329</v>
      </c>
      <c r="K789">
        <v>55</v>
      </c>
      <c r="L789">
        <v>16</v>
      </c>
      <c r="M789">
        <v>0</v>
      </c>
      <c r="N789">
        <v>0</v>
      </c>
    </row>
    <row r="790" spans="1:14" x14ac:dyDescent="0.15">
      <c r="A790" t="str">
        <f t="shared" si="14"/>
        <v>202001_96_4562342690067</v>
      </c>
      <c r="B790">
        <v>202001</v>
      </c>
      <c r="C790">
        <v>96</v>
      </c>
      <c r="D790" t="s">
        <v>192</v>
      </c>
      <c r="E790" s="9">
        <v>4562342690067</v>
      </c>
      <c r="F790">
        <v>0</v>
      </c>
      <c r="G790">
        <v>0</v>
      </c>
      <c r="H790" t="s">
        <v>23</v>
      </c>
      <c r="I790" t="s">
        <v>19</v>
      </c>
      <c r="J790" t="s">
        <v>329</v>
      </c>
      <c r="K790">
        <v>78</v>
      </c>
      <c r="L790">
        <v>3</v>
      </c>
      <c r="M790">
        <v>0</v>
      </c>
      <c r="N790">
        <v>0</v>
      </c>
    </row>
    <row r="791" spans="1:14" x14ac:dyDescent="0.15">
      <c r="A791" t="str">
        <f t="shared" si="14"/>
        <v>202001_96_4562342690074</v>
      </c>
      <c r="B791">
        <v>202001</v>
      </c>
      <c r="C791">
        <v>96</v>
      </c>
      <c r="D791" t="s">
        <v>192</v>
      </c>
      <c r="E791" s="9">
        <v>4562342690074</v>
      </c>
      <c r="F791">
        <v>0</v>
      </c>
      <c r="G791">
        <v>0</v>
      </c>
      <c r="H791" t="s">
        <v>24</v>
      </c>
      <c r="I791" t="s">
        <v>19</v>
      </c>
      <c r="J791" t="s">
        <v>329</v>
      </c>
      <c r="K791">
        <v>23</v>
      </c>
      <c r="L791">
        <v>4</v>
      </c>
      <c r="M791">
        <v>0</v>
      </c>
      <c r="N791">
        <v>0</v>
      </c>
    </row>
    <row r="792" spans="1:14" x14ac:dyDescent="0.15">
      <c r="A792" t="str">
        <f t="shared" si="14"/>
        <v>202001_96_4562342690081</v>
      </c>
      <c r="B792">
        <v>202001</v>
      </c>
      <c r="C792">
        <v>96</v>
      </c>
      <c r="D792" t="s">
        <v>192</v>
      </c>
      <c r="E792" s="9">
        <v>4562342690081</v>
      </c>
      <c r="F792">
        <v>0</v>
      </c>
      <c r="G792">
        <v>0</v>
      </c>
      <c r="H792" t="s">
        <v>25</v>
      </c>
      <c r="I792" t="s">
        <v>19</v>
      </c>
      <c r="J792" t="s">
        <v>329</v>
      </c>
      <c r="K792">
        <v>9</v>
      </c>
      <c r="L792">
        <v>1</v>
      </c>
      <c r="M792">
        <v>0</v>
      </c>
      <c r="N792">
        <v>0</v>
      </c>
    </row>
    <row r="793" spans="1:14" x14ac:dyDescent="0.15">
      <c r="A793" t="str">
        <f t="shared" si="14"/>
        <v>202001_27_4562342690029</v>
      </c>
      <c r="B793">
        <v>202001</v>
      </c>
      <c r="C793">
        <v>27</v>
      </c>
      <c r="D793" t="s">
        <v>197</v>
      </c>
      <c r="E793" s="9">
        <v>4562342690029</v>
      </c>
      <c r="F793">
        <v>0</v>
      </c>
      <c r="G793">
        <v>0</v>
      </c>
      <c r="H793" t="s">
        <v>18</v>
      </c>
      <c r="I793" t="s">
        <v>19</v>
      </c>
      <c r="J793" t="s">
        <v>329</v>
      </c>
      <c r="K793">
        <v>15</v>
      </c>
      <c r="L793">
        <v>5</v>
      </c>
      <c r="M793">
        <v>0</v>
      </c>
      <c r="N793">
        <v>0</v>
      </c>
    </row>
    <row r="794" spans="1:14" x14ac:dyDescent="0.15">
      <c r="A794" t="str">
        <f t="shared" si="14"/>
        <v>202001_27_4562342690036</v>
      </c>
      <c r="B794">
        <v>202001</v>
      </c>
      <c r="C794">
        <v>27</v>
      </c>
      <c r="D794" t="s">
        <v>197</v>
      </c>
      <c r="E794" s="9">
        <v>4562342690036</v>
      </c>
      <c r="F794">
        <v>0</v>
      </c>
      <c r="G794">
        <v>0</v>
      </c>
      <c r="H794" t="s">
        <v>20</v>
      </c>
      <c r="I794" t="s">
        <v>19</v>
      </c>
      <c r="J794" t="s">
        <v>329</v>
      </c>
      <c r="K794">
        <v>19</v>
      </c>
      <c r="L794">
        <v>1</v>
      </c>
      <c r="M794">
        <v>0</v>
      </c>
      <c r="N794">
        <v>0</v>
      </c>
    </row>
    <row r="795" spans="1:14" x14ac:dyDescent="0.15">
      <c r="A795" t="str">
        <f t="shared" si="14"/>
        <v>202001_27_4562342690050</v>
      </c>
      <c r="B795">
        <v>202001</v>
      </c>
      <c r="C795">
        <v>27</v>
      </c>
      <c r="D795" t="s">
        <v>197</v>
      </c>
      <c r="E795" s="9">
        <v>4562342690050</v>
      </c>
      <c r="F795">
        <v>0</v>
      </c>
      <c r="G795">
        <v>0</v>
      </c>
      <c r="H795" t="s">
        <v>22</v>
      </c>
      <c r="I795" t="s">
        <v>19</v>
      </c>
      <c r="J795" t="s">
        <v>329</v>
      </c>
      <c r="K795">
        <v>19</v>
      </c>
      <c r="L795">
        <v>3</v>
      </c>
      <c r="M795">
        <v>0</v>
      </c>
      <c r="N795">
        <v>0</v>
      </c>
    </row>
    <row r="796" spans="1:14" x14ac:dyDescent="0.15">
      <c r="A796" t="str">
        <f t="shared" si="14"/>
        <v>202001_27_4562342690043</v>
      </c>
      <c r="B796">
        <v>202001</v>
      </c>
      <c r="C796">
        <v>27</v>
      </c>
      <c r="D796" t="s">
        <v>197</v>
      </c>
      <c r="E796" s="9">
        <v>4562342690043</v>
      </c>
      <c r="F796">
        <v>0</v>
      </c>
      <c r="G796">
        <v>0</v>
      </c>
      <c r="H796" t="s">
        <v>21</v>
      </c>
      <c r="I796" t="s">
        <v>19</v>
      </c>
      <c r="J796" t="s">
        <v>329</v>
      </c>
      <c r="K796">
        <v>77</v>
      </c>
      <c r="L796">
        <v>6</v>
      </c>
      <c r="M796">
        <v>0</v>
      </c>
      <c r="N796">
        <v>0</v>
      </c>
    </row>
    <row r="797" spans="1:14" x14ac:dyDescent="0.15">
      <c r="A797" t="str">
        <f t="shared" si="14"/>
        <v>202001_27_4562342690067</v>
      </c>
      <c r="B797">
        <v>202001</v>
      </c>
      <c r="C797">
        <v>27</v>
      </c>
      <c r="D797" t="s">
        <v>197</v>
      </c>
      <c r="E797" s="9">
        <v>4562342690067</v>
      </c>
      <c r="F797">
        <v>0</v>
      </c>
      <c r="G797">
        <v>0</v>
      </c>
      <c r="H797" t="s">
        <v>23</v>
      </c>
      <c r="I797" t="s">
        <v>19</v>
      </c>
      <c r="J797" t="s">
        <v>329</v>
      </c>
      <c r="K797">
        <v>69</v>
      </c>
      <c r="L797">
        <v>13</v>
      </c>
      <c r="M797">
        <v>0</v>
      </c>
      <c r="N797">
        <v>0</v>
      </c>
    </row>
    <row r="798" spans="1:14" x14ac:dyDescent="0.15">
      <c r="A798" t="str">
        <f t="shared" si="14"/>
        <v>202001_27_4562342690074</v>
      </c>
      <c r="B798">
        <v>202001</v>
      </c>
      <c r="C798">
        <v>27</v>
      </c>
      <c r="D798" t="s">
        <v>197</v>
      </c>
      <c r="E798" s="9">
        <v>4562342690074</v>
      </c>
      <c r="F798">
        <v>0</v>
      </c>
      <c r="G798">
        <v>0</v>
      </c>
      <c r="H798" t="s">
        <v>24</v>
      </c>
      <c r="I798" t="s">
        <v>19</v>
      </c>
      <c r="J798" t="s">
        <v>329</v>
      </c>
      <c r="K798">
        <v>31</v>
      </c>
      <c r="L798">
        <v>7</v>
      </c>
      <c r="M798">
        <v>0</v>
      </c>
      <c r="N798">
        <v>0</v>
      </c>
    </row>
    <row r="799" spans="1:14" x14ac:dyDescent="0.15">
      <c r="A799" t="str">
        <f t="shared" si="14"/>
        <v>202001_27_4562342690081</v>
      </c>
      <c r="B799">
        <v>202001</v>
      </c>
      <c r="C799">
        <v>27</v>
      </c>
      <c r="D799" t="s">
        <v>197</v>
      </c>
      <c r="E799" s="9">
        <v>4562342690081</v>
      </c>
      <c r="F799">
        <v>0</v>
      </c>
      <c r="G799">
        <v>0</v>
      </c>
      <c r="H799" t="s">
        <v>25</v>
      </c>
      <c r="I799" t="s">
        <v>19</v>
      </c>
      <c r="J799" t="s">
        <v>329</v>
      </c>
      <c r="K799">
        <v>7</v>
      </c>
      <c r="L799">
        <v>0</v>
      </c>
      <c r="M799">
        <v>0</v>
      </c>
      <c r="N799">
        <v>0</v>
      </c>
    </row>
    <row r="800" spans="1:14" x14ac:dyDescent="0.15">
      <c r="A800" t="str">
        <f t="shared" si="14"/>
        <v>202001_67_4562342690029</v>
      </c>
      <c r="B800">
        <v>202001</v>
      </c>
      <c r="C800">
        <v>67</v>
      </c>
      <c r="D800" t="s">
        <v>187</v>
      </c>
      <c r="E800" s="9">
        <v>4562342690029</v>
      </c>
      <c r="F800">
        <v>0</v>
      </c>
      <c r="G800">
        <v>0</v>
      </c>
      <c r="H800" t="s">
        <v>18</v>
      </c>
      <c r="I800" t="s">
        <v>19</v>
      </c>
      <c r="J800" t="s">
        <v>329</v>
      </c>
      <c r="K800">
        <v>26</v>
      </c>
      <c r="L800">
        <v>5</v>
      </c>
      <c r="M800">
        <v>0</v>
      </c>
      <c r="N800">
        <v>0</v>
      </c>
    </row>
    <row r="801" spans="1:14" x14ac:dyDescent="0.15">
      <c r="A801" t="str">
        <f t="shared" si="14"/>
        <v>202001_67_4562342690036</v>
      </c>
      <c r="B801">
        <v>202001</v>
      </c>
      <c r="C801">
        <v>67</v>
      </c>
      <c r="D801" t="s">
        <v>187</v>
      </c>
      <c r="E801" s="9">
        <v>4562342690036</v>
      </c>
      <c r="F801">
        <v>0</v>
      </c>
      <c r="G801">
        <v>0</v>
      </c>
      <c r="H801" t="s">
        <v>20</v>
      </c>
      <c r="I801" t="s">
        <v>19</v>
      </c>
      <c r="J801" t="s">
        <v>329</v>
      </c>
      <c r="K801">
        <v>17</v>
      </c>
      <c r="L801">
        <v>1</v>
      </c>
      <c r="M801">
        <v>0</v>
      </c>
      <c r="N801">
        <v>0</v>
      </c>
    </row>
    <row r="802" spans="1:14" x14ac:dyDescent="0.15">
      <c r="A802" t="str">
        <f t="shared" si="14"/>
        <v>202001_67_4562342690050</v>
      </c>
      <c r="B802">
        <v>202001</v>
      </c>
      <c r="C802">
        <v>67</v>
      </c>
      <c r="D802" t="s">
        <v>187</v>
      </c>
      <c r="E802" s="9">
        <v>4562342690050</v>
      </c>
      <c r="F802">
        <v>0</v>
      </c>
      <c r="G802">
        <v>0</v>
      </c>
      <c r="H802" t="s">
        <v>22</v>
      </c>
      <c r="I802" t="s">
        <v>19</v>
      </c>
      <c r="J802" t="s">
        <v>329</v>
      </c>
      <c r="K802">
        <v>25</v>
      </c>
      <c r="L802">
        <v>5</v>
      </c>
      <c r="M802">
        <v>0</v>
      </c>
      <c r="N802">
        <v>0</v>
      </c>
    </row>
    <row r="803" spans="1:14" x14ac:dyDescent="0.15">
      <c r="A803" t="str">
        <f t="shared" si="14"/>
        <v>202001_67_4562342690043</v>
      </c>
      <c r="B803">
        <v>202001</v>
      </c>
      <c r="C803">
        <v>67</v>
      </c>
      <c r="D803" t="s">
        <v>187</v>
      </c>
      <c r="E803" s="9">
        <v>4562342690043</v>
      </c>
      <c r="F803">
        <v>0</v>
      </c>
      <c r="G803">
        <v>0</v>
      </c>
      <c r="H803" t="s">
        <v>21</v>
      </c>
      <c r="I803" t="s">
        <v>19</v>
      </c>
      <c r="J803" t="s">
        <v>329</v>
      </c>
      <c r="K803">
        <v>69</v>
      </c>
      <c r="L803">
        <v>10</v>
      </c>
      <c r="M803">
        <v>0</v>
      </c>
      <c r="N803">
        <v>0</v>
      </c>
    </row>
    <row r="804" spans="1:14" x14ac:dyDescent="0.15">
      <c r="A804" t="str">
        <f t="shared" si="14"/>
        <v>202001_67_4562342690067</v>
      </c>
      <c r="B804">
        <v>202001</v>
      </c>
      <c r="C804">
        <v>67</v>
      </c>
      <c r="D804" t="s">
        <v>187</v>
      </c>
      <c r="E804" s="9">
        <v>4562342690067</v>
      </c>
      <c r="F804">
        <v>0</v>
      </c>
      <c r="G804">
        <v>0</v>
      </c>
      <c r="H804" t="s">
        <v>23</v>
      </c>
      <c r="I804" t="s">
        <v>19</v>
      </c>
      <c r="J804" t="s">
        <v>329</v>
      </c>
      <c r="K804">
        <v>86</v>
      </c>
      <c r="L804">
        <v>4</v>
      </c>
      <c r="M804">
        <v>0</v>
      </c>
      <c r="N804">
        <v>0</v>
      </c>
    </row>
    <row r="805" spans="1:14" x14ac:dyDescent="0.15">
      <c r="A805" t="str">
        <f t="shared" si="14"/>
        <v>202001_67_4562342690074</v>
      </c>
      <c r="B805">
        <v>202001</v>
      </c>
      <c r="C805">
        <v>67</v>
      </c>
      <c r="D805" t="s">
        <v>187</v>
      </c>
      <c r="E805" s="9">
        <v>4562342690074</v>
      </c>
      <c r="F805">
        <v>0</v>
      </c>
      <c r="G805">
        <v>0</v>
      </c>
      <c r="H805" t="s">
        <v>24</v>
      </c>
      <c r="I805" t="s">
        <v>19</v>
      </c>
      <c r="J805" t="s">
        <v>329</v>
      </c>
      <c r="K805">
        <v>50</v>
      </c>
      <c r="L805">
        <v>7</v>
      </c>
      <c r="M805">
        <v>0</v>
      </c>
      <c r="N805">
        <v>0</v>
      </c>
    </row>
    <row r="806" spans="1:14" x14ac:dyDescent="0.15">
      <c r="A806" t="str">
        <f t="shared" si="14"/>
        <v>202001_67_4562342690081</v>
      </c>
      <c r="B806">
        <v>202001</v>
      </c>
      <c r="C806">
        <v>67</v>
      </c>
      <c r="D806" t="s">
        <v>187</v>
      </c>
      <c r="E806" s="9">
        <v>4562342690081</v>
      </c>
      <c r="F806">
        <v>0</v>
      </c>
      <c r="G806">
        <v>0</v>
      </c>
      <c r="H806" t="s">
        <v>25</v>
      </c>
      <c r="I806" t="s">
        <v>19</v>
      </c>
      <c r="J806" t="s">
        <v>329</v>
      </c>
      <c r="K806">
        <v>16</v>
      </c>
      <c r="L806">
        <v>2</v>
      </c>
      <c r="M806">
        <v>0</v>
      </c>
      <c r="N806">
        <v>0</v>
      </c>
    </row>
    <row r="807" spans="1:14" x14ac:dyDescent="0.15">
      <c r="A807" t="str">
        <f t="shared" si="14"/>
        <v>202001_270_4562342690029</v>
      </c>
      <c r="B807">
        <v>202001</v>
      </c>
      <c r="C807">
        <v>270</v>
      </c>
      <c r="D807" t="s">
        <v>194</v>
      </c>
      <c r="E807" s="9">
        <v>4562342690029</v>
      </c>
      <c r="F807">
        <v>0</v>
      </c>
      <c r="G807">
        <v>0</v>
      </c>
      <c r="H807" t="s">
        <v>18</v>
      </c>
      <c r="I807" t="s">
        <v>19</v>
      </c>
      <c r="J807" t="s">
        <v>329</v>
      </c>
      <c r="K807">
        <v>23</v>
      </c>
      <c r="L807">
        <v>2</v>
      </c>
      <c r="M807">
        <v>0</v>
      </c>
      <c r="N807">
        <v>0</v>
      </c>
    </row>
    <row r="808" spans="1:14" x14ac:dyDescent="0.15">
      <c r="A808" t="str">
        <f t="shared" si="14"/>
        <v>202001_270_4562342690036</v>
      </c>
      <c r="B808">
        <v>202001</v>
      </c>
      <c r="C808">
        <v>270</v>
      </c>
      <c r="D808" t="s">
        <v>194</v>
      </c>
      <c r="E808" s="9">
        <v>4562342690036</v>
      </c>
      <c r="F808">
        <v>0</v>
      </c>
      <c r="G808">
        <v>0</v>
      </c>
      <c r="H808" t="s">
        <v>20</v>
      </c>
      <c r="I808" t="s">
        <v>19</v>
      </c>
      <c r="J808" t="s">
        <v>329</v>
      </c>
      <c r="K808">
        <v>22</v>
      </c>
      <c r="L808">
        <v>0</v>
      </c>
      <c r="M808">
        <v>0</v>
      </c>
      <c r="N808">
        <v>0</v>
      </c>
    </row>
    <row r="809" spans="1:14" x14ac:dyDescent="0.15">
      <c r="A809" t="str">
        <f t="shared" si="14"/>
        <v>202001_270_4562342690050</v>
      </c>
      <c r="B809">
        <v>202001</v>
      </c>
      <c r="C809">
        <v>270</v>
      </c>
      <c r="D809" t="s">
        <v>194</v>
      </c>
      <c r="E809" s="9">
        <v>4562342690050</v>
      </c>
      <c r="F809">
        <v>0</v>
      </c>
      <c r="G809">
        <v>0</v>
      </c>
      <c r="H809" t="s">
        <v>22</v>
      </c>
      <c r="I809" t="s">
        <v>19</v>
      </c>
      <c r="J809" t="s">
        <v>329</v>
      </c>
      <c r="K809">
        <v>10</v>
      </c>
      <c r="L809">
        <v>4</v>
      </c>
      <c r="M809">
        <v>0</v>
      </c>
      <c r="N809">
        <v>0</v>
      </c>
    </row>
    <row r="810" spans="1:14" x14ac:dyDescent="0.15">
      <c r="A810" t="str">
        <f t="shared" si="14"/>
        <v>202001_270_4562342690043</v>
      </c>
      <c r="B810">
        <v>202001</v>
      </c>
      <c r="C810">
        <v>270</v>
      </c>
      <c r="D810" t="s">
        <v>194</v>
      </c>
      <c r="E810" s="9">
        <v>4562342690043</v>
      </c>
      <c r="F810">
        <v>0</v>
      </c>
      <c r="G810">
        <v>0</v>
      </c>
      <c r="H810" t="s">
        <v>21</v>
      </c>
      <c r="I810" t="s">
        <v>19</v>
      </c>
      <c r="J810" t="s">
        <v>329</v>
      </c>
      <c r="K810">
        <v>69</v>
      </c>
      <c r="L810">
        <v>10</v>
      </c>
      <c r="M810">
        <v>0</v>
      </c>
      <c r="N810">
        <v>0</v>
      </c>
    </row>
    <row r="811" spans="1:14" x14ac:dyDescent="0.15">
      <c r="A811" t="str">
        <f t="shared" si="14"/>
        <v>202001_270_4562342690067</v>
      </c>
      <c r="B811">
        <v>202001</v>
      </c>
      <c r="C811">
        <v>270</v>
      </c>
      <c r="D811" t="s">
        <v>194</v>
      </c>
      <c r="E811" s="9">
        <v>4562342690067</v>
      </c>
      <c r="F811">
        <v>0</v>
      </c>
      <c r="G811">
        <v>0</v>
      </c>
      <c r="H811" t="s">
        <v>23</v>
      </c>
      <c r="I811" t="s">
        <v>19</v>
      </c>
      <c r="J811" t="s">
        <v>329</v>
      </c>
      <c r="K811">
        <v>79</v>
      </c>
      <c r="L811">
        <v>8</v>
      </c>
      <c r="M811">
        <v>0</v>
      </c>
      <c r="N811">
        <v>0</v>
      </c>
    </row>
    <row r="812" spans="1:14" x14ac:dyDescent="0.15">
      <c r="A812" t="str">
        <f t="shared" si="14"/>
        <v>202001_270_4562342690074</v>
      </c>
      <c r="B812">
        <v>202001</v>
      </c>
      <c r="C812">
        <v>270</v>
      </c>
      <c r="D812" t="s">
        <v>194</v>
      </c>
      <c r="E812" s="9">
        <v>4562342690074</v>
      </c>
      <c r="F812">
        <v>0</v>
      </c>
      <c r="G812">
        <v>0</v>
      </c>
      <c r="H812" t="s">
        <v>24</v>
      </c>
      <c r="I812" t="s">
        <v>19</v>
      </c>
      <c r="J812" t="s">
        <v>329</v>
      </c>
      <c r="K812">
        <v>32</v>
      </c>
      <c r="L812">
        <v>10</v>
      </c>
      <c r="M812">
        <v>0</v>
      </c>
      <c r="N812">
        <v>0</v>
      </c>
    </row>
    <row r="813" spans="1:14" x14ac:dyDescent="0.15">
      <c r="A813" t="str">
        <f t="shared" si="14"/>
        <v>202001_270_4562342690081</v>
      </c>
      <c r="B813">
        <v>202001</v>
      </c>
      <c r="C813">
        <v>270</v>
      </c>
      <c r="D813" t="s">
        <v>194</v>
      </c>
      <c r="E813" s="9">
        <v>4562342690081</v>
      </c>
      <c r="F813">
        <v>0</v>
      </c>
      <c r="G813">
        <v>0</v>
      </c>
      <c r="H813" t="s">
        <v>25</v>
      </c>
      <c r="I813" t="s">
        <v>19</v>
      </c>
      <c r="J813" t="s">
        <v>329</v>
      </c>
      <c r="K813">
        <v>7</v>
      </c>
      <c r="L813">
        <v>0</v>
      </c>
      <c r="M813">
        <v>0</v>
      </c>
      <c r="N813">
        <v>0</v>
      </c>
    </row>
    <row r="814" spans="1:14" x14ac:dyDescent="0.15">
      <c r="A814" t="str">
        <f t="shared" si="14"/>
        <v>202001_379_4562342690029</v>
      </c>
      <c r="B814">
        <v>202001</v>
      </c>
      <c r="C814">
        <v>379</v>
      </c>
      <c r="D814" t="s">
        <v>183</v>
      </c>
      <c r="E814" s="9">
        <v>4562342690029</v>
      </c>
      <c r="F814">
        <v>0</v>
      </c>
      <c r="G814">
        <v>0</v>
      </c>
      <c r="H814" t="s">
        <v>18</v>
      </c>
      <c r="I814" t="s">
        <v>19</v>
      </c>
      <c r="J814" t="s">
        <v>329</v>
      </c>
      <c r="K814">
        <v>33</v>
      </c>
      <c r="L814">
        <v>4</v>
      </c>
      <c r="M814">
        <v>0</v>
      </c>
      <c r="N814">
        <v>0</v>
      </c>
    </row>
    <row r="815" spans="1:14" x14ac:dyDescent="0.15">
      <c r="A815" t="str">
        <f t="shared" si="14"/>
        <v>202001_379_4562342690036</v>
      </c>
      <c r="B815">
        <v>202001</v>
      </c>
      <c r="C815">
        <v>379</v>
      </c>
      <c r="D815" t="s">
        <v>183</v>
      </c>
      <c r="E815" s="9">
        <v>4562342690036</v>
      </c>
      <c r="F815">
        <v>0</v>
      </c>
      <c r="G815">
        <v>0</v>
      </c>
      <c r="H815" t="s">
        <v>20</v>
      </c>
      <c r="I815" t="s">
        <v>19</v>
      </c>
      <c r="J815" t="s">
        <v>329</v>
      </c>
      <c r="K815">
        <v>25</v>
      </c>
      <c r="L815">
        <v>1</v>
      </c>
      <c r="M815">
        <v>0</v>
      </c>
      <c r="N815">
        <v>0</v>
      </c>
    </row>
    <row r="816" spans="1:14" x14ac:dyDescent="0.15">
      <c r="A816" t="str">
        <f t="shared" si="14"/>
        <v>202001_379_4562342690050</v>
      </c>
      <c r="B816">
        <v>202001</v>
      </c>
      <c r="C816">
        <v>379</v>
      </c>
      <c r="D816" t="s">
        <v>183</v>
      </c>
      <c r="E816" s="9">
        <v>4562342690050</v>
      </c>
      <c r="F816">
        <v>0</v>
      </c>
      <c r="G816">
        <v>0</v>
      </c>
      <c r="H816" t="s">
        <v>22</v>
      </c>
      <c r="I816" t="s">
        <v>19</v>
      </c>
      <c r="J816" t="s">
        <v>329</v>
      </c>
      <c r="K816">
        <v>20</v>
      </c>
      <c r="L816">
        <v>1</v>
      </c>
      <c r="M816">
        <v>0</v>
      </c>
      <c r="N816">
        <v>0</v>
      </c>
    </row>
    <row r="817" spans="1:14" x14ac:dyDescent="0.15">
      <c r="A817" t="str">
        <f t="shared" si="14"/>
        <v>202001_379_4562342690043</v>
      </c>
      <c r="B817">
        <v>202001</v>
      </c>
      <c r="C817">
        <v>379</v>
      </c>
      <c r="D817" t="s">
        <v>183</v>
      </c>
      <c r="E817" s="9">
        <v>4562342690043</v>
      </c>
      <c r="F817">
        <v>0</v>
      </c>
      <c r="G817">
        <v>0</v>
      </c>
      <c r="H817" t="s">
        <v>21</v>
      </c>
      <c r="I817" t="s">
        <v>19</v>
      </c>
      <c r="J817" t="s">
        <v>329</v>
      </c>
      <c r="K817">
        <v>80</v>
      </c>
      <c r="L817">
        <v>13</v>
      </c>
      <c r="M817">
        <v>0</v>
      </c>
      <c r="N817">
        <v>0</v>
      </c>
    </row>
    <row r="818" spans="1:14" x14ac:dyDescent="0.15">
      <c r="A818" t="str">
        <f t="shared" si="14"/>
        <v>202001_379_4562342690067</v>
      </c>
      <c r="B818">
        <v>202001</v>
      </c>
      <c r="C818">
        <v>379</v>
      </c>
      <c r="D818" t="s">
        <v>183</v>
      </c>
      <c r="E818" s="9">
        <v>4562342690067</v>
      </c>
      <c r="F818">
        <v>0</v>
      </c>
      <c r="G818">
        <v>0</v>
      </c>
      <c r="H818" t="s">
        <v>23</v>
      </c>
      <c r="I818" t="s">
        <v>19</v>
      </c>
      <c r="J818" t="s">
        <v>329</v>
      </c>
      <c r="K818">
        <v>87</v>
      </c>
      <c r="L818">
        <v>5</v>
      </c>
      <c r="M818">
        <v>0</v>
      </c>
      <c r="N818">
        <v>0</v>
      </c>
    </row>
    <row r="819" spans="1:14" x14ac:dyDescent="0.15">
      <c r="A819" t="str">
        <f t="shared" si="14"/>
        <v>202001_379_4562342690074</v>
      </c>
      <c r="B819">
        <v>202001</v>
      </c>
      <c r="C819">
        <v>379</v>
      </c>
      <c r="D819" t="s">
        <v>183</v>
      </c>
      <c r="E819" s="9">
        <v>4562342690074</v>
      </c>
      <c r="F819">
        <v>0</v>
      </c>
      <c r="G819">
        <v>0</v>
      </c>
      <c r="H819" t="s">
        <v>24</v>
      </c>
      <c r="I819" t="s">
        <v>19</v>
      </c>
      <c r="J819" t="s">
        <v>329</v>
      </c>
      <c r="K819">
        <v>47</v>
      </c>
      <c r="L819">
        <v>6</v>
      </c>
      <c r="M819">
        <v>0</v>
      </c>
      <c r="N819">
        <v>0</v>
      </c>
    </row>
    <row r="820" spans="1:14" x14ac:dyDescent="0.15">
      <c r="A820" t="str">
        <f t="shared" si="14"/>
        <v>202001_379_4562342690081</v>
      </c>
      <c r="B820">
        <v>202001</v>
      </c>
      <c r="C820">
        <v>379</v>
      </c>
      <c r="D820" t="s">
        <v>183</v>
      </c>
      <c r="E820" s="9">
        <v>4562342690081</v>
      </c>
      <c r="F820">
        <v>0</v>
      </c>
      <c r="G820">
        <v>0</v>
      </c>
      <c r="H820" t="s">
        <v>25</v>
      </c>
      <c r="I820" t="s">
        <v>19</v>
      </c>
      <c r="J820" t="s">
        <v>329</v>
      </c>
      <c r="K820">
        <v>12</v>
      </c>
      <c r="L820">
        <v>0</v>
      </c>
      <c r="M820">
        <v>0</v>
      </c>
      <c r="N820">
        <v>0</v>
      </c>
    </row>
    <row r="821" spans="1:14" x14ac:dyDescent="0.15">
      <c r="A821" t="str">
        <f t="shared" si="14"/>
        <v>202001_51_4562342690029</v>
      </c>
      <c r="B821">
        <v>202001</v>
      </c>
      <c r="C821">
        <v>51</v>
      </c>
      <c r="D821" t="s">
        <v>184</v>
      </c>
      <c r="E821" s="9">
        <v>4562342690029</v>
      </c>
      <c r="F821">
        <v>0</v>
      </c>
      <c r="G821">
        <v>0</v>
      </c>
      <c r="H821" t="s">
        <v>18</v>
      </c>
      <c r="I821" t="s">
        <v>19</v>
      </c>
      <c r="J821" t="s">
        <v>329</v>
      </c>
      <c r="K821">
        <v>29</v>
      </c>
      <c r="L821">
        <v>4</v>
      </c>
      <c r="M821">
        <v>0</v>
      </c>
      <c r="N821">
        <v>0</v>
      </c>
    </row>
    <row r="822" spans="1:14" x14ac:dyDescent="0.15">
      <c r="A822" t="str">
        <f t="shared" si="14"/>
        <v>202001_51_4562342690036</v>
      </c>
      <c r="B822">
        <v>202001</v>
      </c>
      <c r="C822">
        <v>51</v>
      </c>
      <c r="D822" t="s">
        <v>184</v>
      </c>
      <c r="E822" s="9">
        <v>4562342690036</v>
      </c>
      <c r="F822">
        <v>0</v>
      </c>
      <c r="G822">
        <v>0</v>
      </c>
      <c r="H822" t="s">
        <v>20</v>
      </c>
      <c r="I822" t="s">
        <v>19</v>
      </c>
      <c r="J822" t="s">
        <v>329</v>
      </c>
      <c r="K822">
        <v>18</v>
      </c>
      <c r="L822">
        <v>2</v>
      </c>
      <c r="M822">
        <v>0</v>
      </c>
      <c r="N822">
        <v>0</v>
      </c>
    </row>
    <row r="823" spans="1:14" x14ac:dyDescent="0.15">
      <c r="A823" t="str">
        <f t="shared" si="14"/>
        <v>202001_51_4562342690050</v>
      </c>
      <c r="B823">
        <v>202001</v>
      </c>
      <c r="C823">
        <v>51</v>
      </c>
      <c r="D823" t="s">
        <v>184</v>
      </c>
      <c r="E823" s="9">
        <v>4562342690050</v>
      </c>
      <c r="F823">
        <v>0</v>
      </c>
      <c r="G823">
        <v>0</v>
      </c>
      <c r="H823" t="s">
        <v>22</v>
      </c>
      <c r="I823" t="s">
        <v>19</v>
      </c>
      <c r="J823" t="s">
        <v>329</v>
      </c>
      <c r="K823">
        <v>21</v>
      </c>
      <c r="L823">
        <v>4</v>
      </c>
      <c r="M823">
        <v>0</v>
      </c>
      <c r="N823">
        <v>0</v>
      </c>
    </row>
    <row r="824" spans="1:14" x14ac:dyDescent="0.15">
      <c r="A824" t="str">
        <f t="shared" si="14"/>
        <v>202001_51_4562342690043</v>
      </c>
      <c r="B824">
        <v>202001</v>
      </c>
      <c r="C824">
        <v>51</v>
      </c>
      <c r="D824" t="s">
        <v>184</v>
      </c>
      <c r="E824" s="9">
        <v>4562342690043</v>
      </c>
      <c r="F824">
        <v>0</v>
      </c>
      <c r="G824">
        <v>0</v>
      </c>
      <c r="H824" t="s">
        <v>21</v>
      </c>
      <c r="I824" t="s">
        <v>19</v>
      </c>
      <c r="J824" t="s">
        <v>329</v>
      </c>
      <c r="K824">
        <v>73</v>
      </c>
      <c r="L824">
        <v>3</v>
      </c>
      <c r="M824">
        <v>0</v>
      </c>
      <c r="N824">
        <v>0</v>
      </c>
    </row>
    <row r="825" spans="1:14" x14ac:dyDescent="0.15">
      <c r="A825" t="str">
        <f t="shared" si="14"/>
        <v>202001_51_4562342690067</v>
      </c>
      <c r="B825">
        <v>202001</v>
      </c>
      <c r="C825">
        <v>51</v>
      </c>
      <c r="D825" t="s">
        <v>184</v>
      </c>
      <c r="E825" s="9">
        <v>4562342690067</v>
      </c>
      <c r="F825">
        <v>0</v>
      </c>
      <c r="G825">
        <v>0</v>
      </c>
      <c r="H825" t="s">
        <v>23</v>
      </c>
      <c r="I825" t="s">
        <v>19</v>
      </c>
      <c r="J825" t="s">
        <v>329</v>
      </c>
      <c r="K825">
        <v>80</v>
      </c>
      <c r="L825">
        <v>8</v>
      </c>
      <c r="M825">
        <v>0</v>
      </c>
      <c r="N825">
        <v>0</v>
      </c>
    </row>
    <row r="826" spans="1:14" x14ac:dyDescent="0.15">
      <c r="A826" t="str">
        <f t="shared" si="14"/>
        <v>202001_51_4562342690074</v>
      </c>
      <c r="B826">
        <v>202001</v>
      </c>
      <c r="C826">
        <v>51</v>
      </c>
      <c r="D826" t="s">
        <v>184</v>
      </c>
      <c r="E826" s="9">
        <v>4562342690074</v>
      </c>
      <c r="F826">
        <v>0</v>
      </c>
      <c r="G826">
        <v>0</v>
      </c>
      <c r="H826" t="s">
        <v>24</v>
      </c>
      <c r="I826" t="s">
        <v>19</v>
      </c>
      <c r="J826" t="s">
        <v>329</v>
      </c>
      <c r="K826">
        <v>26</v>
      </c>
      <c r="L826">
        <v>6</v>
      </c>
      <c r="M826">
        <v>0</v>
      </c>
      <c r="N826">
        <v>0</v>
      </c>
    </row>
    <row r="827" spans="1:14" x14ac:dyDescent="0.15">
      <c r="A827" t="str">
        <f t="shared" si="14"/>
        <v>202001_51_4562342690081</v>
      </c>
      <c r="B827">
        <v>202001</v>
      </c>
      <c r="C827">
        <v>51</v>
      </c>
      <c r="D827" t="s">
        <v>184</v>
      </c>
      <c r="E827" s="9">
        <v>4562342690081</v>
      </c>
      <c r="F827">
        <v>0</v>
      </c>
      <c r="G827">
        <v>0</v>
      </c>
      <c r="H827" t="s">
        <v>25</v>
      </c>
      <c r="I827" t="s">
        <v>19</v>
      </c>
      <c r="J827" t="s">
        <v>329</v>
      </c>
      <c r="K827">
        <v>9</v>
      </c>
      <c r="L827">
        <v>2</v>
      </c>
      <c r="M827">
        <v>0</v>
      </c>
      <c r="N827">
        <v>0</v>
      </c>
    </row>
    <row r="828" spans="1:14" x14ac:dyDescent="0.15">
      <c r="A828" t="str">
        <f t="shared" si="14"/>
        <v>202001_151_4562342690029</v>
      </c>
      <c r="B828">
        <v>202001</v>
      </c>
      <c r="C828">
        <v>151</v>
      </c>
      <c r="D828" t="s">
        <v>191</v>
      </c>
      <c r="E828" s="9">
        <v>4562342690029</v>
      </c>
      <c r="F828">
        <v>0</v>
      </c>
      <c r="G828">
        <v>0</v>
      </c>
      <c r="H828" t="s">
        <v>18</v>
      </c>
      <c r="I828" t="s">
        <v>19</v>
      </c>
      <c r="J828" t="s">
        <v>329</v>
      </c>
      <c r="K828">
        <v>27</v>
      </c>
      <c r="L828">
        <v>0</v>
      </c>
      <c r="M828">
        <v>0</v>
      </c>
      <c r="N828">
        <v>0</v>
      </c>
    </row>
    <row r="829" spans="1:14" x14ac:dyDescent="0.15">
      <c r="A829" t="str">
        <f t="shared" si="14"/>
        <v>202001_151_4562342690036</v>
      </c>
      <c r="B829">
        <v>202001</v>
      </c>
      <c r="C829">
        <v>151</v>
      </c>
      <c r="D829" t="s">
        <v>191</v>
      </c>
      <c r="E829" s="9">
        <v>4562342690036</v>
      </c>
      <c r="F829">
        <v>0</v>
      </c>
      <c r="G829">
        <v>0</v>
      </c>
      <c r="H829" t="s">
        <v>20</v>
      </c>
      <c r="I829" t="s">
        <v>19</v>
      </c>
      <c r="J829" t="s">
        <v>329</v>
      </c>
      <c r="K829">
        <v>24</v>
      </c>
      <c r="L829">
        <v>0</v>
      </c>
      <c r="M829">
        <v>0</v>
      </c>
      <c r="N829">
        <v>0</v>
      </c>
    </row>
    <row r="830" spans="1:14" x14ac:dyDescent="0.15">
      <c r="A830" t="str">
        <f t="shared" si="14"/>
        <v>202001_151_4562342690050</v>
      </c>
      <c r="B830">
        <v>202001</v>
      </c>
      <c r="C830">
        <v>151</v>
      </c>
      <c r="D830" t="s">
        <v>191</v>
      </c>
      <c r="E830" s="9">
        <v>4562342690050</v>
      </c>
      <c r="F830">
        <v>0</v>
      </c>
      <c r="G830">
        <v>0</v>
      </c>
      <c r="H830" t="s">
        <v>22</v>
      </c>
      <c r="I830" t="s">
        <v>19</v>
      </c>
      <c r="J830" t="s">
        <v>329</v>
      </c>
      <c r="K830">
        <v>25</v>
      </c>
      <c r="L830">
        <v>2</v>
      </c>
      <c r="M830">
        <v>0</v>
      </c>
      <c r="N830">
        <v>0</v>
      </c>
    </row>
    <row r="831" spans="1:14" x14ac:dyDescent="0.15">
      <c r="A831" t="str">
        <f t="shared" si="14"/>
        <v>202001_151_4562342690043</v>
      </c>
      <c r="B831">
        <v>202001</v>
      </c>
      <c r="C831">
        <v>151</v>
      </c>
      <c r="D831" t="s">
        <v>191</v>
      </c>
      <c r="E831" s="9">
        <v>4562342690043</v>
      </c>
      <c r="F831">
        <v>0</v>
      </c>
      <c r="G831">
        <v>0</v>
      </c>
      <c r="H831" t="s">
        <v>21</v>
      </c>
      <c r="I831" t="s">
        <v>19</v>
      </c>
      <c r="J831" t="s">
        <v>329</v>
      </c>
      <c r="K831">
        <v>76</v>
      </c>
      <c r="L831">
        <v>3</v>
      </c>
      <c r="M831">
        <v>0</v>
      </c>
      <c r="N831">
        <v>0</v>
      </c>
    </row>
    <row r="832" spans="1:14" x14ac:dyDescent="0.15">
      <c r="A832" t="str">
        <f t="shared" si="14"/>
        <v>202001_151_4562342690067</v>
      </c>
      <c r="B832">
        <v>202001</v>
      </c>
      <c r="C832">
        <v>151</v>
      </c>
      <c r="D832" t="s">
        <v>191</v>
      </c>
      <c r="E832" s="9">
        <v>4562342690067</v>
      </c>
      <c r="F832">
        <v>0</v>
      </c>
      <c r="G832">
        <v>0</v>
      </c>
      <c r="H832" t="s">
        <v>23</v>
      </c>
      <c r="I832" t="s">
        <v>19</v>
      </c>
      <c r="J832" t="s">
        <v>329</v>
      </c>
      <c r="K832">
        <v>87</v>
      </c>
      <c r="L832">
        <v>2</v>
      </c>
      <c r="M832">
        <v>0</v>
      </c>
      <c r="N832">
        <v>0</v>
      </c>
    </row>
    <row r="833" spans="1:14" x14ac:dyDescent="0.15">
      <c r="A833" t="str">
        <f t="shared" si="14"/>
        <v>202001_151_4562342690074</v>
      </c>
      <c r="B833">
        <v>202001</v>
      </c>
      <c r="C833">
        <v>151</v>
      </c>
      <c r="D833" t="s">
        <v>191</v>
      </c>
      <c r="E833" s="9">
        <v>4562342690074</v>
      </c>
      <c r="F833">
        <v>0</v>
      </c>
      <c r="G833">
        <v>0</v>
      </c>
      <c r="H833" t="s">
        <v>24</v>
      </c>
      <c r="I833" t="s">
        <v>19</v>
      </c>
      <c r="J833" t="s">
        <v>329</v>
      </c>
      <c r="K833">
        <v>38</v>
      </c>
      <c r="L833">
        <v>4</v>
      </c>
      <c r="M833">
        <v>0</v>
      </c>
      <c r="N833">
        <v>0</v>
      </c>
    </row>
    <row r="834" spans="1:14" x14ac:dyDescent="0.15">
      <c r="A834" t="str">
        <f t="shared" ref="A834:A897" si="15">B834&amp;"_"&amp;C834&amp;"_"&amp;E834</f>
        <v>202001_151_4562342690081</v>
      </c>
      <c r="B834">
        <v>202001</v>
      </c>
      <c r="C834">
        <v>151</v>
      </c>
      <c r="D834" t="s">
        <v>191</v>
      </c>
      <c r="E834" s="9">
        <v>4562342690081</v>
      </c>
      <c r="F834">
        <v>0</v>
      </c>
      <c r="G834">
        <v>0</v>
      </c>
      <c r="H834" t="s">
        <v>25</v>
      </c>
      <c r="I834" t="s">
        <v>19</v>
      </c>
      <c r="J834" t="s">
        <v>329</v>
      </c>
      <c r="K834">
        <v>7</v>
      </c>
      <c r="L834">
        <v>0</v>
      </c>
      <c r="M834">
        <v>0</v>
      </c>
      <c r="N834">
        <v>0</v>
      </c>
    </row>
    <row r="835" spans="1:14" x14ac:dyDescent="0.15">
      <c r="A835" t="str">
        <f t="shared" si="15"/>
        <v>202001_155_4562342690029</v>
      </c>
      <c r="B835">
        <v>202001</v>
      </c>
      <c r="C835">
        <v>155</v>
      </c>
      <c r="D835" t="s">
        <v>185</v>
      </c>
      <c r="E835" s="9">
        <v>4562342690029</v>
      </c>
      <c r="F835">
        <v>0</v>
      </c>
      <c r="G835">
        <v>0</v>
      </c>
      <c r="H835" t="s">
        <v>18</v>
      </c>
      <c r="I835" t="s">
        <v>19</v>
      </c>
      <c r="J835" t="s">
        <v>329</v>
      </c>
      <c r="K835">
        <v>30</v>
      </c>
      <c r="L835">
        <v>1</v>
      </c>
      <c r="M835">
        <v>0</v>
      </c>
      <c r="N835">
        <v>0</v>
      </c>
    </row>
    <row r="836" spans="1:14" x14ac:dyDescent="0.15">
      <c r="A836" t="str">
        <f t="shared" si="15"/>
        <v>202001_155_4562342690036</v>
      </c>
      <c r="B836">
        <v>202001</v>
      </c>
      <c r="C836">
        <v>155</v>
      </c>
      <c r="D836" t="s">
        <v>185</v>
      </c>
      <c r="E836" s="9">
        <v>4562342690036</v>
      </c>
      <c r="F836">
        <v>0</v>
      </c>
      <c r="G836">
        <v>0</v>
      </c>
      <c r="H836" t="s">
        <v>20</v>
      </c>
      <c r="I836" t="s">
        <v>19</v>
      </c>
      <c r="J836" t="s">
        <v>329</v>
      </c>
      <c r="K836">
        <v>19</v>
      </c>
      <c r="L836">
        <v>1</v>
      </c>
      <c r="M836">
        <v>0</v>
      </c>
      <c r="N836">
        <v>0</v>
      </c>
    </row>
    <row r="837" spans="1:14" x14ac:dyDescent="0.15">
      <c r="A837" t="str">
        <f t="shared" si="15"/>
        <v>202001_155_4562342690050</v>
      </c>
      <c r="B837">
        <v>202001</v>
      </c>
      <c r="C837">
        <v>155</v>
      </c>
      <c r="D837" t="s">
        <v>185</v>
      </c>
      <c r="E837" s="9">
        <v>4562342690050</v>
      </c>
      <c r="F837">
        <v>0</v>
      </c>
      <c r="G837">
        <v>0</v>
      </c>
      <c r="H837" t="s">
        <v>22</v>
      </c>
      <c r="I837" t="s">
        <v>19</v>
      </c>
      <c r="J837" t="s">
        <v>329</v>
      </c>
      <c r="K837">
        <v>12</v>
      </c>
      <c r="L837">
        <v>3</v>
      </c>
      <c r="M837">
        <v>0</v>
      </c>
      <c r="N837">
        <v>0</v>
      </c>
    </row>
    <row r="838" spans="1:14" x14ac:dyDescent="0.15">
      <c r="A838" t="str">
        <f t="shared" si="15"/>
        <v>202001_155_4562342690043</v>
      </c>
      <c r="B838">
        <v>202001</v>
      </c>
      <c r="C838">
        <v>155</v>
      </c>
      <c r="D838" t="s">
        <v>185</v>
      </c>
      <c r="E838" s="9">
        <v>4562342690043</v>
      </c>
      <c r="F838">
        <v>0</v>
      </c>
      <c r="G838">
        <v>0</v>
      </c>
      <c r="H838" t="s">
        <v>21</v>
      </c>
      <c r="I838" t="s">
        <v>19</v>
      </c>
      <c r="J838" t="s">
        <v>329</v>
      </c>
      <c r="K838">
        <v>52</v>
      </c>
      <c r="L838">
        <v>10</v>
      </c>
      <c r="M838">
        <v>0</v>
      </c>
      <c r="N838">
        <v>0</v>
      </c>
    </row>
    <row r="839" spans="1:14" x14ac:dyDescent="0.15">
      <c r="A839" t="str">
        <f t="shared" si="15"/>
        <v>202001_155_4562342690067</v>
      </c>
      <c r="B839">
        <v>202001</v>
      </c>
      <c r="C839">
        <v>155</v>
      </c>
      <c r="D839" t="s">
        <v>185</v>
      </c>
      <c r="E839" s="9">
        <v>4562342690067</v>
      </c>
      <c r="F839">
        <v>0</v>
      </c>
      <c r="G839">
        <v>0</v>
      </c>
      <c r="H839" t="s">
        <v>23</v>
      </c>
      <c r="I839" t="s">
        <v>19</v>
      </c>
      <c r="J839" t="s">
        <v>329</v>
      </c>
      <c r="K839">
        <v>51</v>
      </c>
      <c r="L839">
        <v>2</v>
      </c>
      <c r="M839">
        <v>0</v>
      </c>
      <c r="N839">
        <v>0</v>
      </c>
    </row>
    <row r="840" spans="1:14" x14ac:dyDescent="0.15">
      <c r="A840" t="str">
        <f t="shared" si="15"/>
        <v>202001_155_4562342690074</v>
      </c>
      <c r="B840">
        <v>202001</v>
      </c>
      <c r="C840">
        <v>155</v>
      </c>
      <c r="D840" t="s">
        <v>185</v>
      </c>
      <c r="E840" s="9">
        <v>4562342690074</v>
      </c>
      <c r="F840">
        <v>0</v>
      </c>
      <c r="G840">
        <v>0</v>
      </c>
      <c r="H840" t="s">
        <v>24</v>
      </c>
      <c r="I840" t="s">
        <v>19</v>
      </c>
      <c r="J840" t="s">
        <v>329</v>
      </c>
      <c r="K840">
        <v>35</v>
      </c>
      <c r="L840">
        <v>6</v>
      </c>
      <c r="M840">
        <v>0</v>
      </c>
      <c r="N840">
        <v>0</v>
      </c>
    </row>
    <row r="841" spans="1:14" x14ac:dyDescent="0.15">
      <c r="A841" t="str">
        <f t="shared" si="15"/>
        <v>202001_155_4562342690081</v>
      </c>
      <c r="B841">
        <v>202001</v>
      </c>
      <c r="C841">
        <v>155</v>
      </c>
      <c r="D841" t="s">
        <v>185</v>
      </c>
      <c r="E841" s="9">
        <v>4562342690081</v>
      </c>
      <c r="F841">
        <v>0</v>
      </c>
      <c r="G841">
        <v>0</v>
      </c>
      <c r="H841" t="s">
        <v>25</v>
      </c>
      <c r="I841" t="s">
        <v>19</v>
      </c>
      <c r="J841" t="s">
        <v>329</v>
      </c>
      <c r="K841">
        <v>17</v>
      </c>
      <c r="L841">
        <v>0</v>
      </c>
      <c r="M841">
        <v>0</v>
      </c>
      <c r="N841">
        <v>0</v>
      </c>
    </row>
    <row r="842" spans="1:14" x14ac:dyDescent="0.15">
      <c r="A842" t="str">
        <f t="shared" si="15"/>
        <v>202001_56_4562342690029</v>
      </c>
      <c r="B842">
        <v>202001</v>
      </c>
      <c r="C842">
        <v>56</v>
      </c>
      <c r="D842" t="s">
        <v>193</v>
      </c>
      <c r="E842" s="9">
        <v>4562342690029</v>
      </c>
      <c r="F842">
        <v>0</v>
      </c>
      <c r="G842">
        <v>0</v>
      </c>
      <c r="H842" t="s">
        <v>18</v>
      </c>
      <c r="I842" t="s">
        <v>19</v>
      </c>
      <c r="J842" t="s">
        <v>329</v>
      </c>
      <c r="K842">
        <v>24</v>
      </c>
      <c r="L842">
        <v>2</v>
      </c>
      <c r="M842">
        <v>0</v>
      </c>
      <c r="N842">
        <v>0</v>
      </c>
    </row>
    <row r="843" spans="1:14" x14ac:dyDescent="0.15">
      <c r="A843" t="str">
        <f t="shared" si="15"/>
        <v>202001_56_4562342690036</v>
      </c>
      <c r="B843">
        <v>202001</v>
      </c>
      <c r="C843">
        <v>56</v>
      </c>
      <c r="D843" t="s">
        <v>193</v>
      </c>
      <c r="E843" s="9">
        <v>4562342690036</v>
      </c>
      <c r="F843">
        <v>0</v>
      </c>
      <c r="G843">
        <v>0</v>
      </c>
      <c r="H843" t="s">
        <v>20</v>
      </c>
      <c r="I843" t="s">
        <v>19</v>
      </c>
      <c r="J843" t="s">
        <v>329</v>
      </c>
      <c r="K843">
        <v>13</v>
      </c>
      <c r="L843">
        <v>4</v>
      </c>
      <c r="M843">
        <v>0</v>
      </c>
      <c r="N843">
        <v>0</v>
      </c>
    </row>
    <row r="844" spans="1:14" x14ac:dyDescent="0.15">
      <c r="A844" t="str">
        <f t="shared" si="15"/>
        <v>202001_56_4562342690050</v>
      </c>
      <c r="B844">
        <v>202001</v>
      </c>
      <c r="C844">
        <v>56</v>
      </c>
      <c r="D844" t="s">
        <v>193</v>
      </c>
      <c r="E844" s="9">
        <v>4562342690050</v>
      </c>
      <c r="F844">
        <v>0</v>
      </c>
      <c r="G844">
        <v>0</v>
      </c>
      <c r="H844" t="s">
        <v>22</v>
      </c>
      <c r="I844" t="s">
        <v>19</v>
      </c>
      <c r="J844" t="s">
        <v>329</v>
      </c>
      <c r="K844">
        <v>19</v>
      </c>
      <c r="L844">
        <v>5</v>
      </c>
      <c r="M844">
        <v>0</v>
      </c>
      <c r="N844">
        <v>0</v>
      </c>
    </row>
    <row r="845" spans="1:14" x14ac:dyDescent="0.15">
      <c r="A845" t="str">
        <f t="shared" si="15"/>
        <v>202001_56_4562342690043</v>
      </c>
      <c r="B845">
        <v>202001</v>
      </c>
      <c r="C845">
        <v>56</v>
      </c>
      <c r="D845" t="s">
        <v>193</v>
      </c>
      <c r="E845" s="9">
        <v>4562342690043</v>
      </c>
      <c r="F845">
        <v>0</v>
      </c>
      <c r="G845">
        <v>0</v>
      </c>
      <c r="H845" t="s">
        <v>21</v>
      </c>
      <c r="I845" t="s">
        <v>19</v>
      </c>
      <c r="J845" t="s">
        <v>329</v>
      </c>
      <c r="K845">
        <v>60</v>
      </c>
      <c r="L845">
        <v>18</v>
      </c>
      <c r="M845">
        <v>0</v>
      </c>
      <c r="N845">
        <v>0</v>
      </c>
    </row>
    <row r="846" spans="1:14" x14ac:dyDescent="0.15">
      <c r="A846" t="str">
        <f t="shared" si="15"/>
        <v>202001_56_4562342690067</v>
      </c>
      <c r="B846">
        <v>202001</v>
      </c>
      <c r="C846">
        <v>56</v>
      </c>
      <c r="D846" t="s">
        <v>193</v>
      </c>
      <c r="E846" s="9">
        <v>4562342690067</v>
      </c>
      <c r="F846">
        <v>0</v>
      </c>
      <c r="G846">
        <v>0</v>
      </c>
      <c r="H846" t="s">
        <v>23</v>
      </c>
      <c r="I846" t="s">
        <v>19</v>
      </c>
      <c r="J846" t="s">
        <v>329</v>
      </c>
      <c r="K846">
        <v>75</v>
      </c>
      <c r="L846">
        <v>6</v>
      </c>
      <c r="M846">
        <v>0</v>
      </c>
      <c r="N846">
        <v>0</v>
      </c>
    </row>
    <row r="847" spans="1:14" x14ac:dyDescent="0.15">
      <c r="A847" t="str">
        <f t="shared" si="15"/>
        <v>202001_56_4562342690074</v>
      </c>
      <c r="B847">
        <v>202001</v>
      </c>
      <c r="C847">
        <v>56</v>
      </c>
      <c r="D847" t="s">
        <v>193</v>
      </c>
      <c r="E847" s="9">
        <v>4562342690074</v>
      </c>
      <c r="F847">
        <v>0</v>
      </c>
      <c r="G847">
        <v>0</v>
      </c>
      <c r="H847" t="s">
        <v>24</v>
      </c>
      <c r="I847" t="s">
        <v>19</v>
      </c>
      <c r="J847" t="s">
        <v>329</v>
      </c>
      <c r="K847">
        <v>49</v>
      </c>
      <c r="L847">
        <v>1</v>
      </c>
      <c r="M847">
        <v>0</v>
      </c>
      <c r="N847">
        <v>0</v>
      </c>
    </row>
    <row r="848" spans="1:14" x14ac:dyDescent="0.15">
      <c r="A848" t="str">
        <f t="shared" si="15"/>
        <v>202001_56_4562342690081</v>
      </c>
      <c r="B848">
        <v>202001</v>
      </c>
      <c r="C848">
        <v>56</v>
      </c>
      <c r="D848" t="s">
        <v>193</v>
      </c>
      <c r="E848" s="9">
        <v>4562342690081</v>
      </c>
      <c r="F848">
        <v>0</v>
      </c>
      <c r="G848">
        <v>0</v>
      </c>
      <c r="H848" t="s">
        <v>25</v>
      </c>
      <c r="I848" t="s">
        <v>19</v>
      </c>
      <c r="J848" t="s">
        <v>329</v>
      </c>
      <c r="K848">
        <v>9</v>
      </c>
      <c r="L848">
        <v>1</v>
      </c>
      <c r="M848">
        <v>0</v>
      </c>
      <c r="N848">
        <v>0</v>
      </c>
    </row>
    <row r="849" spans="1:14" x14ac:dyDescent="0.15">
      <c r="A849" t="str">
        <f t="shared" si="15"/>
        <v>202001_412_4562342690029</v>
      </c>
      <c r="B849">
        <v>202001</v>
      </c>
      <c r="C849">
        <v>412</v>
      </c>
      <c r="D849" t="s">
        <v>195</v>
      </c>
      <c r="E849" s="9">
        <v>4562342690029</v>
      </c>
      <c r="F849">
        <v>0</v>
      </c>
      <c r="G849">
        <v>0</v>
      </c>
      <c r="H849" t="s">
        <v>18</v>
      </c>
      <c r="I849" t="s">
        <v>19</v>
      </c>
      <c r="J849" t="s">
        <v>329</v>
      </c>
      <c r="K849">
        <v>16</v>
      </c>
      <c r="L849">
        <v>4</v>
      </c>
      <c r="M849">
        <v>0</v>
      </c>
      <c r="N849">
        <v>0</v>
      </c>
    </row>
    <row r="850" spans="1:14" x14ac:dyDescent="0.15">
      <c r="A850" t="str">
        <f t="shared" si="15"/>
        <v>202001_412_4562342690036</v>
      </c>
      <c r="B850">
        <v>202001</v>
      </c>
      <c r="C850">
        <v>412</v>
      </c>
      <c r="D850" t="s">
        <v>195</v>
      </c>
      <c r="E850" s="9">
        <v>4562342690036</v>
      </c>
      <c r="F850">
        <v>0</v>
      </c>
      <c r="G850">
        <v>0</v>
      </c>
      <c r="H850" t="s">
        <v>20</v>
      </c>
      <c r="I850" t="s">
        <v>19</v>
      </c>
      <c r="J850" t="s">
        <v>329</v>
      </c>
      <c r="K850">
        <v>20</v>
      </c>
      <c r="L850">
        <v>2</v>
      </c>
      <c r="M850">
        <v>0</v>
      </c>
      <c r="N850">
        <v>0</v>
      </c>
    </row>
    <row r="851" spans="1:14" x14ac:dyDescent="0.15">
      <c r="A851" t="str">
        <f t="shared" si="15"/>
        <v>202001_412_4562342690050</v>
      </c>
      <c r="B851">
        <v>202001</v>
      </c>
      <c r="C851">
        <v>412</v>
      </c>
      <c r="D851" t="s">
        <v>195</v>
      </c>
      <c r="E851" s="9">
        <v>4562342690050</v>
      </c>
      <c r="F851">
        <v>0</v>
      </c>
      <c r="G851">
        <v>0</v>
      </c>
      <c r="H851" t="s">
        <v>22</v>
      </c>
      <c r="I851" t="s">
        <v>19</v>
      </c>
      <c r="J851" t="s">
        <v>329</v>
      </c>
      <c r="K851">
        <v>26</v>
      </c>
      <c r="L851">
        <v>0</v>
      </c>
      <c r="M851">
        <v>0</v>
      </c>
      <c r="N851">
        <v>0</v>
      </c>
    </row>
    <row r="852" spans="1:14" x14ac:dyDescent="0.15">
      <c r="A852" t="str">
        <f t="shared" si="15"/>
        <v>202001_412_4562342690043</v>
      </c>
      <c r="B852">
        <v>202001</v>
      </c>
      <c r="C852">
        <v>412</v>
      </c>
      <c r="D852" t="s">
        <v>195</v>
      </c>
      <c r="E852" s="9">
        <v>4562342690043</v>
      </c>
      <c r="F852">
        <v>0</v>
      </c>
      <c r="G852">
        <v>0</v>
      </c>
      <c r="H852" t="s">
        <v>21</v>
      </c>
      <c r="I852" t="s">
        <v>19</v>
      </c>
      <c r="J852" t="s">
        <v>329</v>
      </c>
      <c r="K852">
        <v>29</v>
      </c>
      <c r="L852">
        <v>14</v>
      </c>
      <c r="M852">
        <v>0</v>
      </c>
      <c r="N852">
        <v>0</v>
      </c>
    </row>
    <row r="853" spans="1:14" x14ac:dyDescent="0.15">
      <c r="A853" t="str">
        <f t="shared" si="15"/>
        <v>202001_412_4562342690067</v>
      </c>
      <c r="B853">
        <v>202001</v>
      </c>
      <c r="C853">
        <v>412</v>
      </c>
      <c r="D853" t="s">
        <v>195</v>
      </c>
      <c r="E853" s="9">
        <v>4562342690067</v>
      </c>
      <c r="F853">
        <v>0</v>
      </c>
      <c r="G853">
        <v>0</v>
      </c>
      <c r="H853" t="s">
        <v>23</v>
      </c>
      <c r="I853" t="s">
        <v>19</v>
      </c>
      <c r="J853" t="s">
        <v>329</v>
      </c>
      <c r="K853">
        <v>67</v>
      </c>
      <c r="L853">
        <v>5</v>
      </c>
      <c r="M853">
        <v>0</v>
      </c>
      <c r="N853">
        <v>0</v>
      </c>
    </row>
    <row r="854" spans="1:14" x14ac:dyDescent="0.15">
      <c r="A854" t="str">
        <f t="shared" si="15"/>
        <v>202001_412_4562342690074</v>
      </c>
      <c r="B854">
        <v>202001</v>
      </c>
      <c r="C854">
        <v>412</v>
      </c>
      <c r="D854" t="s">
        <v>195</v>
      </c>
      <c r="E854" s="9">
        <v>4562342690074</v>
      </c>
      <c r="F854">
        <v>0</v>
      </c>
      <c r="G854">
        <v>0</v>
      </c>
      <c r="H854" t="s">
        <v>24</v>
      </c>
      <c r="I854" t="s">
        <v>19</v>
      </c>
      <c r="J854" t="s">
        <v>329</v>
      </c>
      <c r="K854">
        <v>27</v>
      </c>
      <c r="L854">
        <v>8</v>
      </c>
      <c r="M854">
        <v>0</v>
      </c>
      <c r="N854">
        <v>0</v>
      </c>
    </row>
    <row r="855" spans="1:14" x14ac:dyDescent="0.15">
      <c r="A855" t="str">
        <f t="shared" si="15"/>
        <v>202001_412_4562342690081</v>
      </c>
      <c r="B855">
        <v>202001</v>
      </c>
      <c r="C855">
        <v>412</v>
      </c>
      <c r="D855" t="s">
        <v>195</v>
      </c>
      <c r="E855" s="9">
        <v>4562342690081</v>
      </c>
      <c r="F855">
        <v>0</v>
      </c>
      <c r="G855">
        <v>0</v>
      </c>
      <c r="H855" t="s">
        <v>25</v>
      </c>
      <c r="I855" t="s">
        <v>19</v>
      </c>
      <c r="J855" t="s">
        <v>329</v>
      </c>
      <c r="K855">
        <v>5</v>
      </c>
      <c r="L855">
        <v>0</v>
      </c>
      <c r="M855">
        <v>0</v>
      </c>
      <c r="N855">
        <v>0</v>
      </c>
    </row>
    <row r="856" spans="1:14" x14ac:dyDescent="0.15">
      <c r="A856" t="str">
        <f t="shared" si="15"/>
        <v>202001_23_4562342690029</v>
      </c>
      <c r="B856">
        <v>202001</v>
      </c>
      <c r="C856">
        <v>23</v>
      </c>
      <c r="D856" t="s">
        <v>196</v>
      </c>
      <c r="E856" s="9">
        <v>4562342690029</v>
      </c>
      <c r="F856">
        <v>0</v>
      </c>
      <c r="G856">
        <v>0</v>
      </c>
      <c r="H856" t="s">
        <v>18</v>
      </c>
      <c r="I856" t="s">
        <v>19</v>
      </c>
      <c r="J856" t="s">
        <v>329</v>
      </c>
      <c r="K856">
        <v>15</v>
      </c>
      <c r="L856">
        <v>2</v>
      </c>
      <c r="M856">
        <v>0</v>
      </c>
      <c r="N856">
        <v>0</v>
      </c>
    </row>
    <row r="857" spans="1:14" x14ac:dyDescent="0.15">
      <c r="A857" t="str">
        <f t="shared" si="15"/>
        <v>202001_23_4562342690036</v>
      </c>
      <c r="B857">
        <v>202001</v>
      </c>
      <c r="C857">
        <v>23</v>
      </c>
      <c r="D857" t="s">
        <v>196</v>
      </c>
      <c r="E857" s="9">
        <v>4562342690036</v>
      </c>
      <c r="F857">
        <v>0</v>
      </c>
      <c r="G857">
        <v>0</v>
      </c>
      <c r="H857" t="s">
        <v>20</v>
      </c>
      <c r="I857" t="s">
        <v>19</v>
      </c>
      <c r="J857" t="s">
        <v>329</v>
      </c>
      <c r="K857">
        <v>20</v>
      </c>
      <c r="L857">
        <v>3</v>
      </c>
      <c r="M857">
        <v>0</v>
      </c>
      <c r="N857">
        <v>0</v>
      </c>
    </row>
    <row r="858" spans="1:14" x14ac:dyDescent="0.15">
      <c r="A858" t="str">
        <f t="shared" si="15"/>
        <v>202001_23_4562342690050</v>
      </c>
      <c r="B858">
        <v>202001</v>
      </c>
      <c r="C858">
        <v>23</v>
      </c>
      <c r="D858" t="s">
        <v>196</v>
      </c>
      <c r="E858" s="9">
        <v>4562342690050</v>
      </c>
      <c r="F858">
        <v>0</v>
      </c>
      <c r="G858">
        <v>0</v>
      </c>
      <c r="H858" t="s">
        <v>22</v>
      </c>
      <c r="I858" t="s">
        <v>19</v>
      </c>
      <c r="J858" t="s">
        <v>329</v>
      </c>
      <c r="K858">
        <v>22</v>
      </c>
      <c r="L858">
        <v>1</v>
      </c>
      <c r="M858">
        <v>0</v>
      </c>
      <c r="N858">
        <v>0</v>
      </c>
    </row>
    <row r="859" spans="1:14" x14ac:dyDescent="0.15">
      <c r="A859" t="str">
        <f t="shared" si="15"/>
        <v>202001_23_4562342690043</v>
      </c>
      <c r="B859">
        <v>202001</v>
      </c>
      <c r="C859">
        <v>23</v>
      </c>
      <c r="D859" t="s">
        <v>196</v>
      </c>
      <c r="E859" s="9">
        <v>4562342690043</v>
      </c>
      <c r="F859">
        <v>0</v>
      </c>
      <c r="G859">
        <v>0</v>
      </c>
      <c r="H859" t="s">
        <v>21</v>
      </c>
      <c r="I859" t="s">
        <v>19</v>
      </c>
      <c r="J859" t="s">
        <v>329</v>
      </c>
      <c r="K859">
        <v>64</v>
      </c>
      <c r="L859">
        <v>6</v>
      </c>
      <c r="M859">
        <v>0</v>
      </c>
      <c r="N859">
        <v>0</v>
      </c>
    </row>
    <row r="860" spans="1:14" x14ac:dyDescent="0.15">
      <c r="A860" t="str">
        <f t="shared" si="15"/>
        <v>202001_23_4562342690067</v>
      </c>
      <c r="B860">
        <v>202001</v>
      </c>
      <c r="C860">
        <v>23</v>
      </c>
      <c r="D860" t="s">
        <v>196</v>
      </c>
      <c r="E860" s="9">
        <v>4562342690067</v>
      </c>
      <c r="F860">
        <v>0</v>
      </c>
      <c r="G860">
        <v>0</v>
      </c>
      <c r="H860" t="s">
        <v>23</v>
      </c>
      <c r="I860" t="s">
        <v>19</v>
      </c>
      <c r="J860" t="s">
        <v>329</v>
      </c>
      <c r="K860">
        <v>75</v>
      </c>
      <c r="L860">
        <v>8</v>
      </c>
      <c r="M860">
        <v>0</v>
      </c>
      <c r="N860">
        <v>0</v>
      </c>
    </row>
    <row r="861" spans="1:14" x14ac:dyDescent="0.15">
      <c r="A861" t="str">
        <f t="shared" si="15"/>
        <v>202001_23_4562342690074</v>
      </c>
      <c r="B861">
        <v>202001</v>
      </c>
      <c r="C861">
        <v>23</v>
      </c>
      <c r="D861" t="s">
        <v>196</v>
      </c>
      <c r="E861" s="9">
        <v>4562342690074</v>
      </c>
      <c r="F861">
        <v>0</v>
      </c>
      <c r="G861">
        <v>0</v>
      </c>
      <c r="H861" t="s">
        <v>24</v>
      </c>
      <c r="I861" t="s">
        <v>19</v>
      </c>
      <c r="J861" t="s">
        <v>329</v>
      </c>
      <c r="K861">
        <v>24</v>
      </c>
      <c r="L861">
        <v>11</v>
      </c>
      <c r="M861">
        <v>0</v>
      </c>
      <c r="N861">
        <v>0</v>
      </c>
    </row>
    <row r="862" spans="1:14" x14ac:dyDescent="0.15">
      <c r="A862" t="str">
        <f t="shared" si="15"/>
        <v>202001_23_4562342690081</v>
      </c>
      <c r="B862">
        <v>202001</v>
      </c>
      <c r="C862">
        <v>23</v>
      </c>
      <c r="D862" t="s">
        <v>196</v>
      </c>
      <c r="E862" s="9">
        <v>4562342690081</v>
      </c>
      <c r="F862">
        <v>0</v>
      </c>
      <c r="G862">
        <v>0</v>
      </c>
      <c r="H862" t="s">
        <v>25</v>
      </c>
      <c r="I862" t="s">
        <v>19</v>
      </c>
      <c r="J862" t="s">
        <v>329</v>
      </c>
      <c r="K862">
        <v>5</v>
      </c>
      <c r="L862">
        <v>1</v>
      </c>
      <c r="M862">
        <v>0</v>
      </c>
      <c r="N862">
        <v>0</v>
      </c>
    </row>
    <row r="863" spans="1:14" x14ac:dyDescent="0.15">
      <c r="A863" t="str">
        <f t="shared" si="15"/>
        <v>202001_113_4562342690029</v>
      </c>
      <c r="B863">
        <v>202001</v>
      </c>
      <c r="C863">
        <v>113</v>
      </c>
      <c r="D863" t="s">
        <v>182</v>
      </c>
      <c r="E863" s="9">
        <v>4562342690029</v>
      </c>
      <c r="F863">
        <v>0</v>
      </c>
      <c r="G863">
        <v>0</v>
      </c>
      <c r="H863" t="s">
        <v>18</v>
      </c>
      <c r="I863" t="s">
        <v>19</v>
      </c>
      <c r="J863" t="s">
        <v>329</v>
      </c>
      <c r="K863">
        <v>24</v>
      </c>
      <c r="L863">
        <v>9</v>
      </c>
      <c r="M863">
        <v>0</v>
      </c>
      <c r="N863">
        <v>0</v>
      </c>
    </row>
    <row r="864" spans="1:14" x14ac:dyDescent="0.15">
      <c r="A864" t="str">
        <f t="shared" si="15"/>
        <v>202001_113_4562342690036</v>
      </c>
      <c r="B864">
        <v>202001</v>
      </c>
      <c r="C864">
        <v>113</v>
      </c>
      <c r="D864" t="s">
        <v>182</v>
      </c>
      <c r="E864" s="9">
        <v>4562342690036</v>
      </c>
      <c r="F864">
        <v>0</v>
      </c>
      <c r="G864">
        <v>0</v>
      </c>
      <c r="H864" t="s">
        <v>20</v>
      </c>
      <c r="I864" t="s">
        <v>19</v>
      </c>
      <c r="J864" t="s">
        <v>329</v>
      </c>
      <c r="K864">
        <v>17</v>
      </c>
      <c r="L864">
        <v>8</v>
      </c>
      <c r="M864">
        <v>0</v>
      </c>
      <c r="N864">
        <v>0</v>
      </c>
    </row>
    <row r="865" spans="1:14" x14ac:dyDescent="0.15">
      <c r="A865" t="str">
        <f t="shared" si="15"/>
        <v>202001_113_4562342690050</v>
      </c>
      <c r="B865">
        <v>202001</v>
      </c>
      <c r="C865">
        <v>113</v>
      </c>
      <c r="D865" t="s">
        <v>182</v>
      </c>
      <c r="E865" s="9">
        <v>4562342690050</v>
      </c>
      <c r="F865">
        <v>0</v>
      </c>
      <c r="G865">
        <v>0</v>
      </c>
      <c r="H865" t="s">
        <v>22</v>
      </c>
      <c r="I865" t="s">
        <v>19</v>
      </c>
      <c r="J865" t="s">
        <v>329</v>
      </c>
      <c r="K865">
        <v>19</v>
      </c>
      <c r="L865">
        <v>2</v>
      </c>
      <c r="M865">
        <v>0</v>
      </c>
      <c r="N865">
        <v>0</v>
      </c>
    </row>
    <row r="866" spans="1:14" x14ac:dyDescent="0.15">
      <c r="A866" t="str">
        <f t="shared" si="15"/>
        <v>202001_113_4562342690043</v>
      </c>
      <c r="B866">
        <v>202001</v>
      </c>
      <c r="C866">
        <v>113</v>
      </c>
      <c r="D866" t="s">
        <v>182</v>
      </c>
      <c r="E866" s="9">
        <v>4562342690043</v>
      </c>
      <c r="F866">
        <v>0</v>
      </c>
      <c r="G866">
        <v>0</v>
      </c>
      <c r="H866" t="s">
        <v>21</v>
      </c>
      <c r="I866" t="s">
        <v>19</v>
      </c>
      <c r="J866" t="s">
        <v>329</v>
      </c>
      <c r="K866">
        <v>74</v>
      </c>
      <c r="L866">
        <v>4</v>
      </c>
      <c r="M866">
        <v>0</v>
      </c>
      <c r="N866">
        <v>0</v>
      </c>
    </row>
    <row r="867" spans="1:14" x14ac:dyDescent="0.15">
      <c r="A867" t="str">
        <f t="shared" si="15"/>
        <v>202001_113_4562342690067</v>
      </c>
      <c r="B867">
        <v>202001</v>
      </c>
      <c r="C867">
        <v>113</v>
      </c>
      <c r="D867" t="s">
        <v>182</v>
      </c>
      <c r="E867" s="9">
        <v>4562342690067</v>
      </c>
      <c r="F867">
        <v>0</v>
      </c>
      <c r="G867">
        <v>0</v>
      </c>
      <c r="H867" t="s">
        <v>23</v>
      </c>
      <c r="I867" t="s">
        <v>19</v>
      </c>
      <c r="J867" t="s">
        <v>329</v>
      </c>
      <c r="K867">
        <v>81</v>
      </c>
      <c r="L867">
        <v>9</v>
      </c>
      <c r="M867">
        <v>0</v>
      </c>
      <c r="N867">
        <v>0</v>
      </c>
    </row>
    <row r="868" spans="1:14" x14ac:dyDescent="0.15">
      <c r="A868" t="str">
        <f t="shared" si="15"/>
        <v>202001_113_4562342690074</v>
      </c>
      <c r="B868">
        <v>202001</v>
      </c>
      <c r="C868">
        <v>113</v>
      </c>
      <c r="D868" t="s">
        <v>182</v>
      </c>
      <c r="E868" s="9">
        <v>4562342690074</v>
      </c>
      <c r="F868">
        <v>0</v>
      </c>
      <c r="G868">
        <v>0</v>
      </c>
      <c r="H868" t="s">
        <v>24</v>
      </c>
      <c r="I868" t="s">
        <v>19</v>
      </c>
      <c r="J868" t="s">
        <v>329</v>
      </c>
      <c r="K868">
        <v>42</v>
      </c>
      <c r="L868">
        <v>10</v>
      </c>
      <c r="M868">
        <v>0</v>
      </c>
      <c r="N868">
        <v>0</v>
      </c>
    </row>
    <row r="869" spans="1:14" x14ac:dyDescent="0.15">
      <c r="A869" t="str">
        <f t="shared" si="15"/>
        <v>202001_113_4562342690081</v>
      </c>
      <c r="B869">
        <v>202001</v>
      </c>
      <c r="C869">
        <v>113</v>
      </c>
      <c r="D869" t="s">
        <v>182</v>
      </c>
      <c r="E869" s="9">
        <v>4562342690081</v>
      </c>
      <c r="F869">
        <v>0</v>
      </c>
      <c r="G869">
        <v>0</v>
      </c>
      <c r="H869" t="s">
        <v>25</v>
      </c>
      <c r="I869" t="s">
        <v>19</v>
      </c>
      <c r="J869" t="s">
        <v>329</v>
      </c>
      <c r="K869">
        <v>13</v>
      </c>
      <c r="L869">
        <v>5</v>
      </c>
      <c r="M869">
        <v>0</v>
      </c>
      <c r="N869">
        <v>0</v>
      </c>
    </row>
    <row r="870" spans="1:14" x14ac:dyDescent="0.15">
      <c r="A870" t="str">
        <f t="shared" si="15"/>
        <v>202001_19_4562342690029</v>
      </c>
      <c r="B870">
        <v>202001</v>
      </c>
      <c r="C870">
        <v>19</v>
      </c>
      <c r="D870" t="s">
        <v>190</v>
      </c>
      <c r="E870" s="9">
        <v>4562342690029</v>
      </c>
      <c r="F870">
        <v>0</v>
      </c>
      <c r="G870">
        <v>0</v>
      </c>
      <c r="H870" t="s">
        <v>18</v>
      </c>
      <c r="I870" t="s">
        <v>19</v>
      </c>
      <c r="J870" t="s">
        <v>329</v>
      </c>
      <c r="K870">
        <v>40</v>
      </c>
      <c r="L870">
        <v>2</v>
      </c>
      <c r="M870">
        <v>0</v>
      </c>
      <c r="N870">
        <v>0</v>
      </c>
    </row>
    <row r="871" spans="1:14" x14ac:dyDescent="0.15">
      <c r="A871" t="str">
        <f t="shared" si="15"/>
        <v>202001_19_4562342690036</v>
      </c>
      <c r="B871">
        <v>202001</v>
      </c>
      <c r="C871">
        <v>19</v>
      </c>
      <c r="D871" t="s">
        <v>190</v>
      </c>
      <c r="E871" s="9">
        <v>4562342690036</v>
      </c>
      <c r="F871">
        <v>0</v>
      </c>
      <c r="G871">
        <v>0</v>
      </c>
      <c r="H871" t="s">
        <v>20</v>
      </c>
      <c r="I871" t="s">
        <v>19</v>
      </c>
      <c r="J871" t="s">
        <v>329</v>
      </c>
      <c r="K871">
        <v>26</v>
      </c>
      <c r="L871">
        <v>1</v>
      </c>
      <c r="M871">
        <v>0</v>
      </c>
      <c r="N871">
        <v>0</v>
      </c>
    </row>
    <row r="872" spans="1:14" x14ac:dyDescent="0.15">
      <c r="A872" t="str">
        <f t="shared" si="15"/>
        <v>202001_19_4562342690050</v>
      </c>
      <c r="B872">
        <v>202001</v>
      </c>
      <c r="C872">
        <v>19</v>
      </c>
      <c r="D872" t="s">
        <v>190</v>
      </c>
      <c r="E872" s="9">
        <v>4562342690050</v>
      </c>
      <c r="F872">
        <v>0</v>
      </c>
      <c r="G872">
        <v>0</v>
      </c>
      <c r="H872" t="s">
        <v>22</v>
      </c>
      <c r="I872" t="s">
        <v>19</v>
      </c>
      <c r="J872" t="s">
        <v>329</v>
      </c>
      <c r="K872">
        <v>24</v>
      </c>
      <c r="L872">
        <v>0</v>
      </c>
      <c r="M872">
        <v>0</v>
      </c>
      <c r="N872">
        <v>0</v>
      </c>
    </row>
    <row r="873" spans="1:14" x14ac:dyDescent="0.15">
      <c r="A873" t="str">
        <f t="shared" si="15"/>
        <v>202001_19_4562342690043</v>
      </c>
      <c r="B873">
        <v>202001</v>
      </c>
      <c r="C873">
        <v>19</v>
      </c>
      <c r="D873" t="s">
        <v>190</v>
      </c>
      <c r="E873" s="9">
        <v>4562342690043</v>
      </c>
      <c r="F873">
        <v>0</v>
      </c>
      <c r="G873">
        <v>0</v>
      </c>
      <c r="H873" t="s">
        <v>21</v>
      </c>
      <c r="I873" t="s">
        <v>19</v>
      </c>
      <c r="J873" t="s">
        <v>329</v>
      </c>
      <c r="K873">
        <v>77</v>
      </c>
      <c r="L873">
        <v>2</v>
      </c>
      <c r="M873">
        <v>0</v>
      </c>
      <c r="N873">
        <v>0</v>
      </c>
    </row>
    <row r="874" spans="1:14" x14ac:dyDescent="0.15">
      <c r="A874" t="str">
        <f t="shared" si="15"/>
        <v>202001_19_4562342690067</v>
      </c>
      <c r="B874">
        <v>202001</v>
      </c>
      <c r="C874">
        <v>19</v>
      </c>
      <c r="D874" t="s">
        <v>190</v>
      </c>
      <c r="E874" s="9">
        <v>4562342690067</v>
      </c>
      <c r="F874">
        <v>0</v>
      </c>
      <c r="G874">
        <v>0</v>
      </c>
      <c r="H874" t="s">
        <v>23</v>
      </c>
      <c r="I874" t="s">
        <v>19</v>
      </c>
      <c r="J874" t="s">
        <v>329</v>
      </c>
      <c r="K874">
        <v>83</v>
      </c>
      <c r="L874">
        <v>2</v>
      </c>
      <c r="M874">
        <v>0</v>
      </c>
      <c r="N874">
        <v>0</v>
      </c>
    </row>
    <row r="875" spans="1:14" x14ac:dyDescent="0.15">
      <c r="A875" t="str">
        <f t="shared" si="15"/>
        <v>202001_19_4562342690074</v>
      </c>
      <c r="B875">
        <v>202001</v>
      </c>
      <c r="C875">
        <v>19</v>
      </c>
      <c r="D875" t="s">
        <v>190</v>
      </c>
      <c r="E875" s="9">
        <v>4562342690074</v>
      </c>
      <c r="F875">
        <v>0</v>
      </c>
      <c r="G875">
        <v>0</v>
      </c>
      <c r="H875" t="s">
        <v>24</v>
      </c>
      <c r="I875" t="s">
        <v>19</v>
      </c>
      <c r="J875" t="s">
        <v>329</v>
      </c>
      <c r="K875">
        <v>51</v>
      </c>
      <c r="L875">
        <v>3</v>
      </c>
      <c r="M875">
        <v>0</v>
      </c>
      <c r="N875">
        <v>0</v>
      </c>
    </row>
    <row r="876" spans="1:14" x14ac:dyDescent="0.15">
      <c r="A876" t="str">
        <f t="shared" si="15"/>
        <v>202001_19_4562342690081</v>
      </c>
      <c r="B876">
        <v>202001</v>
      </c>
      <c r="C876">
        <v>19</v>
      </c>
      <c r="D876" t="s">
        <v>190</v>
      </c>
      <c r="E876" s="9">
        <v>4562342690081</v>
      </c>
      <c r="F876">
        <v>0</v>
      </c>
      <c r="G876">
        <v>0</v>
      </c>
      <c r="H876" t="s">
        <v>25</v>
      </c>
      <c r="I876" t="s">
        <v>19</v>
      </c>
      <c r="J876" t="s">
        <v>329</v>
      </c>
      <c r="K876">
        <v>15</v>
      </c>
      <c r="L876">
        <v>1</v>
      </c>
      <c r="M876">
        <v>0</v>
      </c>
      <c r="N876">
        <v>0</v>
      </c>
    </row>
    <row r="877" spans="1:14" x14ac:dyDescent="0.15">
      <c r="A877" t="str">
        <f t="shared" si="15"/>
        <v>202001_31_4562342690029</v>
      </c>
      <c r="B877">
        <v>202001</v>
      </c>
      <c r="C877">
        <v>31</v>
      </c>
      <c r="D877" t="s">
        <v>181</v>
      </c>
      <c r="E877" s="9">
        <v>4562342690029</v>
      </c>
      <c r="F877">
        <v>0</v>
      </c>
      <c r="G877">
        <v>0</v>
      </c>
      <c r="H877" t="s">
        <v>18</v>
      </c>
      <c r="I877" t="s">
        <v>19</v>
      </c>
      <c r="J877" t="s">
        <v>329</v>
      </c>
      <c r="K877">
        <v>32</v>
      </c>
      <c r="L877">
        <v>4</v>
      </c>
      <c r="M877">
        <v>0</v>
      </c>
      <c r="N877">
        <v>0</v>
      </c>
    </row>
    <row r="878" spans="1:14" x14ac:dyDescent="0.15">
      <c r="A878" t="str">
        <f t="shared" si="15"/>
        <v>202001_31_4562342690036</v>
      </c>
      <c r="B878">
        <v>202001</v>
      </c>
      <c r="C878">
        <v>31</v>
      </c>
      <c r="D878" t="s">
        <v>181</v>
      </c>
      <c r="E878" s="9">
        <v>4562342690036</v>
      </c>
      <c r="F878">
        <v>0</v>
      </c>
      <c r="G878">
        <v>0</v>
      </c>
      <c r="H878" t="s">
        <v>20</v>
      </c>
      <c r="I878" t="s">
        <v>19</v>
      </c>
      <c r="J878" t="s">
        <v>329</v>
      </c>
      <c r="K878">
        <v>28</v>
      </c>
      <c r="L878">
        <v>1</v>
      </c>
      <c r="M878">
        <v>0</v>
      </c>
      <c r="N878">
        <v>0</v>
      </c>
    </row>
    <row r="879" spans="1:14" x14ac:dyDescent="0.15">
      <c r="A879" t="str">
        <f t="shared" si="15"/>
        <v>202001_31_4562342690050</v>
      </c>
      <c r="B879">
        <v>202001</v>
      </c>
      <c r="C879">
        <v>31</v>
      </c>
      <c r="D879" t="s">
        <v>181</v>
      </c>
      <c r="E879" s="9">
        <v>4562342690050</v>
      </c>
      <c r="F879">
        <v>0</v>
      </c>
      <c r="G879">
        <v>0</v>
      </c>
      <c r="H879" t="s">
        <v>22</v>
      </c>
      <c r="I879" t="s">
        <v>19</v>
      </c>
      <c r="J879" t="s">
        <v>329</v>
      </c>
      <c r="K879">
        <v>27</v>
      </c>
      <c r="L879">
        <v>0</v>
      </c>
      <c r="M879">
        <v>0</v>
      </c>
      <c r="N879">
        <v>0</v>
      </c>
    </row>
    <row r="880" spans="1:14" x14ac:dyDescent="0.15">
      <c r="A880" t="str">
        <f t="shared" si="15"/>
        <v>202001_31_4562342690043</v>
      </c>
      <c r="B880">
        <v>202001</v>
      </c>
      <c r="C880">
        <v>31</v>
      </c>
      <c r="D880" t="s">
        <v>181</v>
      </c>
      <c r="E880" s="9">
        <v>4562342690043</v>
      </c>
      <c r="F880">
        <v>0</v>
      </c>
      <c r="G880">
        <v>0</v>
      </c>
      <c r="H880" t="s">
        <v>21</v>
      </c>
      <c r="I880" t="s">
        <v>19</v>
      </c>
      <c r="J880" t="s">
        <v>329</v>
      </c>
      <c r="K880">
        <v>84</v>
      </c>
      <c r="L880">
        <v>5</v>
      </c>
      <c r="M880">
        <v>0</v>
      </c>
      <c r="N880">
        <v>0</v>
      </c>
    </row>
    <row r="881" spans="1:14" x14ac:dyDescent="0.15">
      <c r="A881" t="str">
        <f t="shared" si="15"/>
        <v>202001_31_4562342690067</v>
      </c>
      <c r="B881">
        <v>202001</v>
      </c>
      <c r="C881">
        <v>31</v>
      </c>
      <c r="D881" t="s">
        <v>181</v>
      </c>
      <c r="E881" s="9">
        <v>4562342690067</v>
      </c>
      <c r="F881">
        <v>0</v>
      </c>
      <c r="G881">
        <v>0</v>
      </c>
      <c r="H881" t="s">
        <v>23</v>
      </c>
      <c r="I881" t="s">
        <v>19</v>
      </c>
      <c r="J881" t="s">
        <v>329</v>
      </c>
      <c r="K881">
        <v>93</v>
      </c>
      <c r="L881">
        <v>2</v>
      </c>
      <c r="M881">
        <v>0</v>
      </c>
      <c r="N881">
        <v>0</v>
      </c>
    </row>
    <row r="882" spans="1:14" x14ac:dyDescent="0.15">
      <c r="A882" t="str">
        <f t="shared" si="15"/>
        <v>202001_31_4562342690074</v>
      </c>
      <c r="B882">
        <v>202001</v>
      </c>
      <c r="C882">
        <v>31</v>
      </c>
      <c r="D882" t="s">
        <v>181</v>
      </c>
      <c r="E882" s="9">
        <v>4562342690074</v>
      </c>
      <c r="F882">
        <v>0</v>
      </c>
      <c r="G882">
        <v>0</v>
      </c>
      <c r="H882" t="s">
        <v>24</v>
      </c>
      <c r="I882" t="s">
        <v>19</v>
      </c>
      <c r="J882" t="s">
        <v>329</v>
      </c>
      <c r="K882">
        <v>54</v>
      </c>
      <c r="L882">
        <v>2</v>
      </c>
      <c r="M882">
        <v>0</v>
      </c>
      <c r="N882">
        <v>0</v>
      </c>
    </row>
    <row r="883" spans="1:14" x14ac:dyDescent="0.15">
      <c r="A883" t="str">
        <f t="shared" si="15"/>
        <v>202001_31_4562342690081</v>
      </c>
      <c r="B883">
        <v>202001</v>
      </c>
      <c r="C883">
        <v>31</v>
      </c>
      <c r="D883" t="s">
        <v>181</v>
      </c>
      <c r="E883" s="9">
        <v>4562342690081</v>
      </c>
      <c r="F883">
        <v>0</v>
      </c>
      <c r="G883">
        <v>0</v>
      </c>
      <c r="H883" t="s">
        <v>25</v>
      </c>
      <c r="I883" t="s">
        <v>19</v>
      </c>
      <c r="J883" t="s">
        <v>329</v>
      </c>
      <c r="K883">
        <v>17</v>
      </c>
      <c r="L883">
        <v>0</v>
      </c>
      <c r="M883">
        <v>0</v>
      </c>
      <c r="N883">
        <v>0</v>
      </c>
    </row>
    <row r="884" spans="1:14" x14ac:dyDescent="0.15">
      <c r="A884" t="str">
        <f t="shared" si="15"/>
        <v>202002_237_4562342690029</v>
      </c>
      <c r="B884" s="13">
        <v>202002</v>
      </c>
      <c r="C884" s="13">
        <v>237</v>
      </c>
      <c r="D884" s="13" t="s">
        <v>188</v>
      </c>
      <c r="E884" s="14">
        <v>4562342690029</v>
      </c>
      <c r="F884" s="13">
        <v>0</v>
      </c>
      <c r="G884" s="13">
        <v>0</v>
      </c>
      <c r="H884" s="13" t="s">
        <v>18</v>
      </c>
      <c r="I884" s="13" t="s">
        <v>19</v>
      </c>
      <c r="J884" s="13" t="s">
        <v>329</v>
      </c>
      <c r="K884" s="13">
        <v>40</v>
      </c>
      <c r="L884" s="13">
        <v>3</v>
      </c>
      <c r="M884" s="13">
        <v>0</v>
      </c>
      <c r="N884" s="13">
        <v>0</v>
      </c>
    </row>
    <row r="885" spans="1:14" x14ac:dyDescent="0.15">
      <c r="A885" t="str">
        <f t="shared" si="15"/>
        <v>202002_237_4562342690036</v>
      </c>
      <c r="B885" s="13">
        <v>202002</v>
      </c>
      <c r="C885" s="13">
        <v>237</v>
      </c>
      <c r="D885" s="13" t="s">
        <v>188</v>
      </c>
      <c r="E885" s="14">
        <v>4562342690036</v>
      </c>
      <c r="F885" s="13">
        <v>0</v>
      </c>
      <c r="G885" s="13">
        <v>0</v>
      </c>
      <c r="H885" s="13" t="s">
        <v>20</v>
      </c>
      <c r="I885" s="13" t="s">
        <v>19</v>
      </c>
      <c r="J885" s="13" t="s">
        <v>329</v>
      </c>
      <c r="K885" s="13">
        <v>20</v>
      </c>
      <c r="L885" s="13">
        <v>1</v>
      </c>
      <c r="M885" s="13">
        <v>0</v>
      </c>
      <c r="N885" s="13">
        <v>0</v>
      </c>
    </row>
    <row r="886" spans="1:14" x14ac:dyDescent="0.15">
      <c r="A886" t="str">
        <f t="shared" si="15"/>
        <v>202002_237_4562342690050</v>
      </c>
      <c r="B886" s="13">
        <v>202002</v>
      </c>
      <c r="C886" s="13">
        <v>237</v>
      </c>
      <c r="D886" s="13" t="s">
        <v>188</v>
      </c>
      <c r="E886" s="14">
        <v>4562342690050</v>
      </c>
      <c r="F886" s="13">
        <v>0</v>
      </c>
      <c r="G886" s="13">
        <v>0</v>
      </c>
      <c r="H886" s="13" t="s">
        <v>22</v>
      </c>
      <c r="I886" s="13" t="s">
        <v>19</v>
      </c>
      <c r="J886" s="13" t="s">
        <v>329</v>
      </c>
      <c r="K886" s="13">
        <v>22</v>
      </c>
      <c r="L886" s="13">
        <v>2</v>
      </c>
      <c r="M886" s="13">
        <v>0</v>
      </c>
      <c r="N886" s="13">
        <v>0</v>
      </c>
    </row>
    <row r="887" spans="1:14" x14ac:dyDescent="0.15">
      <c r="A887" t="str">
        <f t="shared" si="15"/>
        <v>202002_237_4562342690043</v>
      </c>
      <c r="B887" s="13">
        <v>202002</v>
      </c>
      <c r="C887" s="13">
        <v>237</v>
      </c>
      <c r="D887" s="13" t="s">
        <v>188</v>
      </c>
      <c r="E887" s="14">
        <v>4562342690043</v>
      </c>
      <c r="F887" s="13">
        <v>0</v>
      </c>
      <c r="G887" s="13">
        <v>0</v>
      </c>
      <c r="H887" s="13" t="s">
        <v>21</v>
      </c>
      <c r="I887" s="13" t="s">
        <v>19</v>
      </c>
      <c r="J887" s="13" t="s">
        <v>329</v>
      </c>
      <c r="K887" s="13">
        <v>78</v>
      </c>
      <c r="L887" s="13">
        <v>4</v>
      </c>
      <c r="M887" s="13">
        <v>0</v>
      </c>
      <c r="N887" s="13">
        <v>0</v>
      </c>
    </row>
    <row r="888" spans="1:14" x14ac:dyDescent="0.15">
      <c r="A888" t="str">
        <f t="shared" si="15"/>
        <v>202002_237_4562342690067</v>
      </c>
      <c r="B888" s="13">
        <v>202002</v>
      </c>
      <c r="C888" s="13">
        <v>237</v>
      </c>
      <c r="D888" s="13" t="s">
        <v>188</v>
      </c>
      <c r="E888" s="14">
        <v>4562342690067</v>
      </c>
      <c r="F888" s="13">
        <v>0</v>
      </c>
      <c r="G888" s="13">
        <v>0</v>
      </c>
      <c r="H888" s="13" t="s">
        <v>23</v>
      </c>
      <c r="I888" s="13" t="s">
        <v>19</v>
      </c>
      <c r="J888" s="13" t="s">
        <v>329</v>
      </c>
      <c r="K888" s="13">
        <v>89</v>
      </c>
      <c r="L888" s="13">
        <v>1</v>
      </c>
      <c r="M888" s="13">
        <v>0</v>
      </c>
      <c r="N888" s="13">
        <v>0</v>
      </c>
    </row>
    <row r="889" spans="1:14" x14ac:dyDescent="0.15">
      <c r="A889" t="str">
        <f t="shared" si="15"/>
        <v>202002_237_4562342690074</v>
      </c>
      <c r="B889" s="13">
        <v>202002</v>
      </c>
      <c r="C889" s="13">
        <v>237</v>
      </c>
      <c r="D889" s="13" t="s">
        <v>188</v>
      </c>
      <c r="E889" s="14">
        <v>4562342690074</v>
      </c>
      <c r="F889" s="13">
        <v>0</v>
      </c>
      <c r="G889" s="13">
        <v>0</v>
      </c>
      <c r="H889" s="13" t="s">
        <v>24</v>
      </c>
      <c r="I889" s="13" t="s">
        <v>19</v>
      </c>
      <c r="J889" s="13" t="s">
        <v>329</v>
      </c>
      <c r="K889" s="13">
        <v>45</v>
      </c>
      <c r="L889" s="13">
        <v>4</v>
      </c>
      <c r="M889" s="13">
        <v>0</v>
      </c>
      <c r="N889" s="13">
        <v>0</v>
      </c>
    </row>
    <row r="890" spans="1:14" x14ac:dyDescent="0.15">
      <c r="A890" t="str">
        <f t="shared" si="15"/>
        <v>202002_237_4562342690081</v>
      </c>
      <c r="B890" s="13">
        <v>202002</v>
      </c>
      <c r="C890" s="13">
        <v>237</v>
      </c>
      <c r="D890" s="13" t="s">
        <v>188</v>
      </c>
      <c r="E890" s="14">
        <v>4562342690081</v>
      </c>
      <c r="F890" s="13">
        <v>0</v>
      </c>
      <c r="G890" s="13">
        <v>0</v>
      </c>
      <c r="H890" s="13" t="s">
        <v>25</v>
      </c>
      <c r="I890" s="13" t="s">
        <v>19</v>
      </c>
      <c r="J890" s="13" t="s">
        <v>329</v>
      </c>
      <c r="K890" s="13">
        <v>13</v>
      </c>
      <c r="L890" s="13">
        <v>1</v>
      </c>
      <c r="M890" s="13">
        <v>0</v>
      </c>
      <c r="N890" s="13">
        <v>0</v>
      </c>
    </row>
    <row r="891" spans="1:14" x14ac:dyDescent="0.15">
      <c r="A891" t="str">
        <f t="shared" si="15"/>
        <v>202002_331_4562342690029</v>
      </c>
      <c r="B891" s="13">
        <v>202002</v>
      </c>
      <c r="C891" s="13">
        <v>331</v>
      </c>
      <c r="D891" s="13" t="s">
        <v>189</v>
      </c>
      <c r="E891" s="14">
        <v>4562342690029</v>
      </c>
      <c r="F891" s="13">
        <v>0</v>
      </c>
      <c r="G891" s="13">
        <v>0</v>
      </c>
      <c r="H891" s="13" t="s">
        <v>18</v>
      </c>
      <c r="I891" s="13" t="s">
        <v>19</v>
      </c>
      <c r="J891" s="13" t="s">
        <v>329</v>
      </c>
      <c r="K891" s="13">
        <v>24</v>
      </c>
      <c r="L891" s="13">
        <v>7</v>
      </c>
      <c r="M891" s="13">
        <v>0</v>
      </c>
      <c r="N891" s="13">
        <v>0</v>
      </c>
    </row>
    <row r="892" spans="1:14" x14ac:dyDescent="0.15">
      <c r="A892" t="str">
        <f t="shared" si="15"/>
        <v>202002_331_4562342690036</v>
      </c>
      <c r="B892" s="13">
        <v>202002</v>
      </c>
      <c r="C892" s="13">
        <v>331</v>
      </c>
      <c r="D892" s="13" t="s">
        <v>189</v>
      </c>
      <c r="E892" s="14">
        <v>4562342690036</v>
      </c>
      <c r="F892" s="13">
        <v>0</v>
      </c>
      <c r="G892" s="13">
        <v>0</v>
      </c>
      <c r="H892" s="13" t="s">
        <v>20</v>
      </c>
      <c r="I892" s="13" t="s">
        <v>19</v>
      </c>
      <c r="J892" s="13" t="s">
        <v>329</v>
      </c>
      <c r="K892" s="13">
        <v>21</v>
      </c>
      <c r="L892" s="13">
        <v>0</v>
      </c>
      <c r="M892" s="13">
        <v>0</v>
      </c>
      <c r="N892" s="13">
        <v>0</v>
      </c>
    </row>
    <row r="893" spans="1:14" x14ac:dyDescent="0.15">
      <c r="A893" t="str">
        <f t="shared" si="15"/>
        <v>202002_331_4562342690050</v>
      </c>
      <c r="B893" s="13">
        <v>202002</v>
      </c>
      <c r="C893" s="13">
        <v>331</v>
      </c>
      <c r="D893" s="13" t="s">
        <v>189</v>
      </c>
      <c r="E893" s="14">
        <v>4562342690050</v>
      </c>
      <c r="F893" s="13">
        <v>0</v>
      </c>
      <c r="G893" s="13">
        <v>0</v>
      </c>
      <c r="H893" s="13" t="s">
        <v>22</v>
      </c>
      <c r="I893" s="13" t="s">
        <v>19</v>
      </c>
      <c r="J893" s="13" t="s">
        <v>329</v>
      </c>
      <c r="K893" s="13">
        <v>14</v>
      </c>
      <c r="L893" s="13">
        <v>0</v>
      </c>
      <c r="M893" s="13">
        <v>0</v>
      </c>
      <c r="N893" s="13">
        <v>0</v>
      </c>
    </row>
    <row r="894" spans="1:14" x14ac:dyDescent="0.15">
      <c r="A894" t="str">
        <f t="shared" si="15"/>
        <v>202002_331_4562342690043</v>
      </c>
      <c r="B894" s="13">
        <v>202002</v>
      </c>
      <c r="C894" s="13">
        <v>331</v>
      </c>
      <c r="D894" s="13" t="s">
        <v>189</v>
      </c>
      <c r="E894" s="14">
        <v>4562342690043</v>
      </c>
      <c r="F894" s="13">
        <v>0</v>
      </c>
      <c r="G894" s="13">
        <v>0</v>
      </c>
      <c r="H894" s="13" t="s">
        <v>21</v>
      </c>
      <c r="I894" s="13" t="s">
        <v>19</v>
      </c>
      <c r="J894" s="13" t="s">
        <v>329</v>
      </c>
      <c r="K894" s="13">
        <v>65</v>
      </c>
      <c r="L894" s="13">
        <v>5</v>
      </c>
      <c r="M894" s="13">
        <v>0</v>
      </c>
      <c r="N894" s="13">
        <v>0</v>
      </c>
    </row>
    <row r="895" spans="1:14" x14ac:dyDescent="0.15">
      <c r="A895" t="str">
        <f t="shared" si="15"/>
        <v>202002_331_4562342690067</v>
      </c>
      <c r="B895" s="13">
        <v>202002</v>
      </c>
      <c r="C895" s="13">
        <v>331</v>
      </c>
      <c r="D895" s="13" t="s">
        <v>189</v>
      </c>
      <c r="E895" s="14">
        <v>4562342690067</v>
      </c>
      <c r="F895" s="13">
        <v>0</v>
      </c>
      <c r="G895" s="13">
        <v>0</v>
      </c>
      <c r="H895" s="13" t="s">
        <v>23</v>
      </c>
      <c r="I895" s="13" t="s">
        <v>19</v>
      </c>
      <c r="J895" s="13" t="s">
        <v>329</v>
      </c>
      <c r="K895" s="13">
        <v>77</v>
      </c>
      <c r="L895" s="13">
        <v>5</v>
      </c>
      <c r="M895" s="13">
        <v>0</v>
      </c>
      <c r="N895" s="13">
        <v>0</v>
      </c>
    </row>
    <row r="896" spans="1:14" x14ac:dyDescent="0.15">
      <c r="A896" t="str">
        <f t="shared" si="15"/>
        <v>202002_331_4562342690074</v>
      </c>
      <c r="B896" s="13">
        <v>202002</v>
      </c>
      <c r="C896" s="13">
        <v>331</v>
      </c>
      <c r="D896" s="13" t="s">
        <v>189</v>
      </c>
      <c r="E896" s="14">
        <v>4562342690074</v>
      </c>
      <c r="F896" s="13">
        <v>0</v>
      </c>
      <c r="G896" s="13">
        <v>0</v>
      </c>
      <c r="H896" s="13" t="s">
        <v>24</v>
      </c>
      <c r="I896" s="13" t="s">
        <v>19</v>
      </c>
      <c r="J896" s="13" t="s">
        <v>329</v>
      </c>
      <c r="K896" s="13">
        <v>28</v>
      </c>
      <c r="L896" s="13">
        <v>5</v>
      </c>
      <c r="M896" s="13">
        <v>0</v>
      </c>
      <c r="N896" s="13">
        <v>0</v>
      </c>
    </row>
    <row r="897" spans="1:14" x14ac:dyDescent="0.15">
      <c r="A897" t="str">
        <f t="shared" si="15"/>
        <v>202002_331_4562342690081</v>
      </c>
      <c r="B897" s="13">
        <v>202002</v>
      </c>
      <c r="C897" s="13">
        <v>331</v>
      </c>
      <c r="D897" s="13" t="s">
        <v>189</v>
      </c>
      <c r="E897" s="14">
        <v>4562342690081</v>
      </c>
      <c r="F897" s="13">
        <v>0</v>
      </c>
      <c r="G897" s="13">
        <v>0</v>
      </c>
      <c r="H897" s="13" t="s">
        <v>25</v>
      </c>
      <c r="I897" s="13" t="s">
        <v>19</v>
      </c>
      <c r="J897" s="13" t="s">
        <v>329</v>
      </c>
      <c r="K897" s="13">
        <v>11</v>
      </c>
      <c r="L897" s="13">
        <v>0</v>
      </c>
      <c r="M897" s="13">
        <v>0</v>
      </c>
      <c r="N897" s="13">
        <v>0</v>
      </c>
    </row>
    <row r="898" spans="1:14" x14ac:dyDescent="0.15">
      <c r="A898" t="str">
        <f t="shared" ref="A898:A961" si="16">B898&amp;"_"&amp;C898&amp;"_"&amp;E898</f>
        <v>202002_49_4562342690029</v>
      </c>
      <c r="B898" s="13">
        <v>202002</v>
      </c>
      <c r="C898" s="13">
        <v>49</v>
      </c>
      <c r="D898" s="13" t="s">
        <v>186</v>
      </c>
      <c r="E898" s="14">
        <v>4562342690029</v>
      </c>
      <c r="F898" s="13">
        <v>0</v>
      </c>
      <c r="G898" s="13">
        <v>0</v>
      </c>
      <c r="H898" s="13" t="s">
        <v>18</v>
      </c>
      <c r="I898" s="13" t="s">
        <v>19</v>
      </c>
      <c r="J898" s="13" t="s">
        <v>329</v>
      </c>
      <c r="K898" s="13">
        <v>8</v>
      </c>
      <c r="L898" s="13">
        <v>2</v>
      </c>
      <c r="M898" s="13">
        <v>0</v>
      </c>
      <c r="N898" s="13">
        <v>0</v>
      </c>
    </row>
    <row r="899" spans="1:14" x14ac:dyDescent="0.15">
      <c r="A899" t="str">
        <f t="shared" si="16"/>
        <v>202002_49_4562342690036</v>
      </c>
      <c r="B899" s="13">
        <v>202002</v>
      </c>
      <c r="C899" s="13">
        <v>49</v>
      </c>
      <c r="D899" s="13" t="s">
        <v>186</v>
      </c>
      <c r="E899" s="14">
        <v>4562342690036</v>
      </c>
      <c r="F899" s="13">
        <v>0</v>
      </c>
      <c r="G899" s="13">
        <v>0</v>
      </c>
      <c r="H899" s="13" t="s">
        <v>20</v>
      </c>
      <c r="I899" s="13" t="s">
        <v>19</v>
      </c>
      <c r="J899" s="13" t="s">
        <v>329</v>
      </c>
      <c r="K899" s="13">
        <v>14</v>
      </c>
      <c r="L899" s="13">
        <v>1</v>
      </c>
      <c r="M899" s="13">
        <v>0</v>
      </c>
      <c r="N899" s="13">
        <v>0</v>
      </c>
    </row>
    <row r="900" spans="1:14" x14ac:dyDescent="0.15">
      <c r="A900" t="str">
        <f t="shared" si="16"/>
        <v>202002_49_4562342690050</v>
      </c>
      <c r="B900" s="13">
        <v>202002</v>
      </c>
      <c r="C900" s="13">
        <v>49</v>
      </c>
      <c r="D900" s="13" t="s">
        <v>186</v>
      </c>
      <c r="E900" s="14">
        <v>4562342690050</v>
      </c>
      <c r="F900" s="13">
        <v>0</v>
      </c>
      <c r="G900" s="13">
        <v>0</v>
      </c>
      <c r="H900" s="13" t="s">
        <v>22</v>
      </c>
      <c r="I900" s="13" t="s">
        <v>19</v>
      </c>
      <c r="J900" s="13" t="s">
        <v>329</v>
      </c>
      <c r="K900" s="13">
        <v>13</v>
      </c>
      <c r="L900" s="13">
        <v>3</v>
      </c>
      <c r="M900" s="13">
        <v>0</v>
      </c>
      <c r="N900" s="13">
        <v>0</v>
      </c>
    </row>
    <row r="901" spans="1:14" x14ac:dyDescent="0.15">
      <c r="A901" t="str">
        <f t="shared" si="16"/>
        <v>202002_49_4562342690043</v>
      </c>
      <c r="B901" s="13">
        <v>202002</v>
      </c>
      <c r="C901" s="13">
        <v>49</v>
      </c>
      <c r="D901" s="13" t="s">
        <v>186</v>
      </c>
      <c r="E901" s="14">
        <v>4562342690043</v>
      </c>
      <c r="F901" s="13">
        <v>0</v>
      </c>
      <c r="G901" s="13">
        <v>0</v>
      </c>
      <c r="H901" s="13" t="s">
        <v>21</v>
      </c>
      <c r="I901" s="13" t="s">
        <v>19</v>
      </c>
      <c r="J901" s="13" t="s">
        <v>329</v>
      </c>
      <c r="K901" s="13">
        <v>32</v>
      </c>
      <c r="L901" s="13">
        <v>2</v>
      </c>
      <c r="M901" s="13">
        <v>0</v>
      </c>
      <c r="N901" s="13">
        <v>0</v>
      </c>
    </row>
    <row r="902" spans="1:14" x14ac:dyDescent="0.15">
      <c r="A902" t="str">
        <f t="shared" si="16"/>
        <v>202002_49_4562342690067</v>
      </c>
      <c r="B902" s="13">
        <v>202002</v>
      </c>
      <c r="C902" s="13">
        <v>49</v>
      </c>
      <c r="D902" s="13" t="s">
        <v>186</v>
      </c>
      <c r="E902" s="14">
        <v>4562342690067</v>
      </c>
      <c r="F902" s="13">
        <v>0</v>
      </c>
      <c r="G902" s="13">
        <v>0</v>
      </c>
      <c r="H902" s="13" t="s">
        <v>23</v>
      </c>
      <c r="I902" s="13" t="s">
        <v>19</v>
      </c>
      <c r="J902" s="13" t="s">
        <v>329</v>
      </c>
      <c r="K902" s="13">
        <v>74</v>
      </c>
      <c r="L902" s="13">
        <v>3</v>
      </c>
      <c r="M902" s="13">
        <v>0</v>
      </c>
      <c r="N902" s="13">
        <v>0</v>
      </c>
    </row>
    <row r="903" spans="1:14" x14ac:dyDescent="0.15">
      <c r="A903" t="str">
        <f t="shared" si="16"/>
        <v>202002_49_4562342690074</v>
      </c>
      <c r="B903" s="13">
        <v>202002</v>
      </c>
      <c r="C903" s="13">
        <v>49</v>
      </c>
      <c r="D903" s="13" t="s">
        <v>186</v>
      </c>
      <c r="E903" s="14">
        <v>4562342690074</v>
      </c>
      <c r="F903" s="13">
        <v>0</v>
      </c>
      <c r="G903" s="13">
        <v>0</v>
      </c>
      <c r="H903" s="13" t="s">
        <v>24</v>
      </c>
      <c r="I903" s="13" t="s">
        <v>19</v>
      </c>
      <c r="J903" s="13" t="s">
        <v>329</v>
      </c>
      <c r="K903" s="13">
        <v>7</v>
      </c>
      <c r="L903" s="13">
        <v>0</v>
      </c>
      <c r="M903" s="13">
        <v>0</v>
      </c>
      <c r="N903" s="13">
        <v>0</v>
      </c>
    </row>
    <row r="904" spans="1:14" x14ac:dyDescent="0.15">
      <c r="A904" t="str">
        <f t="shared" si="16"/>
        <v>202002_49_4562342690081</v>
      </c>
      <c r="B904" s="13">
        <v>202002</v>
      </c>
      <c r="C904" s="13">
        <v>49</v>
      </c>
      <c r="D904" s="13" t="s">
        <v>186</v>
      </c>
      <c r="E904" s="14">
        <v>4562342690081</v>
      </c>
      <c r="F904" s="13">
        <v>0</v>
      </c>
      <c r="G904" s="13">
        <v>0</v>
      </c>
      <c r="H904" s="13" t="s">
        <v>25</v>
      </c>
      <c r="I904" s="13" t="s">
        <v>19</v>
      </c>
      <c r="J904" s="13" t="s">
        <v>329</v>
      </c>
      <c r="K904" s="13">
        <v>7</v>
      </c>
      <c r="L904" s="13">
        <v>2</v>
      </c>
      <c r="M904" s="13">
        <v>0</v>
      </c>
      <c r="N904" s="13">
        <v>0</v>
      </c>
    </row>
    <row r="905" spans="1:14" x14ac:dyDescent="0.15">
      <c r="A905" t="str">
        <f t="shared" si="16"/>
        <v>202002_66_4562342690029</v>
      </c>
      <c r="B905" s="13">
        <v>202002</v>
      </c>
      <c r="C905" s="13">
        <v>66</v>
      </c>
      <c r="D905" s="13" t="s">
        <v>180</v>
      </c>
      <c r="E905" s="14">
        <v>4562342690029</v>
      </c>
      <c r="F905" s="13">
        <v>0</v>
      </c>
      <c r="G905" s="13">
        <v>0</v>
      </c>
      <c r="H905" s="13" t="s">
        <v>18</v>
      </c>
      <c r="I905" s="13" t="s">
        <v>19</v>
      </c>
      <c r="J905" s="13" t="s">
        <v>329</v>
      </c>
      <c r="K905" s="13">
        <v>28</v>
      </c>
      <c r="L905" s="13">
        <v>5</v>
      </c>
      <c r="M905" s="13">
        <v>0</v>
      </c>
      <c r="N905" s="13">
        <v>0</v>
      </c>
    </row>
    <row r="906" spans="1:14" x14ac:dyDescent="0.15">
      <c r="A906" t="str">
        <f t="shared" si="16"/>
        <v>202002_66_4562342690036</v>
      </c>
      <c r="B906" s="13">
        <v>202002</v>
      </c>
      <c r="C906" s="13">
        <v>66</v>
      </c>
      <c r="D906" s="13" t="s">
        <v>180</v>
      </c>
      <c r="E906" s="14">
        <v>4562342690036</v>
      </c>
      <c r="F906" s="13">
        <v>0</v>
      </c>
      <c r="G906" s="13">
        <v>0</v>
      </c>
      <c r="H906" s="13" t="s">
        <v>20</v>
      </c>
      <c r="I906" s="13" t="s">
        <v>19</v>
      </c>
      <c r="J906" s="13" t="s">
        <v>329</v>
      </c>
      <c r="K906" s="13">
        <v>25</v>
      </c>
      <c r="L906" s="13">
        <v>1</v>
      </c>
      <c r="M906" s="13">
        <v>0</v>
      </c>
      <c r="N906" s="13">
        <v>0</v>
      </c>
    </row>
    <row r="907" spans="1:14" x14ac:dyDescent="0.15">
      <c r="A907" t="str">
        <f t="shared" si="16"/>
        <v>202002_66_4562342690050</v>
      </c>
      <c r="B907" s="13">
        <v>202002</v>
      </c>
      <c r="C907" s="13">
        <v>66</v>
      </c>
      <c r="D907" s="13" t="s">
        <v>180</v>
      </c>
      <c r="E907" s="14">
        <v>4562342690050</v>
      </c>
      <c r="F907" s="13">
        <v>0</v>
      </c>
      <c r="G907" s="13">
        <v>0</v>
      </c>
      <c r="H907" s="13" t="s">
        <v>22</v>
      </c>
      <c r="I907" s="13" t="s">
        <v>19</v>
      </c>
      <c r="J907" s="13" t="s">
        <v>329</v>
      </c>
      <c r="K907" s="13">
        <v>29</v>
      </c>
      <c r="L907" s="13">
        <v>1</v>
      </c>
      <c r="M907" s="13">
        <v>0</v>
      </c>
      <c r="N907" s="13">
        <v>0</v>
      </c>
    </row>
    <row r="908" spans="1:14" x14ac:dyDescent="0.15">
      <c r="A908" t="str">
        <f t="shared" si="16"/>
        <v>202002_66_4562342690043</v>
      </c>
      <c r="B908" s="13">
        <v>202002</v>
      </c>
      <c r="C908" s="13">
        <v>66</v>
      </c>
      <c r="D908" s="13" t="s">
        <v>180</v>
      </c>
      <c r="E908" s="14">
        <v>4562342690043</v>
      </c>
      <c r="F908" s="13">
        <v>0</v>
      </c>
      <c r="G908" s="13">
        <v>0</v>
      </c>
      <c r="H908" s="13" t="s">
        <v>21</v>
      </c>
      <c r="I908" s="13" t="s">
        <v>19</v>
      </c>
      <c r="J908" s="13" t="s">
        <v>329</v>
      </c>
      <c r="K908" s="13">
        <v>61</v>
      </c>
      <c r="L908" s="13">
        <v>5</v>
      </c>
      <c r="M908" s="13">
        <v>0</v>
      </c>
      <c r="N908" s="13">
        <v>0</v>
      </c>
    </row>
    <row r="909" spans="1:14" x14ac:dyDescent="0.15">
      <c r="A909" t="str">
        <f t="shared" si="16"/>
        <v>202002_66_4562342690067</v>
      </c>
      <c r="B909" s="13">
        <v>202002</v>
      </c>
      <c r="C909" s="13">
        <v>66</v>
      </c>
      <c r="D909" s="13" t="s">
        <v>180</v>
      </c>
      <c r="E909" s="14">
        <v>4562342690067</v>
      </c>
      <c r="F909" s="13">
        <v>0</v>
      </c>
      <c r="G909" s="13">
        <v>0</v>
      </c>
      <c r="H909" s="13" t="s">
        <v>23</v>
      </c>
      <c r="I909" s="13" t="s">
        <v>19</v>
      </c>
      <c r="J909" s="13" t="s">
        <v>329</v>
      </c>
      <c r="K909" s="13">
        <v>92</v>
      </c>
      <c r="L909" s="13">
        <v>5</v>
      </c>
      <c r="M909" s="13">
        <v>0</v>
      </c>
      <c r="N909" s="13">
        <v>0</v>
      </c>
    </row>
    <row r="910" spans="1:14" x14ac:dyDescent="0.15">
      <c r="A910" t="str">
        <f t="shared" si="16"/>
        <v>202002_66_4562342690074</v>
      </c>
      <c r="B910" s="13">
        <v>202002</v>
      </c>
      <c r="C910" s="13">
        <v>66</v>
      </c>
      <c r="D910" s="13" t="s">
        <v>180</v>
      </c>
      <c r="E910" s="14">
        <v>4562342690074</v>
      </c>
      <c r="F910" s="13">
        <v>0</v>
      </c>
      <c r="G910" s="13">
        <v>0</v>
      </c>
      <c r="H910" s="13" t="s">
        <v>24</v>
      </c>
      <c r="I910" s="13" t="s">
        <v>19</v>
      </c>
      <c r="J910" s="13" t="s">
        <v>329</v>
      </c>
      <c r="K910" s="13">
        <v>56</v>
      </c>
      <c r="L910" s="13">
        <v>4</v>
      </c>
      <c r="M910" s="13">
        <v>0</v>
      </c>
      <c r="N910" s="13">
        <v>0</v>
      </c>
    </row>
    <row r="911" spans="1:14" x14ac:dyDescent="0.15">
      <c r="A911" t="str">
        <f t="shared" si="16"/>
        <v>202002_66_4562342690081</v>
      </c>
      <c r="B911" s="13">
        <v>202002</v>
      </c>
      <c r="C911" s="13">
        <v>66</v>
      </c>
      <c r="D911" s="13" t="s">
        <v>180</v>
      </c>
      <c r="E911" s="14">
        <v>4562342690081</v>
      </c>
      <c r="F911" s="13">
        <v>0</v>
      </c>
      <c r="G911" s="13">
        <v>0</v>
      </c>
      <c r="H911" s="13" t="s">
        <v>25</v>
      </c>
      <c r="I911" s="13" t="s">
        <v>19</v>
      </c>
      <c r="J911" s="13" t="s">
        <v>329</v>
      </c>
      <c r="K911" s="13">
        <v>16</v>
      </c>
      <c r="L911" s="13">
        <v>3</v>
      </c>
      <c r="M911" s="13">
        <v>0</v>
      </c>
      <c r="N911" s="13">
        <v>0</v>
      </c>
    </row>
    <row r="912" spans="1:14" x14ac:dyDescent="0.15">
      <c r="A912" t="str">
        <f t="shared" si="16"/>
        <v>202002_96_4562342690029</v>
      </c>
      <c r="B912" s="13">
        <v>202002</v>
      </c>
      <c r="C912" s="13">
        <v>96</v>
      </c>
      <c r="D912" s="13" t="s">
        <v>192</v>
      </c>
      <c r="E912" s="14">
        <v>4562342690029</v>
      </c>
      <c r="F912" s="13">
        <v>0</v>
      </c>
      <c r="G912" s="13">
        <v>0</v>
      </c>
      <c r="H912" s="13" t="s">
        <v>18</v>
      </c>
      <c r="I912" s="13" t="s">
        <v>19</v>
      </c>
      <c r="J912" s="13" t="s">
        <v>329</v>
      </c>
      <c r="K912" s="13">
        <v>21</v>
      </c>
      <c r="L912" s="13">
        <v>0</v>
      </c>
      <c r="M912" s="13">
        <v>0</v>
      </c>
      <c r="N912" s="13">
        <v>0</v>
      </c>
    </row>
    <row r="913" spans="1:14" x14ac:dyDescent="0.15">
      <c r="A913" t="str">
        <f t="shared" si="16"/>
        <v>202002_96_4562342690036</v>
      </c>
      <c r="B913" s="13">
        <v>202002</v>
      </c>
      <c r="C913" s="13">
        <v>96</v>
      </c>
      <c r="D913" s="13" t="s">
        <v>192</v>
      </c>
      <c r="E913" s="14">
        <v>4562342690036</v>
      </c>
      <c r="F913" s="13">
        <v>0</v>
      </c>
      <c r="G913" s="13">
        <v>0</v>
      </c>
      <c r="H913" s="13" t="s">
        <v>20</v>
      </c>
      <c r="I913" s="13" t="s">
        <v>19</v>
      </c>
      <c r="J913" s="13" t="s">
        <v>329</v>
      </c>
      <c r="K913" s="13">
        <v>23</v>
      </c>
      <c r="L913" s="13">
        <v>0</v>
      </c>
      <c r="M913" s="13">
        <v>0</v>
      </c>
      <c r="N913" s="13">
        <v>0</v>
      </c>
    </row>
    <row r="914" spans="1:14" x14ac:dyDescent="0.15">
      <c r="A914" t="str">
        <f t="shared" si="16"/>
        <v>202002_96_4562342690050</v>
      </c>
      <c r="B914" s="13">
        <v>202002</v>
      </c>
      <c r="C914" s="13">
        <v>96</v>
      </c>
      <c r="D914" s="13" t="s">
        <v>192</v>
      </c>
      <c r="E914" s="14">
        <v>4562342690050</v>
      </c>
      <c r="F914" s="13">
        <v>0</v>
      </c>
      <c r="G914" s="13">
        <v>0</v>
      </c>
      <c r="H914" s="13" t="s">
        <v>22</v>
      </c>
      <c r="I914" s="13" t="s">
        <v>19</v>
      </c>
      <c r="J914" s="13" t="s">
        <v>329</v>
      </c>
      <c r="K914" s="13">
        <v>12</v>
      </c>
      <c r="L914" s="13">
        <v>3</v>
      </c>
      <c r="M914" s="13">
        <v>0</v>
      </c>
      <c r="N914" s="13">
        <v>0</v>
      </c>
    </row>
    <row r="915" spans="1:14" x14ac:dyDescent="0.15">
      <c r="A915" t="str">
        <f t="shared" si="16"/>
        <v>202002_96_4562342690043</v>
      </c>
      <c r="B915" s="13">
        <v>202002</v>
      </c>
      <c r="C915" s="13">
        <v>96</v>
      </c>
      <c r="D915" s="13" t="s">
        <v>192</v>
      </c>
      <c r="E915" s="14">
        <v>4562342690043</v>
      </c>
      <c r="F915" s="13">
        <v>0</v>
      </c>
      <c r="G915" s="13">
        <v>0</v>
      </c>
      <c r="H915" s="13" t="s">
        <v>21</v>
      </c>
      <c r="I915" s="13" t="s">
        <v>19</v>
      </c>
      <c r="J915" s="13" t="s">
        <v>329</v>
      </c>
      <c r="K915" s="13">
        <v>54</v>
      </c>
      <c r="L915" s="13">
        <v>1</v>
      </c>
      <c r="M915" s="13">
        <v>0</v>
      </c>
      <c r="N915" s="13">
        <v>0</v>
      </c>
    </row>
    <row r="916" spans="1:14" x14ac:dyDescent="0.15">
      <c r="A916" t="str">
        <f t="shared" si="16"/>
        <v>202002_96_4562342690067</v>
      </c>
      <c r="B916" s="13">
        <v>202002</v>
      </c>
      <c r="C916" s="13">
        <v>96</v>
      </c>
      <c r="D916" s="13" t="s">
        <v>192</v>
      </c>
      <c r="E916" s="14">
        <v>4562342690067</v>
      </c>
      <c r="F916" s="13">
        <v>0</v>
      </c>
      <c r="G916" s="13">
        <v>0</v>
      </c>
      <c r="H916" s="13" t="s">
        <v>23</v>
      </c>
      <c r="I916" s="13" t="s">
        <v>19</v>
      </c>
      <c r="J916" s="13" t="s">
        <v>329</v>
      </c>
      <c r="K916" s="13">
        <v>77</v>
      </c>
      <c r="L916" s="13">
        <v>1</v>
      </c>
      <c r="M916" s="13">
        <v>0</v>
      </c>
      <c r="N916" s="13">
        <v>0</v>
      </c>
    </row>
    <row r="917" spans="1:14" x14ac:dyDescent="0.15">
      <c r="A917" t="str">
        <f t="shared" si="16"/>
        <v>202002_96_4562342690074</v>
      </c>
      <c r="B917" s="13">
        <v>202002</v>
      </c>
      <c r="C917" s="13">
        <v>96</v>
      </c>
      <c r="D917" s="13" t="s">
        <v>192</v>
      </c>
      <c r="E917" s="14">
        <v>4562342690074</v>
      </c>
      <c r="F917" s="13">
        <v>0</v>
      </c>
      <c r="G917" s="13">
        <v>0</v>
      </c>
      <c r="H917" s="13" t="s">
        <v>24</v>
      </c>
      <c r="I917" s="13" t="s">
        <v>19</v>
      </c>
      <c r="J917" s="13" t="s">
        <v>329</v>
      </c>
      <c r="K917" s="13">
        <v>23</v>
      </c>
      <c r="L917" s="13">
        <v>0</v>
      </c>
      <c r="M917" s="13">
        <v>0</v>
      </c>
      <c r="N917" s="13">
        <v>0</v>
      </c>
    </row>
    <row r="918" spans="1:14" x14ac:dyDescent="0.15">
      <c r="A918" t="str">
        <f t="shared" si="16"/>
        <v>202002_96_4562342690081</v>
      </c>
      <c r="B918" s="13">
        <v>202002</v>
      </c>
      <c r="C918" s="13">
        <v>96</v>
      </c>
      <c r="D918" s="13" t="s">
        <v>192</v>
      </c>
      <c r="E918" s="14">
        <v>4562342690081</v>
      </c>
      <c r="F918" s="13">
        <v>0</v>
      </c>
      <c r="G918" s="13">
        <v>0</v>
      </c>
      <c r="H918" s="13" t="s">
        <v>25</v>
      </c>
      <c r="I918" s="13" t="s">
        <v>19</v>
      </c>
      <c r="J918" s="13" t="s">
        <v>329</v>
      </c>
      <c r="K918" s="13">
        <v>9</v>
      </c>
      <c r="L918" s="13">
        <v>0</v>
      </c>
      <c r="M918" s="13">
        <v>0</v>
      </c>
      <c r="N918" s="13">
        <v>0</v>
      </c>
    </row>
    <row r="919" spans="1:14" x14ac:dyDescent="0.15">
      <c r="A919" t="str">
        <f t="shared" si="16"/>
        <v>202002_27_4562342690029</v>
      </c>
      <c r="B919" s="13">
        <v>202002</v>
      </c>
      <c r="C919" s="13">
        <v>27</v>
      </c>
      <c r="D919" s="13" t="s">
        <v>197</v>
      </c>
      <c r="E919" s="14">
        <v>4562342690029</v>
      </c>
      <c r="F919" s="13">
        <v>0</v>
      </c>
      <c r="G919" s="13">
        <v>0</v>
      </c>
      <c r="H919" s="13" t="s">
        <v>18</v>
      </c>
      <c r="I919" s="13" t="s">
        <v>19</v>
      </c>
      <c r="J919" s="13" t="s">
        <v>329</v>
      </c>
      <c r="K919" s="13">
        <v>28</v>
      </c>
      <c r="L919" s="13">
        <v>2</v>
      </c>
      <c r="M919" s="13">
        <v>0</v>
      </c>
      <c r="N919" s="13">
        <v>0</v>
      </c>
    </row>
    <row r="920" spans="1:14" x14ac:dyDescent="0.15">
      <c r="A920" t="str">
        <f t="shared" si="16"/>
        <v>202002_27_4562342690036</v>
      </c>
      <c r="B920" s="13">
        <v>202002</v>
      </c>
      <c r="C920" s="13">
        <v>27</v>
      </c>
      <c r="D920" s="13" t="s">
        <v>197</v>
      </c>
      <c r="E920" s="14">
        <v>4562342690036</v>
      </c>
      <c r="F920" s="13">
        <v>0</v>
      </c>
      <c r="G920" s="13">
        <v>0</v>
      </c>
      <c r="H920" s="13" t="s">
        <v>20</v>
      </c>
      <c r="I920" s="13" t="s">
        <v>19</v>
      </c>
      <c r="J920" s="13" t="s">
        <v>329</v>
      </c>
      <c r="K920" s="13">
        <v>32</v>
      </c>
      <c r="L920" s="13">
        <v>1</v>
      </c>
      <c r="M920" s="13">
        <v>0</v>
      </c>
      <c r="N920" s="13">
        <v>0</v>
      </c>
    </row>
    <row r="921" spans="1:14" x14ac:dyDescent="0.15">
      <c r="A921" t="str">
        <f t="shared" si="16"/>
        <v>202002_27_4562342690050</v>
      </c>
      <c r="B921" s="13">
        <v>202002</v>
      </c>
      <c r="C921" s="13">
        <v>27</v>
      </c>
      <c r="D921" s="13" t="s">
        <v>197</v>
      </c>
      <c r="E921" s="14">
        <v>4562342690050</v>
      </c>
      <c r="F921" s="13">
        <v>0</v>
      </c>
      <c r="G921" s="13">
        <v>0</v>
      </c>
      <c r="H921" s="13" t="s">
        <v>22</v>
      </c>
      <c r="I921" s="13" t="s">
        <v>19</v>
      </c>
      <c r="J921" s="13" t="s">
        <v>329</v>
      </c>
      <c r="K921" s="13">
        <v>33</v>
      </c>
      <c r="L921" s="13">
        <v>4</v>
      </c>
      <c r="M921" s="13">
        <v>0</v>
      </c>
      <c r="N921" s="13">
        <v>0</v>
      </c>
    </row>
    <row r="922" spans="1:14" x14ac:dyDescent="0.15">
      <c r="A922" t="str">
        <f t="shared" si="16"/>
        <v>202002_27_4562342690043</v>
      </c>
      <c r="B922" s="13">
        <v>202002</v>
      </c>
      <c r="C922" s="13">
        <v>27</v>
      </c>
      <c r="D922" s="13" t="s">
        <v>197</v>
      </c>
      <c r="E922" s="14">
        <v>4562342690043</v>
      </c>
      <c r="F922" s="13">
        <v>0</v>
      </c>
      <c r="G922" s="13">
        <v>0</v>
      </c>
      <c r="H922" s="13" t="s">
        <v>21</v>
      </c>
      <c r="I922" s="13" t="s">
        <v>19</v>
      </c>
      <c r="J922" s="13" t="s">
        <v>329</v>
      </c>
      <c r="K922" s="13">
        <v>94</v>
      </c>
      <c r="L922" s="13">
        <v>4</v>
      </c>
      <c r="M922" s="13">
        <v>0</v>
      </c>
      <c r="N922" s="13">
        <v>0</v>
      </c>
    </row>
    <row r="923" spans="1:14" x14ac:dyDescent="0.15">
      <c r="A923" t="str">
        <f t="shared" si="16"/>
        <v>202002_27_4562342690067</v>
      </c>
      <c r="B923" s="13">
        <v>202002</v>
      </c>
      <c r="C923" s="13">
        <v>27</v>
      </c>
      <c r="D923" s="13" t="s">
        <v>197</v>
      </c>
      <c r="E923" s="14">
        <v>4562342690067</v>
      </c>
      <c r="F923" s="13">
        <v>0</v>
      </c>
      <c r="G923" s="13">
        <v>0</v>
      </c>
      <c r="H923" s="13" t="s">
        <v>23</v>
      </c>
      <c r="I923" s="13" t="s">
        <v>19</v>
      </c>
      <c r="J923" s="13" t="s">
        <v>329</v>
      </c>
      <c r="K923" s="13">
        <v>107</v>
      </c>
      <c r="L923" s="13">
        <v>4</v>
      </c>
      <c r="M923" s="13">
        <v>0</v>
      </c>
      <c r="N923" s="13">
        <v>0</v>
      </c>
    </row>
    <row r="924" spans="1:14" x14ac:dyDescent="0.15">
      <c r="A924" t="str">
        <f t="shared" si="16"/>
        <v>202002_27_4562342690074</v>
      </c>
      <c r="B924" s="13">
        <v>202002</v>
      </c>
      <c r="C924" s="13">
        <v>27</v>
      </c>
      <c r="D924" s="13" t="s">
        <v>197</v>
      </c>
      <c r="E924" s="14">
        <v>4562342690074</v>
      </c>
      <c r="F924" s="13">
        <v>0</v>
      </c>
      <c r="G924" s="13">
        <v>0</v>
      </c>
      <c r="H924" s="13" t="s">
        <v>24</v>
      </c>
      <c r="I924" s="13" t="s">
        <v>19</v>
      </c>
      <c r="J924" s="13" t="s">
        <v>329</v>
      </c>
      <c r="K924" s="13">
        <v>51</v>
      </c>
      <c r="L924" s="13">
        <v>4</v>
      </c>
      <c r="M924" s="13">
        <v>0</v>
      </c>
      <c r="N924" s="13">
        <v>0</v>
      </c>
    </row>
    <row r="925" spans="1:14" x14ac:dyDescent="0.15">
      <c r="A925" t="str">
        <f t="shared" si="16"/>
        <v>202002_27_4562342690081</v>
      </c>
      <c r="B925" s="13">
        <v>202002</v>
      </c>
      <c r="C925" s="13">
        <v>27</v>
      </c>
      <c r="D925" s="13" t="s">
        <v>197</v>
      </c>
      <c r="E925" s="14">
        <v>4562342690081</v>
      </c>
      <c r="F925" s="13">
        <v>0</v>
      </c>
      <c r="G925" s="13">
        <v>0</v>
      </c>
      <c r="H925" s="13" t="s">
        <v>25</v>
      </c>
      <c r="I925" s="13" t="s">
        <v>19</v>
      </c>
      <c r="J925" s="13" t="s">
        <v>329</v>
      </c>
      <c r="K925" s="13">
        <v>12</v>
      </c>
      <c r="L925" s="13">
        <v>1</v>
      </c>
      <c r="M925" s="13">
        <v>0</v>
      </c>
      <c r="N925" s="13">
        <v>0</v>
      </c>
    </row>
    <row r="926" spans="1:14" x14ac:dyDescent="0.15">
      <c r="A926" t="str">
        <f t="shared" si="16"/>
        <v>202002_67_4562342690029</v>
      </c>
      <c r="B926" s="13">
        <v>202002</v>
      </c>
      <c r="C926" s="13">
        <v>67</v>
      </c>
      <c r="D926" s="13" t="s">
        <v>187</v>
      </c>
      <c r="E926" s="14">
        <v>4562342690029</v>
      </c>
      <c r="F926" s="13">
        <v>0</v>
      </c>
      <c r="G926" s="13">
        <v>0</v>
      </c>
      <c r="H926" s="13" t="s">
        <v>18</v>
      </c>
      <c r="I926" s="13" t="s">
        <v>19</v>
      </c>
      <c r="J926" s="13" t="s">
        <v>329</v>
      </c>
      <c r="K926" s="13">
        <v>22</v>
      </c>
      <c r="L926" s="13">
        <v>4</v>
      </c>
      <c r="M926" s="13">
        <v>0</v>
      </c>
      <c r="N926" s="13">
        <v>0</v>
      </c>
    </row>
    <row r="927" spans="1:14" x14ac:dyDescent="0.15">
      <c r="A927" t="str">
        <f t="shared" si="16"/>
        <v>202002_67_4562342690036</v>
      </c>
      <c r="B927" s="13">
        <v>202002</v>
      </c>
      <c r="C927" s="13">
        <v>67</v>
      </c>
      <c r="D927" s="13" t="s">
        <v>187</v>
      </c>
      <c r="E927" s="14">
        <v>4562342690036</v>
      </c>
      <c r="F927" s="13">
        <v>0</v>
      </c>
      <c r="G927" s="13">
        <v>0</v>
      </c>
      <c r="H927" s="13" t="s">
        <v>20</v>
      </c>
      <c r="I927" s="13" t="s">
        <v>19</v>
      </c>
      <c r="J927" s="13" t="s">
        <v>329</v>
      </c>
      <c r="K927" s="13">
        <v>16</v>
      </c>
      <c r="L927" s="13">
        <v>1</v>
      </c>
      <c r="M927" s="13">
        <v>0</v>
      </c>
      <c r="N927" s="13">
        <v>0</v>
      </c>
    </row>
    <row r="928" spans="1:14" x14ac:dyDescent="0.15">
      <c r="A928" t="str">
        <f t="shared" si="16"/>
        <v>202002_67_4562342690050</v>
      </c>
      <c r="B928" s="13">
        <v>202002</v>
      </c>
      <c r="C928" s="13">
        <v>67</v>
      </c>
      <c r="D928" s="13" t="s">
        <v>187</v>
      </c>
      <c r="E928" s="14">
        <v>4562342690050</v>
      </c>
      <c r="F928" s="13">
        <v>0</v>
      </c>
      <c r="G928" s="13">
        <v>0</v>
      </c>
      <c r="H928" s="13" t="s">
        <v>22</v>
      </c>
      <c r="I928" s="13" t="s">
        <v>19</v>
      </c>
      <c r="J928" s="13" t="s">
        <v>329</v>
      </c>
      <c r="K928" s="13">
        <v>24</v>
      </c>
      <c r="L928" s="13">
        <v>1</v>
      </c>
      <c r="M928" s="13">
        <v>0</v>
      </c>
      <c r="N928" s="13">
        <v>0</v>
      </c>
    </row>
    <row r="929" spans="1:14" x14ac:dyDescent="0.15">
      <c r="A929" t="str">
        <f t="shared" si="16"/>
        <v>202002_67_4562342690043</v>
      </c>
      <c r="B929" s="13">
        <v>202002</v>
      </c>
      <c r="C929" s="13">
        <v>67</v>
      </c>
      <c r="D929" s="13" t="s">
        <v>187</v>
      </c>
      <c r="E929" s="14">
        <v>4562342690043</v>
      </c>
      <c r="F929" s="13">
        <v>0</v>
      </c>
      <c r="G929" s="13">
        <v>0</v>
      </c>
      <c r="H929" s="13" t="s">
        <v>21</v>
      </c>
      <c r="I929" s="13" t="s">
        <v>19</v>
      </c>
      <c r="J929" s="13" t="s">
        <v>329</v>
      </c>
      <c r="K929" s="13">
        <v>63</v>
      </c>
      <c r="L929" s="13">
        <v>6</v>
      </c>
      <c r="M929" s="13">
        <v>0</v>
      </c>
      <c r="N929" s="13">
        <v>0</v>
      </c>
    </row>
    <row r="930" spans="1:14" x14ac:dyDescent="0.15">
      <c r="A930" t="str">
        <f t="shared" si="16"/>
        <v>202002_67_4562342690067</v>
      </c>
      <c r="B930" s="13">
        <v>202002</v>
      </c>
      <c r="C930" s="13">
        <v>67</v>
      </c>
      <c r="D930" s="13" t="s">
        <v>187</v>
      </c>
      <c r="E930" s="14">
        <v>4562342690067</v>
      </c>
      <c r="F930" s="13">
        <v>0</v>
      </c>
      <c r="G930" s="13">
        <v>0</v>
      </c>
      <c r="H930" s="13" t="s">
        <v>23</v>
      </c>
      <c r="I930" s="13" t="s">
        <v>19</v>
      </c>
      <c r="J930" s="13" t="s">
        <v>329</v>
      </c>
      <c r="K930" s="13">
        <v>81</v>
      </c>
      <c r="L930" s="13">
        <v>5</v>
      </c>
      <c r="M930" s="13">
        <v>0</v>
      </c>
      <c r="N930" s="13">
        <v>0</v>
      </c>
    </row>
    <row r="931" spans="1:14" x14ac:dyDescent="0.15">
      <c r="A931" t="str">
        <f t="shared" si="16"/>
        <v>202002_67_4562342690074</v>
      </c>
      <c r="B931" s="13">
        <v>202002</v>
      </c>
      <c r="C931" s="13">
        <v>67</v>
      </c>
      <c r="D931" s="13" t="s">
        <v>187</v>
      </c>
      <c r="E931" s="14">
        <v>4562342690074</v>
      </c>
      <c r="F931" s="13">
        <v>0</v>
      </c>
      <c r="G931" s="13">
        <v>0</v>
      </c>
      <c r="H931" s="13" t="s">
        <v>24</v>
      </c>
      <c r="I931" s="13" t="s">
        <v>19</v>
      </c>
      <c r="J931" s="13" t="s">
        <v>329</v>
      </c>
      <c r="K931" s="13">
        <v>50</v>
      </c>
      <c r="L931" s="13">
        <v>0</v>
      </c>
      <c r="M931" s="13">
        <v>0</v>
      </c>
      <c r="N931" s="13">
        <v>0</v>
      </c>
    </row>
    <row r="932" spans="1:14" x14ac:dyDescent="0.15">
      <c r="A932" t="str">
        <f t="shared" si="16"/>
        <v>202002_67_4562342690081</v>
      </c>
      <c r="B932" s="13">
        <v>202002</v>
      </c>
      <c r="C932" s="13">
        <v>67</v>
      </c>
      <c r="D932" s="13" t="s">
        <v>187</v>
      </c>
      <c r="E932" s="14">
        <v>4562342690081</v>
      </c>
      <c r="F932" s="13">
        <v>0</v>
      </c>
      <c r="G932" s="13">
        <v>0</v>
      </c>
      <c r="H932" s="13" t="s">
        <v>25</v>
      </c>
      <c r="I932" s="13" t="s">
        <v>19</v>
      </c>
      <c r="J932" s="13" t="s">
        <v>329</v>
      </c>
      <c r="K932" s="13">
        <v>11</v>
      </c>
      <c r="L932" s="13">
        <v>5</v>
      </c>
      <c r="M932" s="13">
        <v>0</v>
      </c>
      <c r="N932" s="13">
        <v>0</v>
      </c>
    </row>
    <row r="933" spans="1:14" x14ac:dyDescent="0.15">
      <c r="A933" t="str">
        <f t="shared" si="16"/>
        <v>202002_270_4562342690029</v>
      </c>
      <c r="B933" s="13">
        <v>202002</v>
      </c>
      <c r="C933" s="13">
        <v>270</v>
      </c>
      <c r="D933" s="13" t="s">
        <v>194</v>
      </c>
      <c r="E933" s="14">
        <v>4562342690029</v>
      </c>
      <c r="F933" s="13">
        <v>0</v>
      </c>
      <c r="G933" s="13">
        <v>0</v>
      </c>
      <c r="H933" s="13" t="s">
        <v>18</v>
      </c>
      <c r="I933" s="13" t="s">
        <v>19</v>
      </c>
      <c r="J933" s="13" t="s">
        <v>329</v>
      </c>
      <c r="K933" s="13">
        <v>19</v>
      </c>
      <c r="L933" s="13">
        <v>4</v>
      </c>
      <c r="M933" s="13">
        <v>0</v>
      </c>
      <c r="N933" s="13">
        <v>0</v>
      </c>
    </row>
    <row r="934" spans="1:14" x14ac:dyDescent="0.15">
      <c r="A934" t="str">
        <f t="shared" si="16"/>
        <v>202002_270_4562342690036</v>
      </c>
      <c r="B934" s="13">
        <v>202002</v>
      </c>
      <c r="C934" s="13">
        <v>270</v>
      </c>
      <c r="D934" s="13" t="s">
        <v>194</v>
      </c>
      <c r="E934" s="14">
        <v>4562342690036</v>
      </c>
      <c r="F934" s="13">
        <v>0</v>
      </c>
      <c r="G934" s="13">
        <v>0</v>
      </c>
      <c r="H934" s="13" t="s">
        <v>20</v>
      </c>
      <c r="I934" s="13" t="s">
        <v>19</v>
      </c>
      <c r="J934" s="13" t="s">
        <v>329</v>
      </c>
      <c r="K934" s="13">
        <v>22</v>
      </c>
      <c r="L934" s="13">
        <v>0</v>
      </c>
      <c r="M934" s="13">
        <v>0</v>
      </c>
      <c r="N934" s="13">
        <v>0</v>
      </c>
    </row>
    <row r="935" spans="1:14" x14ac:dyDescent="0.15">
      <c r="A935" t="str">
        <f t="shared" si="16"/>
        <v>202002_270_4562342690050</v>
      </c>
      <c r="B935" s="13">
        <v>202002</v>
      </c>
      <c r="C935" s="13">
        <v>270</v>
      </c>
      <c r="D935" s="13" t="s">
        <v>194</v>
      </c>
      <c r="E935" s="14">
        <v>4562342690050</v>
      </c>
      <c r="F935" s="13">
        <v>0</v>
      </c>
      <c r="G935" s="13">
        <v>0</v>
      </c>
      <c r="H935" s="13" t="s">
        <v>22</v>
      </c>
      <c r="I935" s="13" t="s">
        <v>19</v>
      </c>
      <c r="J935" s="13" t="s">
        <v>329</v>
      </c>
      <c r="K935" s="13">
        <v>7</v>
      </c>
      <c r="L935" s="13">
        <v>3</v>
      </c>
      <c r="M935" s="13">
        <v>0</v>
      </c>
      <c r="N935" s="13">
        <v>0</v>
      </c>
    </row>
    <row r="936" spans="1:14" x14ac:dyDescent="0.15">
      <c r="A936" t="str">
        <f t="shared" si="16"/>
        <v>202002_270_4562342690043</v>
      </c>
      <c r="B936" s="13">
        <v>202002</v>
      </c>
      <c r="C936" s="13">
        <v>270</v>
      </c>
      <c r="D936" s="13" t="s">
        <v>194</v>
      </c>
      <c r="E936" s="14">
        <v>4562342690043</v>
      </c>
      <c r="F936" s="13">
        <v>0</v>
      </c>
      <c r="G936" s="13">
        <v>0</v>
      </c>
      <c r="H936" s="13" t="s">
        <v>21</v>
      </c>
      <c r="I936" s="13" t="s">
        <v>19</v>
      </c>
      <c r="J936" s="13" t="s">
        <v>329</v>
      </c>
      <c r="K936" s="13">
        <v>55</v>
      </c>
      <c r="L936" s="13">
        <v>14</v>
      </c>
      <c r="M936" s="13">
        <v>0</v>
      </c>
      <c r="N936" s="13">
        <v>0</v>
      </c>
    </row>
    <row r="937" spans="1:14" x14ac:dyDescent="0.15">
      <c r="A937" t="str">
        <f t="shared" si="16"/>
        <v>202002_270_4562342690067</v>
      </c>
      <c r="B937" s="13">
        <v>202002</v>
      </c>
      <c r="C937" s="13">
        <v>270</v>
      </c>
      <c r="D937" s="13" t="s">
        <v>194</v>
      </c>
      <c r="E937" s="14">
        <v>4562342690067</v>
      </c>
      <c r="F937" s="13">
        <v>0</v>
      </c>
      <c r="G937" s="13">
        <v>0</v>
      </c>
      <c r="H937" s="13" t="s">
        <v>23</v>
      </c>
      <c r="I937" s="13" t="s">
        <v>19</v>
      </c>
      <c r="J937" s="13" t="s">
        <v>329</v>
      </c>
      <c r="K937" s="13">
        <v>76</v>
      </c>
      <c r="L937" s="13">
        <v>3</v>
      </c>
      <c r="M937" s="13">
        <v>0</v>
      </c>
      <c r="N937" s="13">
        <v>0</v>
      </c>
    </row>
    <row r="938" spans="1:14" x14ac:dyDescent="0.15">
      <c r="A938" t="str">
        <f t="shared" si="16"/>
        <v>202002_270_4562342690074</v>
      </c>
      <c r="B938" s="13">
        <v>202002</v>
      </c>
      <c r="C938" s="13">
        <v>270</v>
      </c>
      <c r="D938" s="13" t="s">
        <v>194</v>
      </c>
      <c r="E938" s="14">
        <v>4562342690074</v>
      </c>
      <c r="F938" s="13">
        <v>0</v>
      </c>
      <c r="G938" s="13">
        <v>0</v>
      </c>
      <c r="H938" s="13" t="s">
        <v>24</v>
      </c>
      <c r="I938" s="13" t="s">
        <v>19</v>
      </c>
      <c r="J938" s="13" t="s">
        <v>329</v>
      </c>
      <c r="K938" s="13">
        <v>28</v>
      </c>
      <c r="L938" s="13">
        <v>4</v>
      </c>
      <c r="M938" s="13">
        <v>0</v>
      </c>
      <c r="N938" s="13">
        <v>0</v>
      </c>
    </row>
    <row r="939" spans="1:14" x14ac:dyDescent="0.15">
      <c r="A939" t="str">
        <f t="shared" si="16"/>
        <v>202002_270_4562342690081</v>
      </c>
      <c r="B939" s="13">
        <v>202002</v>
      </c>
      <c r="C939" s="13">
        <v>270</v>
      </c>
      <c r="D939" s="13" t="s">
        <v>194</v>
      </c>
      <c r="E939" s="14">
        <v>4562342690081</v>
      </c>
      <c r="F939" s="13">
        <v>0</v>
      </c>
      <c r="G939" s="13">
        <v>0</v>
      </c>
      <c r="H939" s="13" t="s">
        <v>25</v>
      </c>
      <c r="I939" s="13" t="s">
        <v>19</v>
      </c>
      <c r="J939" s="13" t="s">
        <v>329</v>
      </c>
      <c r="K939" s="13">
        <v>7</v>
      </c>
      <c r="L939" s="13">
        <v>0</v>
      </c>
      <c r="M939" s="13">
        <v>0</v>
      </c>
      <c r="N939" s="13">
        <v>0</v>
      </c>
    </row>
    <row r="940" spans="1:14" x14ac:dyDescent="0.15">
      <c r="A940" t="str">
        <f t="shared" si="16"/>
        <v>202002_379_4562342690029</v>
      </c>
      <c r="B940" s="13">
        <v>202002</v>
      </c>
      <c r="C940" s="13">
        <v>379</v>
      </c>
      <c r="D940" s="13" t="s">
        <v>183</v>
      </c>
      <c r="E940" s="14">
        <v>4562342690029</v>
      </c>
      <c r="F940" s="13">
        <v>0</v>
      </c>
      <c r="G940" s="13">
        <v>0</v>
      </c>
      <c r="H940" s="13" t="s">
        <v>18</v>
      </c>
      <c r="I940" s="13" t="s">
        <v>19</v>
      </c>
      <c r="J940" s="13" t="s">
        <v>329</v>
      </c>
      <c r="K940" s="13">
        <v>25</v>
      </c>
      <c r="L940" s="13">
        <v>8</v>
      </c>
      <c r="M940" s="13">
        <v>0</v>
      </c>
      <c r="N940" s="13">
        <v>0</v>
      </c>
    </row>
    <row r="941" spans="1:14" x14ac:dyDescent="0.15">
      <c r="A941" t="str">
        <f t="shared" si="16"/>
        <v>202002_379_4562342690036</v>
      </c>
      <c r="B941" s="13">
        <v>202002</v>
      </c>
      <c r="C941" s="13">
        <v>379</v>
      </c>
      <c r="D941" s="13" t="s">
        <v>183</v>
      </c>
      <c r="E941" s="14">
        <v>4562342690036</v>
      </c>
      <c r="F941" s="13">
        <v>0</v>
      </c>
      <c r="G941" s="13">
        <v>0</v>
      </c>
      <c r="H941" s="13" t="s">
        <v>20</v>
      </c>
      <c r="I941" s="13" t="s">
        <v>19</v>
      </c>
      <c r="J941" s="13" t="s">
        <v>329</v>
      </c>
      <c r="K941" s="13">
        <v>22</v>
      </c>
      <c r="L941" s="13">
        <v>3</v>
      </c>
      <c r="M941" s="13">
        <v>0</v>
      </c>
      <c r="N941" s="13">
        <v>0</v>
      </c>
    </row>
    <row r="942" spans="1:14" x14ac:dyDescent="0.15">
      <c r="A942" t="str">
        <f t="shared" si="16"/>
        <v>202002_379_4562342690050</v>
      </c>
      <c r="B942" s="13">
        <v>202002</v>
      </c>
      <c r="C942" s="13">
        <v>379</v>
      </c>
      <c r="D942" s="13" t="s">
        <v>183</v>
      </c>
      <c r="E942" s="14">
        <v>4562342690050</v>
      </c>
      <c r="F942" s="13">
        <v>0</v>
      </c>
      <c r="G942" s="13">
        <v>0</v>
      </c>
      <c r="H942" s="13" t="s">
        <v>22</v>
      </c>
      <c r="I942" s="13" t="s">
        <v>19</v>
      </c>
      <c r="J942" s="13" t="s">
        <v>329</v>
      </c>
      <c r="K942" s="13">
        <v>17</v>
      </c>
      <c r="L942" s="13">
        <v>2</v>
      </c>
      <c r="M942" s="13">
        <v>0</v>
      </c>
      <c r="N942" s="13">
        <v>0</v>
      </c>
    </row>
    <row r="943" spans="1:14" x14ac:dyDescent="0.15">
      <c r="A943" t="str">
        <f t="shared" si="16"/>
        <v>202002_379_4562342690043</v>
      </c>
      <c r="B943" s="13">
        <v>202002</v>
      </c>
      <c r="C943" s="13">
        <v>379</v>
      </c>
      <c r="D943" s="13" t="s">
        <v>183</v>
      </c>
      <c r="E943" s="14">
        <v>4562342690043</v>
      </c>
      <c r="F943" s="13">
        <v>0</v>
      </c>
      <c r="G943" s="13">
        <v>0</v>
      </c>
      <c r="H943" s="13" t="s">
        <v>21</v>
      </c>
      <c r="I943" s="13" t="s">
        <v>19</v>
      </c>
      <c r="J943" s="13" t="s">
        <v>329</v>
      </c>
      <c r="K943" s="13">
        <v>73</v>
      </c>
      <c r="L943" s="13">
        <v>7</v>
      </c>
      <c r="M943" s="13">
        <v>0</v>
      </c>
      <c r="N943" s="13">
        <v>0</v>
      </c>
    </row>
    <row r="944" spans="1:14" x14ac:dyDescent="0.15">
      <c r="A944" t="str">
        <f t="shared" si="16"/>
        <v>202002_379_4562342690067</v>
      </c>
      <c r="B944" s="13">
        <v>202002</v>
      </c>
      <c r="C944" s="13">
        <v>379</v>
      </c>
      <c r="D944" s="13" t="s">
        <v>183</v>
      </c>
      <c r="E944" s="14">
        <v>4562342690067</v>
      </c>
      <c r="F944" s="13">
        <v>0</v>
      </c>
      <c r="G944" s="13">
        <v>0</v>
      </c>
      <c r="H944" s="13" t="s">
        <v>23</v>
      </c>
      <c r="I944" s="13" t="s">
        <v>19</v>
      </c>
      <c r="J944" s="13" t="s">
        <v>329</v>
      </c>
      <c r="K944" s="13">
        <v>81</v>
      </c>
      <c r="L944" s="13">
        <v>6</v>
      </c>
      <c r="M944" s="13">
        <v>0</v>
      </c>
      <c r="N944" s="13">
        <v>0</v>
      </c>
    </row>
    <row r="945" spans="1:14" x14ac:dyDescent="0.15">
      <c r="A945" t="str">
        <f t="shared" si="16"/>
        <v>202002_379_4562342690074</v>
      </c>
      <c r="B945" s="13">
        <v>202002</v>
      </c>
      <c r="C945" s="13">
        <v>379</v>
      </c>
      <c r="D945" s="13" t="s">
        <v>183</v>
      </c>
      <c r="E945" s="14">
        <v>4562342690074</v>
      </c>
      <c r="F945" s="13">
        <v>0</v>
      </c>
      <c r="G945" s="13">
        <v>0</v>
      </c>
      <c r="H945" s="13" t="s">
        <v>24</v>
      </c>
      <c r="I945" s="13" t="s">
        <v>19</v>
      </c>
      <c r="J945" s="13" t="s">
        <v>329</v>
      </c>
      <c r="K945" s="13">
        <v>45</v>
      </c>
      <c r="L945" s="13">
        <v>2</v>
      </c>
      <c r="M945" s="13">
        <v>0</v>
      </c>
      <c r="N945" s="13">
        <v>0</v>
      </c>
    </row>
    <row r="946" spans="1:14" x14ac:dyDescent="0.15">
      <c r="A946" t="str">
        <f t="shared" si="16"/>
        <v>202002_379_4562342690081</v>
      </c>
      <c r="B946" s="13">
        <v>202002</v>
      </c>
      <c r="C946" s="13">
        <v>379</v>
      </c>
      <c r="D946" s="13" t="s">
        <v>183</v>
      </c>
      <c r="E946" s="14">
        <v>4562342690081</v>
      </c>
      <c r="F946" s="13">
        <v>0</v>
      </c>
      <c r="G946" s="13">
        <v>0</v>
      </c>
      <c r="H946" s="13" t="s">
        <v>25</v>
      </c>
      <c r="I946" s="13" t="s">
        <v>19</v>
      </c>
      <c r="J946" s="13" t="s">
        <v>329</v>
      </c>
      <c r="K946" s="13">
        <v>12</v>
      </c>
      <c r="L946" s="13">
        <v>0</v>
      </c>
      <c r="M946" s="13">
        <v>0</v>
      </c>
      <c r="N946" s="13">
        <v>0</v>
      </c>
    </row>
    <row r="947" spans="1:14" x14ac:dyDescent="0.15">
      <c r="A947" t="str">
        <f t="shared" si="16"/>
        <v>202002_51_4562342690029</v>
      </c>
      <c r="B947" s="13">
        <v>202002</v>
      </c>
      <c r="C947" s="13">
        <v>51</v>
      </c>
      <c r="D947" s="13" t="s">
        <v>184</v>
      </c>
      <c r="E947" s="14">
        <v>4562342690029</v>
      </c>
      <c r="F947" s="13">
        <v>0</v>
      </c>
      <c r="G947" s="13">
        <v>0</v>
      </c>
      <c r="H947" s="13" t="s">
        <v>18</v>
      </c>
      <c r="I947" s="13" t="s">
        <v>19</v>
      </c>
      <c r="J947" s="13" t="s">
        <v>329</v>
      </c>
      <c r="K947" s="13">
        <v>29</v>
      </c>
      <c r="L947" s="13">
        <v>0</v>
      </c>
      <c r="M947" s="13">
        <v>0</v>
      </c>
      <c r="N947" s="13">
        <v>0</v>
      </c>
    </row>
    <row r="948" spans="1:14" x14ac:dyDescent="0.15">
      <c r="A948" t="str">
        <f t="shared" si="16"/>
        <v>202002_51_4562342690036</v>
      </c>
      <c r="B948" s="13">
        <v>202002</v>
      </c>
      <c r="C948" s="13">
        <v>51</v>
      </c>
      <c r="D948" s="13" t="s">
        <v>184</v>
      </c>
      <c r="E948" s="14">
        <v>4562342690036</v>
      </c>
      <c r="F948" s="13">
        <v>0</v>
      </c>
      <c r="G948" s="13">
        <v>0</v>
      </c>
      <c r="H948" s="13" t="s">
        <v>20</v>
      </c>
      <c r="I948" s="13" t="s">
        <v>19</v>
      </c>
      <c r="J948" s="13" t="s">
        <v>329</v>
      </c>
      <c r="K948" s="13">
        <v>17</v>
      </c>
      <c r="L948" s="13">
        <v>1</v>
      </c>
      <c r="M948" s="13">
        <v>0</v>
      </c>
      <c r="N948" s="13">
        <v>0</v>
      </c>
    </row>
    <row r="949" spans="1:14" x14ac:dyDescent="0.15">
      <c r="A949" t="str">
        <f t="shared" si="16"/>
        <v>202002_51_4562342690050</v>
      </c>
      <c r="B949" s="13">
        <v>202002</v>
      </c>
      <c r="C949" s="13">
        <v>51</v>
      </c>
      <c r="D949" s="13" t="s">
        <v>184</v>
      </c>
      <c r="E949" s="14">
        <v>4562342690050</v>
      </c>
      <c r="F949" s="13">
        <v>0</v>
      </c>
      <c r="G949" s="13">
        <v>0</v>
      </c>
      <c r="H949" s="13" t="s">
        <v>22</v>
      </c>
      <c r="I949" s="13" t="s">
        <v>19</v>
      </c>
      <c r="J949" s="13" t="s">
        <v>329</v>
      </c>
      <c r="K949" s="13">
        <v>20</v>
      </c>
      <c r="L949" s="13">
        <v>1</v>
      </c>
      <c r="M949" s="13">
        <v>0</v>
      </c>
      <c r="N949" s="13">
        <v>0</v>
      </c>
    </row>
    <row r="950" spans="1:14" x14ac:dyDescent="0.15">
      <c r="A950" t="str">
        <f t="shared" si="16"/>
        <v>202002_51_4562342690043</v>
      </c>
      <c r="B950" s="13">
        <v>202002</v>
      </c>
      <c r="C950" s="13">
        <v>51</v>
      </c>
      <c r="D950" s="13" t="s">
        <v>184</v>
      </c>
      <c r="E950" s="14">
        <v>4562342690043</v>
      </c>
      <c r="F950" s="13">
        <v>0</v>
      </c>
      <c r="G950" s="13">
        <v>0</v>
      </c>
      <c r="H950" s="13" t="s">
        <v>21</v>
      </c>
      <c r="I950" s="13" t="s">
        <v>19</v>
      </c>
      <c r="J950" s="13" t="s">
        <v>329</v>
      </c>
      <c r="K950" s="13">
        <v>70</v>
      </c>
      <c r="L950" s="13">
        <v>3</v>
      </c>
      <c r="M950" s="13">
        <v>0</v>
      </c>
      <c r="N950" s="13">
        <v>0</v>
      </c>
    </row>
    <row r="951" spans="1:14" x14ac:dyDescent="0.15">
      <c r="A951" t="str">
        <f t="shared" si="16"/>
        <v>202002_51_4562342690067</v>
      </c>
      <c r="B951" s="13">
        <v>202002</v>
      </c>
      <c r="C951" s="13">
        <v>51</v>
      </c>
      <c r="D951" s="13" t="s">
        <v>184</v>
      </c>
      <c r="E951" s="14">
        <v>4562342690067</v>
      </c>
      <c r="F951" s="13">
        <v>0</v>
      </c>
      <c r="G951" s="13">
        <v>0</v>
      </c>
      <c r="H951" s="13" t="s">
        <v>23</v>
      </c>
      <c r="I951" s="13" t="s">
        <v>19</v>
      </c>
      <c r="J951" s="13" t="s">
        <v>329</v>
      </c>
      <c r="K951" s="13">
        <v>79</v>
      </c>
      <c r="L951" s="13">
        <v>1</v>
      </c>
      <c r="M951" s="13">
        <v>0</v>
      </c>
      <c r="N951" s="13">
        <v>0</v>
      </c>
    </row>
    <row r="952" spans="1:14" x14ac:dyDescent="0.15">
      <c r="A952" t="str">
        <f t="shared" si="16"/>
        <v>202002_51_4562342690074</v>
      </c>
      <c r="B952" s="13">
        <v>202002</v>
      </c>
      <c r="C952" s="13">
        <v>51</v>
      </c>
      <c r="D952" s="13" t="s">
        <v>184</v>
      </c>
      <c r="E952" s="14">
        <v>4562342690074</v>
      </c>
      <c r="F952" s="13">
        <v>0</v>
      </c>
      <c r="G952" s="13">
        <v>0</v>
      </c>
      <c r="H952" s="13" t="s">
        <v>24</v>
      </c>
      <c r="I952" s="13" t="s">
        <v>19</v>
      </c>
      <c r="J952" s="13" t="s">
        <v>329</v>
      </c>
      <c r="K952" s="13">
        <v>26</v>
      </c>
      <c r="L952" s="13">
        <v>0</v>
      </c>
      <c r="M952" s="13">
        <v>0</v>
      </c>
      <c r="N952" s="13">
        <v>0</v>
      </c>
    </row>
    <row r="953" spans="1:14" x14ac:dyDescent="0.15">
      <c r="A953" t="str">
        <f t="shared" si="16"/>
        <v>202002_51_4562342690081</v>
      </c>
      <c r="B953" s="13">
        <v>202002</v>
      </c>
      <c r="C953" s="13">
        <v>51</v>
      </c>
      <c r="D953" s="13" t="s">
        <v>184</v>
      </c>
      <c r="E953" s="14">
        <v>4562342690081</v>
      </c>
      <c r="F953" s="13">
        <v>0</v>
      </c>
      <c r="G953" s="13">
        <v>0</v>
      </c>
      <c r="H953" s="13" t="s">
        <v>25</v>
      </c>
      <c r="I953" s="13" t="s">
        <v>19</v>
      </c>
      <c r="J953" s="13" t="s">
        <v>329</v>
      </c>
      <c r="K953" s="13">
        <v>9</v>
      </c>
      <c r="L953" s="13">
        <v>0</v>
      </c>
      <c r="M953" s="13">
        <v>0</v>
      </c>
      <c r="N953" s="13">
        <v>0</v>
      </c>
    </row>
    <row r="954" spans="1:14" x14ac:dyDescent="0.15">
      <c r="A954" t="str">
        <f t="shared" si="16"/>
        <v>202002_151_4562342690029</v>
      </c>
      <c r="B954" s="13">
        <v>202002</v>
      </c>
      <c r="C954" s="13">
        <v>151</v>
      </c>
      <c r="D954" s="13" t="s">
        <v>191</v>
      </c>
      <c r="E954" s="14">
        <v>4562342690029</v>
      </c>
      <c r="F954" s="13">
        <v>0</v>
      </c>
      <c r="G954" s="13">
        <v>0</v>
      </c>
      <c r="H954" s="13" t="s">
        <v>18</v>
      </c>
      <c r="I954" s="13" t="s">
        <v>19</v>
      </c>
      <c r="J954" s="13" t="s">
        <v>329</v>
      </c>
      <c r="K954" s="13">
        <v>26</v>
      </c>
      <c r="L954" s="13">
        <v>1</v>
      </c>
      <c r="M954" s="13">
        <v>0</v>
      </c>
      <c r="N954" s="13">
        <v>0</v>
      </c>
    </row>
    <row r="955" spans="1:14" x14ac:dyDescent="0.15">
      <c r="A955" t="str">
        <f t="shared" si="16"/>
        <v>202002_151_4562342690036</v>
      </c>
      <c r="B955" s="13">
        <v>202002</v>
      </c>
      <c r="C955" s="13">
        <v>151</v>
      </c>
      <c r="D955" s="13" t="s">
        <v>191</v>
      </c>
      <c r="E955" s="14">
        <v>4562342690036</v>
      </c>
      <c r="F955" s="13">
        <v>0</v>
      </c>
      <c r="G955" s="13">
        <v>0</v>
      </c>
      <c r="H955" s="13" t="s">
        <v>20</v>
      </c>
      <c r="I955" s="13" t="s">
        <v>19</v>
      </c>
      <c r="J955" s="13" t="s">
        <v>329</v>
      </c>
      <c r="K955" s="13">
        <v>24</v>
      </c>
      <c r="L955" s="13">
        <v>0</v>
      </c>
      <c r="M955" s="13">
        <v>0</v>
      </c>
      <c r="N955" s="13">
        <v>0</v>
      </c>
    </row>
    <row r="956" spans="1:14" x14ac:dyDescent="0.15">
      <c r="A956" t="str">
        <f t="shared" si="16"/>
        <v>202002_151_4562342690050</v>
      </c>
      <c r="B956" s="13">
        <v>202002</v>
      </c>
      <c r="C956" s="13">
        <v>151</v>
      </c>
      <c r="D956" s="13" t="s">
        <v>191</v>
      </c>
      <c r="E956" s="14">
        <v>4562342690050</v>
      </c>
      <c r="F956" s="13">
        <v>0</v>
      </c>
      <c r="G956" s="13">
        <v>0</v>
      </c>
      <c r="H956" s="13" t="s">
        <v>22</v>
      </c>
      <c r="I956" s="13" t="s">
        <v>19</v>
      </c>
      <c r="J956" s="13" t="s">
        <v>329</v>
      </c>
      <c r="K956" s="13">
        <v>25</v>
      </c>
      <c r="L956" s="13">
        <v>0</v>
      </c>
      <c r="M956" s="13">
        <v>0</v>
      </c>
      <c r="N956" s="13">
        <v>0</v>
      </c>
    </row>
    <row r="957" spans="1:14" x14ac:dyDescent="0.15">
      <c r="A957" t="str">
        <f t="shared" si="16"/>
        <v>202002_151_4562342690043</v>
      </c>
      <c r="B957" s="13">
        <v>202002</v>
      </c>
      <c r="C957" s="13">
        <v>151</v>
      </c>
      <c r="D957" s="13" t="s">
        <v>191</v>
      </c>
      <c r="E957" s="14">
        <v>4562342690043</v>
      </c>
      <c r="F957" s="13">
        <v>0</v>
      </c>
      <c r="G957" s="13">
        <v>0</v>
      </c>
      <c r="H957" s="13" t="s">
        <v>21</v>
      </c>
      <c r="I957" s="13" t="s">
        <v>19</v>
      </c>
      <c r="J957" s="13" t="s">
        <v>329</v>
      </c>
      <c r="K957" s="13">
        <v>75</v>
      </c>
      <c r="L957" s="13">
        <v>1</v>
      </c>
      <c r="M957" s="13">
        <v>0</v>
      </c>
      <c r="N957" s="13">
        <v>0</v>
      </c>
    </row>
    <row r="958" spans="1:14" x14ac:dyDescent="0.15">
      <c r="A958" t="str">
        <f t="shared" si="16"/>
        <v>202002_151_4562342690067</v>
      </c>
      <c r="B958" s="13">
        <v>202002</v>
      </c>
      <c r="C958" s="13">
        <v>151</v>
      </c>
      <c r="D958" s="13" t="s">
        <v>191</v>
      </c>
      <c r="E958" s="14">
        <v>4562342690067</v>
      </c>
      <c r="F958" s="13">
        <v>0</v>
      </c>
      <c r="G958" s="13">
        <v>0</v>
      </c>
      <c r="H958" s="13" t="s">
        <v>23</v>
      </c>
      <c r="I958" s="13" t="s">
        <v>19</v>
      </c>
      <c r="J958" s="13" t="s">
        <v>329</v>
      </c>
      <c r="K958" s="13">
        <v>87</v>
      </c>
      <c r="L958" s="13">
        <v>0</v>
      </c>
      <c r="M958" s="13">
        <v>0</v>
      </c>
      <c r="N958" s="13">
        <v>0</v>
      </c>
    </row>
    <row r="959" spans="1:14" x14ac:dyDescent="0.15">
      <c r="A959" t="str">
        <f t="shared" si="16"/>
        <v>202002_151_4562342690074</v>
      </c>
      <c r="B959" s="13">
        <v>202002</v>
      </c>
      <c r="C959" s="13">
        <v>151</v>
      </c>
      <c r="D959" s="13" t="s">
        <v>191</v>
      </c>
      <c r="E959" s="14">
        <v>4562342690074</v>
      </c>
      <c r="F959" s="13">
        <v>0</v>
      </c>
      <c r="G959" s="13">
        <v>0</v>
      </c>
      <c r="H959" s="13" t="s">
        <v>24</v>
      </c>
      <c r="I959" s="13" t="s">
        <v>19</v>
      </c>
      <c r="J959" s="13" t="s">
        <v>329</v>
      </c>
      <c r="K959" s="13">
        <v>34</v>
      </c>
      <c r="L959" s="13">
        <v>4</v>
      </c>
      <c r="M959" s="13">
        <v>0</v>
      </c>
      <c r="N959" s="13">
        <v>0</v>
      </c>
    </row>
    <row r="960" spans="1:14" x14ac:dyDescent="0.15">
      <c r="A960" t="str">
        <f t="shared" si="16"/>
        <v>202002_151_4562342690081</v>
      </c>
      <c r="B960" s="13">
        <v>202002</v>
      </c>
      <c r="C960" s="13">
        <v>151</v>
      </c>
      <c r="D960" s="13" t="s">
        <v>191</v>
      </c>
      <c r="E960" s="14">
        <v>4562342690081</v>
      </c>
      <c r="F960" s="13">
        <v>0</v>
      </c>
      <c r="G960" s="13">
        <v>0</v>
      </c>
      <c r="H960" s="13" t="s">
        <v>25</v>
      </c>
      <c r="I960" s="13" t="s">
        <v>19</v>
      </c>
      <c r="J960" s="13" t="s">
        <v>329</v>
      </c>
      <c r="K960" s="13">
        <v>7</v>
      </c>
      <c r="L960" s="13">
        <v>0</v>
      </c>
      <c r="M960" s="13">
        <v>0</v>
      </c>
      <c r="N960" s="13">
        <v>0</v>
      </c>
    </row>
    <row r="961" spans="1:14" x14ac:dyDescent="0.15">
      <c r="A961" t="str">
        <f t="shared" si="16"/>
        <v>202002_155_4562342690029</v>
      </c>
      <c r="B961" s="13">
        <v>202002</v>
      </c>
      <c r="C961" s="13">
        <v>155</v>
      </c>
      <c r="D961" s="13" t="s">
        <v>185</v>
      </c>
      <c r="E961" s="14">
        <v>4562342690029</v>
      </c>
      <c r="F961" s="13">
        <v>0</v>
      </c>
      <c r="G961" s="13">
        <v>0</v>
      </c>
      <c r="H961" s="13" t="s">
        <v>18</v>
      </c>
      <c r="I961" s="13" t="s">
        <v>19</v>
      </c>
      <c r="J961" s="13" t="s">
        <v>329</v>
      </c>
      <c r="K961" s="13">
        <v>29</v>
      </c>
      <c r="L961" s="13">
        <v>1</v>
      </c>
      <c r="M961" s="13">
        <v>0</v>
      </c>
      <c r="N961" s="13">
        <v>0</v>
      </c>
    </row>
    <row r="962" spans="1:14" x14ac:dyDescent="0.15">
      <c r="A962" t="str">
        <f t="shared" ref="A962:A1025" si="17">B962&amp;"_"&amp;C962&amp;"_"&amp;E962</f>
        <v>202002_155_4562342690036</v>
      </c>
      <c r="B962" s="13">
        <v>202002</v>
      </c>
      <c r="C962" s="13">
        <v>155</v>
      </c>
      <c r="D962" s="13" t="s">
        <v>185</v>
      </c>
      <c r="E962" s="14">
        <v>4562342690036</v>
      </c>
      <c r="F962" s="13">
        <v>0</v>
      </c>
      <c r="G962" s="13">
        <v>0</v>
      </c>
      <c r="H962" s="13" t="s">
        <v>20</v>
      </c>
      <c r="I962" s="13" t="s">
        <v>19</v>
      </c>
      <c r="J962" s="13" t="s">
        <v>329</v>
      </c>
      <c r="K962" s="13">
        <v>19</v>
      </c>
      <c r="L962" s="13">
        <v>0</v>
      </c>
      <c r="M962" s="13">
        <v>0</v>
      </c>
      <c r="N962" s="13">
        <v>0</v>
      </c>
    </row>
    <row r="963" spans="1:14" x14ac:dyDescent="0.15">
      <c r="A963" t="str">
        <f t="shared" si="17"/>
        <v>202002_155_4562342690050</v>
      </c>
      <c r="B963" s="13">
        <v>202002</v>
      </c>
      <c r="C963" s="13">
        <v>155</v>
      </c>
      <c r="D963" s="13" t="s">
        <v>185</v>
      </c>
      <c r="E963" s="14">
        <v>4562342690050</v>
      </c>
      <c r="F963" s="13">
        <v>0</v>
      </c>
      <c r="G963" s="13">
        <v>0</v>
      </c>
      <c r="H963" s="13" t="s">
        <v>22</v>
      </c>
      <c r="I963" s="13" t="s">
        <v>19</v>
      </c>
      <c r="J963" s="13" t="s">
        <v>329</v>
      </c>
      <c r="K963" s="13">
        <v>11</v>
      </c>
      <c r="L963" s="13">
        <v>1</v>
      </c>
      <c r="M963" s="13">
        <v>0</v>
      </c>
      <c r="N963" s="13">
        <v>0</v>
      </c>
    </row>
    <row r="964" spans="1:14" x14ac:dyDescent="0.15">
      <c r="A964" t="str">
        <f t="shared" si="17"/>
        <v>202002_155_4562342690043</v>
      </c>
      <c r="B964" s="13">
        <v>202002</v>
      </c>
      <c r="C964" s="13">
        <v>155</v>
      </c>
      <c r="D964" s="13" t="s">
        <v>185</v>
      </c>
      <c r="E964" s="14">
        <v>4562342690043</v>
      </c>
      <c r="F964" s="13">
        <v>0</v>
      </c>
      <c r="G964" s="13">
        <v>0</v>
      </c>
      <c r="H964" s="13" t="s">
        <v>21</v>
      </c>
      <c r="I964" s="13" t="s">
        <v>19</v>
      </c>
      <c r="J964" s="13" t="s">
        <v>329</v>
      </c>
      <c r="K964" s="13">
        <v>45</v>
      </c>
      <c r="L964" s="13">
        <v>7</v>
      </c>
      <c r="M964" s="13">
        <v>0</v>
      </c>
      <c r="N964" s="13">
        <v>0</v>
      </c>
    </row>
    <row r="965" spans="1:14" x14ac:dyDescent="0.15">
      <c r="A965" t="str">
        <f t="shared" si="17"/>
        <v>202002_155_4562342690067</v>
      </c>
      <c r="B965" s="13">
        <v>202002</v>
      </c>
      <c r="C965" s="13">
        <v>155</v>
      </c>
      <c r="D965" s="13" t="s">
        <v>185</v>
      </c>
      <c r="E965" s="14">
        <v>4562342690067</v>
      </c>
      <c r="F965" s="13">
        <v>0</v>
      </c>
      <c r="G965" s="13">
        <v>0</v>
      </c>
      <c r="H965" s="13" t="s">
        <v>23</v>
      </c>
      <c r="I965" s="13" t="s">
        <v>19</v>
      </c>
      <c r="J965" s="13" t="s">
        <v>329</v>
      </c>
      <c r="K965" s="13">
        <v>47</v>
      </c>
      <c r="L965" s="13">
        <v>4</v>
      </c>
      <c r="M965" s="13">
        <v>0</v>
      </c>
      <c r="N965" s="13">
        <v>0</v>
      </c>
    </row>
    <row r="966" spans="1:14" x14ac:dyDescent="0.15">
      <c r="A966" t="str">
        <f t="shared" si="17"/>
        <v>202002_155_4562342690074</v>
      </c>
      <c r="B966" s="13">
        <v>202002</v>
      </c>
      <c r="C966" s="13">
        <v>155</v>
      </c>
      <c r="D966" s="13" t="s">
        <v>185</v>
      </c>
      <c r="E966" s="14">
        <v>4562342690074</v>
      </c>
      <c r="F966" s="13">
        <v>0</v>
      </c>
      <c r="G966" s="13">
        <v>0</v>
      </c>
      <c r="H966" s="13" t="s">
        <v>24</v>
      </c>
      <c r="I966" s="13" t="s">
        <v>19</v>
      </c>
      <c r="J966" s="13" t="s">
        <v>329</v>
      </c>
      <c r="K966" s="13">
        <v>33</v>
      </c>
      <c r="L966" s="13">
        <v>2</v>
      </c>
      <c r="M966" s="13">
        <v>0</v>
      </c>
      <c r="N966" s="13">
        <v>0</v>
      </c>
    </row>
    <row r="967" spans="1:14" x14ac:dyDescent="0.15">
      <c r="A967" t="str">
        <f t="shared" si="17"/>
        <v>202002_155_4562342690081</v>
      </c>
      <c r="B967" s="13">
        <v>202002</v>
      </c>
      <c r="C967" s="13">
        <v>155</v>
      </c>
      <c r="D967" s="13" t="s">
        <v>185</v>
      </c>
      <c r="E967" s="14">
        <v>4562342690081</v>
      </c>
      <c r="F967" s="13">
        <v>0</v>
      </c>
      <c r="G967" s="13">
        <v>0</v>
      </c>
      <c r="H967" s="13" t="s">
        <v>25</v>
      </c>
      <c r="I967" s="13" t="s">
        <v>19</v>
      </c>
      <c r="J967" s="13" t="s">
        <v>329</v>
      </c>
      <c r="K967" s="13">
        <v>15</v>
      </c>
      <c r="L967" s="13">
        <v>2</v>
      </c>
      <c r="M967" s="13">
        <v>0</v>
      </c>
      <c r="N967" s="13">
        <v>0</v>
      </c>
    </row>
    <row r="968" spans="1:14" x14ac:dyDescent="0.15">
      <c r="A968" t="str">
        <f t="shared" si="17"/>
        <v>202002_56_4562342690029</v>
      </c>
      <c r="B968" s="13">
        <v>202002</v>
      </c>
      <c r="C968" s="13">
        <v>56</v>
      </c>
      <c r="D968" s="13" t="s">
        <v>193</v>
      </c>
      <c r="E968" s="14">
        <v>4562342690029</v>
      </c>
      <c r="F968" s="13">
        <v>0</v>
      </c>
      <c r="G968" s="13">
        <v>0</v>
      </c>
      <c r="H968" s="13" t="s">
        <v>18</v>
      </c>
      <c r="I968" s="13" t="s">
        <v>19</v>
      </c>
      <c r="J968" s="13" t="s">
        <v>329</v>
      </c>
      <c r="K968" s="13">
        <v>23</v>
      </c>
      <c r="L968" s="13">
        <v>1</v>
      </c>
      <c r="M968" s="13">
        <v>0</v>
      </c>
      <c r="N968" s="13">
        <v>0</v>
      </c>
    </row>
    <row r="969" spans="1:14" x14ac:dyDescent="0.15">
      <c r="A969" t="str">
        <f t="shared" si="17"/>
        <v>202002_56_4562342690036</v>
      </c>
      <c r="B969" s="13">
        <v>202002</v>
      </c>
      <c r="C969" s="13">
        <v>56</v>
      </c>
      <c r="D969" s="13" t="s">
        <v>193</v>
      </c>
      <c r="E969" s="14">
        <v>4562342690036</v>
      </c>
      <c r="F969" s="13">
        <v>0</v>
      </c>
      <c r="G969" s="13">
        <v>0</v>
      </c>
      <c r="H969" s="13" t="s">
        <v>20</v>
      </c>
      <c r="I969" s="13" t="s">
        <v>19</v>
      </c>
      <c r="J969" s="13" t="s">
        <v>329</v>
      </c>
      <c r="K969" s="13">
        <v>11</v>
      </c>
      <c r="L969" s="13">
        <v>2</v>
      </c>
      <c r="M969" s="13">
        <v>0</v>
      </c>
      <c r="N969" s="13">
        <v>0</v>
      </c>
    </row>
    <row r="970" spans="1:14" x14ac:dyDescent="0.15">
      <c r="A970" t="str">
        <f t="shared" si="17"/>
        <v>202002_56_4562342690050</v>
      </c>
      <c r="B970" s="13">
        <v>202002</v>
      </c>
      <c r="C970" s="13">
        <v>56</v>
      </c>
      <c r="D970" s="13" t="s">
        <v>193</v>
      </c>
      <c r="E970" s="14">
        <v>4562342690050</v>
      </c>
      <c r="F970" s="13">
        <v>0</v>
      </c>
      <c r="G970" s="13">
        <v>0</v>
      </c>
      <c r="H970" s="13" t="s">
        <v>22</v>
      </c>
      <c r="I970" s="13" t="s">
        <v>19</v>
      </c>
      <c r="J970" s="13" t="s">
        <v>329</v>
      </c>
      <c r="K970" s="13">
        <v>17</v>
      </c>
      <c r="L970" s="13">
        <v>2</v>
      </c>
      <c r="M970" s="13">
        <v>0</v>
      </c>
      <c r="N970" s="13">
        <v>0</v>
      </c>
    </row>
    <row r="971" spans="1:14" x14ac:dyDescent="0.15">
      <c r="A971" t="str">
        <f t="shared" si="17"/>
        <v>202002_56_4562342690043</v>
      </c>
      <c r="B971" s="13">
        <v>202002</v>
      </c>
      <c r="C971" s="13">
        <v>56</v>
      </c>
      <c r="D971" s="13" t="s">
        <v>193</v>
      </c>
      <c r="E971" s="14">
        <v>4562342690043</v>
      </c>
      <c r="F971" s="13">
        <v>0</v>
      </c>
      <c r="G971" s="13">
        <v>0</v>
      </c>
      <c r="H971" s="13" t="s">
        <v>21</v>
      </c>
      <c r="I971" s="13" t="s">
        <v>19</v>
      </c>
      <c r="J971" s="13" t="s">
        <v>329</v>
      </c>
      <c r="K971" s="13">
        <v>58</v>
      </c>
      <c r="L971" s="13">
        <v>2</v>
      </c>
      <c r="M971" s="13">
        <v>0</v>
      </c>
      <c r="N971" s="13">
        <v>0</v>
      </c>
    </row>
    <row r="972" spans="1:14" x14ac:dyDescent="0.15">
      <c r="A972" t="str">
        <f t="shared" si="17"/>
        <v>202002_56_4562342690067</v>
      </c>
      <c r="B972" s="13">
        <v>202002</v>
      </c>
      <c r="C972" s="13">
        <v>56</v>
      </c>
      <c r="D972" s="13" t="s">
        <v>193</v>
      </c>
      <c r="E972" s="14">
        <v>4562342690067</v>
      </c>
      <c r="F972" s="13">
        <v>0</v>
      </c>
      <c r="G972" s="13">
        <v>0</v>
      </c>
      <c r="H972" s="13" t="s">
        <v>23</v>
      </c>
      <c r="I972" s="13" t="s">
        <v>19</v>
      </c>
      <c r="J972" s="13" t="s">
        <v>329</v>
      </c>
      <c r="K972" s="13">
        <v>71</v>
      </c>
      <c r="L972" s="13">
        <v>4</v>
      </c>
      <c r="M972" s="13">
        <v>0</v>
      </c>
      <c r="N972" s="13">
        <v>0</v>
      </c>
    </row>
    <row r="973" spans="1:14" x14ac:dyDescent="0.15">
      <c r="A973" t="str">
        <f t="shared" si="17"/>
        <v>202002_56_4562342690074</v>
      </c>
      <c r="B973" s="13">
        <v>202002</v>
      </c>
      <c r="C973" s="13">
        <v>56</v>
      </c>
      <c r="D973" s="13" t="s">
        <v>193</v>
      </c>
      <c r="E973" s="14">
        <v>4562342690074</v>
      </c>
      <c r="F973" s="13">
        <v>0</v>
      </c>
      <c r="G973" s="13">
        <v>0</v>
      </c>
      <c r="H973" s="13" t="s">
        <v>24</v>
      </c>
      <c r="I973" s="13" t="s">
        <v>19</v>
      </c>
      <c r="J973" s="13" t="s">
        <v>329</v>
      </c>
      <c r="K973" s="13">
        <v>46</v>
      </c>
      <c r="L973" s="13">
        <v>3</v>
      </c>
      <c r="M973" s="13">
        <v>0</v>
      </c>
      <c r="N973" s="13">
        <v>0</v>
      </c>
    </row>
    <row r="974" spans="1:14" x14ac:dyDescent="0.15">
      <c r="A974" t="str">
        <f t="shared" si="17"/>
        <v>202002_56_4562342690081</v>
      </c>
      <c r="B974" s="13">
        <v>202002</v>
      </c>
      <c r="C974" s="13">
        <v>56</v>
      </c>
      <c r="D974" s="13" t="s">
        <v>193</v>
      </c>
      <c r="E974" s="14">
        <v>4562342690081</v>
      </c>
      <c r="F974" s="13">
        <v>0</v>
      </c>
      <c r="G974" s="13">
        <v>0</v>
      </c>
      <c r="H974" s="13" t="s">
        <v>25</v>
      </c>
      <c r="I974" s="13" t="s">
        <v>19</v>
      </c>
      <c r="J974" s="13" t="s">
        <v>329</v>
      </c>
      <c r="K974" s="13">
        <v>7</v>
      </c>
      <c r="L974" s="13">
        <v>2</v>
      </c>
      <c r="M974" s="13">
        <v>0</v>
      </c>
      <c r="N974" s="13">
        <v>0</v>
      </c>
    </row>
    <row r="975" spans="1:14" x14ac:dyDescent="0.15">
      <c r="A975" t="str">
        <f t="shared" si="17"/>
        <v>202002_412_4562342690029</v>
      </c>
      <c r="B975" s="13">
        <v>202002</v>
      </c>
      <c r="C975" s="13">
        <v>412</v>
      </c>
      <c r="D975" s="13" t="s">
        <v>195</v>
      </c>
      <c r="E975" s="14">
        <v>4562342690029</v>
      </c>
      <c r="F975" s="13">
        <v>0</v>
      </c>
      <c r="G975" s="13">
        <v>0</v>
      </c>
      <c r="H975" s="13" t="s">
        <v>18</v>
      </c>
      <c r="I975" s="13" t="s">
        <v>19</v>
      </c>
      <c r="J975" s="13" t="s">
        <v>329</v>
      </c>
      <c r="K975" s="13">
        <v>12</v>
      </c>
      <c r="L975" s="13">
        <v>4</v>
      </c>
      <c r="M975" s="13">
        <v>0</v>
      </c>
      <c r="N975" s="13">
        <v>0</v>
      </c>
    </row>
    <row r="976" spans="1:14" x14ac:dyDescent="0.15">
      <c r="A976" t="str">
        <f t="shared" si="17"/>
        <v>202002_412_4562342690036</v>
      </c>
      <c r="B976" s="13">
        <v>202002</v>
      </c>
      <c r="C976" s="13">
        <v>412</v>
      </c>
      <c r="D976" s="13" t="s">
        <v>195</v>
      </c>
      <c r="E976" s="14">
        <v>4562342690036</v>
      </c>
      <c r="F976" s="13">
        <v>0</v>
      </c>
      <c r="G976" s="13">
        <v>0</v>
      </c>
      <c r="H976" s="13" t="s">
        <v>20</v>
      </c>
      <c r="I976" s="13" t="s">
        <v>19</v>
      </c>
      <c r="J976" s="13" t="s">
        <v>329</v>
      </c>
      <c r="K976" s="13">
        <v>18</v>
      </c>
      <c r="L976" s="13">
        <v>2</v>
      </c>
      <c r="M976" s="13">
        <v>0</v>
      </c>
      <c r="N976" s="13">
        <v>0</v>
      </c>
    </row>
    <row r="977" spans="1:14" x14ac:dyDescent="0.15">
      <c r="A977" t="str">
        <f t="shared" si="17"/>
        <v>202002_412_4562342690050</v>
      </c>
      <c r="B977" s="13">
        <v>202002</v>
      </c>
      <c r="C977" s="13">
        <v>412</v>
      </c>
      <c r="D977" s="13" t="s">
        <v>195</v>
      </c>
      <c r="E977" s="14">
        <v>4562342690050</v>
      </c>
      <c r="F977" s="13">
        <v>0</v>
      </c>
      <c r="G977" s="13">
        <v>0</v>
      </c>
      <c r="H977" s="13" t="s">
        <v>22</v>
      </c>
      <c r="I977" s="13" t="s">
        <v>19</v>
      </c>
      <c r="J977" s="13" t="s">
        <v>329</v>
      </c>
      <c r="K977" s="13">
        <v>24</v>
      </c>
      <c r="L977" s="13">
        <v>2</v>
      </c>
      <c r="M977" s="13">
        <v>0</v>
      </c>
      <c r="N977" s="13">
        <v>0</v>
      </c>
    </row>
    <row r="978" spans="1:14" x14ac:dyDescent="0.15">
      <c r="A978" t="str">
        <f t="shared" si="17"/>
        <v>202002_412_4562342690043</v>
      </c>
      <c r="B978" s="13">
        <v>202002</v>
      </c>
      <c r="C978" s="13">
        <v>412</v>
      </c>
      <c r="D978" s="13" t="s">
        <v>195</v>
      </c>
      <c r="E978" s="14">
        <v>4562342690043</v>
      </c>
      <c r="F978" s="13">
        <v>0</v>
      </c>
      <c r="G978" s="13">
        <v>0</v>
      </c>
      <c r="H978" s="13" t="s">
        <v>21</v>
      </c>
      <c r="I978" s="13" t="s">
        <v>19</v>
      </c>
      <c r="J978" s="13" t="s">
        <v>329</v>
      </c>
      <c r="K978" s="13">
        <v>23</v>
      </c>
      <c r="L978" s="13">
        <v>6</v>
      </c>
      <c r="M978" s="13">
        <v>0</v>
      </c>
      <c r="N978" s="13">
        <v>0</v>
      </c>
    </row>
    <row r="979" spans="1:14" x14ac:dyDescent="0.15">
      <c r="A979" t="str">
        <f t="shared" si="17"/>
        <v>202002_412_4562342690067</v>
      </c>
      <c r="B979" s="13">
        <v>202002</v>
      </c>
      <c r="C979" s="13">
        <v>412</v>
      </c>
      <c r="D979" s="13" t="s">
        <v>195</v>
      </c>
      <c r="E979" s="14">
        <v>4562342690067</v>
      </c>
      <c r="F979" s="13">
        <v>0</v>
      </c>
      <c r="G979" s="13">
        <v>0</v>
      </c>
      <c r="H979" s="13" t="s">
        <v>23</v>
      </c>
      <c r="I979" s="13" t="s">
        <v>19</v>
      </c>
      <c r="J979" s="13" t="s">
        <v>329</v>
      </c>
      <c r="K979" s="13">
        <v>63</v>
      </c>
      <c r="L979" s="13">
        <v>4</v>
      </c>
      <c r="M979" s="13">
        <v>0</v>
      </c>
      <c r="N979" s="13">
        <v>0</v>
      </c>
    </row>
    <row r="980" spans="1:14" x14ac:dyDescent="0.15">
      <c r="A980" t="str">
        <f t="shared" si="17"/>
        <v>202002_412_4562342690074</v>
      </c>
      <c r="B980" s="13">
        <v>202002</v>
      </c>
      <c r="C980" s="13">
        <v>412</v>
      </c>
      <c r="D980" s="13" t="s">
        <v>195</v>
      </c>
      <c r="E980" s="14">
        <v>4562342690074</v>
      </c>
      <c r="F980" s="13">
        <v>0</v>
      </c>
      <c r="G980" s="13">
        <v>0</v>
      </c>
      <c r="H980" s="13" t="s">
        <v>24</v>
      </c>
      <c r="I980" s="13" t="s">
        <v>19</v>
      </c>
      <c r="J980" s="13" t="s">
        <v>329</v>
      </c>
      <c r="K980" s="13">
        <v>26</v>
      </c>
      <c r="L980" s="13">
        <v>1</v>
      </c>
      <c r="M980" s="13">
        <v>0</v>
      </c>
      <c r="N980" s="13">
        <v>0</v>
      </c>
    </row>
    <row r="981" spans="1:14" x14ac:dyDescent="0.15">
      <c r="A981" t="str">
        <f t="shared" si="17"/>
        <v>202002_412_4562342690081</v>
      </c>
      <c r="B981" s="13">
        <v>202002</v>
      </c>
      <c r="C981" s="13">
        <v>412</v>
      </c>
      <c r="D981" s="13" t="s">
        <v>195</v>
      </c>
      <c r="E981" s="14">
        <v>4562342690081</v>
      </c>
      <c r="F981" s="13">
        <v>0</v>
      </c>
      <c r="G981" s="13">
        <v>0</v>
      </c>
      <c r="H981" s="13" t="s">
        <v>25</v>
      </c>
      <c r="I981" s="13" t="s">
        <v>19</v>
      </c>
      <c r="J981" s="13" t="s">
        <v>329</v>
      </c>
      <c r="K981" s="13">
        <v>5</v>
      </c>
      <c r="L981" s="13">
        <v>0</v>
      </c>
      <c r="M981" s="13">
        <v>0</v>
      </c>
      <c r="N981" s="13">
        <v>0</v>
      </c>
    </row>
    <row r="982" spans="1:14" x14ac:dyDescent="0.15">
      <c r="A982" t="str">
        <f t="shared" si="17"/>
        <v>202002_23_4562342690029</v>
      </c>
      <c r="B982" s="13">
        <v>202002</v>
      </c>
      <c r="C982" s="13">
        <v>23</v>
      </c>
      <c r="D982" s="13" t="s">
        <v>196</v>
      </c>
      <c r="E982" s="14">
        <v>4562342690029</v>
      </c>
      <c r="F982" s="13">
        <v>0</v>
      </c>
      <c r="G982" s="13">
        <v>0</v>
      </c>
      <c r="H982" s="13" t="s">
        <v>18</v>
      </c>
      <c r="I982" s="13" t="s">
        <v>19</v>
      </c>
      <c r="J982" s="13" t="s">
        <v>329</v>
      </c>
      <c r="K982" s="13">
        <v>12</v>
      </c>
      <c r="L982" s="13">
        <v>3</v>
      </c>
      <c r="M982" s="13">
        <v>0</v>
      </c>
      <c r="N982" s="13">
        <v>0</v>
      </c>
    </row>
    <row r="983" spans="1:14" x14ac:dyDescent="0.15">
      <c r="A983" t="str">
        <f t="shared" si="17"/>
        <v>202002_23_4562342690036</v>
      </c>
      <c r="B983" s="13">
        <v>202002</v>
      </c>
      <c r="C983" s="13">
        <v>23</v>
      </c>
      <c r="D983" s="13" t="s">
        <v>196</v>
      </c>
      <c r="E983" s="14">
        <v>4562342690036</v>
      </c>
      <c r="F983" s="13">
        <v>0</v>
      </c>
      <c r="G983" s="13">
        <v>0</v>
      </c>
      <c r="H983" s="13" t="s">
        <v>20</v>
      </c>
      <c r="I983" s="13" t="s">
        <v>19</v>
      </c>
      <c r="J983" s="13" t="s">
        <v>329</v>
      </c>
      <c r="K983" s="13">
        <v>18</v>
      </c>
      <c r="L983" s="13">
        <v>2</v>
      </c>
      <c r="M983" s="13">
        <v>0</v>
      </c>
      <c r="N983" s="13">
        <v>0</v>
      </c>
    </row>
    <row r="984" spans="1:14" x14ac:dyDescent="0.15">
      <c r="A984" t="str">
        <f t="shared" si="17"/>
        <v>202002_23_4562342690050</v>
      </c>
      <c r="B984" s="13">
        <v>202002</v>
      </c>
      <c r="C984" s="13">
        <v>23</v>
      </c>
      <c r="D984" s="13" t="s">
        <v>196</v>
      </c>
      <c r="E984" s="14">
        <v>4562342690050</v>
      </c>
      <c r="F984" s="13">
        <v>0</v>
      </c>
      <c r="G984" s="13">
        <v>0</v>
      </c>
      <c r="H984" s="13" t="s">
        <v>22</v>
      </c>
      <c r="I984" s="13" t="s">
        <v>19</v>
      </c>
      <c r="J984" s="13" t="s">
        <v>329</v>
      </c>
      <c r="K984" s="13">
        <v>19</v>
      </c>
      <c r="L984" s="13">
        <v>3</v>
      </c>
      <c r="M984" s="13">
        <v>0</v>
      </c>
      <c r="N984" s="13">
        <v>0</v>
      </c>
    </row>
    <row r="985" spans="1:14" x14ac:dyDescent="0.15">
      <c r="A985" t="str">
        <f t="shared" si="17"/>
        <v>202002_23_4562342690043</v>
      </c>
      <c r="B985" s="13">
        <v>202002</v>
      </c>
      <c r="C985" s="13">
        <v>23</v>
      </c>
      <c r="D985" s="13" t="s">
        <v>196</v>
      </c>
      <c r="E985" s="14">
        <v>4562342690043</v>
      </c>
      <c r="F985" s="13">
        <v>0</v>
      </c>
      <c r="G985" s="13">
        <v>0</v>
      </c>
      <c r="H985" s="13" t="s">
        <v>21</v>
      </c>
      <c r="I985" s="13" t="s">
        <v>19</v>
      </c>
      <c r="J985" s="13" t="s">
        <v>329</v>
      </c>
      <c r="K985" s="13">
        <v>58</v>
      </c>
      <c r="L985" s="13">
        <v>6</v>
      </c>
      <c r="M985" s="13">
        <v>0</v>
      </c>
      <c r="N985" s="13">
        <v>0</v>
      </c>
    </row>
    <row r="986" spans="1:14" x14ac:dyDescent="0.15">
      <c r="A986" t="str">
        <f t="shared" si="17"/>
        <v>202002_23_4562342690067</v>
      </c>
      <c r="B986" s="13">
        <v>202002</v>
      </c>
      <c r="C986" s="13">
        <v>23</v>
      </c>
      <c r="D986" s="13" t="s">
        <v>196</v>
      </c>
      <c r="E986" s="14">
        <v>4562342690067</v>
      </c>
      <c r="F986" s="13">
        <v>0</v>
      </c>
      <c r="G986" s="13">
        <v>0</v>
      </c>
      <c r="H986" s="13" t="s">
        <v>23</v>
      </c>
      <c r="I986" s="13" t="s">
        <v>19</v>
      </c>
      <c r="J986" s="13" t="s">
        <v>329</v>
      </c>
      <c r="K986" s="13">
        <v>75</v>
      </c>
      <c r="L986" s="13">
        <v>0</v>
      </c>
      <c r="M986" s="13">
        <v>0</v>
      </c>
      <c r="N986" s="13">
        <v>0</v>
      </c>
    </row>
    <row r="987" spans="1:14" x14ac:dyDescent="0.15">
      <c r="A987" t="str">
        <f t="shared" si="17"/>
        <v>202002_23_4562342690074</v>
      </c>
      <c r="B987" s="13">
        <v>202002</v>
      </c>
      <c r="C987" s="13">
        <v>23</v>
      </c>
      <c r="D987" s="13" t="s">
        <v>196</v>
      </c>
      <c r="E987" s="14">
        <v>4562342690074</v>
      </c>
      <c r="F987" s="13">
        <v>0</v>
      </c>
      <c r="G987" s="13">
        <v>0</v>
      </c>
      <c r="H987" s="13" t="s">
        <v>24</v>
      </c>
      <c r="I987" s="13" t="s">
        <v>19</v>
      </c>
      <c r="J987" s="13" t="s">
        <v>329</v>
      </c>
      <c r="K987" s="13">
        <v>22</v>
      </c>
      <c r="L987" s="13">
        <v>2</v>
      </c>
      <c r="M987" s="13">
        <v>0</v>
      </c>
      <c r="N987" s="13">
        <v>0</v>
      </c>
    </row>
    <row r="988" spans="1:14" x14ac:dyDescent="0.15">
      <c r="A988" t="str">
        <f t="shared" si="17"/>
        <v>202002_23_4562342690081</v>
      </c>
      <c r="B988" s="13">
        <v>202002</v>
      </c>
      <c r="C988" s="13">
        <v>23</v>
      </c>
      <c r="D988" s="13" t="s">
        <v>196</v>
      </c>
      <c r="E988" s="14">
        <v>4562342690081</v>
      </c>
      <c r="F988" s="13">
        <v>0</v>
      </c>
      <c r="G988" s="13">
        <v>0</v>
      </c>
      <c r="H988" s="13" t="s">
        <v>25</v>
      </c>
      <c r="I988" s="13" t="s">
        <v>19</v>
      </c>
      <c r="J988" s="13" t="s">
        <v>329</v>
      </c>
      <c r="K988" s="13">
        <v>5</v>
      </c>
      <c r="L988" s="13">
        <v>0</v>
      </c>
      <c r="M988" s="13">
        <v>0</v>
      </c>
      <c r="N988" s="13">
        <v>0</v>
      </c>
    </row>
    <row r="989" spans="1:14" x14ac:dyDescent="0.15">
      <c r="A989" t="str">
        <f t="shared" si="17"/>
        <v>202002_113_4562342690029</v>
      </c>
      <c r="B989" s="13">
        <v>202002</v>
      </c>
      <c r="C989" s="13">
        <v>113</v>
      </c>
      <c r="D989" s="13" t="s">
        <v>182</v>
      </c>
      <c r="E989" s="14">
        <v>4562342690029</v>
      </c>
      <c r="F989" s="13">
        <v>0</v>
      </c>
      <c r="G989" s="13">
        <v>0</v>
      </c>
      <c r="H989" s="13" t="s">
        <v>18</v>
      </c>
      <c r="I989" s="13" t="s">
        <v>19</v>
      </c>
      <c r="J989" s="13" t="s">
        <v>329</v>
      </c>
      <c r="K989" s="13">
        <v>23</v>
      </c>
      <c r="L989" s="13">
        <v>1</v>
      </c>
      <c r="M989" s="13">
        <v>0</v>
      </c>
      <c r="N989" s="13">
        <v>0</v>
      </c>
    </row>
    <row r="990" spans="1:14" x14ac:dyDescent="0.15">
      <c r="A990" t="str">
        <f t="shared" si="17"/>
        <v>202002_113_4562342690036</v>
      </c>
      <c r="B990" s="13">
        <v>202002</v>
      </c>
      <c r="C990" s="13">
        <v>113</v>
      </c>
      <c r="D990" s="13" t="s">
        <v>182</v>
      </c>
      <c r="E990" s="14">
        <v>4562342690036</v>
      </c>
      <c r="F990" s="13">
        <v>0</v>
      </c>
      <c r="G990" s="13">
        <v>0</v>
      </c>
      <c r="H990" s="13" t="s">
        <v>20</v>
      </c>
      <c r="I990" s="13" t="s">
        <v>19</v>
      </c>
      <c r="J990" s="13" t="s">
        <v>329</v>
      </c>
      <c r="K990" s="13">
        <v>16</v>
      </c>
      <c r="L990" s="13">
        <v>1</v>
      </c>
      <c r="M990" s="13">
        <v>0</v>
      </c>
      <c r="N990" s="13">
        <v>0</v>
      </c>
    </row>
    <row r="991" spans="1:14" x14ac:dyDescent="0.15">
      <c r="A991" t="str">
        <f t="shared" si="17"/>
        <v>202002_113_4562342690050</v>
      </c>
      <c r="B991" s="13">
        <v>202002</v>
      </c>
      <c r="C991" s="13">
        <v>113</v>
      </c>
      <c r="D991" s="13" t="s">
        <v>182</v>
      </c>
      <c r="E991" s="14">
        <v>4562342690050</v>
      </c>
      <c r="F991" s="13">
        <v>0</v>
      </c>
      <c r="G991" s="13">
        <v>0</v>
      </c>
      <c r="H991" s="13" t="s">
        <v>22</v>
      </c>
      <c r="I991" s="13" t="s">
        <v>19</v>
      </c>
      <c r="J991" s="13" t="s">
        <v>329</v>
      </c>
      <c r="K991" s="13">
        <v>16</v>
      </c>
      <c r="L991" s="13">
        <v>3</v>
      </c>
      <c r="M991" s="13">
        <v>0</v>
      </c>
      <c r="N991" s="13">
        <v>0</v>
      </c>
    </row>
    <row r="992" spans="1:14" x14ac:dyDescent="0.15">
      <c r="A992" t="str">
        <f t="shared" si="17"/>
        <v>202002_113_4562342690043</v>
      </c>
      <c r="B992" s="13">
        <v>202002</v>
      </c>
      <c r="C992" s="13">
        <v>113</v>
      </c>
      <c r="D992" s="13" t="s">
        <v>182</v>
      </c>
      <c r="E992" s="14">
        <v>4562342690043</v>
      </c>
      <c r="F992" s="13">
        <v>0</v>
      </c>
      <c r="G992" s="13">
        <v>0</v>
      </c>
      <c r="H992" s="13" t="s">
        <v>21</v>
      </c>
      <c r="I992" s="13" t="s">
        <v>19</v>
      </c>
      <c r="J992" s="13" t="s">
        <v>329</v>
      </c>
      <c r="K992" s="13">
        <v>73</v>
      </c>
      <c r="L992" s="13">
        <v>1</v>
      </c>
      <c r="M992" s="13">
        <v>0</v>
      </c>
      <c r="N992" s="13">
        <v>0</v>
      </c>
    </row>
    <row r="993" spans="1:14" x14ac:dyDescent="0.15">
      <c r="A993" t="str">
        <f t="shared" si="17"/>
        <v>202002_113_4562342690067</v>
      </c>
      <c r="B993" s="13">
        <v>202002</v>
      </c>
      <c r="C993" s="13">
        <v>113</v>
      </c>
      <c r="D993" s="13" t="s">
        <v>182</v>
      </c>
      <c r="E993" s="14">
        <v>4562342690067</v>
      </c>
      <c r="F993" s="13">
        <v>0</v>
      </c>
      <c r="G993" s="13">
        <v>0</v>
      </c>
      <c r="H993" s="13" t="s">
        <v>23</v>
      </c>
      <c r="I993" s="13" t="s">
        <v>19</v>
      </c>
      <c r="J993" s="13" t="s">
        <v>329</v>
      </c>
      <c r="K993" s="13">
        <v>77</v>
      </c>
      <c r="L993" s="13">
        <v>4</v>
      </c>
      <c r="M993" s="13">
        <v>0</v>
      </c>
      <c r="N993" s="13">
        <v>0</v>
      </c>
    </row>
    <row r="994" spans="1:14" x14ac:dyDescent="0.15">
      <c r="A994" t="str">
        <f t="shared" si="17"/>
        <v>202002_113_4562342690074</v>
      </c>
      <c r="B994" s="13">
        <v>202002</v>
      </c>
      <c r="C994" s="13">
        <v>113</v>
      </c>
      <c r="D994" s="13" t="s">
        <v>182</v>
      </c>
      <c r="E994" s="14">
        <v>4562342690074</v>
      </c>
      <c r="F994" s="13">
        <v>0</v>
      </c>
      <c r="G994" s="13">
        <v>0</v>
      </c>
      <c r="H994" s="13" t="s">
        <v>24</v>
      </c>
      <c r="I994" s="13" t="s">
        <v>19</v>
      </c>
      <c r="J994" s="13" t="s">
        <v>329</v>
      </c>
      <c r="K994" s="13">
        <v>37</v>
      </c>
      <c r="L994" s="13">
        <v>5</v>
      </c>
      <c r="M994" s="13">
        <v>0</v>
      </c>
      <c r="N994" s="13">
        <v>0</v>
      </c>
    </row>
    <row r="995" spans="1:14" x14ac:dyDescent="0.15">
      <c r="A995" t="str">
        <f t="shared" si="17"/>
        <v>202002_113_4562342690081</v>
      </c>
      <c r="B995" s="13">
        <v>202002</v>
      </c>
      <c r="C995" s="13">
        <v>113</v>
      </c>
      <c r="D995" s="13" t="s">
        <v>182</v>
      </c>
      <c r="E995" s="14">
        <v>4562342690081</v>
      </c>
      <c r="F995" s="13">
        <v>0</v>
      </c>
      <c r="G995" s="13">
        <v>0</v>
      </c>
      <c r="H995" s="13" t="s">
        <v>25</v>
      </c>
      <c r="I995" s="13" t="s">
        <v>19</v>
      </c>
      <c r="J995" s="13" t="s">
        <v>329</v>
      </c>
      <c r="K995" s="13">
        <v>12</v>
      </c>
      <c r="L995" s="13">
        <v>1</v>
      </c>
      <c r="M995" s="13">
        <v>0</v>
      </c>
      <c r="N995" s="13">
        <v>0</v>
      </c>
    </row>
    <row r="996" spans="1:14" x14ac:dyDescent="0.15">
      <c r="A996" t="str">
        <f t="shared" si="17"/>
        <v>202002_19_4562342690029</v>
      </c>
      <c r="B996" s="13">
        <v>202002</v>
      </c>
      <c r="C996" s="13">
        <v>19</v>
      </c>
      <c r="D996" s="13" t="s">
        <v>190</v>
      </c>
      <c r="E996" s="14">
        <v>4562342690029</v>
      </c>
      <c r="F996" s="13">
        <v>0</v>
      </c>
      <c r="G996" s="13">
        <v>0</v>
      </c>
      <c r="H996" s="13" t="s">
        <v>18</v>
      </c>
      <c r="I996" s="13" t="s">
        <v>19</v>
      </c>
      <c r="J996" s="13" t="s">
        <v>329</v>
      </c>
      <c r="K996" s="13">
        <v>39</v>
      </c>
      <c r="L996" s="13">
        <v>1</v>
      </c>
      <c r="M996" s="13">
        <v>0</v>
      </c>
      <c r="N996" s="13">
        <v>0</v>
      </c>
    </row>
    <row r="997" spans="1:14" x14ac:dyDescent="0.15">
      <c r="A997" t="str">
        <f t="shared" si="17"/>
        <v>202002_19_4562342690036</v>
      </c>
      <c r="B997" s="13">
        <v>202002</v>
      </c>
      <c r="C997" s="13">
        <v>19</v>
      </c>
      <c r="D997" s="13" t="s">
        <v>190</v>
      </c>
      <c r="E997" s="14">
        <v>4562342690036</v>
      </c>
      <c r="F997" s="13">
        <v>0</v>
      </c>
      <c r="G997" s="13">
        <v>0</v>
      </c>
      <c r="H997" s="13" t="s">
        <v>20</v>
      </c>
      <c r="I997" s="13" t="s">
        <v>19</v>
      </c>
      <c r="J997" s="13" t="s">
        <v>329</v>
      </c>
      <c r="K997" s="13">
        <v>23</v>
      </c>
      <c r="L997" s="13">
        <v>3</v>
      </c>
      <c r="M997" s="13">
        <v>0</v>
      </c>
      <c r="N997" s="13">
        <v>0</v>
      </c>
    </row>
    <row r="998" spans="1:14" x14ac:dyDescent="0.15">
      <c r="A998" t="str">
        <f t="shared" si="17"/>
        <v>202002_19_4562342690050</v>
      </c>
      <c r="B998" s="13">
        <v>202002</v>
      </c>
      <c r="C998" s="13">
        <v>19</v>
      </c>
      <c r="D998" s="13" t="s">
        <v>190</v>
      </c>
      <c r="E998" s="14">
        <v>4562342690050</v>
      </c>
      <c r="F998" s="13">
        <v>0</v>
      </c>
      <c r="G998" s="13">
        <v>0</v>
      </c>
      <c r="H998" s="13" t="s">
        <v>22</v>
      </c>
      <c r="I998" s="13" t="s">
        <v>19</v>
      </c>
      <c r="J998" s="13" t="s">
        <v>329</v>
      </c>
      <c r="K998" s="13">
        <v>23</v>
      </c>
      <c r="L998" s="13">
        <v>1</v>
      </c>
      <c r="M998" s="13">
        <v>0</v>
      </c>
      <c r="N998" s="13">
        <v>0</v>
      </c>
    </row>
    <row r="999" spans="1:14" x14ac:dyDescent="0.15">
      <c r="A999" t="str">
        <f t="shared" si="17"/>
        <v>202002_19_4562342690043</v>
      </c>
      <c r="B999" s="13">
        <v>202002</v>
      </c>
      <c r="C999" s="13">
        <v>19</v>
      </c>
      <c r="D999" s="13" t="s">
        <v>190</v>
      </c>
      <c r="E999" s="14">
        <v>4562342690043</v>
      </c>
      <c r="F999" s="13">
        <v>0</v>
      </c>
      <c r="G999" s="13">
        <v>0</v>
      </c>
      <c r="H999" s="13" t="s">
        <v>21</v>
      </c>
      <c r="I999" s="13" t="s">
        <v>19</v>
      </c>
      <c r="J999" s="13" t="s">
        <v>329</v>
      </c>
      <c r="K999" s="13">
        <v>74</v>
      </c>
      <c r="L999" s="13">
        <v>3</v>
      </c>
      <c r="M999" s="13">
        <v>0</v>
      </c>
      <c r="N999" s="13">
        <v>0</v>
      </c>
    </row>
    <row r="1000" spans="1:14" x14ac:dyDescent="0.15">
      <c r="A1000" t="str">
        <f t="shared" si="17"/>
        <v>202002_19_4562342690067</v>
      </c>
      <c r="B1000" s="13">
        <v>202002</v>
      </c>
      <c r="C1000" s="13">
        <v>19</v>
      </c>
      <c r="D1000" s="13" t="s">
        <v>190</v>
      </c>
      <c r="E1000" s="14">
        <v>4562342690067</v>
      </c>
      <c r="F1000" s="13">
        <v>0</v>
      </c>
      <c r="G1000" s="13">
        <v>0</v>
      </c>
      <c r="H1000" s="13" t="s">
        <v>23</v>
      </c>
      <c r="I1000" s="13" t="s">
        <v>19</v>
      </c>
      <c r="J1000" s="13" t="s">
        <v>329</v>
      </c>
      <c r="K1000" s="13">
        <v>81</v>
      </c>
      <c r="L1000" s="13">
        <v>2</v>
      </c>
      <c r="M1000" s="13">
        <v>0</v>
      </c>
      <c r="N1000" s="13">
        <v>0</v>
      </c>
    </row>
    <row r="1001" spans="1:14" x14ac:dyDescent="0.15">
      <c r="A1001" t="str">
        <f t="shared" si="17"/>
        <v>202002_19_4562342690074</v>
      </c>
      <c r="B1001" s="13">
        <v>202002</v>
      </c>
      <c r="C1001" s="13">
        <v>19</v>
      </c>
      <c r="D1001" s="13" t="s">
        <v>190</v>
      </c>
      <c r="E1001" s="14">
        <v>4562342690074</v>
      </c>
      <c r="F1001" s="13">
        <v>0</v>
      </c>
      <c r="G1001" s="13">
        <v>0</v>
      </c>
      <c r="H1001" s="13" t="s">
        <v>24</v>
      </c>
      <c r="I1001" s="13" t="s">
        <v>19</v>
      </c>
      <c r="J1001" s="13" t="s">
        <v>329</v>
      </c>
      <c r="K1001" s="13">
        <v>45</v>
      </c>
      <c r="L1001" s="13">
        <v>6</v>
      </c>
      <c r="M1001" s="13">
        <v>0</v>
      </c>
      <c r="N1001" s="13">
        <v>0</v>
      </c>
    </row>
    <row r="1002" spans="1:14" x14ac:dyDescent="0.15">
      <c r="A1002" t="str">
        <f t="shared" si="17"/>
        <v>202002_19_4562342690081</v>
      </c>
      <c r="B1002" s="13">
        <v>202002</v>
      </c>
      <c r="C1002" s="13">
        <v>19</v>
      </c>
      <c r="D1002" s="13" t="s">
        <v>190</v>
      </c>
      <c r="E1002" s="14">
        <v>4562342690081</v>
      </c>
      <c r="F1002" s="13">
        <v>0</v>
      </c>
      <c r="G1002" s="13">
        <v>0</v>
      </c>
      <c r="H1002" s="13" t="s">
        <v>25</v>
      </c>
      <c r="I1002" s="13" t="s">
        <v>19</v>
      </c>
      <c r="J1002" s="13" t="s">
        <v>329</v>
      </c>
      <c r="K1002" s="13">
        <v>15</v>
      </c>
      <c r="L1002" s="13">
        <v>0</v>
      </c>
      <c r="M1002" s="13">
        <v>0</v>
      </c>
      <c r="N1002" s="13">
        <v>0</v>
      </c>
    </row>
    <row r="1003" spans="1:14" x14ac:dyDescent="0.15">
      <c r="A1003" t="str">
        <f t="shared" si="17"/>
        <v>202002_31_4562342690029</v>
      </c>
      <c r="B1003" s="13">
        <v>202002</v>
      </c>
      <c r="C1003" s="13">
        <v>31</v>
      </c>
      <c r="D1003" s="13" t="s">
        <v>181</v>
      </c>
      <c r="E1003" s="14">
        <v>4562342690029</v>
      </c>
      <c r="F1003" s="13">
        <v>0</v>
      </c>
      <c r="G1003" s="13">
        <v>0</v>
      </c>
      <c r="H1003" s="13" t="s">
        <v>18</v>
      </c>
      <c r="I1003" s="13" t="s">
        <v>19</v>
      </c>
      <c r="J1003" s="13" t="s">
        <v>329</v>
      </c>
      <c r="K1003" s="13">
        <v>31</v>
      </c>
      <c r="L1003" s="13">
        <v>1</v>
      </c>
      <c r="M1003" s="13">
        <v>0</v>
      </c>
      <c r="N1003" s="13">
        <v>0</v>
      </c>
    </row>
    <row r="1004" spans="1:14" x14ac:dyDescent="0.15">
      <c r="A1004" t="str">
        <f t="shared" si="17"/>
        <v>202002_31_4562342690036</v>
      </c>
      <c r="B1004" s="13">
        <v>202002</v>
      </c>
      <c r="C1004" s="13">
        <v>31</v>
      </c>
      <c r="D1004" s="13" t="s">
        <v>181</v>
      </c>
      <c r="E1004" s="14">
        <v>4562342690036</v>
      </c>
      <c r="F1004" s="13">
        <v>0</v>
      </c>
      <c r="G1004" s="13">
        <v>0</v>
      </c>
      <c r="H1004" s="13" t="s">
        <v>20</v>
      </c>
      <c r="I1004" s="13" t="s">
        <v>19</v>
      </c>
      <c r="J1004" s="13" t="s">
        <v>329</v>
      </c>
      <c r="K1004" s="13">
        <v>28</v>
      </c>
      <c r="L1004" s="13">
        <v>0</v>
      </c>
      <c r="M1004" s="13">
        <v>0</v>
      </c>
      <c r="N1004" s="13">
        <v>0</v>
      </c>
    </row>
    <row r="1005" spans="1:14" x14ac:dyDescent="0.15">
      <c r="A1005" t="str">
        <f t="shared" si="17"/>
        <v>202002_31_4562342690050</v>
      </c>
      <c r="B1005" s="13">
        <v>202002</v>
      </c>
      <c r="C1005" s="13">
        <v>31</v>
      </c>
      <c r="D1005" s="13" t="s">
        <v>181</v>
      </c>
      <c r="E1005" s="14">
        <v>4562342690050</v>
      </c>
      <c r="F1005" s="13">
        <v>0</v>
      </c>
      <c r="G1005" s="13">
        <v>0</v>
      </c>
      <c r="H1005" s="13" t="s">
        <v>22</v>
      </c>
      <c r="I1005" s="13" t="s">
        <v>19</v>
      </c>
      <c r="J1005" s="13" t="s">
        <v>329</v>
      </c>
      <c r="K1005" s="13">
        <v>27</v>
      </c>
      <c r="L1005" s="13">
        <v>0</v>
      </c>
      <c r="M1005" s="13">
        <v>0</v>
      </c>
      <c r="N1005" s="13">
        <v>0</v>
      </c>
    </row>
    <row r="1006" spans="1:14" x14ac:dyDescent="0.15">
      <c r="A1006" t="str">
        <f t="shared" si="17"/>
        <v>202002_31_4562342690043</v>
      </c>
      <c r="B1006" s="13">
        <v>202002</v>
      </c>
      <c r="C1006" s="13">
        <v>31</v>
      </c>
      <c r="D1006" s="13" t="s">
        <v>181</v>
      </c>
      <c r="E1006" s="14">
        <v>4562342690043</v>
      </c>
      <c r="F1006" s="13">
        <v>0</v>
      </c>
      <c r="G1006" s="13">
        <v>0</v>
      </c>
      <c r="H1006" s="13" t="s">
        <v>21</v>
      </c>
      <c r="I1006" s="13" t="s">
        <v>19</v>
      </c>
      <c r="J1006" s="13" t="s">
        <v>329</v>
      </c>
      <c r="K1006" s="13">
        <v>79</v>
      </c>
      <c r="L1006" s="13">
        <v>5</v>
      </c>
      <c r="M1006" s="13">
        <v>0</v>
      </c>
      <c r="N1006" s="13">
        <v>0</v>
      </c>
    </row>
    <row r="1007" spans="1:14" x14ac:dyDescent="0.15">
      <c r="A1007" t="str">
        <f t="shared" si="17"/>
        <v>202002_31_4562342690067</v>
      </c>
      <c r="B1007" s="13">
        <v>202002</v>
      </c>
      <c r="C1007" s="13">
        <v>31</v>
      </c>
      <c r="D1007" s="13" t="s">
        <v>181</v>
      </c>
      <c r="E1007" s="14">
        <v>4562342690067</v>
      </c>
      <c r="F1007" s="13">
        <v>0</v>
      </c>
      <c r="G1007" s="13">
        <v>0</v>
      </c>
      <c r="H1007" s="13" t="s">
        <v>23</v>
      </c>
      <c r="I1007" s="13" t="s">
        <v>19</v>
      </c>
      <c r="J1007" s="13" t="s">
        <v>329</v>
      </c>
      <c r="K1007" s="13">
        <v>90</v>
      </c>
      <c r="L1007" s="13">
        <v>3</v>
      </c>
      <c r="M1007" s="13">
        <v>0</v>
      </c>
      <c r="N1007" s="13">
        <v>0</v>
      </c>
    </row>
    <row r="1008" spans="1:14" x14ac:dyDescent="0.15">
      <c r="A1008" t="str">
        <f t="shared" si="17"/>
        <v>202002_31_4562342690074</v>
      </c>
      <c r="B1008" s="13">
        <v>202002</v>
      </c>
      <c r="C1008" s="13">
        <v>31</v>
      </c>
      <c r="D1008" s="13" t="s">
        <v>181</v>
      </c>
      <c r="E1008" s="14">
        <v>4562342690074</v>
      </c>
      <c r="F1008" s="13">
        <v>0</v>
      </c>
      <c r="G1008" s="13">
        <v>0</v>
      </c>
      <c r="H1008" s="13" t="s">
        <v>24</v>
      </c>
      <c r="I1008" s="13" t="s">
        <v>19</v>
      </c>
      <c r="J1008" s="13" t="s">
        <v>329</v>
      </c>
      <c r="K1008" s="13">
        <v>53</v>
      </c>
      <c r="L1008" s="13">
        <v>1</v>
      </c>
      <c r="M1008" s="13">
        <v>0</v>
      </c>
      <c r="N1008" s="13">
        <v>0</v>
      </c>
    </row>
    <row r="1009" spans="1:14" x14ac:dyDescent="0.15">
      <c r="A1009" t="str">
        <f t="shared" si="17"/>
        <v>202002_31_4562342690081</v>
      </c>
      <c r="B1009" s="13">
        <v>202002</v>
      </c>
      <c r="C1009" s="13">
        <v>31</v>
      </c>
      <c r="D1009" s="13" t="s">
        <v>181</v>
      </c>
      <c r="E1009" s="14">
        <v>4562342690081</v>
      </c>
      <c r="F1009" s="13">
        <v>0</v>
      </c>
      <c r="G1009" s="13">
        <v>0</v>
      </c>
      <c r="H1009" s="13" t="s">
        <v>25</v>
      </c>
      <c r="I1009" s="13" t="s">
        <v>19</v>
      </c>
      <c r="J1009" s="13" t="s">
        <v>329</v>
      </c>
      <c r="K1009" s="13">
        <v>13</v>
      </c>
      <c r="L1009" s="13">
        <v>4</v>
      </c>
      <c r="M1009" s="13">
        <v>0</v>
      </c>
      <c r="N1009" s="13">
        <v>0</v>
      </c>
    </row>
    <row r="1010" spans="1:14" x14ac:dyDescent="0.15">
      <c r="A1010" t="str">
        <f t="shared" si="17"/>
        <v>202003_237_4562342690029</v>
      </c>
      <c r="B1010" s="10">
        <v>202003</v>
      </c>
      <c r="C1010" s="10">
        <v>237</v>
      </c>
      <c r="D1010" s="10" t="s">
        <v>188</v>
      </c>
      <c r="E1010" s="11">
        <v>4562342690029</v>
      </c>
      <c r="F1010" s="10">
        <v>0</v>
      </c>
      <c r="G1010" s="10">
        <v>0</v>
      </c>
      <c r="H1010" s="10" t="s">
        <v>18</v>
      </c>
      <c r="I1010" s="10" t="s">
        <v>19</v>
      </c>
      <c r="J1010" s="10" t="s">
        <v>329</v>
      </c>
      <c r="K1010" s="10">
        <v>35</v>
      </c>
      <c r="L1010" s="10">
        <v>5</v>
      </c>
      <c r="M1010" s="10">
        <v>0</v>
      </c>
      <c r="N1010" s="10">
        <v>0</v>
      </c>
    </row>
    <row r="1011" spans="1:14" x14ac:dyDescent="0.15">
      <c r="A1011" t="str">
        <f t="shared" si="17"/>
        <v>202003_237_4562342690036</v>
      </c>
      <c r="B1011" s="10">
        <v>202003</v>
      </c>
      <c r="C1011" s="10">
        <v>237</v>
      </c>
      <c r="D1011" s="10" t="s">
        <v>188</v>
      </c>
      <c r="E1011" s="11">
        <v>4562342690036</v>
      </c>
      <c r="F1011" s="10">
        <v>0</v>
      </c>
      <c r="G1011" s="10">
        <v>0</v>
      </c>
      <c r="H1011" s="10" t="s">
        <v>20</v>
      </c>
      <c r="I1011" s="10" t="s">
        <v>19</v>
      </c>
      <c r="J1011" s="10" t="s">
        <v>329</v>
      </c>
      <c r="K1011" s="10">
        <v>19</v>
      </c>
      <c r="L1011" s="10">
        <v>1</v>
      </c>
      <c r="M1011" s="10">
        <v>0</v>
      </c>
      <c r="N1011" s="10">
        <v>0</v>
      </c>
    </row>
    <row r="1012" spans="1:14" x14ac:dyDescent="0.15">
      <c r="A1012" t="str">
        <f t="shared" si="17"/>
        <v>202003_237_4562342690050</v>
      </c>
      <c r="B1012" s="10">
        <v>202003</v>
      </c>
      <c r="C1012" s="10">
        <v>237</v>
      </c>
      <c r="D1012" s="10" t="s">
        <v>188</v>
      </c>
      <c r="E1012" s="11">
        <v>4562342690050</v>
      </c>
      <c r="F1012" s="10">
        <v>0</v>
      </c>
      <c r="G1012" s="10">
        <v>0</v>
      </c>
      <c r="H1012" s="10" t="s">
        <v>22</v>
      </c>
      <c r="I1012" s="10" t="s">
        <v>19</v>
      </c>
      <c r="J1012" s="10" t="s">
        <v>329</v>
      </c>
      <c r="K1012" s="10">
        <v>22</v>
      </c>
      <c r="L1012" s="10">
        <v>0</v>
      </c>
      <c r="M1012" s="10">
        <v>0</v>
      </c>
      <c r="N1012" s="10">
        <v>0</v>
      </c>
    </row>
    <row r="1013" spans="1:14" x14ac:dyDescent="0.15">
      <c r="A1013" t="str">
        <f t="shared" si="17"/>
        <v>202003_237_4562342690043</v>
      </c>
      <c r="B1013" s="10">
        <v>202003</v>
      </c>
      <c r="C1013" s="10">
        <v>237</v>
      </c>
      <c r="D1013" s="10" t="s">
        <v>188</v>
      </c>
      <c r="E1013" s="11">
        <v>4562342690043</v>
      </c>
      <c r="F1013" s="10">
        <v>0</v>
      </c>
      <c r="G1013" s="10">
        <v>0</v>
      </c>
      <c r="H1013" s="10" t="s">
        <v>21</v>
      </c>
      <c r="I1013" s="10" t="s">
        <v>19</v>
      </c>
      <c r="J1013" s="10" t="s">
        <v>329</v>
      </c>
      <c r="K1013" s="10">
        <v>78</v>
      </c>
      <c r="L1013" s="10">
        <v>0</v>
      </c>
      <c r="M1013" s="10">
        <v>0</v>
      </c>
      <c r="N1013" s="10">
        <v>0</v>
      </c>
    </row>
    <row r="1014" spans="1:14" x14ac:dyDescent="0.15">
      <c r="A1014" t="str">
        <f t="shared" si="17"/>
        <v>202003_237_4562342690067</v>
      </c>
      <c r="B1014" s="10">
        <v>202003</v>
      </c>
      <c r="C1014" s="10">
        <v>237</v>
      </c>
      <c r="D1014" s="10" t="s">
        <v>188</v>
      </c>
      <c r="E1014" s="11">
        <v>4562342690067</v>
      </c>
      <c r="F1014" s="10">
        <v>0</v>
      </c>
      <c r="G1014" s="10">
        <v>0</v>
      </c>
      <c r="H1014" s="10" t="s">
        <v>23</v>
      </c>
      <c r="I1014" s="10" t="s">
        <v>19</v>
      </c>
      <c r="J1014" s="10" t="s">
        <v>329</v>
      </c>
      <c r="K1014" s="10">
        <v>87</v>
      </c>
      <c r="L1014" s="10">
        <v>2</v>
      </c>
      <c r="M1014" s="10">
        <v>0</v>
      </c>
      <c r="N1014" s="10">
        <v>0</v>
      </c>
    </row>
    <row r="1015" spans="1:14" x14ac:dyDescent="0.15">
      <c r="A1015" t="str">
        <f t="shared" si="17"/>
        <v>202003_237_4562342690074</v>
      </c>
      <c r="B1015" s="10">
        <v>202003</v>
      </c>
      <c r="C1015" s="10">
        <v>237</v>
      </c>
      <c r="D1015" s="10" t="s">
        <v>188</v>
      </c>
      <c r="E1015" s="11">
        <v>4562342690074</v>
      </c>
      <c r="F1015" s="10">
        <v>0</v>
      </c>
      <c r="G1015" s="10">
        <v>0</v>
      </c>
      <c r="H1015" s="10" t="s">
        <v>24</v>
      </c>
      <c r="I1015" s="10" t="s">
        <v>19</v>
      </c>
      <c r="J1015" s="10" t="s">
        <v>329</v>
      </c>
      <c r="K1015" s="10">
        <v>43</v>
      </c>
      <c r="L1015" s="10">
        <v>2</v>
      </c>
      <c r="M1015" s="10">
        <v>0</v>
      </c>
      <c r="N1015" s="10">
        <v>0</v>
      </c>
    </row>
    <row r="1016" spans="1:14" x14ac:dyDescent="0.15">
      <c r="A1016" t="str">
        <f t="shared" si="17"/>
        <v>202003_237_4562342690081</v>
      </c>
      <c r="B1016" s="10">
        <v>202003</v>
      </c>
      <c r="C1016" s="10">
        <v>237</v>
      </c>
      <c r="D1016" s="10" t="s">
        <v>188</v>
      </c>
      <c r="E1016" s="11">
        <v>4562342690081</v>
      </c>
      <c r="F1016" s="10">
        <v>0</v>
      </c>
      <c r="G1016" s="10">
        <v>0</v>
      </c>
      <c r="H1016" s="10" t="s">
        <v>25</v>
      </c>
      <c r="I1016" s="10" t="s">
        <v>19</v>
      </c>
      <c r="J1016" s="10" t="s">
        <v>329</v>
      </c>
      <c r="K1016" s="10">
        <v>11</v>
      </c>
      <c r="L1016" s="10">
        <v>2</v>
      </c>
      <c r="M1016" s="10">
        <v>0</v>
      </c>
      <c r="N1016" s="10">
        <v>0</v>
      </c>
    </row>
    <row r="1017" spans="1:14" x14ac:dyDescent="0.15">
      <c r="A1017" t="str">
        <f t="shared" si="17"/>
        <v>202003_331_4562342690029</v>
      </c>
      <c r="B1017" s="10">
        <v>202003</v>
      </c>
      <c r="C1017" s="10">
        <v>331</v>
      </c>
      <c r="D1017" s="10" t="s">
        <v>189</v>
      </c>
      <c r="E1017" s="11">
        <v>4562342690029</v>
      </c>
      <c r="F1017" s="10">
        <v>0</v>
      </c>
      <c r="G1017" s="10">
        <v>0</v>
      </c>
      <c r="H1017" s="10" t="s">
        <v>18</v>
      </c>
      <c r="I1017" s="10" t="s">
        <v>19</v>
      </c>
      <c r="J1017" s="10" t="s">
        <v>329</v>
      </c>
      <c r="K1017" s="10">
        <v>23</v>
      </c>
      <c r="L1017" s="10">
        <v>1</v>
      </c>
      <c r="M1017" s="10">
        <v>0</v>
      </c>
      <c r="N1017" s="10">
        <v>0</v>
      </c>
    </row>
    <row r="1018" spans="1:14" x14ac:dyDescent="0.15">
      <c r="A1018" t="str">
        <f t="shared" si="17"/>
        <v>202003_331_4562342690036</v>
      </c>
      <c r="B1018" s="10">
        <v>202003</v>
      </c>
      <c r="C1018" s="10">
        <v>331</v>
      </c>
      <c r="D1018" s="10" t="s">
        <v>189</v>
      </c>
      <c r="E1018" s="11">
        <v>4562342690036</v>
      </c>
      <c r="F1018" s="10">
        <v>0</v>
      </c>
      <c r="G1018" s="10">
        <v>0</v>
      </c>
      <c r="H1018" s="10" t="s">
        <v>20</v>
      </c>
      <c r="I1018" s="10" t="s">
        <v>19</v>
      </c>
      <c r="J1018" s="10" t="s">
        <v>329</v>
      </c>
      <c r="K1018" s="10">
        <v>19</v>
      </c>
      <c r="L1018" s="10">
        <v>2</v>
      </c>
      <c r="M1018" s="10">
        <v>0</v>
      </c>
      <c r="N1018" s="10">
        <v>0</v>
      </c>
    </row>
    <row r="1019" spans="1:14" x14ac:dyDescent="0.15">
      <c r="A1019" t="str">
        <f t="shared" si="17"/>
        <v>202003_331_4562342690050</v>
      </c>
      <c r="B1019" s="10">
        <v>202003</v>
      </c>
      <c r="C1019" s="10">
        <v>331</v>
      </c>
      <c r="D1019" s="10" t="s">
        <v>189</v>
      </c>
      <c r="E1019" s="11">
        <v>4562342690050</v>
      </c>
      <c r="F1019" s="10">
        <v>0</v>
      </c>
      <c r="G1019" s="10">
        <v>0</v>
      </c>
      <c r="H1019" s="10" t="s">
        <v>22</v>
      </c>
      <c r="I1019" s="10" t="s">
        <v>19</v>
      </c>
      <c r="J1019" s="10" t="s">
        <v>329</v>
      </c>
      <c r="K1019" s="10">
        <v>11</v>
      </c>
      <c r="L1019" s="10">
        <v>3</v>
      </c>
      <c r="M1019" s="10">
        <v>0</v>
      </c>
      <c r="N1019" s="10">
        <v>0</v>
      </c>
    </row>
    <row r="1020" spans="1:14" x14ac:dyDescent="0.15">
      <c r="A1020" t="str">
        <f t="shared" si="17"/>
        <v>202003_331_4562342690043</v>
      </c>
      <c r="B1020" s="10">
        <v>202003</v>
      </c>
      <c r="C1020" s="10">
        <v>331</v>
      </c>
      <c r="D1020" s="10" t="s">
        <v>189</v>
      </c>
      <c r="E1020" s="11">
        <v>4562342690043</v>
      </c>
      <c r="F1020" s="10">
        <v>0</v>
      </c>
      <c r="G1020" s="10">
        <v>0</v>
      </c>
      <c r="H1020" s="10" t="s">
        <v>21</v>
      </c>
      <c r="I1020" s="10" t="s">
        <v>19</v>
      </c>
      <c r="J1020" s="10" t="s">
        <v>329</v>
      </c>
      <c r="K1020" s="10">
        <v>56</v>
      </c>
      <c r="L1020" s="10">
        <v>9</v>
      </c>
      <c r="M1020" s="10">
        <v>0</v>
      </c>
      <c r="N1020" s="10">
        <v>0</v>
      </c>
    </row>
    <row r="1021" spans="1:14" x14ac:dyDescent="0.15">
      <c r="A1021" t="str">
        <f t="shared" si="17"/>
        <v>202003_331_4562342690067</v>
      </c>
      <c r="B1021" s="10">
        <v>202003</v>
      </c>
      <c r="C1021" s="10">
        <v>331</v>
      </c>
      <c r="D1021" s="10" t="s">
        <v>189</v>
      </c>
      <c r="E1021" s="11">
        <v>4562342690067</v>
      </c>
      <c r="F1021" s="10">
        <v>0</v>
      </c>
      <c r="G1021" s="10">
        <v>0</v>
      </c>
      <c r="H1021" s="10" t="s">
        <v>23</v>
      </c>
      <c r="I1021" s="10" t="s">
        <v>19</v>
      </c>
      <c r="J1021" s="10" t="s">
        <v>329</v>
      </c>
      <c r="K1021" s="10">
        <v>77</v>
      </c>
      <c r="L1021" s="10">
        <v>0</v>
      </c>
      <c r="M1021" s="10">
        <v>0</v>
      </c>
      <c r="N1021" s="10">
        <v>0</v>
      </c>
    </row>
    <row r="1022" spans="1:14" x14ac:dyDescent="0.15">
      <c r="A1022" t="str">
        <f t="shared" si="17"/>
        <v>202003_331_4562342690074</v>
      </c>
      <c r="B1022" s="10">
        <v>202003</v>
      </c>
      <c r="C1022" s="10">
        <v>331</v>
      </c>
      <c r="D1022" s="10" t="s">
        <v>189</v>
      </c>
      <c r="E1022" s="11">
        <v>4562342690074</v>
      </c>
      <c r="F1022" s="10">
        <v>0</v>
      </c>
      <c r="G1022" s="10">
        <v>0</v>
      </c>
      <c r="H1022" s="10" t="s">
        <v>24</v>
      </c>
      <c r="I1022" s="10" t="s">
        <v>19</v>
      </c>
      <c r="J1022" s="10" t="s">
        <v>329</v>
      </c>
      <c r="K1022" s="10">
        <v>28</v>
      </c>
      <c r="L1022" s="10">
        <v>0</v>
      </c>
      <c r="M1022" s="10">
        <v>0</v>
      </c>
      <c r="N1022" s="10">
        <v>0</v>
      </c>
    </row>
    <row r="1023" spans="1:14" x14ac:dyDescent="0.15">
      <c r="A1023" t="str">
        <f t="shared" si="17"/>
        <v>202003_331_4562342690081</v>
      </c>
      <c r="B1023" s="10">
        <v>202003</v>
      </c>
      <c r="C1023" s="10">
        <v>331</v>
      </c>
      <c r="D1023" s="10" t="s">
        <v>189</v>
      </c>
      <c r="E1023" s="11">
        <v>4562342690081</v>
      </c>
      <c r="F1023" s="10">
        <v>0</v>
      </c>
      <c r="G1023" s="10">
        <v>0</v>
      </c>
      <c r="H1023" s="10" t="s">
        <v>25</v>
      </c>
      <c r="I1023" s="10" t="s">
        <v>19</v>
      </c>
      <c r="J1023" s="10" t="s">
        <v>329</v>
      </c>
      <c r="K1023" s="10">
        <v>10</v>
      </c>
      <c r="L1023" s="10">
        <v>1</v>
      </c>
      <c r="M1023" s="10">
        <v>0</v>
      </c>
      <c r="N1023" s="10">
        <v>0</v>
      </c>
    </row>
    <row r="1024" spans="1:14" x14ac:dyDescent="0.15">
      <c r="A1024" t="str">
        <f t="shared" si="17"/>
        <v>202003_49_4562342690029</v>
      </c>
      <c r="B1024" s="10">
        <v>202003</v>
      </c>
      <c r="C1024" s="10">
        <v>49</v>
      </c>
      <c r="D1024" s="10" t="s">
        <v>186</v>
      </c>
      <c r="E1024" s="11">
        <v>4562342690029</v>
      </c>
      <c r="F1024" s="10">
        <v>0</v>
      </c>
      <c r="G1024" s="10">
        <v>0</v>
      </c>
      <c r="H1024" s="10" t="s">
        <v>18</v>
      </c>
      <c r="I1024" s="10" t="s">
        <v>19</v>
      </c>
      <c r="J1024" s="10" t="s">
        <v>329</v>
      </c>
      <c r="K1024" s="10">
        <v>8</v>
      </c>
      <c r="L1024" s="10">
        <v>0</v>
      </c>
      <c r="M1024" s="10">
        <v>0</v>
      </c>
      <c r="N1024" s="10">
        <v>0</v>
      </c>
    </row>
    <row r="1025" spans="1:14" x14ac:dyDescent="0.15">
      <c r="A1025" t="str">
        <f t="shared" si="17"/>
        <v>202003_49_4562342690036</v>
      </c>
      <c r="B1025" s="10">
        <v>202003</v>
      </c>
      <c r="C1025" s="10">
        <v>49</v>
      </c>
      <c r="D1025" s="10" t="s">
        <v>186</v>
      </c>
      <c r="E1025" s="11">
        <v>4562342690036</v>
      </c>
      <c r="F1025" s="10">
        <v>0</v>
      </c>
      <c r="G1025" s="10">
        <v>0</v>
      </c>
      <c r="H1025" s="10" t="s">
        <v>20</v>
      </c>
      <c r="I1025" s="10" t="s">
        <v>19</v>
      </c>
      <c r="J1025" s="10" t="s">
        <v>329</v>
      </c>
      <c r="K1025" s="10">
        <v>14</v>
      </c>
      <c r="L1025" s="10">
        <v>0</v>
      </c>
      <c r="M1025" s="10">
        <v>0</v>
      </c>
      <c r="N1025" s="10">
        <v>0</v>
      </c>
    </row>
    <row r="1026" spans="1:14" x14ac:dyDescent="0.15">
      <c r="A1026" t="str">
        <f t="shared" ref="A1026:A1089" si="18">B1026&amp;"_"&amp;C1026&amp;"_"&amp;E1026</f>
        <v>202003_49_4562342690050</v>
      </c>
      <c r="B1026" s="10">
        <v>202003</v>
      </c>
      <c r="C1026" s="10">
        <v>49</v>
      </c>
      <c r="D1026" s="10" t="s">
        <v>186</v>
      </c>
      <c r="E1026" s="11">
        <v>4562342690050</v>
      </c>
      <c r="F1026" s="10">
        <v>0</v>
      </c>
      <c r="G1026" s="10">
        <v>0</v>
      </c>
      <c r="H1026" s="10" t="s">
        <v>22</v>
      </c>
      <c r="I1026" s="10" t="s">
        <v>19</v>
      </c>
      <c r="J1026" s="10" t="s">
        <v>329</v>
      </c>
      <c r="K1026" s="10">
        <v>13</v>
      </c>
      <c r="L1026" s="10">
        <v>0</v>
      </c>
      <c r="M1026" s="10">
        <v>0</v>
      </c>
      <c r="N1026" s="10">
        <v>0</v>
      </c>
    </row>
    <row r="1027" spans="1:14" x14ac:dyDescent="0.15">
      <c r="A1027" t="str">
        <f t="shared" si="18"/>
        <v>202003_49_4562342690043</v>
      </c>
      <c r="B1027" s="10">
        <v>202003</v>
      </c>
      <c r="C1027" s="10">
        <v>49</v>
      </c>
      <c r="D1027" s="10" t="s">
        <v>186</v>
      </c>
      <c r="E1027" s="11">
        <v>4562342690043</v>
      </c>
      <c r="F1027" s="10">
        <v>0</v>
      </c>
      <c r="G1027" s="10">
        <v>0</v>
      </c>
      <c r="H1027" s="10" t="s">
        <v>21</v>
      </c>
      <c r="I1027" s="10" t="s">
        <v>19</v>
      </c>
      <c r="J1027" s="10" t="s">
        <v>329</v>
      </c>
      <c r="K1027" s="10">
        <v>31</v>
      </c>
      <c r="L1027" s="10">
        <v>1</v>
      </c>
      <c r="M1027" s="10">
        <v>0</v>
      </c>
      <c r="N1027" s="10">
        <v>0</v>
      </c>
    </row>
    <row r="1028" spans="1:14" x14ac:dyDescent="0.15">
      <c r="A1028" t="str">
        <f t="shared" si="18"/>
        <v>202003_49_4562342690067</v>
      </c>
      <c r="B1028" s="10">
        <v>202003</v>
      </c>
      <c r="C1028" s="10">
        <v>49</v>
      </c>
      <c r="D1028" s="10" t="s">
        <v>186</v>
      </c>
      <c r="E1028" s="11">
        <v>4562342690067</v>
      </c>
      <c r="F1028" s="10">
        <v>0</v>
      </c>
      <c r="G1028" s="10">
        <v>0</v>
      </c>
      <c r="H1028" s="10" t="s">
        <v>23</v>
      </c>
      <c r="I1028" s="10" t="s">
        <v>19</v>
      </c>
      <c r="J1028" s="10" t="s">
        <v>329</v>
      </c>
      <c r="K1028" s="10">
        <v>72</v>
      </c>
      <c r="L1028" s="10">
        <v>2</v>
      </c>
      <c r="M1028" s="10">
        <v>0</v>
      </c>
      <c r="N1028" s="10">
        <v>0</v>
      </c>
    </row>
    <row r="1029" spans="1:14" x14ac:dyDescent="0.15">
      <c r="A1029" t="str">
        <f t="shared" si="18"/>
        <v>202003_49_4562342690074</v>
      </c>
      <c r="B1029" s="10">
        <v>202003</v>
      </c>
      <c r="C1029" s="10">
        <v>49</v>
      </c>
      <c r="D1029" s="10" t="s">
        <v>186</v>
      </c>
      <c r="E1029" s="11">
        <v>4562342690074</v>
      </c>
      <c r="F1029" s="10">
        <v>0</v>
      </c>
      <c r="G1029" s="10">
        <v>0</v>
      </c>
      <c r="H1029" s="10" t="s">
        <v>24</v>
      </c>
      <c r="I1029" s="10" t="s">
        <v>19</v>
      </c>
      <c r="J1029" s="10" t="s">
        <v>329</v>
      </c>
      <c r="K1029" s="10">
        <v>7</v>
      </c>
      <c r="L1029" s="10">
        <v>0</v>
      </c>
      <c r="M1029" s="10">
        <v>0</v>
      </c>
      <c r="N1029" s="10">
        <v>0</v>
      </c>
    </row>
    <row r="1030" spans="1:14" x14ac:dyDescent="0.15">
      <c r="A1030" t="str">
        <f t="shared" si="18"/>
        <v>202003_49_4562342690081</v>
      </c>
      <c r="B1030" s="10">
        <v>202003</v>
      </c>
      <c r="C1030" s="10">
        <v>49</v>
      </c>
      <c r="D1030" s="10" t="s">
        <v>186</v>
      </c>
      <c r="E1030" s="11">
        <v>4562342690081</v>
      </c>
      <c r="F1030" s="10">
        <v>0</v>
      </c>
      <c r="G1030" s="10">
        <v>0</v>
      </c>
      <c r="H1030" s="10" t="s">
        <v>25</v>
      </c>
      <c r="I1030" s="10" t="s">
        <v>19</v>
      </c>
      <c r="J1030" s="10" t="s">
        <v>329</v>
      </c>
      <c r="K1030" s="10">
        <v>5</v>
      </c>
      <c r="L1030" s="10">
        <v>2</v>
      </c>
      <c r="M1030" s="10">
        <v>0</v>
      </c>
      <c r="N1030" s="10">
        <v>0</v>
      </c>
    </row>
    <row r="1031" spans="1:14" x14ac:dyDescent="0.15">
      <c r="A1031" t="str">
        <f t="shared" si="18"/>
        <v>202003_66_4562342690029</v>
      </c>
      <c r="B1031" s="10">
        <v>202003</v>
      </c>
      <c r="C1031" s="10">
        <v>66</v>
      </c>
      <c r="D1031" s="10" t="s">
        <v>180</v>
      </c>
      <c r="E1031" s="11">
        <v>4562342690029</v>
      </c>
      <c r="F1031" s="10">
        <v>0</v>
      </c>
      <c r="G1031" s="10">
        <v>0</v>
      </c>
      <c r="H1031" s="10" t="s">
        <v>18</v>
      </c>
      <c r="I1031" s="10" t="s">
        <v>19</v>
      </c>
      <c r="J1031" s="10" t="s">
        <v>329</v>
      </c>
      <c r="K1031" s="10">
        <v>27</v>
      </c>
      <c r="L1031" s="10">
        <v>1</v>
      </c>
      <c r="M1031" s="10">
        <v>0</v>
      </c>
      <c r="N1031" s="10">
        <v>0</v>
      </c>
    </row>
    <row r="1032" spans="1:14" x14ac:dyDescent="0.15">
      <c r="A1032" t="str">
        <f t="shared" si="18"/>
        <v>202003_66_4562342690036</v>
      </c>
      <c r="B1032" s="10">
        <v>202003</v>
      </c>
      <c r="C1032" s="10">
        <v>66</v>
      </c>
      <c r="D1032" s="10" t="s">
        <v>180</v>
      </c>
      <c r="E1032" s="11">
        <v>4562342690036</v>
      </c>
      <c r="F1032" s="10">
        <v>0</v>
      </c>
      <c r="G1032" s="10">
        <v>0</v>
      </c>
      <c r="H1032" s="10" t="s">
        <v>20</v>
      </c>
      <c r="I1032" s="10" t="s">
        <v>19</v>
      </c>
      <c r="J1032" s="10" t="s">
        <v>329</v>
      </c>
      <c r="K1032" s="10">
        <v>24</v>
      </c>
      <c r="L1032" s="10">
        <v>1</v>
      </c>
      <c r="M1032" s="10">
        <v>0</v>
      </c>
      <c r="N1032" s="10">
        <v>0</v>
      </c>
    </row>
    <row r="1033" spans="1:14" x14ac:dyDescent="0.15">
      <c r="A1033" t="str">
        <f t="shared" si="18"/>
        <v>202003_66_4562342690050</v>
      </c>
      <c r="B1033" s="10">
        <v>202003</v>
      </c>
      <c r="C1033" s="10">
        <v>66</v>
      </c>
      <c r="D1033" s="10" t="s">
        <v>180</v>
      </c>
      <c r="E1033" s="11">
        <v>4562342690050</v>
      </c>
      <c r="F1033" s="10">
        <v>0</v>
      </c>
      <c r="G1033" s="10">
        <v>0</v>
      </c>
      <c r="H1033" s="10" t="s">
        <v>22</v>
      </c>
      <c r="I1033" s="10" t="s">
        <v>19</v>
      </c>
      <c r="J1033" s="10" t="s">
        <v>329</v>
      </c>
      <c r="K1033" s="10">
        <v>27</v>
      </c>
      <c r="L1033" s="10">
        <v>2</v>
      </c>
      <c r="M1033" s="10">
        <v>0</v>
      </c>
      <c r="N1033" s="10">
        <v>0</v>
      </c>
    </row>
    <row r="1034" spans="1:14" x14ac:dyDescent="0.15">
      <c r="A1034" t="str">
        <f t="shared" si="18"/>
        <v>202003_66_4562342690043</v>
      </c>
      <c r="B1034" s="10">
        <v>202003</v>
      </c>
      <c r="C1034" s="10">
        <v>66</v>
      </c>
      <c r="D1034" s="10" t="s">
        <v>180</v>
      </c>
      <c r="E1034" s="11">
        <v>4562342690043</v>
      </c>
      <c r="F1034" s="10">
        <v>0</v>
      </c>
      <c r="G1034" s="10">
        <v>0</v>
      </c>
      <c r="H1034" s="10" t="s">
        <v>21</v>
      </c>
      <c r="I1034" s="10" t="s">
        <v>19</v>
      </c>
      <c r="J1034" s="10" t="s">
        <v>329</v>
      </c>
      <c r="K1034" s="10">
        <v>59</v>
      </c>
      <c r="L1034" s="10">
        <v>2</v>
      </c>
      <c r="M1034" s="10">
        <v>0</v>
      </c>
      <c r="N1034" s="10">
        <v>0</v>
      </c>
    </row>
    <row r="1035" spans="1:14" x14ac:dyDescent="0.15">
      <c r="A1035" t="str">
        <f t="shared" si="18"/>
        <v>202003_66_4562342690067</v>
      </c>
      <c r="B1035" s="10">
        <v>202003</v>
      </c>
      <c r="C1035" s="10">
        <v>66</v>
      </c>
      <c r="D1035" s="10" t="s">
        <v>180</v>
      </c>
      <c r="E1035" s="11">
        <v>4562342690067</v>
      </c>
      <c r="F1035" s="10">
        <v>0</v>
      </c>
      <c r="G1035" s="10">
        <v>0</v>
      </c>
      <c r="H1035" s="10" t="s">
        <v>23</v>
      </c>
      <c r="I1035" s="10" t="s">
        <v>19</v>
      </c>
      <c r="J1035" s="10" t="s">
        <v>329</v>
      </c>
      <c r="K1035" s="10">
        <v>92</v>
      </c>
      <c r="L1035" s="10">
        <v>0</v>
      </c>
      <c r="M1035" s="10">
        <v>0</v>
      </c>
      <c r="N1035" s="10">
        <v>0</v>
      </c>
    </row>
    <row r="1036" spans="1:14" x14ac:dyDescent="0.15">
      <c r="A1036" t="str">
        <f t="shared" si="18"/>
        <v>202003_66_4562342690074</v>
      </c>
      <c r="B1036" s="10">
        <v>202003</v>
      </c>
      <c r="C1036" s="10">
        <v>66</v>
      </c>
      <c r="D1036" s="10" t="s">
        <v>180</v>
      </c>
      <c r="E1036" s="11">
        <v>4562342690074</v>
      </c>
      <c r="F1036" s="10">
        <v>0</v>
      </c>
      <c r="G1036" s="10">
        <v>0</v>
      </c>
      <c r="H1036" s="10" t="s">
        <v>24</v>
      </c>
      <c r="I1036" s="10" t="s">
        <v>19</v>
      </c>
      <c r="J1036" s="10" t="s">
        <v>329</v>
      </c>
      <c r="K1036" s="10">
        <v>54</v>
      </c>
      <c r="L1036" s="10">
        <v>2</v>
      </c>
      <c r="M1036" s="10">
        <v>0</v>
      </c>
      <c r="N1036" s="10">
        <v>0</v>
      </c>
    </row>
    <row r="1037" spans="1:14" x14ac:dyDescent="0.15">
      <c r="A1037" t="str">
        <f t="shared" si="18"/>
        <v>202003_66_4562342690081</v>
      </c>
      <c r="B1037" s="10">
        <v>202003</v>
      </c>
      <c r="C1037" s="10">
        <v>66</v>
      </c>
      <c r="D1037" s="10" t="s">
        <v>180</v>
      </c>
      <c r="E1037" s="11">
        <v>4562342690081</v>
      </c>
      <c r="F1037" s="10">
        <v>0</v>
      </c>
      <c r="G1037" s="10">
        <v>0</v>
      </c>
      <c r="H1037" s="10" t="s">
        <v>25</v>
      </c>
      <c r="I1037" s="10" t="s">
        <v>19</v>
      </c>
      <c r="J1037" s="10" t="s">
        <v>329</v>
      </c>
      <c r="K1037" s="10">
        <v>12</v>
      </c>
      <c r="L1037" s="10">
        <v>4</v>
      </c>
      <c r="M1037" s="10">
        <v>0</v>
      </c>
      <c r="N1037" s="10">
        <v>0</v>
      </c>
    </row>
    <row r="1038" spans="1:14" x14ac:dyDescent="0.15">
      <c r="A1038" t="str">
        <f t="shared" si="18"/>
        <v>202003_96_4562342690029</v>
      </c>
      <c r="B1038" s="10">
        <v>202003</v>
      </c>
      <c r="C1038" s="10">
        <v>96</v>
      </c>
      <c r="D1038" s="10" t="s">
        <v>192</v>
      </c>
      <c r="E1038" s="11">
        <v>4562342690029</v>
      </c>
      <c r="F1038" s="10">
        <v>0</v>
      </c>
      <c r="G1038" s="10">
        <v>0</v>
      </c>
      <c r="H1038" s="10" t="s">
        <v>18</v>
      </c>
      <c r="I1038" s="10" t="s">
        <v>19</v>
      </c>
      <c r="J1038" s="10" t="s">
        <v>329</v>
      </c>
      <c r="K1038" s="10">
        <v>21</v>
      </c>
      <c r="L1038" s="10">
        <v>0</v>
      </c>
      <c r="M1038" s="10">
        <v>0</v>
      </c>
      <c r="N1038" s="10">
        <v>0</v>
      </c>
    </row>
    <row r="1039" spans="1:14" x14ac:dyDescent="0.15">
      <c r="A1039" t="str">
        <f t="shared" si="18"/>
        <v>202003_96_4562342690036</v>
      </c>
      <c r="B1039" s="10">
        <v>202003</v>
      </c>
      <c r="C1039" s="10">
        <v>96</v>
      </c>
      <c r="D1039" s="10" t="s">
        <v>192</v>
      </c>
      <c r="E1039" s="11">
        <v>4562342690036</v>
      </c>
      <c r="F1039" s="10">
        <v>0</v>
      </c>
      <c r="G1039" s="10">
        <v>0</v>
      </c>
      <c r="H1039" s="10" t="s">
        <v>20</v>
      </c>
      <c r="I1039" s="10" t="s">
        <v>19</v>
      </c>
      <c r="J1039" s="10" t="s">
        <v>329</v>
      </c>
      <c r="K1039" s="10">
        <v>23</v>
      </c>
      <c r="L1039" s="10">
        <v>0</v>
      </c>
      <c r="M1039" s="10">
        <v>0</v>
      </c>
      <c r="N1039" s="10">
        <v>0</v>
      </c>
    </row>
    <row r="1040" spans="1:14" x14ac:dyDescent="0.15">
      <c r="A1040" t="str">
        <f t="shared" si="18"/>
        <v>202003_96_4562342690050</v>
      </c>
      <c r="B1040" s="10">
        <v>202003</v>
      </c>
      <c r="C1040" s="10">
        <v>96</v>
      </c>
      <c r="D1040" s="10" t="s">
        <v>192</v>
      </c>
      <c r="E1040" s="11">
        <v>4562342690050</v>
      </c>
      <c r="F1040" s="10">
        <v>0</v>
      </c>
      <c r="G1040" s="10">
        <v>0</v>
      </c>
      <c r="H1040" s="10" t="s">
        <v>22</v>
      </c>
      <c r="I1040" s="10" t="s">
        <v>19</v>
      </c>
      <c r="J1040" s="10" t="s">
        <v>329</v>
      </c>
      <c r="K1040" s="10">
        <v>11</v>
      </c>
      <c r="L1040" s="10">
        <v>1</v>
      </c>
      <c r="M1040" s="10">
        <v>0</v>
      </c>
      <c r="N1040" s="10">
        <v>0</v>
      </c>
    </row>
    <row r="1041" spans="1:14" x14ac:dyDescent="0.15">
      <c r="A1041" t="str">
        <f t="shared" si="18"/>
        <v>202003_96_4562342690043</v>
      </c>
      <c r="B1041" s="10">
        <v>202003</v>
      </c>
      <c r="C1041" s="10">
        <v>96</v>
      </c>
      <c r="D1041" s="10" t="s">
        <v>192</v>
      </c>
      <c r="E1041" s="11">
        <v>4562342690043</v>
      </c>
      <c r="F1041" s="10">
        <v>0</v>
      </c>
      <c r="G1041" s="10">
        <v>0</v>
      </c>
      <c r="H1041" s="10" t="s">
        <v>21</v>
      </c>
      <c r="I1041" s="10" t="s">
        <v>19</v>
      </c>
      <c r="J1041" s="10" t="s">
        <v>329</v>
      </c>
      <c r="K1041" s="10">
        <v>52</v>
      </c>
      <c r="L1041" s="10">
        <v>2</v>
      </c>
      <c r="M1041" s="10">
        <v>0</v>
      </c>
      <c r="N1041" s="10">
        <v>0</v>
      </c>
    </row>
    <row r="1042" spans="1:14" x14ac:dyDescent="0.15">
      <c r="A1042" t="str">
        <f t="shared" si="18"/>
        <v>202003_96_4562342690067</v>
      </c>
      <c r="B1042" s="10">
        <v>202003</v>
      </c>
      <c r="C1042" s="10">
        <v>96</v>
      </c>
      <c r="D1042" s="10" t="s">
        <v>192</v>
      </c>
      <c r="E1042" s="11">
        <v>4562342690067</v>
      </c>
      <c r="F1042" s="10">
        <v>0</v>
      </c>
      <c r="G1042" s="10">
        <v>0</v>
      </c>
      <c r="H1042" s="10" t="s">
        <v>23</v>
      </c>
      <c r="I1042" s="10" t="s">
        <v>19</v>
      </c>
      <c r="J1042" s="10" t="s">
        <v>329</v>
      </c>
      <c r="K1042" s="10">
        <v>75</v>
      </c>
      <c r="L1042" s="10">
        <v>2</v>
      </c>
      <c r="M1042" s="10">
        <v>0</v>
      </c>
      <c r="N1042" s="10">
        <v>0</v>
      </c>
    </row>
    <row r="1043" spans="1:14" x14ac:dyDescent="0.15">
      <c r="A1043" t="str">
        <f t="shared" si="18"/>
        <v>202003_96_4562342690074</v>
      </c>
      <c r="B1043" s="10">
        <v>202003</v>
      </c>
      <c r="C1043" s="10">
        <v>96</v>
      </c>
      <c r="D1043" s="10" t="s">
        <v>192</v>
      </c>
      <c r="E1043" s="11">
        <v>4562342690074</v>
      </c>
      <c r="F1043" s="10">
        <v>0</v>
      </c>
      <c r="G1043" s="10">
        <v>0</v>
      </c>
      <c r="H1043" s="10" t="s">
        <v>24</v>
      </c>
      <c r="I1043" s="10" t="s">
        <v>19</v>
      </c>
      <c r="J1043" s="10" t="s">
        <v>329</v>
      </c>
      <c r="K1043" s="10">
        <v>23</v>
      </c>
      <c r="L1043" s="10">
        <v>0</v>
      </c>
      <c r="M1043" s="10">
        <v>0</v>
      </c>
      <c r="N1043" s="10">
        <v>0</v>
      </c>
    </row>
    <row r="1044" spans="1:14" x14ac:dyDescent="0.15">
      <c r="A1044" t="str">
        <f t="shared" si="18"/>
        <v>202003_96_4562342690081</v>
      </c>
      <c r="B1044" s="10">
        <v>202003</v>
      </c>
      <c r="C1044" s="10">
        <v>96</v>
      </c>
      <c r="D1044" s="10" t="s">
        <v>192</v>
      </c>
      <c r="E1044" s="11">
        <v>4562342690081</v>
      </c>
      <c r="F1044" s="10">
        <v>0</v>
      </c>
      <c r="G1044" s="10">
        <v>0</v>
      </c>
      <c r="H1044" s="10" t="s">
        <v>25</v>
      </c>
      <c r="I1044" s="10" t="s">
        <v>19</v>
      </c>
      <c r="J1044" s="10" t="s">
        <v>329</v>
      </c>
      <c r="K1044" s="10">
        <v>9</v>
      </c>
      <c r="L1044" s="10">
        <v>0</v>
      </c>
      <c r="M1044" s="10">
        <v>0</v>
      </c>
      <c r="N1044" s="10">
        <v>0</v>
      </c>
    </row>
    <row r="1045" spans="1:14" x14ac:dyDescent="0.15">
      <c r="A1045" t="str">
        <f t="shared" si="18"/>
        <v>202003_27_4562342690029</v>
      </c>
      <c r="B1045" s="10">
        <v>202003</v>
      </c>
      <c r="C1045" s="10">
        <v>27</v>
      </c>
      <c r="D1045" s="10" t="s">
        <v>197</v>
      </c>
      <c r="E1045" s="11">
        <v>4562342690029</v>
      </c>
      <c r="F1045" s="10">
        <v>0</v>
      </c>
      <c r="G1045" s="10">
        <v>0</v>
      </c>
      <c r="H1045" s="10" t="s">
        <v>18</v>
      </c>
      <c r="I1045" s="10" t="s">
        <v>19</v>
      </c>
      <c r="J1045" s="10" t="s">
        <v>329</v>
      </c>
      <c r="K1045" s="10">
        <v>26</v>
      </c>
      <c r="L1045" s="10">
        <v>2</v>
      </c>
      <c r="M1045" s="10">
        <v>0</v>
      </c>
      <c r="N1045" s="10">
        <v>0</v>
      </c>
    </row>
    <row r="1046" spans="1:14" x14ac:dyDescent="0.15">
      <c r="A1046" t="str">
        <f t="shared" si="18"/>
        <v>202003_27_4562342690036</v>
      </c>
      <c r="B1046" s="10">
        <v>202003</v>
      </c>
      <c r="C1046" s="10">
        <v>27</v>
      </c>
      <c r="D1046" s="10" t="s">
        <v>197</v>
      </c>
      <c r="E1046" s="11">
        <v>4562342690036</v>
      </c>
      <c r="F1046" s="10">
        <v>0</v>
      </c>
      <c r="G1046" s="10">
        <v>0</v>
      </c>
      <c r="H1046" s="10" t="s">
        <v>20</v>
      </c>
      <c r="I1046" s="10" t="s">
        <v>19</v>
      </c>
      <c r="J1046" s="10" t="s">
        <v>329</v>
      </c>
      <c r="K1046" s="10">
        <v>29</v>
      </c>
      <c r="L1046" s="10">
        <v>3</v>
      </c>
      <c r="M1046" s="10">
        <v>0</v>
      </c>
      <c r="N1046" s="10">
        <v>0</v>
      </c>
    </row>
    <row r="1047" spans="1:14" x14ac:dyDescent="0.15">
      <c r="A1047" t="str">
        <f t="shared" si="18"/>
        <v>202003_27_4562342690050</v>
      </c>
      <c r="B1047" s="10">
        <v>202003</v>
      </c>
      <c r="C1047" s="10">
        <v>27</v>
      </c>
      <c r="D1047" s="10" t="s">
        <v>197</v>
      </c>
      <c r="E1047" s="11">
        <v>4562342690050</v>
      </c>
      <c r="F1047" s="10">
        <v>0</v>
      </c>
      <c r="G1047" s="10">
        <v>0</v>
      </c>
      <c r="H1047" s="10" t="s">
        <v>22</v>
      </c>
      <c r="I1047" s="10" t="s">
        <v>19</v>
      </c>
      <c r="J1047" s="10" t="s">
        <v>329</v>
      </c>
      <c r="K1047" s="10">
        <v>33</v>
      </c>
      <c r="L1047" s="10">
        <v>0</v>
      </c>
      <c r="M1047" s="10">
        <v>0</v>
      </c>
      <c r="N1047" s="10">
        <v>0</v>
      </c>
    </row>
    <row r="1048" spans="1:14" x14ac:dyDescent="0.15">
      <c r="A1048" t="str">
        <f t="shared" si="18"/>
        <v>202003_27_4562342690043</v>
      </c>
      <c r="B1048" s="10">
        <v>202003</v>
      </c>
      <c r="C1048" s="10">
        <v>27</v>
      </c>
      <c r="D1048" s="10" t="s">
        <v>197</v>
      </c>
      <c r="E1048" s="11">
        <v>4562342690043</v>
      </c>
      <c r="F1048" s="10">
        <v>0</v>
      </c>
      <c r="G1048" s="10">
        <v>0</v>
      </c>
      <c r="H1048" s="10" t="s">
        <v>21</v>
      </c>
      <c r="I1048" s="10" t="s">
        <v>19</v>
      </c>
      <c r="J1048" s="10" t="s">
        <v>329</v>
      </c>
      <c r="K1048" s="10">
        <v>91</v>
      </c>
      <c r="L1048" s="10">
        <v>3</v>
      </c>
      <c r="M1048" s="10">
        <v>0</v>
      </c>
      <c r="N1048" s="10">
        <v>0</v>
      </c>
    </row>
    <row r="1049" spans="1:14" x14ac:dyDescent="0.15">
      <c r="A1049" t="str">
        <f t="shared" si="18"/>
        <v>202003_27_4562342690067</v>
      </c>
      <c r="B1049" s="10">
        <v>202003</v>
      </c>
      <c r="C1049" s="10">
        <v>27</v>
      </c>
      <c r="D1049" s="10" t="s">
        <v>197</v>
      </c>
      <c r="E1049" s="11">
        <v>4562342690067</v>
      </c>
      <c r="F1049" s="10">
        <v>0</v>
      </c>
      <c r="G1049" s="10">
        <v>0</v>
      </c>
      <c r="H1049" s="10" t="s">
        <v>23</v>
      </c>
      <c r="I1049" s="10" t="s">
        <v>19</v>
      </c>
      <c r="J1049" s="10" t="s">
        <v>329</v>
      </c>
      <c r="K1049" s="10">
        <v>106</v>
      </c>
      <c r="L1049" s="10">
        <v>1</v>
      </c>
      <c r="M1049" s="10">
        <v>0</v>
      </c>
      <c r="N1049" s="10">
        <v>0</v>
      </c>
    </row>
    <row r="1050" spans="1:14" x14ac:dyDescent="0.15">
      <c r="A1050" t="str">
        <f t="shared" si="18"/>
        <v>202003_27_4562342690074</v>
      </c>
      <c r="B1050" s="10">
        <v>202003</v>
      </c>
      <c r="C1050" s="10">
        <v>27</v>
      </c>
      <c r="D1050" s="10" t="s">
        <v>197</v>
      </c>
      <c r="E1050" s="11">
        <v>4562342690074</v>
      </c>
      <c r="F1050" s="10">
        <v>0</v>
      </c>
      <c r="G1050" s="10">
        <v>0</v>
      </c>
      <c r="H1050" s="10" t="s">
        <v>24</v>
      </c>
      <c r="I1050" s="10" t="s">
        <v>19</v>
      </c>
      <c r="J1050" s="10" t="s">
        <v>329</v>
      </c>
      <c r="K1050" s="10">
        <v>48</v>
      </c>
      <c r="L1050" s="10">
        <v>3</v>
      </c>
      <c r="M1050" s="10">
        <v>0</v>
      </c>
      <c r="N1050" s="10">
        <v>0</v>
      </c>
    </row>
    <row r="1051" spans="1:14" x14ac:dyDescent="0.15">
      <c r="A1051" t="str">
        <f t="shared" si="18"/>
        <v>202003_27_4562342690081</v>
      </c>
      <c r="B1051" s="10">
        <v>202003</v>
      </c>
      <c r="C1051" s="10">
        <v>27</v>
      </c>
      <c r="D1051" s="10" t="s">
        <v>197</v>
      </c>
      <c r="E1051" s="11">
        <v>4562342690081</v>
      </c>
      <c r="F1051" s="10">
        <v>0</v>
      </c>
      <c r="G1051" s="10">
        <v>0</v>
      </c>
      <c r="H1051" s="10" t="s">
        <v>25</v>
      </c>
      <c r="I1051" s="10" t="s">
        <v>19</v>
      </c>
      <c r="J1051" s="10" t="s">
        <v>329</v>
      </c>
      <c r="K1051" s="10">
        <v>11</v>
      </c>
      <c r="L1051" s="10">
        <v>1</v>
      </c>
      <c r="M1051" s="10">
        <v>0</v>
      </c>
      <c r="N1051" s="10">
        <v>0</v>
      </c>
    </row>
    <row r="1052" spans="1:14" x14ac:dyDescent="0.15">
      <c r="A1052" t="str">
        <f t="shared" si="18"/>
        <v>202003_67_4562342690029</v>
      </c>
      <c r="B1052" s="10">
        <v>202003</v>
      </c>
      <c r="C1052" s="10">
        <v>67</v>
      </c>
      <c r="D1052" s="10" t="s">
        <v>187</v>
      </c>
      <c r="E1052" s="11">
        <v>4562342690029</v>
      </c>
      <c r="F1052" s="10">
        <v>0</v>
      </c>
      <c r="G1052" s="10">
        <v>0</v>
      </c>
      <c r="H1052" s="10" t="s">
        <v>18</v>
      </c>
      <c r="I1052" s="10" t="s">
        <v>19</v>
      </c>
      <c r="J1052" s="10" t="s">
        <v>329</v>
      </c>
      <c r="K1052" s="10">
        <v>22</v>
      </c>
      <c r="L1052" s="10">
        <v>0</v>
      </c>
      <c r="M1052" s="10">
        <v>0</v>
      </c>
      <c r="N1052" s="10">
        <v>0</v>
      </c>
    </row>
    <row r="1053" spans="1:14" x14ac:dyDescent="0.15">
      <c r="A1053" t="str">
        <f t="shared" si="18"/>
        <v>202003_67_4562342690036</v>
      </c>
      <c r="B1053" s="10">
        <v>202003</v>
      </c>
      <c r="C1053" s="10">
        <v>67</v>
      </c>
      <c r="D1053" s="10" t="s">
        <v>187</v>
      </c>
      <c r="E1053" s="11">
        <v>4562342690036</v>
      </c>
      <c r="F1053" s="10">
        <v>0</v>
      </c>
      <c r="G1053" s="10">
        <v>0</v>
      </c>
      <c r="H1053" s="10" t="s">
        <v>20</v>
      </c>
      <c r="I1053" s="10" t="s">
        <v>19</v>
      </c>
      <c r="J1053" s="10" t="s">
        <v>329</v>
      </c>
      <c r="K1053" s="10">
        <v>16</v>
      </c>
      <c r="L1053" s="10">
        <v>0</v>
      </c>
      <c r="M1053" s="10">
        <v>0</v>
      </c>
      <c r="N1053" s="10">
        <v>0</v>
      </c>
    </row>
    <row r="1054" spans="1:14" x14ac:dyDescent="0.15">
      <c r="A1054" t="str">
        <f t="shared" si="18"/>
        <v>202003_67_4562342690050</v>
      </c>
      <c r="B1054" s="10">
        <v>202003</v>
      </c>
      <c r="C1054" s="10">
        <v>67</v>
      </c>
      <c r="D1054" s="10" t="s">
        <v>187</v>
      </c>
      <c r="E1054" s="11">
        <v>4562342690050</v>
      </c>
      <c r="F1054" s="10">
        <v>0</v>
      </c>
      <c r="G1054" s="10">
        <v>0</v>
      </c>
      <c r="H1054" s="10" t="s">
        <v>22</v>
      </c>
      <c r="I1054" s="10" t="s">
        <v>19</v>
      </c>
      <c r="J1054" s="10" t="s">
        <v>329</v>
      </c>
      <c r="K1054" s="10">
        <v>22</v>
      </c>
      <c r="L1054" s="10">
        <v>2</v>
      </c>
      <c r="M1054" s="10">
        <v>0</v>
      </c>
      <c r="N1054" s="10">
        <v>0</v>
      </c>
    </row>
    <row r="1055" spans="1:14" x14ac:dyDescent="0.15">
      <c r="A1055" t="str">
        <f t="shared" si="18"/>
        <v>202003_67_4562342690043</v>
      </c>
      <c r="B1055" s="10">
        <v>202003</v>
      </c>
      <c r="C1055" s="10">
        <v>67</v>
      </c>
      <c r="D1055" s="10" t="s">
        <v>187</v>
      </c>
      <c r="E1055" s="11">
        <v>4562342690043</v>
      </c>
      <c r="F1055" s="10">
        <v>0</v>
      </c>
      <c r="G1055" s="10">
        <v>0</v>
      </c>
      <c r="H1055" s="10" t="s">
        <v>21</v>
      </c>
      <c r="I1055" s="10" t="s">
        <v>19</v>
      </c>
      <c r="J1055" s="10" t="s">
        <v>329</v>
      </c>
      <c r="K1055" s="10">
        <v>58</v>
      </c>
      <c r="L1055" s="10">
        <v>5</v>
      </c>
      <c r="M1055" s="10">
        <v>0</v>
      </c>
      <c r="N1055" s="10">
        <v>0</v>
      </c>
    </row>
    <row r="1056" spans="1:14" x14ac:dyDescent="0.15">
      <c r="A1056" t="str">
        <f t="shared" si="18"/>
        <v>202003_67_4562342690067</v>
      </c>
      <c r="B1056" s="10">
        <v>202003</v>
      </c>
      <c r="C1056" s="10">
        <v>67</v>
      </c>
      <c r="D1056" s="10" t="s">
        <v>187</v>
      </c>
      <c r="E1056" s="11">
        <v>4562342690067</v>
      </c>
      <c r="F1056" s="10">
        <v>0</v>
      </c>
      <c r="G1056" s="10">
        <v>0</v>
      </c>
      <c r="H1056" s="10" t="s">
        <v>23</v>
      </c>
      <c r="I1056" s="10" t="s">
        <v>19</v>
      </c>
      <c r="J1056" s="10" t="s">
        <v>329</v>
      </c>
      <c r="K1056" s="10">
        <v>79</v>
      </c>
      <c r="L1056" s="10">
        <v>2</v>
      </c>
      <c r="M1056" s="10">
        <v>0</v>
      </c>
      <c r="N1056" s="10">
        <v>0</v>
      </c>
    </row>
    <row r="1057" spans="1:14" x14ac:dyDescent="0.15">
      <c r="A1057" t="str">
        <f t="shared" si="18"/>
        <v>202003_67_4562342690074</v>
      </c>
      <c r="B1057" s="10">
        <v>202003</v>
      </c>
      <c r="C1057" s="10">
        <v>67</v>
      </c>
      <c r="D1057" s="10" t="s">
        <v>187</v>
      </c>
      <c r="E1057" s="11">
        <v>4562342690074</v>
      </c>
      <c r="F1057" s="10">
        <v>0</v>
      </c>
      <c r="G1057" s="10">
        <v>0</v>
      </c>
      <c r="H1057" s="10" t="s">
        <v>24</v>
      </c>
      <c r="I1057" s="10" t="s">
        <v>19</v>
      </c>
      <c r="J1057" s="10" t="s">
        <v>329</v>
      </c>
      <c r="K1057" s="10">
        <v>48</v>
      </c>
      <c r="L1057" s="10">
        <v>2</v>
      </c>
      <c r="M1057" s="10">
        <v>0</v>
      </c>
      <c r="N1057" s="10">
        <v>0</v>
      </c>
    </row>
    <row r="1058" spans="1:14" x14ac:dyDescent="0.15">
      <c r="A1058" t="str">
        <f t="shared" si="18"/>
        <v>202003_67_4562342690081</v>
      </c>
      <c r="B1058" s="10">
        <v>202003</v>
      </c>
      <c r="C1058" s="10">
        <v>67</v>
      </c>
      <c r="D1058" s="10" t="s">
        <v>187</v>
      </c>
      <c r="E1058" s="11">
        <v>4562342690081</v>
      </c>
      <c r="F1058" s="10">
        <v>0</v>
      </c>
      <c r="G1058" s="10">
        <v>0</v>
      </c>
      <c r="H1058" s="10" t="s">
        <v>25</v>
      </c>
      <c r="I1058" s="10" t="s">
        <v>19</v>
      </c>
      <c r="J1058" s="10" t="s">
        <v>329</v>
      </c>
      <c r="K1058" s="10">
        <v>11</v>
      </c>
      <c r="L1058" s="10">
        <v>0</v>
      </c>
      <c r="M1058" s="10">
        <v>0</v>
      </c>
      <c r="N1058" s="10">
        <v>0</v>
      </c>
    </row>
    <row r="1059" spans="1:14" x14ac:dyDescent="0.15">
      <c r="A1059" t="str">
        <f t="shared" si="18"/>
        <v>202003_270_4562342690029</v>
      </c>
      <c r="B1059" s="10">
        <v>202003</v>
      </c>
      <c r="C1059" s="10">
        <v>270</v>
      </c>
      <c r="D1059" s="10" t="s">
        <v>194</v>
      </c>
      <c r="E1059" s="11">
        <v>4562342690029</v>
      </c>
      <c r="F1059" s="10">
        <v>0</v>
      </c>
      <c r="G1059" s="10">
        <v>0</v>
      </c>
      <c r="H1059" s="10" t="s">
        <v>18</v>
      </c>
      <c r="I1059" s="10" t="s">
        <v>19</v>
      </c>
      <c r="J1059" s="10" t="s">
        <v>329</v>
      </c>
      <c r="K1059" s="10">
        <v>17</v>
      </c>
      <c r="L1059" s="10">
        <v>2</v>
      </c>
      <c r="M1059" s="10">
        <v>0</v>
      </c>
      <c r="N1059" s="10">
        <v>0</v>
      </c>
    </row>
    <row r="1060" spans="1:14" x14ac:dyDescent="0.15">
      <c r="A1060" t="str">
        <f t="shared" si="18"/>
        <v>202003_270_4562342690036</v>
      </c>
      <c r="B1060" s="10">
        <v>202003</v>
      </c>
      <c r="C1060" s="10">
        <v>270</v>
      </c>
      <c r="D1060" s="10" t="s">
        <v>194</v>
      </c>
      <c r="E1060" s="11">
        <v>4562342690036</v>
      </c>
      <c r="F1060" s="10">
        <v>0</v>
      </c>
      <c r="G1060" s="10">
        <v>0</v>
      </c>
      <c r="H1060" s="10" t="s">
        <v>20</v>
      </c>
      <c r="I1060" s="10" t="s">
        <v>19</v>
      </c>
      <c r="J1060" s="10" t="s">
        <v>329</v>
      </c>
      <c r="K1060" s="10">
        <v>21</v>
      </c>
      <c r="L1060" s="10">
        <v>1</v>
      </c>
      <c r="M1060" s="10">
        <v>0</v>
      </c>
      <c r="N1060" s="10">
        <v>0</v>
      </c>
    </row>
    <row r="1061" spans="1:14" x14ac:dyDescent="0.15">
      <c r="A1061" t="str">
        <f t="shared" si="18"/>
        <v>202003_270_4562342690050</v>
      </c>
      <c r="B1061" s="10">
        <v>202003</v>
      </c>
      <c r="C1061" s="10">
        <v>270</v>
      </c>
      <c r="D1061" s="10" t="s">
        <v>194</v>
      </c>
      <c r="E1061" s="11">
        <v>4562342690050</v>
      </c>
      <c r="F1061" s="10">
        <v>0</v>
      </c>
      <c r="G1061" s="10">
        <v>0</v>
      </c>
      <c r="H1061" s="10" t="s">
        <v>22</v>
      </c>
      <c r="I1061" s="10" t="s">
        <v>19</v>
      </c>
      <c r="J1061" s="10" t="s">
        <v>329</v>
      </c>
      <c r="K1061" s="10">
        <v>7</v>
      </c>
      <c r="L1061" s="10">
        <v>0</v>
      </c>
      <c r="M1061" s="10">
        <v>0</v>
      </c>
      <c r="N1061" s="10">
        <v>0</v>
      </c>
    </row>
    <row r="1062" spans="1:14" x14ac:dyDescent="0.15">
      <c r="A1062" t="str">
        <f t="shared" si="18"/>
        <v>202003_270_4562342690043</v>
      </c>
      <c r="B1062" s="10">
        <v>202003</v>
      </c>
      <c r="C1062" s="10">
        <v>270</v>
      </c>
      <c r="D1062" s="10" t="s">
        <v>194</v>
      </c>
      <c r="E1062" s="11">
        <v>4562342690043</v>
      </c>
      <c r="F1062" s="10">
        <v>0</v>
      </c>
      <c r="G1062" s="10">
        <v>0</v>
      </c>
      <c r="H1062" s="10" t="s">
        <v>21</v>
      </c>
      <c r="I1062" s="10" t="s">
        <v>19</v>
      </c>
      <c r="J1062" s="10" t="s">
        <v>329</v>
      </c>
      <c r="K1062" s="10">
        <v>46</v>
      </c>
      <c r="L1062" s="10">
        <v>9</v>
      </c>
      <c r="M1062" s="10">
        <v>0</v>
      </c>
      <c r="N1062" s="10">
        <v>0</v>
      </c>
    </row>
    <row r="1063" spans="1:14" x14ac:dyDescent="0.15">
      <c r="A1063" t="str">
        <f t="shared" si="18"/>
        <v>202003_270_4562342690067</v>
      </c>
      <c r="B1063" s="10">
        <v>202003</v>
      </c>
      <c r="C1063" s="10">
        <v>270</v>
      </c>
      <c r="D1063" s="10" t="s">
        <v>194</v>
      </c>
      <c r="E1063" s="11">
        <v>4562342690067</v>
      </c>
      <c r="F1063" s="10">
        <v>0</v>
      </c>
      <c r="G1063" s="10">
        <v>0</v>
      </c>
      <c r="H1063" s="10" t="s">
        <v>23</v>
      </c>
      <c r="I1063" s="10" t="s">
        <v>19</v>
      </c>
      <c r="J1063" s="10" t="s">
        <v>329</v>
      </c>
      <c r="K1063" s="10">
        <v>72</v>
      </c>
      <c r="L1063" s="10">
        <v>4</v>
      </c>
      <c r="M1063" s="10">
        <v>0</v>
      </c>
      <c r="N1063" s="10">
        <v>0</v>
      </c>
    </row>
    <row r="1064" spans="1:14" x14ac:dyDescent="0.15">
      <c r="A1064" t="str">
        <f t="shared" si="18"/>
        <v>202003_270_4562342690074</v>
      </c>
      <c r="B1064" s="10">
        <v>202003</v>
      </c>
      <c r="C1064" s="10">
        <v>270</v>
      </c>
      <c r="D1064" s="10" t="s">
        <v>194</v>
      </c>
      <c r="E1064" s="11">
        <v>4562342690074</v>
      </c>
      <c r="F1064" s="10">
        <v>0</v>
      </c>
      <c r="G1064" s="10">
        <v>0</v>
      </c>
      <c r="H1064" s="10" t="s">
        <v>24</v>
      </c>
      <c r="I1064" s="10" t="s">
        <v>19</v>
      </c>
      <c r="J1064" s="10" t="s">
        <v>329</v>
      </c>
      <c r="K1064" s="10">
        <v>26</v>
      </c>
      <c r="L1064" s="10">
        <v>2</v>
      </c>
      <c r="M1064" s="10">
        <v>0</v>
      </c>
      <c r="N1064" s="10">
        <v>0</v>
      </c>
    </row>
    <row r="1065" spans="1:14" x14ac:dyDescent="0.15">
      <c r="A1065" t="str">
        <f t="shared" si="18"/>
        <v>202003_270_4562342690081</v>
      </c>
      <c r="B1065" s="10">
        <v>202003</v>
      </c>
      <c r="C1065" s="10">
        <v>270</v>
      </c>
      <c r="D1065" s="10" t="s">
        <v>194</v>
      </c>
      <c r="E1065" s="11">
        <v>4562342690081</v>
      </c>
      <c r="F1065" s="10">
        <v>0</v>
      </c>
      <c r="G1065" s="10">
        <v>0</v>
      </c>
      <c r="H1065" s="10" t="s">
        <v>25</v>
      </c>
      <c r="I1065" s="10" t="s">
        <v>19</v>
      </c>
      <c r="J1065" s="10" t="s">
        <v>329</v>
      </c>
      <c r="K1065" s="10">
        <v>7</v>
      </c>
      <c r="L1065" s="10">
        <v>0</v>
      </c>
      <c r="M1065" s="10">
        <v>0</v>
      </c>
      <c r="N1065" s="10">
        <v>0</v>
      </c>
    </row>
    <row r="1066" spans="1:14" x14ac:dyDescent="0.15">
      <c r="A1066" t="str">
        <f t="shared" si="18"/>
        <v>202003_379_4562342690029</v>
      </c>
      <c r="B1066" s="10">
        <v>202003</v>
      </c>
      <c r="C1066" s="10">
        <v>379</v>
      </c>
      <c r="D1066" s="10" t="s">
        <v>183</v>
      </c>
      <c r="E1066" s="11">
        <v>4562342690029</v>
      </c>
      <c r="F1066" s="10">
        <v>0</v>
      </c>
      <c r="G1066" s="10">
        <v>0</v>
      </c>
      <c r="H1066" s="10" t="s">
        <v>18</v>
      </c>
      <c r="I1066" s="10" t="s">
        <v>19</v>
      </c>
      <c r="J1066" s="10" t="s">
        <v>329</v>
      </c>
      <c r="K1066" s="10">
        <v>23</v>
      </c>
      <c r="L1066" s="10">
        <v>2</v>
      </c>
      <c r="M1066" s="10">
        <v>0</v>
      </c>
      <c r="N1066" s="10">
        <v>0</v>
      </c>
    </row>
    <row r="1067" spans="1:14" x14ac:dyDescent="0.15">
      <c r="A1067" t="str">
        <f t="shared" si="18"/>
        <v>202003_379_4562342690036</v>
      </c>
      <c r="B1067" s="10">
        <v>202003</v>
      </c>
      <c r="C1067" s="10">
        <v>379</v>
      </c>
      <c r="D1067" s="10" t="s">
        <v>183</v>
      </c>
      <c r="E1067" s="11">
        <v>4562342690036</v>
      </c>
      <c r="F1067" s="10">
        <v>0</v>
      </c>
      <c r="G1067" s="10">
        <v>0</v>
      </c>
      <c r="H1067" s="10" t="s">
        <v>20</v>
      </c>
      <c r="I1067" s="10" t="s">
        <v>19</v>
      </c>
      <c r="J1067" s="10" t="s">
        <v>329</v>
      </c>
      <c r="K1067" s="10">
        <v>21</v>
      </c>
      <c r="L1067" s="10">
        <v>1</v>
      </c>
      <c r="M1067" s="10">
        <v>0</v>
      </c>
      <c r="N1067" s="10">
        <v>0</v>
      </c>
    </row>
    <row r="1068" spans="1:14" x14ac:dyDescent="0.15">
      <c r="A1068" t="str">
        <f t="shared" si="18"/>
        <v>202003_379_4562342690050</v>
      </c>
      <c r="B1068" s="10">
        <v>202003</v>
      </c>
      <c r="C1068" s="10">
        <v>379</v>
      </c>
      <c r="D1068" s="10" t="s">
        <v>183</v>
      </c>
      <c r="E1068" s="11">
        <v>4562342690050</v>
      </c>
      <c r="F1068" s="10">
        <v>0</v>
      </c>
      <c r="G1068" s="10">
        <v>0</v>
      </c>
      <c r="H1068" s="10" t="s">
        <v>22</v>
      </c>
      <c r="I1068" s="10" t="s">
        <v>19</v>
      </c>
      <c r="J1068" s="10" t="s">
        <v>329</v>
      </c>
      <c r="K1068" s="10">
        <v>17</v>
      </c>
      <c r="L1068" s="10">
        <v>0</v>
      </c>
      <c r="M1068" s="10">
        <v>0</v>
      </c>
      <c r="N1068" s="10">
        <v>0</v>
      </c>
    </row>
    <row r="1069" spans="1:14" x14ac:dyDescent="0.15">
      <c r="A1069" t="str">
        <f t="shared" si="18"/>
        <v>202003_379_4562342690043</v>
      </c>
      <c r="B1069" s="10">
        <v>202003</v>
      </c>
      <c r="C1069" s="10">
        <v>379</v>
      </c>
      <c r="D1069" s="10" t="s">
        <v>183</v>
      </c>
      <c r="E1069" s="11">
        <v>4562342690043</v>
      </c>
      <c r="F1069" s="10">
        <v>0</v>
      </c>
      <c r="G1069" s="10">
        <v>0</v>
      </c>
      <c r="H1069" s="10" t="s">
        <v>21</v>
      </c>
      <c r="I1069" s="10" t="s">
        <v>19</v>
      </c>
      <c r="J1069" s="10" t="s">
        <v>329</v>
      </c>
      <c r="K1069" s="10">
        <v>71</v>
      </c>
      <c r="L1069" s="10">
        <v>2</v>
      </c>
      <c r="M1069" s="10">
        <v>0</v>
      </c>
      <c r="N1069" s="10">
        <v>0</v>
      </c>
    </row>
    <row r="1070" spans="1:14" x14ac:dyDescent="0.15">
      <c r="A1070" t="str">
        <f t="shared" si="18"/>
        <v>202003_379_4562342690067</v>
      </c>
      <c r="B1070" s="10">
        <v>202003</v>
      </c>
      <c r="C1070" s="10">
        <v>379</v>
      </c>
      <c r="D1070" s="10" t="s">
        <v>183</v>
      </c>
      <c r="E1070" s="11">
        <v>4562342690067</v>
      </c>
      <c r="F1070" s="10">
        <v>0</v>
      </c>
      <c r="G1070" s="10">
        <v>0</v>
      </c>
      <c r="H1070" s="10" t="s">
        <v>23</v>
      </c>
      <c r="I1070" s="10" t="s">
        <v>19</v>
      </c>
      <c r="J1070" s="10" t="s">
        <v>329</v>
      </c>
      <c r="K1070" s="10">
        <v>81</v>
      </c>
      <c r="L1070" s="10">
        <v>0</v>
      </c>
      <c r="M1070" s="10">
        <v>0</v>
      </c>
      <c r="N1070" s="10">
        <v>0</v>
      </c>
    </row>
    <row r="1071" spans="1:14" x14ac:dyDescent="0.15">
      <c r="A1071" t="str">
        <f t="shared" si="18"/>
        <v>202003_379_4562342690074</v>
      </c>
      <c r="B1071" s="10">
        <v>202003</v>
      </c>
      <c r="C1071" s="10">
        <v>379</v>
      </c>
      <c r="D1071" s="10" t="s">
        <v>183</v>
      </c>
      <c r="E1071" s="11">
        <v>4562342690074</v>
      </c>
      <c r="F1071" s="10">
        <v>0</v>
      </c>
      <c r="G1071" s="10">
        <v>0</v>
      </c>
      <c r="H1071" s="10" t="s">
        <v>24</v>
      </c>
      <c r="I1071" s="10" t="s">
        <v>19</v>
      </c>
      <c r="J1071" s="10" t="s">
        <v>329</v>
      </c>
      <c r="K1071" s="10">
        <v>43</v>
      </c>
      <c r="L1071" s="10">
        <v>2</v>
      </c>
      <c r="M1071" s="10">
        <v>0</v>
      </c>
      <c r="N1071" s="10">
        <v>0</v>
      </c>
    </row>
    <row r="1072" spans="1:14" x14ac:dyDescent="0.15">
      <c r="A1072" t="str">
        <f t="shared" si="18"/>
        <v>202003_379_4562342690081</v>
      </c>
      <c r="B1072" s="10">
        <v>202003</v>
      </c>
      <c r="C1072" s="10">
        <v>379</v>
      </c>
      <c r="D1072" s="10" t="s">
        <v>183</v>
      </c>
      <c r="E1072" s="11">
        <v>4562342690081</v>
      </c>
      <c r="F1072" s="10">
        <v>0</v>
      </c>
      <c r="G1072" s="10">
        <v>0</v>
      </c>
      <c r="H1072" s="10" t="s">
        <v>25</v>
      </c>
      <c r="I1072" s="10" t="s">
        <v>19</v>
      </c>
      <c r="J1072" s="10" t="s">
        <v>329</v>
      </c>
      <c r="K1072" s="10">
        <v>12</v>
      </c>
      <c r="L1072" s="10">
        <v>0</v>
      </c>
      <c r="M1072" s="10">
        <v>0</v>
      </c>
      <c r="N1072" s="10">
        <v>0</v>
      </c>
    </row>
    <row r="1073" spans="1:14" x14ac:dyDescent="0.15">
      <c r="A1073" t="str">
        <f t="shared" si="18"/>
        <v>202003_51_4562342690029</v>
      </c>
      <c r="B1073" s="10">
        <v>202003</v>
      </c>
      <c r="C1073" s="10">
        <v>51</v>
      </c>
      <c r="D1073" s="10" t="s">
        <v>184</v>
      </c>
      <c r="E1073" s="11">
        <v>4562342690029</v>
      </c>
      <c r="F1073" s="10">
        <v>0</v>
      </c>
      <c r="G1073" s="10">
        <v>0</v>
      </c>
      <c r="H1073" s="10" t="s">
        <v>18</v>
      </c>
      <c r="I1073" s="10" t="s">
        <v>19</v>
      </c>
      <c r="J1073" s="10" t="s">
        <v>329</v>
      </c>
      <c r="K1073" s="10">
        <v>29</v>
      </c>
      <c r="L1073" s="10">
        <v>0</v>
      </c>
      <c r="M1073" s="10">
        <v>0</v>
      </c>
      <c r="N1073" s="10">
        <v>0</v>
      </c>
    </row>
    <row r="1074" spans="1:14" x14ac:dyDescent="0.15">
      <c r="A1074" t="str">
        <f t="shared" si="18"/>
        <v>202003_51_4562342690036</v>
      </c>
      <c r="B1074" s="10">
        <v>202003</v>
      </c>
      <c r="C1074" s="10">
        <v>51</v>
      </c>
      <c r="D1074" s="10" t="s">
        <v>184</v>
      </c>
      <c r="E1074" s="11">
        <v>4562342690036</v>
      </c>
      <c r="F1074" s="10">
        <v>0</v>
      </c>
      <c r="G1074" s="10">
        <v>0</v>
      </c>
      <c r="H1074" s="10" t="s">
        <v>20</v>
      </c>
      <c r="I1074" s="10" t="s">
        <v>19</v>
      </c>
      <c r="J1074" s="10" t="s">
        <v>329</v>
      </c>
      <c r="K1074" s="10">
        <v>16</v>
      </c>
      <c r="L1074" s="10">
        <v>1</v>
      </c>
      <c r="M1074" s="10">
        <v>0</v>
      </c>
      <c r="N1074" s="10">
        <v>0</v>
      </c>
    </row>
    <row r="1075" spans="1:14" x14ac:dyDescent="0.15">
      <c r="A1075" t="str">
        <f t="shared" si="18"/>
        <v>202003_51_4562342690050</v>
      </c>
      <c r="B1075" s="10">
        <v>202003</v>
      </c>
      <c r="C1075" s="10">
        <v>51</v>
      </c>
      <c r="D1075" s="10" t="s">
        <v>184</v>
      </c>
      <c r="E1075" s="11">
        <v>4562342690050</v>
      </c>
      <c r="F1075" s="10">
        <v>0</v>
      </c>
      <c r="G1075" s="10">
        <v>0</v>
      </c>
      <c r="H1075" s="10" t="s">
        <v>22</v>
      </c>
      <c r="I1075" s="10" t="s">
        <v>19</v>
      </c>
      <c r="J1075" s="10" t="s">
        <v>329</v>
      </c>
      <c r="K1075" s="10">
        <v>19</v>
      </c>
      <c r="L1075" s="10">
        <v>1</v>
      </c>
      <c r="M1075" s="10">
        <v>0</v>
      </c>
      <c r="N1075" s="10">
        <v>0</v>
      </c>
    </row>
    <row r="1076" spans="1:14" x14ac:dyDescent="0.15">
      <c r="A1076" t="str">
        <f t="shared" si="18"/>
        <v>202003_51_4562342690043</v>
      </c>
      <c r="B1076" s="10">
        <v>202003</v>
      </c>
      <c r="C1076" s="10">
        <v>51</v>
      </c>
      <c r="D1076" s="10" t="s">
        <v>184</v>
      </c>
      <c r="E1076" s="11">
        <v>4562342690043</v>
      </c>
      <c r="F1076" s="10">
        <v>0</v>
      </c>
      <c r="G1076" s="10">
        <v>0</v>
      </c>
      <c r="H1076" s="10" t="s">
        <v>21</v>
      </c>
      <c r="I1076" s="10" t="s">
        <v>19</v>
      </c>
      <c r="J1076" s="10" t="s">
        <v>329</v>
      </c>
      <c r="K1076" s="10">
        <v>67</v>
      </c>
      <c r="L1076" s="10">
        <v>3</v>
      </c>
      <c r="M1076" s="10">
        <v>0</v>
      </c>
      <c r="N1076" s="10">
        <v>0</v>
      </c>
    </row>
    <row r="1077" spans="1:14" x14ac:dyDescent="0.15">
      <c r="A1077" t="str">
        <f t="shared" si="18"/>
        <v>202003_51_4562342690067</v>
      </c>
      <c r="B1077" s="10">
        <v>202003</v>
      </c>
      <c r="C1077" s="10">
        <v>51</v>
      </c>
      <c r="D1077" s="10" t="s">
        <v>184</v>
      </c>
      <c r="E1077" s="11">
        <v>4562342690067</v>
      </c>
      <c r="F1077" s="10">
        <v>0</v>
      </c>
      <c r="G1077" s="10">
        <v>0</v>
      </c>
      <c r="H1077" s="10" t="s">
        <v>23</v>
      </c>
      <c r="I1077" s="10" t="s">
        <v>19</v>
      </c>
      <c r="J1077" s="10" t="s">
        <v>329</v>
      </c>
      <c r="K1077" s="10">
        <v>78</v>
      </c>
      <c r="L1077" s="10">
        <v>1</v>
      </c>
      <c r="M1077" s="10">
        <v>0</v>
      </c>
      <c r="N1077" s="10">
        <v>0</v>
      </c>
    </row>
    <row r="1078" spans="1:14" x14ac:dyDescent="0.15">
      <c r="A1078" t="str">
        <f t="shared" si="18"/>
        <v>202003_51_4562342690074</v>
      </c>
      <c r="B1078" s="10">
        <v>202003</v>
      </c>
      <c r="C1078" s="10">
        <v>51</v>
      </c>
      <c r="D1078" s="10" t="s">
        <v>184</v>
      </c>
      <c r="E1078" s="11">
        <v>4562342690074</v>
      </c>
      <c r="F1078" s="10">
        <v>0</v>
      </c>
      <c r="G1078" s="10">
        <v>0</v>
      </c>
      <c r="H1078" s="10" t="s">
        <v>24</v>
      </c>
      <c r="I1078" s="10" t="s">
        <v>19</v>
      </c>
      <c r="J1078" s="10" t="s">
        <v>329</v>
      </c>
      <c r="K1078" s="10">
        <v>26</v>
      </c>
      <c r="L1078" s="10">
        <v>0</v>
      </c>
      <c r="M1078" s="10">
        <v>0</v>
      </c>
      <c r="N1078" s="10">
        <v>0</v>
      </c>
    </row>
    <row r="1079" spans="1:14" x14ac:dyDescent="0.15">
      <c r="A1079" t="str">
        <f t="shared" si="18"/>
        <v>202003_51_4562342690081</v>
      </c>
      <c r="B1079" s="10">
        <v>202003</v>
      </c>
      <c r="C1079" s="10">
        <v>51</v>
      </c>
      <c r="D1079" s="10" t="s">
        <v>184</v>
      </c>
      <c r="E1079" s="11">
        <v>4562342690081</v>
      </c>
      <c r="F1079" s="10">
        <v>0</v>
      </c>
      <c r="G1079" s="10">
        <v>0</v>
      </c>
      <c r="H1079" s="10" t="s">
        <v>25</v>
      </c>
      <c r="I1079" s="10" t="s">
        <v>19</v>
      </c>
      <c r="J1079" s="10" t="s">
        <v>329</v>
      </c>
      <c r="K1079" s="10">
        <v>9</v>
      </c>
      <c r="L1079" s="10">
        <v>0</v>
      </c>
      <c r="M1079" s="10">
        <v>0</v>
      </c>
      <c r="N1079" s="10">
        <v>0</v>
      </c>
    </row>
    <row r="1080" spans="1:14" x14ac:dyDescent="0.15">
      <c r="A1080" t="str">
        <f t="shared" si="18"/>
        <v>202003_151_4562342690029</v>
      </c>
      <c r="B1080" s="10">
        <v>202003</v>
      </c>
      <c r="C1080" s="10">
        <v>151</v>
      </c>
      <c r="D1080" s="10" t="s">
        <v>191</v>
      </c>
      <c r="E1080" s="11">
        <v>4562342690029</v>
      </c>
      <c r="F1080" s="10">
        <v>0</v>
      </c>
      <c r="G1080" s="10">
        <v>0</v>
      </c>
      <c r="H1080" s="10" t="s">
        <v>18</v>
      </c>
      <c r="I1080" s="10" t="s">
        <v>19</v>
      </c>
      <c r="J1080" s="10" t="s">
        <v>329</v>
      </c>
      <c r="K1080" s="10">
        <v>26</v>
      </c>
      <c r="L1080" s="10">
        <v>0</v>
      </c>
      <c r="M1080" s="10">
        <v>0</v>
      </c>
      <c r="N1080" s="10">
        <v>0</v>
      </c>
    </row>
    <row r="1081" spans="1:14" x14ac:dyDescent="0.15">
      <c r="A1081" t="str">
        <f t="shared" si="18"/>
        <v>202003_151_4562342690036</v>
      </c>
      <c r="B1081" s="10">
        <v>202003</v>
      </c>
      <c r="C1081" s="10">
        <v>151</v>
      </c>
      <c r="D1081" s="10" t="s">
        <v>191</v>
      </c>
      <c r="E1081" s="11">
        <v>4562342690036</v>
      </c>
      <c r="F1081" s="10">
        <v>0</v>
      </c>
      <c r="G1081" s="10">
        <v>0</v>
      </c>
      <c r="H1081" s="10" t="s">
        <v>20</v>
      </c>
      <c r="I1081" s="10" t="s">
        <v>19</v>
      </c>
      <c r="J1081" s="10" t="s">
        <v>329</v>
      </c>
      <c r="K1081" s="10">
        <v>24</v>
      </c>
      <c r="L1081" s="10">
        <v>0</v>
      </c>
      <c r="M1081" s="10">
        <v>0</v>
      </c>
      <c r="N1081" s="10">
        <v>0</v>
      </c>
    </row>
    <row r="1082" spans="1:14" x14ac:dyDescent="0.15">
      <c r="A1082" t="str">
        <f t="shared" si="18"/>
        <v>202003_151_4562342690050</v>
      </c>
      <c r="B1082" s="10">
        <v>202003</v>
      </c>
      <c r="C1082" s="10">
        <v>151</v>
      </c>
      <c r="D1082" s="10" t="s">
        <v>191</v>
      </c>
      <c r="E1082" s="11">
        <v>4562342690050</v>
      </c>
      <c r="F1082" s="10">
        <v>0</v>
      </c>
      <c r="G1082" s="10">
        <v>0</v>
      </c>
      <c r="H1082" s="10" t="s">
        <v>22</v>
      </c>
      <c r="I1082" s="10" t="s">
        <v>19</v>
      </c>
      <c r="J1082" s="10" t="s">
        <v>329</v>
      </c>
      <c r="K1082" s="10">
        <v>23</v>
      </c>
      <c r="L1082" s="10">
        <v>2</v>
      </c>
      <c r="M1082" s="10">
        <v>0</v>
      </c>
      <c r="N1082" s="10">
        <v>0</v>
      </c>
    </row>
    <row r="1083" spans="1:14" x14ac:dyDescent="0.15">
      <c r="A1083" t="str">
        <f t="shared" si="18"/>
        <v>202003_151_4562342690043</v>
      </c>
      <c r="B1083" s="10">
        <v>202003</v>
      </c>
      <c r="C1083" s="10">
        <v>151</v>
      </c>
      <c r="D1083" s="10" t="s">
        <v>191</v>
      </c>
      <c r="E1083" s="11">
        <v>4562342690043</v>
      </c>
      <c r="F1083" s="10">
        <v>0</v>
      </c>
      <c r="G1083" s="10">
        <v>0</v>
      </c>
      <c r="H1083" s="10" t="s">
        <v>21</v>
      </c>
      <c r="I1083" s="10" t="s">
        <v>19</v>
      </c>
      <c r="J1083" s="10" t="s">
        <v>329</v>
      </c>
      <c r="K1083" s="10">
        <v>74</v>
      </c>
      <c r="L1083" s="10">
        <v>1</v>
      </c>
      <c r="M1083" s="10">
        <v>0</v>
      </c>
      <c r="N1083" s="10">
        <v>0</v>
      </c>
    </row>
    <row r="1084" spans="1:14" x14ac:dyDescent="0.15">
      <c r="A1084" t="str">
        <f t="shared" si="18"/>
        <v>202003_151_4562342690067</v>
      </c>
      <c r="B1084" s="10">
        <v>202003</v>
      </c>
      <c r="C1084" s="10">
        <v>151</v>
      </c>
      <c r="D1084" s="10" t="s">
        <v>191</v>
      </c>
      <c r="E1084" s="11">
        <v>4562342690067</v>
      </c>
      <c r="F1084" s="10">
        <v>0</v>
      </c>
      <c r="G1084" s="10">
        <v>0</v>
      </c>
      <c r="H1084" s="10" t="s">
        <v>23</v>
      </c>
      <c r="I1084" s="10" t="s">
        <v>19</v>
      </c>
      <c r="J1084" s="10" t="s">
        <v>329</v>
      </c>
      <c r="K1084" s="10">
        <v>86</v>
      </c>
      <c r="L1084" s="10">
        <v>1</v>
      </c>
      <c r="M1084" s="10">
        <v>0</v>
      </c>
      <c r="N1084" s="10">
        <v>0</v>
      </c>
    </row>
    <row r="1085" spans="1:14" x14ac:dyDescent="0.15">
      <c r="A1085" t="str">
        <f t="shared" si="18"/>
        <v>202003_151_4562342690074</v>
      </c>
      <c r="B1085" s="10">
        <v>202003</v>
      </c>
      <c r="C1085" s="10">
        <v>151</v>
      </c>
      <c r="D1085" s="10" t="s">
        <v>191</v>
      </c>
      <c r="E1085" s="11">
        <v>4562342690074</v>
      </c>
      <c r="F1085" s="10">
        <v>0</v>
      </c>
      <c r="G1085" s="10">
        <v>0</v>
      </c>
      <c r="H1085" s="10" t="s">
        <v>24</v>
      </c>
      <c r="I1085" s="10" t="s">
        <v>19</v>
      </c>
      <c r="J1085" s="10" t="s">
        <v>329</v>
      </c>
      <c r="K1085" s="10">
        <v>33</v>
      </c>
      <c r="L1085" s="10">
        <v>1</v>
      </c>
      <c r="M1085" s="10">
        <v>0</v>
      </c>
      <c r="N1085" s="10">
        <v>0</v>
      </c>
    </row>
    <row r="1086" spans="1:14" x14ac:dyDescent="0.15">
      <c r="A1086" t="str">
        <f t="shared" si="18"/>
        <v>202003_151_4562342690081</v>
      </c>
      <c r="B1086" s="10">
        <v>202003</v>
      </c>
      <c r="C1086" s="10">
        <v>151</v>
      </c>
      <c r="D1086" s="10" t="s">
        <v>191</v>
      </c>
      <c r="E1086" s="11">
        <v>4562342690081</v>
      </c>
      <c r="F1086" s="10">
        <v>0</v>
      </c>
      <c r="G1086" s="10">
        <v>0</v>
      </c>
      <c r="H1086" s="10" t="s">
        <v>25</v>
      </c>
      <c r="I1086" s="10" t="s">
        <v>19</v>
      </c>
      <c r="J1086" s="10" t="s">
        <v>329</v>
      </c>
      <c r="K1086" s="10">
        <v>7</v>
      </c>
      <c r="L1086" s="10">
        <v>0</v>
      </c>
      <c r="M1086" s="10">
        <v>0</v>
      </c>
      <c r="N1086" s="10">
        <v>0</v>
      </c>
    </row>
    <row r="1087" spans="1:14" x14ac:dyDescent="0.15">
      <c r="A1087" t="str">
        <f t="shared" si="18"/>
        <v>202003_155_4562342690029</v>
      </c>
      <c r="B1087" s="10">
        <v>202003</v>
      </c>
      <c r="C1087" s="10">
        <v>155</v>
      </c>
      <c r="D1087" s="10" t="s">
        <v>185</v>
      </c>
      <c r="E1087" s="11">
        <v>4562342690029</v>
      </c>
      <c r="F1087" s="10">
        <v>0</v>
      </c>
      <c r="G1087" s="10">
        <v>0</v>
      </c>
      <c r="H1087" s="10" t="s">
        <v>18</v>
      </c>
      <c r="I1087" s="10" t="s">
        <v>19</v>
      </c>
      <c r="J1087" s="10" t="s">
        <v>329</v>
      </c>
      <c r="K1087" s="10">
        <v>28</v>
      </c>
      <c r="L1087" s="10">
        <v>1</v>
      </c>
      <c r="M1087" s="10">
        <v>0</v>
      </c>
      <c r="N1087" s="10">
        <v>0</v>
      </c>
    </row>
    <row r="1088" spans="1:14" x14ac:dyDescent="0.15">
      <c r="A1088" t="str">
        <f t="shared" si="18"/>
        <v>202003_155_4562342690036</v>
      </c>
      <c r="B1088" s="10">
        <v>202003</v>
      </c>
      <c r="C1088" s="10">
        <v>155</v>
      </c>
      <c r="D1088" s="10" t="s">
        <v>185</v>
      </c>
      <c r="E1088" s="11">
        <v>4562342690036</v>
      </c>
      <c r="F1088" s="10">
        <v>0</v>
      </c>
      <c r="G1088" s="10">
        <v>0</v>
      </c>
      <c r="H1088" s="10" t="s">
        <v>20</v>
      </c>
      <c r="I1088" s="10" t="s">
        <v>19</v>
      </c>
      <c r="J1088" s="10" t="s">
        <v>329</v>
      </c>
      <c r="K1088" s="10">
        <v>19</v>
      </c>
      <c r="L1088" s="10">
        <v>0</v>
      </c>
      <c r="M1088" s="10">
        <v>0</v>
      </c>
      <c r="N1088" s="10">
        <v>0</v>
      </c>
    </row>
    <row r="1089" spans="1:14" x14ac:dyDescent="0.15">
      <c r="A1089" t="str">
        <f t="shared" si="18"/>
        <v>202003_155_4562342690050</v>
      </c>
      <c r="B1089" s="10">
        <v>202003</v>
      </c>
      <c r="C1089" s="10">
        <v>155</v>
      </c>
      <c r="D1089" s="10" t="s">
        <v>185</v>
      </c>
      <c r="E1089" s="11">
        <v>4562342690050</v>
      </c>
      <c r="F1089" s="10">
        <v>0</v>
      </c>
      <c r="G1089" s="10">
        <v>0</v>
      </c>
      <c r="H1089" s="10" t="s">
        <v>22</v>
      </c>
      <c r="I1089" s="10" t="s">
        <v>19</v>
      </c>
      <c r="J1089" s="10" t="s">
        <v>329</v>
      </c>
      <c r="K1089" s="10">
        <v>11</v>
      </c>
      <c r="L1089" s="10">
        <v>0</v>
      </c>
      <c r="M1089" s="10">
        <v>0</v>
      </c>
      <c r="N1089" s="10">
        <v>0</v>
      </c>
    </row>
    <row r="1090" spans="1:14" x14ac:dyDescent="0.15">
      <c r="A1090" t="str">
        <f t="shared" ref="A1090:A1153" si="19">B1090&amp;"_"&amp;C1090&amp;"_"&amp;E1090</f>
        <v>202003_155_4562342690043</v>
      </c>
      <c r="B1090" s="10">
        <v>202003</v>
      </c>
      <c r="C1090" s="10">
        <v>155</v>
      </c>
      <c r="D1090" s="10" t="s">
        <v>185</v>
      </c>
      <c r="E1090" s="11">
        <v>4562342690043</v>
      </c>
      <c r="F1090" s="10">
        <v>0</v>
      </c>
      <c r="G1090" s="10">
        <v>0</v>
      </c>
      <c r="H1090" s="10" t="s">
        <v>21</v>
      </c>
      <c r="I1090" s="10" t="s">
        <v>19</v>
      </c>
      <c r="J1090" s="10" t="s">
        <v>329</v>
      </c>
      <c r="K1090" s="10">
        <v>43</v>
      </c>
      <c r="L1090" s="10">
        <v>2</v>
      </c>
      <c r="M1090" s="10">
        <v>0</v>
      </c>
      <c r="N1090" s="10">
        <v>0</v>
      </c>
    </row>
    <row r="1091" spans="1:14" x14ac:dyDescent="0.15">
      <c r="A1091" t="str">
        <f t="shared" si="19"/>
        <v>202003_155_4562342690067</v>
      </c>
      <c r="B1091" s="10">
        <v>202003</v>
      </c>
      <c r="C1091" s="10">
        <v>155</v>
      </c>
      <c r="D1091" s="10" t="s">
        <v>185</v>
      </c>
      <c r="E1091" s="11">
        <v>4562342690067</v>
      </c>
      <c r="F1091" s="10">
        <v>0</v>
      </c>
      <c r="G1091" s="10">
        <v>0</v>
      </c>
      <c r="H1091" s="10" t="s">
        <v>23</v>
      </c>
      <c r="I1091" s="10" t="s">
        <v>19</v>
      </c>
      <c r="J1091" s="10" t="s">
        <v>329</v>
      </c>
      <c r="K1091" s="10">
        <v>47</v>
      </c>
      <c r="L1091" s="10">
        <v>0</v>
      </c>
      <c r="M1091" s="10">
        <v>0</v>
      </c>
      <c r="N1091" s="10">
        <v>0</v>
      </c>
    </row>
    <row r="1092" spans="1:14" x14ac:dyDescent="0.15">
      <c r="A1092" t="str">
        <f t="shared" si="19"/>
        <v>202003_155_4562342690074</v>
      </c>
      <c r="B1092" s="10">
        <v>202003</v>
      </c>
      <c r="C1092" s="10">
        <v>155</v>
      </c>
      <c r="D1092" s="10" t="s">
        <v>185</v>
      </c>
      <c r="E1092" s="11">
        <v>4562342690074</v>
      </c>
      <c r="F1092" s="10">
        <v>0</v>
      </c>
      <c r="G1092" s="10">
        <v>0</v>
      </c>
      <c r="H1092" s="10" t="s">
        <v>24</v>
      </c>
      <c r="I1092" s="10" t="s">
        <v>19</v>
      </c>
      <c r="J1092" s="10" t="s">
        <v>329</v>
      </c>
      <c r="K1092" s="10">
        <v>32</v>
      </c>
      <c r="L1092" s="10">
        <v>1</v>
      </c>
      <c r="M1092" s="10">
        <v>0</v>
      </c>
      <c r="N1092" s="10">
        <v>0</v>
      </c>
    </row>
    <row r="1093" spans="1:14" x14ac:dyDescent="0.15">
      <c r="A1093" t="str">
        <f t="shared" si="19"/>
        <v>202003_155_4562342690081</v>
      </c>
      <c r="B1093" s="10">
        <v>202003</v>
      </c>
      <c r="C1093" s="10">
        <v>155</v>
      </c>
      <c r="D1093" s="10" t="s">
        <v>185</v>
      </c>
      <c r="E1093" s="11">
        <v>4562342690081</v>
      </c>
      <c r="F1093" s="10">
        <v>0</v>
      </c>
      <c r="G1093" s="10">
        <v>0</v>
      </c>
      <c r="H1093" s="10" t="s">
        <v>25</v>
      </c>
      <c r="I1093" s="10" t="s">
        <v>19</v>
      </c>
      <c r="J1093" s="10" t="s">
        <v>329</v>
      </c>
      <c r="K1093" s="10">
        <v>15</v>
      </c>
      <c r="L1093" s="10">
        <v>0</v>
      </c>
      <c r="M1093" s="10">
        <v>0</v>
      </c>
      <c r="N1093" s="10">
        <v>0</v>
      </c>
    </row>
    <row r="1094" spans="1:14" x14ac:dyDescent="0.15">
      <c r="A1094" t="str">
        <f t="shared" si="19"/>
        <v>202003_56_4562342690029</v>
      </c>
      <c r="B1094" s="10">
        <v>202003</v>
      </c>
      <c r="C1094" s="10">
        <v>56</v>
      </c>
      <c r="D1094" s="10" t="s">
        <v>193</v>
      </c>
      <c r="E1094" s="11">
        <v>4562342690029</v>
      </c>
      <c r="F1094" s="10">
        <v>0</v>
      </c>
      <c r="G1094" s="10">
        <v>0</v>
      </c>
      <c r="H1094" s="10" t="s">
        <v>18</v>
      </c>
      <c r="I1094" s="10" t="s">
        <v>19</v>
      </c>
      <c r="J1094" s="10" t="s">
        <v>329</v>
      </c>
      <c r="K1094" s="10">
        <v>21</v>
      </c>
      <c r="L1094" s="10">
        <v>2</v>
      </c>
      <c r="M1094" s="10">
        <v>0</v>
      </c>
      <c r="N1094" s="10">
        <v>0</v>
      </c>
    </row>
    <row r="1095" spans="1:14" x14ac:dyDescent="0.15">
      <c r="A1095" t="str">
        <f t="shared" si="19"/>
        <v>202003_56_4562342690036</v>
      </c>
      <c r="B1095" s="10">
        <v>202003</v>
      </c>
      <c r="C1095" s="10">
        <v>56</v>
      </c>
      <c r="D1095" s="10" t="s">
        <v>193</v>
      </c>
      <c r="E1095" s="11">
        <v>4562342690036</v>
      </c>
      <c r="F1095" s="10">
        <v>0</v>
      </c>
      <c r="G1095" s="10">
        <v>0</v>
      </c>
      <c r="H1095" s="10" t="s">
        <v>20</v>
      </c>
      <c r="I1095" s="10" t="s">
        <v>19</v>
      </c>
      <c r="J1095" s="10" t="s">
        <v>329</v>
      </c>
      <c r="K1095" s="10">
        <v>8</v>
      </c>
      <c r="L1095" s="10">
        <v>3</v>
      </c>
      <c r="M1095" s="10">
        <v>0</v>
      </c>
      <c r="N1095" s="10">
        <v>0</v>
      </c>
    </row>
    <row r="1096" spans="1:14" x14ac:dyDescent="0.15">
      <c r="A1096" t="str">
        <f t="shared" si="19"/>
        <v>202003_56_4562342690050</v>
      </c>
      <c r="B1096" s="10">
        <v>202003</v>
      </c>
      <c r="C1096" s="10">
        <v>56</v>
      </c>
      <c r="D1096" s="10" t="s">
        <v>193</v>
      </c>
      <c r="E1096" s="11">
        <v>4562342690050</v>
      </c>
      <c r="F1096" s="10">
        <v>0</v>
      </c>
      <c r="G1096" s="10">
        <v>0</v>
      </c>
      <c r="H1096" s="10" t="s">
        <v>22</v>
      </c>
      <c r="I1096" s="10" t="s">
        <v>19</v>
      </c>
      <c r="J1096" s="10" t="s">
        <v>329</v>
      </c>
      <c r="K1096" s="10">
        <v>15</v>
      </c>
      <c r="L1096" s="10">
        <v>2</v>
      </c>
      <c r="M1096" s="10">
        <v>0</v>
      </c>
      <c r="N1096" s="10">
        <v>0</v>
      </c>
    </row>
    <row r="1097" spans="1:14" x14ac:dyDescent="0.15">
      <c r="A1097" t="str">
        <f t="shared" si="19"/>
        <v>202003_56_4562342690043</v>
      </c>
      <c r="B1097" s="10">
        <v>202003</v>
      </c>
      <c r="C1097" s="10">
        <v>56</v>
      </c>
      <c r="D1097" s="10" t="s">
        <v>193</v>
      </c>
      <c r="E1097" s="11">
        <v>4562342690043</v>
      </c>
      <c r="F1097" s="10">
        <v>0</v>
      </c>
      <c r="G1097" s="10">
        <v>0</v>
      </c>
      <c r="H1097" s="10" t="s">
        <v>21</v>
      </c>
      <c r="I1097" s="10" t="s">
        <v>19</v>
      </c>
      <c r="J1097" s="10" t="s">
        <v>329</v>
      </c>
      <c r="K1097" s="10">
        <v>57</v>
      </c>
      <c r="L1097" s="10">
        <v>1</v>
      </c>
      <c r="M1097" s="10">
        <v>0</v>
      </c>
      <c r="N1097" s="10">
        <v>0</v>
      </c>
    </row>
    <row r="1098" spans="1:14" x14ac:dyDescent="0.15">
      <c r="A1098" t="str">
        <f t="shared" si="19"/>
        <v>202003_56_4562342690067</v>
      </c>
      <c r="B1098" s="10">
        <v>202003</v>
      </c>
      <c r="C1098" s="10">
        <v>56</v>
      </c>
      <c r="D1098" s="10" t="s">
        <v>193</v>
      </c>
      <c r="E1098" s="11">
        <v>4562342690067</v>
      </c>
      <c r="F1098" s="10">
        <v>0</v>
      </c>
      <c r="G1098" s="10">
        <v>0</v>
      </c>
      <c r="H1098" s="10" t="s">
        <v>23</v>
      </c>
      <c r="I1098" s="10" t="s">
        <v>19</v>
      </c>
      <c r="J1098" s="10" t="s">
        <v>329</v>
      </c>
      <c r="K1098" s="10">
        <v>71</v>
      </c>
      <c r="L1098" s="10">
        <v>0</v>
      </c>
      <c r="M1098" s="10">
        <v>0</v>
      </c>
      <c r="N1098" s="10">
        <v>0</v>
      </c>
    </row>
    <row r="1099" spans="1:14" x14ac:dyDescent="0.15">
      <c r="A1099" t="str">
        <f t="shared" si="19"/>
        <v>202003_56_4562342690074</v>
      </c>
      <c r="B1099" s="10">
        <v>202003</v>
      </c>
      <c r="C1099" s="10">
        <v>56</v>
      </c>
      <c r="D1099" s="10" t="s">
        <v>193</v>
      </c>
      <c r="E1099" s="11">
        <v>4562342690074</v>
      </c>
      <c r="F1099" s="10">
        <v>0</v>
      </c>
      <c r="G1099" s="10">
        <v>0</v>
      </c>
      <c r="H1099" s="10" t="s">
        <v>24</v>
      </c>
      <c r="I1099" s="10" t="s">
        <v>19</v>
      </c>
      <c r="J1099" s="10" t="s">
        <v>329</v>
      </c>
      <c r="K1099" s="10">
        <v>45</v>
      </c>
      <c r="L1099" s="10">
        <v>1</v>
      </c>
      <c r="M1099" s="10">
        <v>0</v>
      </c>
      <c r="N1099" s="10">
        <v>0</v>
      </c>
    </row>
    <row r="1100" spans="1:14" x14ac:dyDescent="0.15">
      <c r="A1100" t="str">
        <f t="shared" si="19"/>
        <v>202003_56_4562342690081</v>
      </c>
      <c r="B1100" s="10">
        <v>202003</v>
      </c>
      <c r="C1100" s="10">
        <v>56</v>
      </c>
      <c r="D1100" s="10" t="s">
        <v>193</v>
      </c>
      <c r="E1100" s="11">
        <v>4562342690081</v>
      </c>
      <c r="F1100" s="10">
        <v>0</v>
      </c>
      <c r="G1100" s="10">
        <v>0</v>
      </c>
      <c r="H1100" s="10" t="s">
        <v>25</v>
      </c>
      <c r="I1100" s="10" t="s">
        <v>19</v>
      </c>
      <c r="J1100" s="10" t="s">
        <v>329</v>
      </c>
      <c r="K1100" s="10">
        <v>7</v>
      </c>
      <c r="L1100" s="10">
        <v>0</v>
      </c>
      <c r="M1100" s="10">
        <v>0</v>
      </c>
      <c r="N1100" s="10">
        <v>0</v>
      </c>
    </row>
    <row r="1101" spans="1:14" x14ac:dyDescent="0.15">
      <c r="A1101" t="str">
        <f t="shared" si="19"/>
        <v>202003_412_4562342690029</v>
      </c>
      <c r="B1101" s="10">
        <v>202003</v>
      </c>
      <c r="C1101" s="10">
        <v>412</v>
      </c>
      <c r="D1101" s="10" t="s">
        <v>195</v>
      </c>
      <c r="E1101" s="11">
        <v>4562342690029</v>
      </c>
      <c r="F1101" s="10">
        <v>0</v>
      </c>
      <c r="G1101" s="10">
        <v>0</v>
      </c>
      <c r="H1101" s="10" t="s">
        <v>18</v>
      </c>
      <c r="I1101" s="10" t="s">
        <v>19</v>
      </c>
      <c r="J1101" s="10" t="s">
        <v>329</v>
      </c>
      <c r="K1101" s="10">
        <v>12</v>
      </c>
      <c r="L1101" s="10">
        <v>0</v>
      </c>
      <c r="M1101" s="10">
        <v>0</v>
      </c>
      <c r="N1101" s="10">
        <v>0</v>
      </c>
    </row>
    <row r="1102" spans="1:14" x14ac:dyDescent="0.15">
      <c r="A1102" t="str">
        <f t="shared" si="19"/>
        <v>202003_412_4562342690036</v>
      </c>
      <c r="B1102" s="10">
        <v>202003</v>
      </c>
      <c r="C1102" s="10">
        <v>412</v>
      </c>
      <c r="D1102" s="10" t="s">
        <v>195</v>
      </c>
      <c r="E1102" s="11">
        <v>4562342690036</v>
      </c>
      <c r="F1102" s="10">
        <v>0</v>
      </c>
      <c r="G1102" s="10">
        <v>0</v>
      </c>
      <c r="H1102" s="10" t="s">
        <v>20</v>
      </c>
      <c r="I1102" s="10" t="s">
        <v>19</v>
      </c>
      <c r="J1102" s="10" t="s">
        <v>329</v>
      </c>
      <c r="K1102" s="10">
        <v>18</v>
      </c>
      <c r="L1102" s="10">
        <v>0</v>
      </c>
      <c r="M1102" s="10">
        <v>0</v>
      </c>
      <c r="N1102" s="10">
        <v>0</v>
      </c>
    </row>
    <row r="1103" spans="1:14" x14ac:dyDescent="0.15">
      <c r="A1103" t="str">
        <f t="shared" si="19"/>
        <v>202003_412_4562342690050</v>
      </c>
      <c r="B1103" s="10">
        <v>202003</v>
      </c>
      <c r="C1103" s="10">
        <v>412</v>
      </c>
      <c r="D1103" s="10" t="s">
        <v>195</v>
      </c>
      <c r="E1103" s="11">
        <v>4562342690050</v>
      </c>
      <c r="F1103" s="10">
        <v>0</v>
      </c>
      <c r="G1103" s="10">
        <v>0</v>
      </c>
      <c r="H1103" s="10" t="s">
        <v>22</v>
      </c>
      <c r="I1103" s="10" t="s">
        <v>19</v>
      </c>
      <c r="J1103" s="10" t="s">
        <v>329</v>
      </c>
      <c r="K1103" s="10">
        <v>23</v>
      </c>
      <c r="L1103" s="10">
        <v>1</v>
      </c>
      <c r="M1103" s="10">
        <v>0</v>
      </c>
      <c r="N1103" s="10">
        <v>0</v>
      </c>
    </row>
    <row r="1104" spans="1:14" x14ac:dyDescent="0.15">
      <c r="A1104" t="str">
        <f t="shared" si="19"/>
        <v>202003_412_4562342690043</v>
      </c>
      <c r="B1104" s="10">
        <v>202003</v>
      </c>
      <c r="C1104" s="10">
        <v>412</v>
      </c>
      <c r="D1104" s="10" t="s">
        <v>195</v>
      </c>
      <c r="E1104" s="11">
        <v>4562342690043</v>
      </c>
      <c r="F1104" s="10">
        <v>0</v>
      </c>
      <c r="G1104" s="10">
        <v>0</v>
      </c>
      <c r="H1104" s="10" t="s">
        <v>21</v>
      </c>
      <c r="I1104" s="10" t="s">
        <v>19</v>
      </c>
      <c r="J1104" s="10" t="s">
        <v>329</v>
      </c>
      <c r="K1104" s="10">
        <v>23</v>
      </c>
      <c r="L1104" s="10">
        <v>0</v>
      </c>
      <c r="M1104" s="10">
        <v>0</v>
      </c>
      <c r="N1104" s="10">
        <v>0</v>
      </c>
    </row>
    <row r="1105" spans="1:14" x14ac:dyDescent="0.15">
      <c r="A1105" t="str">
        <f t="shared" si="19"/>
        <v>202003_412_4562342690067</v>
      </c>
      <c r="B1105" s="10">
        <v>202003</v>
      </c>
      <c r="C1105" s="10">
        <v>412</v>
      </c>
      <c r="D1105" s="10" t="s">
        <v>195</v>
      </c>
      <c r="E1105" s="11">
        <v>4562342690067</v>
      </c>
      <c r="F1105" s="10">
        <v>0</v>
      </c>
      <c r="G1105" s="10">
        <v>0</v>
      </c>
      <c r="H1105" s="10" t="s">
        <v>23</v>
      </c>
      <c r="I1105" s="10" t="s">
        <v>19</v>
      </c>
      <c r="J1105" s="10" t="s">
        <v>329</v>
      </c>
      <c r="K1105" s="10">
        <v>59</v>
      </c>
      <c r="L1105" s="10">
        <v>4</v>
      </c>
      <c r="M1105" s="10">
        <v>0</v>
      </c>
      <c r="N1105" s="10">
        <v>0</v>
      </c>
    </row>
    <row r="1106" spans="1:14" x14ac:dyDescent="0.15">
      <c r="A1106" t="str">
        <f t="shared" si="19"/>
        <v>202003_412_4562342690074</v>
      </c>
      <c r="B1106" s="10">
        <v>202003</v>
      </c>
      <c r="C1106" s="10">
        <v>412</v>
      </c>
      <c r="D1106" s="10" t="s">
        <v>195</v>
      </c>
      <c r="E1106" s="11">
        <v>4562342690074</v>
      </c>
      <c r="F1106" s="10">
        <v>0</v>
      </c>
      <c r="G1106" s="10">
        <v>0</v>
      </c>
      <c r="H1106" s="10" t="s">
        <v>24</v>
      </c>
      <c r="I1106" s="10" t="s">
        <v>19</v>
      </c>
      <c r="J1106" s="10" t="s">
        <v>329</v>
      </c>
      <c r="K1106" s="10">
        <v>24</v>
      </c>
      <c r="L1106" s="10">
        <v>2</v>
      </c>
      <c r="M1106" s="10">
        <v>0</v>
      </c>
      <c r="N1106" s="10">
        <v>0</v>
      </c>
    </row>
    <row r="1107" spans="1:14" x14ac:dyDescent="0.15">
      <c r="A1107" t="str">
        <f t="shared" si="19"/>
        <v>202003_412_4562342690081</v>
      </c>
      <c r="B1107" s="10">
        <v>202003</v>
      </c>
      <c r="C1107" s="10">
        <v>412</v>
      </c>
      <c r="D1107" s="10" t="s">
        <v>195</v>
      </c>
      <c r="E1107" s="11">
        <v>4562342690081</v>
      </c>
      <c r="F1107" s="10">
        <v>0</v>
      </c>
      <c r="G1107" s="10">
        <v>0</v>
      </c>
      <c r="H1107" s="10" t="s">
        <v>25</v>
      </c>
      <c r="I1107" s="10" t="s">
        <v>19</v>
      </c>
      <c r="J1107" s="10" t="s">
        <v>329</v>
      </c>
      <c r="K1107" s="10">
        <v>4</v>
      </c>
      <c r="L1107" s="10">
        <v>1</v>
      </c>
      <c r="M1107" s="10">
        <v>0</v>
      </c>
      <c r="N1107" s="10">
        <v>0</v>
      </c>
    </row>
    <row r="1108" spans="1:14" x14ac:dyDescent="0.15">
      <c r="A1108" t="str">
        <f t="shared" si="19"/>
        <v>202003_23_4562342690029</v>
      </c>
      <c r="B1108" s="10">
        <v>202003</v>
      </c>
      <c r="C1108" s="10">
        <v>23</v>
      </c>
      <c r="D1108" s="10" t="s">
        <v>196</v>
      </c>
      <c r="E1108" s="11">
        <v>4562342690029</v>
      </c>
      <c r="F1108" s="10">
        <v>0</v>
      </c>
      <c r="G1108" s="10">
        <v>0</v>
      </c>
      <c r="H1108" s="10" t="s">
        <v>18</v>
      </c>
      <c r="I1108" s="10" t="s">
        <v>19</v>
      </c>
      <c r="J1108" s="10" t="s">
        <v>329</v>
      </c>
      <c r="K1108" s="10">
        <v>11</v>
      </c>
      <c r="L1108" s="10">
        <v>1</v>
      </c>
      <c r="M1108" s="10">
        <v>0</v>
      </c>
      <c r="N1108" s="10">
        <v>0</v>
      </c>
    </row>
    <row r="1109" spans="1:14" x14ac:dyDescent="0.15">
      <c r="A1109" t="str">
        <f t="shared" si="19"/>
        <v>202003_23_4562342690036</v>
      </c>
      <c r="B1109" s="10">
        <v>202003</v>
      </c>
      <c r="C1109" s="10">
        <v>23</v>
      </c>
      <c r="D1109" s="10" t="s">
        <v>196</v>
      </c>
      <c r="E1109" s="11">
        <v>4562342690036</v>
      </c>
      <c r="F1109" s="10">
        <v>0</v>
      </c>
      <c r="G1109" s="10">
        <v>0</v>
      </c>
      <c r="H1109" s="10" t="s">
        <v>20</v>
      </c>
      <c r="I1109" s="10" t="s">
        <v>19</v>
      </c>
      <c r="J1109" s="10" t="s">
        <v>329</v>
      </c>
      <c r="K1109" s="10">
        <v>18</v>
      </c>
      <c r="L1109" s="10">
        <v>0</v>
      </c>
      <c r="M1109" s="10">
        <v>0</v>
      </c>
      <c r="N1109" s="10">
        <v>0</v>
      </c>
    </row>
    <row r="1110" spans="1:14" x14ac:dyDescent="0.15">
      <c r="A1110" t="str">
        <f t="shared" si="19"/>
        <v>202003_23_4562342690050</v>
      </c>
      <c r="B1110" s="10">
        <v>202003</v>
      </c>
      <c r="C1110" s="10">
        <v>23</v>
      </c>
      <c r="D1110" s="10" t="s">
        <v>196</v>
      </c>
      <c r="E1110" s="11">
        <v>4562342690050</v>
      </c>
      <c r="F1110" s="10">
        <v>0</v>
      </c>
      <c r="G1110" s="10">
        <v>0</v>
      </c>
      <c r="H1110" s="10" t="s">
        <v>22</v>
      </c>
      <c r="I1110" s="10" t="s">
        <v>19</v>
      </c>
      <c r="J1110" s="10" t="s">
        <v>329</v>
      </c>
      <c r="K1110" s="10">
        <v>17</v>
      </c>
      <c r="L1110" s="10">
        <v>2</v>
      </c>
      <c r="M1110" s="10">
        <v>0</v>
      </c>
      <c r="N1110" s="10">
        <v>0</v>
      </c>
    </row>
    <row r="1111" spans="1:14" x14ac:dyDescent="0.15">
      <c r="A1111" t="str">
        <f t="shared" si="19"/>
        <v>202003_23_4562342690043</v>
      </c>
      <c r="B1111" s="10">
        <v>202003</v>
      </c>
      <c r="C1111" s="10">
        <v>23</v>
      </c>
      <c r="D1111" s="10" t="s">
        <v>196</v>
      </c>
      <c r="E1111" s="11">
        <v>4562342690043</v>
      </c>
      <c r="F1111" s="10">
        <v>0</v>
      </c>
      <c r="G1111" s="10">
        <v>0</v>
      </c>
      <c r="H1111" s="10" t="s">
        <v>21</v>
      </c>
      <c r="I1111" s="10" t="s">
        <v>19</v>
      </c>
      <c r="J1111" s="10" t="s">
        <v>329</v>
      </c>
      <c r="K1111" s="10">
        <v>56</v>
      </c>
      <c r="L1111" s="10">
        <v>2</v>
      </c>
      <c r="M1111" s="10">
        <v>0</v>
      </c>
      <c r="N1111" s="10">
        <v>0</v>
      </c>
    </row>
    <row r="1112" spans="1:14" x14ac:dyDescent="0.15">
      <c r="A1112" t="str">
        <f t="shared" si="19"/>
        <v>202003_23_4562342690067</v>
      </c>
      <c r="B1112" s="10">
        <v>202003</v>
      </c>
      <c r="C1112" s="10">
        <v>23</v>
      </c>
      <c r="D1112" s="10" t="s">
        <v>196</v>
      </c>
      <c r="E1112" s="11">
        <v>4562342690067</v>
      </c>
      <c r="F1112" s="10">
        <v>0</v>
      </c>
      <c r="G1112" s="10">
        <v>0</v>
      </c>
      <c r="H1112" s="10" t="s">
        <v>23</v>
      </c>
      <c r="I1112" s="10" t="s">
        <v>19</v>
      </c>
      <c r="J1112" s="10" t="s">
        <v>329</v>
      </c>
      <c r="K1112" s="10">
        <v>74</v>
      </c>
      <c r="L1112" s="10">
        <v>1</v>
      </c>
      <c r="M1112" s="10">
        <v>0</v>
      </c>
      <c r="N1112" s="10">
        <v>0</v>
      </c>
    </row>
    <row r="1113" spans="1:14" x14ac:dyDescent="0.15">
      <c r="A1113" t="str">
        <f t="shared" si="19"/>
        <v>202003_23_4562342690074</v>
      </c>
      <c r="B1113" s="10">
        <v>202003</v>
      </c>
      <c r="C1113" s="10">
        <v>23</v>
      </c>
      <c r="D1113" s="10" t="s">
        <v>196</v>
      </c>
      <c r="E1113" s="11">
        <v>4562342690074</v>
      </c>
      <c r="F1113" s="10">
        <v>0</v>
      </c>
      <c r="G1113" s="10">
        <v>0</v>
      </c>
      <c r="H1113" s="10" t="s">
        <v>24</v>
      </c>
      <c r="I1113" s="10" t="s">
        <v>19</v>
      </c>
      <c r="J1113" s="10" t="s">
        <v>329</v>
      </c>
      <c r="K1113" s="10">
        <v>21</v>
      </c>
      <c r="L1113" s="10">
        <v>1</v>
      </c>
      <c r="M1113" s="10">
        <v>0</v>
      </c>
      <c r="N1113" s="10">
        <v>0</v>
      </c>
    </row>
    <row r="1114" spans="1:14" x14ac:dyDescent="0.15">
      <c r="A1114" t="str">
        <f t="shared" si="19"/>
        <v>202003_23_4562342690081</v>
      </c>
      <c r="B1114" s="10">
        <v>202003</v>
      </c>
      <c r="C1114" s="10">
        <v>23</v>
      </c>
      <c r="D1114" s="10" t="s">
        <v>196</v>
      </c>
      <c r="E1114" s="11">
        <v>4562342690081</v>
      </c>
      <c r="F1114" s="10">
        <v>0</v>
      </c>
      <c r="G1114" s="10">
        <v>0</v>
      </c>
      <c r="H1114" s="10" t="s">
        <v>25</v>
      </c>
      <c r="I1114" s="10" t="s">
        <v>19</v>
      </c>
      <c r="J1114" s="10" t="s">
        <v>329</v>
      </c>
      <c r="K1114" s="10">
        <v>5</v>
      </c>
      <c r="L1114" s="10">
        <v>0</v>
      </c>
      <c r="M1114" s="10">
        <v>0</v>
      </c>
      <c r="N1114" s="10">
        <v>0</v>
      </c>
    </row>
    <row r="1115" spans="1:14" x14ac:dyDescent="0.15">
      <c r="A1115" t="str">
        <f t="shared" si="19"/>
        <v>202003_113_4562342690029</v>
      </c>
      <c r="B1115" s="10">
        <v>202003</v>
      </c>
      <c r="C1115" s="10">
        <v>113</v>
      </c>
      <c r="D1115" s="10" t="s">
        <v>182</v>
      </c>
      <c r="E1115" s="11">
        <v>4562342690029</v>
      </c>
      <c r="F1115" s="10">
        <v>0</v>
      </c>
      <c r="G1115" s="10">
        <v>0</v>
      </c>
      <c r="H1115" s="10" t="s">
        <v>18</v>
      </c>
      <c r="I1115" s="10" t="s">
        <v>19</v>
      </c>
      <c r="J1115" s="10" t="s">
        <v>329</v>
      </c>
      <c r="K1115" s="10">
        <v>23</v>
      </c>
      <c r="L1115" s="10">
        <v>0</v>
      </c>
      <c r="M1115" s="10">
        <v>0</v>
      </c>
      <c r="N1115" s="10">
        <v>0</v>
      </c>
    </row>
    <row r="1116" spans="1:14" x14ac:dyDescent="0.15">
      <c r="A1116" t="str">
        <f t="shared" si="19"/>
        <v>202003_113_4562342690036</v>
      </c>
      <c r="B1116" s="10">
        <v>202003</v>
      </c>
      <c r="C1116" s="10">
        <v>113</v>
      </c>
      <c r="D1116" s="10" t="s">
        <v>182</v>
      </c>
      <c r="E1116" s="11">
        <v>4562342690036</v>
      </c>
      <c r="F1116" s="10">
        <v>0</v>
      </c>
      <c r="G1116" s="10">
        <v>0</v>
      </c>
      <c r="H1116" s="10" t="s">
        <v>20</v>
      </c>
      <c r="I1116" s="10" t="s">
        <v>19</v>
      </c>
      <c r="J1116" s="10" t="s">
        <v>329</v>
      </c>
      <c r="K1116" s="10">
        <v>15</v>
      </c>
      <c r="L1116" s="10">
        <v>1</v>
      </c>
      <c r="M1116" s="10">
        <v>0</v>
      </c>
      <c r="N1116" s="10">
        <v>0</v>
      </c>
    </row>
    <row r="1117" spans="1:14" x14ac:dyDescent="0.15">
      <c r="A1117" t="str">
        <f t="shared" si="19"/>
        <v>202003_113_4562342690050</v>
      </c>
      <c r="B1117" s="10">
        <v>202003</v>
      </c>
      <c r="C1117" s="10">
        <v>113</v>
      </c>
      <c r="D1117" s="10" t="s">
        <v>182</v>
      </c>
      <c r="E1117" s="11">
        <v>4562342690050</v>
      </c>
      <c r="F1117" s="10">
        <v>0</v>
      </c>
      <c r="G1117" s="10">
        <v>0</v>
      </c>
      <c r="H1117" s="10" t="s">
        <v>22</v>
      </c>
      <c r="I1117" s="10" t="s">
        <v>19</v>
      </c>
      <c r="J1117" s="10" t="s">
        <v>329</v>
      </c>
      <c r="K1117" s="10">
        <v>15</v>
      </c>
      <c r="L1117" s="10">
        <v>1</v>
      </c>
      <c r="M1117" s="10">
        <v>0</v>
      </c>
      <c r="N1117" s="10">
        <v>0</v>
      </c>
    </row>
    <row r="1118" spans="1:14" x14ac:dyDescent="0.15">
      <c r="A1118" t="str">
        <f t="shared" si="19"/>
        <v>202003_113_4562342690043</v>
      </c>
      <c r="B1118" s="10">
        <v>202003</v>
      </c>
      <c r="C1118" s="10">
        <v>113</v>
      </c>
      <c r="D1118" s="10" t="s">
        <v>182</v>
      </c>
      <c r="E1118" s="11">
        <v>4562342690043</v>
      </c>
      <c r="F1118" s="10">
        <v>0</v>
      </c>
      <c r="G1118" s="10">
        <v>0</v>
      </c>
      <c r="H1118" s="10" t="s">
        <v>21</v>
      </c>
      <c r="I1118" s="10" t="s">
        <v>19</v>
      </c>
      <c r="J1118" s="10" t="s">
        <v>329</v>
      </c>
      <c r="K1118" s="10">
        <v>70</v>
      </c>
      <c r="L1118" s="10">
        <v>3</v>
      </c>
      <c r="M1118" s="10">
        <v>0</v>
      </c>
      <c r="N1118" s="10">
        <v>0</v>
      </c>
    </row>
    <row r="1119" spans="1:14" x14ac:dyDescent="0.15">
      <c r="A1119" t="str">
        <f t="shared" si="19"/>
        <v>202003_113_4562342690067</v>
      </c>
      <c r="B1119" s="10">
        <v>202003</v>
      </c>
      <c r="C1119" s="10">
        <v>113</v>
      </c>
      <c r="D1119" s="10" t="s">
        <v>182</v>
      </c>
      <c r="E1119" s="11">
        <v>4562342690067</v>
      </c>
      <c r="F1119" s="10">
        <v>0</v>
      </c>
      <c r="G1119" s="10">
        <v>0</v>
      </c>
      <c r="H1119" s="10" t="s">
        <v>23</v>
      </c>
      <c r="I1119" s="10" t="s">
        <v>19</v>
      </c>
      <c r="J1119" s="10" t="s">
        <v>329</v>
      </c>
      <c r="K1119" s="10">
        <v>75</v>
      </c>
      <c r="L1119" s="10">
        <v>2</v>
      </c>
      <c r="M1119" s="10">
        <v>0</v>
      </c>
      <c r="N1119" s="10">
        <v>0</v>
      </c>
    </row>
    <row r="1120" spans="1:14" x14ac:dyDescent="0.15">
      <c r="A1120" t="str">
        <f t="shared" si="19"/>
        <v>202003_113_4562342690074</v>
      </c>
      <c r="B1120" s="10">
        <v>202003</v>
      </c>
      <c r="C1120" s="10">
        <v>113</v>
      </c>
      <c r="D1120" s="10" t="s">
        <v>182</v>
      </c>
      <c r="E1120" s="11">
        <v>4562342690074</v>
      </c>
      <c r="F1120" s="10">
        <v>0</v>
      </c>
      <c r="G1120" s="10">
        <v>0</v>
      </c>
      <c r="H1120" s="10" t="s">
        <v>24</v>
      </c>
      <c r="I1120" s="10" t="s">
        <v>19</v>
      </c>
      <c r="J1120" s="10" t="s">
        <v>329</v>
      </c>
      <c r="K1120" s="10">
        <v>36</v>
      </c>
      <c r="L1120" s="10">
        <v>1</v>
      </c>
      <c r="M1120" s="10">
        <v>0</v>
      </c>
      <c r="N1120" s="10">
        <v>0</v>
      </c>
    </row>
    <row r="1121" spans="1:14" x14ac:dyDescent="0.15">
      <c r="A1121" t="str">
        <f t="shared" si="19"/>
        <v>202003_113_4562342690081</v>
      </c>
      <c r="B1121" s="10">
        <v>202003</v>
      </c>
      <c r="C1121" s="10">
        <v>113</v>
      </c>
      <c r="D1121" s="10" t="s">
        <v>182</v>
      </c>
      <c r="E1121" s="11">
        <v>4562342690081</v>
      </c>
      <c r="F1121" s="10">
        <v>0</v>
      </c>
      <c r="G1121" s="10">
        <v>0</v>
      </c>
      <c r="H1121" s="10" t="s">
        <v>25</v>
      </c>
      <c r="I1121" s="10" t="s">
        <v>19</v>
      </c>
      <c r="J1121" s="10" t="s">
        <v>329</v>
      </c>
      <c r="K1121" s="10">
        <v>11</v>
      </c>
      <c r="L1121" s="10">
        <v>1</v>
      </c>
      <c r="M1121" s="10">
        <v>0</v>
      </c>
      <c r="N1121" s="10">
        <v>0</v>
      </c>
    </row>
    <row r="1122" spans="1:14" x14ac:dyDescent="0.15">
      <c r="A1122" t="str">
        <f t="shared" si="19"/>
        <v>202003_19_4562342690029</v>
      </c>
      <c r="B1122" s="10">
        <v>202003</v>
      </c>
      <c r="C1122" s="10">
        <v>19</v>
      </c>
      <c r="D1122" s="10" t="s">
        <v>190</v>
      </c>
      <c r="E1122" s="11">
        <v>4562342690029</v>
      </c>
      <c r="F1122" s="10">
        <v>0</v>
      </c>
      <c r="G1122" s="10">
        <v>0</v>
      </c>
      <c r="H1122" s="10" t="s">
        <v>18</v>
      </c>
      <c r="I1122" s="10" t="s">
        <v>19</v>
      </c>
      <c r="J1122" s="10" t="s">
        <v>329</v>
      </c>
      <c r="K1122" s="10">
        <v>38</v>
      </c>
      <c r="L1122" s="10">
        <v>1</v>
      </c>
      <c r="M1122" s="10">
        <v>0</v>
      </c>
      <c r="N1122" s="10">
        <v>0</v>
      </c>
    </row>
    <row r="1123" spans="1:14" x14ac:dyDescent="0.15">
      <c r="A1123" t="str">
        <f t="shared" si="19"/>
        <v>202003_19_4562342690036</v>
      </c>
      <c r="B1123" s="10">
        <v>202003</v>
      </c>
      <c r="C1123" s="10">
        <v>19</v>
      </c>
      <c r="D1123" s="10" t="s">
        <v>190</v>
      </c>
      <c r="E1123" s="11">
        <v>4562342690036</v>
      </c>
      <c r="F1123" s="10">
        <v>0</v>
      </c>
      <c r="G1123" s="10">
        <v>0</v>
      </c>
      <c r="H1123" s="10" t="s">
        <v>20</v>
      </c>
      <c r="I1123" s="10" t="s">
        <v>19</v>
      </c>
      <c r="J1123" s="10" t="s">
        <v>329</v>
      </c>
      <c r="K1123" s="10">
        <v>22</v>
      </c>
      <c r="L1123" s="10">
        <v>1</v>
      </c>
      <c r="M1123" s="10">
        <v>0</v>
      </c>
      <c r="N1123" s="10">
        <v>0</v>
      </c>
    </row>
    <row r="1124" spans="1:14" x14ac:dyDescent="0.15">
      <c r="A1124" t="str">
        <f t="shared" si="19"/>
        <v>202003_19_4562342690050</v>
      </c>
      <c r="B1124" s="10">
        <v>202003</v>
      </c>
      <c r="C1124" s="10">
        <v>19</v>
      </c>
      <c r="D1124" s="10" t="s">
        <v>190</v>
      </c>
      <c r="E1124" s="11">
        <v>4562342690050</v>
      </c>
      <c r="F1124" s="10">
        <v>0</v>
      </c>
      <c r="G1124" s="10">
        <v>0</v>
      </c>
      <c r="H1124" s="10" t="s">
        <v>22</v>
      </c>
      <c r="I1124" s="10" t="s">
        <v>19</v>
      </c>
      <c r="J1124" s="10" t="s">
        <v>329</v>
      </c>
      <c r="K1124" s="10">
        <v>23</v>
      </c>
      <c r="L1124" s="10">
        <v>0</v>
      </c>
      <c r="M1124" s="10">
        <v>0</v>
      </c>
      <c r="N1124" s="10">
        <v>0</v>
      </c>
    </row>
    <row r="1125" spans="1:14" x14ac:dyDescent="0.15">
      <c r="A1125" t="str">
        <f t="shared" si="19"/>
        <v>202003_19_4562342690043</v>
      </c>
      <c r="B1125" s="10">
        <v>202003</v>
      </c>
      <c r="C1125" s="10">
        <v>19</v>
      </c>
      <c r="D1125" s="10" t="s">
        <v>190</v>
      </c>
      <c r="E1125" s="11">
        <v>4562342690043</v>
      </c>
      <c r="F1125" s="10">
        <v>0</v>
      </c>
      <c r="G1125" s="10">
        <v>0</v>
      </c>
      <c r="H1125" s="10" t="s">
        <v>21</v>
      </c>
      <c r="I1125" s="10" t="s">
        <v>19</v>
      </c>
      <c r="J1125" s="10" t="s">
        <v>329</v>
      </c>
      <c r="K1125" s="10">
        <v>72</v>
      </c>
      <c r="L1125" s="10">
        <v>2</v>
      </c>
      <c r="M1125" s="10">
        <v>0</v>
      </c>
      <c r="N1125" s="10">
        <v>0</v>
      </c>
    </row>
    <row r="1126" spans="1:14" x14ac:dyDescent="0.15">
      <c r="A1126" t="str">
        <f t="shared" si="19"/>
        <v>202003_19_4562342690067</v>
      </c>
      <c r="B1126" s="10">
        <v>202003</v>
      </c>
      <c r="C1126" s="10">
        <v>19</v>
      </c>
      <c r="D1126" s="10" t="s">
        <v>190</v>
      </c>
      <c r="E1126" s="11">
        <v>4562342690067</v>
      </c>
      <c r="F1126" s="10">
        <v>0</v>
      </c>
      <c r="G1126" s="10">
        <v>0</v>
      </c>
      <c r="H1126" s="10" t="s">
        <v>23</v>
      </c>
      <c r="I1126" s="10" t="s">
        <v>19</v>
      </c>
      <c r="J1126" s="10" t="s">
        <v>329</v>
      </c>
      <c r="K1126" s="10">
        <v>79</v>
      </c>
      <c r="L1126" s="10">
        <v>2</v>
      </c>
      <c r="M1126" s="10">
        <v>0</v>
      </c>
      <c r="N1126" s="10">
        <v>0</v>
      </c>
    </row>
    <row r="1127" spans="1:14" x14ac:dyDescent="0.15">
      <c r="A1127" t="str">
        <f t="shared" si="19"/>
        <v>202003_19_4562342690074</v>
      </c>
      <c r="B1127" s="10">
        <v>202003</v>
      </c>
      <c r="C1127" s="10">
        <v>19</v>
      </c>
      <c r="D1127" s="10" t="s">
        <v>190</v>
      </c>
      <c r="E1127" s="11">
        <v>4562342690074</v>
      </c>
      <c r="F1127" s="10">
        <v>0</v>
      </c>
      <c r="G1127" s="10">
        <v>0</v>
      </c>
      <c r="H1127" s="10" t="s">
        <v>24</v>
      </c>
      <c r="I1127" s="10" t="s">
        <v>19</v>
      </c>
      <c r="J1127" s="10" t="s">
        <v>329</v>
      </c>
      <c r="K1127" s="10">
        <v>40</v>
      </c>
      <c r="L1127" s="10">
        <v>5</v>
      </c>
      <c r="M1127" s="10">
        <v>0</v>
      </c>
      <c r="N1127" s="10">
        <v>0</v>
      </c>
    </row>
    <row r="1128" spans="1:14" x14ac:dyDescent="0.15">
      <c r="A1128" t="str">
        <f t="shared" si="19"/>
        <v>202003_19_4562342690081</v>
      </c>
      <c r="B1128" s="10">
        <v>202003</v>
      </c>
      <c r="C1128" s="10">
        <v>19</v>
      </c>
      <c r="D1128" s="10" t="s">
        <v>190</v>
      </c>
      <c r="E1128" s="11">
        <v>4562342690081</v>
      </c>
      <c r="F1128" s="10">
        <v>0</v>
      </c>
      <c r="G1128" s="10">
        <v>0</v>
      </c>
      <c r="H1128" s="10" t="s">
        <v>25</v>
      </c>
      <c r="I1128" s="10" t="s">
        <v>19</v>
      </c>
      <c r="J1128" s="10" t="s">
        <v>329</v>
      </c>
      <c r="K1128" s="10">
        <v>14</v>
      </c>
      <c r="L1128" s="10">
        <v>1</v>
      </c>
      <c r="M1128" s="10">
        <v>0</v>
      </c>
      <c r="N1128" s="10">
        <v>0</v>
      </c>
    </row>
    <row r="1129" spans="1:14" x14ac:dyDescent="0.15">
      <c r="A1129" t="str">
        <f t="shared" si="19"/>
        <v>202003_31_4562342690029</v>
      </c>
      <c r="B1129" s="10">
        <v>202003</v>
      </c>
      <c r="C1129" s="10">
        <v>31</v>
      </c>
      <c r="D1129" s="10" t="s">
        <v>181</v>
      </c>
      <c r="E1129" s="11">
        <v>4562342690029</v>
      </c>
      <c r="F1129" s="10">
        <v>0</v>
      </c>
      <c r="G1129" s="10">
        <v>0</v>
      </c>
      <c r="H1129" s="10" t="s">
        <v>18</v>
      </c>
      <c r="I1129" s="10" t="s">
        <v>19</v>
      </c>
      <c r="J1129" s="10" t="s">
        <v>329</v>
      </c>
      <c r="K1129" s="10">
        <v>29</v>
      </c>
      <c r="L1129" s="10">
        <v>2</v>
      </c>
      <c r="M1129" s="10">
        <v>0</v>
      </c>
      <c r="N1129" s="10">
        <v>0</v>
      </c>
    </row>
    <row r="1130" spans="1:14" x14ac:dyDescent="0.15">
      <c r="A1130" t="str">
        <f t="shared" si="19"/>
        <v>202003_31_4562342690036</v>
      </c>
      <c r="B1130" s="10">
        <v>202003</v>
      </c>
      <c r="C1130" s="10">
        <v>31</v>
      </c>
      <c r="D1130" s="10" t="s">
        <v>181</v>
      </c>
      <c r="E1130" s="11">
        <v>4562342690036</v>
      </c>
      <c r="F1130" s="10">
        <v>0</v>
      </c>
      <c r="G1130" s="10">
        <v>0</v>
      </c>
      <c r="H1130" s="10" t="s">
        <v>20</v>
      </c>
      <c r="I1130" s="10" t="s">
        <v>19</v>
      </c>
      <c r="J1130" s="10" t="s">
        <v>329</v>
      </c>
      <c r="K1130" s="10">
        <v>27</v>
      </c>
      <c r="L1130" s="10">
        <v>1</v>
      </c>
      <c r="M1130" s="10">
        <v>0</v>
      </c>
      <c r="N1130" s="10">
        <v>0</v>
      </c>
    </row>
    <row r="1131" spans="1:14" x14ac:dyDescent="0.15">
      <c r="A1131" t="str">
        <f t="shared" si="19"/>
        <v>202003_31_4562342690050</v>
      </c>
      <c r="B1131" s="10">
        <v>202003</v>
      </c>
      <c r="C1131" s="10">
        <v>31</v>
      </c>
      <c r="D1131" s="10" t="s">
        <v>181</v>
      </c>
      <c r="E1131" s="11">
        <v>4562342690050</v>
      </c>
      <c r="F1131" s="10">
        <v>0</v>
      </c>
      <c r="G1131" s="10">
        <v>0</v>
      </c>
      <c r="H1131" s="10" t="s">
        <v>22</v>
      </c>
      <c r="I1131" s="10" t="s">
        <v>19</v>
      </c>
      <c r="J1131" s="10" t="s">
        <v>329</v>
      </c>
      <c r="K1131" s="10">
        <v>27</v>
      </c>
      <c r="L1131" s="10">
        <v>0</v>
      </c>
      <c r="M1131" s="10">
        <v>0</v>
      </c>
      <c r="N1131" s="10">
        <v>0</v>
      </c>
    </row>
    <row r="1132" spans="1:14" x14ac:dyDescent="0.15">
      <c r="A1132" t="str">
        <f t="shared" si="19"/>
        <v>202003_31_4562342690043</v>
      </c>
      <c r="B1132" s="10">
        <v>202003</v>
      </c>
      <c r="C1132" s="10">
        <v>31</v>
      </c>
      <c r="D1132" s="10" t="s">
        <v>181</v>
      </c>
      <c r="E1132" s="11">
        <v>4562342690043</v>
      </c>
      <c r="F1132" s="10">
        <v>0</v>
      </c>
      <c r="G1132" s="10">
        <v>0</v>
      </c>
      <c r="H1132" s="10" t="s">
        <v>21</v>
      </c>
      <c r="I1132" s="10" t="s">
        <v>19</v>
      </c>
      <c r="J1132" s="10" t="s">
        <v>329</v>
      </c>
      <c r="K1132" s="10">
        <v>76</v>
      </c>
      <c r="L1132" s="10">
        <v>3</v>
      </c>
      <c r="M1132" s="10">
        <v>0</v>
      </c>
      <c r="N1132" s="10">
        <v>0</v>
      </c>
    </row>
    <row r="1133" spans="1:14" x14ac:dyDescent="0.15">
      <c r="A1133" t="str">
        <f t="shared" si="19"/>
        <v>202003_31_4562342690067</v>
      </c>
      <c r="B1133" s="10">
        <v>202003</v>
      </c>
      <c r="C1133" s="10">
        <v>31</v>
      </c>
      <c r="D1133" s="10" t="s">
        <v>181</v>
      </c>
      <c r="E1133" s="11">
        <v>4562342690067</v>
      </c>
      <c r="F1133" s="10">
        <v>0</v>
      </c>
      <c r="G1133" s="10">
        <v>0</v>
      </c>
      <c r="H1133" s="10" t="s">
        <v>23</v>
      </c>
      <c r="I1133" s="10" t="s">
        <v>19</v>
      </c>
      <c r="J1133" s="10" t="s">
        <v>329</v>
      </c>
      <c r="K1133" s="10">
        <v>90</v>
      </c>
      <c r="L1133" s="10">
        <v>0</v>
      </c>
      <c r="M1133" s="10">
        <v>0</v>
      </c>
      <c r="N1133" s="10">
        <v>0</v>
      </c>
    </row>
    <row r="1134" spans="1:14" x14ac:dyDescent="0.15">
      <c r="A1134" t="str">
        <f t="shared" si="19"/>
        <v>202003_31_4562342690074</v>
      </c>
      <c r="B1134" s="10">
        <v>202003</v>
      </c>
      <c r="C1134" s="10">
        <v>31</v>
      </c>
      <c r="D1134" s="10" t="s">
        <v>181</v>
      </c>
      <c r="E1134" s="11">
        <v>4562342690074</v>
      </c>
      <c r="F1134" s="10">
        <v>0</v>
      </c>
      <c r="G1134" s="10">
        <v>0</v>
      </c>
      <c r="H1134" s="10" t="s">
        <v>24</v>
      </c>
      <c r="I1134" s="10" t="s">
        <v>19</v>
      </c>
      <c r="J1134" s="10" t="s">
        <v>329</v>
      </c>
      <c r="K1134" s="10">
        <v>51</v>
      </c>
      <c r="L1134" s="10">
        <v>2</v>
      </c>
      <c r="M1134" s="10">
        <v>0</v>
      </c>
      <c r="N1134" s="10">
        <v>0</v>
      </c>
    </row>
    <row r="1135" spans="1:14" x14ac:dyDescent="0.15">
      <c r="A1135" t="str">
        <f t="shared" si="19"/>
        <v>202003_31_4562342690081</v>
      </c>
      <c r="B1135" s="10">
        <v>202003</v>
      </c>
      <c r="C1135" s="10">
        <v>31</v>
      </c>
      <c r="D1135" s="10" t="s">
        <v>181</v>
      </c>
      <c r="E1135" s="11">
        <v>4562342690081</v>
      </c>
      <c r="F1135" s="10">
        <v>0</v>
      </c>
      <c r="G1135" s="10">
        <v>0</v>
      </c>
      <c r="H1135" s="10" t="s">
        <v>25</v>
      </c>
      <c r="I1135" s="10" t="s">
        <v>19</v>
      </c>
      <c r="J1135" s="10" t="s">
        <v>329</v>
      </c>
      <c r="K1135" s="10">
        <v>13</v>
      </c>
      <c r="L1135" s="10">
        <v>0</v>
      </c>
      <c r="M1135" s="10">
        <v>0</v>
      </c>
      <c r="N1135" s="10">
        <v>0</v>
      </c>
    </row>
    <row r="1136" spans="1:14" x14ac:dyDescent="0.15">
      <c r="A1136" t="str">
        <f t="shared" si="19"/>
        <v>202004_237_4562342690029</v>
      </c>
      <c r="B1136" s="10">
        <v>202004</v>
      </c>
      <c r="C1136" s="10">
        <v>237</v>
      </c>
      <c r="D1136" s="10" t="s">
        <v>188</v>
      </c>
      <c r="E1136" s="11">
        <v>4562342690029</v>
      </c>
      <c r="F1136" s="10">
        <v>0</v>
      </c>
      <c r="G1136" s="10">
        <v>0</v>
      </c>
      <c r="H1136" s="10" t="s">
        <v>18</v>
      </c>
      <c r="I1136" s="10" t="s">
        <v>19</v>
      </c>
      <c r="J1136" s="10" t="s">
        <v>329</v>
      </c>
      <c r="K1136" s="10">
        <v>9</v>
      </c>
      <c r="L1136" s="10">
        <v>1</v>
      </c>
      <c r="M1136" s="10">
        <v>0</v>
      </c>
      <c r="N1136" s="10">
        <v>0</v>
      </c>
    </row>
    <row r="1137" spans="1:14" x14ac:dyDescent="0.15">
      <c r="A1137" t="str">
        <f t="shared" si="19"/>
        <v>202004_237_4562342690036</v>
      </c>
      <c r="B1137" s="10">
        <v>202004</v>
      </c>
      <c r="C1137" s="10">
        <v>237</v>
      </c>
      <c r="D1137" s="10" t="s">
        <v>188</v>
      </c>
      <c r="E1137" s="11">
        <v>4562342690036</v>
      </c>
      <c r="F1137" s="10">
        <v>0</v>
      </c>
      <c r="G1137" s="10">
        <v>0</v>
      </c>
      <c r="H1137" s="10" t="s">
        <v>20</v>
      </c>
      <c r="I1137" s="10" t="s">
        <v>19</v>
      </c>
      <c r="J1137" s="10" t="s">
        <v>329</v>
      </c>
      <c r="K1137" s="10">
        <v>19</v>
      </c>
      <c r="L1137" s="10">
        <v>0</v>
      </c>
      <c r="M1137" s="10">
        <v>0</v>
      </c>
      <c r="N1137" s="10">
        <v>0</v>
      </c>
    </row>
    <row r="1138" spans="1:14" x14ac:dyDescent="0.15">
      <c r="A1138" t="str">
        <f t="shared" si="19"/>
        <v>202004_237_4562342690050</v>
      </c>
      <c r="B1138" s="10">
        <v>202004</v>
      </c>
      <c r="C1138" s="10">
        <v>237</v>
      </c>
      <c r="D1138" s="10" t="s">
        <v>188</v>
      </c>
      <c r="E1138" s="11">
        <v>4562342690050</v>
      </c>
      <c r="F1138" s="10">
        <v>0</v>
      </c>
      <c r="G1138" s="10">
        <v>0</v>
      </c>
      <c r="H1138" s="10" t="s">
        <v>22</v>
      </c>
      <c r="I1138" s="10" t="s">
        <v>19</v>
      </c>
      <c r="J1138" s="10" t="s">
        <v>329</v>
      </c>
      <c r="K1138" s="10">
        <v>17</v>
      </c>
      <c r="L1138" s="10">
        <v>0</v>
      </c>
      <c r="M1138" s="10">
        <v>0</v>
      </c>
      <c r="N1138" s="10">
        <v>0</v>
      </c>
    </row>
    <row r="1139" spans="1:14" x14ac:dyDescent="0.15">
      <c r="A1139" t="str">
        <f t="shared" si="19"/>
        <v>202004_237_4562342690043</v>
      </c>
      <c r="B1139" s="10">
        <v>202004</v>
      </c>
      <c r="C1139" s="10">
        <v>237</v>
      </c>
      <c r="D1139" s="10" t="s">
        <v>188</v>
      </c>
      <c r="E1139" s="11">
        <v>4562342690043</v>
      </c>
      <c r="F1139" s="10">
        <v>0</v>
      </c>
      <c r="G1139" s="10">
        <v>0</v>
      </c>
      <c r="H1139" s="10" t="s">
        <v>21</v>
      </c>
      <c r="I1139" s="10" t="s">
        <v>19</v>
      </c>
      <c r="J1139" s="10" t="s">
        <v>329</v>
      </c>
      <c r="K1139" s="10">
        <v>68</v>
      </c>
      <c r="L1139" s="10">
        <v>2</v>
      </c>
      <c r="M1139" s="10">
        <v>0</v>
      </c>
      <c r="N1139" s="10">
        <v>0</v>
      </c>
    </row>
    <row r="1140" spans="1:14" x14ac:dyDescent="0.15">
      <c r="A1140" t="str">
        <f t="shared" si="19"/>
        <v>202004_237_4562342690067</v>
      </c>
      <c r="B1140" s="10">
        <v>202004</v>
      </c>
      <c r="C1140" s="10">
        <v>237</v>
      </c>
      <c r="D1140" s="10" t="s">
        <v>188</v>
      </c>
      <c r="E1140" s="11">
        <v>4562342690067</v>
      </c>
      <c r="F1140" s="10">
        <v>0</v>
      </c>
      <c r="G1140" s="10">
        <v>0</v>
      </c>
      <c r="H1140" s="10" t="s">
        <v>23</v>
      </c>
      <c r="I1140" s="10" t="s">
        <v>19</v>
      </c>
      <c r="J1140" s="10" t="s">
        <v>329</v>
      </c>
      <c r="K1140" s="10">
        <v>50</v>
      </c>
      <c r="L1140" s="10">
        <v>1</v>
      </c>
      <c r="M1140" s="10">
        <v>0</v>
      </c>
      <c r="N1140" s="10">
        <v>0</v>
      </c>
    </row>
    <row r="1141" spans="1:14" x14ac:dyDescent="0.15">
      <c r="A1141" t="str">
        <f t="shared" si="19"/>
        <v>202004_237_4562342690074</v>
      </c>
      <c r="B1141" s="10">
        <v>202004</v>
      </c>
      <c r="C1141" s="10">
        <v>237</v>
      </c>
      <c r="D1141" s="10" t="s">
        <v>188</v>
      </c>
      <c r="E1141" s="11">
        <v>4562342690074</v>
      </c>
      <c r="F1141" s="10">
        <v>0</v>
      </c>
      <c r="G1141" s="10">
        <v>0</v>
      </c>
      <c r="H1141" s="10" t="s">
        <v>24</v>
      </c>
      <c r="I1141" s="10" t="s">
        <v>19</v>
      </c>
      <c r="J1141" s="10" t="s">
        <v>329</v>
      </c>
      <c r="K1141" s="10">
        <v>14</v>
      </c>
      <c r="L1141" s="10">
        <v>4</v>
      </c>
      <c r="M1141" s="10">
        <v>0</v>
      </c>
      <c r="N1141" s="10">
        <v>0</v>
      </c>
    </row>
    <row r="1142" spans="1:14" x14ac:dyDescent="0.15">
      <c r="A1142" t="str">
        <f t="shared" si="19"/>
        <v>202004_237_4562342690081</v>
      </c>
      <c r="B1142" s="10">
        <v>202004</v>
      </c>
      <c r="C1142" s="10">
        <v>237</v>
      </c>
      <c r="D1142" s="10" t="s">
        <v>188</v>
      </c>
      <c r="E1142" s="11">
        <v>4562342690081</v>
      </c>
      <c r="F1142" s="10">
        <v>0</v>
      </c>
      <c r="G1142" s="10">
        <v>0</v>
      </c>
      <c r="H1142" s="10" t="s">
        <v>25</v>
      </c>
      <c r="I1142" s="10" t="s">
        <v>19</v>
      </c>
      <c r="J1142" s="10" t="s">
        <v>329</v>
      </c>
      <c r="K1142" s="10">
        <v>8</v>
      </c>
      <c r="L1142" s="10">
        <v>2</v>
      </c>
      <c r="M1142" s="10">
        <v>0</v>
      </c>
      <c r="N1142" s="10">
        <v>0</v>
      </c>
    </row>
    <row r="1143" spans="1:14" x14ac:dyDescent="0.15">
      <c r="A1143" t="str">
        <f t="shared" si="19"/>
        <v>202004_331_4562342690029</v>
      </c>
      <c r="B1143" s="10">
        <v>202004</v>
      </c>
      <c r="C1143" s="10">
        <v>331</v>
      </c>
      <c r="D1143" s="10" t="s">
        <v>189</v>
      </c>
      <c r="E1143" s="11">
        <v>4562342690029</v>
      </c>
      <c r="F1143" s="10">
        <v>0</v>
      </c>
      <c r="G1143" s="10">
        <v>0</v>
      </c>
      <c r="H1143" s="10" t="s">
        <v>18</v>
      </c>
      <c r="I1143" s="10" t="s">
        <v>19</v>
      </c>
      <c r="J1143" s="10" t="s">
        <v>329</v>
      </c>
      <c r="K1143" s="10">
        <v>22</v>
      </c>
      <c r="L1143" s="10">
        <v>1</v>
      </c>
      <c r="M1143" s="10">
        <v>0</v>
      </c>
      <c r="N1143" s="10">
        <v>0</v>
      </c>
    </row>
    <row r="1144" spans="1:14" x14ac:dyDescent="0.15">
      <c r="A1144" t="str">
        <f t="shared" si="19"/>
        <v>202004_331_4562342690036</v>
      </c>
      <c r="B1144" s="10">
        <v>202004</v>
      </c>
      <c r="C1144" s="10">
        <v>331</v>
      </c>
      <c r="D1144" s="10" t="s">
        <v>189</v>
      </c>
      <c r="E1144" s="11">
        <v>4562342690036</v>
      </c>
      <c r="F1144" s="10">
        <v>0</v>
      </c>
      <c r="G1144" s="10">
        <v>0</v>
      </c>
      <c r="H1144" s="10" t="s">
        <v>20</v>
      </c>
      <c r="I1144" s="10" t="s">
        <v>19</v>
      </c>
      <c r="J1144" s="10" t="s">
        <v>329</v>
      </c>
      <c r="K1144" s="10">
        <v>19</v>
      </c>
      <c r="L1144" s="10">
        <v>0</v>
      </c>
      <c r="M1144" s="10">
        <v>0</v>
      </c>
      <c r="N1144" s="10">
        <v>0</v>
      </c>
    </row>
    <row r="1145" spans="1:14" x14ac:dyDescent="0.15">
      <c r="A1145" t="str">
        <f t="shared" si="19"/>
        <v>202004_331_4562342690050</v>
      </c>
      <c r="B1145" s="10">
        <v>202004</v>
      </c>
      <c r="C1145" s="10">
        <v>331</v>
      </c>
      <c r="D1145" s="10" t="s">
        <v>189</v>
      </c>
      <c r="E1145" s="11">
        <v>4562342690050</v>
      </c>
      <c r="F1145" s="10">
        <v>0</v>
      </c>
      <c r="G1145" s="10">
        <v>0</v>
      </c>
      <c r="H1145" s="10" t="s">
        <v>22</v>
      </c>
      <c r="I1145" s="10" t="s">
        <v>19</v>
      </c>
      <c r="J1145" s="10" t="s">
        <v>329</v>
      </c>
      <c r="K1145" s="10">
        <v>11</v>
      </c>
      <c r="L1145" s="10">
        <v>0</v>
      </c>
      <c r="M1145" s="10">
        <v>0</v>
      </c>
      <c r="N1145" s="10">
        <v>0</v>
      </c>
    </row>
    <row r="1146" spans="1:14" x14ac:dyDescent="0.15">
      <c r="A1146" t="str">
        <f t="shared" si="19"/>
        <v>202004_331_4562342690043</v>
      </c>
      <c r="B1146" s="10">
        <v>202004</v>
      </c>
      <c r="C1146" s="10">
        <v>331</v>
      </c>
      <c r="D1146" s="10" t="s">
        <v>189</v>
      </c>
      <c r="E1146" s="11">
        <v>4562342690043</v>
      </c>
      <c r="F1146" s="10">
        <v>0</v>
      </c>
      <c r="G1146" s="10">
        <v>0</v>
      </c>
      <c r="H1146" s="10" t="s">
        <v>21</v>
      </c>
      <c r="I1146" s="10" t="s">
        <v>19</v>
      </c>
      <c r="J1146" s="10" t="s">
        <v>329</v>
      </c>
      <c r="K1146" s="10">
        <v>48</v>
      </c>
      <c r="L1146" s="10">
        <v>8</v>
      </c>
      <c r="M1146" s="10">
        <v>0</v>
      </c>
      <c r="N1146" s="10">
        <v>0</v>
      </c>
    </row>
    <row r="1147" spans="1:14" x14ac:dyDescent="0.15">
      <c r="A1147" t="str">
        <f t="shared" si="19"/>
        <v>202004_331_4562342690067</v>
      </c>
      <c r="B1147" s="10">
        <v>202004</v>
      </c>
      <c r="C1147" s="10">
        <v>331</v>
      </c>
      <c r="D1147" s="10" t="s">
        <v>189</v>
      </c>
      <c r="E1147" s="11">
        <v>4562342690067</v>
      </c>
      <c r="F1147" s="10">
        <v>0</v>
      </c>
      <c r="G1147" s="10">
        <v>0</v>
      </c>
      <c r="H1147" s="10" t="s">
        <v>23</v>
      </c>
      <c r="I1147" s="10" t="s">
        <v>19</v>
      </c>
      <c r="J1147" s="10" t="s">
        <v>329</v>
      </c>
      <c r="K1147" s="10">
        <v>77</v>
      </c>
      <c r="L1147" s="10">
        <v>0</v>
      </c>
      <c r="M1147" s="10">
        <v>0</v>
      </c>
      <c r="N1147" s="10">
        <v>0</v>
      </c>
    </row>
    <row r="1148" spans="1:14" x14ac:dyDescent="0.15">
      <c r="A1148" t="str">
        <f t="shared" si="19"/>
        <v>202004_331_4562342690074</v>
      </c>
      <c r="B1148" s="10">
        <v>202004</v>
      </c>
      <c r="C1148" s="10">
        <v>331</v>
      </c>
      <c r="D1148" s="10" t="s">
        <v>189</v>
      </c>
      <c r="E1148" s="11">
        <v>4562342690074</v>
      </c>
      <c r="F1148" s="10">
        <v>0</v>
      </c>
      <c r="G1148" s="10">
        <v>0</v>
      </c>
      <c r="H1148" s="10" t="s">
        <v>24</v>
      </c>
      <c r="I1148" s="10" t="s">
        <v>19</v>
      </c>
      <c r="J1148" s="10" t="s">
        <v>329</v>
      </c>
      <c r="K1148" s="10">
        <v>26</v>
      </c>
      <c r="L1148" s="10">
        <v>2</v>
      </c>
      <c r="M1148" s="10">
        <v>0</v>
      </c>
      <c r="N1148" s="10">
        <v>0</v>
      </c>
    </row>
    <row r="1149" spans="1:14" x14ac:dyDescent="0.15">
      <c r="A1149" t="str">
        <f t="shared" si="19"/>
        <v>202004_331_4562342690081</v>
      </c>
      <c r="B1149" s="10">
        <v>202004</v>
      </c>
      <c r="C1149" s="10">
        <v>331</v>
      </c>
      <c r="D1149" s="10" t="s">
        <v>189</v>
      </c>
      <c r="E1149" s="11">
        <v>4562342690081</v>
      </c>
      <c r="F1149" s="10">
        <v>0</v>
      </c>
      <c r="G1149" s="10">
        <v>0</v>
      </c>
      <c r="H1149" s="10" t="s">
        <v>25</v>
      </c>
      <c r="I1149" s="10" t="s">
        <v>19</v>
      </c>
      <c r="J1149" s="10" t="s">
        <v>329</v>
      </c>
      <c r="K1149" s="10">
        <v>10</v>
      </c>
      <c r="L1149" s="10">
        <v>0</v>
      </c>
      <c r="M1149" s="10">
        <v>0</v>
      </c>
      <c r="N1149" s="10">
        <v>0</v>
      </c>
    </row>
    <row r="1150" spans="1:14" x14ac:dyDescent="0.15">
      <c r="A1150" t="str">
        <f t="shared" si="19"/>
        <v>202004_49_4562342690029</v>
      </c>
      <c r="B1150" s="10">
        <v>202004</v>
      </c>
      <c r="C1150" s="10">
        <v>49</v>
      </c>
      <c r="D1150" s="10" t="s">
        <v>186</v>
      </c>
      <c r="E1150" s="11">
        <v>4562342690029</v>
      </c>
      <c r="F1150" s="10">
        <v>0</v>
      </c>
      <c r="G1150" s="10">
        <v>0</v>
      </c>
      <c r="H1150" s="10" t="s">
        <v>18</v>
      </c>
      <c r="I1150" s="10" t="s">
        <v>19</v>
      </c>
      <c r="J1150" s="10" t="s">
        <v>329</v>
      </c>
      <c r="K1150" s="10">
        <v>8</v>
      </c>
      <c r="L1150" s="10">
        <v>0</v>
      </c>
      <c r="M1150" s="10">
        <v>0</v>
      </c>
      <c r="N1150" s="10">
        <v>0</v>
      </c>
    </row>
    <row r="1151" spans="1:14" x14ac:dyDescent="0.15">
      <c r="A1151" t="str">
        <f t="shared" si="19"/>
        <v>202004_49_4562342690036</v>
      </c>
      <c r="B1151" s="10">
        <v>202004</v>
      </c>
      <c r="C1151" s="10">
        <v>49</v>
      </c>
      <c r="D1151" s="10" t="s">
        <v>186</v>
      </c>
      <c r="E1151" s="11">
        <v>4562342690036</v>
      </c>
      <c r="F1151" s="10">
        <v>0</v>
      </c>
      <c r="G1151" s="10">
        <v>0</v>
      </c>
      <c r="H1151" s="10" t="s">
        <v>20</v>
      </c>
      <c r="I1151" s="10" t="s">
        <v>19</v>
      </c>
      <c r="J1151" s="10" t="s">
        <v>329</v>
      </c>
      <c r="K1151" s="10">
        <v>13</v>
      </c>
      <c r="L1151" s="10">
        <v>1</v>
      </c>
      <c r="M1151" s="10">
        <v>0</v>
      </c>
      <c r="N1151" s="10">
        <v>0</v>
      </c>
    </row>
    <row r="1152" spans="1:14" x14ac:dyDescent="0.15">
      <c r="A1152" t="str">
        <f t="shared" si="19"/>
        <v>202004_49_4562342690050</v>
      </c>
      <c r="B1152" s="10">
        <v>202004</v>
      </c>
      <c r="C1152" s="10">
        <v>49</v>
      </c>
      <c r="D1152" s="10" t="s">
        <v>186</v>
      </c>
      <c r="E1152" s="11">
        <v>4562342690050</v>
      </c>
      <c r="F1152" s="10">
        <v>0</v>
      </c>
      <c r="G1152" s="10">
        <v>0</v>
      </c>
      <c r="H1152" s="10" t="s">
        <v>22</v>
      </c>
      <c r="I1152" s="10" t="s">
        <v>19</v>
      </c>
      <c r="J1152" s="10" t="s">
        <v>329</v>
      </c>
      <c r="K1152" s="10">
        <v>12</v>
      </c>
      <c r="L1152" s="10">
        <v>1</v>
      </c>
      <c r="M1152" s="10">
        <v>0</v>
      </c>
      <c r="N1152" s="10">
        <v>0</v>
      </c>
    </row>
    <row r="1153" spans="1:14" x14ac:dyDescent="0.15">
      <c r="A1153" t="str">
        <f t="shared" si="19"/>
        <v>202004_49_4562342690043</v>
      </c>
      <c r="B1153" s="10">
        <v>202004</v>
      </c>
      <c r="C1153" s="10">
        <v>49</v>
      </c>
      <c r="D1153" s="10" t="s">
        <v>186</v>
      </c>
      <c r="E1153" s="11">
        <v>4562342690043</v>
      </c>
      <c r="F1153" s="10">
        <v>0</v>
      </c>
      <c r="G1153" s="10">
        <v>0</v>
      </c>
      <c r="H1153" s="10" t="s">
        <v>21</v>
      </c>
      <c r="I1153" s="10" t="s">
        <v>19</v>
      </c>
      <c r="J1153" s="10" t="s">
        <v>329</v>
      </c>
      <c r="K1153" s="10">
        <v>29</v>
      </c>
      <c r="L1153" s="10">
        <v>2</v>
      </c>
      <c r="M1153" s="10">
        <v>0</v>
      </c>
      <c r="N1153" s="10">
        <v>0</v>
      </c>
    </row>
    <row r="1154" spans="1:14" x14ac:dyDescent="0.15">
      <c r="A1154" t="str">
        <f t="shared" ref="A1154:A1217" si="20">B1154&amp;"_"&amp;C1154&amp;"_"&amp;E1154</f>
        <v>202004_49_4562342690067</v>
      </c>
      <c r="B1154" s="10">
        <v>202004</v>
      </c>
      <c r="C1154" s="10">
        <v>49</v>
      </c>
      <c r="D1154" s="10" t="s">
        <v>186</v>
      </c>
      <c r="E1154" s="11">
        <v>4562342690067</v>
      </c>
      <c r="F1154" s="10">
        <v>0</v>
      </c>
      <c r="G1154" s="10">
        <v>0</v>
      </c>
      <c r="H1154" s="10" t="s">
        <v>23</v>
      </c>
      <c r="I1154" s="10" t="s">
        <v>19</v>
      </c>
      <c r="J1154" s="10" t="s">
        <v>329</v>
      </c>
      <c r="K1154" s="10">
        <v>72</v>
      </c>
      <c r="L1154" s="10">
        <v>0</v>
      </c>
      <c r="M1154" s="10">
        <v>0</v>
      </c>
      <c r="N1154" s="10">
        <v>0</v>
      </c>
    </row>
    <row r="1155" spans="1:14" x14ac:dyDescent="0.15">
      <c r="A1155" t="str">
        <f t="shared" si="20"/>
        <v>202004_49_4562342690074</v>
      </c>
      <c r="B1155" s="10">
        <v>202004</v>
      </c>
      <c r="C1155" s="10">
        <v>49</v>
      </c>
      <c r="D1155" s="10" t="s">
        <v>186</v>
      </c>
      <c r="E1155" s="11">
        <v>4562342690074</v>
      </c>
      <c r="F1155" s="10">
        <v>0</v>
      </c>
      <c r="G1155" s="10">
        <v>0</v>
      </c>
      <c r="H1155" s="10" t="s">
        <v>24</v>
      </c>
      <c r="I1155" s="10" t="s">
        <v>19</v>
      </c>
      <c r="J1155" s="10" t="s">
        <v>329</v>
      </c>
      <c r="K1155" s="10">
        <v>7</v>
      </c>
      <c r="L1155" s="10">
        <v>0</v>
      </c>
      <c r="M1155" s="10">
        <v>0</v>
      </c>
      <c r="N1155" s="10">
        <v>0</v>
      </c>
    </row>
    <row r="1156" spans="1:14" x14ac:dyDescent="0.15">
      <c r="A1156" t="str">
        <f t="shared" si="20"/>
        <v>202004_49_4562342690081</v>
      </c>
      <c r="B1156" s="10">
        <v>202004</v>
      </c>
      <c r="C1156" s="10">
        <v>49</v>
      </c>
      <c r="D1156" s="10" t="s">
        <v>186</v>
      </c>
      <c r="E1156" s="11">
        <v>4562342690081</v>
      </c>
      <c r="F1156" s="10">
        <v>0</v>
      </c>
      <c r="G1156" s="10">
        <v>0</v>
      </c>
      <c r="H1156" s="10" t="s">
        <v>25</v>
      </c>
      <c r="I1156" s="10" t="s">
        <v>19</v>
      </c>
      <c r="J1156" s="10" t="s">
        <v>329</v>
      </c>
      <c r="K1156" s="10">
        <v>4</v>
      </c>
      <c r="L1156" s="10">
        <v>1</v>
      </c>
      <c r="M1156" s="10">
        <v>0</v>
      </c>
      <c r="N1156" s="10">
        <v>0</v>
      </c>
    </row>
    <row r="1157" spans="1:14" x14ac:dyDescent="0.15">
      <c r="A1157" t="str">
        <f t="shared" si="20"/>
        <v>202004_66_4562342690029</v>
      </c>
      <c r="B1157" s="10">
        <v>202004</v>
      </c>
      <c r="C1157" s="10">
        <v>66</v>
      </c>
      <c r="D1157" s="10" t="s">
        <v>180</v>
      </c>
      <c r="E1157" s="11">
        <v>4562342690029</v>
      </c>
      <c r="F1157" s="10">
        <v>0</v>
      </c>
      <c r="G1157" s="10">
        <v>0</v>
      </c>
      <c r="H1157" s="10" t="s">
        <v>18</v>
      </c>
      <c r="I1157" s="10" t="s">
        <v>19</v>
      </c>
      <c r="J1157" s="10" t="s">
        <v>329</v>
      </c>
      <c r="K1157" s="10">
        <v>22</v>
      </c>
      <c r="L1157" s="10">
        <v>5</v>
      </c>
      <c r="M1157" s="10">
        <v>0</v>
      </c>
      <c r="N1157" s="10">
        <v>0</v>
      </c>
    </row>
    <row r="1158" spans="1:14" x14ac:dyDescent="0.15">
      <c r="A1158" t="str">
        <f t="shared" si="20"/>
        <v>202004_66_4562342690036</v>
      </c>
      <c r="B1158" s="10">
        <v>202004</v>
      </c>
      <c r="C1158" s="10">
        <v>66</v>
      </c>
      <c r="D1158" s="10" t="s">
        <v>180</v>
      </c>
      <c r="E1158" s="11">
        <v>4562342690036</v>
      </c>
      <c r="F1158" s="10">
        <v>0</v>
      </c>
      <c r="G1158" s="10">
        <v>0</v>
      </c>
      <c r="H1158" s="10" t="s">
        <v>20</v>
      </c>
      <c r="I1158" s="10" t="s">
        <v>19</v>
      </c>
      <c r="J1158" s="10" t="s">
        <v>329</v>
      </c>
      <c r="K1158" s="10">
        <v>24</v>
      </c>
      <c r="L1158" s="10">
        <v>0</v>
      </c>
      <c r="M1158" s="10">
        <v>0</v>
      </c>
      <c r="N1158" s="10">
        <v>0</v>
      </c>
    </row>
    <row r="1159" spans="1:14" x14ac:dyDescent="0.15">
      <c r="A1159" t="str">
        <f t="shared" si="20"/>
        <v>202004_66_4562342690050</v>
      </c>
      <c r="B1159" s="10">
        <v>202004</v>
      </c>
      <c r="C1159" s="10">
        <v>66</v>
      </c>
      <c r="D1159" s="10" t="s">
        <v>180</v>
      </c>
      <c r="E1159" s="11">
        <v>4562342690050</v>
      </c>
      <c r="F1159" s="10">
        <v>0</v>
      </c>
      <c r="G1159" s="10">
        <v>0</v>
      </c>
      <c r="H1159" s="10" t="s">
        <v>22</v>
      </c>
      <c r="I1159" s="10" t="s">
        <v>19</v>
      </c>
      <c r="J1159" s="10" t="s">
        <v>329</v>
      </c>
      <c r="K1159" s="10">
        <v>27</v>
      </c>
      <c r="L1159" s="10">
        <v>0</v>
      </c>
      <c r="M1159" s="10">
        <v>0</v>
      </c>
      <c r="N1159" s="10">
        <v>0</v>
      </c>
    </row>
    <row r="1160" spans="1:14" x14ac:dyDescent="0.15">
      <c r="A1160" t="str">
        <f t="shared" si="20"/>
        <v>202004_66_4562342690043</v>
      </c>
      <c r="B1160" s="10">
        <v>202004</v>
      </c>
      <c r="C1160" s="10">
        <v>66</v>
      </c>
      <c r="D1160" s="10" t="s">
        <v>180</v>
      </c>
      <c r="E1160" s="11">
        <v>4562342690043</v>
      </c>
      <c r="F1160" s="10">
        <v>0</v>
      </c>
      <c r="G1160" s="10">
        <v>0</v>
      </c>
      <c r="H1160" s="10" t="s">
        <v>21</v>
      </c>
      <c r="I1160" s="10" t="s">
        <v>19</v>
      </c>
      <c r="J1160" s="10" t="s">
        <v>329</v>
      </c>
      <c r="K1160" s="10">
        <v>55</v>
      </c>
      <c r="L1160" s="10">
        <v>4</v>
      </c>
      <c r="M1160" s="10">
        <v>0</v>
      </c>
      <c r="N1160" s="10">
        <v>0</v>
      </c>
    </row>
    <row r="1161" spans="1:14" x14ac:dyDescent="0.15">
      <c r="A1161" t="str">
        <f t="shared" si="20"/>
        <v>202004_66_4562342690067</v>
      </c>
      <c r="B1161" s="10">
        <v>202004</v>
      </c>
      <c r="C1161" s="10">
        <v>66</v>
      </c>
      <c r="D1161" s="10" t="s">
        <v>180</v>
      </c>
      <c r="E1161" s="11">
        <v>4562342690067</v>
      </c>
      <c r="F1161" s="10">
        <v>0</v>
      </c>
      <c r="G1161" s="10">
        <v>0</v>
      </c>
      <c r="H1161" s="10" t="s">
        <v>23</v>
      </c>
      <c r="I1161" s="10" t="s">
        <v>19</v>
      </c>
      <c r="J1161" s="10" t="s">
        <v>329</v>
      </c>
      <c r="K1161" s="10">
        <v>91</v>
      </c>
      <c r="L1161" s="10">
        <v>1</v>
      </c>
      <c r="M1161" s="10">
        <v>0</v>
      </c>
      <c r="N1161" s="10">
        <v>0</v>
      </c>
    </row>
    <row r="1162" spans="1:14" x14ac:dyDescent="0.15">
      <c r="A1162" t="str">
        <f t="shared" si="20"/>
        <v>202004_66_4562342690074</v>
      </c>
      <c r="B1162" s="10">
        <v>202004</v>
      </c>
      <c r="C1162" s="10">
        <v>66</v>
      </c>
      <c r="D1162" s="10" t="s">
        <v>180</v>
      </c>
      <c r="E1162" s="11">
        <v>4562342690074</v>
      </c>
      <c r="F1162" s="10">
        <v>0</v>
      </c>
      <c r="G1162" s="10">
        <v>0</v>
      </c>
      <c r="H1162" s="10" t="s">
        <v>24</v>
      </c>
      <c r="I1162" s="10" t="s">
        <v>19</v>
      </c>
      <c r="J1162" s="10" t="s">
        <v>329</v>
      </c>
      <c r="K1162" s="10">
        <v>52</v>
      </c>
      <c r="L1162" s="10">
        <v>2</v>
      </c>
      <c r="M1162" s="10">
        <v>0</v>
      </c>
      <c r="N1162" s="10">
        <v>0</v>
      </c>
    </row>
    <row r="1163" spans="1:14" x14ac:dyDescent="0.15">
      <c r="A1163" t="str">
        <f t="shared" si="20"/>
        <v>202004_66_4562342690081</v>
      </c>
      <c r="B1163" s="10">
        <v>202004</v>
      </c>
      <c r="C1163" s="10">
        <v>66</v>
      </c>
      <c r="D1163" s="10" t="s">
        <v>180</v>
      </c>
      <c r="E1163" s="11">
        <v>4562342690081</v>
      </c>
      <c r="F1163" s="10">
        <v>0</v>
      </c>
      <c r="G1163" s="10">
        <v>0</v>
      </c>
      <c r="H1163" s="10" t="s">
        <v>25</v>
      </c>
      <c r="I1163" s="10" t="s">
        <v>19</v>
      </c>
      <c r="J1163" s="10" t="s">
        <v>329</v>
      </c>
      <c r="K1163" s="10">
        <v>11</v>
      </c>
      <c r="L1163" s="10">
        <v>1</v>
      </c>
      <c r="M1163" s="10">
        <v>0</v>
      </c>
      <c r="N1163" s="10">
        <v>0</v>
      </c>
    </row>
    <row r="1164" spans="1:14" x14ac:dyDescent="0.15">
      <c r="A1164" t="str">
        <f t="shared" si="20"/>
        <v>202004_96_4562342690029</v>
      </c>
      <c r="B1164" s="10">
        <v>202004</v>
      </c>
      <c r="C1164" s="10">
        <v>96</v>
      </c>
      <c r="D1164" s="10" t="s">
        <v>192</v>
      </c>
      <c r="E1164" s="11">
        <v>4562342690029</v>
      </c>
      <c r="F1164" s="10">
        <v>0</v>
      </c>
      <c r="G1164" s="10">
        <v>0</v>
      </c>
      <c r="H1164" s="10" t="s">
        <v>18</v>
      </c>
      <c r="I1164" s="10" t="s">
        <v>19</v>
      </c>
      <c r="J1164" s="10" t="s">
        <v>329</v>
      </c>
      <c r="K1164" s="10">
        <v>20</v>
      </c>
      <c r="L1164" s="10">
        <v>1</v>
      </c>
      <c r="M1164" s="10">
        <v>0</v>
      </c>
      <c r="N1164" s="10">
        <v>0</v>
      </c>
    </row>
    <row r="1165" spans="1:14" x14ac:dyDescent="0.15">
      <c r="A1165" t="str">
        <f t="shared" si="20"/>
        <v>202004_96_4562342690036</v>
      </c>
      <c r="B1165" s="10">
        <v>202004</v>
      </c>
      <c r="C1165" s="10">
        <v>96</v>
      </c>
      <c r="D1165" s="10" t="s">
        <v>192</v>
      </c>
      <c r="E1165" s="11">
        <v>4562342690036</v>
      </c>
      <c r="F1165" s="10">
        <v>0</v>
      </c>
      <c r="G1165" s="10">
        <v>0</v>
      </c>
      <c r="H1165" s="10" t="s">
        <v>20</v>
      </c>
      <c r="I1165" s="10" t="s">
        <v>19</v>
      </c>
      <c r="J1165" s="10" t="s">
        <v>329</v>
      </c>
      <c r="K1165" s="10">
        <v>23</v>
      </c>
      <c r="L1165" s="10">
        <v>0</v>
      </c>
      <c r="M1165" s="10">
        <v>0</v>
      </c>
      <c r="N1165" s="10">
        <v>0</v>
      </c>
    </row>
    <row r="1166" spans="1:14" x14ac:dyDescent="0.15">
      <c r="A1166" t="str">
        <f t="shared" si="20"/>
        <v>202004_96_4562342690050</v>
      </c>
      <c r="B1166" s="10">
        <v>202004</v>
      </c>
      <c r="C1166" s="10">
        <v>96</v>
      </c>
      <c r="D1166" s="10" t="s">
        <v>192</v>
      </c>
      <c r="E1166" s="11">
        <v>4562342690050</v>
      </c>
      <c r="F1166" s="10">
        <v>0</v>
      </c>
      <c r="G1166" s="10">
        <v>0</v>
      </c>
      <c r="H1166" s="10" t="s">
        <v>22</v>
      </c>
      <c r="I1166" s="10" t="s">
        <v>19</v>
      </c>
      <c r="J1166" s="10" t="s">
        <v>329</v>
      </c>
      <c r="K1166" s="10">
        <v>11</v>
      </c>
      <c r="L1166" s="10">
        <v>0</v>
      </c>
      <c r="M1166" s="10">
        <v>0</v>
      </c>
      <c r="N1166" s="10">
        <v>0</v>
      </c>
    </row>
    <row r="1167" spans="1:14" x14ac:dyDescent="0.15">
      <c r="A1167" t="str">
        <f t="shared" si="20"/>
        <v>202004_96_4562342690043</v>
      </c>
      <c r="B1167" s="10">
        <v>202004</v>
      </c>
      <c r="C1167" s="10">
        <v>96</v>
      </c>
      <c r="D1167" s="10" t="s">
        <v>192</v>
      </c>
      <c r="E1167" s="11">
        <v>4562342690043</v>
      </c>
      <c r="F1167" s="10">
        <v>0</v>
      </c>
      <c r="G1167" s="10">
        <v>0</v>
      </c>
      <c r="H1167" s="10" t="s">
        <v>21</v>
      </c>
      <c r="I1167" s="10" t="s">
        <v>19</v>
      </c>
      <c r="J1167" s="10" t="s">
        <v>329</v>
      </c>
      <c r="K1167" s="10">
        <v>51</v>
      </c>
      <c r="L1167" s="10">
        <v>1</v>
      </c>
      <c r="M1167" s="10">
        <v>0</v>
      </c>
      <c r="N1167" s="10">
        <v>0</v>
      </c>
    </row>
    <row r="1168" spans="1:14" x14ac:dyDescent="0.15">
      <c r="A1168" t="str">
        <f t="shared" si="20"/>
        <v>202004_96_4562342690067</v>
      </c>
      <c r="B1168" s="10">
        <v>202004</v>
      </c>
      <c r="C1168" s="10">
        <v>96</v>
      </c>
      <c r="D1168" s="10" t="s">
        <v>192</v>
      </c>
      <c r="E1168" s="11">
        <v>4562342690067</v>
      </c>
      <c r="F1168" s="10">
        <v>0</v>
      </c>
      <c r="G1168" s="10">
        <v>0</v>
      </c>
      <c r="H1168" s="10" t="s">
        <v>23</v>
      </c>
      <c r="I1168" s="10" t="s">
        <v>19</v>
      </c>
      <c r="J1168" s="10" t="s">
        <v>329</v>
      </c>
      <c r="K1168" s="10">
        <v>74</v>
      </c>
      <c r="L1168" s="10">
        <v>1</v>
      </c>
      <c r="M1168" s="10">
        <v>0</v>
      </c>
      <c r="N1168" s="10">
        <v>0</v>
      </c>
    </row>
    <row r="1169" spans="1:14" x14ac:dyDescent="0.15">
      <c r="A1169" t="str">
        <f t="shared" si="20"/>
        <v>202004_96_4562342690074</v>
      </c>
      <c r="B1169" s="10">
        <v>202004</v>
      </c>
      <c r="C1169" s="10">
        <v>96</v>
      </c>
      <c r="D1169" s="10" t="s">
        <v>192</v>
      </c>
      <c r="E1169" s="11">
        <v>4562342690074</v>
      </c>
      <c r="F1169" s="10">
        <v>0</v>
      </c>
      <c r="G1169" s="10">
        <v>0</v>
      </c>
      <c r="H1169" s="10" t="s">
        <v>24</v>
      </c>
      <c r="I1169" s="10" t="s">
        <v>19</v>
      </c>
      <c r="J1169" s="10" t="s">
        <v>329</v>
      </c>
      <c r="K1169" s="10">
        <v>22</v>
      </c>
      <c r="L1169" s="10">
        <v>1</v>
      </c>
      <c r="M1169" s="10">
        <v>0</v>
      </c>
      <c r="N1169" s="10">
        <v>0</v>
      </c>
    </row>
    <row r="1170" spans="1:14" x14ac:dyDescent="0.15">
      <c r="A1170" t="str">
        <f t="shared" si="20"/>
        <v>202004_96_4562342690081</v>
      </c>
      <c r="B1170" s="10">
        <v>202004</v>
      </c>
      <c r="C1170" s="10">
        <v>96</v>
      </c>
      <c r="D1170" s="10" t="s">
        <v>192</v>
      </c>
      <c r="E1170" s="11">
        <v>4562342690081</v>
      </c>
      <c r="F1170" s="10">
        <v>0</v>
      </c>
      <c r="G1170" s="10">
        <v>0</v>
      </c>
      <c r="H1170" s="10" t="s">
        <v>25</v>
      </c>
      <c r="I1170" s="10" t="s">
        <v>19</v>
      </c>
      <c r="J1170" s="10" t="s">
        <v>329</v>
      </c>
      <c r="K1170" s="10">
        <v>9</v>
      </c>
      <c r="L1170" s="10">
        <v>0</v>
      </c>
      <c r="M1170" s="10">
        <v>0</v>
      </c>
      <c r="N1170" s="10">
        <v>0</v>
      </c>
    </row>
    <row r="1171" spans="1:14" x14ac:dyDescent="0.15">
      <c r="A1171" t="str">
        <f t="shared" si="20"/>
        <v>202004_27_4562342690029</v>
      </c>
      <c r="B1171" s="10">
        <v>202004</v>
      </c>
      <c r="C1171" s="10">
        <v>27</v>
      </c>
      <c r="D1171" s="10" t="s">
        <v>197</v>
      </c>
      <c r="E1171" s="11">
        <v>4562342690029</v>
      </c>
      <c r="F1171" s="10">
        <v>0</v>
      </c>
      <c r="G1171" s="10">
        <v>0</v>
      </c>
      <c r="H1171" s="10" t="s">
        <v>18</v>
      </c>
      <c r="I1171" s="10" t="s">
        <v>19</v>
      </c>
      <c r="J1171" s="10" t="s">
        <v>329</v>
      </c>
      <c r="K1171" s="10">
        <v>25</v>
      </c>
      <c r="L1171" s="10">
        <v>2</v>
      </c>
      <c r="M1171" s="10">
        <v>0</v>
      </c>
      <c r="N1171" s="10">
        <v>0</v>
      </c>
    </row>
    <row r="1172" spans="1:14" x14ac:dyDescent="0.15">
      <c r="A1172" t="str">
        <f t="shared" si="20"/>
        <v>202004_27_4562342690036</v>
      </c>
      <c r="B1172" s="10">
        <v>202004</v>
      </c>
      <c r="C1172" s="10">
        <v>27</v>
      </c>
      <c r="D1172" s="10" t="s">
        <v>197</v>
      </c>
      <c r="E1172" s="11">
        <v>4562342690036</v>
      </c>
      <c r="F1172" s="10">
        <v>0</v>
      </c>
      <c r="G1172" s="10">
        <v>0</v>
      </c>
      <c r="H1172" s="10" t="s">
        <v>20</v>
      </c>
      <c r="I1172" s="10" t="s">
        <v>19</v>
      </c>
      <c r="J1172" s="10" t="s">
        <v>329</v>
      </c>
      <c r="K1172" s="10">
        <v>30</v>
      </c>
      <c r="L1172" s="10">
        <v>1</v>
      </c>
      <c r="M1172" s="10">
        <v>0</v>
      </c>
      <c r="N1172" s="10">
        <v>0</v>
      </c>
    </row>
    <row r="1173" spans="1:14" x14ac:dyDescent="0.15">
      <c r="A1173" t="str">
        <f t="shared" si="20"/>
        <v>202004_27_4562342690050</v>
      </c>
      <c r="B1173" s="10">
        <v>202004</v>
      </c>
      <c r="C1173" s="10">
        <v>27</v>
      </c>
      <c r="D1173" s="10" t="s">
        <v>197</v>
      </c>
      <c r="E1173" s="11">
        <v>4562342690050</v>
      </c>
      <c r="F1173" s="10">
        <v>0</v>
      </c>
      <c r="G1173" s="10">
        <v>0</v>
      </c>
      <c r="H1173" s="10" t="s">
        <v>22</v>
      </c>
      <c r="I1173" s="10" t="s">
        <v>19</v>
      </c>
      <c r="J1173" s="10" t="s">
        <v>329</v>
      </c>
      <c r="K1173" s="10">
        <v>32</v>
      </c>
      <c r="L1173" s="10">
        <v>1</v>
      </c>
      <c r="M1173" s="10">
        <v>0</v>
      </c>
      <c r="N1173" s="10">
        <v>0</v>
      </c>
    </row>
    <row r="1174" spans="1:14" x14ac:dyDescent="0.15">
      <c r="A1174" t="str">
        <f t="shared" si="20"/>
        <v>202004_27_4562342690043</v>
      </c>
      <c r="B1174" s="10">
        <v>202004</v>
      </c>
      <c r="C1174" s="10">
        <v>27</v>
      </c>
      <c r="D1174" s="10" t="s">
        <v>197</v>
      </c>
      <c r="E1174" s="11">
        <v>4562342690043</v>
      </c>
      <c r="F1174" s="10">
        <v>0</v>
      </c>
      <c r="G1174" s="10">
        <v>0</v>
      </c>
      <c r="H1174" s="10" t="s">
        <v>21</v>
      </c>
      <c r="I1174" s="10" t="s">
        <v>19</v>
      </c>
      <c r="J1174" s="10" t="s">
        <v>329</v>
      </c>
      <c r="K1174" s="10">
        <v>88</v>
      </c>
      <c r="L1174" s="10">
        <v>3</v>
      </c>
      <c r="M1174" s="10">
        <v>0</v>
      </c>
      <c r="N1174" s="10">
        <v>0</v>
      </c>
    </row>
    <row r="1175" spans="1:14" x14ac:dyDescent="0.15">
      <c r="A1175" t="str">
        <f t="shared" si="20"/>
        <v>202004_27_4562342690067</v>
      </c>
      <c r="B1175" s="10">
        <v>202004</v>
      </c>
      <c r="C1175" s="10">
        <v>27</v>
      </c>
      <c r="D1175" s="10" t="s">
        <v>197</v>
      </c>
      <c r="E1175" s="11">
        <v>4562342690067</v>
      </c>
      <c r="F1175" s="10">
        <v>0</v>
      </c>
      <c r="G1175" s="10">
        <v>0</v>
      </c>
      <c r="H1175" s="10" t="s">
        <v>23</v>
      </c>
      <c r="I1175" s="10" t="s">
        <v>19</v>
      </c>
      <c r="J1175" s="10" t="s">
        <v>329</v>
      </c>
      <c r="K1175" s="10">
        <v>100</v>
      </c>
      <c r="L1175" s="10">
        <v>4</v>
      </c>
      <c r="M1175" s="10">
        <v>0</v>
      </c>
      <c r="N1175" s="10">
        <v>0</v>
      </c>
    </row>
    <row r="1176" spans="1:14" x14ac:dyDescent="0.15">
      <c r="A1176" t="str">
        <f t="shared" si="20"/>
        <v>202004_27_4562342690074</v>
      </c>
      <c r="B1176" s="10">
        <v>202004</v>
      </c>
      <c r="C1176" s="10">
        <v>27</v>
      </c>
      <c r="D1176" s="10" t="s">
        <v>197</v>
      </c>
      <c r="E1176" s="11">
        <v>4562342690074</v>
      </c>
      <c r="F1176" s="10">
        <v>0</v>
      </c>
      <c r="G1176" s="10">
        <v>0</v>
      </c>
      <c r="H1176" s="10" t="s">
        <v>24</v>
      </c>
      <c r="I1176" s="10" t="s">
        <v>19</v>
      </c>
      <c r="J1176" s="10" t="s">
        <v>329</v>
      </c>
      <c r="K1176" s="10">
        <v>46</v>
      </c>
      <c r="L1176" s="10">
        <v>2</v>
      </c>
      <c r="M1176" s="10">
        <v>0</v>
      </c>
      <c r="N1176" s="10">
        <v>0</v>
      </c>
    </row>
    <row r="1177" spans="1:14" x14ac:dyDescent="0.15">
      <c r="A1177" t="str">
        <f t="shared" si="20"/>
        <v>202004_27_4562342690081</v>
      </c>
      <c r="B1177" s="10">
        <v>202004</v>
      </c>
      <c r="C1177" s="10">
        <v>27</v>
      </c>
      <c r="D1177" s="10" t="s">
        <v>197</v>
      </c>
      <c r="E1177" s="11">
        <v>4562342690081</v>
      </c>
      <c r="F1177" s="10">
        <v>0</v>
      </c>
      <c r="G1177" s="10">
        <v>0</v>
      </c>
      <c r="H1177" s="10" t="s">
        <v>25</v>
      </c>
      <c r="I1177" s="10" t="s">
        <v>19</v>
      </c>
      <c r="J1177" s="10" t="s">
        <v>329</v>
      </c>
      <c r="K1177" s="10">
        <v>10</v>
      </c>
      <c r="L1177" s="10">
        <v>1</v>
      </c>
      <c r="M1177" s="10">
        <v>0</v>
      </c>
      <c r="N1177" s="10">
        <v>0</v>
      </c>
    </row>
    <row r="1178" spans="1:14" x14ac:dyDescent="0.15">
      <c r="A1178" t="str">
        <f t="shared" si="20"/>
        <v>202004_67_4562342690029</v>
      </c>
      <c r="B1178" s="10">
        <v>202004</v>
      </c>
      <c r="C1178" s="10">
        <v>67</v>
      </c>
      <c r="D1178" s="10" t="s">
        <v>187</v>
      </c>
      <c r="E1178" s="11">
        <v>4562342690029</v>
      </c>
      <c r="F1178" s="10">
        <v>0</v>
      </c>
      <c r="G1178" s="10">
        <v>0</v>
      </c>
      <c r="H1178" s="10" t="s">
        <v>18</v>
      </c>
      <c r="I1178" s="10" t="s">
        <v>19</v>
      </c>
      <c r="J1178" s="10" t="s">
        <v>329</v>
      </c>
      <c r="K1178" s="10">
        <v>21</v>
      </c>
      <c r="L1178" s="10">
        <v>1</v>
      </c>
      <c r="M1178" s="10">
        <v>0</v>
      </c>
      <c r="N1178" s="10">
        <v>0</v>
      </c>
    </row>
    <row r="1179" spans="1:14" x14ac:dyDescent="0.15">
      <c r="A1179" t="str">
        <f t="shared" si="20"/>
        <v>202004_67_4562342690036</v>
      </c>
      <c r="B1179" s="10">
        <v>202004</v>
      </c>
      <c r="C1179" s="10">
        <v>67</v>
      </c>
      <c r="D1179" s="10" t="s">
        <v>187</v>
      </c>
      <c r="E1179" s="11">
        <v>4562342690036</v>
      </c>
      <c r="F1179" s="10">
        <v>0</v>
      </c>
      <c r="G1179" s="10">
        <v>0</v>
      </c>
      <c r="H1179" s="10" t="s">
        <v>20</v>
      </c>
      <c r="I1179" s="10" t="s">
        <v>19</v>
      </c>
      <c r="J1179" s="10" t="s">
        <v>329</v>
      </c>
      <c r="K1179" s="10">
        <v>15</v>
      </c>
      <c r="L1179" s="10">
        <v>1</v>
      </c>
      <c r="M1179" s="10">
        <v>0</v>
      </c>
      <c r="N1179" s="10">
        <v>0</v>
      </c>
    </row>
    <row r="1180" spans="1:14" x14ac:dyDescent="0.15">
      <c r="A1180" t="str">
        <f t="shared" si="20"/>
        <v>202004_67_4562342690050</v>
      </c>
      <c r="B1180" s="10">
        <v>202004</v>
      </c>
      <c r="C1180" s="10">
        <v>67</v>
      </c>
      <c r="D1180" s="10" t="s">
        <v>187</v>
      </c>
      <c r="E1180" s="11">
        <v>4562342690050</v>
      </c>
      <c r="F1180" s="10">
        <v>0</v>
      </c>
      <c r="G1180" s="10">
        <v>0</v>
      </c>
      <c r="H1180" s="10" t="s">
        <v>22</v>
      </c>
      <c r="I1180" s="10" t="s">
        <v>19</v>
      </c>
      <c r="J1180" s="10" t="s">
        <v>329</v>
      </c>
      <c r="K1180" s="10">
        <v>22</v>
      </c>
      <c r="L1180" s="10">
        <v>0</v>
      </c>
      <c r="M1180" s="10">
        <v>0</v>
      </c>
      <c r="N1180" s="10">
        <v>0</v>
      </c>
    </row>
    <row r="1181" spans="1:14" x14ac:dyDescent="0.15">
      <c r="A1181" t="str">
        <f t="shared" si="20"/>
        <v>202004_67_4562342690043</v>
      </c>
      <c r="B1181" s="10">
        <v>202004</v>
      </c>
      <c r="C1181" s="10">
        <v>67</v>
      </c>
      <c r="D1181" s="10" t="s">
        <v>187</v>
      </c>
      <c r="E1181" s="11">
        <v>4562342690043</v>
      </c>
      <c r="F1181" s="10">
        <v>0</v>
      </c>
      <c r="G1181" s="10">
        <v>0</v>
      </c>
      <c r="H1181" s="10" t="s">
        <v>21</v>
      </c>
      <c r="I1181" s="10" t="s">
        <v>19</v>
      </c>
      <c r="J1181" s="10" t="s">
        <v>329</v>
      </c>
      <c r="K1181" s="10">
        <v>57</v>
      </c>
      <c r="L1181" s="10">
        <v>1</v>
      </c>
      <c r="M1181" s="10">
        <v>0</v>
      </c>
      <c r="N1181" s="10">
        <v>0</v>
      </c>
    </row>
    <row r="1182" spans="1:14" x14ac:dyDescent="0.15">
      <c r="A1182" t="str">
        <f t="shared" si="20"/>
        <v>202004_67_4562342690067</v>
      </c>
      <c r="B1182" s="10">
        <v>202004</v>
      </c>
      <c r="C1182" s="10">
        <v>67</v>
      </c>
      <c r="D1182" s="10" t="s">
        <v>187</v>
      </c>
      <c r="E1182" s="11">
        <v>4562342690067</v>
      </c>
      <c r="F1182" s="10">
        <v>0</v>
      </c>
      <c r="G1182" s="10">
        <v>0</v>
      </c>
      <c r="H1182" s="10" t="s">
        <v>23</v>
      </c>
      <c r="I1182" s="10" t="s">
        <v>19</v>
      </c>
      <c r="J1182" s="10" t="s">
        <v>329</v>
      </c>
      <c r="K1182" s="10">
        <v>77</v>
      </c>
      <c r="L1182" s="10">
        <v>2</v>
      </c>
      <c r="M1182" s="10">
        <v>0</v>
      </c>
      <c r="N1182" s="10">
        <v>0</v>
      </c>
    </row>
    <row r="1183" spans="1:14" x14ac:dyDescent="0.15">
      <c r="A1183" t="str">
        <f t="shared" si="20"/>
        <v>202004_67_4562342690074</v>
      </c>
      <c r="B1183" s="10">
        <v>202004</v>
      </c>
      <c r="C1183" s="10">
        <v>67</v>
      </c>
      <c r="D1183" s="10" t="s">
        <v>187</v>
      </c>
      <c r="E1183" s="11">
        <v>4562342690074</v>
      </c>
      <c r="F1183" s="10">
        <v>0</v>
      </c>
      <c r="G1183" s="10">
        <v>0</v>
      </c>
      <c r="H1183" s="10" t="s">
        <v>24</v>
      </c>
      <c r="I1183" s="10" t="s">
        <v>19</v>
      </c>
      <c r="J1183" s="10" t="s">
        <v>329</v>
      </c>
      <c r="K1183" s="10">
        <v>46</v>
      </c>
      <c r="L1183" s="10">
        <v>2</v>
      </c>
      <c r="M1183" s="10">
        <v>0</v>
      </c>
      <c r="N1183" s="10">
        <v>0</v>
      </c>
    </row>
    <row r="1184" spans="1:14" x14ac:dyDescent="0.15">
      <c r="A1184" t="str">
        <f t="shared" si="20"/>
        <v>202004_67_4562342690081</v>
      </c>
      <c r="B1184" s="10">
        <v>202004</v>
      </c>
      <c r="C1184" s="10">
        <v>67</v>
      </c>
      <c r="D1184" s="10" t="s">
        <v>187</v>
      </c>
      <c r="E1184" s="11">
        <v>4562342690081</v>
      </c>
      <c r="F1184" s="10">
        <v>0</v>
      </c>
      <c r="G1184" s="10">
        <v>0</v>
      </c>
      <c r="H1184" s="10" t="s">
        <v>25</v>
      </c>
      <c r="I1184" s="10" t="s">
        <v>19</v>
      </c>
      <c r="J1184" s="10" t="s">
        <v>329</v>
      </c>
      <c r="K1184" s="10">
        <v>11</v>
      </c>
      <c r="L1184" s="10">
        <v>0</v>
      </c>
      <c r="M1184" s="10">
        <v>0</v>
      </c>
      <c r="N1184" s="10">
        <v>0</v>
      </c>
    </row>
    <row r="1185" spans="1:14" x14ac:dyDescent="0.15">
      <c r="A1185" t="str">
        <f t="shared" si="20"/>
        <v>202004_270_4562342690029</v>
      </c>
      <c r="B1185" s="10">
        <v>202004</v>
      </c>
      <c r="C1185" s="10">
        <v>270</v>
      </c>
      <c r="D1185" s="10" t="s">
        <v>194</v>
      </c>
      <c r="E1185" s="11">
        <v>4562342690029</v>
      </c>
      <c r="F1185" s="10">
        <v>0</v>
      </c>
      <c r="G1185" s="10">
        <v>0</v>
      </c>
      <c r="H1185" s="10" t="s">
        <v>18</v>
      </c>
      <c r="I1185" s="10" t="s">
        <v>19</v>
      </c>
      <c r="J1185" s="10" t="s">
        <v>329</v>
      </c>
      <c r="K1185" s="10">
        <v>16</v>
      </c>
      <c r="L1185" s="10">
        <v>1</v>
      </c>
      <c r="M1185" s="10">
        <v>0</v>
      </c>
      <c r="N1185" s="10">
        <v>0</v>
      </c>
    </row>
    <row r="1186" spans="1:14" x14ac:dyDescent="0.15">
      <c r="A1186" t="str">
        <f t="shared" si="20"/>
        <v>202004_270_4562342690036</v>
      </c>
      <c r="B1186" s="10">
        <v>202004</v>
      </c>
      <c r="C1186" s="10">
        <v>270</v>
      </c>
      <c r="D1186" s="10" t="s">
        <v>194</v>
      </c>
      <c r="E1186" s="11">
        <v>4562342690036</v>
      </c>
      <c r="F1186" s="10">
        <v>0</v>
      </c>
      <c r="G1186" s="10">
        <v>0</v>
      </c>
      <c r="H1186" s="10" t="s">
        <v>20</v>
      </c>
      <c r="I1186" s="10" t="s">
        <v>19</v>
      </c>
      <c r="J1186" s="10" t="s">
        <v>329</v>
      </c>
      <c r="K1186" s="10">
        <v>19</v>
      </c>
      <c r="L1186" s="10">
        <v>2</v>
      </c>
      <c r="M1186" s="10">
        <v>0</v>
      </c>
      <c r="N1186" s="10">
        <v>0</v>
      </c>
    </row>
    <row r="1187" spans="1:14" x14ac:dyDescent="0.15">
      <c r="A1187" t="str">
        <f t="shared" si="20"/>
        <v>202004_270_4562342690050</v>
      </c>
      <c r="B1187" s="10">
        <v>202004</v>
      </c>
      <c r="C1187" s="10">
        <v>270</v>
      </c>
      <c r="D1187" s="10" t="s">
        <v>194</v>
      </c>
      <c r="E1187" s="11">
        <v>4562342690050</v>
      </c>
      <c r="F1187" s="10">
        <v>0</v>
      </c>
      <c r="G1187" s="10">
        <v>0</v>
      </c>
      <c r="H1187" s="10" t="s">
        <v>22</v>
      </c>
      <c r="I1187" s="10" t="s">
        <v>19</v>
      </c>
      <c r="J1187" s="10" t="s">
        <v>329</v>
      </c>
      <c r="K1187" s="10">
        <v>7</v>
      </c>
      <c r="L1187" s="10">
        <v>0</v>
      </c>
      <c r="M1187" s="10">
        <v>0</v>
      </c>
      <c r="N1187" s="10">
        <v>0</v>
      </c>
    </row>
    <row r="1188" spans="1:14" x14ac:dyDescent="0.15">
      <c r="A1188" t="str">
        <f t="shared" si="20"/>
        <v>202004_270_4562342690043</v>
      </c>
      <c r="B1188" s="10">
        <v>202004</v>
      </c>
      <c r="C1188" s="10">
        <v>270</v>
      </c>
      <c r="D1188" s="10" t="s">
        <v>194</v>
      </c>
      <c r="E1188" s="11">
        <v>4562342690043</v>
      </c>
      <c r="F1188" s="10">
        <v>0</v>
      </c>
      <c r="G1188" s="10">
        <v>0</v>
      </c>
      <c r="H1188" s="10" t="s">
        <v>21</v>
      </c>
      <c r="I1188" s="10" t="s">
        <v>19</v>
      </c>
      <c r="J1188" s="10" t="s">
        <v>329</v>
      </c>
      <c r="K1188" s="10">
        <v>44</v>
      </c>
      <c r="L1188" s="10">
        <v>2</v>
      </c>
      <c r="M1188" s="10">
        <v>0</v>
      </c>
      <c r="N1188" s="10">
        <v>0</v>
      </c>
    </row>
    <row r="1189" spans="1:14" x14ac:dyDescent="0.15">
      <c r="A1189" t="str">
        <f t="shared" si="20"/>
        <v>202004_270_4562342690067</v>
      </c>
      <c r="B1189" s="10">
        <v>202004</v>
      </c>
      <c r="C1189" s="10">
        <v>270</v>
      </c>
      <c r="D1189" s="10" t="s">
        <v>194</v>
      </c>
      <c r="E1189" s="11">
        <v>4562342690067</v>
      </c>
      <c r="F1189" s="10">
        <v>0</v>
      </c>
      <c r="G1189" s="10">
        <v>0</v>
      </c>
      <c r="H1189" s="10" t="s">
        <v>23</v>
      </c>
      <c r="I1189" s="10" t="s">
        <v>19</v>
      </c>
      <c r="J1189" s="10" t="s">
        <v>329</v>
      </c>
      <c r="K1189" s="10">
        <v>69</v>
      </c>
      <c r="L1189" s="10">
        <v>3</v>
      </c>
      <c r="M1189" s="10">
        <v>0</v>
      </c>
      <c r="N1189" s="10">
        <v>0</v>
      </c>
    </row>
    <row r="1190" spans="1:14" x14ac:dyDescent="0.15">
      <c r="A1190" t="str">
        <f t="shared" si="20"/>
        <v>202004_270_4562342690074</v>
      </c>
      <c r="B1190" s="10">
        <v>202004</v>
      </c>
      <c r="C1190" s="10">
        <v>270</v>
      </c>
      <c r="D1190" s="10" t="s">
        <v>194</v>
      </c>
      <c r="E1190" s="11">
        <v>4562342690074</v>
      </c>
      <c r="F1190" s="10">
        <v>0</v>
      </c>
      <c r="G1190" s="10">
        <v>0</v>
      </c>
      <c r="H1190" s="10" t="s">
        <v>24</v>
      </c>
      <c r="I1190" s="10" t="s">
        <v>19</v>
      </c>
      <c r="J1190" s="10" t="s">
        <v>329</v>
      </c>
      <c r="K1190" s="10">
        <v>22</v>
      </c>
      <c r="L1190" s="10">
        <v>4</v>
      </c>
      <c r="M1190" s="10">
        <v>0</v>
      </c>
      <c r="N1190" s="10">
        <v>0</v>
      </c>
    </row>
    <row r="1191" spans="1:14" x14ac:dyDescent="0.15">
      <c r="A1191" t="str">
        <f t="shared" si="20"/>
        <v>202004_270_4562342690081</v>
      </c>
      <c r="B1191" s="10">
        <v>202004</v>
      </c>
      <c r="C1191" s="10">
        <v>270</v>
      </c>
      <c r="D1191" s="10" t="s">
        <v>194</v>
      </c>
      <c r="E1191" s="11">
        <v>4562342690081</v>
      </c>
      <c r="F1191" s="10">
        <v>0</v>
      </c>
      <c r="G1191" s="10">
        <v>0</v>
      </c>
      <c r="H1191" s="10" t="s">
        <v>25</v>
      </c>
      <c r="I1191" s="10" t="s">
        <v>19</v>
      </c>
      <c r="J1191" s="10" t="s">
        <v>329</v>
      </c>
      <c r="K1191" s="10">
        <v>6</v>
      </c>
      <c r="L1191" s="10">
        <v>1</v>
      </c>
      <c r="M1191" s="10">
        <v>0</v>
      </c>
      <c r="N1191" s="10">
        <v>0</v>
      </c>
    </row>
    <row r="1192" spans="1:14" x14ac:dyDescent="0.15">
      <c r="A1192" t="str">
        <f t="shared" si="20"/>
        <v>202004_379_4562342690029</v>
      </c>
      <c r="B1192" s="10">
        <v>202004</v>
      </c>
      <c r="C1192" s="10">
        <v>379</v>
      </c>
      <c r="D1192" s="10" t="s">
        <v>183</v>
      </c>
      <c r="E1192" s="11">
        <v>4562342690029</v>
      </c>
      <c r="F1192" s="10">
        <v>0</v>
      </c>
      <c r="G1192" s="10">
        <v>0</v>
      </c>
      <c r="H1192" s="10" t="s">
        <v>18</v>
      </c>
      <c r="I1192" s="10" t="s">
        <v>19</v>
      </c>
      <c r="J1192" s="10" t="s">
        <v>329</v>
      </c>
      <c r="K1192" s="10">
        <v>23</v>
      </c>
      <c r="L1192" s="10">
        <v>0</v>
      </c>
      <c r="M1192" s="10">
        <v>0</v>
      </c>
      <c r="N1192" s="10">
        <v>0</v>
      </c>
    </row>
    <row r="1193" spans="1:14" x14ac:dyDescent="0.15">
      <c r="A1193" t="str">
        <f t="shared" si="20"/>
        <v>202004_379_4562342690036</v>
      </c>
      <c r="B1193" s="10">
        <v>202004</v>
      </c>
      <c r="C1193" s="10">
        <v>379</v>
      </c>
      <c r="D1193" s="10" t="s">
        <v>183</v>
      </c>
      <c r="E1193" s="11">
        <v>4562342690036</v>
      </c>
      <c r="F1193" s="10">
        <v>0</v>
      </c>
      <c r="G1193" s="10">
        <v>0</v>
      </c>
      <c r="H1193" s="10" t="s">
        <v>20</v>
      </c>
      <c r="I1193" s="10" t="s">
        <v>19</v>
      </c>
      <c r="J1193" s="10" t="s">
        <v>329</v>
      </c>
      <c r="K1193" s="10">
        <v>20</v>
      </c>
      <c r="L1193" s="10">
        <v>1</v>
      </c>
      <c r="M1193" s="10">
        <v>0</v>
      </c>
      <c r="N1193" s="10">
        <v>0</v>
      </c>
    </row>
    <row r="1194" spans="1:14" x14ac:dyDescent="0.15">
      <c r="A1194" t="str">
        <f t="shared" si="20"/>
        <v>202004_379_4562342690050</v>
      </c>
      <c r="B1194" s="10">
        <v>202004</v>
      </c>
      <c r="C1194" s="10">
        <v>379</v>
      </c>
      <c r="D1194" s="10" t="s">
        <v>183</v>
      </c>
      <c r="E1194" s="11">
        <v>4562342690050</v>
      </c>
      <c r="F1194" s="10">
        <v>0</v>
      </c>
      <c r="G1194" s="10">
        <v>0</v>
      </c>
      <c r="H1194" s="10" t="s">
        <v>22</v>
      </c>
      <c r="I1194" s="10" t="s">
        <v>19</v>
      </c>
      <c r="J1194" s="10" t="s">
        <v>329</v>
      </c>
      <c r="K1194" s="10">
        <v>17</v>
      </c>
      <c r="L1194" s="10">
        <v>0</v>
      </c>
      <c r="M1194" s="10">
        <v>0</v>
      </c>
      <c r="N1194" s="10">
        <v>0</v>
      </c>
    </row>
    <row r="1195" spans="1:14" x14ac:dyDescent="0.15">
      <c r="A1195" t="str">
        <f t="shared" si="20"/>
        <v>202004_379_4562342690043</v>
      </c>
      <c r="B1195" s="10">
        <v>202004</v>
      </c>
      <c r="C1195" s="10">
        <v>379</v>
      </c>
      <c r="D1195" s="10" t="s">
        <v>183</v>
      </c>
      <c r="E1195" s="11">
        <v>4562342690043</v>
      </c>
      <c r="F1195" s="10">
        <v>0</v>
      </c>
      <c r="G1195" s="10">
        <v>0</v>
      </c>
      <c r="H1195" s="10" t="s">
        <v>21</v>
      </c>
      <c r="I1195" s="10" t="s">
        <v>19</v>
      </c>
      <c r="J1195" s="10" t="s">
        <v>329</v>
      </c>
      <c r="K1195" s="10">
        <v>70</v>
      </c>
      <c r="L1195" s="10">
        <v>1</v>
      </c>
      <c r="M1195" s="10">
        <v>0</v>
      </c>
      <c r="N1195" s="10">
        <v>0</v>
      </c>
    </row>
    <row r="1196" spans="1:14" x14ac:dyDescent="0.15">
      <c r="A1196" t="str">
        <f t="shared" si="20"/>
        <v>202004_379_4562342690067</v>
      </c>
      <c r="B1196" s="10">
        <v>202004</v>
      </c>
      <c r="C1196" s="10">
        <v>379</v>
      </c>
      <c r="D1196" s="10" t="s">
        <v>183</v>
      </c>
      <c r="E1196" s="11">
        <v>4562342690067</v>
      </c>
      <c r="F1196" s="10">
        <v>0</v>
      </c>
      <c r="G1196" s="10">
        <v>0</v>
      </c>
      <c r="H1196" s="10" t="s">
        <v>23</v>
      </c>
      <c r="I1196" s="10" t="s">
        <v>19</v>
      </c>
      <c r="J1196" s="10" t="s">
        <v>329</v>
      </c>
      <c r="K1196" s="10">
        <v>80</v>
      </c>
      <c r="L1196" s="10">
        <v>1</v>
      </c>
      <c r="M1196" s="10">
        <v>0</v>
      </c>
      <c r="N1196" s="10">
        <v>0</v>
      </c>
    </row>
    <row r="1197" spans="1:14" x14ac:dyDescent="0.15">
      <c r="A1197" t="str">
        <f t="shared" si="20"/>
        <v>202004_379_4562342690074</v>
      </c>
      <c r="B1197" s="10">
        <v>202004</v>
      </c>
      <c r="C1197" s="10">
        <v>379</v>
      </c>
      <c r="D1197" s="10" t="s">
        <v>183</v>
      </c>
      <c r="E1197" s="11">
        <v>4562342690074</v>
      </c>
      <c r="F1197" s="10">
        <v>0</v>
      </c>
      <c r="G1197" s="10">
        <v>0</v>
      </c>
      <c r="H1197" s="10" t="s">
        <v>24</v>
      </c>
      <c r="I1197" s="10" t="s">
        <v>19</v>
      </c>
      <c r="J1197" s="10" t="s">
        <v>329</v>
      </c>
      <c r="K1197" s="10">
        <v>43</v>
      </c>
      <c r="L1197" s="10">
        <v>0</v>
      </c>
      <c r="M1197" s="10">
        <v>0</v>
      </c>
      <c r="N1197" s="10">
        <v>0</v>
      </c>
    </row>
    <row r="1198" spans="1:14" x14ac:dyDescent="0.15">
      <c r="A1198" t="str">
        <f t="shared" si="20"/>
        <v>202004_379_4562342690081</v>
      </c>
      <c r="B1198" s="10">
        <v>202004</v>
      </c>
      <c r="C1198" s="10">
        <v>379</v>
      </c>
      <c r="D1198" s="10" t="s">
        <v>183</v>
      </c>
      <c r="E1198" s="11">
        <v>4562342690081</v>
      </c>
      <c r="F1198" s="10">
        <v>0</v>
      </c>
      <c r="G1198" s="10">
        <v>0</v>
      </c>
      <c r="H1198" s="10" t="s">
        <v>25</v>
      </c>
      <c r="I1198" s="10" t="s">
        <v>19</v>
      </c>
      <c r="J1198" s="10" t="s">
        <v>329</v>
      </c>
      <c r="K1198" s="10">
        <v>12</v>
      </c>
      <c r="L1198" s="10">
        <v>0</v>
      </c>
      <c r="M1198" s="10">
        <v>0</v>
      </c>
      <c r="N1198" s="10">
        <v>0</v>
      </c>
    </row>
    <row r="1199" spans="1:14" x14ac:dyDescent="0.15">
      <c r="A1199" t="str">
        <f t="shared" si="20"/>
        <v>202004_51_4562342690029</v>
      </c>
      <c r="B1199" s="10">
        <v>202004</v>
      </c>
      <c r="C1199" s="10">
        <v>51</v>
      </c>
      <c r="D1199" s="10" t="s">
        <v>184</v>
      </c>
      <c r="E1199" s="11">
        <v>4562342690029</v>
      </c>
      <c r="F1199" s="10">
        <v>0</v>
      </c>
      <c r="G1199" s="10">
        <v>0</v>
      </c>
      <c r="H1199" s="10" t="s">
        <v>18</v>
      </c>
      <c r="I1199" s="10" t="s">
        <v>19</v>
      </c>
      <c r="J1199" s="10" t="s">
        <v>329</v>
      </c>
      <c r="K1199" s="10">
        <v>29</v>
      </c>
      <c r="L1199" s="10">
        <v>0</v>
      </c>
      <c r="M1199" s="10">
        <v>0</v>
      </c>
      <c r="N1199" s="10">
        <v>0</v>
      </c>
    </row>
    <row r="1200" spans="1:14" x14ac:dyDescent="0.15">
      <c r="A1200" t="str">
        <f t="shared" si="20"/>
        <v>202004_51_4562342690036</v>
      </c>
      <c r="B1200" s="10">
        <v>202004</v>
      </c>
      <c r="C1200" s="10">
        <v>51</v>
      </c>
      <c r="D1200" s="10" t="s">
        <v>184</v>
      </c>
      <c r="E1200" s="11">
        <v>4562342690036</v>
      </c>
      <c r="F1200" s="10">
        <v>0</v>
      </c>
      <c r="G1200" s="10">
        <v>0</v>
      </c>
      <c r="H1200" s="10" t="s">
        <v>20</v>
      </c>
      <c r="I1200" s="10" t="s">
        <v>19</v>
      </c>
      <c r="J1200" s="10" t="s">
        <v>329</v>
      </c>
      <c r="K1200" s="10">
        <v>15</v>
      </c>
      <c r="L1200" s="10">
        <v>1</v>
      </c>
      <c r="M1200" s="10">
        <v>0</v>
      </c>
      <c r="N1200" s="10">
        <v>0</v>
      </c>
    </row>
    <row r="1201" spans="1:14" x14ac:dyDescent="0.15">
      <c r="A1201" t="str">
        <f t="shared" si="20"/>
        <v>202004_51_4562342690050</v>
      </c>
      <c r="B1201" s="10">
        <v>202004</v>
      </c>
      <c r="C1201" s="10">
        <v>51</v>
      </c>
      <c r="D1201" s="10" t="s">
        <v>184</v>
      </c>
      <c r="E1201" s="11">
        <v>4562342690050</v>
      </c>
      <c r="F1201" s="10">
        <v>0</v>
      </c>
      <c r="G1201" s="10">
        <v>0</v>
      </c>
      <c r="H1201" s="10" t="s">
        <v>22</v>
      </c>
      <c r="I1201" s="10" t="s">
        <v>19</v>
      </c>
      <c r="J1201" s="10" t="s">
        <v>329</v>
      </c>
      <c r="K1201" s="10">
        <v>19</v>
      </c>
      <c r="L1201" s="10">
        <v>0</v>
      </c>
      <c r="M1201" s="10">
        <v>0</v>
      </c>
      <c r="N1201" s="10">
        <v>0</v>
      </c>
    </row>
    <row r="1202" spans="1:14" x14ac:dyDescent="0.15">
      <c r="A1202" t="str">
        <f t="shared" si="20"/>
        <v>202004_51_4562342690043</v>
      </c>
      <c r="B1202" s="10">
        <v>202004</v>
      </c>
      <c r="C1202" s="10">
        <v>51</v>
      </c>
      <c r="D1202" s="10" t="s">
        <v>184</v>
      </c>
      <c r="E1202" s="11">
        <v>4562342690043</v>
      </c>
      <c r="F1202" s="10">
        <v>0</v>
      </c>
      <c r="G1202" s="10">
        <v>0</v>
      </c>
      <c r="H1202" s="10" t="s">
        <v>21</v>
      </c>
      <c r="I1202" s="10" t="s">
        <v>19</v>
      </c>
      <c r="J1202" s="10" t="s">
        <v>329</v>
      </c>
      <c r="K1202" s="10">
        <v>66</v>
      </c>
      <c r="L1202" s="10">
        <v>1</v>
      </c>
      <c r="M1202" s="10">
        <v>0</v>
      </c>
      <c r="N1202" s="10">
        <v>0</v>
      </c>
    </row>
    <row r="1203" spans="1:14" x14ac:dyDescent="0.15">
      <c r="A1203" t="str">
        <f t="shared" si="20"/>
        <v>202004_51_4562342690067</v>
      </c>
      <c r="B1203" s="10">
        <v>202004</v>
      </c>
      <c r="C1203" s="10">
        <v>51</v>
      </c>
      <c r="D1203" s="10" t="s">
        <v>184</v>
      </c>
      <c r="E1203" s="11">
        <v>4562342690067</v>
      </c>
      <c r="F1203" s="10">
        <v>0</v>
      </c>
      <c r="G1203" s="10">
        <v>0</v>
      </c>
      <c r="H1203" s="10" t="s">
        <v>23</v>
      </c>
      <c r="I1203" s="10" t="s">
        <v>19</v>
      </c>
      <c r="J1203" s="10" t="s">
        <v>329</v>
      </c>
      <c r="K1203" s="10">
        <v>78</v>
      </c>
      <c r="L1203" s="10">
        <v>0</v>
      </c>
      <c r="M1203" s="10">
        <v>0</v>
      </c>
      <c r="N1203" s="10">
        <v>0</v>
      </c>
    </row>
    <row r="1204" spans="1:14" x14ac:dyDescent="0.15">
      <c r="A1204" t="str">
        <f t="shared" si="20"/>
        <v>202004_51_4562342690074</v>
      </c>
      <c r="B1204" s="10">
        <v>202004</v>
      </c>
      <c r="C1204" s="10">
        <v>51</v>
      </c>
      <c r="D1204" s="10" t="s">
        <v>184</v>
      </c>
      <c r="E1204" s="11">
        <v>4562342690074</v>
      </c>
      <c r="F1204" s="10">
        <v>0</v>
      </c>
      <c r="G1204" s="10">
        <v>0</v>
      </c>
      <c r="H1204" s="10" t="s">
        <v>24</v>
      </c>
      <c r="I1204" s="10" t="s">
        <v>19</v>
      </c>
      <c r="J1204" s="10" t="s">
        <v>329</v>
      </c>
      <c r="K1204" s="10">
        <v>26</v>
      </c>
      <c r="L1204" s="10">
        <v>0</v>
      </c>
      <c r="M1204" s="10">
        <v>0</v>
      </c>
      <c r="N1204" s="10">
        <v>0</v>
      </c>
    </row>
    <row r="1205" spans="1:14" x14ac:dyDescent="0.15">
      <c r="A1205" t="str">
        <f t="shared" si="20"/>
        <v>202004_51_4562342690081</v>
      </c>
      <c r="B1205" s="10">
        <v>202004</v>
      </c>
      <c r="C1205" s="10">
        <v>51</v>
      </c>
      <c r="D1205" s="10" t="s">
        <v>184</v>
      </c>
      <c r="E1205" s="11">
        <v>4562342690081</v>
      </c>
      <c r="F1205" s="10">
        <v>0</v>
      </c>
      <c r="G1205" s="10">
        <v>0</v>
      </c>
      <c r="H1205" s="10" t="s">
        <v>25</v>
      </c>
      <c r="I1205" s="10" t="s">
        <v>19</v>
      </c>
      <c r="J1205" s="10" t="s">
        <v>329</v>
      </c>
      <c r="K1205" s="10">
        <v>9</v>
      </c>
      <c r="L1205" s="10">
        <v>0</v>
      </c>
      <c r="M1205" s="10">
        <v>0</v>
      </c>
      <c r="N1205" s="10">
        <v>0</v>
      </c>
    </row>
    <row r="1206" spans="1:14" x14ac:dyDescent="0.15">
      <c r="A1206" t="str">
        <f t="shared" si="20"/>
        <v>202004_151_4562342690029</v>
      </c>
      <c r="B1206" s="10">
        <v>202004</v>
      </c>
      <c r="C1206" s="10">
        <v>151</v>
      </c>
      <c r="D1206" s="10" t="s">
        <v>191</v>
      </c>
      <c r="E1206" s="11">
        <v>4562342690029</v>
      </c>
      <c r="F1206" s="10">
        <v>0</v>
      </c>
      <c r="G1206" s="10">
        <v>0</v>
      </c>
      <c r="H1206" s="10" t="s">
        <v>18</v>
      </c>
      <c r="I1206" s="10" t="s">
        <v>19</v>
      </c>
      <c r="J1206" s="10" t="s">
        <v>329</v>
      </c>
      <c r="K1206" s="10">
        <v>26</v>
      </c>
      <c r="L1206" s="10">
        <v>0</v>
      </c>
      <c r="M1206" s="10">
        <v>0</v>
      </c>
      <c r="N1206" s="10">
        <v>0</v>
      </c>
    </row>
    <row r="1207" spans="1:14" x14ac:dyDescent="0.15">
      <c r="A1207" t="str">
        <f t="shared" si="20"/>
        <v>202004_151_4562342690036</v>
      </c>
      <c r="B1207" s="10">
        <v>202004</v>
      </c>
      <c r="C1207" s="10">
        <v>151</v>
      </c>
      <c r="D1207" s="10" t="s">
        <v>191</v>
      </c>
      <c r="E1207" s="11">
        <v>4562342690036</v>
      </c>
      <c r="F1207" s="10">
        <v>0</v>
      </c>
      <c r="G1207" s="10">
        <v>0</v>
      </c>
      <c r="H1207" s="10" t="s">
        <v>20</v>
      </c>
      <c r="I1207" s="10" t="s">
        <v>19</v>
      </c>
      <c r="J1207" s="10" t="s">
        <v>329</v>
      </c>
      <c r="K1207" s="10">
        <v>24</v>
      </c>
      <c r="L1207" s="10">
        <v>0</v>
      </c>
      <c r="M1207" s="10">
        <v>0</v>
      </c>
      <c r="N1207" s="10">
        <v>0</v>
      </c>
    </row>
    <row r="1208" spans="1:14" x14ac:dyDescent="0.15">
      <c r="A1208" t="str">
        <f t="shared" si="20"/>
        <v>202004_151_4562342690050</v>
      </c>
      <c r="B1208" s="10">
        <v>202004</v>
      </c>
      <c r="C1208" s="10">
        <v>151</v>
      </c>
      <c r="D1208" s="10" t="s">
        <v>191</v>
      </c>
      <c r="E1208" s="11">
        <v>4562342690050</v>
      </c>
      <c r="F1208" s="10">
        <v>0</v>
      </c>
      <c r="G1208" s="10">
        <v>0</v>
      </c>
      <c r="H1208" s="10" t="s">
        <v>22</v>
      </c>
      <c r="I1208" s="10" t="s">
        <v>19</v>
      </c>
      <c r="J1208" s="10" t="s">
        <v>329</v>
      </c>
      <c r="K1208" s="10">
        <v>22</v>
      </c>
      <c r="L1208" s="10">
        <v>1</v>
      </c>
      <c r="M1208" s="10">
        <v>0</v>
      </c>
      <c r="N1208" s="10">
        <v>0</v>
      </c>
    </row>
    <row r="1209" spans="1:14" x14ac:dyDescent="0.15">
      <c r="A1209" t="str">
        <f t="shared" si="20"/>
        <v>202004_151_4562342690043</v>
      </c>
      <c r="B1209" s="10">
        <v>202004</v>
      </c>
      <c r="C1209" s="10">
        <v>151</v>
      </c>
      <c r="D1209" s="10" t="s">
        <v>191</v>
      </c>
      <c r="E1209" s="11">
        <v>4562342690043</v>
      </c>
      <c r="F1209" s="10">
        <v>0</v>
      </c>
      <c r="G1209" s="10">
        <v>0</v>
      </c>
      <c r="H1209" s="10" t="s">
        <v>21</v>
      </c>
      <c r="I1209" s="10" t="s">
        <v>19</v>
      </c>
      <c r="J1209" s="10" t="s">
        <v>329</v>
      </c>
      <c r="K1209" s="10">
        <v>73</v>
      </c>
      <c r="L1209" s="10">
        <v>1</v>
      </c>
      <c r="M1209" s="10">
        <v>0</v>
      </c>
      <c r="N1209" s="10">
        <v>0</v>
      </c>
    </row>
    <row r="1210" spans="1:14" x14ac:dyDescent="0.15">
      <c r="A1210" t="str">
        <f t="shared" si="20"/>
        <v>202004_151_4562342690067</v>
      </c>
      <c r="B1210" s="10">
        <v>202004</v>
      </c>
      <c r="C1210" s="10">
        <v>151</v>
      </c>
      <c r="D1210" s="10" t="s">
        <v>191</v>
      </c>
      <c r="E1210" s="11">
        <v>4562342690067</v>
      </c>
      <c r="F1210" s="10">
        <v>0</v>
      </c>
      <c r="G1210" s="10">
        <v>0</v>
      </c>
      <c r="H1210" s="10" t="s">
        <v>23</v>
      </c>
      <c r="I1210" s="10" t="s">
        <v>19</v>
      </c>
      <c r="J1210" s="10" t="s">
        <v>329</v>
      </c>
      <c r="K1210" s="10">
        <v>85</v>
      </c>
      <c r="L1210" s="10">
        <v>1</v>
      </c>
      <c r="M1210" s="10">
        <v>0</v>
      </c>
      <c r="N1210" s="10">
        <v>0</v>
      </c>
    </row>
    <row r="1211" spans="1:14" x14ac:dyDescent="0.15">
      <c r="A1211" t="str">
        <f t="shared" si="20"/>
        <v>202004_151_4562342690074</v>
      </c>
      <c r="B1211" s="10">
        <v>202004</v>
      </c>
      <c r="C1211" s="10">
        <v>151</v>
      </c>
      <c r="D1211" s="10" t="s">
        <v>191</v>
      </c>
      <c r="E1211" s="11">
        <v>4562342690074</v>
      </c>
      <c r="F1211" s="10">
        <v>0</v>
      </c>
      <c r="G1211" s="10">
        <v>0</v>
      </c>
      <c r="H1211" s="10" t="s">
        <v>24</v>
      </c>
      <c r="I1211" s="10" t="s">
        <v>19</v>
      </c>
      <c r="J1211" s="10" t="s">
        <v>329</v>
      </c>
      <c r="K1211" s="10">
        <v>33</v>
      </c>
      <c r="L1211" s="10">
        <v>0</v>
      </c>
      <c r="M1211" s="10">
        <v>0</v>
      </c>
      <c r="N1211" s="10">
        <v>0</v>
      </c>
    </row>
    <row r="1212" spans="1:14" x14ac:dyDescent="0.15">
      <c r="A1212" t="str">
        <f t="shared" si="20"/>
        <v>202004_151_4562342690081</v>
      </c>
      <c r="B1212" s="10">
        <v>202004</v>
      </c>
      <c r="C1212" s="10">
        <v>151</v>
      </c>
      <c r="D1212" s="10" t="s">
        <v>191</v>
      </c>
      <c r="E1212" s="11">
        <v>4562342690081</v>
      </c>
      <c r="F1212" s="10">
        <v>0</v>
      </c>
      <c r="G1212" s="10">
        <v>0</v>
      </c>
      <c r="H1212" s="10" t="s">
        <v>25</v>
      </c>
      <c r="I1212" s="10" t="s">
        <v>19</v>
      </c>
      <c r="J1212" s="10" t="s">
        <v>329</v>
      </c>
      <c r="K1212" s="10">
        <v>7</v>
      </c>
      <c r="L1212" s="10">
        <v>0</v>
      </c>
      <c r="M1212" s="10">
        <v>0</v>
      </c>
      <c r="N1212" s="10">
        <v>0</v>
      </c>
    </row>
    <row r="1213" spans="1:14" x14ac:dyDescent="0.15">
      <c r="A1213" t="str">
        <f t="shared" si="20"/>
        <v>202004_155_4562342690029</v>
      </c>
      <c r="B1213" s="10">
        <v>202004</v>
      </c>
      <c r="C1213" s="10">
        <v>155</v>
      </c>
      <c r="D1213" s="10" t="s">
        <v>185</v>
      </c>
      <c r="E1213" s="11">
        <v>4562342690029</v>
      </c>
      <c r="F1213" s="10">
        <v>0</v>
      </c>
      <c r="G1213" s="10">
        <v>0</v>
      </c>
      <c r="H1213" s="10" t="s">
        <v>18</v>
      </c>
      <c r="I1213" s="10" t="s">
        <v>19</v>
      </c>
      <c r="J1213" s="10" t="s">
        <v>329</v>
      </c>
      <c r="K1213" s="10">
        <v>25</v>
      </c>
      <c r="L1213" s="10">
        <v>3</v>
      </c>
      <c r="M1213" s="10">
        <v>0</v>
      </c>
      <c r="N1213" s="10">
        <v>0</v>
      </c>
    </row>
    <row r="1214" spans="1:14" x14ac:dyDescent="0.15">
      <c r="A1214" t="str">
        <f t="shared" si="20"/>
        <v>202004_155_4562342690036</v>
      </c>
      <c r="B1214" s="10">
        <v>202004</v>
      </c>
      <c r="C1214" s="10">
        <v>155</v>
      </c>
      <c r="D1214" s="10" t="s">
        <v>185</v>
      </c>
      <c r="E1214" s="11">
        <v>4562342690036</v>
      </c>
      <c r="F1214" s="10">
        <v>0</v>
      </c>
      <c r="G1214" s="10">
        <v>0</v>
      </c>
      <c r="H1214" s="10" t="s">
        <v>20</v>
      </c>
      <c r="I1214" s="10" t="s">
        <v>19</v>
      </c>
      <c r="J1214" s="10" t="s">
        <v>329</v>
      </c>
      <c r="K1214" s="10">
        <v>18</v>
      </c>
      <c r="L1214" s="10">
        <v>1</v>
      </c>
      <c r="M1214" s="10">
        <v>0</v>
      </c>
      <c r="N1214" s="10">
        <v>0</v>
      </c>
    </row>
    <row r="1215" spans="1:14" x14ac:dyDescent="0.15">
      <c r="A1215" t="str">
        <f t="shared" si="20"/>
        <v>202004_155_4562342690050</v>
      </c>
      <c r="B1215" s="10">
        <v>202004</v>
      </c>
      <c r="C1215" s="10">
        <v>155</v>
      </c>
      <c r="D1215" s="10" t="s">
        <v>185</v>
      </c>
      <c r="E1215" s="11">
        <v>4562342690050</v>
      </c>
      <c r="F1215" s="10">
        <v>0</v>
      </c>
      <c r="G1215" s="10">
        <v>0</v>
      </c>
      <c r="H1215" s="10" t="s">
        <v>22</v>
      </c>
      <c r="I1215" s="10" t="s">
        <v>19</v>
      </c>
      <c r="J1215" s="10" t="s">
        <v>329</v>
      </c>
      <c r="K1215" s="10">
        <v>10</v>
      </c>
      <c r="L1215" s="10">
        <v>1</v>
      </c>
      <c r="M1215" s="10">
        <v>0</v>
      </c>
      <c r="N1215" s="10">
        <v>0</v>
      </c>
    </row>
    <row r="1216" spans="1:14" x14ac:dyDescent="0.15">
      <c r="A1216" t="str">
        <f t="shared" si="20"/>
        <v>202004_155_4562342690043</v>
      </c>
      <c r="B1216" s="10">
        <v>202004</v>
      </c>
      <c r="C1216" s="10">
        <v>155</v>
      </c>
      <c r="D1216" s="10" t="s">
        <v>185</v>
      </c>
      <c r="E1216" s="11">
        <v>4562342690043</v>
      </c>
      <c r="F1216" s="10">
        <v>0</v>
      </c>
      <c r="G1216" s="10">
        <v>0</v>
      </c>
      <c r="H1216" s="10" t="s">
        <v>21</v>
      </c>
      <c r="I1216" s="10" t="s">
        <v>19</v>
      </c>
      <c r="J1216" s="10" t="s">
        <v>329</v>
      </c>
      <c r="K1216" s="10">
        <v>40</v>
      </c>
      <c r="L1216" s="10">
        <v>3</v>
      </c>
      <c r="M1216" s="10">
        <v>0</v>
      </c>
      <c r="N1216" s="10">
        <v>0</v>
      </c>
    </row>
    <row r="1217" spans="1:14" x14ac:dyDescent="0.15">
      <c r="A1217" t="str">
        <f t="shared" si="20"/>
        <v>202004_155_4562342690067</v>
      </c>
      <c r="B1217" s="10">
        <v>202004</v>
      </c>
      <c r="C1217" s="10">
        <v>155</v>
      </c>
      <c r="D1217" s="10" t="s">
        <v>185</v>
      </c>
      <c r="E1217" s="11">
        <v>4562342690067</v>
      </c>
      <c r="F1217" s="10">
        <v>0</v>
      </c>
      <c r="G1217" s="10">
        <v>0</v>
      </c>
      <c r="H1217" s="10" t="s">
        <v>23</v>
      </c>
      <c r="I1217" s="10" t="s">
        <v>19</v>
      </c>
      <c r="J1217" s="10" t="s">
        <v>329</v>
      </c>
      <c r="K1217" s="10">
        <v>47</v>
      </c>
      <c r="L1217" s="10">
        <v>0</v>
      </c>
      <c r="M1217" s="10">
        <v>0</v>
      </c>
      <c r="N1217" s="10">
        <v>0</v>
      </c>
    </row>
    <row r="1218" spans="1:14" x14ac:dyDescent="0.15">
      <c r="A1218" t="str">
        <f t="shared" ref="A1218:A1281" si="21">B1218&amp;"_"&amp;C1218&amp;"_"&amp;E1218</f>
        <v>202004_155_4562342690074</v>
      </c>
      <c r="B1218" s="10">
        <v>202004</v>
      </c>
      <c r="C1218" s="10">
        <v>155</v>
      </c>
      <c r="D1218" s="10" t="s">
        <v>185</v>
      </c>
      <c r="E1218" s="11">
        <v>4562342690074</v>
      </c>
      <c r="F1218" s="10">
        <v>0</v>
      </c>
      <c r="G1218" s="10">
        <v>0</v>
      </c>
      <c r="H1218" s="10" t="s">
        <v>24</v>
      </c>
      <c r="I1218" s="10" t="s">
        <v>19</v>
      </c>
      <c r="J1218" s="10" t="s">
        <v>329</v>
      </c>
      <c r="K1218" s="10">
        <v>30</v>
      </c>
      <c r="L1218" s="10">
        <v>2</v>
      </c>
      <c r="M1218" s="10">
        <v>0</v>
      </c>
      <c r="N1218" s="10">
        <v>0</v>
      </c>
    </row>
    <row r="1219" spans="1:14" x14ac:dyDescent="0.15">
      <c r="A1219" t="str">
        <f t="shared" si="21"/>
        <v>202004_155_4562342690081</v>
      </c>
      <c r="B1219" s="10">
        <v>202004</v>
      </c>
      <c r="C1219" s="10">
        <v>155</v>
      </c>
      <c r="D1219" s="10" t="s">
        <v>185</v>
      </c>
      <c r="E1219" s="11">
        <v>4562342690081</v>
      </c>
      <c r="F1219" s="10">
        <v>0</v>
      </c>
      <c r="G1219" s="10">
        <v>0</v>
      </c>
      <c r="H1219" s="10" t="s">
        <v>25</v>
      </c>
      <c r="I1219" s="10" t="s">
        <v>19</v>
      </c>
      <c r="J1219" s="10" t="s">
        <v>329</v>
      </c>
      <c r="K1219" s="10">
        <v>13</v>
      </c>
      <c r="L1219" s="10">
        <v>2</v>
      </c>
      <c r="M1219" s="10">
        <v>0</v>
      </c>
      <c r="N1219" s="10">
        <v>0</v>
      </c>
    </row>
    <row r="1220" spans="1:14" x14ac:dyDescent="0.15">
      <c r="A1220" t="str">
        <f t="shared" si="21"/>
        <v>202004_56_4562342690029</v>
      </c>
      <c r="B1220" s="10">
        <v>202004</v>
      </c>
      <c r="C1220" s="10">
        <v>56</v>
      </c>
      <c r="D1220" s="10" t="s">
        <v>193</v>
      </c>
      <c r="E1220" s="11">
        <v>4562342690029</v>
      </c>
      <c r="F1220" s="10">
        <v>0</v>
      </c>
      <c r="G1220" s="10">
        <v>0</v>
      </c>
      <c r="H1220" s="10" t="s">
        <v>18</v>
      </c>
      <c r="I1220" s="10" t="s">
        <v>19</v>
      </c>
      <c r="J1220" s="10" t="s">
        <v>329</v>
      </c>
      <c r="K1220" s="10">
        <v>20</v>
      </c>
      <c r="L1220" s="10">
        <v>1</v>
      </c>
      <c r="M1220" s="10">
        <v>0</v>
      </c>
      <c r="N1220" s="10">
        <v>0</v>
      </c>
    </row>
    <row r="1221" spans="1:14" x14ac:dyDescent="0.15">
      <c r="A1221" t="str">
        <f t="shared" si="21"/>
        <v>202004_56_4562342690036</v>
      </c>
      <c r="B1221" s="10">
        <v>202004</v>
      </c>
      <c r="C1221" s="10">
        <v>56</v>
      </c>
      <c r="D1221" s="10" t="s">
        <v>193</v>
      </c>
      <c r="E1221" s="11">
        <v>4562342690036</v>
      </c>
      <c r="F1221" s="10">
        <v>0</v>
      </c>
      <c r="G1221" s="10">
        <v>0</v>
      </c>
      <c r="H1221" s="10" t="s">
        <v>20</v>
      </c>
      <c r="I1221" s="10" t="s">
        <v>19</v>
      </c>
      <c r="J1221" s="10" t="s">
        <v>329</v>
      </c>
      <c r="K1221" s="10">
        <v>8</v>
      </c>
      <c r="L1221" s="10">
        <v>0</v>
      </c>
      <c r="M1221" s="10">
        <v>0</v>
      </c>
      <c r="N1221" s="10">
        <v>0</v>
      </c>
    </row>
    <row r="1222" spans="1:14" x14ac:dyDescent="0.15">
      <c r="A1222" t="str">
        <f t="shared" si="21"/>
        <v>202004_56_4562342690050</v>
      </c>
      <c r="B1222" s="10">
        <v>202004</v>
      </c>
      <c r="C1222" s="10">
        <v>56</v>
      </c>
      <c r="D1222" s="10" t="s">
        <v>193</v>
      </c>
      <c r="E1222" s="11">
        <v>4562342690050</v>
      </c>
      <c r="F1222" s="10">
        <v>0</v>
      </c>
      <c r="G1222" s="10">
        <v>0</v>
      </c>
      <c r="H1222" s="10" t="s">
        <v>22</v>
      </c>
      <c r="I1222" s="10" t="s">
        <v>19</v>
      </c>
      <c r="J1222" s="10" t="s">
        <v>329</v>
      </c>
      <c r="K1222" s="10">
        <v>14</v>
      </c>
      <c r="L1222" s="10">
        <v>1</v>
      </c>
      <c r="M1222" s="10">
        <v>0</v>
      </c>
      <c r="N1222" s="10">
        <v>0</v>
      </c>
    </row>
    <row r="1223" spans="1:14" x14ac:dyDescent="0.15">
      <c r="A1223" t="str">
        <f t="shared" si="21"/>
        <v>202004_56_4562342690043</v>
      </c>
      <c r="B1223" s="10">
        <v>202004</v>
      </c>
      <c r="C1223" s="10">
        <v>56</v>
      </c>
      <c r="D1223" s="10" t="s">
        <v>193</v>
      </c>
      <c r="E1223" s="11">
        <v>4562342690043</v>
      </c>
      <c r="F1223" s="10">
        <v>0</v>
      </c>
      <c r="G1223" s="10">
        <v>0</v>
      </c>
      <c r="H1223" s="10" t="s">
        <v>21</v>
      </c>
      <c r="I1223" s="10" t="s">
        <v>19</v>
      </c>
      <c r="J1223" s="10" t="s">
        <v>329</v>
      </c>
      <c r="K1223" s="10">
        <v>54</v>
      </c>
      <c r="L1223" s="10">
        <v>3</v>
      </c>
      <c r="M1223" s="10">
        <v>0</v>
      </c>
      <c r="N1223" s="10">
        <v>0</v>
      </c>
    </row>
    <row r="1224" spans="1:14" x14ac:dyDescent="0.15">
      <c r="A1224" t="str">
        <f t="shared" si="21"/>
        <v>202004_56_4562342690067</v>
      </c>
      <c r="B1224" s="10">
        <v>202004</v>
      </c>
      <c r="C1224" s="10">
        <v>56</v>
      </c>
      <c r="D1224" s="10" t="s">
        <v>193</v>
      </c>
      <c r="E1224" s="11">
        <v>4562342690067</v>
      </c>
      <c r="F1224" s="10">
        <v>0</v>
      </c>
      <c r="G1224" s="10">
        <v>0</v>
      </c>
      <c r="H1224" s="10" t="s">
        <v>23</v>
      </c>
      <c r="I1224" s="10" t="s">
        <v>19</v>
      </c>
      <c r="J1224" s="10" t="s">
        <v>329</v>
      </c>
      <c r="K1224" s="10">
        <v>70</v>
      </c>
      <c r="L1224" s="10">
        <v>1</v>
      </c>
      <c r="M1224" s="10">
        <v>0</v>
      </c>
      <c r="N1224" s="10">
        <v>0</v>
      </c>
    </row>
    <row r="1225" spans="1:14" x14ac:dyDescent="0.15">
      <c r="A1225" t="str">
        <f t="shared" si="21"/>
        <v>202004_56_4562342690074</v>
      </c>
      <c r="B1225" s="10">
        <v>202004</v>
      </c>
      <c r="C1225" s="10">
        <v>56</v>
      </c>
      <c r="D1225" s="10" t="s">
        <v>193</v>
      </c>
      <c r="E1225" s="11">
        <v>4562342690074</v>
      </c>
      <c r="F1225" s="10">
        <v>0</v>
      </c>
      <c r="G1225" s="10">
        <v>0</v>
      </c>
      <c r="H1225" s="10" t="s">
        <v>24</v>
      </c>
      <c r="I1225" s="10" t="s">
        <v>19</v>
      </c>
      <c r="J1225" s="10" t="s">
        <v>329</v>
      </c>
      <c r="K1225" s="10">
        <v>44</v>
      </c>
      <c r="L1225" s="10">
        <v>1</v>
      </c>
      <c r="M1225" s="10">
        <v>0</v>
      </c>
      <c r="N1225" s="10">
        <v>0</v>
      </c>
    </row>
    <row r="1226" spans="1:14" x14ac:dyDescent="0.15">
      <c r="A1226" t="str">
        <f t="shared" si="21"/>
        <v>202004_56_4562342690081</v>
      </c>
      <c r="B1226" s="10">
        <v>202004</v>
      </c>
      <c r="C1226" s="10">
        <v>56</v>
      </c>
      <c r="D1226" s="10" t="s">
        <v>193</v>
      </c>
      <c r="E1226" s="11">
        <v>4562342690081</v>
      </c>
      <c r="F1226" s="10">
        <v>0</v>
      </c>
      <c r="G1226" s="10">
        <v>0</v>
      </c>
      <c r="H1226" s="10" t="s">
        <v>25</v>
      </c>
      <c r="I1226" s="10" t="s">
        <v>19</v>
      </c>
      <c r="J1226" s="10" t="s">
        <v>329</v>
      </c>
      <c r="K1226" s="10">
        <v>6</v>
      </c>
      <c r="L1226" s="10">
        <v>1</v>
      </c>
      <c r="M1226" s="10">
        <v>0</v>
      </c>
      <c r="N1226" s="10">
        <v>0</v>
      </c>
    </row>
    <row r="1227" spans="1:14" x14ac:dyDescent="0.15">
      <c r="A1227" t="str">
        <f t="shared" si="21"/>
        <v>202004_412_4562342690029</v>
      </c>
      <c r="B1227" s="10">
        <v>202004</v>
      </c>
      <c r="C1227" s="10">
        <v>412</v>
      </c>
      <c r="D1227" s="10" t="s">
        <v>195</v>
      </c>
      <c r="E1227" s="11">
        <v>4562342690029</v>
      </c>
      <c r="F1227" s="10">
        <v>0</v>
      </c>
      <c r="G1227" s="10">
        <v>0</v>
      </c>
      <c r="H1227" s="10" t="s">
        <v>18</v>
      </c>
      <c r="I1227" s="10" t="s">
        <v>19</v>
      </c>
      <c r="J1227" s="10" t="s">
        <v>329</v>
      </c>
      <c r="K1227" s="10">
        <v>11</v>
      </c>
      <c r="L1227" s="10">
        <v>1</v>
      </c>
      <c r="M1227" s="10">
        <v>0</v>
      </c>
      <c r="N1227" s="10">
        <v>0</v>
      </c>
    </row>
    <row r="1228" spans="1:14" x14ac:dyDescent="0.15">
      <c r="A1228" t="str">
        <f t="shared" si="21"/>
        <v>202004_412_4562342690036</v>
      </c>
      <c r="B1228" s="10">
        <v>202004</v>
      </c>
      <c r="C1228" s="10">
        <v>412</v>
      </c>
      <c r="D1228" s="10" t="s">
        <v>195</v>
      </c>
      <c r="E1228" s="11">
        <v>4562342690036</v>
      </c>
      <c r="F1228" s="10">
        <v>0</v>
      </c>
      <c r="G1228" s="10">
        <v>0</v>
      </c>
      <c r="H1228" s="10" t="s">
        <v>20</v>
      </c>
      <c r="I1228" s="10" t="s">
        <v>19</v>
      </c>
      <c r="J1228" s="10" t="s">
        <v>329</v>
      </c>
      <c r="K1228" s="10">
        <v>17</v>
      </c>
      <c r="L1228" s="10">
        <v>1</v>
      </c>
      <c r="M1228" s="10">
        <v>0</v>
      </c>
      <c r="N1228" s="10">
        <v>0</v>
      </c>
    </row>
    <row r="1229" spans="1:14" x14ac:dyDescent="0.15">
      <c r="A1229" t="str">
        <f t="shared" si="21"/>
        <v>202004_412_4562342690050</v>
      </c>
      <c r="B1229" s="10">
        <v>202004</v>
      </c>
      <c r="C1229" s="10">
        <v>412</v>
      </c>
      <c r="D1229" s="10" t="s">
        <v>195</v>
      </c>
      <c r="E1229" s="11">
        <v>4562342690050</v>
      </c>
      <c r="F1229" s="10">
        <v>0</v>
      </c>
      <c r="G1229" s="10">
        <v>0</v>
      </c>
      <c r="H1229" s="10" t="s">
        <v>22</v>
      </c>
      <c r="I1229" s="10" t="s">
        <v>19</v>
      </c>
      <c r="J1229" s="10" t="s">
        <v>329</v>
      </c>
      <c r="K1229" s="10">
        <v>22</v>
      </c>
      <c r="L1229" s="10">
        <v>1</v>
      </c>
      <c r="M1229" s="10">
        <v>0</v>
      </c>
      <c r="N1229" s="10">
        <v>0</v>
      </c>
    </row>
    <row r="1230" spans="1:14" x14ac:dyDescent="0.15">
      <c r="A1230" t="str">
        <f t="shared" si="21"/>
        <v>202004_412_4562342690043</v>
      </c>
      <c r="B1230" s="10">
        <v>202004</v>
      </c>
      <c r="C1230" s="10">
        <v>412</v>
      </c>
      <c r="D1230" s="10" t="s">
        <v>195</v>
      </c>
      <c r="E1230" s="11">
        <v>4562342690043</v>
      </c>
      <c r="F1230" s="10">
        <v>0</v>
      </c>
      <c r="G1230" s="10">
        <v>0</v>
      </c>
      <c r="H1230" s="10" t="s">
        <v>21</v>
      </c>
      <c r="I1230" s="10" t="s">
        <v>19</v>
      </c>
      <c r="J1230" s="10" t="s">
        <v>329</v>
      </c>
      <c r="K1230" s="10">
        <v>20</v>
      </c>
      <c r="L1230" s="10">
        <v>3</v>
      </c>
      <c r="M1230" s="10">
        <v>0</v>
      </c>
      <c r="N1230" s="10">
        <v>0</v>
      </c>
    </row>
    <row r="1231" spans="1:14" x14ac:dyDescent="0.15">
      <c r="A1231" t="str">
        <f t="shared" si="21"/>
        <v>202004_412_4562342690067</v>
      </c>
      <c r="B1231" s="10">
        <v>202004</v>
      </c>
      <c r="C1231" s="10">
        <v>412</v>
      </c>
      <c r="D1231" s="10" t="s">
        <v>195</v>
      </c>
      <c r="E1231" s="11">
        <v>4562342690067</v>
      </c>
      <c r="F1231" s="10">
        <v>0</v>
      </c>
      <c r="G1231" s="10">
        <v>0</v>
      </c>
      <c r="H1231" s="10" t="s">
        <v>23</v>
      </c>
      <c r="I1231" s="10" t="s">
        <v>19</v>
      </c>
      <c r="J1231" s="10" t="s">
        <v>329</v>
      </c>
      <c r="K1231" s="10">
        <v>58</v>
      </c>
      <c r="L1231" s="10">
        <v>1</v>
      </c>
      <c r="M1231" s="10">
        <v>0</v>
      </c>
      <c r="N1231" s="10">
        <v>0</v>
      </c>
    </row>
    <row r="1232" spans="1:14" x14ac:dyDescent="0.15">
      <c r="A1232" t="str">
        <f t="shared" si="21"/>
        <v>202004_412_4562342690074</v>
      </c>
      <c r="B1232" s="10">
        <v>202004</v>
      </c>
      <c r="C1232" s="10">
        <v>412</v>
      </c>
      <c r="D1232" s="10" t="s">
        <v>195</v>
      </c>
      <c r="E1232" s="11">
        <v>4562342690074</v>
      </c>
      <c r="F1232" s="10">
        <v>0</v>
      </c>
      <c r="G1232" s="10">
        <v>0</v>
      </c>
      <c r="H1232" s="10" t="s">
        <v>24</v>
      </c>
      <c r="I1232" s="10" t="s">
        <v>19</v>
      </c>
      <c r="J1232" s="10" t="s">
        <v>329</v>
      </c>
      <c r="K1232" s="10">
        <v>23</v>
      </c>
      <c r="L1232" s="10">
        <v>1</v>
      </c>
      <c r="M1232" s="10">
        <v>0</v>
      </c>
      <c r="N1232" s="10">
        <v>0</v>
      </c>
    </row>
    <row r="1233" spans="1:14" x14ac:dyDescent="0.15">
      <c r="A1233" t="str">
        <f t="shared" si="21"/>
        <v>202004_412_4562342690081</v>
      </c>
      <c r="B1233" s="10">
        <v>202004</v>
      </c>
      <c r="C1233" s="10">
        <v>412</v>
      </c>
      <c r="D1233" s="10" t="s">
        <v>195</v>
      </c>
      <c r="E1233" s="11">
        <v>4562342690081</v>
      </c>
      <c r="F1233" s="10">
        <v>0</v>
      </c>
      <c r="G1233" s="10">
        <v>0</v>
      </c>
      <c r="H1233" s="10" t="s">
        <v>25</v>
      </c>
      <c r="I1233" s="10" t="s">
        <v>19</v>
      </c>
      <c r="J1233" s="10" t="s">
        <v>329</v>
      </c>
      <c r="K1233" s="10">
        <v>4</v>
      </c>
      <c r="L1233" s="10">
        <v>0</v>
      </c>
      <c r="M1233" s="10">
        <v>0</v>
      </c>
      <c r="N1233" s="10">
        <v>0</v>
      </c>
    </row>
    <row r="1234" spans="1:14" x14ac:dyDescent="0.15">
      <c r="A1234" t="str">
        <f t="shared" si="21"/>
        <v>202004_23_4562342690029</v>
      </c>
      <c r="B1234" s="10">
        <v>202004</v>
      </c>
      <c r="C1234" s="10">
        <v>23</v>
      </c>
      <c r="D1234" s="10" t="s">
        <v>196</v>
      </c>
      <c r="E1234" s="11">
        <v>4562342690029</v>
      </c>
      <c r="F1234" s="10">
        <v>0</v>
      </c>
      <c r="G1234" s="10">
        <v>0</v>
      </c>
      <c r="H1234" s="10" t="s">
        <v>18</v>
      </c>
      <c r="I1234" s="10" t="s">
        <v>19</v>
      </c>
      <c r="J1234" s="10" t="s">
        <v>329</v>
      </c>
      <c r="K1234" s="10">
        <v>10</v>
      </c>
      <c r="L1234" s="10">
        <v>1</v>
      </c>
      <c r="M1234" s="10">
        <v>0</v>
      </c>
      <c r="N1234" s="10">
        <v>0</v>
      </c>
    </row>
    <row r="1235" spans="1:14" x14ac:dyDescent="0.15">
      <c r="A1235" t="str">
        <f t="shared" si="21"/>
        <v>202004_23_4562342690036</v>
      </c>
      <c r="B1235" s="10">
        <v>202004</v>
      </c>
      <c r="C1235" s="10">
        <v>23</v>
      </c>
      <c r="D1235" s="10" t="s">
        <v>196</v>
      </c>
      <c r="E1235" s="11">
        <v>4562342690036</v>
      </c>
      <c r="F1235" s="10">
        <v>0</v>
      </c>
      <c r="G1235" s="10">
        <v>0</v>
      </c>
      <c r="H1235" s="10" t="s">
        <v>20</v>
      </c>
      <c r="I1235" s="10" t="s">
        <v>19</v>
      </c>
      <c r="J1235" s="10" t="s">
        <v>329</v>
      </c>
      <c r="K1235" s="10">
        <v>15</v>
      </c>
      <c r="L1235" s="10">
        <v>3</v>
      </c>
      <c r="M1235" s="10">
        <v>0</v>
      </c>
      <c r="N1235" s="10">
        <v>0</v>
      </c>
    </row>
    <row r="1236" spans="1:14" x14ac:dyDescent="0.15">
      <c r="A1236" t="str">
        <f t="shared" si="21"/>
        <v>202004_23_4562342690050</v>
      </c>
      <c r="B1236" s="10">
        <v>202004</v>
      </c>
      <c r="C1236" s="10">
        <v>23</v>
      </c>
      <c r="D1236" s="10" t="s">
        <v>196</v>
      </c>
      <c r="E1236" s="11">
        <v>4562342690050</v>
      </c>
      <c r="F1236" s="10">
        <v>0</v>
      </c>
      <c r="G1236" s="10">
        <v>0</v>
      </c>
      <c r="H1236" s="10" t="s">
        <v>22</v>
      </c>
      <c r="I1236" s="10" t="s">
        <v>19</v>
      </c>
      <c r="J1236" s="10" t="s">
        <v>329</v>
      </c>
      <c r="K1236" s="10">
        <v>16</v>
      </c>
      <c r="L1236" s="10">
        <v>1</v>
      </c>
      <c r="M1236" s="10">
        <v>0</v>
      </c>
      <c r="N1236" s="10">
        <v>0</v>
      </c>
    </row>
    <row r="1237" spans="1:14" x14ac:dyDescent="0.15">
      <c r="A1237" t="str">
        <f t="shared" si="21"/>
        <v>202004_23_4562342690043</v>
      </c>
      <c r="B1237" s="10">
        <v>202004</v>
      </c>
      <c r="C1237" s="10">
        <v>23</v>
      </c>
      <c r="D1237" s="10" t="s">
        <v>196</v>
      </c>
      <c r="E1237" s="11">
        <v>4562342690043</v>
      </c>
      <c r="F1237" s="10">
        <v>0</v>
      </c>
      <c r="G1237" s="10">
        <v>0</v>
      </c>
      <c r="H1237" s="10" t="s">
        <v>21</v>
      </c>
      <c r="I1237" s="10" t="s">
        <v>19</v>
      </c>
      <c r="J1237" s="10" t="s">
        <v>329</v>
      </c>
      <c r="K1237" s="10">
        <v>56</v>
      </c>
      <c r="L1237" s="10">
        <v>0</v>
      </c>
      <c r="M1237" s="10">
        <v>0</v>
      </c>
      <c r="N1237" s="10">
        <v>0</v>
      </c>
    </row>
    <row r="1238" spans="1:14" x14ac:dyDescent="0.15">
      <c r="A1238" t="str">
        <f t="shared" si="21"/>
        <v>202004_23_4562342690067</v>
      </c>
      <c r="B1238" s="10">
        <v>202004</v>
      </c>
      <c r="C1238" s="10">
        <v>23</v>
      </c>
      <c r="D1238" s="10" t="s">
        <v>196</v>
      </c>
      <c r="E1238" s="11">
        <v>4562342690067</v>
      </c>
      <c r="F1238" s="10">
        <v>0</v>
      </c>
      <c r="G1238" s="10">
        <v>0</v>
      </c>
      <c r="H1238" s="10" t="s">
        <v>23</v>
      </c>
      <c r="I1238" s="10" t="s">
        <v>19</v>
      </c>
      <c r="J1238" s="10" t="s">
        <v>329</v>
      </c>
      <c r="K1238" s="10">
        <v>74</v>
      </c>
      <c r="L1238" s="10">
        <v>0</v>
      </c>
      <c r="M1238" s="10">
        <v>0</v>
      </c>
      <c r="N1238" s="10">
        <v>0</v>
      </c>
    </row>
    <row r="1239" spans="1:14" x14ac:dyDescent="0.15">
      <c r="A1239" t="str">
        <f t="shared" si="21"/>
        <v>202004_23_4562342690074</v>
      </c>
      <c r="B1239" s="10">
        <v>202004</v>
      </c>
      <c r="C1239" s="10">
        <v>23</v>
      </c>
      <c r="D1239" s="10" t="s">
        <v>196</v>
      </c>
      <c r="E1239" s="11">
        <v>4562342690074</v>
      </c>
      <c r="F1239" s="10">
        <v>0</v>
      </c>
      <c r="G1239" s="10">
        <v>0</v>
      </c>
      <c r="H1239" s="10" t="s">
        <v>24</v>
      </c>
      <c r="I1239" s="10" t="s">
        <v>19</v>
      </c>
      <c r="J1239" s="10" t="s">
        <v>329</v>
      </c>
      <c r="K1239" s="10">
        <v>21</v>
      </c>
      <c r="L1239" s="10">
        <v>0</v>
      </c>
      <c r="M1239" s="10">
        <v>0</v>
      </c>
      <c r="N1239" s="10">
        <v>0</v>
      </c>
    </row>
    <row r="1240" spans="1:14" x14ac:dyDescent="0.15">
      <c r="A1240" t="str">
        <f t="shared" si="21"/>
        <v>202004_23_4562342690081</v>
      </c>
      <c r="B1240" s="10">
        <v>202004</v>
      </c>
      <c r="C1240" s="10">
        <v>23</v>
      </c>
      <c r="D1240" s="10" t="s">
        <v>196</v>
      </c>
      <c r="E1240" s="11">
        <v>4562342690081</v>
      </c>
      <c r="F1240" s="10">
        <v>0</v>
      </c>
      <c r="G1240" s="10">
        <v>0</v>
      </c>
      <c r="H1240" s="10" t="s">
        <v>25</v>
      </c>
      <c r="I1240" s="10" t="s">
        <v>19</v>
      </c>
      <c r="J1240" s="10" t="s">
        <v>329</v>
      </c>
      <c r="K1240" s="10">
        <v>5</v>
      </c>
      <c r="L1240" s="10">
        <v>0</v>
      </c>
      <c r="M1240" s="10">
        <v>0</v>
      </c>
      <c r="N1240" s="10">
        <v>0</v>
      </c>
    </row>
    <row r="1241" spans="1:14" x14ac:dyDescent="0.15">
      <c r="A1241" t="str">
        <f t="shared" si="21"/>
        <v>202004_113_4562342690029</v>
      </c>
      <c r="B1241" s="10">
        <v>202004</v>
      </c>
      <c r="C1241" s="10">
        <v>113</v>
      </c>
      <c r="D1241" s="10" t="s">
        <v>182</v>
      </c>
      <c r="E1241" s="11">
        <v>4562342690029</v>
      </c>
      <c r="F1241" s="10">
        <v>0</v>
      </c>
      <c r="G1241" s="10">
        <v>0</v>
      </c>
      <c r="H1241" s="10" t="s">
        <v>18</v>
      </c>
      <c r="I1241" s="10" t="s">
        <v>19</v>
      </c>
      <c r="J1241" s="10" t="s">
        <v>329</v>
      </c>
      <c r="K1241" s="10">
        <v>21</v>
      </c>
      <c r="L1241" s="10">
        <v>2</v>
      </c>
      <c r="M1241" s="10">
        <v>0</v>
      </c>
      <c r="N1241" s="10">
        <v>0</v>
      </c>
    </row>
    <row r="1242" spans="1:14" x14ac:dyDescent="0.15">
      <c r="A1242" t="str">
        <f t="shared" si="21"/>
        <v>202004_113_4562342690036</v>
      </c>
      <c r="B1242" s="10">
        <v>202004</v>
      </c>
      <c r="C1242" s="10">
        <v>113</v>
      </c>
      <c r="D1242" s="10" t="s">
        <v>182</v>
      </c>
      <c r="E1242" s="11">
        <v>4562342690036</v>
      </c>
      <c r="F1242" s="10">
        <v>0</v>
      </c>
      <c r="G1242" s="10">
        <v>0</v>
      </c>
      <c r="H1242" s="10" t="s">
        <v>20</v>
      </c>
      <c r="I1242" s="10" t="s">
        <v>19</v>
      </c>
      <c r="J1242" s="10" t="s">
        <v>329</v>
      </c>
      <c r="K1242" s="10">
        <v>14</v>
      </c>
      <c r="L1242" s="10">
        <v>1</v>
      </c>
      <c r="M1242" s="10">
        <v>0</v>
      </c>
      <c r="N1242" s="10">
        <v>0</v>
      </c>
    </row>
    <row r="1243" spans="1:14" x14ac:dyDescent="0.15">
      <c r="A1243" t="str">
        <f t="shared" si="21"/>
        <v>202004_113_4562342690050</v>
      </c>
      <c r="B1243" s="10">
        <v>202004</v>
      </c>
      <c r="C1243" s="10">
        <v>113</v>
      </c>
      <c r="D1243" s="10" t="s">
        <v>182</v>
      </c>
      <c r="E1243" s="11">
        <v>4562342690050</v>
      </c>
      <c r="F1243" s="10">
        <v>0</v>
      </c>
      <c r="G1243" s="10">
        <v>0</v>
      </c>
      <c r="H1243" s="10" t="s">
        <v>22</v>
      </c>
      <c r="I1243" s="10" t="s">
        <v>19</v>
      </c>
      <c r="J1243" s="10" t="s">
        <v>329</v>
      </c>
      <c r="K1243" s="10">
        <v>14</v>
      </c>
      <c r="L1243" s="10">
        <v>1</v>
      </c>
      <c r="M1243" s="10">
        <v>0</v>
      </c>
      <c r="N1243" s="10">
        <v>0</v>
      </c>
    </row>
    <row r="1244" spans="1:14" x14ac:dyDescent="0.15">
      <c r="A1244" t="str">
        <f t="shared" si="21"/>
        <v>202004_113_4562342690043</v>
      </c>
      <c r="B1244" s="10">
        <v>202004</v>
      </c>
      <c r="C1244" s="10">
        <v>113</v>
      </c>
      <c r="D1244" s="10" t="s">
        <v>182</v>
      </c>
      <c r="E1244" s="11">
        <v>4562342690043</v>
      </c>
      <c r="F1244" s="10">
        <v>0</v>
      </c>
      <c r="G1244" s="10">
        <v>0</v>
      </c>
      <c r="H1244" s="10" t="s">
        <v>21</v>
      </c>
      <c r="I1244" s="10" t="s">
        <v>19</v>
      </c>
      <c r="J1244" s="10" t="s">
        <v>329</v>
      </c>
      <c r="K1244" s="10">
        <v>70</v>
      </c>
      <c r="L1244" s="10">
        <v>0</v>
      </c>
      <c r="M1244" s="10">
        <v>0</v>
      </c>
      <c r="N1244" s="10">
        <v>0</v>
      </c>
    </row>
    <row r="1245" spans="1:14" x14ac:dyDescent="0.15">
      <c r="A1245" t="str">
        <f t="shared" si="21"/>
        <v>202004_113_4562342690067</v>
      </c>
      <c r="B1245" s="10">
        <v>202004</v>
      </c>
      <c r="C1245" s="10">
        <v>113</v>
      </c>
      <c r="D1245" s="10" t="s">
        <v>182</v>
      </c>
      <c r="E1245" s="11">
        <v>4562342690067</v>
      </c>
      <c r="F1245" s="10">
        <v>0</v>
      </c>
      <c r="G1245" s="10">
        <v>0</v>
      </c>
      <c r="H1245" s="10" t="s">
        <v>23</v>
      </c>
      <c r="I1245" s="10" t="s">
        <v>19</v>
      </c>
      <c r="J1245" s="10" t="s">
        <v>329</v>
      </c>
      <c r="K1245" s="10">
        <v>72</v>
      </c>
      <c r="L1245" s="10">
        <v>3</v>
      </c>
      <c r="M1245" s="10">
        <v>0</v>
      </c>
      <c r="N1245" s="10">
        <v>0</v>
      </c>
    </row>
    <row r="1246" spans="1:14" x14ac:dyDescent="0.15">
      <c r="A1246" t="str">
        <f t="shared" si="21"/>
        <v>202004_113_4562342690074</v>
      </c>
      <c r="B1246" s="10">
        <v>202004</v>
      </c>
      <c r="C1246" s="10">
        <v>113</v>
      </c>
      <c r="D1246" s="10" t="s">
        <v>182</v>
      </c>
      <c r="E1246" s="11">
        <v>4562342690074</v>
      </c>
      <c r="F1246" s="10">
        <v>0</v>
      </c>
      <c r="G1246" s="10">
        <v>0</v>
      </c>
      <c r="H1246" s="10" t="s">
        <v>24</v>
      </c>
      <c r="I1246" s="10" t="s">
        <v>19</v>
      </c>
      <c r="J1246" s="10" t="s">
        <v>329</v>
      </c>
      <c r="K1246" s="10">
        <v>36</v>
      </c>
      <c r="L1246" s="10">
        <v>0</v>
      </c>
      <c r="M1246" s="10">
        <v>0</v>
      </c>
      <c r="N1246" s="10">
        <v>0</v>
      </c>
    </row>
    <row r="1247" spans="1:14" x14ac:dyDescent="0.15">
      <c r="A1247" t="str">
        <f t="shared" si="21"/>
        <v>202004_113_4562342690081</v>
      </c>
      <c r="B1247" s="10">
        <v>202004</v>
      </c>
      <c r="C1247" s="10">
        <v>113</v>
      </c>
      <c r="D1247" s="10" t="s">
        <v>182</v>
      </c>
      <c r="E1247" s="11">
        <v>4562342690081</v>
      </c>
      <c r="F1247" s="10">
        <v>0</v>
      </c>
      <c r="G1247" s="10">
        <v>0</v>
      </c>
      <c r="H1247" s="10" t="s">
        <v>25</v>
      </c>
      <c r="I1247" s="10" t="s">
        <v>19</v>
      </c>
      <c r="J1247" s="10" t="s">
        <v>329</v>
      </c>
      <c r="K1247" s="10">
        <v>11</v>
      </c>
      <c r="L1247" s="10">
        <v>0</v>
      </c>
      <c r="M1247" s="10">
        <v>0</v>
      </c>
      <c r="N1247" s="10">
        <v>0</v>
      </c>
    </row>
    <row r="1248" spans="1:14" x14ac:dyDescent="0.15">
      <c r="A1248" t="str">
        <f t="shared" si="21"/>
        <v>202004_19_4562342690029</v>
      </c>
      <c r="B1248" s="10">
        <v>202004</v>
      </c>
      <c r="C1248" s="10">
        <v>19</v>
      </c>
      <c r="D1248" s="10" t="s">
        <v>190</v>
      </c>
      <c r="E1248" s="11">
        <v>4562342690029</v>
      </c>
      <c r="F1248" s="10">
        <v>0</v>
      </c>
      <c r="G1248" s="10">
        <v>0</v>
      </c>
      <c r="H1248" s="10" t="s">
        <v>18</v>
      </c>
      <c r="I1248" s="10" t="s">
        <v>19</v>
      </c>
      <c r="J1248" s="10" t="s">
        <v>329</v>
      </c>
      <c r="K1248" s="10">
        <v>38</v>
      </c>
      <c r="L1248" s="10">
        <v>0</v>
      </c>
      <c r="M1248" s="10">
        <v>0</v>
      </c>
      <c r="N1248" s="10">
        <v>0</v>
      </c>
    </row>
    <row r="1249" spans="1:14" x14ac:dyDescent="0.15">
      <c r="A1249" t="str">
        <f t="shared" si="21"/>
        <v>202004_19_4562342690036</v>
      </c>
      <c r="B1249" s="10">
        <v>202004</v>
      </c>
      <c r="C1249" s="10">
        <v>19</v>
      </c>
      <c r="D1249" s="10" t="s">
        <v>190</v>
      </c>
      <c r="E1249" s="11">
        <v>4562342690036</v>
      </c>
      <c r="F1249" s="10">
        <v>0</v>
      </c>
      <c r="G1249" s="10">
        <v>0</v>
      </c>
      <c r="H1249" s="10" t="s">
        <v>20</v>
      </c>
      <c r="I1249" s="10" t="s">
        <v>19</v>
      </c>
      <c r="J1249" s="10" t="s">
        <v>329</v>
      </c>
      <c r="K1249" s="10">
        <v>22</v>
      </c>
      <c r="L1249" s="10">
        <v>0</v>
      </c>
      <c r="M1249" s="10">
        <v>0</v>
      </c>
      <c r="N1249" s="10">
        <v>0</v>
      </c>
    </row>
    <row r="1250" spans="1:14" x14ac:dyDescent="0.15">
      <c r="A1250" t="str">
        <f t="shared" si="21"/>
        <v>202004_19_4562342690050</v>
      </c>
      <c r="B1250" s="10">
        <v>202004</v>
      </c>
      <c r="C1250" s="10">
        <v>19</v>
      </c>
      <c r="D1250" s="10" t="s">
        <v>190</v>
      </c>
      <c r="E1250" s="11">
        <v>4562342690050</v>
      </c>
      <c r="F1250" s="10">
        <v>0</v>
      </c>
      <c r="G1250" s="10">
        <v>0</v>
      </c>
      <c r="H1250" s="10" t="s">
        <v>22</v>
      </c>
      <c r="I1250" s="10" t="s">
        <v>19</v>
      </c>
      <c r="J1250" s="10" t="s">
        <v>329</v>
      </c>
      <c r="K1250" s="10">
        <v>20</v>
      </c>
      <c r="L1250" s="10">
        <v>3</v>
      </c>
      <c r="M1250" s="10">
        <v>0</v>
      </c>
      <c r="N1250" s="10">
        <v>0</v>
      </c>
    </row>
    <row r="1251" spans="1:14" x14ac:dyDescent="0.15">
      <c r="A1251" t="str">
        <f t="shared" si="21"/>
        <v>202004_19_4562342690043</v>
      </c>
      <c r="B1251" s="10">
        <v>202004</v>
      </c>
      <c r="C1251" s="10">
        <v>19</v>
      </c>
      <c r="D1251" s="10" t="s">
        <v>190</v>
      </c>
      <c r="E1251" s="11">
        <v>4562342690043</v>
      </c>
      <c r="F1251" s="10">
        <v>0</v>
      </c>
      <c r="G1251" s="10">
        <v>0</v>
      </c>
      <c r="H1251" s="10" t="s">
        <v>21</v>
      </c>
      <c r="I1251" s="10" t="s">
        <v>19</v>
      </c>
      <c r="J1251" s="10" t="s">
        <v>329</v>
      </c>
      <c r="K1251" s="10">
        <v>70</v>
      </c>
      <c r="L1251" s="10">
        <v>2</v>
      </c>
      <c r="M1251" s="10">
        <v>0</v>
      </c>
      <c r="N1251" s="10">
        <v>0</v>
      </c>
    </row>
    <row r="1252" spans="1:14" x14ac:dyDescent="0.15">
      <c r="A1252" t="str">
        <f t="shared" si="21"/>
        <v>202004_19_4562342690067</v>
      </c>
      <c r="B1252" s="10">
        <v>202004</v>
      </c>
      <c r="C1252" s="10">
        <v>19</v>
      </c>
      <c r="D1252" s="10" t="s">
        <v>190</v>
      </c>
      <c r="E1252" s="11">
        <v>4562342690067</v>
      </c>
      <c r="F1252" s="10">
        <v>0</v>
      </c>
      <c r="G1252" s="10">
        <v>0</v>
      </c>
      <c r="H1252" s="10" t="s">
        <v>23</v>
      </c>
      <c r="I1252" s="10" t="s">
        <v>19</v>
      </c>
      <c r="J1252" s="10" t="s">
        <v>329</v>
      </c>
      <c r="K1252" s="10">
        <v>78</v>
      </c>
      <c r="L1252" s="10">
        <v>1</v>
      </c>
      <c r="M1252" s="10">
        <v>0</v>
      </c>
      <c r="N1252" s="10">
        <v>0</v>
      </c>
    </row>
    <row r="1253" spans="1:14" x14ac:dyDescent="0.15">
      <c r="A1253" t="str">
        <f t="shared" si="21"/>
        <v>202004_19_4562342690074</v>
      </c>
      <c r="B1253" s="10">
        <v>202004</v>
      </c>
      <c r="C1253" s="10">
        <v>19</v>
      </c>
      <c r="D1253" s="10" t="s">
        <v>190</v>
      </c>
      <c r="E1253" s="11">
        <v>4562342690074</v>
      </c>
      <c r="F1253" s="10">
        <v>0</v>
      </c>
      <c r="G1253" s="10">
        <v>0</v>
      </c>
      <c r="H1253" s="10" t="s">
        <v>24</v>
      </c>
      <c r="I1253" s="10" t="s">
        <v>19</v>
      </c>
      <c r="J1253" s="10" t="s">
        <v>329</v>
      </c>
      <c r="K1253" s="10">
        <v>38</v>
      </c>
      <c r="L1253" s="10">
        <v>2</v>
      </c>
      <c r="M1253" s="10">
        <v>0</v>
      </c>
      <c r="N1253" s="10">
        <v>0</v>
      </c>
    </row>
    <row r="1254" spans="1:14" x14ac:dyDescent="0.15">
      <c r="A1254" t="str">
        <f t="shared" si="21"/>
        <v>202004_19_4562342690081</v>
      </c>
      <c r="B1254" s="10">
        <v>202004</v>
      </c>
      <c r="C1254" s="10">
        <v>19</v>
      </c>
      <c r="D1254" s="10" t="s">
        <v>190</v>
      </c>
      <c r="E1254" s="11">
        <v>4562342690081</v>
      </c>
      <c r="F1254" s="10">
        <v>0</v>
      </c>
      <c r="G1254" s="10">
        <v>0</v>
      </c>
      <c r="H1254" s="10" t="s">
        <v>25</v>
      </c>
      <c r="I1254" s="10" t="s">
        <v>19</v>
      </c>
      <c r="J1254" s="10" t="s">
        <v>329</v>
      </c>
      <c r="K1254" s="10">
        <v>14</v>
      </c>
      <c r="L1254" s="10">
        <v>0</v>
      </c>
      <c r="M1254" s="10">
        <v>0</v>
      </c>
      <c r="N1254" s="10">
        <v>0</v>
      </c>
    </row>
    <row r="1255" spans="1:14" x14ac:dyDescent="0.15">
      <c r="A1255" t="str">
        <f t="shared" si="21"/>
        <v>202004_31_4562342690029</v>
      </c>
      <c r="B1255" s="10">
        <v>202004</v>
      </c>
      <c r="C1255" s="10">
        <v>31</v>
      </c>
      <c r="D1255" s="10" t="s">
        <v>181</v>
      </c>
      <c r="E1255" s="11">
        <v>4562342690029</v>
      </c>
      <c r="F1255" s="10">
        <v>0</v>
      </c>
      <c r="G1255" s="10">
        <v>0</v>
      </c>
      <c r="H1255" s="10" t="s">
        <v>18</v>
      </c>
      <c r="I1255" s="10" t="s">
        <v>19</v>
      </c>
      <c r="J1255" s="10" t="s">
        <v>329</v>
      </c>
      <c r="K1255" s="10">
        <v>28</v>
      </c>
      <c r="L1255" s="10">
        <v>1</v>
      </c>
      <c r="M1255" s="10">
        <v>0</v>
      </c>
      <c r="N1255" s="10">
        <v>0</v>
      </c>
    </row>
    <row r="1256" spans="1:14" x14ac:dyDescent="0.15">
      <c r="A1256" t="str">
        <f t="shared" si="21"/>
        <v>202004_31_4562342690036</v>
      </c>
      <c r="B1256" s="10">
        <v>202004</v>
      </c>
      <c r="C1256" s="10">
        <v>31</v>
      </c>
      <c r="D1256" s="10" t="s">
        <v>181</v>
      </c>
      <c r="E1256" s="11">
        <v>4562342690036</v>
      </c>
      <c r="F1256" s="10">
        <v>0</v>
      </c>
      <c r="G1256" s="10">
        <v>0</v>
      </c>
      <c r="H1256" s="10" t="s">
        <v>20</v>
      </c>
      <c r="I1256" s="10" t="s">
        <v>19</v>
      </c>
      <c r="J1256" s="10" t="s">
        <v>329</v>
      </c>
      <c r="K1256" s="10">
        <v>27</v>
      </c>
      <c r="L1256" s="10">
        <v>0</v>
      </c>
      <c r="M1256" s="10">
        <v>0</v>
      </c>
      <c r="N1256" s="10">
        <v>0</v>
      </c>
    </row>
    <row r="1257" spans="1:14" x14ac:dyDescent="0.15">
      <c r="A1257" t="str">
        <f t="shared" si="21"/>
        <v>202004_31_4562342690050</v>
      </c>
      <c r="B1257" s="10">
        <v>202004</v>
      </c>
      <c r="C1257" s="10">
        <v>31</v>
      </c>
      <c r="D1257" s="10" t="s">
        <v>181</v>
      </c>
      <c r="E1257" s="11">
        <v>4562342690050</v>
      </c>
      <c r="F1257" s="10">
        <v>0</v>
      </c>
      <c r="G1257" s="10">
        <v>0</v>
      </c>
      <c r="H1257" s="10" t="s">
        <v>22</v>
      </c>
      <c r="I1257" s="10" t="s">
        <v>19</v>
      </c>
      <c r="J1257" s="10" t="s">
        <v>329</v>
      </c>
      <c r="K1257" s="10">
        <v>27</v>
      </c>
      <c r="L1257" s="10">
        <v>0</v>
      </c>
      <c r="M1257" s="10">
        <v>0</v>
      </c>
      <c r="N1257" s="10">
        <v>0</v>
      </c>
    </row>
    <row r="1258" spans="1:14" x14ac:dyDescent="0.15">
      <c r="A1258" t="str">
        <f t="shared" si="21"/>
        <v>202004_31_4562342690043</v>
      </c>
      <c r="B1258" s="10">
        <v>202004</v>
      </c>
      <c r="C1258" s="10">
        <v>31</v>
      </c>
      <c r="D1258" s="10" t="s">
        <v>181</v>
      </c>
      <c r="E1258" s="11">
        <v>4562342690043</v>
      </c>
      <c r="F1258" s="10">
        <v>0</v>
      </c>
      <c r="G1258" s="10">
        <v>0</v>
      </c>
      <c r="H1258" s="10" t="s">
        <v>21</v>
      </c>
      <c r="I1258" s="10" t="s">
        <v>19</v>
      </c>
      <c r="J1258" s="10" t="s">
        <v>329</v>
      </c>
      <c r="K1258" s="10">
        <v>73</v>
      </c>
      <c r="L1258" s="10">
        <v>3</v>
      </c>
      <c r="M1258" s="10">
        <v>0</v>
      </c>
      <c r="N1258" s="10">
        <v>0</v>
      </c>
    </row>
    <row r="1259" spans="1:14" x14ac:dyDescent="0.15">
      <c r="A1259" t="str">
        <f t="shared" si="21"/>
        <v>202004_31_4562342690067</v>
      </c>
      <c r="B1259" s="10">
        <v>202004</v>
      </c>
      <c r="C1259" s="10">
        <v>31</v>
      </c>
      <c r="D1259" s="10" t="s">
        <v>181</v>
      </c>
      <c r="E1259" s="11">
        <v>4562342690067</v>
      </c>
      <c r="F1259" s="10">
        <v>0</v>
      </c>
      <c r="G1259" s="10">
        <v>0</v>
      </c>
      <c r="H1259" s="10" t="s">
        <v>23</v>
      </c>
      <c r="I1259" s="10" t="s">
        <v>19</v>
      </c>
      <c r="J1259" s="10" t="s">
        <v>329</v>
      </c>
      <c r="K1259" s="10">
        <v>90</v>
      </c>
      <c r="L1259" s="10">
        <v>0</v>
      </c>
      <c r="M1259" s="10">
        <v>0</v>
      </c>
      <c r="N1259" s="10">
        <v>0</v>
      </c>
    </row>
    <row r="1260" spans="1:14" x14ac:dyDescent="0.15">
      <c r="A1260" t="str">
        <f t="shared" si="21"/>
        <v>202004_31_4562342690074</v>
      </c>
      <c r="B1260" s="10">
        <v>202004</v>
      </c>
      <c r="C1260" s="10">
        <v>31</v>
      </c>
      <c r="D1260" s="10" t="s">
        <v>181</v>
      </c>
      <c r="E1260" s="11">
        <v>4562342690074</v>
      </c>
      <c r="F1260" s="10">
        <v>0</v>
      </c>
      <c r="G1260" s="10">
        <v>0</v>
      </c>
      <c r="H1260" s="10" t="s">
        <v>24</v>
      </c>
      <c r="I1260" s="10" t="s">
        <v>19</v>
      </c>
      <c r="J1260" s="10" t="s">
        <v>329</v>
      </c>
      <c r="K1260" s="10">
        <v>50</v>
      </c>
      <c r="L1260" s="10">
        <v>1</v>
      </c>
      <c r="M1260" s="10">
        <v>0</v>
      </c>
      <c r="N1260" s="10">
        <v>0</v>
      </c>
    </row>
    <row r="1261" spans="1:14" x14ac:dyDescent="0.15">
      <c r="A1261" t="str">
        <f t="shared" si="21"/>
        <v>202004_31_4562342690081</v>
      </c>
      <c r="B1261" s="10">
        <v>202004</v>
      </c>
      <c r="C1261" s="10">
        <v>31</v>
      </c>
      <c r="D1261" s="10" t="s">
        <v>181</v>
      </c>
      <c r="E1261" s="11">
        <v>4562342690081</v>
      </c>
      <c r="F1261" s="10">
        <v>0</v>
      </c>
      <c r="G1261" s="10">
        <v>0</v>
      </c>
      <c r="H1261" s="10" t="s">
        <v>25</v>
      </c>
      <c r="I1261" s="10" t="s">
        <v>19</v>
      </c>
      <c r="J1261" s="10" t="s">
        <v>329</v>
      </c>
      <c r="K1261" s="10">
        <v>11</v>
      </c>
      <c r="L1261" s="10">
        <v>2</v>
      </c>
      <c r="M1261" s="10">
        <v>0</v>
      </c>
      <c r="N1261" s="10">
        <v>0</v>
      </c>
    </row>
    <row r="1262" spans="1:14" x14ac:dyDescent="0.15">
      <c r="A1262" t="str">
        <f t="shared" si="21"/>
        <v>202005_237_4562342690029</v>
      </c>
      <c r="B1262" s="10">
        <v>202005</v>
      </c>
      <c r="C1262" s="10">
        <v>237</v>
      </c>
      <c r="D1262" s="10" t="s">
        <v>188</v>
      </c>
      <c r="E1262" s="11">
        <v>4562342690029</v>
      </c>
      <c r="F1262" s="10">
        <v>0</v>
      </c>
      <c r="G1262" s="10">
        <v>0</v>
      </c>
      <c r="H1262" s="10" t="s">
        <v>18</v>
      </c>
      <c r="I1262" s="10" t="s">
        <v>19</v>
      </c>
      <c r="J1262" s="10" t="s">
        <v>329</v>
      </c>
      <c r="K1262" s="10">
        <v>9</v>
      </c>
      <c r="L1262" s="10">
        <v>0</v>
      </c>
      <c r="M1262" s="10">
        <v>0</v>
      </c>
      <c r="N1262" s="10">
        <v>0</v>
      </c>
    </row>
    <row r="1263" spans="1:14" x14ac:dyDescent="0.15">
      <c r="A1263" t="str">
        <f t="shared" si="21"/>
        <v>202005_237_4562342690036</v>
      </c>
      <c r="B1263" s="10">
        <v>202005</v>
      </c>
      <c r="C1263" s="10">
        <v>237</v>
      </c>
      <c r="D1263" s="10" t="s">
        <v>188</v>
      </c>
      <c r="E1263" s="11">
        <v>4562342690036</v>
      </c>
      <c r="F1263" s="10">
        <v>0</v>
      </c>
      <c r="G1263" s="10">
        <v>0</v>
      </c>
      <c r="H1263" s="10" t="s">
        <v>20</v>
      </c>
      <c r="I1263" s="10" t="s">
        <v>19</v>
      </c>
      <c r="J1263" s="10" t="s">
        <v>329</v>
      </c>
      <c r="K1263" s="10">
        <v>19</v>
      </c>
      <c r="L1263" s="10">
        <v>0</v>
      </c>
      <c r="M1263" s="10">
        <v>0</v>
      </c>
      <c r="N1263" s="10">
        <v>0</v>
      </c>
    </row>
    <row r="1264" spans="1:14" x14ac:dyDescent="0.15">
      <c r="A1264" t="str">
        <f t="shared" si="21"/>
        <v>202005_237_4562342690050</v>
      </c>
      <c r="B1264" s="10">
        <v>202005</v>
      </c>
      <c r="C1264" s="10">
        <v>237</v>
      </c>
      <c r="D1264" s="10" t="s">
        <v>188</v>
      </c>
      <c r="E1264" s="11">
        <v>4562342690050</v>
      </c>
      <c r="F1264" s="10">
        <v>0</v>
      </c>
      <c r="G1264" s="10">
        <v>0</v>
      </c>
      <c r="H1264" s="10" t="s">
        <v>22</v>
      </c>
      <c r="I1264" s="10" t="s">
        <v>19</v>
      </c>
      <c r="J1264" s="10" t="s">
        <v>329</v>
      </c>
      <c r="K1264" s="10">
        <v>16</v>
      </c>
      <c r="L1264" s="10">
        <v>1</v>
      </c>
      <c r="M1264" s="10">
        <v>0</v>
      </c>
      <c r="N1264" s="10">
        <v>0</v>
      </c>
    </row>
    <row r="1265" spans="1:14" x14ac:dyDescent="0.15">
      <c r="A1265" t="str">
        <f t="shared" si="21"/>
        <v>202005_237_4562342690043</v>
      </c>
      <c r="B1265" s="10">
        <v>202005</v>
      </c>
      <c r="C1265" s="10">
        <v>237</v>
      </c>
      <c r="D1265" s="10" t="s">
        <v>188</v>
      </c>
      <c r="E1265" s="11">
        <v>4562342690043</v>
      </c>
      <c r="F1265" s="10">
        <v>0</v>
      </c>
      <c r="G1265" s="10">
        <v>0</v>
      </c>
      <c r="H1265" s="10" t="s">
        <v>21</v>
      </c>
      <c r="I1265" s="10" t="s">
        <v>19</v>
      </c>
      <c r="J1265" s="10" t="s">
        <v>329</v>
      </c>
      <c r="K1265" s="10">
        <v>67</v>
      </c>
      <c r="L1265" s="10">
        <v>1</v>
      </c>
      <c r="M1265" s="10">
        <v>0</v>
      </c>
      <c r="N1265" s="10">
        <v>0</v>
      </c>
    </row>
    <row r="1266" spans="1:14" x14ac:dyDescent="0.15">
      <c r="A1266" t="str">
        <f t="shared" si="21"/>
        <v>202005_237_4562342690067</v>
      </c>
      <c r="B1266" s="10">
        <v>202005</v>
      </c>
      <c r="C1266" s="10">
        <v>237</v>
      </c>
      <c r="D1266" s="10" t="s">
        <v>188</v>
      </c>
      <c r="E1266" s="11">
        <v>4562342690067</v>
      </c>
      <c r="F1266" s="10">
        <v>0</v>
      </c>
      <c r="G1266" s="10">
        <v>0</v>
      </c>
      <c r="H1266" s="10" t="s">
        <v>23</v>
      </c>
      <c r="I1266" s="10" t="s">
        <v>19</v>
      </c>
      <c r="J1266" s="10" t="s">
        <v>329</v>
      </c>
      <c r="K1266" s="10">
        <v>47</v>
      </c>
      <c r="L1266" s="10">
        <v>3</v>
      </c>
      <c r="M1266" s="10">
        <v>0</v>
      </c>
      <c r="N1266" s="10">
        <v>0</v>
      </c>
    </row>
    <row r="1267" spans="1:14" x14ac:dyDescent="0.15">
      <c r="A1267" t="str">
        <f t="shared" si="21"/>
        <v>202005_237_4562342690074</v>
      </c>
      <c r="B1267" s="10">
        <v>202005</v>
      </c>
      <c r="C1267" s="10">
        <v>237</v>
      </c>
      <c r="D1267" s="10" t="s">
        <v>188</v>
      </c>
      <c r="E1267" s="11">
        <v>4562342690074</v>
      </c>
      <c r="F1267" s="10">
        <v>0</v>
      </c>
      <c r="G1267" s="10">
        <v>0</v>
      </c>
      <c r="H1267" s="10" t="s">
        <v>24</v>
      </c>
      <c r="I1267" s="10" t="s">
        <v>19</v>
      </c>
      <c r="J1267" s="10" t="s">
        <v>329</v>
      </c>
      <c r="K1267" s="10">
        <v>13</v>
      </c>
      <c r="L1267" s="10">
        <v>1</v>
      </c>
      <c r="M1267" s="10">
        <v>0</v>
      </c>
      <c r="N1267" s="10">
        <v>0</v>
      </c>
    </row>
    <row r="1268" spans="1:14" x14ac:dyDescent="0.15">
      <c r="A1268" t="str">
        <f t="shared" si="21"/>
        <v>202005_237_4562342690081</v>
      </c>
      <c r="B1268" s="10">
        <v>202005</v>
      </c>
      <c r="C1268" s="10">
        <v>237</v>
      </c>
      <c r="D1268" s="10" t="s">
        <v>188</v>
      </c>
      <c r="E1268" s="11">
        <v>4562342690081</v>
      </c>
      <c r="F1268" s="10">
        <v>0</v>
      </c>
      <c r="G1268" s="10">
        <v>0</v>
      </c>
      <c r="H1268" s="10" t="s">
        <v>25</v>
      </c>
      <c r="I1268" s="10" t="s">
        <v>19</v>
      </c>
      <c r="J1268" s="10" t="s">
        <v>329</v>
      </c>
      <c r="K1268" s="10">
        <v>8</v>
      </c>
      <c r="L1268" s="10">
        <v>0</v>
      </c>
      <c r="M1268" s="10">
        <v>0</v>
      </c>
      <c r="N1268" s="10">
        <v>0</v>
      </c>
    </row>
    <row r="1269" spans="1:14" x14ac:dyDescent="0.15">
      <c r="A1269" t="str">
        <f t="shared" si="21"/>
        <v>202005_331_4562342690029</v>
      </c>
      <c r="B1269" s="10">
        <v>202005</v>
      </c>
      <c r="C1269" s="10">
        <v>331</v>
      </c>
      <c r="D1269" s="10" t="s">
        <v>189</v>
      </c>
      <c r="E1269" s="11">
        <v>4562342690029</v>
      </c>
      <c r="F1269" s="10">
        <v>0</v>
      </c>
      <c r="G1269" s="10">
        <v>0</v>
      </c>
      <c r="H1269" s="10" t="s">
        <v>18</v>
      </c>
      <c r="I1269" s="10" t="s">
        <v>19</v>
      </c>
      <c r="J1269" s="10" t="s">
        <v>329</v>
      </c>
      <c r="K1269" s="10">
        <v>22</v>
      </c>
      <c r="L1269" s="10">
        <v>0</v>
      </c>
      <c r="M1269" s="10">
        <v>0</v>
      </c>
      <c r="N1269" s="10">
        <v>0</v>
      </c>
    </row>
    <row r="1270" spans="1:14" x14ac:dyDescent="0.15">
      <c r="A1270" t="str">
        <f t="shared" si="21"/>
        <v>202005_331_4562342690036</v>
      </c>
      <c r="B1270" s="10">
        <v>202005</v>
      </c>
      <c r="C1270" s="10">
        <v>331</v>
      </c>
      <c r="D1270" s="10" t="s">
        <v>189</v>
      </c>
      <c r="E1270" s="11">
        <v>4562342690036</v>
      </c>
      <c r="F1270" s="10">
        <v>0</v>
      </c>
      <c r="G1270" s="10">
        <v>0</v>
      </c>
      <c r="H1270" s="10" t="s">
        <v>20</v>
      </c>
      <c r="I1270" s="10" t="s">
        <v>19</v>
      </c>
      <c r="J1270" s="10" t="s">
        <v>329</v>
      </c>
      <c r="K1270" s="10">
        <v>18</v>
      </c>
      <c r="L1270" s="10">
        <v>1</v>
      </c>
      <c r="M1270" s="10">
        <v>0</v>
      </c>
      <c r="N1270" s="10">
        <v>0</v>
      </c>
    </row>
    <row r="1271" spans="1:14" x14ac:dyDescent="0.15">
      <c r="A1271" t="str">
        <f t="shared" si="21"/>
        <v>202005_331_4562342690050</v>
      </c>
      <c r="B1271" s="10">
        <v>202005</v>
      </c>
      <c r="C1271" s="10">
        <v>331</v>
      </c>
      <c r="D1271" s="10" t="s">
        <v>189</v>
      </c>
      <c r="E1271" s="11">
        <v>4562342690050</v>
      </c>
      <c r="F1271" s="10">
        <v>0</v>
      </c>
      <c r="G1271" s="10">
        <v>0</v>
      </c>
      <c r="H1271" s="10" t="s">
        <v>22</v>
      </c>
      <c r="I1271" s="10" t="s">
        <v>19</v>
      </c>
      <c r="J1271" s="10" t="s">
        <v>329</v>
      </c>
      <c r="K1271" s="10">
        <v>11</v>
      </c>
      <c r="L1271" s="10">
        <v>0</v>
      </c>
      <c r="M1271" s="10">
        <v>0</v>
      </c>
      <c r="N1271" s="10">
        <v>0</v>
      </c>
    </row>
    <row r="1272" spans="1:14" x14ac:dyDescent="0.15">
      <c r="A1272" t="str">
        <f t="shared" si="21"/>
        <v>202005_331_4562342690043</v>
      </c>
      <c r="B1272" s="10">
        <v>202005</v>
      </c>
      <c r="C1272" s="10">
        <v>331</v>
      </c>
      <c r="D1272" s="10" t="s">
        <v>189</v>
      </c>
      <c r="E1272" s="11">
        <v>4562342690043</v>
      </c>
      <c r="F1272" s="10">
        <v>0</v>
      </c>
      <c r="G1272" s="10">
        <v>0</v>
      </c>
      <c r="H1272" s="10" t="s">
        <v>21</v>
      </c>
      <c r="I1272" s="10" t="s">
        <v>19</v>
      </c>
      <c r="J1272" s="10" t="s">
        <v>329</v>
      </c>
      <c r="K1272" s="10">
        <v>47</v>
      </c>
      <c r="L1272" s="10">
        <v>1</v>
      </c>
      <c r="M1272" s="10">
        <v>0</v>
      </c>
      <c r="N1272" s="10">
        <v>0</v>
      </c>
    </row>
    <row r="1273" spans="1:14" x14ac:dyDescent="0.15">
      <c r="A1273" t="str">
        <f t="shared" si="21"/>
        <v>202005_331_4562342690067</v>
      </c>
      <c r="B1273" s="10">
        <v>202005</v>
      </c>
      <c r="C1273" s="10">
        <v>331</v>
      </c>
      <c r="D1273" s="10" t="s">
        <v>189</v>
      </c>
      <c r="E1273" s="11">
        <v>4562342690067</v>
      </c>
      <c r="F1273" s="10">
        <v>0</v>
      </c>
      <c r="G1273" s="10">
        <v>0</v>
      </c>
      <c r="H1273" s="10" t="s">
        <v>23</v>
      </c>
      <c r="I1273" s="10" t="s">
        <v>19</v>
      </c>
      <c r="J1273" s="10" t="s">
        <v>329</v>
      </c>
      <c r="K1273" s="10">
        <v>77</v>
      </c>
      <c r="L1273" s="10">
        <v>0</v>
      </c>
      <c r="M1273" s="10">
        <v>0</v>
      </c>
      <c r="N1273" s="10">
        <v>0</v>
      </c>
    </row>
    <row r="1274" spans="1:14" x14ac:dyDescent="0.15">
      <c r="A1274" t="str">
        <f t="shared" si="21"/>
        <v>202005_331_4562342690074</v>
      </c>
      <c r="B1274" s="10">
        <v>202005</v>
      </c>
      <c r="C1274" s="10">
        <v>331</v>
      </c>
      <c r="D1274" s="10" t="s">
        <v>189</v>
      </c>
      <c r="E1274" s="11">
        <v>4562342690074</v>
      </c>
      <c r="F1274" s="10">
        <v>0</v>
      </c>
      <c r="G1274" s="10">
        <v>0</v>
      </c>
      <c r="H1274" s="10" t="s">
        <v>24</v>
      </c>
      <c r="I1274" s="10" t="s">
        <v>19</v>
      </c>
      <c r="J1274" s="10" t="s">
        <v>329</v>
      </c>
      <c r="K1274" s="10">
        <v>26</v>
      </c>
      <c r="L1274" s="10">
        <v>0</v>
      </c>
      <c r="M1274" s="10">
        <v>0</v>
      </c>
      <c r="N1274" s="10">
        <v>0</v>
      </c>
    </row>
    <row r="1275" spans="1:14" x14ac:dyDescent="0.15">
      <c r="A1275" t="str">
        <f t="shared" si="21"/>
        <v>202005_331_4562342690081</v>
      </c>
      <c r="B1275" s="10">
        <v>202005</v>
      </c>
      <c r="C1275" s="10">
        <v>331</v>
      </c>
      <c r="D1275" s="10" t="s">
        <v>189</v>
      </c>
      <c r="E1275" s="11">
        <v>4562342690081</v>
      </c>
      <c r="F1275" s="10">
        <v>0</v>
      </c>
      <c r="G1275" s="10">
        <v>0</v>
      </c>
      <c r="H1275" s="10" t="s">
        <v>25</v>
      </c>
      <c r="I1275" s="10" t="s">
        <v>19</v>
      </c>
      <c r="J1275" s="10" t="s">
        <v>329</v>
      </c>
      <c r="K1275" s="10">
        <v>9</v>
      </c>
      <c r="L1275" s="10">
        <v>1</v>
      </c>
      <c r="M1275" s="10">
        <v>0</v>
      </c>
      <c r="N1275" s="10">
        <v>0</v>
      </c>
    </row>
    <row r="1276" spans="1:14" x14ac:dyDescent="0.15">
      <c r="A1276" t="str">
        <f t="shared" si="21"/>
        <v>202005_49_4562342690029</v>
      </c>
      <c r="B1276" s="10">
        <v>202005</v>
      </c>
      <c r="C1276" s="10">
        <v>49</v>
      </c>
      <c r="D1276" s="10" t="s">
        <v>186</v>
      </c>
      <c r="E1276" s="11">
        <v>4562342690029</v>
      </c>
      <c r="F1276" s="10">
        <v>0</v>
      </c>
      <c r="G1276" s="10">
        <v>0</v>
      </c>
      <c r="H1276" s="10" t="s">
        <v>18</v>
      </c>
      <c r="I1276" s="10" t="s">
        <v>19</v>
      </c>
      <c r="J1276" s="10" t="s">
        <v>329</v>
      </c>
      <c r="K1276" s="10">
        <v>6</v>
      </c>
      <c r="L1276" s="10">
        <v>0</v>
      </c>
      <c r="M1276" s="10">
        <v>0</v>
      </c>
      <c r="N1276" s="10">
        <v>0</v>
      </c>
    </row>
    <row r="1277" spans="1:14" x14ac:dyDescent="0.15">
      <c r="A1277" t="str">
        <f t="shared" si="21"/>
        <v>202005_49_4562342690036</v>
      </c>
      <c r="B1277" s="10">
        <v>202005</v>
      </c>
      <c r="C1277" s="10">
        <v>49</v>
      </c>
      <c r="D1277" s="10" t="s">
        <v>186</v>
      </c>
      <c r="E1277" s="11">
        <v>4562342690036</v>
      </c>
      <c r="F1277" s="10">
        <v>0</v>
      </c>
      <c r="G1277" s="10">
        <v>0</v>
      </c>
      <c r="H1277" s="10" t="s">
        <v>20</v>
      </c>
      <c r="I1277" s="10" t="s">
        <v>19</v>
      </c>
      <c r="J1277" s="10" t="s">
        <v>329</v>
      </c>
      <c r="K1277" s="10">
        <v>12</v>
      </c>
      <c r="L1277" s="10">
        <v>0</v>
      </c>
      <c r="M1277" s="10">
        <v>0</v>
      </c>
      <c r="N1277" s="10">
        <v>0</v>
      </c>
    </row>
    <row r="1278" spans="1:14" x14ac:dyDescent="0.15">
      <c r="A1278" t="str">
        <f t="shared" si="21"/>
        <v>202005_49_4562342690050</v>
      </c>
      <c r="B1278" s="10">
        <v>202005</v>
      </c>
      <c r="C1278" s="10">
        <v>49</v>
      </c>
      <c r="D1278" s="10" t="s">
        <v>186</v>
      </c>
      <c r="E1278" s="11">
        <v>4562342690050</v>
      </c>
      <c r="F1278" s="10">
        <v>0</v>
      </c>
      <c r="G1278" s="10">
        <v>0</v>
      </c>
      <c r="H1278" s="10" t="s">
        <v>22</v>
      </c>
      <c r="I1278" s="10" t="s">
        <v>19</v>
      </c>
      <c r="J1278" s="10" t="s">
        <v>329</v>
      </c>
      <c r="K1278" s="10">
        <v>9</v>
      </c>
      <c r="L1278" s="10">
        <v>0</v>
      </c>
      <c r="M1278" s="10">
        <v>0</v>
      </c>
      <c r="N1278" s="10">
        <v>0</v>
      </c>
    </row>
    <row r="1279" spans="1:14" x14ac:dyDescent="0.15">
      <c r="A1279" t="str">
        <f t="shared" si="21"/>
        <v>202005_49_4562342690043</v>
      </c>
      <c r="B1279" s="10">
        <v>202005</v>
      </c>
      <c r="C1279" s="10">
        <v>49</v>
      </c>
      <c r="D1279" s="10" t="s">
        <v>186</v>
      </c>
      <c r="E1279" s="11">
        <v>4562342690043</v>
      </c>
      <c r="F1279" s="10">
        <v>0</v>
      </c>
      <c r="G1279" s="10">
        <v>0</v>
      </c>
      <c r="H1279" s="10" t="s">
        <v>21</v>
      </c>
      <c r="I1279" s="10" t="s">
        <v>19</v>
      </c>
      <c r="J1279" s="10" t="s">
        <v>329</v>
      </c>
      <c r="K1279" s="10">
        <v>28</v>
      </c>
      <c r="L1279" s="10">
        <v>1</v>
      </c>
      <c r="M1279" s="10">
        <v>0</v>
      </c>
      <c r="N1279" s="10">
        <v>0</v>
      </c>
    </row>
    <row r="1280" spans="1:14" x14ac:dyDescent="0.15">
      <c r="A1280" t="str">
        <f t="shared" si="21"/>
        <v>202005_49_4562342690067</v>
      </c>
      <c r="B1280" s="10">
        <v>202005</v>
      </c>
      <c r="C1280" s="10">
        <v>49</v>
      </c>
      <c r="D1280" s="10" t="s">
        <v>186</v>
      </c>
      <c r="E1280" s="11">
        <v>4562342690067</v>
      </c>
      <c r="F1280" s="10">
        <v>0</v>
      </c>
      <c r="G1280" s="10">
        <v>0</v>
      </c>
      <c r="H1280" s="10" t="s">
        <v>23</v>
      </c>
      <c r="I1280" s="10" t="s">
        <v>19</v>
      </c>
      <c r="J1280" s="10" t="s">
        <v>329</v>
      </c>
      <c r="K1280" s="10">
        <v>67</v>
      </c>
      <c r="L1280" s="10">
        <v>1</v>
      </c>
      <c r="M1280" s="10">
        <v>0</v>
      </c>
      <c r="N1280" s="10">
        <v>0</v>
      </c>
    </row>
    <row r="1281" spans="1:14" x14ac:dyDescent="0.15">
      <c r="A1281" t="str">
        <f t="shared" si="21"/>
        <v>202005_49_4562342690074</v>
      </c>
      <c r="B1281" s="10">
        <v>202005</v>
      </c>
      <c r="C1281" s="10">
        <v>49</v>
      </c>
      <c r="D1281" s="10" t="s">
        <v>186</v>
      </c>
      <c r="E1281" s="11">
        <v>4562342690074</v>
      </c>
      <c r="F1281" s="10">
        <v>0</v>
      </c>
      <c r="G1281" s="10">
        <v>0</v>
      </c>
      <c r="H1281" s="10" t="s">
        <v>24</v>
      </c>
      <c r="I1281" s="10" t="s">
        <v>19</v>
      </c>
      <c r="J1281" s="10" t="s">
        <v>329</v>
      </c>
      <c r="K1281" s="10">
        <v>7</v>
      </c>
      <c r="L1281" s="10">
        <v>0</v>
      </c>
      <c r="M1281" s="10">
        <v>0</v>
      </c>
      <c r="N1281" s="10">
        <v>0</v>
      </c>
    </row>
    <row r="1282" spans="1:14" x14ac:dyDescent="0.15">
      <c r="A1282" t="str">
        <f t="shared" ref="A1282:A1345" si="22">B1282&amp;"_"&amp;C1282&amp;"_"&amp;E1282</f>
        <v>202005_49_4562342690081</v>
      </c>
      <c r="B1282" s="10">
        <v>202005</v>
      </c>
      <c r="C1282" s="10">
        <v>49</v>
      </c>
      <c r="D1282" s="10" t="s">
        <v>186</v>
      </c>
      <c r="E1282" s="11">
        <v>4562342690081</v>
      </c>
      <c r="F1282" s="10">
        <v>0</v>
      </c>
      <c r="G1282" s="10">
        <v>0</v>
      </c>
      <c r="H1282" s="10" t="s">
        <v>25</v>
      </c>
      <c r="I1282" s="10" t="s">
        <v>19</v>
      </c>
      <c r="J1282" s="10" t="s">
        <v>329</v>
      </c>
      <c r="K1282" s="10">
        <v>4</v>
      </c>
      <c r="L1282" s="10">
        <v>0</v>
      </c>
      <c r="M1282" s="10">
        <v>0</v>
      </c>
      <c r="N1282" s="10">
        <v>0</v>
      </c>
    </row>
    <row r="1283" spans="1:14" x14ac:dyDescent="0.15">
      <c r="A1283" t="str">
        <f t="shared" si="22"/>
        <v>202005_66_4562342690029</v>
      </c>
      <c r="B1283" s="10">
        <v>202005</v>
      </c>
      <c r="C1283" s="10">
        <v>66</v>
      </c>
      <c r="D1283" s="10" t="s">
        <v>180</v>
      </c>
      <c r="E1283" s="11">
        <v>4562342690029</v>
      </c>
      <c r="F1283" s="10">
        <v>0</v>
      </c>
      <c r="G1283" s="10">
        <v>0</v>
      </c>
      <c r="H1283" s="10" t="s">
        <v>18</v>
      </c>
      <c r="I1283" s="10" t="s">
        <v>19</v>
      </c>
      <c r="J1283" s="10" t="s">
        <v>329</v>
      </c>
      <c r="K1283" s="10">
        <v>19</v>
      </c>
      <c r="L1283" s="10">
        <v>3</v>
      </c>
      <c r="M1283" s="10">
        <v>0</v>
      </c>
      <c r="N1283" s="10">
        <v>0</v>
      </c>
    </row>
    <row r="1284" spans="1:14" x14ac:dyDescent="0.15">
      <c r="A1284" t="str">
        <f t="shared" si="22"/>
        <v>202005_66_4562342690036</v>
      </c>
      <c r="B1284" s="10">
        <v>202005</v>
      </c>
      <c r="C1284" s="10">
        <v>66</v>
      </c>
      <c r="D1284" s="10" t="s">
        <v>180</v>
      </c>
      <c r="E1284" s="11">
        <v>4562342690036</v>
      </c>
      <c r="F1284" s="10">
        <v>0</v>
      </c>
      <c r="G1284" s="10">
        <v>0</v>
      </c>
      <c r="H1284" s="10" t="s">
        <v>20</v>
      </c>
      <c r="I1284" s="10" t="s">
        <v>19</v>
      </c>
      <c r="J1284" s="10" t="s">
        <v>329</v>
      </c>
      <c r="K1284" s="10">
        <v>23</v>
      </c>
      <c r="L1284" s="10">
        <v>1</v>
      </c>
      <c r="M1284" s="10">
        <v>0</v>
      </c>
      <c r="N1284" s="10">
        <v>0</v>
      </c>
    </row>
    <row r="1285" spans="1:14" x14ac:dyDescent="0.15">
      <c r="A1285" t="str">
        <f t="shared" si="22"/>
        <v>202005_66_4562342690050</v>
      </c>
      <c r="B1285" s="10">
        <v>202005</v>
      </c>
      <c r="C1285" s="10">
        <v>66</v>
      </c>
      <c r="D1285" s="10" t="s">
        <v>180</v>
      </c>
      <c r="E1285" s="11">
        <v>4562342690050</v>
      </c>
      <c r="F1285" s="10">
        <v>0</v>
      </c>
      <c r="G1285" s="10">
        <v>0</v>
      </c>
      <c r="H1285" s="10" t="s">
        <v>22</v>
      </c>
      <c r="I1285" s="10" t="s">
        <v>19</v>
      </c>
      <c r="J1285" s="10" t="s">
        <v>329</v>
      </c>
      <c r="K1285" s="10">
        <v>25</v>
      </c>
      <c r="L1285" s="10">
        <v>2</v>
      </c>
      <c r="M1285" s="10">
        <v>0</v>
      </c>
      <c r="N1285" s="10">
        <v>0</v>
      </c>
    </row>
    <row r="1286" spans="1:14" x14ac:dyDescent="0.15">
      <c r="A1286" t="str">
        <f t="shared" si="22"/>
        <v>202005_66_4562342690043</v>
      </c>
      <c r="B1286" s="10">
        <v>202005</v>
      </c>
      <c r="C1286" s="10">
        <v>66</v>
      </c>
      <c r="D1286" s="10" t="s">
        <v>180</v>
      </c>
      <c r="E1286" s="11">
        <v>4562342690043</v>
      </c>
      <c r="F1286" s="10">
        <v>0</v>
      </c>
      <c r="G1286" s="10">
        <v>0</v>
      </c>
      <c r="H1286" s="10" t="s">
        <v>21</v>
      </c>
      <c r="I1286" s="10" t="s">
        <v>19</v>
      </c>
      <c r="J1286" s="10" t="s">
        <v>329</v>
      </c>
      <c r="K1286" s="10">
        <v>51</v>
      </c>
      <c r="L1286" s="10">
        <v>4</v>
      </c>
      <c r="M1286" s="10">
        <v>0</v>
      </c>
      <c r="N1286" s="10">
        <v>0</v>
      </c>
    </row>
    <row r="1287" spans="1:14" x14ac:dyDescent="0.15">
      <c r="A1287" t="str">
        <f t="shared" si="22"/>
        <v>202005_66_4562342690067</v>
      </c>
      <c r="B1287" s="10">
        <v>202005</v>
      </c>
      <c r="C1287" s="10">
        <v>66</v>
      </c>
      <c r="D1287" s="10" t="s">
        <v>180</v>
      </c>
      <c r="E1287" s="11">
        <v>4562342690067</v>
      </c>
      <c r="F1287" s="10">
        <v>0</v>
      </c>
      <c r="G1287" s="10">
        <v>0</v>
      </c>
      <c r="H1287" s="10" t="s">
        <v>23</v>
      </c>
      <c r="I1287" s="10" t="s">
        <v>19</v>
      </c>
      <c r="J1287" s="10" t="s">
        <v>329</v>
      </c>
      <c r="K1287" s="10">
        <v>90</v>
      </c>
      <c r="L1287" s="10">
        <v>1</v>
      </c>
      <c r="M1287" s="10">
        <v>0</v>
      </c>
      <c r="N1287" s="10">
        <v>0</v>
      </c>
    </row>
    <row r="1288" spans="1:14" x14ac:dyDescent="0.15">
      <c r="A1288" t="str">
        <f t="shared" si="22"/>
        <v>202005_66_4562342690074</v>
      </c>
      <c r="B1288" s="10">
        <v>202005</v>
      </c>
      <c r="C1288" s="10">
        <v>66</v>
      </c>
      <c r="D1288" s="10" t="s">
        <v>180</v>
      </c>
      <c r="E1288" s="11">
        <v>4562342690074</v>
      </c>
      <c r="F1288" s="10">
        <v>0</v>
      </c>
      <c r="G1288" s="10">
        <v>0</v>
      </c>
      <c r="H1288" s="10" t="s">
        <v>24</v>
      </c>
      <c r="I1288" s="10" t="s">
        <v>19</v>
      </c>
      <c r="J1288" s="10" t="s">
        <v>329</v>
      </c>
      <c r="K1288" s="10">
        <v>51</v>
      </c>
      <c r="L1288" s="10">
        <v>1</v>
      </c>
      <c r="M1288" s="10">
        <v>0</v>
      </c>
      <c r="N1288" s="10">
        <v>0</v>
      </c>
    </row>
    <row r="1289" spans="1:14" x14ac:dyDescent="0.15">
      <c r="A1289" t="str">
        <f t="shared" si="22"/>
        <v>202005_66_4562342690081</v>
      </c>
      <c r="B1289" s="10">
        <v>202005</v>
      </c>
      <c r="C1289" s="10">
        <v>66</v>
      </c>
      <c r="D1289" s="10" t="s">
        <v>180</v>
      </c>
      <c r="E1289" s="11">
        <v>4562342690081</v>
      </c>
      <c r="F1289" s="10">
        <v>0</v>
      </c>
      <c r="G1289" s="10">
        <v>0</v>
      </c>
      <c r="H1289" s="10" t="s">
        <v>25</v>
      </c>
      <c r="I1289" s="10" t="s">
        <v>19</v>
      </c>
      <c r="J1289" s="10" t="s">
        <v>329</v>
      </c>
      <c r="K1289" s="10">
        <v>11</v>
      </c>
      <c r="L1289" s="10">
        <v>0</v>
      </c>
      <c r="M1289" s="10">
        <v>0</v>
      </c>
      <c r="N1289" s="10">
        <v>0</v>
      </c>
    </row>
    <row r="1290" spans="1:14" x14ac:dyDescent="0.15">
      <c r="A1290" t="str">
        <f t="shared" si="22"/>
        <v>202005_96_4562342690029</v>
      </c>
      <c r="B1290" s="10">
        <v>202005</v>
      </c>
      <c r="C1290" s="10">
        <v>96</v>
      </c>
      <c r="D1290" s="10" t="s">
        <v>192</v>
      </c>
      <c r="E1290" s="11">
        <v>4562342690029</v>
      </c>
      <c r="F1290" s="10">
        <v>0</v>
      </c>
      <c r="G1290" s="10">
        <v>0</v>
      </c>
      <c r="H1290" s="10" t="s">
        <v>18</v>
      </c>
      <c r="I1290" s="10" t="s">
        <v>19</v>
      </c>
      <c r="J1290" s="10" t="s">
        <v>329</v>
      </c>
      <c r="K1290" s="10">
        <v>20</v>
      </c>
      <c r="L1290" s="10">
        <v>0</v>
      </c>
      <c r="M1290" s="10">
        <v>0</v>
      </c>
      <c r="N1290" s="10">
        <v>0</v>
      </c>
    </row>
    <row r="1291" spans="1:14" x14ac:dyDescent="0.15">
      <c r="A1291" t="str">
        <f t="shared" si="22"/>
        <v>202005_96_4562342690036</v>
      </c>
      <c r="B1291" s="10">
        <v>202005</v>
      </c>
      <c r="C1291" s="10">
        <v>96</v>
      </c>
      <c r="D1291" s="10" t="s">
        <v>192</v>
      </c>
      <c r="E1291" s="11">
        <v>4562342690036</v>
      </c>
      <c r="F1291" s="10">
        <v>0</v>
      </c>
      <c r="G1291" s="10">
        <v>0</v>
      </c>
      <c r="H1291" s="10" t="s">
        <v>20</v>
      </c>
      <c r="I1291" s="10" t="s">
        <v>19</v>
      </c>
      <c r="J1291" s="10" t="s">
        <v>329</v>
      </c>
      <c r="K1291" s="10">
        <v>22</v>
      </c>
      <c r="L1291" s="10">
        <v>1</v>
      </c>
      <c r="M1291" s="10">
        <v>0</v>
      </c>
      <c r="N1291" s="10">
        <v>0</v>
      </c>
    </row>
    <row r="1292" spans="1:14" x14ac:dyDescent="0.15">
      <c r="A1292" t="str">
        <f t="shared" si="22"/>
        <v>202005_96_4562342690050</v>
      </c>
      <c r="B1292" s="10">
        <v>202005</v>
      </c>
      <c r="C1292" s="10">
        <v>96</v>
      </c>
      <c r="D1292" s="10" t="s">
        <v>192</v>
      </c>
      <c r="E1292" s="11">
        <v>4562342690050</v>
      </c>
      <c r="F1292" s="10">
        <v>0</v>
      </c>
      <c r="G1292" s="10">
        <v>0</v>
      </c>
      <c r="H1292" s="10" t="s">
        <v>22</v>
      </c>
      <c r="I1292" s="10" t="s">
        <v>19</v>
      </c>
      <c r="J1292" s="10" t="s">
        <v>329</v>
      </c>
      <c r="K1292" s="10">
        <v>11</v>
      </c>
      <c r="L1292" s="10">
        <v>0</v>
      </c>
      <c r="M1292" s="10">
        <v>0</v>
      </c>
      <c r="N1292" s="10">
        <v>0</v>
      </c>
    </row>
    <row r="1293" spans="1:14" x14ac:dyDescent="0.15">
      <c r="A1293" t="str">
        <f t="shared" si="22"/>
        <v>202005_96_4562342690043</v>
      </c>
      <c r="B1293" s="10">
        <v>202005</v>
      </c>
      <c r="C1293" s="10">
        <v>96</v>
      </c>
      <c r="D1293" s="10" t="s">
        <v>192</v>
      </c>
      <c r="E1293" s="11">
        <v>4562342690043</v>
      </c>
      <c r="F1293" s="10">
        <v>0</v>
      </c>
      <c r="G1293" s="10">
        <v>0</v>
      </c>
      <c r="H1293" s="10" t="s">
        <v>21</v>
      </c>
      <c r="I1293" s="10" t="s">
        <v>19</v>
      </c>
      <c r="J1293" s="10" t="s">
        <v>329</v>
      </c>
      <c r="K1293" s="10">
        <v>51</v>
      </c>
      <c r="L1293" s="10">
        <v>0</v>
      </c>
      <c r="M1293" s="10">
        <v>0</v>
      </c>
      <c r="N1293" s="10">
        <v>0</v>
      </c>
    </row>
    <row r="1294" spans="1:14" x14ac:dyDescent="0.15">
      <c r="A1294" t="str">
        <f t="shared" si="22"/>
        <v>202005_96_4562342690067</v>
      </c>
      <c r="B1294" s="10">
        <v>202005</v>
      </c>
      <c r="C1294" s="10">
        <v>96</v>
      </c>
      <c r="D1294" s="10" t="s">
        <v>192</v>
      </c>
      <c r="E1294" s="11">
        <v>4562342690067</v>
      </c>
      <c r="F1294" s="10">
        <v>0</v>
      </c>
      <c r="G1294" s="10">
        <v>0</v>
      </c>
      <c r="H1294" s="10" t="s">
        <v>23</v>
      </c>
      <c r="I1294" s="10" t="s">
        <v>19</v>
      </c>
      <c r="J1294" s="10" t="s">
        <v>329</v>
      </c>
      <c r="K1294" s="10">
        <v>74</v>
      </c>
      <c r="L1294" s="10">
        <v>0</v>
      </c>
      <c r="M1294" s="10">
        <v>0</v>
      </c>
      <c r="N1294" s="10">
        <v>0</v>
      </c>
    </row>
    <row r="1295" spans="1:14" x14ac:dyDescent="0.15">
      <c r="A1295" t="str">
        <f t="shared" si="22"/>
        <v>202005_96_4562342690074</v>
      </c>
      <c r="B1295" s="10">
        <v>202005</v>
      </c>
      <c r="C1295" s="10">
        <v>96</v>
      </c>
      <c r="D1295" s="10" t="s">
        <v>192</v>
      </c>
      <c r="E1295" s="11">
        <v>4562342690074</v>
      </c>
      <c r="F1295" s="10">
        <v>0</v>
      </c>
      <c r="G1295" s="10">
        <v>0</v>
      </c>
      <c r="H1295" s="10" t="s">
        <v>24</v>
      </c>
      <c r="I1295" s="10" t="s">
        <v>19</v>
      </c>
      <c r="J1295" s="10" t="s">
        <v>329</v>
      </c>
      <c r="K1295" s="10">
        <v>22</v>
      </c>
      <c r="L1295" s="10">
        <v>0</v>
      </c>
      <c r="M1295" s="10">
        <v>0</v>
      </c>
      <c r="N1295" s="10">
        <v>0</v>
      </c>
    </row>
    <row r="1296" spans="1:14" x14ac:dyDescent="0.15">
      <c r="A1296" t="str">
        <f t="shared" si="22"/>
        <v>202005_96_4562342690081</v>
      </c>
      <c r="B1296" s="10">
        <v>202005</v>
      </c>
      <c r="C1296" s="10">
        <v>96</v>
      </c>
      <c r="D1296" s="10" t="s">
        <v>192</v>
      </c>
      <c r="E1296" s="11">
        <v>4562342690081</v>
      </c>
      <c r="F1296" s="10">
        <v>0</v>
      </c>
      <c r="G1296" s="10">
        <v>0</v>
      </c>
      <c r="H1296" s="10" t="s">
        <v>25</v>
      </c>
      <c r="I1296" s="10" t="s">
        <v>19</v>
      </c>
      <c r="J1296" s="10" t="s">
        <v>329</v>
      </c>
      <c r="K1296" s="10">
        <v>9</v>
      </c>
      <c r="L1296" s="10">
        <v>0</v>
      </c>
      <c r="M1296" s="10">
        <v>0</v>
      </c>
      <c r="N1296" s="10">
        <v>0</v>
      </c>
    </row>
    <row r="1297" spans="1:14" x14ac:dyDescent="0.15">
      <c r="A1297" t="str">
        <f t="shared" si="22"/>
        <v>202005_27_4562342690029</v>
      </c>
      <c r="B1297" s="10">
        <v>202005</v>
      </c>
      <c r="C1297" s="10">
        <v>27</v>
      </c>
      <c r="D1297" s="10" t="s">
        <v>197</v>
      </c>
      <c r="E1297" s="11">
        <v>4562342690029</v>
      </c>
      <c r="F1297" s="10">
        <v>0</v>
      </c>
      <c r="G1297" s="10">
        <v>0</v>
      </c>
      <c r="H1297" s="10" t="s">
        <v>18</v>
      </c>
      <c r="I1297" s="10" t="s">
        <v>19</v>
      </c>
      <c r="J1297" s="10" t="s">
        <v>329</v>
      </c>
      <c r="K1297" s="10">
        <v>19</v>
      </c>
      <c r="L1297" s="10">
        <v>6</v>
      </c>
      <c r="M1297" s="10">
        <v>0</v>
      </c>
      <c r="N1297" s="10">
        <v>0</v>
      </c>
    </row>
    <row r="1298" spans="1:14" x14ac:dyDescent="0.15">
      <c r="A1298" t="str">
        <f t="shared" si="22"/>
        <v>202005_27_4562342690036</v>
      </c>
      <c r="B1298" s="10">
        <v>202005</v>
      </c>
      <c r="C1298" s="10">
        <v>27</v>
      </c>
      <c r="D1298" s="10" t="s">
        <v>197</v>
      </c>
      <c r="E1298" s="11">
        <v>4562342690036</v>
      </c>
      <c r="F1298" s="10">
        <v>0</v>
      </c>
      <c r="G1298" s="10">
        <v>0</v>
      </c>
      <c r="H1298" s="10" t="s">
        <v>20</v>
      </c>
      <c r="I1298" s="10" t="s">
        <v>19</v>
      </c>
      <c r="J1298" s="10" t="s">
        <v>329</v>
      </c>
      <c r="K1298" s="10">
        <v>30</v>
      </c>
      <c r="L1298" s="10">
        <v>0</v>
      </c>
      <c r="M1298" s="10">
        <v>0</v>
      </c>
      <c r="N1298" s="10">
        <v>0</v>
      </c>
    </row>
    <row r="1299" spans="1:14" x14ac:dyDescent="0.15">
      <c r="A1299" t="str">
        <f t="shared" si="22"/>
        <v>202005_27_4562342690050</v>
      </c>
      <c r="B1299" s="10">
        <v>202005</v>
      </c>
      <c r="C1299" s="10">
        <v>27</v>
      </c>
      <c r="D1299" s="10" t="s">
        <v>197</v>
      </c>
      <c r="E1299" s="11">
        <v>4562342690050</v>
      </c>
      <c r="F1299" s="10">
        <v>0</v>
      </c>
      <c r="G1299" s="10">
        <v>0</v>
      </c>
      <c r="H1299" s="10" t="s">
        <v>22</v>
      </c>
      <c r="I1299" s="10" t="s">
        <v>19</v>
      </c>
      <c r="J1299" s="10" t="s">
        <v>329</v>
      </c>
      <c r="K1299" s="10">
        <v>32</v>
      </c>
      <c r="L1299" s="10">
        <v>0</v>
      </c>
      <c r="M1299" s="10">
        <v>0</v>
      </c>
      <c r="N1299" s="10">
        <v>0</v>
      </c>
    </row>
    <row r="1300" spans="1:14" x14ac:dyDescent="0.15">
      <c r="A1300" t="str">
        <f t="shared" si="22"/>
        <v>202005_27_4562342690043</v>
      </c>
      <c r="B1300" s="10">
        <v>202005</v>
      </c>
      <c r="C1300" s="10">
        <v>27</v>
      </c>
      <c r="D1300" s="10" t="s">
        <v>197</v>
      </c>
      <c r="E1300" s="11">
        <v>4562342690043</v>
      </c>
      <c r="F1300" s="10">
        <v>0</v>
      </c>
      <c r="G1300" s="10">
        <v>0</v>
      </c>
      <c r="H1300" s="10" t="s">
        <v>21</v>
      </c>
      <c r="I1300" s="10" t="s">
        <v>19</v>
      </c>
      <c r="J1300" s="10" t="s">
        <v>329</v>
      </c>
      <c r="K1300" s="10">
        <v>87</v>
      </c>
      <c r="L1300" s="10">
        <v>1</v>
      </c>
      <c r="M1300" s="10">
        <v>0</v>
      </c>
      <c r="N1300" s="10">
        <v>0</v>
      </c>
    </row>
    <row r="1301" spans="1:14" x14ac:dyDescent="0.15">
      <c r="A1301" t="str">
        <f t="shared" si="22"/>
        <v>202005_27_4562342690067</v>
      </c>
      <c r="B1301" s="10">
        <v>202005</v>
      </c>
      <c r="C1301" s="10">
        <v>27</v>
      </c>
      <c r="D1301" s="10" t="s">
        <v>197</v>
      </c>
      <c r="E1301" s="11">
        <v>4562342690067</v>
      </c>
      <c r="F1301" s="10">
        <v>0</v>
      </c>
      <c r="G1301" s="10">
        <v>0</v>
      </c>
      <c r="H1301" s="10" t="s">
        <v>23</v>
      </c>
      <c r="I1301" s="10" t="s">
        <v>19</v>
      </c>
      <c r="J1301" s="10" t="s">
        <v>329</v>
      </c>
      <c r="K1301" s="10">
        <v>96</v>
      </c>
      <c r="L1301" s="10">
        <v>4</v>
      </c>
      <c r="M1301" s="10">
        <v>0</v>
      </c>
      <c r="N1301" s="10">
        <v>0</v>
      </c>
    </row>
    <row r="1302" spans="1:14" x14ac:dyDescent="0.15">
      <c r="A1302" t="str">
        <f t="shared" si="22"/>
        <v>202005_27_4562342690074</v>
      </c>
      <c r="B1302" s="10">
        <v>202005</v>
      </c>
      <c r="C1302" s="10">
        <v>27</v>
      </c>
      <c r="D1302" s="10" t="s">
        <v>197</v>
      </c>
      <c r="E1302" s="11">
        <v>4562342690074</v>
      </c>
      <c r="F1302" s="10">
        <v>0</v>
      </c>
      <c r="G1302" s="10">
        <v>0</v>
      </c>
      <c r="H1302" s="10" t="s">
        <v>24</v>
      </c>
      <c r="I1302" s="10" t="s">
        <v>19</v>
      </c>
      <c r="J1302" s="10" t="s">
        <v>329</v>
      </c>
      <c r="K1302" s="10">
        <v>43</v>
      </c>
      <c r="L1302" s="10">
        <v>3</v>
      </c>
      <c r="M1302" s="10">
        <v>0</v>
      </c>
      <c r="N1302" s="10">
        <v>0</v>
      </c>
    </row>
    <row r="1303" spans="1:14" x14ac:dyDescent="0.15">
      <c r="A1303" t="str">
        <f t="shared" si="22"/>
        <v>202005_27_4562342690081</v>
      </c>
      <c r="B1303" s="10">
        <v>202005</v>
      </c>
      <c r="C1303" s="10">
        <v>27</v>
      </c>
      <c r="D1303" s="10" t="s">
        <v>197</v>
      </c>
      <c r="E1303" s="11">
        <v>4562342690081</v>
      </c>
      <c r="F1303" s="10">
        <v>0</v>
      </c>
      <c r="G1303" s="10">
        <v>0</v>
      </c>
      <c r="H1303" s="10" t="s">
        <v>25</v>
      </c>
      <c r="I1303" s="10" t="s">
        <v>19</v>
      </c>
      <c r="J1303" s="10" t="s">
        <v>329</v>
      </c>
      <c r="K1303" s="10">
        <v>10</v>
      </c>
      <c r="L1303" s="10">
        <v>0</v>
      </c>
      <c r="M1303" s="10">
        <v>0</v>
      </c>
      <c r="N1303" s="10">
        <v>0</v>
      </c>
    </row>
    <row r="1304" spans="1:14" x14ac:dyDescent="0.15">
      <c r="A1304" t="str">
        <f t="shared" si="22"/>
        <v>202005_67_4562342690029</v>
      </c>
      <c r="B1304" s="10">
        <v>202005</v>
      </c>
      <c r="C1304" s="10">
        <v>67</v>
      </c>
      <c r="D1304" s="10" t="s">
        <v>187</v>
      </c>
      <c r="E1304" s="11">
        <v>4562342690029</v>
      </c>
      <c r="F1304" s="10">
        <v>0</v>
      </c>
      <c r="G1304" s="10">
        <v>0</v>
      </c>
      <c r="H1304" s="10" t="s">
        <v>18</v>
      </c>
      <c r="I1304" s="10" t="s">
        <v>19</v>
      </c>
      <c r="J1304" s="10" t="s">
        <v>329</v>
      </c>
      <c r="K1304" s="10">
        <v>19</v>
      </c>
      <c r="L1304" s="10">
        <v>2</v>
      </c>
      <c r="M1304" s="10">
        <v>0</v>
      </c>
      <c r="N1304" s="10">
        <v>0</v>
      </c>
    </row>
    <row r="1305" spans="1:14" x14ac:dyDescent="0.15">
      <c r="A1305" t="str">
        <f t="shared" si="22"/>
        <v>202005_67_4562342690036</v>
      </c>
      <c r="B1305" s="10">
        <v>202005</v>
      </c>
      <c r="C1305" s="10">
        <v>67</v>
      </c>
      <c r="D1305" s="10" t="s">
        <v>187</v>
      </c>
      <c r="E1305" s="11">
        <v>4562342690036</v>
      </c>
      <c r="F1305" s="10">
        <v>0</v>
      </c>
      <c r="G1305" s="10">
        <v>0</v>
      </c>
      <c r="H1305" s="10" t="s">
        <v>20</v>
      </c>
      <c r="I1305" s="10" t="s">
        <v>19</v>
      </c>
      <c r="J1305" s="10" t="s">
        <v>329</v>
      </c>
      <c r="K1305" s="10">
        <v>14</v>
      </c>
      <c r="L1305" s="10">
        <v>1</v>
      </c>
      <c r="M1305" s="10">
        <v>0</v>
      </c>
      <c r="N1305" s="10">
        <v>0</v>
      </c>
    </row>
    <row r="1306" spans="1:14" x14ac:dyDescent="0.15">
      <c r="A1306" t="str">
        <f t="shared" si="22"/>
        <v>202005_67_4562342690050</v>
      </c>
      <c r="B1306" s="10">
        <v>202005</v>
      </c>
      <c r="C1306" s="10">
        <v>67</v>
      </c>
      <c r="D1306" s="10" t="s">
        <v>187</v>
      </c>
      <c r="E1306" s="11">
        <v>4562342690050</v>
      </c>
      <c r="F1306" s="10">
        <v>0</v>
      </c>
      <c r="G1306" s="10">
        <v>0</v>
      </c>
      <c r="H1306" s="10" t="s">
        <v>22</v>
      </c>
      <c r="I1306" s="10" t="s">
        <v>19</v>
      </c>
      <c r="J1306" s="10" t="s">
        <v>329</v>
      </c>
      <c r="K1306" s="10">
        <v>21</v>
      </c>
      <c r="L1306" s="10">
        <v>1</v>
      </c>
      <c r="M1306" s="10">
        <v>0</v>
      </c>
      <c r="N1306" s="10">
        <v>0</v>
      </c>
    </row>
    <row r="1307" spans="1:14" x14ac:dyDescent="0.15">
      <c r="A1307" t="str">
        <f t="shared" si="22"/>
        <v>202005_67_4562342690043</v>
      </c>
      <c r="B1307" s="10">
        <v>202005</v>
      </c>
      <c r="C1307" s="10">
        <v>67</v>
      </c>
      <c r="D1307" s="10" t="s">
        <v>187</v>
      </c>
      <c r="E1307" s="11">
        <v>4562342690043</v>
      </c>
      <c r="F1307" s="10">
        <v>0</v>
      </c>
      <c r="G1307" s="10">
        <v>0</v>
      </c>
      <c r="H1307" s="10" t="s">
        <v>21</v>
      </c>
      <c r="I1307" s="10" t="s">
        <v>19</v>
      </c>
      <c r="J1307" s="10" t="s">
        <v>329</v>
      </c>
      <c r="K1307" s="10">
        <v>54</v>
      </c>
      <c r="L1307" s="10">
        <v>3</v>
      </c>
      <c r="M1307" s="10">
        <v>0</v>
      </c>
      <c r="N1307" s="10">
        <v>0</v>
      </c>
    </row>
    <row r="1308" spans="1:14" x14ac:dyDescent="0.15">
      <c r="A1308" t="str">
        <f t="shared" si="22"/>
        <v>202005_67_4562342690067</v>
      </c>
      <c r="B1308" s="10">
        <v>202005</v>
      </c>
      <c r="C1308" s="10">
        <v>67</v>
      </c>
      <c r="D1308" s="10" t="s">
        <v>187</v>
      </c>
      <c r="E1308" s="11">
        <v>4562342690067</v>
      </c>
      <c r="F1308" s="10">
        <v>0</v>
      </c>
      <c r="G1308" s="10">
        <v>0</v>
      </c>
      <c r="H1308" s="10" t="s">
        <v>23</v>
      </c>
      <c r="I1308" s="10" t="s">
        <v>19</v>
      </c>
      <c r="J1308" s="10" t="s">
        <v>329</v>
      </c>
      <c r="K1308" s="10">
        <v>75</v>
      </c>
      <c r="L1308" s="10">
        <v>2</v>
      </c>
      <c r="M1308" s="10">
        <v>0</v>
      </c>
      <c r="N1308" s="10">
        <v>0</v>
      </c>
    </row>
    <row r="1309" spans="1:14" x14ac:dyDescent="0.15">
      <c r="A1309" t="str">
        <f t="shared" si="22"/>
        <v>202005_67_4562342690074</v>
      </c>
      <c r="B1309" s="10">
        <v>202005</v>
      </c>
      <c r="C1309" s="10">
        <v>67</v>
      </c>
      <c r="D1309" s="10" t="s">
        <v>187</v>
      </c>
      <c r="E1309" s="11">
        <v>4562342690074</v>
      </c>
      <c r="F1309" s="10">
        <v>0</v>
      </c>
      <c r="G1309" s="10">
        <v>0</v>
      </c>
      <c r="H1309" s="10" t="s">
        <v>24</v>
      </c>
      <c r="I1309" s="10" t="s">
        <v>19</v>
      </c>
      <c r="J1309" s="10" t="s">
        <v>329</v>
      </c>
      <c r="K1309" s="10">
        <v>46</v>
      </c>
      <c r="L1309" s="10">
        <v>0</v>
      </c>
      <c r="M1309" s="10">
        <v>0</v>
      </c>
      <c r="N1309" s="10">
        <v>0</v>
      </c>
    </row>
    <row r="1310" spans="1:14" x14ac:dyDescent="0.15">
      <c r="A1310" t="str">
        <f t="shared" si="22"/>
        <v>202005_67_4562342690081</v>
      </c>
      <c r="B1310" s="10">
        <v>202005</v>
      </c>
      <c r="C1310" s="10">
        <v>67</v>
      </c>
      <c r="D1310" s="10" t="s">
        <v>187</v>
      </c>
      <c r="E1310" s="11">
        <v>4562342690081</v>
      </c>
      <c r="F1310" s="10">
        <v>0</v>
      </c>
      <c r="G1310" s="10">
        <v>0</v>
      </c>
      <c r="H1310" s="10" t="s">
        <v>25</v>
      </c>
      <c r="I1310" s="10" t="s">
        <v>19</v>
      </c>
      <c r="J1310" s="10" t="s">
        <v>329</v>
      </c>
      <c r="K1310" s="10">
        <v>9</v>
      </c>
      <c r="L1310" s="10">
        <v>2</v>
      </c>
      <c r="M1310" s="10">
        <v>0</v>
      </c>
      <c r="N1310" s="10">
        <v>0</v>
      </c>
    </row>
    <row r="1311" spans="1:14" x14ac:dyDescent="0.15">
      <c r="A1311" t="str">
        <f t="shared" si="22"/>
        <v>202005_270_4562342690029</v>
      </c>
      <c r="B1311" s="10">
        <v>202005</v>
      </c>
      <c r="C1311" s="10">
        <v>270</v>
      </c>
      <c r="D1311" s="10" t="s">
        <v>194</v>
      </c>
      <c r="E1311" s="11">
        <v>4562342690029</v>
      </c>
      <c r="F1311" s="10">
        <v>0</v>
      </c>
      <c r="G1311" s="10">
        <v>0</v>
      </c>
      <c r="H1311" s="10" t="s">
        <v>18</v>
      </c>
      <c r="I1311" s="10" t="s">
        <v>19</v>
      </c>
      <c r="J1311" s="10" t="s">
        <v>329</v>
      </c>
      <c r="K1311" s="10">
        <v>16</v>
      </c>
      <c r="L1311" s="10">
        <v>0</v>
      </c>
      <c r="M1311" s="10">
        <v>0</v>
      </c>
      <c r="N1311" s="10">
        <v>0</v>
      </c>
    </row>
    <row r="1312" spans="1:14" x14ac:dyDescent="0.15">
      <c r="A1312" t="str">
        <f t="shared" si="22"/>
        <v>202005_270_4562342690036</v>
      </c>
      <c r="B1312" s="10">
        <v>202005</v>
      </c>
      <c r="C1312" s="10">
        <v>270</v>
      </c>
      <c r="D1312" s="10" t="s">
        <v>194</v>
      </c>
      <c r="E1312" s="11">
        <v>4562342690036</v>
      </c>
      <c r="F1312" s="10">
        <v>0</v>
      </c>
      <c r="G1312" s="10">
        <v>0</v>
      </c>
      <c r="H1312" s="10" t="s">
        <v>20</v>
      </c>
      <c r="I1312" s="10" t="s">
        <v>19</v>
      </c>
      <c r="J1312" s="10" t="s">
        <v>329</v>
      </c>
      <c r="K1312" s="10">
        <v>17</v>
      </c>
      <c r="L1312" s="10">
        <v>2</v>
      </c>
      <c r="M1312" s="10">
        <v>0</v>
      </c>
      <c r="N1312" s="10">
        <v>0</v>
      </c>
    </row>
    <row r="1313" spans="1:14" x14ac:dyDescent="0.15">
      <c r="A1313" t="str">
        <f t="shared" si="22"/>
        <v>202005_270_4562342690050</v>
      </c>
      <c r="B1313" s="10">
        <v>202005</v>
      </c>
      <c r="C1313" s="10">
        <v>270</v>
      </c>
      <c r="D1313" s="10" t="s">
        <v>194</v>
      </c>
      <c r="E1313" s="11">
        <v>4562342690050</v>
      </c>
      <c r="F1313" s="10">
        <v>0</v>
      </c>
      <c r="G1313" s="10">
        <v>0</v>
      </c>
      <c r="H1313" s="10" t="s">
        <v>22</v>
      </c>
      <c r="I1313" s="10" t="s">
        <v>19</v>
      </c>
      <c r="J1313" s="10" t="s">
        <v>329</v>
      </c>
      <c r="K1313" s="10">
        <v>7</v>
      </c>
      <c r="L1313" s="10">
        <v>0</v>
      </c>
      <c r="M1313" s="10">
        <v>0</v>
      </c>
      <c r="N1313" s="10">
        <v>0</v>
      </c>
    </row>
    <row r="1314" spans="1:14" x14ac:dyDescent="0.15">
      <c r="A1314" t="str">
        <f t="shared" si="22"/>
        <v>202005_270_4562342690043</v>
      </c>
      <c r="B1314" s="10">
        <v>202005</v>
      </c>
      <c r="C1314" s="10">
        <v>270</v>
      </c>
      <c r="D1314" s="10" t="s">
        <v>194</v>
      </c>
      <c r="E1314" s="11">
        <v>4562342690043</v>
      </c>
      <c r="F1314" s="10">
        <v>0</v>
      </c>
      <c r="G1314" s="10">
        <v>0</v>
      </c>
      <c r="H1314" s="10" t="s">
        <v>21</v>
      </c>
      <c r="I1314" s="10" t="s">
        <v>19</v>
      </c>
      <c r="J1314" s="10" t="s">
        <v>329</v>
      </c>
      <c r="K1314" s="10">
        <v>41</v>
      </c>
      <c r="L1314" s="10">
        <v>3</v>
      </c>
      <c r="M1314" s="10">
        <v>0</v>
      </c>
      <c r="N1314" s="10">
        <v>0</v>
      </c>
    </row>
    <row r="1315" spans="1:14" x14ac:dyDescent="0.15">
      <c r="A1315" t="str">
        <f t="shared" si="22"/>
        <v>202005_270_4562342690067</v>
      </c>
      <c r="B1315" s="10">
        <v>202005</v>
      </c>
      <c r="C1315" s="10">
        <v>270</v>
      </c>
      <c r="D1315" s="10" t="s">
        <v>194</v>
      </c>
      <c r="E1315" s="11">
        <v>4562342690067</v>
      </c>
      <c r="F1315" s="10">
        <v>0</v>
      </c>
      <c r="G1315" s="10">
        <v>0</v>
      </c>
      <c r="H1315" s="10" t="s">
        <v>23</v>
      </c>
      <c r="I1315" s="10" t="s">
        <v>19</v>
      </c>
      <c r="J1315" s="10" t="s">
        <v>329</v>
      </c>
      <c r="K1315" s="10">
        <v>68</v>
      </c>
      <c r="L1315" s="10">
        <v>1</v>
      </c>
      <c r="M1315" s="10">
        <v>0</v>
      </c>
      <c r="N1315" s="10">
        <v>0</v>
      </c>
    </row>
    <row r="1316" spans="1:14" x14ac:dyDescent="0.15">
      <c r="A1316" t="str">
        <f t="shared" si="22"/>
        <v>202005_270_4562342690074</v>
      </c>
      <c r="B1316" s="10">
        <v>202005</v>
      </c>
      <c r="C1316" s="10">
        <v>270</v>
      </c>
      <c r="D1316" s="10" t="s">
        <v>194</v>
      </c>
      <c r="E1316" s="11">
        <v>4562342690074</v>
      </c>
      <c r="F1316" s="10">
        <v>0</v>
      </c>
      <c r="G1316" s="10">
        <v>0</v>
      </c>
      <c r="H1316" s="10" t="s">
        <v>24</v>
      </c>
      <c r="I1316" s="10" t="s">
        <v>19</v>
      </c>
      <c r="J1316" s="10" t="s">
        <v>329</v>
      </c>
      <c r="K1316" s="10">
        <v>20</v>
      </c>
      <c r="L1316" s="10">
        <v>2</v>
      </c>
      <c r="M1316" s="10">
        <v>0</v>
      </c>
      <c r="N1316" s="10">
        <v>0</v>
      </c>
    </row>
    <row r="1317" spans="1:14" x14ac:dyDescent="0.15">
      <c r="A1317" t="str">
        <f t="shared" si="22"/>
        <v>202005_270_4562342690081</v>
      </c>
      <c r="B1317" s="10">
        <v>202005</v>
      </c>
      <c r="C1317" s="10">
        <v>270</v>
      </c>
      <c r="D1317" s="10" t="s">
        <v>194</v>
      </c>
      <c r="E1317" s="11">
        <v>4562342690081</v>
      </c>
      <c r="F1317" s="10">
        <v>0</v>
      </c>
      <c r="G1317" s="10">
        <v>0</v>
      </c>
      <c r="H1317" s="10" t="s">
        <v>25</v>
      </c>
      <c r="I1317" s="10" t="s">
        <v>19</v>
      </c>
      <c r="J1317" s="10" t="s">
        <v>329</v>
      </c>
      <c r="K1317" s="10">
        <v>6</v>
      </c>
      <c r="L1317" s="10">
        <v>0</v>
      </c>
      <c r="M1317" s="10">
        <v>0</v>
      </c>
      <c r="N1317" s="10">
        <v>0</v>
      </c>
    </row>
    <row r="1318" spans="1:14" x14ac:dyDescent="0.15">
      <c r="A1318" t="str">
        <f t="shared" si="22"/>
        <v>202005_379_4562342690029</v>
      </c>
      <c r="B1318" s="10">
        <v>202005</v>
      </c>
      <c r="C1318" s="10">
        <v>379</v>
      </c>
      <c r="D1318" s="10" t="s">
        <v>183</v>
      </c>
      <c r="E1318" s="11">
        <v>4562342690029</v>
      </c>
      <c r="F1318" s="10">
        <v>0</v>
      </c>
      <c r="G1318" s="10">
        <v>0</v>
      </c>
      <c r="H1318" s="10" t="s">
        <v>18</v>
      </c>
      <c r="I1318" s="10" t="s">
        <v>19</v>
      </c>
      <c r="J1318" s="10" t="s">
        <v>329</v>
      </c>
      <c r="K1318" s="10">
        <v>23</v>
      </c>
      <c r="L1318" s="10">
        <v>0</v>
      </c>
      <c r="M1318" s="10">
        <v>0</v>
      </c>
      <c r="N1318" s="10">
        <v>0</v>
      </c>
    </row>
    <row r="1319" spans="1:14" x14ac:dyDescent="0.15">
      <c r="A1319" t="str">
        <f t="shared" si="22"/>
        <v>202005_379_4562342690036</v>
      </c>
      <c r="B1319" s="10">
        <v>202005</v>
      </c>
      <c r="C1319" s="10">
        <v>379</v>
      </c>
      <c r="D1319" s="10" t="s">
        <v>183</v>
      </c>
      <c r="E1319" s="11">
        <v>4562342690036</v>
      </c>
      <c r="F1319" s="10">
        <v>0</v>
      </c>
      <c r="G1319" s="10">
        <v>0</v>
      </c>
      <c r="H1319" s="10" t="s">
        <v>20</v>
      </c>
      <c r="I1319" s="10" t="s">
        <v>19</v>
      </c>
      <c r="J1319" s="10" t="s">
        <v>329</v>
      </c>
      <c r="K1319" s="10">
        <v>20</v>
      </c>
      <c r="L1319" s="10">
        <v>0</v>
      </c>
      <c r="M1319" s="10">
        <v>0</v>
      </c>
      <c r="N1319" s="10">
        <v>0</v>
      </c>
    </row>
    <row r="1320" spans="1:14" x14ac:dyDescent="0.15">
      <c r="A1320" t="str">
        <f t="shared" si="22"/>
        <v>202005_379_4562342690050</v>
      </c>
      <c r="B1320" s="10">
        <v>202005</v>
      </c>
      <c r="C1320" s="10">
        <v>379</v>
      </c>
      <c r="D1320" s="10" t="s">
        <v>183</v>
      </c>
      <c r="E1320" s="11">
        <v>4562342690050</v>
      </c>
      <c r="F1320" s="10">
        <v>0</v>
      </c>
      <c r="G1320" s="10">
        <v>0</v>
      </c>
      <c r="H1320" s="10" t="s">
        <v>22</v>
      </c>
      <c r="I1320" s="10" t="s">
        <v>19</v>
      </c>
      <c r="J1320" s="10" t="s">
        <v>329</v>
      </c>
      <c r="K1320" s="10">
        <v>17</v>
      </c>
      <c r="L1320" s="10">
        <v>0</v>
      </c>
      <c r="M1320" s="10">
        <v>0</v>
      </c>
      <c r="N1320" s="10">
        <v>0</v>
      </c>
    </row>
    <row r="1321" spans="1:14" x14ac:dyDescent="0.15">
      <c r="A1321" t="str">
        <f t="shared" si="22"/>
        <v>202005_379_4562342690043</v>
      </c>
      <c r="B1321" s="10">
        <v>202005</v>
      </c>
      <c r="C1321" s="10">
        <v>379</v>
      </c>
      <c r="D1321" s="10" t="s">
        <v>183</v>
      </c>
      <c r="E1321" s="11">
        <v>4562342690043</v>
      </c>
      <c r="F1321" s="10">
        <v>0</v>
      </c>
      <c r="G1321" s="10">
        <v>0</v>
      </c>
      <c r="H1321" s="10" t="s">
        <v>21</v>
      </c>
      <c r="I1321" s="10" t="s">
        <v>19</v>
      </c>
      <c r="J1321" s="10" t="s">
        <v>329</v>
      </c>
      <c r="K1321" s="10">
        <v>70</v>
      </c>
      <c r="L1321" s="10">
        <v>0</v>
      </c>
      <c r="M1321" s="10">
        <v>0</v>
      </c>
      <c r="N1321" s="10">
        <v>0</v>
      </c>
    </row>
    <row r="1322" spans="1:14" x14ac:dyDescent="0.15">
      <c r="A1322" t="str">
        <f t="shared" si="22"/>
        <v>202005_379_4562342690067</v>
      </c>
      <c r="B1322" s="10">
        <v>202005</v>
      </c>
      <c r="C1322" s="10">
        <v>379</v>
      </c>
      <c r="D1322" s="10" t="s">
        <v>183</v>
      </c>
      <c r="E1322" s="11">
        <v>4562342690067</v>
      </c>
      <c r="F1322" s="10">
        <v>0</v>
      </c>
      <c r="G1322" s="10">
        <v>0</v>
      </c>
      <c r="H1322" s="10" t="s">
        <v>23</v>
      </c>
      <c r="I1322" s="10" t="s">
        <v>19</v>
      </c>
      <c r="J1322" s="10" t="s">
        <v>329</v>
      </c>
      <c r="K1322" s="10">
        <v>79</v>
      </c>
      <c r="L1322" s="10">
        <v>1</v>
      </c>
      <c r="M1322" s="10">
        <v>0</v>
      </c>
      <c r="N1322" s="10">
        <v>0</v>
      </c>
    </row>
    <row r="1323" spans="1:14" x14ac:dyDescent="0.15">
      <c r="A1323" t="str">
        <f t="shared" si="22"/>
        <v>202005_379_4562342690074</v>
      </c>
      <c r="B1323" s="10">
        <v>202005</v>
      </c>
      <c r="C1323" s="10">
        <v>379</v>
      </c>
      <c r="D1323" s="10" t="s">
        <v>183</v>
      </c>
      <c r="E1323" s="11">
        <v>4562342690074</v>
      </c>
      <c r="F1323" s="10">
        <v>0</v>
      </c>
      <c r="G1323" s="10">
        <v>0</v>
      </c>
      <c r="H1323" s="10" t="s">
        <v>24</v>
      </c>
      <c r="I1323" s="10" t="s">
        <v>19</v>
      </c>
      <c r="J1323" s="10" t="s">
        <v>329</v>
      </c>
      <c r="K1323" s="10">
        <v>43</v>
      </c>
      <c r="L1323" s="10">
        <v>0</v>
      </c>
      <c r="M1323" s="10">
        <v>0</v>
      </c>
      <c r="N1323" s="10">
        <v>0</v>
      </c>
    </row>
    <row r="1324" spans="1:14" x14ac:dyDescent="0.15">
      <c r="A1324" t="str">
        <f t="shared" si="22"/>
        <v>202005_379_4562342690081</v>
      </c>
      <c r="B1324" s="10">
        <v>202005</v>
      </c>
      <c r="C1324" s="10">
        <v>379</v>
      </c>
      <c r="D1324" s="10" t="s">
        <v>183</v>
      </c>
      <c r="E1324" s="11">
        <v>4562342690081</v>
      </c>
      <c r="F1324" s="10">
        <v>0</v>
      </c>
      <c r="G1324" s="10">
        <v>0</v>
      </c>
      <c r="H1324" s="10" t="s">
        <v>25</v>
      </c>
      <c r="I1324" s="10" t="s">
        <v>19</v>
      </c>
      <c r="J1324" s="10" t="s">
        <v>329</v>
      </c>
      <c r="K1324" s="10">
        <v>12</v>
      </c>
      <c r="L1324" s="10">
        <v>0</v>
      </c>
      <c r="M1324" s="10">
        <v>0</v>
      </c>
      <c r="N1324" s="10">
        <v>0</v>
      </c>
    </row>
    <row r="1325" spans="1:14" x14ac:dyDescent="0.15">
      <c r="A1325" t="str">
        <f t="shared" si="22"/>
        <v>202005_51_4562342690029</v>
      </c>
      <c r="B1325" s="10">
        <v>202005</v>
      </c>
      <c r="C1325" s="10">
        <v>51</v>
      </c>
      <c r="D1325" s="10" t="s">
        <v>184</v>
      </c>
      <c r="E1325" s="11">
        <v>4562342690029</v>
      </c>
      <c r="F1325" s="10">
        <v>0</v>
      </c>
      <c r="G1325" s="10">
        <v>0</v>
      </c>
      <c r="H1325" s="10" t="s">
        <v>18</v>
      </c>
      <c r="I1325" s="10" t="s">
        <v>19</v>
      </c>
      <c r="J1325" s="10" t="s">
        <v>329</v>
      </c>
      <c r="K1325" s="10">
        <v>29</v>
      </c>
      <c r="L1325" s="10">
        <v>0</v>
      </c>
      <c r="M1325" s="10">
        <v>0</v>
      </c>
      <c r="N1325" s="10">
        <v>0</v>
      </c>
    </row>
    <row r="1326" spans="1:14" x14ac:dyDescent="0.15">
      <c r="A1326" t="str">
        <f t="shared" si="22"/>
        <v>202005_51_4562342690036</v>
      </c>
      <c r="B1326" s="10">
        <v>202005</v>
      </c>
      <c r="C1326" s="10">
        <v>51</v>
      </c>
      <c r="D1326" s="10" t="s">
        <v>184</v>
      </c>
      <c r="E1326" s="11">
        <v>4562342690036</v>
      </c>
      <c r="F1326" s="10">
        <v>0</v>
      </c>
      <c r="G1326" s="10">
        <v>0</v>
      </c>
      <c r="H1326" s="10" t="s">
        <v>20</v>
      </c>
      <c r="I1326" s="10" t="s">
        <v>19</v>
      </c>
      <c r="J1326" s="10" t="s">
        <v>329</v>
      </c>
      <c r="K1326" s="10">
        <v>14</v>
      </c>
      <c r="L1326" s="10">
        <v>1</v>
      </c>
      <c r="M1326" s="10">
        <v>0</v>
      </c>
      <c r="N1326" s="10">
        <v>0</v>
      </c>
    </row>
    <row r="1327" spans="1:14" x14ac:dyDescent="0.15">
      <c r="A1327" t="str">
        <f t="shared" si="22"/>
        <v>202005_51_4562342690050</v>
      </c>
      <c r="B1327" s="10">
        <v>202005</v>
      </c>
      <c r="C1327" s="10">
        <v>51</v>
      </c>
      <c r="D1327" s="10" t="s">
        <v>184</v>
      </c>
      <c r="E1327" s="11">
        <v>4562342690050</v>
      </c>
      <c r="F1327" s="10">
        <v>0</v>
      </c>
      <c r="G1327" s="10">
        <v>0</v>
      </c>
      <c r="H1327" s="10" t="s">
        <v>22</v>
      </c>
      <c r="I1327" s="10" t="s">
        <v>19</v>
      </c>
      <c r="J1327" s="10" t="s">
        <v>329</v>
      </c>
      <c r="K1327" s="10">
        <v>18</v>
      </c>
      <c r="L1327" s="10">
        <v>1</v>
      </c>
      <c r="M1327" s="10">
        <v>0</v>
      </c>
      <c r="N1327" s="10">
        <v>0</v>
      </c>
    </row>
    <row r="1328" spans="1:14" x14ac:dyDescent="0.15">
      <c r="A1328" t="str">
        <f t="shared" si="22"/>
        <v>202005_51_4562342690043</v>
      </c>
      <c r="B1328" s="10">
        <v>202005</v>
      </c>
      <c r="C1328" s="10">
        <v>51</v>
      </c>
      <c r="D1328" s="10" t="s">
        <v>184</v>
      </c>
      <c r="E1328" s="11">
        <v>4562342690043</v>
      </c>
      <c r="F1328" s="10">
        <v>0</v>
      </c>
      <c r="G1328" s="10">
        <v>0</v>
      </c>
      <c r="H1328" s="10" t="s">
        <v>21</v>
      </c>
      <c r="I1328" s="10" t="s">
        <v>19</v>
      </c>
      <c r="J1328" s="10" t="s">
        <v>329</v>
      </c>
      <c r="K1328" s="10">
        <v>65</v>
      </c>
      <c r="L1328" s="10">
        <v>1</v>
      </c>
      <c r="M1328" s="10">
        <v>0</v>
      </c>
      <c r="N1328" s="10">
        <v>0</v>
      </c>
    </row>
    <row r="1329" spans="1:14" x14ac:dyDescent="0.15">
      <c r="A1329" t="str">
        <f t="shared" si="22"/>
        <v>202005_51_4562342690067</v>
      </c>
      <c r="B1329" s="10">
        <v>202005</v>
      </c>
      <c r="C1329" s="10">
        <v>51</v>
      </c>
      <c r="D1329" s="10" t="s">
        <v>184</v>
      </c>
      <c r="E1329" s="11">
        <v>4562342690067</v>
      </c>
      <c r="F1329" s="10">
        <v>0</v>
      </c>
      <c r="G1329" s="10">
        <v>0</v>
      </c>
      <c r="H1329" s="10" t="s">
        <v>23</v>
      </c>
      <c r="I1329" s="10" t="s">
        <v>19</v>
      </c>
      <c r="J1329" s="10" t="s">
        <v>329</v>
      </c>
      <c r="K1329" s="10">
        <v>77</v>
      </c>
      <c r="L1329" s="10">
        <v>1</v>
      </c>
      <c r="M1329" s="10">
        <v>0</v>
      </c>
      <c r="N1329" s="10">
        <v>0</v>
      </c>
    </row>
    <row r="1330" spans="1:14" x14ac:dyDescent="0.15">
      <c r="A1330" t="str">
        <f t="shared" si="22"/>
        <v>202005_51_4562342690074</v>
      </c>
      <c r="B1330" s="10">
        <v>202005</v>
      </c>
      <c r="C1330" s="10">
        <v>51</v>
      </c>
      <c r="D1330" s="10" t="s">
        <v>184</v>
      </c>
      <c r="E1330" s="11">
        <v>4562342690074</v>
      </c>
      <c r="F1330" s="10">
        <v>0</v>
      </c>
      <c r="G1330" s="10">
        <v>0</v>
      </c>
      <c r="H1330" s="10" t="s">
        <v>24</v>
      </c>
      <c r="I1330" s="10" t="s">
        <v>19</v>
      </c>
      <c r="J1330" s="10" t="s">
        <v>329</v>
      </c>
      <c r="K1330" s="10">
        <v>26</v>
      </c>
      <c r="L1330" s="10">
        <v>0</v>
      </c>
      <c r="M1330" s="10">
        <v>0</v>
      </c>
      <c r="N1330" s="10">
        <v>0</v>
      </c>
    </row>
    <row r="1331" spans="1:14" x14ac:dyDescent="0.15">
      <c r="A1331" t="str">
        <f t="shared" si="22"/>
        <v>202005_51_4562342690081</v>
      </c>
      <c r="B1331" s="10">
        <v>202005</v>
      </c>
      <c r="C1331" s="10">
        <v>51</v>
      </c>
      <c r="D1331" s="10" t="s">
        <v>184</v>
      </c>
      <c r="E1331" s="11">
        <v>4562342690081</v>
      </c>
      <c r="F1331" s="10">
        <v>0</v>
      </c>
      <c r="G1331" s="10">
        <v>0</v>
      </c>
      <c r="H1331" s="10" t="s">
        <v>25</v>
      </c>
      <c r="I1331" s="10" t="s">
        <v>19</v>
      </c>
      <c r="J1331" s="10" t="s">
        <v>329</v>
      </c>
      <c r="K1331" s="10">
        <v>9</v>
      </c>
      <c r="L1331" s="10">
        <v>0</v>
      </c>
      <c r="M1331" s="10">
        <v>0</v>
      </c>
      <c r="N1331" s="10">
        <v>0</v>
      </c>
    </row>
    <row r="1332" spans="1:14" x14ac:dyDescent="0.15">
      <c r="A1332" t="str">
        <f t="shared" si="22"/>
        <v>202005_151_4562342690029</v>
      </c>
      <c r="B1332" s="10">
        <v>202005</v>
      </c>
      <c r="C1332" s="10">
        <v>151</v>
      </c>
      <c r="D1332" s="10" t="s">
        <v>191</v>
      </c>
      <c r="E1332" s="11">
        <v>4562342690029</v>
      </c>
      <c r="F1332" s="10">
        <v>0</v>
      </c>
      <c r="G1332" s="10">
        <v>0</v>
      </c>
      <c r="H1332" s="10" t="s">
        <v>18</v>
      </c>
      <c r="I1332" s="10" t="s">
        <v>19</v>
      </c>
      <c r="J1332" s="10" t="s">
        <v>329</v>
      </c>
      <c r="K1332" s="10">
        <v>25</v>
      </c>
      <c r="L1332" s="10">
        <v>1</v>
      </c>
      <c r="M1332" s="10">
        <v>0</v>
      </c>
      <c r="N1332" s="10">
        <v>0</v>
      </c>
    </row>
    <row r="1333" spans="1:14" x14ac:dyDescent="0.15">
      <c r="A1333" t="str">
        <f t="shared" si="22"/>
        <v>202005_151_4562342690036</v>
      </c>
      <c r="B1333" s="10">
        <v>202005</v>
      </c>
      <c r="C1333" s="10">
        <v>151</v>
      </c>
      <c r="D1333" s="10" t="s">
        <v>191</v>
      </c>
      <c r="E1333" s="11">
        <v>4562342690036</v>
      </c>
      <c r="F1333" s="10">
        <v>0</v>
      </c>
      <c r="G1333" s="10">
        <v>0</v>
      </c>
      <c r="H1333" s="10" t="s">
        <v>20</v>
      </c>
      <c r="I1333" s="10" t="s">
        <v>19</v>
      </c>
      <c r="J1333" s="10" t="s">
        <v>329</v>
      </c>
      <c r="K1333" s="10">
        <v>22</v>
      </c>
      <c r="L1333" s="10">
        <v>2</v>
      </c>
      <c r="M1333" s="10">
        <v>0</v>
      </c>
      <c r="N1333" s="10">
        <v>0</v>
      </c>
    </row>
    <row r="1334" spans="1:14" x14ac:dyDescent="0.15">
      <c r="A1334" t="str">
        <f t="shared" si="22"/>
        <v>202005_151_4562342690050</v>
      </c>
      <c r="B1334" s="10">
        <v>202005</v>
      </c>
      <c r="C1334" s="10">
        <v>151</v>
      </c>
      <c r="D1334" s="10" t="s">
        <v>191</v>
      </c>
      <c r="E1334" s="11">
        <v>4562342690050</v>
      </c>
      <c r="F1334" s="10">
        <v>0</v>
      </c>
      <c r="G1334" s="10">
        <v>0</v>
      </c>
      <c r="H1334" s="10" t="s">
        <v>22</v>
      </c>
      <c r="I1334" s="10" t="s">
        <v>19</v>
      </c>
      <c r="J1334" s="10" t="s">
        <v>329</v>
      </c>
      <c r="K1334" s="10">
        <v>22</v>
      </c>
      <c r="L1334" s="10">
        <v>0</v>
      </c>
      <c r="M1334" s="10">
        <v>0</v>
      </c>
      <c r="N1334" s="10">
        <v>0</v>
      </c>
    </row>
    <row r="1335" spans="1:14" x14ac:dyDescent="0.15">
      <c r="A1335" t="str">
        <f t="shared" si="22"/>
        <v>202005_151_4562342690043</v>
      </c>
      <c r="B1335" s="10">
        <v>202005</v>
      </c>
      <c r="C1335" s="10">
        <v>151</v>
      </c>
      <c r="D1335" s="10" t="s">
        <v>191</v>
      </c>
      <c r="E1335" s="11">
        <v>4562342690043</v>
      </c>
      <c r="F1335" s="10">
        <v>0</v>
      </c>
      <c r="G1335" s="10">
        <v>0</v>
      </c>
      <c r="H1335" s="10" t="s">
        <v>21</v>
      </c>
      <c r="I1335" s="10" t="s">
        <v>19</v>
      </c>
      <c r="J1335" s="10" t="s">
        <v>329</v>
      </c>
      <c r="K1335" s="10">
        <v>69</v>
      </c>
      <c r="L1335" s="10">
        <v>4</v>
      </c>
      <c r="M1335" s="10">
        <v>0</v>
      </c>
      <c r="N1335" s="10">
        <v>0</v>
      </c>
    </row>
    <row r="1336" spans="1:14" x14ac:dyDescent="0.15">
      <c r="A1336" t="str">
        <f t="shared" si="22"/>
        <v>202005_151_4562342690067</v>
      </c>
      <c r="B1336" s="10">
        <v>202005</v>
      </c>
      <c r="C1336" s="10">
        <v>151</v>
      </c>
      <c r="D1336" s="10" t="s">
        <v>191</v>
      </c>
      <c r="E1336" s="11">
        <v>4562342690067</v>
      </c>
      <c r="F1336" s="10">
        <v>0</v>
      </c>
      <c r="G1336" s="10">
        <v>0</v>
      </c>
      <c r="H1336" s="10" t="s">
        <v>23</v>
      </c>
      <c r="I1336" s="10" t="s">
        <v>19</v>
      </c>
      <c r="J1336" s="10" t="s">
        <v>329</v>
      </c>
      <c r="K1336" s="10">
        <v>85</v>
      </c>
      <c r="L1336" s="10">
        <v>0</v>
      </c>
      <c r="M1336" s="10">
        <v>0</v>
      </c>
      <c r="N1336" s="10">
        <v>0</v>
      </c>
    </row>
    <row r="1337" spans="1:14" x14ac:dyDescent="0.15">
      <c r="A1337" t="str">
        <f t="shared" si="22"/>
        <v>202005_151_4562342690074</v>
      </c>
      <c r="B1337" s="10">
        <v>202005</v>
      </c>
      <c r="C1337" s="10">
        <v>151</v>
      </c>
      <c r="D1337" s="10" t="s">
        <v>191</v>
      </c>
      <c r="E1337" s="11">
        <v>4562342690074</v>
      </c>
      <c r="F1337" s="10">
        <v>0</v>
      </c>
      <c r="G1337" s="10">
        <v>0</v>
      </c>
      <c r="H1337" s="10" t="s">
        <v>24</v>
      </c>
      <c r="I1337" s="10" t="s">
        <v>19</v>
      </c>
      <c r="J1337" s="10" t="s">
        <v>329</v>
      </c>
      <c r="K1337" s="10">
        <v>30</v>
      </c>
      <c r="L1337" s="10">
        <v>3</v>
      </c>
      <c r="M1337" s="10">
        <v>0</v>
      </c>
      <c r="N1337" s="10">
        <v>0</v>
      </c>
    </row>
    <row r="1338" spans="1:14" x14ac:dyDescent="0.15">
      <c r="A1338" t="str">
        <f t="shared" si="22"/>
        <v>202005_151_4562342690081</v>
      </c>
      <c r="B1338" s="10">
        <v>202005</v>
      </c>
      <c r="C1338" s="10">
        <v>151</v>
      </c>
      <c r="D1338" s="10" t="s">
        <v>191</v>
      </c>
      <c r="E1338" s="11">
        <v>4562342690081</v>
      </c>
      <c r="F1338" s="10">
        <v>0</v>
      </c>
      <c r="G1338" s="10">
        <v>0</v>
      </c>
      <c r="H1338" s="10" t="s">
        <v>25</v>
      </c>
      <c r="I1338" s="10" t="s">
        <v>19</v>
      </c>
      <c r="J1338" s="10" t="s">
        <v>329</v>
      </c>
      <c r="K1338" s="10">
        <v>7</v>
      </c>
      <c r="L1338" s="10">
        <v>0</v>
      </c>
      <c r="M1338" s="10">
        <v>0</v>
      </c>
      <c r="N1338" s="10">
        <v>0</v>
      </c>
    </row>
    <row r="1339" spans="1:14" x14ac:dyDescent="0.15">
      <c r="A1339" t="str">
        <f t="shared" si="22"/>
        <v>202005_155_4562342690029</v>
      </c>
      <c r="B1339" s="10">
        <v>202005</v>
      </c>
      <c r="C1339" s="10">
        <v>155</v>
      </c>
      <c r="D1339" s="10" t="s">
        <v>185</v>
      </c>
      <c r="E1339" s="11">
        <v>4562342690029</v>
      </c>
      <c r="F1339" s="10">
        <v>0</v>
      </c>
      <c r="G1339" s="10">
        <v>0</v>
      </c>
      <c r="H1339" s="10" t="s">
        <v>18</v>
      </c>
      <c r="I1339" s="10" t="s">
        <v>19</v>
      </c>
      <c r="J1339" s="10" t="s">
        <v>329</v>
      </c>
      <c r="K1339" s="10">
        <v>23</v>
      </c>
      <c r="L1339" s="10">
        <v>2</v>
      </c>
      <c r="M1339" s="10">
        <v>0</v>
      </c>
      <c r="N1339" s="10">
        <v>0</v>
      </c>
    </row>
    <row r="1340" spans="1:14" x14ac:dyDescent="0.15">
      <c r="A1340" t="str">
        <f t="shared" si="22"/>
        <v>202005_155_4562342690036</v>
      </c>
      <c r="B1340" s="10">
        <v>202005</v>
      </c>
      <c r="C1340" s="10">
        <v>155</v>
      </c>
      <c r="D1340" s="10" t="s">
        <v>185</v>
      </c>
      <c r="E1340" s="11">
        <v>4562342690036</v>
      </c>
      <c r="F1340" s="10">
        <v>0</v>
      </c>
      <c r="G1340" s="10">
        <v>0</v>
      </c>
      <c r="H1340" s="10" t="s">
        <v>20</v>
      </c>
      <c r="I1340" s="10" t="s">
        <v>19</v>
      </c>
      <c r="J1340" s="10" t="s">
        <v>329</v>
      </c>
      <c r="K1340" s="10">
        <v>17</v>
      </c>
      <c r="L1340" s="10">
        <v>1</v>
      </c>
      <c r="M1340" s="10">
        <v>0</v>
      </c>
      <c r="N1340" s="10">
        <v>0</v>
      </c>
    </row>
    <row r="1341" spans="1:14" x14ac:dyDescent="0.15">
      <c r="A1341" t="str">
        <f t="shared" si="22"/>
        <v>202005_155_4562342690050</v>
      </c>
      <c r="B1341" s="10">
        <v>202005</v>
      </c>
      <c r="C1341" s="10">
        <v>155</v>
      </c>
      <c r="D1341" s="10" t="s">
        <v>185</v>
      </c>
      <c r="E1341" s="11">
        <v>4562342690050</v>
      </c>
      <c r="F1341" s="10">
        <v>0</v>
      </c>
      <c r="G1341" s="10">
        <v>0</v>
      </c>
      <c r="H1341" s="10" t="s">
        <v>22</v>
      </c>
      <c r="I1341" s="10" t="s">
        <v>19</v>
      </c>
      <c r="J1341" s="10" t="s">
        <v>329</v>
      </c>
      <c r="K1341" s="10">
        <v>9</v>
      </c>
      <c r="L1341" s="10">
        <v>1</v>
      </c>
      <c r="M1341" s="10">
        <v>0</v>
      </c>
      <c r="N1341" s="10">
        <v>0</v>
      </c>
    </row>
    <row r="1342" spans="1:14" x14ac:dyDescent="0.15">
      <c r="A1342" t="str">
        <f t="shared" si="22"/>
        <v>202005_155_4562342690043</v>
      </c>
      <c r="B1342" s="10">
        <v>202005</v>
      </c>
      <c r="C1342" s="10">
        <v>155</v>
      </c>
      <c r="D1342" s="10" t="s">
        <v>185</v>
      </c>
      <c r="E1342" s="11">
        <v>4562342690043</v>
      </c>
      <c r="F1342" s="10">
        <v>0</v>
      </c>
      <c r="G1342" s="10">
        <v>0</v>
      </c>
      <c r="H1342" s="10" t="s">
        <v>21</v>
      </c>
      <c r="I1342" s="10" t="s">
        <v>19</v>
      </c>
      <c r="J1342" s="10" t="s">
        <v>329</v>
      </c>
      <c r="K1342" s="10">
        <v>38</v>
      </c>
      <c r="L1342" s="10">
        <v>2</v>
      </c>
      <c r="M1342" s="10">
        <v>0</v>
      </c>
      <c r="N1342" s="10">
        <v>0</v>
      </c>
    </row>
    <row r="1343" spans="1:14" x14ac:dyDescent="0.15">
      <c r="A1343" t="str">
        <f t="shared" si="22"/>
        <v>202005_155_4562342690067</v>
      </c>
      <c r="B1343" s="10">
        <v>202005</v>
      </c>
      <c r="C1343" s="10">
        <v>155</v>
      </c>
      <c r="D1343" s="10" t="s">
        <v>185</v>
      </c>
      <c r="E1343" s="11">
        <v>4562342690067</v>
      </c>
      <c r="F1343" s="10">
        <v>0</v>
      </c>
      <c r="G1343" s="10">
        <v>0</v>
      </c>
      <c r="H1343" s="10" t="s">
        <v>23</v>
      </c>
      <c r="I1343" s="10" t="s">
        <v>19</v>
      </c>
      <c r="J1343" s="10" t="s">
        <v>329</v>
      </c>
      <c r="K1343" s="10">
        <v>46</v>
      </c>
      <c r="L1343" s="10">
        <v>1</v>
      </c>
      <c r="M1343" s="10">
        <v>0</v>
      </c>
      <c r="N1343" s="10">
        <v>0</v>
      </c>
    </row>
    <row r="1344" spans="1:14" x14ac:dyDescent="0.15">
      <c r="A1344" t="str">
        <f t="shared" si="22"/>
        <v>202005_155_4562342690074</v>
      </c>
      <c r="B1344" s="10">
        <v>202005</v>
      </c>
      <c r="C1344" s="10">
        <v>155</v>
      </c>
      <c r="D1344" s="10" t="s">
        <v>185</v>
      </c>
      <c r="E1344" s="11">
        <v>4562342690074</v>
      </c>
      <c r="F1344" s="10">
        <v>0</v>
      </c>
      <c r="G1344" s="10">
        <v>0</v>
      </c>
      <c r="H1344" s="10" t="s">
        <v>24</v>
      </c>
      <c r="I1344" s="10" t="s">
        <v>19</v>
      </c>
      <c r="J1344" s="10" t="s">
        <v>329</v>
      </c>
      <c r="K1344" s="10">
        <v>29</v>
      </c>
      <c r="L1344" s="10">
        <v>1</v>
      </c>
      <c r="M1344" s="10">
        <v>0</v>
      </c>
      <c r="N1344" s="10">
        <v>0</v>
      </c>
    </row>
    <row r="1345" spans="1:14" x14ac:dyDescent="0.15">
      <c r="A1345" t="str">
        <f t="shared" si="22"/>
        <v>202005_155_4562342690081</v>
      </c>
      <c r="B1345" s="10">
        <v>202005</v>
      </c>
      <c r="C1345" s="10">
        <v>155</v>
      </c>
      <c r="D1345" s="10" t="s">
        <v>185</v>
      </c>
      <c r="E1345" s="11">
        <v>4562342690081</v>
      </c>
      <c r="F1345" s="10">
        <v>0</v>
      </c>
      <c r="G1345" s="10">
        <v>0</v>
      </c>
      <c r="H1345" s="10" t="s">
        <v>25</v>
      </c>
      <c r="I1345" s="10" t="s">
        <v>19</v>
      </c>
      <c r="J1345" s="10" t="s">
        <v>329</v>
      </c>
      <c r="K1345" s="10">
        <v>11</v>
      </c>
      <c r="L1345" s="10">
        <v>2</v>
      </c>
      <c r="M1345" s="10">
        <v>0</v>
      </c>
      <c r="N1345" s="10">
        <v>0</v>
      </c>
    </row>
    <row r="1346" spans="1:14" x14ac:dyDescent="0.15">
      <c r="A1346" t="str">
        <f t="shared" ref="A1346:A1387" si="23">B1346&amp;"_"&amp;C1346&amp;"_"&amp;E1346</f>
        <v>202005_56_4562342690029</v>
      </c>
      <c r="B1346" s="10">
        <v>202005</v>
      </c>
      <c r="C1346" s="10">
        <v>56</v>
      </c>
      <c r="D1346" s="10" t="s">
        <v>193</v>
      </c>
      <c r="E1346" s="11">
        <v>4562342690029</v>
      </c>
      <c r="F1346" s="10">
        <v>0</v>
      </c>
      <c r="G1346" s="10">
        <v>0</v>
      </c>
      <c r="H1346" s="10" t="s">
        <v>18</v>
      </c>
      <c r="I1346" s="10" t="s">
        <v>19</v>
      </c>
      <c r="J1346" s="10" t="s">
        <v>329</v>
      </c>
      <c r="K1346" s="10">
        <v>18</v>
      </c>
      <c r="L1346" s="10">
        <v>2</v>
      </c>
      <c r="M1346" s="10">
        <v>0</v>
      </c>
      <c r="N1346" s="10">
        <v>0</v>
      </c>
    </row>
    <row r="1347" spans="1:14" x14ac:dyDescent="0.15">
      <c r="A1347" t="str">
        <f t="shared" si="23"/>
        <v>202005_56_4562342690036</v>
      </c>
      <c r="B1347" s="10">
        <v>202005</v>
      </c>
      <c r="C1347" s="10">
        <v>56</v>
      </c>
      <c r="D1347" s="10" t="s">
        <v>193</v>
      </c>
      <c r="E1347" s="11">
        <v>4562342690036</v>
      </c>
      <c r="F1347" s="10">
        <v>0</v>
      </c>
      <c r="G1347" s="10">
        <v>0</v>
      </c>
      <c r="H1347" s="10" t="s">
        <v>20</v>
      </c>
      <c r="I1347" s="10" t="s">
        <v>19</v>
      </c>
      <c r="J1347" s="10" t="s">
        <v>329</v>
      </c>
      <c r="K1347" s="10">
        <v>8</v>
      </c>
      <c r="L1347" s="10">
        <v>0</v>
      </c>
      <c r="M1347" s="10">
        <v>0</v>
      </c>
      <c r="N1347" s="10">
        <v>0</v>
      </c>
    </row>
    <row r="1348" spans="1:14" x14ac:dyDescent="0.15">
      <c r="A1348" t="str">
        <f t="shared" si="23"/>
        <v>202005_56_4562342690050</v>
      </c>
      <c r="B1348" s="10">
        <v>202005</v>
      </c>
      <c r="C1348" s="10">
        <v>56</v>
      </c>
      <c r="D1348" s="10" t="s">
        <v>193</v>
      </c>
      <c r="E1348" s="11">
        <v>4562342690050</v>
      </c>
      <c r="F1348" s="10">
        <v>0</v>
      </c>
      <c r="G1348" s="10">
        <v>0</v>
      </c>
      <c r="H1348" s="10" t="s">
        <v>22</v>
      </c>
      <c r="I1348" s="10" t="s">
        <v>19</v>
      </c>
      <c r="J1348" s="10" t="s">
        <v>329</v>
      </c>
      <c r="K1348" s="10">
        <v>12</v>
      </c>
      <c r="L1348" s="10">
        <v>2</v>
      </c>
      <c r="M1348" s="10">
        <v>0</v>
      </c>
      <c r="N1348" s="10">
        <v>0</v>
      </c>
    </row>
    <row r="1349" spans="1:14" x14ac:dyDescent="0.15">
      <c r="A1349" t="str">
        <f t="shared" si="23"/>
        <v>202005_56_4562342690043</v>
      </c>
      <c r="B1349" s="10">
        <v>202005</v>
      </c>
      <c r="C1349" s="10">
        <v>56</v>
      </c>
      <c r="D1349" s="10" t="s">
        <v>193</v>
      </c>
      <c r="E1349" s="11">
        <v>4562342690043</v>
      </c>
      <c r="F1349" s="10">
        <v>0</v>
      </c>
      <c r="G1349" s="10">
        <v>0</v>
      </c>
      <c r="H1349" s="10" t="s">
        <v>21</v>
      </c>
      <c r="I1349" s="10" t="s">
        <v>19</v>
      </c>
      <c r="J1349" s="10" t="s">
        <v>329</v>
      </c>
      <c r="K1349" s="10">
        <v>51</v>
      </c>
      <c r="L1349" s="10">
        <v>3</v>
      </c>
      <c r="M1349" s="10">
        <v>0</v>
      </c>
      <c r="N1349" s="10">
        <v>0</v>
      </c>
    </row>
    <row r="1350" spans="1:14" x14ac:dyDescent="0.15">
      <c r="A1350" t="str">
        <f t="shared" si="23"/>
        <v>202005_56_4562342690067</v>
      </c>
      <c r="B1350" s="10">
        <v>202005</v>
      </c>
      <c r="C1350" s="10">
        <v>56</v>
      </c>
      <c r="D1350" s="10" t="s">
        <v>193</v>
      </c>
      <c r="E1350" s="11">
        <v>4562342690067</v>
      </c>
      <c r="F1350" s="10">
        <v>0</v>
      </c>
      <c r="G1350" s="10">
        <v>0</v>
      </c>
      <c r="H1350" s="10" t="s">
        <v>23</v>
      </c>
      <c r="I1350" s="10" t="s">
        <v>19</v>
      </c>
      <c r="J1350" s="10" t="s">
        <v>329</v>
      </c>
      <c r="K1350" s="10">
        <v>68</v>
      </c>
      <c r="L1350" s="10">
        <v>2</v>
      </c>
      <c r="M1350" s="10">
        <v>0</v>
      </c>
      <c r="N1350" s="10">
        <v>0</v>
      </c>
    </row>
    <row r="1351" spans="1:14" x14ac:dyDescent="0.15">
      <c r="A1351" t="str">
        <f t="shared" si="23"/>
        <v>202005_56_4562342690074</v>
      </c>
      <c r="B1351" s="10">
        <v>202005</v>
      </c>
      <c r="C1351" s="10">
        <v>56</v>
      </c>
      <c r="D1351" s="10" t="s">
        <v>193</v>
      </c>
      <c r="E1351" s="11">
        <v>4562342690074</v>
      </c>
      <c r="F1351" s="10">
        <v>0</v>
      </c>
      <c r="G1351" s="10">
        <v>0</v>
      </c>
      <c r="H1351" s="10" t="s">
        <v>24</v>
      </c>
      <c r="I1351" s="10" t="s">
        <v>19</v>
      </c>
      <c r="J1351" s="10" t="s">
        <v>329</v>
      </c>
      <c r="K1351" s="10">
        <v>43</v>
      </c>
      <c r="L1351" s="10">
        <v>1</v>
      </c>
      <c r="M1351" s="10">
        <v>0</v>
      </c>
      <c r="N1351" s="10">
        <v>0</v>
      </c>
    </row>
    <row r="1352" spans="1:14" x14ac:dyDescent="0.15">
      <c r="A1352" t="str">
        <f t="shared" si="23"/>
        <v>202005_56_4562342690081</v>
      </c>
      <c r="B1352" s="10">
        <v>202005</v>
      </c>
      <c r="C1352" s="10">
        <v>56</v>
      </c>
      <c r="D1352" s="10" t="s">
        <v>193</v>
      </c>
      <c r="E1352" s="11">
        <v>4562342690081</v>
      </c>
      <c r="F1352" s="10">
        <v>0</v>
      </c>
      <c r="G1352" s="10">
        <v>0</v>
      </c>
      <c r="H1352" s="10" t="s">
        <v>25</v>
      </c>
      <c r="I1352" s="10" t="s">
        <v>19</v>
      </c>
      <c r="J1352" s="10" t="s">
        <v>329</v>
      </c>
      <c r="K1352" s="10">
        <v>4</v>
      </c>
      <c r="L1352" s="10">
        <v>2</v>
      </c>
      <c r="M1352" s="10">
        <v>0</v>
      </c>
      <c r="N1352" s="10">
        <v>0</v>
      </c>
    </row>
    <row r="1353" spans="1:14" x14ac:dyDescent="0.15">
      <c r="A1353" t="str">
        <f t="shared" si="23"/>
        <v>202005_412_4562342690029</v>
      </c>
      <c r="B1353" s="10">
        <v>202005</v>
      </c>
      <c r="C1353" s="10">
        <v>412</v>
      </c>
      <c r="D1353" s="10" t="s">
        <v>195</v>
      </c>
      <c r="E1353" s="11">
        <v>4562342690029</v>
      </c>
      <c r="F1353" s="10">
        <v>0</v>
      </c>
      <c r="G1353" s="10">
        <v>0</v>
      </c>
      <c r="H1353" s="10" t="s">
        <v>18</v>
      </c>
      <c r="I1353" s="10" t="s">
        <v>19</v>
      </c>
      <c r="J1353" s="10" t="s">
        <v>329</v>
      </c>
      <c r="K1353" s="10">
        <v>11</v>
      </c>
      <c r="L1353" s="10">
        <v>0</v>
      </c>
      <c r="M1353" s="10">
        <v>0</v>
      </c>
      <c r="N1353" s="10">
        <v>0</v>
      </c>
    </row>
    <row r="1354" spans="1:14" x14ac:dyDescent="0.15">
      <c r="A1354" t="str">
        <f t="shared" si="23"/>
        <v>202005_412_4562342690036</v>
      </c>
      <c r="B1354" s="10">
        <v>202005</v>
      </c>
      <c r="C1354" s="10">
        <v>412</v>
      </c>
      <c r="D1354" s="10" t="s">
        <v>195</v>
      </c>
      <c r="E1354" s="11">
        <v>4562342690036</v>
      </c>
      <c r="F1354" s="10">
        <v>0</v>
      </c>
      <c r="G1354" s="10">
        <v>0</v>
      </c>
      <c r="H1354" s="10" t="s">
        <v>20</v>
      </c>
      <c r="I1354" s="10" t="s">
        <v>19</v>
      </c>
      <c r="J1354" s="10" t="s">
        <v>329</v>
      </c>
      <c r="K1354" s="10">
        <v>15</v>
      </c>
      <c r="L1354" s="10">
        <v>2</v>
      </c>
      <c r="M1354" s="10">
        <v>0</v>
      </c>
      <c r="N1354" s="10">
        <v>0</v>
      </c>
    </row>
    <row r="1355" spans="1:14" x14ac:dyDescent="0.15">
      <c r="A1355" t="str">
        <f t="shared" si="23"/>
        <v>202005_412_4562342690050</v>
      </c>
      <c r="B1355" s="10">
        <v>202005</v>
      </c>
      <c r="C1355" s="10">
        <v>412</v>
      </c>
      <c r="D1355" s="10" t="s">
        <v>195</v>
      </c>
      <c r="E1355" s="11">
        <v>4562342690050</v>
      </c>
      <c r="F1355" s="10">
        <v>0</v>
      </c>
      <c r="G1355" s="10">
        <v>0</v>
      </c>
      <c r="H1355" s="10" t="s">
        <v>22</v>
      </c>
      <c r="I1355" s="10" t="s">
        <v>19</v>
      </c>
      <c r="J1355" s="10" t="s">
        <v>329</v>
      </c>
      <c r="K1355" s="10">
        <v>22</v>
      </c>
      <c r="L1355" s="10">
        <v>0</v>
      </c>
      <c r="M1355" s="10">
        <v>0</v>
      </c>
      <c r="N1355" s="10">
        <v>0</v>
      </c>
    </row>
    <row r="1356" spans="1:14" x14ac:dyDescent="0.15">
      <c r="A1356" t="str">
        <f t="shared" si="23"/>
        <v>202005_412_4562342690043</v>
      </c>
      <c r="B1356" s="10">
        <v>202005</v>
      </c>
      <c r="C1356" s="10">
        <v>412</v>
      </c>
      <c r="D1356" s="10" t="s">
        <v>195</v>
      </c>
      <c r="E1356" s="11">
        <v>4562342690043</v>
      </c>
      <c r="F1356" s="10">
        <v>0</v>
      </c>
      <c r="G1356" s="10">
        <v>0</v>
      </c>
      <c r="H1356" s="10" t="s">
        <v>21</v>
      </c>
      <c r="I1356" s="10" t="s">
        <v>19</v>
      </c>
      <c r="J1356" s="10" t="s">
        <v>329</v>
      </c>
      <c r="K1356" s="10">
        <v>19</v>
      </c>
      <c r="L1356" s="10">
        <v>1</v>
      </c>
      <c r="M1356" s="10">
        <v>0</v>
      </c>
      <c r="N1356" s="10">
        <v>0</v>
      </c>
    </row>
    <row r="1357" spans="1:14" x14ac:dyDescent="0.15">
      <c r="A1357" t="str">
        <f t="shared" si="23"/>
        <v>202005_412_4562342690067</v>
      </c>
      <c r="B1357" s="10">
        <v>202005</v>
      </c>
      <c r="C1357" s="10">
        <v>412</v>
      </c>
      <c r="D1357" s="10" t="s">
        <v>195</v>
      </c>
      <c r="E1357" s="11">
        <v>4562342690067</v>
      </c>
      <c r="F1357" s="10">
        <v>0</v>
      </c>
      <c r="G1357" s="10">
        <v>0</v>
      </c>
      <c r="H1357" s="10" t="s">
        <v>23</v>
      </c>
      <c r="I1357" s="10" t="s">
        <v>19</v>
      </c>
      <c r="J1357" s="10" t="s">
        <v>329</v>
      </c>
      <c r="K1357" s="10">
        <v>58</v>
      </c>
      <c r="L1357" s="10">
        <v>0</v>
      </c>
      <c r="M1357" s="10">
        <v>0</v>
      </c>
      <c r="N1357" s="10">
        <v>0</v>
      </c>
    </row>
    <row r="1358" spans="1:14" x14ac:dyDescent="0.15">
      <c r="A1358" t="str">
        <f t="shared" si="23"/>
        <v>202005_412_4562342690074</v>
      </c>
      <c r="B1358" s="10">
        <v>202005</v>
      </c>
      <c r="C1358" s="10">
        <v>412</v>
      </c>
      <c r="D1358" s="10" t="s">
        <v>195</v>
      </c>
      <c r="E1358" s="11">
        <v>4562342690074</v>
      </c>
      <c r="F1358" s="10">
        <v>0</v>
      </c>
      <c r="G1358" s="10">
        <v>0</v>
      </c>
      <c r="H1358" s="10" t="s">
        <v>24</v>
      </c>
      <c r="I1358" s="10" t="s">
        <v>19</v>
      </c>
      <c r="J1358" s="10" t="s">
        <v>329</v>
      </c>
      <c r="K1358" s="10">
        <v>21</v>
      </c>
      <c r="L1358" s="10">
        <v>2</v>
      </c>
      <c r="M1358" s="10">
        <v>0</v>
      </c>
      <c r="N1358" s="10">
        <v>0</v>
      </c>
    </row>
    <row r="1359" spans="1:14" x14ac:dyDescent="0.15">
      <c r="A1359" t="str">
        <f t="shared" si="23"/>
        <v>202005_412_4562342690081</v>
      </c>
      <c r="B1359" s="10">
        <v>202005</v>
      </c>
      <c r="C1359" s="10">
        <v>412</v>
      </c>
      <c r="D1359" s="10" t="s">
        <v>195</v>
      </c>
      <c r="E1359" s="11">
        <v>4562342690081</v>
      </c>
      <c r="F1359" s="10">
        <v>0</v>
      </c>
      <c r="G1359" s="10">
        <v>0</v>
      </c>
      <c r="H1359" s="10" t="s">
        <v>25</v>
      </c>
      <c r="I1359" s="10" t="s">
        <v>19</v>
      </c>
      <c r="J1359" s="10" t="s">
        <v>329</v>
      </c>
      <c r="K1359" s="10">
        <v>4</v>
      </c>
      <c r="L1359" s="10">
        <v>0</v>
      </c>
      <c r="M1359" s="10">
        <v>0</v>
      </c>
      <c r="N1359" s="10">
        <v>0</v>
      </c>
    </row>
    <row r="1360" spans="1:14" x14ac:dyDescent="0.15">
      <c r="A1360" t="str">
        <f t="shared" si="23"/>
        <v>202005_23_4562342690029</v>
      </c>
      <c r="B1360" s="10">
        <v>202005</v>
      </c>
      <c r="C1360" s="10">
        <v>23</v>
      </c>
      <c r="D1360" s="10" t="s">
        <v>196</v>
      </c>
      <c r="E1360" s="11">
        <v>4562342690029</v>
      </c>
      <c r="F1360" s="10">
        <v>0</v>
      </c>
      <c r="G1360" s="10">
        <v>0</v>
      </c>
      <c r="H1360" s="10" t="s">
        <v>18</v>
      </c>
      <c r="I1360" s="10" t="s">
        <v>19</v>
      </c>
      <c r="J1360" s="10" t="s">
        <v>329</v>
      </c>
      <c r="K1360" s="10">
        <v>9</v>
      </c>
      <c r="L1360" s="10">
        <v>1</v>
      </c>
      <c r="M1360" s="10">
        <v>0</v>
      </c>
      <c r="N1360" s="10">
        <v>0</v>
      </c>
    </row>
    <row r="1361" spans="1:14" x14ac:dyDescent="0.15">
      <c r="A1361" t="str">
        <f t="shared" si="23"/>
        <v>202005_23_4562342690036</v>
      </c>
      <c r="B1361" s="10">
        <v>202005</v>
      </c>
      <c r="C1361" s="10">
        <v>23</v>
      </c>
      <c r="D1361" s="10" t="s">
        <v>196</v>
      </c>
      <c r="E1361" s="11">
        <v>4562342690036</v>
      </c>
      <c r="F1361" s="10">
        <v>0</v>
      </c>
      <c r="G1361" s="10">
        <v>0</v>
      </c>
      <c r="H1361" s="10" t="s">
        <v>20</v>
      </c>
      <c r="I1361" s="10" t="s">
        <v>19</v>
      </c>
      <c r="J1361" s="10" t="s">
        <v>329</v>
      </c>
      <c r="K1361" s="10">
        <v>15</v>
      </c>
      <c r="L1361" s="10">
        <v>0</v>
      </c>
      <c r="M1361" s="10">
        <v>0</v>
      </c>
      <c r="N1361" s="10">
        <v>0</v>
      </c>
    </row>
    <row r="1362" spans="1:14" x14ac:dyDescent="0.15">
      <c r="A1362" t="str">
        <f t="shared" si="23"/>
        <v>202005_23_4562342690050</v>
      </c>
      <c r="B1362" s="10">
        <v>202005</v>
      </c>
      <c r="C1362" s="10">
        <v>23</v>
      </c>
      <c r="D1362" s="10" t="s">
        <v>196</v>
      </c>
      <c r="E1362" s="11">
        <v>4562342690050</v>
      </c>
      <c r="F1362" s="10">
        <v>0</v>
      </c>
      <c r="G1362" s="10">
        <v>0</v>
      </c>
      <c r="H1362" s="10" t="s">
        <v>22</v>
      </c>
      <c r="I1362" s="10" t="s">
        <v>19</v>
      </c>
      <c r="J1362" s="10" t="s">
        <v>329</v>
      </c>
      <c r="K1362" s="10">
        <v>16</v>
      </c>
      <c r="L1362" s="10">
        <v>0</v>
      </c>
      <c r="M1362" s="10">
        <v>0</v>
      </c>
      <c r="N1362" s="10">
        <v>0</v>
      </c>
    </row>
    <row r="1363" spans="1:14" x14ac:dyDescent="0.15">
      <c r="A1363" t="str">
        <f t="shared" si="23"/>
        <v>202005_23_4562342690043</v>
      </c>
      <c r="B1363" s="10">
        <v>202005</v>
      </c>
      <c r="C1363" s="10">
        <v>23</v>
      </c>
      <c r="D1363" s="10" t="s">
        <v>196</v>
      </c>
      <c r="E1363" s="11">
        <v>4562342690043</v>
      </c>
      <c r="F1363" s="10">
        <v>0</v>
      </c>
      <c r="G1363" s="10">
        <v>0</v>
      </c>
      <c r="H1363" s="10" t="s">
        <v>21</v>
      </c>
      <c r="I1363" s="10" t="s">
        <v>19</v>
      </c>
      <c r="J1363" s="10" t="s">
        <v>329</v>
      </c>
      <c r="K1363" s="10">
        <v>52</v>
      </c>
      <c r="L1363" s="10">
        <v>4</v>
      </c>
      <c r="M1363" s="10">
        <v>0</v>
      </c>
      <c r="N1363" s="10">
        <v>0</v>
      </c>
    </row>
    <row r="1364" spans="1:14" x14ac:dyDescent="0.15">
      <c r="A1364" t="str">
        <f t="shared" si="23"/>
        <v>202005_23_4562342690067</v>
      </c>
      <c r="B1364" s="10">
        <v>202005</v>
      </c>
      <c r="C1364" s="10">
        <v>23</v>
      </c>
      <c r="D1364" s="10" t="s">
        <v>196</v>
      </c>
      <c r="E1364" s="11">
        <v>4562342690067</v>
      </c>
      <c r="F1364" s="10">
        <v>0</v>
      </c>
      <c r="G1364" s="10">
        <v>0</v>
      </c>
      <c r="H1364" s="10" t="s">
        <v>23</v>
      </c>
      <c r="I1364" s="10" t="s">
        <v>19</v>
      </c>
      <c r="J1364" s="10" t="s">
        <v>329</v>
      </c>
      <c r="K1364" s="10">
        <v>73</v>
      </c>
      <c r="L1364" s="10">
        <v>1</v>
      </c>
      <c r="M1364" s="10">
        <v>0</v>
      </c>
      <c r="N1364" s="10">
        <v>0</v>
      </c>
    </row>
    <row r="1365" spans="1:14" x14ac:dyDescent="0.15">
      <c r="A1365" t="str">
        <f t="shared" si="23"/>
        <v>202005_23_4562342690074</v>
      </c>
      <c r="B1365" s="10">
        <v>202005</v>
      </c>
      <c r="C1365" s="10">
        <v>23</v>
      </c>
      <c r="D1365" s="10" t="s">
        <v>196</v>
      </c>
      <c r="E1365" s="11">
        <v>4562342690074</v>
      </c>
      <c r="F1365" s="10">
        <v>0</v>
      </c>
      <c r="G1365" s="10">
        <v>0</v>
      </c>
      <c r="H1365" s="10" t="s">
        <v>24</v>
      </c>
      <c r="I1365" s="10" t="s">
        <v>19</v>
      </c>
      <c r="J1365" s="10" t="s">
        <v>329</v>
      </c>
      <c r="K1365" s="10">
        <v>18</v>
      </c>
      <c r="L1365" s="10">
        <v>3</v>
      </c>
      <c r="M1365" s="10">
        <v>0</v>
      </c>
      <c r="N1365" s="10">
        <v>0</v>
      </c>
    </row>
    <row r="1366" spans="1:14" x14ac:dyDescent="0.15">
      <c r="A1366" t="str">
        <f t="shared" si="23"/>
        <v>202005_23_4562342690081</v>
      </c>
      <c r="B1366" s="10">
        <v>202005</v>
      </c>
      <c r="C1366" s="10">
        <v>23</v>
      </c>
      <c r="D1366" s="10" t="s">
        <v>196</v>
      </c>
      <c r="E1366" s="11">
        <v>4562342690081</v>
      </c>
      <c r="F1366" s="10">
        <v>0</v>
      </c>
      <c r="G1366" s="10">
        <v>0</v>
      </c>
      <c r="H1366" s="10" t="s">
        <v>25</v>
      </c>
      <c r="I1366" s="10" t="s">
        <v>19</v>
      </c>
      <c r="J1366" s="10" t="s">
        <v>329</v>
      </c>
      <c r="K1366" s="10">
        <v>5</v>
      </c>
      <c r="L1366" s="10">
        <v>0</v>
      </c>
      <c r="M1366" s="10">
        <v>0</v>
      </c>
      <c r="N1366" s="10">
        <v>0</v>
      </c>
    </row>
    <row r="1367" spans="1:14" x14ac:dyDescent="0.15">
      <c r="A1367" t="str">
        <f t="shared" si="23"/>
        <v>202005_113_4562342690029</v>
      </c>
      <c r="B1367" s="10">
        <v>202005</v>
      </c>
      <c r="C1367" s="10">
        <v>113</v>
      </c>
      <c r="D1367" s="10" t="s">
        <v>182</v>
      </c>
      <c r="E1367" s="11">
        <v>4562342690029</v>
      </c>
      <c r="F1367" s="10">
        <v>0</v>
      </c>
      <c r="G1367" s="10">
        <v>0</v>
      </c>
      <c r="H1367" s="10" t="s">
        <v>18</v>
      </c>
      <c r="I1367" s="10" t="s">
        <v>19</v>
      </c>
      <c r="J1367" s="10" t="s">
        <v>329</v>
      </c>
      <c r="K1367" s="10">
        <v>19</v>
      </c>
      <c r="L1367" s="10">
        <v>2</v>
      </c>
      <c r="M1367" s="10">
        <v>0</v>
      </c>
      <c r="N1367" s="10">
        <v>0</v>
      </c>
    </row>
    <row r="1368" spans="1:14" x14ac:dyDescent="0.15">
      <c r="A1368" t="str">
        <f t="shared" si="23"/>
        <v>202005_113_4562342690036</v>
      </c>
      <c r="B1368" s="10">
        <v>202005</v>
      </c>
      <c r="C1368" s="10">
        <v>113</v>
      </c>
      <c r="D1368" s="10" t="s">
        <v>182</v>
      </c>
      <c r="E1368" s="11">
        <v>4562342690036</v>
      </c>
      <c r="F1368" s="10">
        <v>0</v>
      </c>
      <c r="G1368" s="10">
        <v>0</v>
      </c>
      <c r="H1368" s="10" t="s">
        <v>20</v>
      </c>
      <c r="I1368" s="10" t="s">
        <v>19</v>
      </c>
      <c r="J1368" s="10" t="s">
        <v>329</v>
      </c>
      <c r="K1368" s="10">
        <v>13</v>
      </c>
      <c r="L1368" s="10">
        <v>1</v>
      </c>
      <c r="M1368" s="10">
        <v>0</v>
      </c>
      <c r="N1368" s="10">
        <v>0</v>
      </c>
    </row>
    <row r="1369" spans="1:14" x14ac:dyDescent="0.15">
      <c r="A1369" t="str">
        <f t="shared" si="23"/>
        <v>202005_113_4562342690050</v>
      </c>
      <c r="B1369" s="10">
        <v>202005</v>
      </c>
      <c r="C1369" s="10">
        <v>113</v>
      </c>
      <c r="D1369" s="10" t="s">
        <v>182</v>
      </c>
      <c r="E1369" s="11">
        <v>4562342690050</v>
      </c>
      <c r="F1369" s="10">
        <v>0</v>
      </c>
      <c r="G1369" s="10">
        <v>0</v>
      </c>
      <c r="H1369" s="10" t="s">
        <v>22</v>
      </c>
      <c r="I1369" s="10" t="s">
        <v>19</v>
      </c>
      <c r="J1369" s="10" t="s">
        <v>329</v>
      </c>
      <c r="K1369" s="10">
        <v>13</v>
      </c>
      <c r="L1369" s="10">
        <v>1</v>
      </c>
      <c r="M1369" s="10">
        <v>0</v>
      </c>
      <c r="N1369" s="10">
        <v>0</v>
      </c>
    </row>
    <row r="1370" spans="1:14" x14ac:dyDescent="0.15">
      <c r="A1370" t="str">
        <f t="shared" si="23"/>
        <v>202005_113_4562342690043</v>
      </c>
      <c r="B1370" s="10">
        <v>202005</v>
      </c>
      <c r="C1370" s="10">
        <v>113</v>
      </c>
      <c r="D1370" s="10" t="s">
        <v>182</v>
      </c>
      <c r="E1370" s="11">
        <v>4562342690043</v>
      </c>
      <c r="F1370" s="10">
        <v>0</v>
      </c>
      <c r="G1370" s="10">
        <v>0</v>
      </c>
      <c r="H1370" s="10" t="s">
        <v>21</v>
      </c>
      <c r="I1370" s="10" t="s">
        <v>19</v>
      </c>
      <c r="J1370" s="10" t="s">
        <v>329</v>
      </c>
      <c r="K1370" s="10">
        <v>70</v>
      </c>
      <c r="L1370" s="10">
        <v>0</v>
      </c>
      <c r="M1370" s="10">
        <v>0</v>
      </c>
      <c r="N1370" s="10">
        <v>0</v>
      </c>
    </row>
    <row r="1371" spans="1:14" x14ac:dyDescent="0.15">
      <c r="A1371" t="str">
        <f t="shared" si="23"/>
        <v>202005_113_4562342690067</v>
      </c>
      <c r="B1371" s="10">
        <v>202005</v>
      </c>
      <c r="C1371" s="10">
        <v>113</v>
      </c>
      <c r="D1371" s="10" t="s">
        <v>182</v>
      </c>
      <c r="E1371" s="11">
        <v>4562342690067</v>
      </c>
      <c r="F1371" s="10">
        <v>0</v>
      </c>
      <c r="G1371" s="10">
        <v>0</v>
      </c>
      <c r="H1371" s="10" t="s">
        <v>23</v>
      </c>
      <c r="I1371" s="10" t="s">
        <v>19</v>
      </c>
      <c r="J1371" s="10" t="s">
        <v>329</v>
      </c>
      <c r="K1371" s="10">
        <v>67</v>
      </c>
      <c r="L1371" s="10">
        <v>5</v>
      </c>
      <c r="M1371" s="10">
        <v>0</v>
      </c>
      <c r="N1371" s="10">
        <v>0</v>
      </c>
    </row>
    <row r="1372" spans="1:14" x14ac:dyDescent="0.15">
      <c r="A1372" t="str">
        <f t="shared" si="23"/>
        <v>202005_113_4562342690074</v>
      </c>
      <c r="B1372" s="10">
        <v>202005</v>
      </c>
      <c r="C1372" s="10">
        <v>113</v>
      </c>
      <c r="D1372" s="10" t="s">
        <v>182</v>
      </c>
      <c r="E1372" s="11">
        <v>4562342690074</v>
      </c>
      <c r="F1372" s="10">
        <v>0</v>
      </c>
      <c r="G1372" s="10">
        <v>0</v>
      </c>
      <c r="H1372" s="10" t="s">
        <v>24</v>
      </c>
      <c r="I1372" s="10" t="s">
        <v>19</v>
      </c>
      <c r="J1372" s="10" t="s">
        <v>329</v>
      </c>
      <c r="K1372" s="10">
        <v>36</v>
      </c>
      <c r="L1372" s="10">
        <v>0</v>
      </c>
      <c r="M1372" s="10">
        <v>0</v>
      </c>
      <c r="N1372" s="10">
        <v>0</v>
      </c>
    </row>
    <row r="1373" spans="1:14" x14ac:dyDescent="0.15">
      <c r="A1373" t="str">
        <f t="shared" si="23"/>
        <v>202005_113_4562342690081</v>
      </c>
      <c r="B1373" s="10">
        <v>202005</v>
      </c>
      <c r="C1373" s="10">
        <v>113</v>
      </c>
      <c r="D1373" s="10" t="s">
        <v>182</v>
      </c>
      <c r="E1373" s="11">
        <v>4562342690081</v>
      </c>
      <c r="F1373" s="10">
        <v>0</v>
      </c>
      <c r="G1373" s="10">
        <v>0</v>
      </c>
      <c r="H1373" s="10" t="s">
        <v>25</v>
      </c>
      <c r="I1373" s="10" t="s">
        <v>19</v>
      </c>
      <c r="J1373" s="10" t="s">
        <v>329</v>
      </c>
      <c r="K1373" s="10">
        <v>11</v>
      </c>
      <c r="L1373" s="10">
        <v>0</v>
      </c>
      <c r="M1373" s="10">
        <v>0</v>
      </c>
      <c r="N1373" s="10">
        <v>0</v>
      </c>
    </row>
    <row r="1374" spans="1:14" x14ac:dyDescent="0.15">
      <c r="A1374" t="str">
        <f t="shared" si="23"/>
        <v>202005_19_4562342690029</v>
      </c>
      <c r="B1374" s="10">
        <v>202005</v>
      </c>
      <c r="C1374" s="10">
        <v>19</v>
      </c>
      <c r="D1374" s="10" t="s">
        <v>190</v>
      </c>
      <c r="E1374" s="11">
        <v>4562342690029</v>
      </c>
      <c r="F1374" s="10">
        <v>0</v>
      </c>
      <c r="G1374" s="10">
        <v>0</v>
      </c>
      <c r="H1374" s="10" t="s">
        <v>18</v>
      </c>
      <c r="I1374" s="10" t="s">
        <v>19</v>
      </c>
      <c r="J1374" s="10" t="s">
        <v>329</v>
      </c>
      <c r="K1374" s="10">
        <v>33</v>
      </c>
      <c r="L1374" s="10">
        <v>5</v>
      </c>
      <c r="M1374" s="10">
        <v>0</v>
      </c>
      <c r="N1374" s="10">
        <v>0</v>
      </c>
    </row>
    <row r="1375" spans="1:14" x14ac:dyDescent="0.15">
      <c r="A1375" t="str">
        <f t="shared" si="23"/>
        <v>202005_19_4562342690036</v>
      </c>
      <c r="B1375" s="10">
        <v>202005</v>
      </c>
      <c r="C1375" s="10">
        <v>19</v>
      </c>
      <c r="D1375" s="10" t="s">
        <v>190</v>
      </c>
      <c r="E1375" s="11">
        <v>4562342690036</v>
      </c>
      <c r="F1375" s="10">
        <v>0</v>
      </c>
      <c r="G1375" s="10">
        <v>0</v>
      </c>
      <c r="H1375" s="10" t="s">
        <v>20</v>
      </c>
      <c r="I1375" s="10" t="s">
        <v>19</v>
      </c>
      <c r="J1375" s="10" t="s">
        <v>329</v>
      </c>
      <c r="K1375" s="10">
        <v>21</v>
      </c>
      <c r="L1375" s="10">
        <v>1</v>
      </c>
      <c r="M1375" s="10">
        <v>0</v>
      </c>
      <c r="N1375" s="10">
        <v>0</v>
      </c>
    </row>
    <row r="1376" spans="1:14" x14ac:dyDescent="0.15">
      <c r="A1376" t="str">
        <f t="shared" si="23"/>
        <v>202005_19_4562342690050</v>
      </c>
      <c r="B1376" s="10">
        <v>202005</v>
      </c>
      <c r="C1376" s="10">
        <v>19</v>
      </c>
      <c r="D1376" s="10" t="s">
        <v>190</v>
      </c>
      <c r="E1376" s="11">
        <v>4562342690050</v>
      </c>
      <c r="F1376" s="10">
        <v>0</v>
      </c>
      <c r="G1376" s="10">
        <v>0</v>
      </c>
      <c r="H1376" s="10" t="s">
        <v>22</v>
      </c>
      <c r="I1376" s="10" t="s">
        <v>19</v>
      </c>
      <c r="J1376" s="10" t="s">
        <v>329</v>
      </c>
      <c r="K1376" s="10">
        <v>20</v>
      </c>
      <c r="L1376" s="10">
        <v>0</v>
      </c>
      <c r="M1376" s="10">
        <v>0</v>
      </c>
      <c r="N1376" s="10">
        <v>0</v>
      </c>
    </row>
    <row r="1377" spans="1:14" x14ac:dyDescent="0.15">
      <c r="A1377" t="str">
        <f t="shared" si="23"/>
        <v>202005_19_4562342690043</v>
      </c>
      <c r="B1377" s="10">
        <v>202005</v>
      </c>
      <c r="C1377" s="10">
        <v>19</v>
      </c>
      <c r="D1377" s="10" t="s">
        <v>190</v>
      </c>
      <c r="E1377" s="11">
        <v>4562342690043</v>
      </c>
      <c r="F1377" s="10">
        <v>0</v>
      </c>
      <c r="G1377" s="10">
        <v>0</v>
      </c>
      <c r="H1377" s="10" t="s">
        <v>21</v>
      </c>
      <c r="I1377" s="10" t="s">
        <v>19</v>
      </c>
      <c r="J1377" s="10" t="s">
        <v>329</v>
      </c>
      <c r="K1377" s="10">
        <v>70</v>
      </c>
      <c r="L1377" s="10">
        <v>0</v>
      </c>
      <c r="M1377" s="10">
        <v>0</v>
      </c>
      <c r="N1377" s="10">
        <v>0</v>
      </c>
    </row>
    <row r="1378" spans="1:14" x14ac:dyDescent="0.15">
      <c r="A1378" t="str">
        <f t="shared" si="23"/>
        <v>202005_19_4562342690067</v>
      </c>
      <c r="B1378" s="10">
        <v>202005</v>
      </c>
      <c r="C1378" s="10">
        <v>19</v>
      </c>
      <c r="D1378" s="10" t="s">
        <v>190</v>
      </c>
      <c r="E1378" s="11">
        <v>4562342690067</v>
      </c>
      <c r="F1378" s="10">
        <v>0</v>
      </c>
      <c r="G1378" s="10">
        <v>0</v>
      </c>
      <c r="H1378" s="10" t="s">
        <v>23</v>
      </c>
      <c r="I1378" s="10" t="s">
        <v>19</v>
      </c>
      <c r="J1378" s="10" t="s">
        <v>329</v>
      </c>
      <c r="K1378" s="10">
        <v>78</v>
      </c>
      <c r="L1378" s="10">
        <v>0</v>
      </c>
      <c r="M1378" s="10">
        <v>0</v>
      </c>
      <c r="N1378" s="10">
        <v>0</v>
      </c>
    </row>
    <row r="1379" spans="1:14" x14ac:dyDescent="0.15">
      <c r="A1379" t="str">
        <f t="shared" si="23"/>
        <v>202005_19_4562342690074</v>
      </c>
      <c r="B1379" s="10">
        <v>202005</v>
      </c>
      <c r="C1379" s="10">
        <v>19</v>
      </c>
      <c r="D1379" s="10" t="s">
        <v>190</v>
      </c>
      <c r="E1379" s="11">
        <v>4562342690074</v>
      </c>
      <c r="F1379" s="10">
        <v>0</v>
      </c>
      <c r="G1379" s="10">
        <v>0</v>
      </c>
      <c r="H1379" s="10" t="s">
        <v>24</v>
      </c>
      <c r="I1379" s="10" t="s">
        <v>19</v>
      </c>
      <c r="J1379" s="10" t="s">
        <v>329</v>
      </c>
      <c r="K1379" s="10">
        <v>38</v>
      </c>
      <c r="L1379" s="10">
        <v>0</v>
      </c>
      <c r="M1379" s="10">
        <v>0</v>
      </c>
      <c r="N1379" s="10">
        <v>0</v>
      </c>
    </row>
    <row r="1380" spans="1:14" x14ac:dyDescent="0.15">
      <c r="A1380" t="str">
        <f t="shared" si="23"/>
        <v>202005_19_4562342690081</v>
      </c>
      <c r="B1380" s="10">
        <v>202005</v>
      </c>
      <c r="C1380" s="10">
        <v>19</v>
      </c>
      <c r="D1380" s="10" t="s">
        <v>190</v>
      </c>
      <c r="E1380" s="11">
        <v>4562342690081</v>
      </c>
      <c r="F1380" s="10">
        <v>0</v>
      </c>
      <c r="G1380" s="10">
        <v>0</v>
      </c>
      <c r="H1380" s="10" t="s">
        <v>25</v>
      </c>
      <c r="I1380" s="10" t="s">
        <v>19</v>
      </c>
      <c r="J1380" s="10" t="s">
        <v>329</v>
      </c>
      <c r="K1380" s="10">
        <v>13</v>
      </c>
      <c r="L1380" s="10">
        <v>1</v>
      </c>
      <c r="M1380" s="10">
        <v>0</v>
      </c>
      <c r="N1380" s="10">
        <v>0</v>
      </c>
    </row>
    <row r="1381" spans="1:14" x14ac:dyDescent="0.15">
      <c r="A1381" t="str">
        <f t="shared" si="23"/>
        <v>202005_31_4562342690029</v>
      </c>
      <c r="B1381" s="10">
        <v>202005</v>
      </c>
      <c r="C1381" s="10">
        <v>31</v>
      </c>
      <c r="D1381" s="10" t="s">
        <v>181</v>
      </c>
      <c r="E1381" s="11">
        <v>4562342690029</v>
      </c>
      <c r="F1381" s="10">
        <v>0</v>
      </c>
      <c r="G1381" s="10">
        <v>0</v>
      </c>
      <c r="H1381" s="10" t="s">
        <v>18</v>
      </c>
      <c r="I1381" s="10" t="s">
        <v>19</v>
      </c>
      <c r="J1381" s="10" t="s">
        <v>329</v>
      </c>
      <c r="K1381" s="10">
        <v>27</v>
      </c>
      <c r="L1381" s="10">
        <v>1</v>
      </c>
      <c r="M1381" s="10">
        <v>0</v>
      </c>
      <c r="N1381" s="10">
        <v>0</v>
      </c>
    </row>
    <row r="1382" spans="1:14" x14ac:dyDescent="0.15">
      <c r="A1382" t="str">
        <f t="shared" si="23"/>
        <v>202005_31_4562342690036</v>
      </c>
      <c r="B1382" s="10">
        <v>202005</v>
      </c>
      <c r="C1382" s="10">
        <v>31</v>
      </c>
      <c r="D1382" s="10" t="s">
        <v>181</v>
      </c>
      <c r="E1382" s="11">
        <v>4562342690036</v>
      </c>
      <c r="F1382" s="10">
        <v>0</v>
      </c>
      <c r="G1382" s="10">
        <v>0</v>
      </c>
      <c r="H1382" s="10" t="s">
        <v>20</v>
      </c>
      <c r="I1382" s="10" t="s">
        <v>19</v>
      </c>
      <c r="J1382" s="10" t="s">
        <v>329</v>
      </c>
      <c r="K1382" s="10">
        <v>25</v>
      </c>
      <c r="L1382" s="10">
        <v>2</v>
      </c>
      <c r="M1382" s="10">
        <v>0</v>
      </c>
      <c r="N1382" s="10">
        <v>0</v>
      </c>
    </row>
    <row r="1383" spans="1:14" x14ac:dyDescent="0.15">
      <c r="A1383" t="str">
        <f t="shared" si="23"/>
        <v>202005_31_4562342690050</v>
      </c>
      <c r="B1383" s="10">
        <v>202005</v>
      </c>
      <c r="C1383" s="10">
        <v>31</v>
      </c>
      <c r="D1383" s="10" t="s">
        <v>181</v>
      </c>
      <c r="E1383" s="11">
        <v>4562342690050</v>
      </c>
      <c r="F1383" s="10">
        <v>0</v>
      </c>
      <c r="G1383" s="10">
        <v>0</v>
      </c>
      <c r="H1383" s="10" t="s">
        <v>22</v>
      </c>
      <c r="I1383" s="10" t="s">
        <v>19</v>
      </c>
      <c r="J1383" s="10" t="s">
        <v>329</v>
      </c>
      <c r="K1383" s="10">
        <v>27</v>
      </c>
      <c r="L1383" s="10">
        <v>0</v>
      </c>
      <c r="M1383" s="10">
        <v>0</v>
      </c>
      <c r="N1383" s="10">
        <v>0</v>
      </c>
    </row>
    <row r="1384" spans="1:14" x14ac:dyDescent="0.15">
      <c r="A1384" t="str">
        <f t="shared" si="23"/>
        <v>202005_31_4562342690043</v>
      </c>
      <c r="B1384" s="10">
        <v>202005</v>
      </c>
      <c r="C1384" s="10">
        <v>31</v>
      </c>
      <c r="D1384" s="10" t="s">
        <v>181</v>
      </c>
      <c r="E1384" s="11">
        <v>4562342690043</v>
      </c>
      <c r="F1384" s="10">
        <v>0</v>
      </c>
      <c r="G1384" s="10">
        <v>0</v>
      </c>
      <c r="H1384" s="10" t="s">
        <v>21</v>
      </c>
      <c r="I1384" s="10" t="s">
        <v>19</v>
      </c>
      <c r="J1384" s="10" t="s">
        <v>329</v>
      </c>
      <c r="K1384" s="10">
        <v>73</v>
      </c>
      <c r="L1384" s="10">
        <v>0</v>
      </c>
      <c r="M1384" s="10">
        <v>0</v>
      </c>
      <c r="N1384" s="10">
        <v>0</v>
      </c>
    </row>
    <row r="1385" spans="1:14" x14ac:dyDescent="0.15">
      <c r="A1385" t="str">
        <f t="shared" si="23"/>
        <v>202005_31_4562342690067</v>
      </c>
      <c r="B1385" s="10">
        <v>202005</v>
      </c>
      <c r="C1385" s="10">
        <v>31</v>
      </c>
      <c r="D1385" s="10" t="s">
        <v>181</v>
      </c>
      <c r="E1385" s="11">
        <v>4562342690067</v>
      </c>
      <c r="F1385" s="10">
        <v>0</v>
      </c>
      <c r="G1385" s="10">
        <v>0</v>
      </c>
      <c r="H1385" s="10" t="s">
        <v>23</v>
      </c>
      <c r="I1385" s="10" t="s">
        <v>19</v>
      </c>
      <c r="J1385" s="10" t="s">
        <v>329</v>
      </c>
      <c r="K1385" s="10">
        <v>89</v>
      </c>
      <c r="L1385" s="10">
        <v>1</v>
      </c>
      <c r="M1385" s="10">
        <v>0</v>
      </c>
      <c r="N1385" s="10">
        <v>0</v>
      </c>
    </row>
    <row r="1386" spans="1:14" x14ac:dyDescent="0.15">
      <c r="A1386" t="str">
        <f t="shared" si="23"/>
        <v>202005_31_4562342690074</v>
      </c>
      <c r="B1386" s="10">
        <v>202005</v>
      </c>
      <c r="C1386" s="10">
        <v>31</v>
      </c>
      <c r="D1386" s="10" t="s">
        <v>181</v>
      </c>
      <c r="E1386" s="11">
        <v>4562342690074</v>
      </c>
      <c r="F1386" s="10">
        <v>0</v>
      </c>
      <c r="G1386" s="10">
        <v>0</v>
      </c>
      <c r="H1386" s="10" t="s">
        <v>24</v>
      </c>
      <c r="I1386" s="10" t="s">
        <v>19</v>
      </c>
      <c r="J1386" s="10" t="s">
        <v>329</v>
      </c>
      <c r="K1386" s="10">
        <v>50</v>
      </c>
      <c r="L1386" s="10">
        <v>0</v>
      </c>
      <c r="M1386" s="10">
        <v>0</v>
      </c>
      <c r="N1386" s="10">
        <v>0</v>
      </c>
    </row>
    <row r="1387" spans="1:14" x14ac:dyDescent="0.15">
      <c r="A1387" t="str">
        <f t="shared" si="23"/>
        <v>202005_31_4562342690081</v>
      </c>
      <c r="B1387" s="10">
        <v>202005</v>
      </c>
      <c r="C1387" s="10">
        <v>31</v>
      </c>
      <c r="D1387" s="10" t="s">
        <v>181</v>
      </c>
      <c r="E1387" s="11">
        <v>4562342690081</v>
      </c>
      <c r="F1387" s="10">
        <v>0</v>
      </c>
      <c r="G1387" s="10">
        <v>0</v>
      </c>
      <c r="H1387" s="10" t="s">
        <v>25</v>
      </c>
      <c r="I1387" s="10" t="s">
        <v>19</v>
      </c>
      <c r="J1387" s="10" t="s">
        <v>329</v>
      </c>
      <c r="K1387" s="10">
        <v>11</v>
      </c>
      <c r="L1387" s="10">
        <v>0</v>
      </c>
      <c r="M1387" s="10">
        <v>0</v>
      </c>
      <c r="N1387" s="10">
        <v>0</v>
      </c>
    </row>
    <row r="1388" spans="1:14" x14ac:dyDescent="0.15">
      <c r="A1388" t="str">
        <f t="shared" ref="A1388:A1419" si="24">B1388&amp;"_"&amp;C1388&amp;"_"&amp;E1388</f>
        <v>202006_237_4562342690029</v>
      </c>
      <c r="B1388" s="15">
        <v>202006</v>
      </c>
      <c r="C1388" s="15">
        <v>237</v>
      </c>
      <c r="D1388" s="15" t="s">
        <v>188</v>
      </c>
      <c r="E1388" s="16">
        <v>4562342690029</v>
      </c>
      <c r="F1388" s="15">
        <v>0</v>
      </c>
      <c r="G1388" s="15">
        <v>0</v>
      </c>
      <c r="H1388" s="15" t="s">
        <v>18</v>
      </c>
      <c r="I1388" s="15" t="s">
        <v>19</v>
      </c>
      <c r="J1388" s="15" t="s">
        <v>329</v>
      </c>
      <c r="K1388" s="15">
        <v>9</v>
      </c>
      <c r="L1388" s="15">
        <v>0</v>
      </c>
      <c r="M1388" s="15">
        <v>0</v>
      </c>
      <c r="N1388" s="15">
        <v>0</v>
      </c>
    </row>
    <row r="1389" spans="1:14" x14ac:dyDescent="0.15">
      <c r="A1389" t="str">
        <f t="shared" si="24"/>
        <v>202006_237_4562342690036</v>
      </c>
      <c r="B1389" s="15">
        <v>202006</v>
      </c>
      <c r="C1389" s="15">
        <v>237</v>
      </c>
      <c r="D1389" s="15" t="s">
        <v>188</v>
      </c>
      <c r="E1389" s="16">
        <v>4562342690036</v>
      </c>
      <c r="F1389" s="15">
        <v>0</v>
      </c>
      <c r="G1389" s="15">
        <v>0</v>
      </c>
      <c r="H1389" s="15" t="s">
        <v>20</v>
      </c>
      <c r="I1389" s="15" t="s">
        <v>19</v>
      </c>
      <c r="J1389" s="15" t="s">
        <v>329</v>
      </c>
      <c r="K1389" s="15">
        <v>18</v>
      </c>
      <c r="L1389" s="15">
        <v>1</v>
      </c>
      <c r="M1389" s="15">
        <v>0</v>
      </c>
      <c r="N1389" s="15">
        <v>0</v>
      </c>
    </row>
    <row r="1390" spans="1:14" x14ac:dyDescent="0.15">
      <c r="A1390" t="str">
        <f t="shared" si="24"/>
        <v>202006_237_4562342690050</v>
      </c>
      <c r="B1390" s="15">
        <v>202006</v>
      </c>
      <c r="C1390" s="15">
        <v>237</v>
      </c>
      <c r="D1390" s="15" t="s">
        <v>188</v>
      </c>
      <c r="E1390" s="16">
        <v>4562342690050</v>
      </c>
      <c r="F1390" s="15">
        <v>0</v>
      </c>
      <c r="G1390" s="15">
        <v>0</v>
      </c>
      <c r="H1390" s="15" t="s">
        <v>22</v>
      </c>
      <c r="I1390" s="15" t="s">
        <v>19</v>
      </c>
      <c r="J1390" s="15" t="s">
        <v>329</v>
      </c>
      <c r="K1390" s="15">
        <v>15</v>
      </c>
      <c r="L1390" s="15">
        <v>1</v>
      </c>
      <c r="M1390" s="15">
        <v>0</v>
      </c>
      <c r="N1390" s="15">
        <v>0</v>
      </c>
    </row>
    <row r="1391" spans="1:14" x14ac:dyDescent="0.15">
      <c r="A1391" t="str">
        <f t="shared" si="24"/>
        <v>202006_237_4562342690043</v>
      </c>
      <c r="B1391" s="15">
        <v>202006</v>
      </c>
      <c r="C1391" s="15">
        <v>237</v>
      </c>
      <c r="D1391" s="15" t="s">
        <v>188</v>
      </c>
      <c r="E1391" s="16">
        <v>4562342690043</v>
      </c>
      <c r="F1391" s="15">
        <v>0</v>
      </c>
      <c r="G1391" s="15">
        <v>0</v>
      </c>
      <c r="H1391" s="15" t="s">
        <v>21</v>
      </c>
      <c r="I1391" s="15" t="s">
        <v>19</v>
      </c>
      <c r="J1391" s="15" t="s">
        <v>329</v>
      </c>
      <c r="K1391" s="15">
        <v>63</v>
      </c>
      <c r="L1391" s="15">
        <v>4</v>
      </c>
      <c r="M1391" s="15">
        <v>0</v>
      </c>
      <c r="N1391" s="15">
        <v>0</v>
      </c>
    </row>
    <row r="1392" spans="1:14" x14ac:dyDescent="0.15">
      <c r="A1392" t="str">
        <f t="shared" si="24"/>
        <v>202006_237_4562342690067</v>
      </c>
      <c r="B1392" s="15">
        <v>202006</v>
      </c>
      <c r="C1392" s="15">
        <v>237</v>
      </c>
      <c r="D1392" s="15" t="s">
        <v>188</v>
      </c>
      <c r="E1392" s="16">
        <v>4562342690067</v>
      </c>
      <c r="F1392" s="15">
        <v>0</v>
      </c>
      <c r="G1392" s="15">
        <v>0</v>
      </c>
      <c r="H1392" s="15" t="s">
        <v>23</v>
      </c>
      <c r="I1392" s="15" t="s">
        <v>19</v>
      </c>
      <c r="J1392" s="15" t="s">
        <v>329</v>
      </c>
      <c r="K1392" s="15">
        <v>45</v>
      </c>
      <c r="L1392" s="15">
        <v>2</v>
      </c>
      <c r="M1392" s="15">
        <v>0</v>
      </c>
      <c r="N1392" s="15">
        <v>0</v>
      </c>
    </row>
    <row r="1393" spans="1:14" x14ac:dyDescent="0.15">
      <c r="A1393" t="str">
        <f t="shared" si="24"/>
        <v>202006_237_4562342690074</v>
      </c>
      <c r="B1393" s="15">
        <v>202006</v>
      </c>
      <c r="C1393" s="15">
        <v>237</v>
      </c>
      <c r="D1393" s="15" t="s">
        <v>188</v>
      </c>
      <c r="E1393" s="16">
        <v>4562342690074</v>
      </c>
      <c r="F1393" s="15">
        <v>0</v>
      </c>
      <c r="G1393" s="15">
        <v>0</v>
      </c>
      <c r="H1393" s="15" t="s">
        <v>24</v>
      </c>
      <c r="I1393" s="15" t="s">
        <v>19</v>
      </c>
      <c r="J1393" s="15" t="s">
        <v>329</v>
      </c>
      <c r="K1393" s="15">
        <v>12</v>
      </c>
      <c r="L1393" s="15">
        <v>1</v>
      </c>
      <c r="M1393" s="15">
        <v>0</v>
      </c>
      <c r="N1393" s="15">
        <v>0</v>
      </c>
    </row>
    <row r="1394" spans="1:14" x14ac:dyDescent="0.15">
      <c r="A1394" t="str">
        <f t="shared" si="24"/>
        <v>202006_237_4562342690081</v>
      </c>
      <c r="B1394" s="15">
        <v>202006</v>
      </c>
      <c r="C1394" s="15">
        <v>237</v>
      </c>
      <c r="D1394" s="15" t="s">
        <v>188</v>
      </c>
      <c r="E1394" s="16">
        <v>4562342690081</v>
      </c>
      <c r="F1394" s="15">
        <v>0</v>
      </c>
      <c r="G1394" s="15">
        <v>0</v>
      </c>
      <c r="H1394" s="15" t="s">
        <v>25</v>
      </c>
      <c r="I1394" s="15" t="s">
        <v>19</v>
      </c>
      <c r="J1394" s="15" t="s">
        <v>329</v>
      </c>
      <c r="K1394" s="15">
        <v>8</v>
      </c>
      <c r="L1394" s="15">
        <v>0</v>
      </c>
      <c r="M1394" s="15">
        <v>0</v>
      </c>
      <c r="N1394" s="15">
        <v>0</v>
      </c>
    </row>
    <row r="1395" spans="1:14" x14ac:dyDescent="0.15">
      <c r="A1395" t="str">
        <f t="shared" si="24"/>
        <v>202006_331_4562342690029</v>
      </c>
      <c r="B1395" s="15">
        <v>202006</v>
      </c>
      <c r="C1395" s="15">
        <v>331</v>
      </c>
      <c r="D1395" s="15" t="s">
        <v>189</v>
      </c>
      <c r="E1395" s="16">
        <v>4562342690029</v>
      </c>
      <c r="F1395" s="15">
        <v>0</v>
      </c>
      <c r="G1395" s="15">
        <v>0</v>
      </c>
      <c r="H1395" s="15" t="s">
        <v>18</v>
      </c>
      <c r="I1395" s="15" t="s">
        <v>19</v>
      </c>
      <c r="J1395" s="15" t="s">
        <v>329</v>
      </c>
      <c r="K1395" s="15">
        <v>22</v>
      </c>
      <c r="L1395" s="15">
        <v>0</v>
      </c>
      <c r="M1395" s="15">
        <v>0</v>
      </c>
      <c r="N1395" s="15">
        <v>0</v>
      </c>
    </row>
    <row r="1396" spans="1:14" x14ac:dyDescent="0.15">
      <c r="A1396" t="str">
        <f t="shared" si="24"/>
        <v>202006_331_4562342690036</v>
      </c>
      <c r="B1396" s="15">
        <v>202006</v>
      </c>
      <c r="C1396" s="15">
        <v>331</v>
      </c>
      <c r="D1396" s="15" t="s">
        <v>189</v>
      </c>
      <c r="E1396" s="16">
        <v>4562342690036</v>
      </c>
      <c r="F1396" s="15">
        <v>0</v>
      </c>
      <c r="G1396" s="15">
        <v>0</v>
      </c>
      <c r="H1396" s="15" t="s">
        <v>20</v>
      </c>
      <c r="I1396" s="15" t="s">
        <v>19</v>
      </c>
      <c r="J1396" s="15" t="s">
        <v>329</v>
      </c>
      <c r="K1396" s="15">
        <v>18</v>
      </c>
      <c r="L1396" s="15">
        <v>0</v>
      </c>
      <c r="M1396" s="15">
        <v>0</v>
      </c>
      <c r="N1396" s="15">
        <v>0</v>
      </c>
    </row>
    <row r="1397" spans="1:14" x14ac:dyDescent="0.15">
      <c r="A1397" t="str">
        <f t="shared" si="24"/>
        <v>202006_331_4562342690050</v>
      </c>
      <c r="B1397" s="15">
        <v>202006</v>
      </c>
      <c r="C1397" s="15">
        <v>331</v>
      </c>
      <c r="D1397" s="15" t="s">
        <v>189</v>
      </c>
      <c r="E1397" s="16">
        <v>4562342690050</v>
      </c>
      <c r="F1397" s="15">
        <v>0</v>
      </c>
      <c r="G1397" s="15">
        <v>0</v>
      </c>
      <c r="H1397" s="15" t="s">
        <v>22</v>
      </c>
      <c r="I1397" s="15" t="s">
        <v>19</v>
      </c>
      <c r="J1397" s="15" t="s">
        <v>329</v>
      </c>
      <c r="K1397" s="15">
        <v>11</v>
      </c>
      <c r="L1397" s="15">
        <v>0</v>
      </c>
      <c r="M1397" s="15">
        <v>0</v>
      </c>
      <c r="N1397" s="15">
        <v>0</v>
      </c>
    </row>
    <row r="1398" spans="1:14" x14ac:dyDescent="0.15">
      <c r="A1398" t="str">
        <f t="shared" si="24"/>
        <v>202006_331_4562342690043</v>
      </c>
      <c r="B1398" s="15">
        <v>202006</v>
      </c>
      <c r="C1398" s="15">
        <v>331</v>
      </c>
      <c r="D1398" s="15" t="s">
        <v>189</v>
      </c>
      <c r="E1398" s="16">
        <v>4562342690043</v>
      </c>
      <c r="F1398" s="15">
        <v>0</v>
      </c>
      <c r="G1398" s="15">
        <v>0</v>
      </c>
      <c r="H1398" s="15" t="s">
        <v>21</v>
      </c>
      <c r="I1398" s="15" t="s">
        <v>19</v>
      </c>
      <c r="J1398" s="15" t="s">
        <v>329</v>
      </c>
      <c r="K1398" s="15">
        <v>45</v>
      </c>
      <c r="L1398" s="15">
        <v>2</v>
      </c>
      <c r="M1398" s="15">
        <v>0</v>
      </c>
      <c r="N1398" s="15">
        <v>0</v>
      </c>
    </row>
    <row r="1399" spans="1:14" x14ac:dyDescent="0.15">
      <c r="A1399" t="str">
        <f t="shared" si="24"/>
        <v>202006_331_4562342690067</v>
      </c>
      <c r="B1399" s="15">
        <v>202006</v>
      </c>
      <c r="C1399" s="15">
        <v>331</v>
      </c>
      <c r="D1399" s="15" t="s">
        <v>189</v>
      </c>
      <c r="E1399" s="16">
        <v>4562342690067</v>
      </c>
      <c r="F1399" s="15">
        <v>0</v>
      </c>
      <c r="G1399" s="15">
        <v>0</v>
      </c>
      <c r="H1399" s="15" t="s">
        <v>23</v>
      </c>
      <c r="I1399" s="15" t="s">
        <v>19</v>
      </c>
      <c r="J1399" s="15" t="s">
        <v>329</v>
      </c>
      <c r="K1399" s="15">
        <v>75</v>
      </c>
      <c r="L1399" s="15">
        <v>2</v>
      </c>
      <c r="M1399" s="15">
        <v>0</v>
      </c>
      <c r="N1399" s="15">
        <v>0</v>
      </c>
    </row>
    <row r="1400" spans="1:14" x14ac:dyDescent="0.15">
      <c r="A1400" t="str">
        <f t="shared" si="24"/>
        <v>202006_331_4562342690074</v>
      </c>
      <c r="B1400" s="15">
        <v>202006</v>
      </c>
      <c r="C1400" s="15">
        <v>331</v>
      </c>
      <c r="D1400" s="15" t="s">
        <v>189</v>
      </c>
      <c r="E1400" s="16">
        <v>4562342690074</v>
      </c>
      <c r="F1400" s="15">
        <v>0</v>
      </c>
      <c r="G1400" s="15">
        <v>0</v>
      </c>
      <c r="H1400" s="15" t="s">
        <v>24</v>
      </c>
      <c r="I1400" s="15" t="s">
        <v>19</v>
      </c>
      <c r="J1400" s="15" t="s">
        <v>329</v>
      </c>
      <c r="K1400" s="15">
        <v>26</v>
      </c>
      <c r="L1400" s="15">
        <v>0</v>
      </c>
      <c r="M1400" s="15">
        <v>0</v>
      </c>
      <c r="N1400" s="15">
        <v>0</v>
      </c>
    </row>
    <row r="1401" spans="1:14" x14ac:dyDescent="0.15">
      <c r="A1401" t="str">
        <f t="shared" si="24"/>
        <v>202006_331_4562342690081</v>
      </c>
      <c r="B1401" s="15">
        <v>202006</v>
      </c>
      <c r="C1401" s="15">
        <v>331</v>
      </c>
      <c r="D1401" s="15" t="s">
        <v>189</v>
      </c>
      <c r="E1401" s="16">
        <v>4562342690081</v>
      </c>
      <c r="F1401" s="15">
        <v>0</v>
      </c>
      <c r="G1401" s="15">
        <v>0</v>
      </c>
      <c r="H1401" s="15" t="s">
        <v>25</v>
      </c>
      <c r="I1401" s="15" t="s">
        <v>19</v>
      </c>
      <c r="J1401" s="15" t="s">
        <v>329</v>
      </c>
      <c r="K1401" s="15">
        <v>8</v>
      </c>
      <c r="L1401" s="15">
        <v>1</v>
      </c>
      <c r="M1401" s="15">
        <v>0</v>
      </c>
      <c r="N1401" s="15">
        <v>0</v>
      </c>
    </row>
    <row r="1402" spans="1:14" x14ac:dyDescent="0.15">
      <c r="A1402" t="str">
        <f t="shared" si="24"/>
        <v>202006_49_4562342690029</v>
      </c>
      <c r="B1402" s="15">
        <v>202006</v>
      </c>
      <c r="C1402" s="15">
        <v>49</v>
      </c>
      <c r="D1402" s="15" t="s">
        <v>186</v>
      </c>
      <c r="E1402" s="16">
        <v>4562342690029</v>
      </c>
      <c r="F1402" s="15">
        <v>0</v>
      </c>
      <c r="G1402" s="15">
        <v>0</v>
      </c>
      <c r="H1402" s="15" t="s">
        <v>18</v>
      </c>
      <c r="I1402" s="15" t="s">
        <v>19</v>
      </c>
      <c r="J1402" s="15" t="s">
        <v>329</v>
      </c>
      <c r="K1402" s="15">
        <v>6</v>
      </c>
      <c r="L1402" s="15">
        <v>0</v>
      </c>
      <c r="M1402" s="15">
        <v>0</v>
      </c>
      <c r="N1402" s="15">
        <v>0</v>
      </c>
    </row>
    <row r="1403" spans="1:14" x14ac:dyDescent="0.15">
      <c r="A1403" t="str">
        <f t="shared" si="24"/>
        <v>202006_49_4562342690036</v>
      </c>
      <c r="B1403" s="15">
        <v>202006</v>
      </c>
      <c r="C1403" s="15">
        <v>49</v>
      </c>
      <c r="D1403" s="15" t="s">
        <v>186</v>
      </c>
      <c r="E1403" s="16">
        <v>4562342690036</v>
      </c>
      <c r="F1403" s="15">
        <v>0</v>
      </c>
      <c r="G1403" s="15">
        <v>0</v>
      </c>
      <c r="H1403" s="15" t="s">
        <v>20</v>
      </c>
      <c r="I1403" s="15" t="s">
        <v>19</v>
      </c>
      <c r="J1403" s="15" t="s">
        <v>329</v>
      </c>
      <c r="K1403" s="15">
        <v>11</v>
      </c>
      <c r="L1403" s="15">
        <v>1</v>
      </c>
      <c r="M1403" s="15">
        <v>0</v>
      </c>
      <c r="N1403" s="15">
        <v>0</v>
      </c>
    </row>
    <row r="1404" spans="1:14" x14ac:dyDescent="0.15">
      <c r="A1404" t="str">
        <f t="shared" si="24"/>
        <v>202006_49_4562342690050</v>
      </c>
      <c r="B1404" s="15">
        <v>202006</v>
      </c>
      <c r="C1404" s="15">
        <v>49</v>
      </c>
      <c r="D1404" s="15" t="s">
        <v>186</v>
      </c>
      <c r="E1404" s="16">
        <v>4562342690050</v>
      </c>
      <c r="F1404" s="15">
        <v>0</v>
      </c>
      <c r="G1404" s="15">
        <v>0</v>
      </c>
      <c r="H1404" s="15" t="s">
        <v>22</v>
      </c>
      <c r="I1404" s="15" t="s">
        <v>19</v>
      </c>
      <c r="J1404" s="15" t="s">
        <v>329</v>
      </c>
      <c r="K1404" s="15">
        <v>9</v>
      </c>
      <c r="L1404" s="15">
        <v>0</v>
      </c>
      <c r="M1404" s="15">
        <v>0</v>
      </c>
      <c r="N1404" s="15">
        <v>0</v>
      </c>
    </row>
    <row r="1405" spans="1:14" x14ac:dyDescent="0.15">
      <c r="A1405" t="str">
        <f t="shared" si="24"/>
        <v>202006_49_4562342690043</v>
      </c>
      <c r="B1405" s="15">
        <v>202006</v>
      </c>
      <c r="C1405" s="15">
        <v>49</v>
      </c>
      <c r="D1405" s="15" t="s">
        <v>186</v>
      </c>
      <c r="E1405" s="16">
        <v>4562342690043</v>
      </c>
      <c r="F1405" s="15">
        <v>0</v>
      </c>
      <c r="G1405" s="15">
        <v>0</v>
      </c>
      <c r="H1405" s="15" t="s">
        <v>21</v>
      </c>
      <c r="I1405" s="15" t="s">
        <v>19</v>
      </c>
      <c r="J1405" s="15" t="s">
        <v>329</v>
      </c>
      <c r="K1405" s="15">
        <v>28</v>
      </c>
      <c r="L1405" s="15">
        <v>0</v>
      </c>
      <c r="M1405" s="15">
        <v>0</v>
      </c>
      <c r="N1405" s="15">
        <v>0</v>
      </c>
    </row>
    <row r="1406" spans="1:14" x14ac:dyDescent="0.15">
      <c r="A1406" t="str">
        <f t="shared" si="24"/>
        <v>202006_49_4562342690067</v>
      </c>
      <c r="B1406" s="15">
        <v>202006</v>
      </c>
      <c r="C1406" s="15">
        <v>49</v>
      </c>
      <c r="D1406" s="15" t="s">
        <v>186</v>
      </c>
      <c r="E1406" s="16">
        <v>4562342690067</v>
      </c>
      <c r="F1406" s="15">
        <v>0</v>
      </c>
      <c r="G1406" s="15">
        <v>0</v>
      </c>
      <c r="H1406" s="15" t="s">
        <v>23</v>
      </c>
      <c r="I1406" s="15" t="s">
        <v>19</v>
      </c>
      <c r="J1406" s="15" t="s">
        <v>329</v>
      </c>
      <c r="K1406" s="15">
        <v>67</v>
      </c>
      <c r="L1406" s="15">
        <v>0</v>
      </c>
      <c r="M1406" s="15">
        <v>0</v>
      </c>
      <c r="N1406" s="15">
        <v>0</v>
      </c>
    </row>
    <row r="1407" spans="1:14" x14ac:dyDescent="0.15">
      <c r="A1407" t="str">
        <f t="shared" si="24"/>
        <v>202006_49_4562342690074</v>
      </c>
      <c r="B1407" s="15">
        <v>202006</v>
      </c>
      <c r="C1407" s="15">
        <v>49</v>
      </c>
      <c r="D1407" s="15" t="s">
        <v>186</v>
      </c>
      <c r="E1407" s="16">
        <v>4562342690074</v>
      </c>
      <c r="F1407" s="15">
        <v>0</v>
      </c>
      <c r="G1407" s="15">
        <v>0</v>
      </c>
      <c r="H1407" s="15" t="s">
        <v>24</v>
      </c>
      <c r="I1407" s="15" t="s">
        <v>19</v>
      </c>
      <c r="J1407" s="15" t="s">
        <v>329</v>
      </c>
      <c r="K1407" s="15">
        <v>7</v>
      </c>
      <c r="L1407" s="15">
        <v>0</v>
      </c>
      <c r="M1407" s="15">
        <v>0</v>
      </c>
      <c r="N1407" s="15">
        <v>0</v>
      </c>
    </row>
    <row r="1408" spans="1:14" x14ac:dyDescent="0.15">
      <c r="A1408" t="str">
        <f t="shared" si="24"/>
        <v>202006_49_4562342690081</v>
      </c>
      <c r="B1408" s="15">
        <v>202006</v>
      </c>
      <c r="C1408" s="15">
        <v>49</v>
      </c>
      <c r="D1408" s="15" t="s">
        <v>186</v>
      </c>
      <c r="E1408" s="16">
        <v>4562342690081</v>
      </c>
      <c r="F1408" s="15">
        <v>0</v>
      </c>
      <c r="G1408" s="15">
        <v>0</v>
      </c>
      <c r="H1408" s="15" t="s">
        <v>25</v>
      </c>
      <c r="I1408" s="15" t="s">
        <v>19</v>
      </c>
      <c r="J1408" s="15" t="s">
        <v>329</v>
      </c>
      <c r="K1408" s="15">
        <v>4</v>
      </c>
      <c r="L1408" s="15">
        <v>0</v>
      </c>
      <c r="M1408" s="15">
        <v>0</v>
      </c>
      <c r="N1408" s="15">
        <v>0</v>
      </c>
    </row>
    <row r="1409" spans="1:14" x14ac:dyDescent="0.15">
      <c r="A1409" t="str">
        <f t="shared" si="24"/>
        <v>202006_66_4562342690029</v>
      </c>
      <c r="B1409" s="15">
        <v>202006</v>
      </c>
      <c r="C1409" s="15">
        <v>66</v>
      </c>
      <c r="D1409" s="15" t="s">
        <v>180</v>
      </c>
      <c r="E1409" s="16">
        <v>4562342690029</v>
      </c>
      <c r="F1409" s="15">
        <v>0</v>
      </c>
      <c r="G1409" s="15">
        <v>0</v>
      </c>
      <c r="H1409" s="15" t="s">
        <v>18</v>
      </c>
      <c r="I1409" s="15" t="s">
        <v>19</v>
      </c>
      <c r="J1409" s="15" t="s">
        <v>329</v>
      </c>
      <c r="K1409" s="15">
        <v>19</v>
      </c>
      <c r="L1409" s="15">
        <v>0</v>
      </c>
      <c r="M1409" s="15">
        <v>0</v>
      </c>
      <c r="N1409" s="15">
        <v>0</v>
      </c>
    </row>
    <row r="1410" spans="1:14" x14ac:dyDescent="0.15">
      <c r="A1410" t="str">
        <f t="shared" si="24"/>
        <v>202006_66_4562342690036</v>
      </c>
      <c r="B1410" s="15">
        <v>202006</v>
      </c>
      <c r="C1410" s="15">
        <v>66</v>
      </c>
      <c r="D1410" s="15" t="s">
        <v>180</v>
      </c>
      <c r="E1410" s="16">
        <v>4562342690036</v>
      </c>
      <c r="F1410" s="15">
        <v>0</v>
      </c>
      <c r="G1410" s="15">
        <v>0</v>
      </c>
      <c r="H1410" s="15" t="s">
        <v>20</v>
      </c>
      <c r="I1410" s="15" t="s">
        <v>19</v>
      </c>
      <c r="J1410" s="15" t="s">
        <v>329</v>
      </c>
      <c r="K1410" s="15">
        <v>23</v>
      </c>
      <c r="L1410" s="15">
        <v>0</v>
      </c>
      <c r="M1410" s="15">
        <v>0</v>
      </c>
      <c r="N1410" s="15">
        <v>0</v>
      </c>
    </row>
    <row r="1411" spans="1:14" x14ac:dyDescent="0.15">
      <c r="A1411" t="str">
        <f t="shared" si="24"/>
        <v>202006_66_4562342690050</v>
      </c>
      <c r="B1411" s="15">
        <v>202006</v>
      </c>
      <c r="C1411" s="15">
        <v>66</v>
      </c>
      <c r="D1411" s="15" t="s">
        <v>180</v>
      </c>
      <c r="E1411" s="16">
        <v>4562342690050</v>
      </c>
      <c r="F1411" s="15">
        <v>0</v>
      </c>
      <c r="G1411" s="15">
        <v>0</v>
      </c>
      <c r="H1411" s="15" t="s">
        <v>22</v>
      </c>
      <c r="I1411" s="15" t="s">
        <v>19</v>
      </c>
      <c r="J1411" s="15" t="s">
        <v>329</v>
      </c>
      <c r="K1411" s="15">
        <v>25</v>
      </c>
      <c r="L1411" s="15">
        <v>0</v>
      </c>
      <c r="M1411" s="15">
        <v>0</v>
      </c>
      <c r="N1411" s="15">
        <v>0</v>
      </c>
    </row>
    <row r="1412" spans="1:14" x14ac:dyDescent="0.15">
      <c r="A1412" t="str">
        <f t="shared" si="24"/>
        <v>202006_66_4562342690043</v>
      </c>
      <c r="B1412" s="15">
        <v>202006</v>
      </c>
      <c r="C1412" s="15">
        <v>66</v>
      </c>
      <c r="D1412" s="15" t="s">
        <v>180</v>
      </c>
      <c r="E1412" s="16">
        <v>4562342690043</v>
      </c>
      <c r="F1412" s="15">
        <v>0</v>
      </c>
      <c r="G1412" s="15">
        <v>0</v>
      </c>
      <c r="H1412" s="15" t="s">
        <v>21</v>
      </c>
      <c r="I1412" s="15" t="s">
        <v>19</v>
      </c>
      <c r="J1412" s="15" t="s">
        <v>329</v>
      </c>
      <c r="K1412" s="15">
        <v>50</v>
      </c>
      <c r="L1412" s="15">
        <v>1</v>
      </c>
      <c r="M1412" s="15">
        <v>0</v>
      </c>
      <c r="N1412" s="15">
        <v>0</v>
      </c>
    </row>
    <row r="1413" spans="1:14" x14ac:dyDescent="0.15">
      <c r="A1413" t="str">
        <f t="shared" si="24"/>
        <v>202006_66_4562342690067</v>
      </c>
      <c r="B1413" s="15">
        <v>202006</v>
      </c>
      <c r="C1413" s="15">
        <v>66</v>
      </c>
      <c r="D1413" s="15" t="s">
        <v>180</v>
      </c>
      <c r="E1413" s="16">
        <v>4562342690067</v>
      </c>
      <c r="F1413" s="15">
        <v>0</v>
      </c>
      <c r="G1413" s="15">
        <v>0</v>
      </c>
      <c r="H1413" s="15" t="s">
        <v>23</v>
      </c>
      <c r="I1413" s="15" t="s">
        <v>19</v>
      </c>
      <c r="J1413" s="15" t="s">
        <v>329</v>
      </c>
      <c r="K1413" s="15">
        <v>88</v>
      </c>
      <c r="L1413" s="15">
        <v>2</v>
      </c>
      <c r="M1413" s="15">
        <v>0</v>
      </c>
      <c r="N1413" s="15">
        <v>0</v>
      </c>
    </row>
    <row r="1414" spans="1:14" x14ac:dyDescent="0.15">
      <c r="A1414" t="str">
        <f t="shared" si="24"/>
        <v>202006_66_4562342690074</v>
      </c>
      <c r="B1414" s="15">
        <v>202006</v>
      </c>
      <c r="C1414" s="15">
        <v>66</v>
      </c>
      <c r="D1414" s="15" t="s">
        <v>180</v>
      </c>
      <c r="E1414" s="16">
        <v>4562342690074</v>
      </c>
      <c r="F1414" s="15">
        <v>0</v>
      </c>
      <c r="G1414" s="15">
        <v>0</v>
      </c>
      <c r="H1414" s="15" t="s">
        <v>24</v>
      </c>
      <c r="I1414" s="15" t="s">
        <v>19</v>
      </c>
      <c r="J1414" s="15" t="s">
        <v>329</v>
      </c>
      <c r="K1414" s="15">
        <v>49</v>
      </c>
      <c r="L1414" s="15">
        <v>2</v>
      </c>
      <c r="M1414" s="15">
        <v>0</v>
      </c>
      <c r="N1414" s="15">
        <v>0</v>
      </c>
    </row>
    <row r="1415" spans="1:14" x14ac:dyDescent="0.15">
      <c r="A1415" t="str">
        <f t="shared" si="24"/>
        <v>202006_66_4562342690081</v>
      </c>
      <c r="B1415" s="15">
        <v>202006</v>
      </c>
      <c r="C1415" s="15">
        <v>66</v>
      </c>
      <c r="D1415" s="15" t="s">
        <v>180</v>
      </c>
      <c r="E1415" s="16">
        <v>4562342690081</v>
      </c>
      <c r="F1415" s="15">
        <v>0</v>
      </c>
      <c r="G1415" s="15">
        <v>0</v>
      </c>
      <c r="H1415" s="15" t="s">
        <v>25</v>
      </c>
      <c r="I1415" s="15" t="s">
        <v>19</v>
      </c>
      <c r="J1415" s="15" t="s">
        <v>329</v>
      </c>
      <c r="K1415" s="15">
        <v>9</v>
      </c>
      <c r="L1415" s="15">
        <v>2</v>
      </c>
      <c r="M1415" s="15">
        <v>0</v>
      </c>
      <c r="N1415" s="15">
        <v>0</v>
      </c>
    </row>
    <row r="1416" spans="1:14" x14ac:dyDescent="0.15">
      <c r="A1416" t="str">
        <f t="shared" si="24"/>
        <v>202006_96_4562342690029</v>
      </c>
      <c r="B1416" s="15">
        <v>202006</v>
      </c>
      <c r="C1416" s="15">
        <v>96</v>
      </c>
      <c r="D1416" s="15" t="s">
        <v>192</v>
      </c>
      <c r="E1416" s="16">
        <v>4562342690029</v>
      </c>
      <c r="F1416" s="15">
        <v>0</v>
      </c>
      <c r="G1416" s="15">
        <v>0</v>
      </c>
      <c r="H1416" s="15" t="s">
        <v>18</v>
      </c>
      <c r="I1416" s="15" t="s">
        <v>19</v>
      </c>
      <c r="J1416" s="15" t="s">
        <v>329</v>
      </c>
      <c r="K1416" s="15">
        <v>20</v>
      </c>
      <c r="L1416" s="15">
        <v>0</v>
      </c>
      <c r="M1416" s="15">
        <v>0</v>
      </c>
      <c r="N1416" s="15">
        <v>0</v>
      </c>
    </row>
    <row r="1417" spans="1:14" x14ac:dyDescent="0.15">
      <c r="A1417" t="str">
        <f t="shared" si="24"/>
        <v>202006_96_4562342690036</v>
      </c>
      <c r="B1417" s="15">
        <v>202006</v>
      </c>
      <c r="C1417" s="15">
        <v>96</v>
      </c>
      <c r="D1417" s="15" t="s">
        <v>192</v>
      </c>
      <c r="E1417" s="16">
        <v>4562342690036</v>
      </c>
      <c r="F1417" s="15">
        <v>0</v>
      </c>
      <c r="G1417" s="15">
        <v>0</v>
      </c>
      <c r="H1417" s="15" t="s">
        <v>20</v>
      </c>
      <c r="I1417" s="15" t="s">
        <v>19</v>
      </c>
      <c r="J1417" s="15" t="s">
        <v>329</v>
      </c>
      <c r="K1417" s="15">
        <v>19</v>
      </c>
      <c r="L1417" s="15">
        <v>3</v>
      </c>
      <c r="M1417" s="15">
        <v>0</v>
      </c>
      <c r="N1417" s="15">
        <v>0</v>
      </c>
    </row>
    <row r="1418" spans="1:14" x14ac:dyDescent="0.15">
      <c r="A1418" t="str">
        <f t="shared" si="24"/>
        <v>202006_96_4562342690050</v>
      </c>
      <c r="B1418" s="15">
        <v>202006</v>
      </c>
      <c r="C1418" s="15">
        <v>96</v>
      </c>
      <c r="D1418" s="15" t="s">
        <v>192</v>
      </c>
      <c r="E1418" s="16">
        <v>4562342690050</v>
      </c>
      <c r="F1418" s="15">
        <v>0</v>
      </c>
      <c r="G1418" s="15">
        <v>0</v>
      </c>
      <c r="H1418" s="15" t="s">
        <v>22</v>
      </c>
      <c r="I1418" s="15" t="s">
        <v>19</v>
      </c>
      <c r="J1418" s="15" t="s">
        <v>329</v>
      </c>
      <c r="K1418" s="15">
        <v>9</v>
      </c>
      <c r="L1418" s="15">
        <v>2</v>
      </c>
      <c r="M1418" s="15">
        <v>0</v>
      </c>
      <c r="N1418" s="15">
        <v>0</v>
      </c>
    </row>
    <row r="1419" spans="1:14" x14ac:dyDescent="0.15">
      <c r="A1419" t="str">
        <f t="shared" si="24"/>
        <v>202006_96_4562342690043</v>
      </c>
      <c r="B1419" s="15">
        <v>202006</v>
      </c>
      <c r="C1419" s="15">
        <v>96</v>
      </c>
      <c r="D1419" s="15" t="s">
        <v>192</v>
      </c>
      <c r="E1419" s="16">
        <v>4562342690043</v>
      </c>
      <c r="F1419" s="15">
        <v>0</v>
      </c>
      <c r="G1419" s="15">
        <v>0</v>
      </c>
      <c r="H1419" s="15" t="s">
        <v>21</v>
      </c>
      <c r="I1419" s="15" t="s">
        <v>19</v>
      </c>
      <c r="J1419" s="15" t="s">
        <v>329</v>
      </c>
      <c r="K1419" s="15">
        <v>51</v>
      </c>
      <c r="L1419" s="15">
        <v>0</v>
      </c>
      <c r="M1419" s="15">
        <v>0</v>
      </c>
      <c r="N1419" s="15">
        <v>0</v>
      </c>
    </row>
    <row r="1420" spans="1:14" x14ac:dyDescent="0.15">
      <c r="A1420" t="str">
        <f t="shared" ref="A1420:A1451" si="25">B1420&amp;"_"&amp;C1420&amp;"_"&amp;E1420</f>
        <v>202006_96_4562342690067</v>
      </c>
      <c r="B1420" s="15">
        <v>202006</v>
      </c>
      <c r="C1420" s="15">
        <v>96</v>
      </c>
      <c r="D1420" s="15" t="s">
        <v>192</v>
      </c>
      <c r="E1420" s="16">
        <v>4562342690067</v>
      </c>
      <c r="F1420" s="15">
        <v>0</v>
      </c>
      <c r="G1420" s="15">
        <v>0</v>
      </c>
      <c r="H1420" s="15" t="s">
        <v>23</v>
      </c>
      <c r="I1420" s="15" t="s">
        <v>19</v>
      </c>
      <c r="J1420" s="15" t="s">
        <v>329</v>
      </c>
      <c r="K1420" s="15">
        <v>74</v>
      </c>
      <c r="L1420" s="15">
        <v>0</v>
      </c>
      <c r="M1420" s="15">
        <v>0</v>
      </c>
      <c r="N1420" s="15">
        <v>0</v>
      </c>
    </row>
    <row r="1421" spans="1:14" x14ac:dyDescent="0.15">
      <c r="A1421" t="str">
        <f t="shared" si="25"/>
        <v>202006_96_4562342690074</v>
      </c>
      <c r="B1421" s="15">
        <v>202006</v>
      </c>
      <c r="C1421" s="15">
        <v>96</v>
      </c>
      <c r="D1421" s="15" t="s">
        <v>192</v>
      </c>
      <c r="E1421" s="16">
        <v>4562342690074</v>
      </c>
      <c r="F1421" s="15">
        <v>0</v>
      </c>
      <c r="G1421" s="15">
        <v>0</v>
      </c>
      <c r="H1421" s="15" t="s">
        <v>24</v>
      </c>
      <c r="I1421" s="15" t="s">
        <v>19</v>
      </c>
      <c r="J1421" s="15" t="s">
        <v>329</v>
      </c>
      <c r="K1421" s="15">
        <v>21</v>
      </c>
      <c r="L1421" s="15">
        <v>1</v>
      </c>
      <c r="M1421" s="15">
        <v>0</v>
      </c>
      <c r="N1421" s="15">
        <v>0</v>
      </c>
    </row>
    <row r="1422" spans="1:14" x14ac:dyDescent="0.15">
      <c r="A1422" t="str">
        <f t="shared" si="25"/>
        <v>202006_96_4562342690081</v>
      </c>
      <c r="B1422" s="15">
        <v>202006</v>
      </c>
      <c r="C1422" s="15">
        <v>96</v>
      </c>
      <c r="D1422" s="15" t="s">
        <v>192</v>
      </c>
      <c r="E1422" s="16">
        <v>4562342690081</v>
      </c>
      <c r="F1422" s="15">
        <v>0</v>
      </c>
      <c r="G1422" s="15">
        <v>0</v>
      </c>
      <c r="H1422" s="15" t="s">
        <v>25</v>
      </c>
      <c r="I1422" s="15" t="s">
        <v>19</v>
      </c>
      <c r="J1422" s="15" t="s">
        <v>329</v>
      </c>
      <c r="K1422" s="15">
        <v>9</v>
      </c>
      <c r="L1422" s="15">
        <v>0</v>
      </c>
      <c r="M1422" s="15">
        <v>0</v>
      </c>
      <c r="N1422" s="15">
        <v>0</v>
      </c>
    </row>
    <row r="1423" spans="1:14" x14ac:dyDescent="0.15">
      <c r="A1423" t="str">
        <f t="shared" si="25"/>
        <v>202006_27_4562342690029</v>
      </c>
      <c r="B1423" s="15">
        <v>202006</v>
      </c>
      <c r="C1423" s="15">
        <v>27</v>
      </c>
      <c r="D1423" s="15" t="s">
        <v>197</v>
      </c>
      <c r="E1423" s="16">
        <v>4562342690029</v>
      </c>
      <c r="F1423" s="15">
        <v>0</v>
      </c>
      <c r="G1423" s="15">
        <v>0</v>
      </c>
      <c r="H1423" s="15" t="s">
        <v>18</v>
      </c>
      <c r="I1423" s="15" t="s">
        <v>19</v>
      </c>
      <c r="J1423" s="15" t="s">
        <v>329</v>
      </c>
      <c r="K1423" s="15">
        <v>19</v>
      </c>
      <c r="L1423" s="15">
        <v>0</v>
      </c>
      <c r="M1423" s="15">
        <v>0</v>
      </c>
      <c r="N1423" s="15">
        <v>0</v>
      </c>
    </row>
    <row r="1424" spans="1:14" x14ac:dyDescent="0.15">
      <c r="A1424" t="str">
        <f t="shared" si="25"/>
        <v>202006_27_4562342690036</v>
      </c>
      <c r="B1424" s="15">
        <v>202006</v>
      </c>
      <c r="C1424" s="15">
        <v>27</v>
      </c>
      <c r="D1424" s="15" t="s">
        <v>197</v>
      </c>
      <c r="E1424" s="16">
        <v>4562342690036</v>
      </c>
      <c r="F1424" s="15">
        <v>0</v>
      </c>
      <c r="G1424" s="15">
        <v>0</v>
      </c>
      <c r="H1424" s="15" t="s">
        <v>20</v>
      </c>
      <c r="I1424" s="15" t="s">
        <v>19</v>
      </c>
      <c r="J1424" s="15" t="s">
        <v>329</v>
      </c>
      <c r="K1424" s="15">
        <v>30</v>
      </c>
      <c r="L1424" s="15">
        <v>0</v>
      </c>
      <c r="M1424" s="15">
        <v>0</v>
      </c>
      <c r="N1424" s="15">
        <v>0</v>
      </c>
    </row>
    <row r="1425" spans="1:14" x14ac:dyDescent="0.15">
      <c r="A1425" t="str">
        <f t="shared" si="25"/>
        <v>202006_27_4562342690050</v>
      </c>
      <c r="B1425" s="15">
        <v>202006</v>
      </c>
      <c r="C1425" s="15">
        <v>27</v>
      </c>
      <c r="D1425" s="15" t="s">
        <v>197</v>
      </c>
      <c r="E1425" s="16">
        <v>4562342690050</v>
      </c>
      <c r="F1425" s="15">
        <v>0</v>
      </c>
      <c r="G1425" s="15">
        <v>0</v>
      </c>
      <c r="H1425" s="15" t="s">
        <v>22</v>
      </c>
      <c r="I1425" s="15" t="s">
        <v>19</v>
      </c>
      <c r="J1425" s="15" t="s">
        <v>329</v>
      </c>
      <c r="K1425" s="15">
        <v>32</v>
      </c>
      <c r="L1425" s="15">
        <v>0</v>
      </c>
      <c r="M1425" s="15">
        <v>0</v>
      </c>
      <c r="N1425" s="15">
        <v>0</v>
      </c>
    </row>
    <row r="1426" spans="1:14" x14ac:dyDescent="0.15">
      <c r="A1426" t="str">
        <f t="shared" si="25"/>
        <v>202006_27_4562342690043</v>
      </c>
      <c r="B1426" s="15">
        <v>202006</v>
      </c>
      <c r="C1426" s="15">
        <v>27</v>
      </c>
      <c r="D1426" s="15" t="s">
        <v>197</v>
      </c>
      <c r="E1426" s="16">
        <v>4562342690043</v>
      </c>
      <c r="F1426" s="15">
        <v>0</v>
      </c>
      <c r="G1426" s="15">
        <v>0</v>
      </c>
      <c r="H1426" s="15" t="s">
        <v>21</v>
      </c>
      <c r="I1426" s="15" t="s">
        <v>19</v>
      </c>
      <c r="J1426" s="15" t="s">
        <v>329</v>
      </c>
      <c r="K1426" s="15">
        <v>83</v>
      </c>
      <c r="L1426" s="15">
        <v>4</v>
      </c>
      <c r="M1426" s="15">
        <v>0</v>
      </c>
      <c r="N1426" s="15">
        <v>0</v>
      </c>
    </row>
    <row r="1427" spans="1:14" x14ac:dyDescent="0.15">
      <c r="A1427" t="str">
        <f t="shared" si="25"/>
        <v>202006_27_4562342690067</v>
      </c>
      <c r="B1427" s="15">
        <v>202006</v>
      </c>
      <c r="C1427" s="15">
        <v>27</v>
      </c>
      <c r="D1427" s="15" t="s">
        <v>197</v>
      </c>
      <c r="E1427" s="16">
        <v>4562342690067</v>
      </c>
      <c r="F1427" s="15">
        <v>0</v>
      </c>
      <c r="G1427" s="15">
        <v>0</v>
      </c>
      <c r="H1427" s="15" t="s">
        <v>23</v>
      </c>
      <c r="I1427" s="15" t="s">
        <v>19</v>
      </c>
      <c r="J1427" s="15" t="s">
        <v>329</v>
      </c>
      <c r="K1427" s="15">
        <v>92</v>
      </c>
      <c r="L1427" s="15">
        <v>4</v>
      </c>
      <c r="M1427" s="15">
        <v>0</v>
      </c>
      <c r="N1427" s="15">
        <v>0</v>
      </c>
    </row>
    <row r="1428" spans="1:14" x14ac:dyDescent="0.15">
      <c r="A1428" t="str">
        <f t="shared" si="25"/>
        <v>202006_27_4562342690074</v>
      </c>
      <c r="B1428" s="15">
        <v>202006</v>
      </c>
      <c r="C1428" s="15">
        <v>27</v>
      </c>
      <c r="D1428" s="15" t="s">
        <v>197</v>
      </c>
      <c r="E1428" s="16">
        <v>4562342690074</v>
      </c>
      <c r="F1428" s="15">
        <v>0</v>
      </c>
      <c r="G1428" s="15">
        <v>0</v>
      </c>
      <c r="H1428" s="15" t="s">
        <v>24</v>
      </c>
      <c r="I1428" s="15" t="s">
        <v>19</v>
      </c>
      <c r="J1428" s="15" t="s">
        <v>329</v>
      </c>
      <c r="K1428" s="15">
        <v>42</v>
      </c>
      <c r="L1428" s="15">
        <v>1</v>
      </c>
      <c r="M1428" s="15">
        <v>0</v>
      </c>
      <c r="N1428" s="15">
        <v>0</v>
      </c>
    </row>
    <row r="1429" spans="1:14" x14ac:dyDescent="0.15">
      <c r="A1429" t="str">
        <f t="shared" si="25"/>
        <v>202006_27_4562342690081</v>
      </c>
      <c r="B1429" s="15">
        <v>202006</v>
      </c>
      <c r="C1429" s="15">
        <v>27</v>
      </c>
      <c r="D1429" s="15" t="s">
        <v>197</v>
      </c>
      <c r="E1429" s="16">
        <v>4562342690081</v>
      </c>
      <c r="F1429" s="15">
        <v>0</v>
      </c>
      <c r="G1429" s="15">
        <v>0</v>
      </c>
      <c r="H1429" s="15" t="s">
        <v>25</v>
      </c>
      <c r="I1429" s="15" t="s">
        <v>19</v>
      </c>
      <c r="J1429" s="15" t="s">
        <v>329</v>
      </c>
      <c r="K1429" s="15">
        <v>10</v>
      </c>
      <c r="L1429" s="15">
        <v>0</v>
      </c>
      <c r="M1429" s="15">
        <v>0</v>
      </c>
      <c r="N1429" s="15">
        <v>0</v>
      </c>
    </row>
    <row r="1430" spans="1:14" x14ac:dyDescent="0.15">
      <c r="A1430" t="str">
        <f t="shared" si="25"/>
        <v>202006_67_4562342690029</v>
      </c>
      <c r="B1430" s="15">
        <v>202006</v>
      </c>
      <c r="C1430" s="15">
        <v>67</v>
      </c>
      <c r="D1430" s="15" t="s">
        <v>187</v>
      </c>
      <c r="E1430" s="16">
        <v>4562342690029</v>
      </c>
      <c r="F1430" s="15">
        <v>0</v>
      </c>
      <c r="G1430" s="15">
        <v>0</v>
      </c>
      <c r="H1430" s="15" t="s">
        <v>18</v>
      </c>
      <c r="I1430" s="15" t="s">
        <v>19</v>
      </c>
      <c r="J1430" s="15" t="s">
        <v>329</v>
      </c>
      <c r="K1430" s="15">
        <v>16</v>
      </c>
      <c r="L1430" s="15">
        <v>3</v>
      </c>
      <c r="M1430" s="15">
        <v>0</v>
      </c>
      <c r="N1430" s="15">
        <v>0</v>
      </c>
    </row>
    <row r="1431" spans="1:14" x14ac:dyDescent="0.15">
      <c r="A1431" t="str">
        <f t="shared" si="25"/>
        <v>202006_67_4562342690036</v>
      </c>
      <c r="B1431" s="15">
        <v>202006</v>
      </c>
      <c r="C1431" s="15">
        <v>67</v>
      </c>
      <c r="D1431" s="15" t="s">
        <v>187</v>
      </c>
      <c r="E1431" s="16">
        <v>4562342690036</v>
      </c>
      <c r="F1431" s="15">
        <v>0</v>
      </c>
      <c r="G1431" s="15">
        <v>0</v>
      </c>
      <c r="H1431" s="15" t="s">
        <v>20</v>
      </c>
      <c r="I1431" s="15" t="s">
        <v>19</v>
      </c>
      <c r="J1431" s="15" t="s">
        <v>329</v>
      </c>
      <c r="K1431" s="15">
        <v>14</v>
      </c>
      <c r="L1431" s="15">
        <v>0</v>
      </c>
      <c r="M1431" s="15">
        <v>0</v>
      </c>
      <c r="N1431" s="15">
        <v>0</v>
      </c>
    </row>
    <row r="1432" spans="1:14" x14ac:dyDescent="0.15">
      <c r="A1432" t="str">
        <f t="shared" si="25"/>
        <v>202006_67_4562342690050</v>
      </c>
      <c r="B1432" s="15">
        <v>202006</v>
      </c>
      <c r="C1432" s="15">
        <v>67</v>
      </c>
      <c r="D1432" s="15" t="s">
        <v>187</v>
      </c>
      <c r="E1432" s="16">
        <v>4562342690050</v>
      </c>
      <c r="F1432" s="15">
        <v>0</v>
      </c>
      <c r="G1432" s="15">
        <v>0</v>
      </c>
      <c r="H1432" s="15" t="s">
        <v>22</v>
      </c>
      <c r="I1432" s="15" t="s">
        <v>19</v>
      </c>
      <c r="J1432" s="15" t="s">
        <v>329</v>
      </c>
      <c r="K1432" s="15">
        <v>21</v>
      </c>
      <c r="L1432" s="15">
        <v>0</v>
      </c>
      <c r="M1432" s="15">
        <v>0</v>
      </c>
      <c r="N1432" s="15">
        <v>0</v>
      </c>
    </row>
    <row r="1433" spans="1:14" x14ac:dyDescent="0.15">
      <c r="A1433" t="str">
        <f t="shared" si="25"/>
        <v>202006_67_4562342690043</v>
      </c>
      <c r="B1433" s="15">
        <v>202006</v>
      </c>
      <c r="C1433" s="15">
        <v>67</v>
      </c>
      <c r="D1433" s="15" t="s">
        <v>187</v>
      </c>
      <c r="E1433" s="16">
        <v>4562342690043</v>
      </c>
      <c r="F1433" s="15">
        <v>0</v>
      </c>
      <c r="G1433" s="15">
        <v>0</v>
      </c>
      <c r="H1433" s="15" t="s">
        <v>21</v>
      </c>
      <c r="I1433" s="15" t="s">
        <v>19</v>
      </c>
      <c r="J1433" s="15" t="s">
        <v>329</v>
      </c>
      <c r="K1433" s="15">
        <v>53</v>
      </c>
      <c r="L1433" s="15">
        <v>1</v>
      </c>
      <c r="M1433" s="15">
        <v>0</v>
      </c>
      <c r="N1433" s="15">
        <v>0</v>
      </c>
    </row>
    <row r="1434" spans="1:14" x14ac:dyDescent="0.15">
      <c r="A1434" t="str">
        <f t="shared" si="25"/>
        <v>202006_67_4562342690067</v>
      </c>
      <c r="B1434" s="15">
        <v>202006</v>
      </c>
      <c r="C1434" s="15">
        <v>67</v>
      </c>
      <c r="D1434" s="15" t="s">
        <v>187</v>
      </c>
      <c r="E1434" s="16">
        <v>4562342690067</v>
      </c>
      <c r="F1434" s="15">
        <v>0</v>
      </c>
      <c r="G1434" s="15">
        <v>0</v>
      </c>
      <c r="H1434" s="15" t="s">
        <v>23</v>
      </c>
      <c r="I1434" s="15" t="s">
        <v>19</v>
      </c>
      <c r="J1434" s="15" t="s">
        <v>329</v>
      </c>
      <c r="K1434" s="15">
        <v>68</v>
      </c>
      <c r="L1434" s="15">
        <v>7</v>
      </c>
      <c r="M1434" s="15">
        <v>0</v>
      </c>
      <c r="N1434" s="15">
        <v>0</v>
      </c>
    </row>
    <row r="1435" spans="1:14" x14ac:dyDescent="0.15">
      <c r="A1435" t="str">
        <f t="shared" si="25"/>
        <v>202006_67_4562342690074</v>
      </c>
      <c r="B1435" s="15">
        <v>202006</v>
      </c>
      <c r="C1435" s="15">
        <v>67</v>
      </c>
      <c r="D1435" s="15" t="s">
        <v>187</v>
      </c>
      <c r="E1435" s="16">
        <v>4562342690074</v>
      </c>
      <c r="F1435" s="15">
        <v>0</v>
      </c>
      <c r="G1435" s="15">
        <v>0</v>
      </c>
      <c r="H1435" s="15" t="s">
        <v>24</v>
      </c>
      <c r="I1435" s="15" t="s">
        <v>19</v>
      </c>
      <c r="J1435" s="15" t="s">
        <v>329</v>
      </c>
      <c r="K1435" s="15">
        <v>43</v>
      </c>
      <c r="L1435" s="15">
        <v>3</v>
      </c>
      <c r="M1435" s="15">
        <v>0</v>
      </c>
      <c r="N1435" s="15">
        <v>0</v>
      </c>
    </row>
    <row r="1436" spans="1:14" x14ac:dyDescent="0.15">
      <c r="A1436" t="str">
        <f t="shared" si="25"/>
        <v>202006_67_4562342690081</v>
      </c>
      <c r="B1436" s="15">
        <v>202006</v>
      </c>
      <c r="C1436" s="15">
        <v>67</v>
      </c>
      <c r="D1436" s="15" t="s">
        <v>187</v>
      </c>
      <c r="E1436" s="16">
        <v>4562342690081</v>
      </c>
      <c r="F1436" s="15">
        <v>0</v>
      </c>
      <c r="G1436" s="15">
        <v>0</v>
      </c>
      <c r="H1436" s="15" t="s">
        <v>25</v>
      </c>
      <c r="I1436" s="15" t="s">
        <v>19</v>
      </c>
      <c r="J1436" s="15" t="s">
        <v>329</v>
      </c>
      <c r="K1436" s="15">
        <v>8</v>
      </c>
      <c r="L1436" s="15">
        <v>1</v>
      </c>
      <c r="M1436" s="15">
        <v>0</v>
      </c>
      <c r="N1436" s="15">
        <v>0</v>
      </c>
    </row>
    <row r="1437" spans="1:14" x14ac:dyDescent="0.15">
      <c r="A1437" t="str">
        <f t="shared" si="25"/>
        <v>202006_270_4562342690029</v>
      </c>
      <c r="B1437" s="15">
        <v>202006</v>
      </c>
      <c r="C1437" s="15">
        <v>270</v>
      </c>
      <c r="D1437" s="15" t="s">
        <v>194</v>
      </c>
      <c r="E1437" s="16">
        <v>4562342690029</v>
      </c>
      <c r="F1437" s="15">
        <v>0</v>
      </c>
      <c r="G1437" s="15">
        <v>0</v>
      </c>
      <c r="H1437" s="15" t="s">
        <v>18</v>
      </c>
      <c r="I1437" s="15" t="s">
        <v>19</v>
      </c>
      <c r="J1437" s="15" t="s">
        <v>329</v>
      </c>
      <c r="K1437" s="15">
        <v>16</v>
      </c>
      <c r="L1437" s="15">
        <v>0</v>
      </c>
      <c r="M1437" s="15">
        <v>0</v>
      </c>
      <c r="N1437" s="15">
        <v>0</v>
      </c>
    </row>
    <row r="1438" spans="1:14" x14ac:dyDescent="0.15">
      <c r="A1438" t="str">
        <f t="shared" si="25"/>
        <v>202006_270_4562342690036</v>
      </c>
      <c r="B1438" s="15">
        <v>202006</v>
      </c>
      <c r="C1438" s="15">
        <v>270</v>
      </c>
      <c r="D1438" s="15" t="s">
        <v>194</v>
      </c>
      <c r="E1438" s="16">
        <v>4562342690036</v>
      </c>
      <c r="F1438" s="15">
        <v>0</v>
      </c>
      <c r="G1438" s="15">
        <v>0</v>
      </c>
      <c r="H1438" s="15" t="s">
        <v>20</v>
      </c>
      <c r="I1438" s="15" t="s">
        <v>19</v>
      </c>
      <c r="J1438" s="15" t="s">
        <v>329</v>
      </c>
      <c r="K1438" s="15">
        <v>16</v>
      </c>
      <c r="L1438" s="15">
        <v>1</v>
      </c>
      <c r="M1438" s="15">
        <v>0</v>
      </c>
      <c r="N1438" s="15">
        <v>0</v>
      </c>
    </row>
    <row r="1439" spans="1:14" x14ac:dyDescent="0.15">
      <c r="A1439" t="str">
        <f t="shared" si="25"/>
        <v>202006_270_4562342690050</v>
      </c>
      <c r="B1439" s="15">
        <v>202006</v>
      </c>
      <c r="C1439" s="15">
        <v>270</v>
      </c>
      <c r="D1439" s="15" t="s">
        <v>194</v>
      </c>
      <c r="E1439" s="16">
        <v>4562342690050</v>
      </c>
      <c r="F1439" s="15">
        <v>0</v>
      </c>
      <c r="G1439" s="15">
        <v>0</v>
      </c>
      <c r="H1439" s="15" t="s">
        <v>22</v>
      </c>
      <c r="I1439" s="15" t="s">
        <v>19</v>
      </c>
      <c r="J1439" s="15" t="s">
        <v>329</v>
      </c>
      <c r="K1439" s="15">
        <v>7</v>
      </c>
      <c r="L1439" s="15">
        <v>0</v>
      </c>
      <c r="M1439" s="15">
        <v>0</v>
      </c>
      <c r="N1439" s="15">
        <v>0</v>
      </c>
    </row>
    <row r="1440" spans="1:14" x14ac:dyDescent="0.15">
      <c r="A1440" t="str">
        <f t="shared" si="25"/>
        <v>202006_270_4562342690043</v>
      </c>
      <c r="B1440" s="15">
        <v>202006</v>
      </c>
      <c r="C1440" s="15">
        <v>270</v>
      </c>
      <c r="D1440" s="15" t="s">
        <v>194</v>
      </c>
      <c r="E1440" s="16">
        <v>4562342690043</v>
      </c>
      <c r="F1440" s="15">
        <v>0</v>
      </c>
      <c r="G1440" s="15">
        <v>0</v>
      </c>
      <c r="H1440" s="15" t="s">
        <v>21</v>
      </c>
      <c r="I1440" s="15" t="s">
        <v>19</v>
      </c>
      <c r="J1440" s="15" t="s">
        <v>329</v>
      </c>
      <c r="K1440" s="15">
        <v>39</v>
      </c>
      <c r="L1440" s="15">
        <v>2</v>
      </c>
      <c r="M1440" s="15">
        <v>0</v>
      </c>
      <c r="N1440" s="15">
        <v>0</v>
      </c>
    </row>
    <row r="1441" spans="1:14" x14ac:dyDescent="0.15">
      <c r="A1441" t="str">
        <f t="shared" si="25"/>
        <v>202006_270_4562342690067</v>
      </c>
      <c r="B1441" s="15">
        <v>202006</v>
      </c>
      <c r="C1441" s="15">
        <v>270</v>
      </c>
      <c r="D1441" s="15" t="s">
        <v>194</v>
      </c>
      <c r="E1441" s="16">
        <v>4562342690067</v>
      </c>
      <c r="F1441" s="15">
        <v>0</v>
      </c>
      <c r="G1441" s="15">
        <v>0</v>
      </c>
      <c r="H1441" s="15" t="s">
        <v>23</v>
      </c>
      <c r="I1441" s="15" t="s">
        <v>19</v>
      </c>
      <c r="J1441" s="15" t="s">
        <v>329</v>
      </c>
      <c r="K1441" s="15">
        <v>67</v>
      </c>
      <c r="L1441" s="15">
        <v>1</v>
      </c>
      <c r="M1441" s="15">
        <v>0</v>
      </c>
      <c r="N1441" s="15">
        <v>0</v>
      </c>
    </row>
    <row r="1442" spans="1:14" x14ac:dyDescent="0.15">
      <c r="A1442" t="str">
        <f t="shared" si="25"/>
        <v>202006_270_4562342690074</v>
      </c>
      <c r="B1442" s="15">
        <v>202006</v>
      </c>
      <c r="C1442" s="15">
        <v>270</v>
      </c>
      <c r="D1442" s="15" t="s">
        <v>194</v>
      </c>
      <c r="E1442" s="16">
        <v>4562342690074</v>
      </c>
      <c r="F1442" s="15">
        <v>0</v>
      </c>
      <c r="G1442" s="15">
        <v>0</v>
      </c>
      <c r="H1442" s="15" t="s">
        <v>24</v>
      </c>
      <c r="I1442" s="15" t="s">
        <v>19</v>
      </c>
      <c r="J1442" s="15" t="s">
        <v>329</v>
      </c>
      <c r="K1442" s="15">
        <v>20</v>
      </c>
      <c r="L1442" s="15">
        <v>0</v>
      </c>
      <c r="M1442" s="15">
        <v>0</v>
      </c>
      <c r="N1442" s="15">
        <v>0</v>
      </c>
    </row>
    <row r="1443" spans="1:14" x14ac:dyDescent="0.15">
      <c r="A1443" t="str">
        <f t="shared" si="25"/>
        <v>202006_270_4562342690081</v>
      </c>
      <c r="B1443" s="15">
        <v>202006</v>
      </c>
      <c r="C1443" s="15">
        <v>270</v>
      </c>
      <c r="D1443" s="15" t="s">
        <v>194</v>
      </c>
      <c r="E1443" s="16">
        <v>4562342690081</v>
      </c>
      <c r="F1443" s="15">
        <v>0</v>
      </c>
      <c r="G1443" s="15">
        <v>0</v>
      </c>
      <c r="H1443" s="15" t="s">
        <v>25</v>
      </c>
      <c r="I1443" s="15" t="s">
        <v>19</v>
      </c>
      <c r="J1443" s="15" t="s">
        <v>329</v>
      </c>
      <c r="K1443" s="15">
        <v>4</v>
      </c>
      <c r="L1443" s="15">
        <v>2</v>
      </c>
      <c r="M1443" s="15">
        <v>0</v>
      </c>
      <c r="N1443" s="15">
        <v>0</v>
      </c>
    </row>
    <row r="1444" spans="1:14" x14ac:dyDescent="0.15">
      <c r="A1444" t="str">
        <f t="shared" si="25"/>
        <v>202006_379_4562342690029</v>
      </c>
      <c r="B1444" s="15">
        <v>202006</v>
      </c>
      <c r="C1444" s="15">
        <v>379</v>
      </c>
      <c r="D1444" s="15" t="s">
        <v>183</v>
      </c>
      <c r="E1444" s="16">
        <v>4562342690029</v>
      </c>
      <c r="F1444" s="15">
        <v>0</v>
      </c>
      <c r="G1444" s="15">
        <v>0</v>
      </c>
      <c r="H1444" s="15" t="s">
        <v>18</v>
      </c>
      <c r="I1444" s="15" t="s">
        <v>19</v>
      </c>
      <c r="J1444" s="15" t="s">
        <v>329</v>
      </c>
      <c r="K1444" s="15">
        <v>23</v>
      </c>
      <c r="L1444" s="15">
        <v>0</v>
      </c>
      <c r="M1444" s="15">
        <v>0</v>
      </c>
      <c r="N1444" s="15">
        <v>0</v>
      </c>
    </row>
    <row r="1445" spans="1:14" x14ac:dyDescent="0.15">
      <c r="A1445" t="str">
        <f t="shared" si="25"/>
        <v>202006_379_4562342690036</v>
      </c>
      <c r="B1445" s="15">
        <v>202006</v>
      </c>
      <c r="C1445" s="15">
        <v>379</v>
      </c>
      <c r="D1445" s="15" t="s">
        <v>183</v>
      </c>
      <c r="E1445" s="16">
        <v>4562342690036</v>
      </c>
      <c r="F1445" s="15">
        <v>0</v>
      </c>
      <c r="G1445" s="15">
        <v>0</v>
      </c>
      <c r="H1445" s="15" t="s">
        <v>20</v>
      </c>
      <c r="I1445" s="15" t="s">
        <v>19</v>
      </c>
      <c r="J1445" s="15" t="s">
        <v>329</v>
      </c>
      <c r="K1445" s="15">
        <v>20</v>
      </c>
      <c r="L1445" s="15">
        <v>0</v>
      </c>
      <c r="M1445" s="15">
        <v>0</v>
      </c>
      <c r="N1445" s="15">
        <v>0</v>
      </c>
    </row>
    <row r="1446" spans="1:14" x14ac:dyDescent="0.15">
      <c r="A1446" t="str">
        <f t="shared" si="25"/>
        <v>202006_379_4562342690050</v>
      </c>
      <c r="B1446" s="15">
        <v>202006</v>
      </c>
      <c r="C1446" s="15">
        <v>379</v>
      </c>
      <c r="D1446" s="15" t="s">
        <v>183</v>
      </c>
      <c r="E1446" s="16">
        <v>4562342690050</v>
      </c>
      <c r="F1446" s="15">
        <v>0</v>
      </c>
      <c r="G1446" s="15">
        <v>0</v>
      </c>
      <c r="H1446" s="15" t="s">
        <v>22</v>
      </c>
      <c r="I1446" s="15" t="s">
        <v>19</v>
      </c>
      <c r="J1446" s="15" t="s">
        <v>329</v>
      </c>
      <c r="K1446" s="15">
        <v>17</v>
      </c>
      <c r="L1446" s="15">
        <v>0</v>
      </c>
      <c r="M1446" s="15">
        <v>0</v>
      </c>
      <c r="N1446" s="15">
        <v>0</v>
      </c>
    </row>
    <row r="1447" spans="1:14" x14ac:dyDescent="0.15">
      <c r="A1447" t="str">
        <f t="shared" si="25"/>
        <v>202006_379_4562342690043</v>
      </c>
      <c r="B1447" s="15">
        <v>202006</v>
      </c>
      <c r="C1447" s="15">
        <v>379</v>
      </c>
      <c r="D1447" s="15" t="s">
        <v>183</v>
      </c>
      <c r="E1447" s="16">
        <v>4562342690043</v>
      </c>
      <c r="F1447" s="15">
        <v>0</v>
      </c>
      <c r="G1447" s="15">
        <v>0</v>
      </c>
      <c r="H1447" s="15" t="s">
        <v>21</v>
      </c>
      <c r="I1447" s="15" t="s">
        <v>19</v>
      </c>
      <c r="J1447" s="15" t="s">
        <v>329</v>
      </c>
      <c r="K1447" s="15">
        <v>69</v>
      </c>
      <c r="L1447" s="15">
        <v>1</v>
      </c>
      <c r="M1447" s="15">
        <v>0</v>
      </c>
      <c r="N1447" s="15">
        <v>0</v>
      </c>
    </row>
    <row r="1448" spans="1:14" x14ac:dyDescent="0.15">
      <c r="A1448" t="str">
        <f t="shared" si="25"/>
        <v>202006_379_4562342690067</v>
      </c>
      <c r="B1448" s="15">
        <v>202006</v>
      </c>
      <c r="C1448" s="15">
        <v>379</v>
      </c>
      <c r="D1448" s="15" t="s">
        <v>183</v>
      </c>
      <c r="E1448" s="16">
        <v>4562342690067</v>
      </c>
      <c r="F1448" s="15">
        <v>0</v>
      </c>
      <c r="G1448" s="15">
        <v>0</v>
      </c>
      <c r="H1448" s="15" t="s">
        <v>23</v>
      </c>
      <c r="I1448" s="15" t="s">
        <v>19</v>
      </c>
      <c r="J1448" s="15" t="s">
        <v>329</v>
      </c>
      <c r="K1448" s="15">
        <v>78</v>
      </c>
      <c r="L1448" s="15">
        <v>1</v>
      </c>
      <c r="M1448" s="15">
        <v>0</v>
      </c>
      <c r="N1448" s="15">
        <v>0</v>
      </c>
    </row>
    <row r="1449" spans="1:14" x14ac:dyDescent="0.15">
      <c r="A1449" t="str">
        <f t="shared" si="25"/>
        <v>202006_379_4562342690074</v>
      </c>
      <c r="B1449" s="15">
        <v>202006</v>
      </c>
      <c r="C1449" s="15">
        <v>379</v>
      </c>
      <c r="D1449" s="15" t="s">
        <v>183</v>
      </c>
      <c r="E1449" s="16">
        <v>4562342690074</v>
      </c>
      <c r="F1449" s="15">
        <v>0</v>
      </c>
      <c r="G1449" s="15">
        <v>0</v>
      </c>
      <c r="H1449" s="15" t="s">
        <v>24</v>
      </c>
      <c r="I1449" s="15" t="s">
        <v>19</v>
      </c>
      <c r="J1449" s="15" t="s">
        <v>329</v>
      </c>
      <c r="K1449" s="15">
        <v>42</v>
      </c>
      <c r="L1449" s="15">
        <v>1</v>
      </c>
      <c r="M1449" s="15">
        <v>0</v>
      </c>
      <c r="N1449" s="15">
        <v>0</v>
      </c>
    </row>
    <row r="1450" spans="1:14" x14ac:dyDescent="0.15">
      <c r="A1450" t="str">
        <f t="shared" si="25"/>
        <v>202006_379_4562342690081</v>
      </c>
      <c r="B1450" s="15">
        <v>202006</v>
      </c>
      <c r="C1450" s="15">
        <v>379</v>
      </c>
      <c r="D1450" s="15" t="s">
        <v>183</v>
      </c>
      <c r="E1450" s="16">
        <v>4562342690081</v>
      </c>
      <c r="F1450" s="15">
        <v>0</v>
      </c>
      <c r="G1450" s="15">
        <v>0</v>
      </c>
      <c r="H1450" s="15" t="s">
        <v>25</v>
      </c>
      <c r="I1450" s="15" t="s">
        <v>19</v>
      </c>
      <c r="J1450" s="15" t="s">
        <v>329</v>
      </c>
      <c r="K1450" s="15">
        <v>12</v>
      </c>
      <c r="L1450" s="15">
        <v>0</v>
      </c>
      <c r="M1450" s="15">
        <v>0</v>
      </c>
      <c r="N1450" s="15">
        <v>0</v>
      </c>
    </row>
    <row r="1451" spans="1:14" x14ac:dyDescent="0.15">
      <c r="A1451" t="str">
        <f t="shared" si="25"/>
        <v>202006_51_4562342690029</v>
      </c>
      <c r="B1451" s="15">
        <v>202006</v>
      </c>
      <c r="C1451" s="15">
        <v>51</v>
      </c>
      <c r="D1451" s="15" t="s">
        <v>184</v>
      </c>
      <c r="E1451" s="16">
        <v>4562342690029</v>
      </c>
      <c r="F1451" s="15">
        <v>0</v>
      </c>
      <c r="G1451" s="15">
        <v>0</v>
      </c>
      <c r="H1451" s="15" t="s">
        <v>18</v>
      </c>
      <c r="I1451" s="15" t="s">
        <v>19</v>
      </c>
      <c r="J1451" s="15" t="s">
        <v>329</v>
      </c>
      <c r="K1451" s="15">
        <v>26</v>
      </c>
      <c r="L1451" s="15">
        <v>0</v>
      </c>
      <c r="M1451" s="15">
        <v>0</v>
      </c>
      <c r="N1451" s="15">
        <v>0</v>
      </c>
    </row>
    <row r="1452" spans="1:14" x14ac:dyDescent="0.15">
      <c r="A1452" t="str">
        <f t="shared" ref="A1452:A1483" si="26">B1452&amp;"_"&amp;C1452&amp;"_"&amp;E1452</f>
        <v>202006_51_4562342690036</v>
      </c>
      <c r="B1452" s="15">
        <v>202006</v>
      </c>
      <c r="C1452" s="15">
        <v>51</v>
      </c>
      <c r="D1452" s="15" t="s">
        <v>184</v>
      </c>
      <c r="E1452" s="16">
        <v>4562342690036</v>
      </c>
      <c r="F1452" s="15">
        <v>0</v>
      </c>
      <c r="G1452" s="15">
        <v>0</v>
      </c>
      <c r="H1452" s="15" t="s">
        <v>20</v>
      </c>
      <c r="I1452" s="15" t="s">
        <v>19</v>
      </c>
      <c r="J1452" s="15" t="s">
        <v>329</v>
      </c>
      <c r="K1452" s="15">
        <v>14</v>
      </c>
      <c r="L1452" s="15">
        <v>0</v>
      </c>
      <c r="M1452" s="15">
        <v>0</v>
      </c>
      <c r="N1452" s="15">
        <v>0</v>
      </c>
    </row>
    <row r="1453" spans="1:14" x14ac:dyDescent="0.15">
      <c r="A1453" t="str">
        <f t="shared" si="26"/>
        <v>202006_51_4562342690050</v>
      </c>
      <c r="B1453" s="15">
        <v>202006</v>
      </c>
      <c r="C1453" s="15">
        <v>51</v>
      </c>
      <c r="D1453" s="15" t="s">
        <v>184</v>
      </c>
      <c r="E1453" s="16">
        <v>4562342690050</v>
      </c>
      <c r="F1453" s="15">
        <v>0</v>
      </c>
      <c r="G1453" s="15">
        <v>0</v>
      </c>
      <c r="H1453" s="15" t="s">
        <v>22</v>
      </c>
      <c r="I1453" s="15" t="s">
        <v>19</v>
      </c>
      <c r="J1453" s="15" t="s">
        <v>329</v>
      </c>
      <c r="K1453" s="15">
        <v>16</v>
      </c>
      <c r="L1453" s="15">
        <v>0</v>
      </c>
      <c r="M1453" s="15">
        <v>0</v>
      </c>
      <c r="N1453" s="15">
        <v>0</v>
      </c>
    </row>
    <row r="1454" spans="1:14" x14ac:dyDescent="0.15">
      <c r="A1454" t="str">
        <f t="shared" si="26"/>
        <v>202006_51_4562342690043</v>
      </c>
      <c r="B1454" s="15">
        <v>202006</v>
      </c>
      <c r="C1454" s="15">
        <v>51</v>
      </c>
      <c r="D1454" s="15" t="s">
        <v>184</v>
      </c>
      <c r="E1454" s="16">
        <v>4562342690043</v>
      </c>
      <c r="F1454" s="15">
        <v>0</v>
      </c>
      <c r="G1454" s="15">
        <v>0</v>
      </c>
      <c r="H1454" s="15" t="s">
        <v>21</v>
      </c>
      <c r="I1454" s="15" t="s">
        <v>19</v>
      </c>
      <c r="J1454" s="15" t="s">
        <v>329</v>
      </c>
      <c r="K1454" s="15">
        <v>63</v>
      </c>
      <c r="L1454" s="15">
        <v>1</v>
      </c>
      <c r="M1454" s="15">
        <v>0</v>
      </c>
      <c r="N1454" s="15">
        <v>0</v>
      </c>
    </row>
    <row r="1455" spans="1:14" x14ac:dyDescent="0.15">
      <c r="A1455" t="str">
        <f t="shared" si="26"/>
        <v>202006_51_4562342690067</v>
      </c>
      <c r="B1455" s="15">
        <v>202006</v>
      </c>
      <c r="C1455" s="15">
        <v>51</v>
      </c>
      <c r="D1455" s="15" t="s">
        <v>184</v>
      </c>
      <c r="E1455" s="16">
        <v>4562342690067</v>
      </c>
      <c r="F1455" s="15">
        <v>0</v>
      </c>
      <c r="G1455" s="15">
        <v>0</v>
      </c>
      <c r="H1455" s="15" t="s">
        <v>23</v>
      </c>
      <c r="I1455" s="15" t="s">
        <v>19</v>
      </c>
      <c r="J1455" s="15" t="s">
        <v>329</v>
      </c>
      <c r="K1455" s="15">
        <v>69</v>
      </c>
      <c r="L1455" s="15">
        <v>2</v>
      </c>
      <c r="M1455" s="15">
        <v>0</v>
      </c>
      <c r="N1455" s="15">
        <v>0</v>
      </c>
    </row>
    <row r="1456" spans="1:14" x14ac:dyDescent="0.15">
      <c r="A1456" t="str">
        <f t="shared" si="26"/>
        <v>202006_51_4562342690074</v>
      </c>
      <c r="B1456" s="15">
        <v>202006</v>
      </c>
      <c r="C1456" s="15">
        <v>51</v>
      </c>
      <c r="D1456" s="15" t="s">
        <v>184</v>
      </c>
      <c r="E1456" s="16">
        <v>4562342690074</v>
      </c>
      <c r="F1456" s="15">
        <v>0</v>
      </c>
      <c r="G1456" s="15">
        <v>0</v>
      </c>
      <c r="H1456" s="15" t="s">
        <v>24</v>
      </c>
      <c r="I1456" s="15" t="s">
        <v>19</v>
      </c>
      <c r="J1456" s="15" t="s">
        <v>329</v>
      </c>
      <c r="K1456" s="15">
        <v>25</v>
      </c>
      <c r="L1456" s="15">
        <v>1</v>
      </c>
      <c r="M1456" s="15">
        <v>0</v>
      </c>
      <c r="N1456" s="15">
        <v>0</v>
      </c>
    </row>
    <row r="1457" spans="1:14" x14ac:dyDescent="0.15">
      <c r="A1457" t="str">
        <f t="shared" si="26"/>
        <v>202006_51_4562342690081</v>
      </c>
      <c r="B1457" s="15">
        <v>202006</v>
      </c>
      <c r="C1457" s="15">
        <v>51</v>
      </c>
      <c r="D1457" s="15" t="s">
        <v>184</v>
      </c>
      <c r="E1457" s="16">
        <v>4562342690081</v>
      </c>
      <c r="F1457" s="15">
        <v>0</v>
      </c>
      <c r="G1457" s="15">
        <v>0</v>
      </c>
      <c r="H1457" s="15" t="s">
        <v>25</v>
      </c>
      <c r="I1457" s="15" t="s">
        <v>19</v>
      </c>
      <c r="J1457" s="15" t="s">
        <v>329</v>
      </c>
      <c r="K1457" s="15">
        <v>9</v>
      </c>
      <c r="L1457" s="15">
        <v>0</v>
      </c>
      <c r="M1457" s="15">
        <v>0</v>
      </c>
      <c r="N1457" s="15">
        <v>0</v>
      </c>
    </row>
    <row r="1458" spans="1:14" x14ac:dyDescent="0.15">
      <c r="A1458" t="str">
        <f t="shared" si="26"/>
        <v>202006_151_4562342690029</v>
      </c>
      <c r="B1458" s="15">
        <v>202006</v>
      </c>
      <c r="C1458" s="15">
        <v>151</v>
      </c>
      <c r="D1458" s="15" t="s">
        <v>191</v>
      </c>
      <c r="E1458" s="16">
        <v>4562342690029</v>
      </c>
      <c r="F1458" s="15">
        <v>0</v>
      </c>
      <c r="G1458" s="15">
        <v>0</v>
      </c>
      <c r="H1458" s="15" t="s">
        <v>18</v>
      </c>
      <c r="I1458" s="15" t="s">
        <v>19</v>
      </c>
      <c r="J1458" s="15" t="s">
        <v>329</v>
      </c>
      <c r="K1458" s="15">
        <v>22</v>
      </c>
      <c r="L1458" s="15">
        <v>3</v>
      </c>
      <c r="M1458" s="15">
        <v>0</v>
      </c>
      <c r="N1458" s="15">
        <v>0</v>
      </c>
    </row>
    <row r="1459" spans="1:14" x14ac:dyDescent="0.15">
      <c r="A1459" t="str">
        <f t="shared" si="26"/>
        <v>202006_151_4562342690036</v>
      </c>
      <c r="B1459" s="15">
        <v>202006</v>
      </c>
      <c r="C1459" s="15">
        <v>151</v>
      </c>
      <c r="D1459" s="15" t="s">
        <v>191</v>
      </c>
      <c r="E1459" s="16">
        <v>4562342690036</v>
      </c>
      <c r="F1459" s="15">
        <v>0</v>
      </c>
      <c r="G1459" s="15">
        <v>0</v>
      </c>
      <c r="H1459" s="15" t="s">
        <v>20</v>
      </c>
      <c r="I1459" s="15" t="s">
        <v>19</v>
      </c>
      <c r="J1459" s="15" t="s">
        <v>329</v>
      </c>
      <c r="K1459" s="15">
        <v>22</v>
      </c>
      <c r="L1459" s="15">
        <v>0</v>
      </c>
      <c r="M1459" s="15">
        <v>0</v>
      </c>
      <c r="N1459" s="15">
        <v>0</v>
      </c>
    </row>
    <row r="1460" spans="1:14" x14ac:dyDescent="0.15">
      <c r="A1460" t="str">
        <f t="shared" si="26"/>
        <v>202006_151_4562342690050</v>
      </c>
      <c r="B1460" s="15">
        <v>202006</v>
      </c>
      <c r="C1460" s="15">
        <v>151</v>
      </c>
      <c r="D1460" s="15" t="s">
        <v>191</v>
      </c>
      <c r="E1460" s="16">
        <v>4562342690050</v>
      </c>
      <c r="F1460" s="15">
        <v>0</v>
      </c>
      <c r="G1460" s="15">
        <v>0</v>
      </c>
      <c r="H1460" s="15" t="s">
        <v>22</v>
      </c>
      <c r="I1460" s="15" t="s">
        <v>19</v>
      </c>
      <c r="J1460" s="15" t="s">
        <v>329</v>
      </c>
      <c r="K1460" s="15">
        <v>22</v>
      </c>
      <c r="L1460" s="15">
        <v>0</v>
      </c>
      <c r="M1460" s="15">
        <v>0</v>
      </c>
      <c r="N1460" s="15">
        <v>0</v>
      </c>
    </row>
    <row r="1461" spans="1:14" x14ac:dyDescent="0.15">
      <c r="A1461" t="str">
        <f t="shared" si="26"/>
        <v>202006_151_4562342690043</v>
      </c>
      <c r="B1461" s="15">
        <v>202006</v>
      </c>
      <c r="C1461" s="15">
        <v>151</v>
      </c>
      <c r="D1461" s="15" t="s">
        <v>191</v>
      </c>
      <c r="E1461" s="16">
        <v>4562342690043</v>
      </c>
      <c r="F1461" s="15">
        <v>0</v>
      </c>
      <c r="G1461" s="15">
        <v>0</v>
      </c>
      <c r="H1461" s="15" t="s">
        <v>21</v>
      </c>
      <c r="I1461" s="15" t="s">
        <v>19</v>
      </c>
      <c r="J1461" s="15" t="s">
        <v>329</v>
      </c>
      <c r="K1461" s="15">
        <v>67</v>
      </c>
      <c r="L1461" s="15">
        <v>2</v>
      </c>
      <c r="M1461" s="15">
        <v>0</v>
      </c>
      <c r="N1461" s="15">
        <v>0</v>
      </c>
    </row>
    <row r="1462" spans="1:14" x14ac:dyDescent="0.15">
      <c r="A1462" t="str">
        <f t="shared" si="26"/>
        <v>202006_151_4562342690067</v>
      </c>
      <c r="B1462" s="15">
        <v>202006</v>
      </c>
      <c r="C1462" s="15">
        <v>151</v>
      </c>
      <c r="D1462" s="15" t="s">
        <v>191</v>
      </c>
      <c r="E1462" s="16">
        <v>4562342690067</v>
      </c>
      <c r="F1462" s="15">
        <v>0</v>
      </c>
      <c r="G1462" s="15">
        <v>0</v>
      </c>
      <c r="H1462" s="15" t="s">
        <v>23</v>
      </c>
      <c r="I1462" s="15" t="s">
        <v>19</v>
      </c>
      <c r="J1462" s="15" t="s">
        <v>329</v>
      </c>
      <c r="K1462" s="15">
        <v>84</v>
      </c>
      <c r="L1462" s="15">
        <v>1</v>
      </c>
      <c r="M1462" s="15">
        <v>0</v>
      </c>
      <c r="N1462" s="15">
        <v>0</v>
      </c>
    </row>
    <row r="1463" spans="1:14" x14ac:dyDescent="0.15">
      <c r="A1463" t="str">
        <f t="shared" si="26"/>
        <v>202006_151_4562342690074</v>
      </c>
      <c r="B1463" s="15">
        <v>202006</v>
      </c>
      <c r="C1463" s="15">
        <v>151</v>
      </c>
      <c r="D1463" s="15" t="s">
        <v>191</v>
      </c>
      <c r="E1463" s="16">
        <v>4562342690074</v>
      </c>
      <c r="F1463" s="15">
        <v>0</v>
      </c>
      <c r="G1463" s="15">
        <v>0</v>
      </c>
      <c r="H1463" s="15" t="s">
        <v>24</v>
      </c>
      <c r="I1463" s="15" t="s">
        <v>19</v>
      </c>
      <c r="J1463" s="15" t="s">
        <v>329</v>
      </c>
      <c r="K1463" s="15">
        <v>30</v>
      </c>
      <c r="L1463" s="15">
        <v>0</v>
      </c>
      <c r="M1463" s="15">
        <v>0</v>
      </c>
      <c r="N1463" s="15">
        <v>0</v>
      </c>
    </row>
    <row r="1464" spans="1:14" x14ac:dyDescent="0.15">
      <c r="A1464" t="str">
        <f t="shared" si="26"/>
        <v>202006_151_4562342690081</v>
      </c>
      <c r="B1464" s="15">
        <v>202006</v>
      </c>
      <c r="C1464" s="15">
        <v>151</v>
      </c>
      <c r="D1464" s="15" t="s">
        <v>191</v>
      </c>
      <c r="E1464" s="16">
        <v>4562342690081</v>
      </c>
      <c r="F1464" s="15">
        <v>0</v>
      </c>
      <c r="G1464" s="15">
        <v>0</v>
      </c>
      <c r="H1464" s="15" t="s">
        <v>25</v>
      </c>
      <c r="I1464" s="15" t="s">
        <v>19</v>
      </c>
      <c r="J1464" s="15" t="s">
        <v>329</v>
      </c>
      <c r="K1464" s="15">
        <v>7</v>
      </c>
      <c r="L1464" s="15">
        <v>0</v>
      </c>
      <c r="M1464" s="15">
        <v>0</v>
      </c>
      <c r="N1464" s="15">
        <v>0</v>
      </c>
    </row>
    <row r="1465" spans="1:14" x14ac:dyDescent="0.15">
      <c r="A1465" t="str">
        <f t="shared" si="26"/>
        <v>202006_155_4562342690029</v>
      </c>
      <c r="B1465" s="15">
        <v>202006</v>
      </c>
      <c r="C1465" s="15">
        <v>155</v>
      </c>
      <c r="D1465" s="15" t="s">
        <v>185</v>
      </c>
      <c r="E1465" s="16">
        <v>4562342690029</v>
      </c>
      <c r="F1465" s="15">
        <v>0</v>
      </c>
      <c r="G1465" s="15">
        <v>0</v>
      </c>
      <c r="H1465" s="15" t="s">
        <v>18</v>
      </c>
      <c r="I1465" s="15" t="s">
        <v>19</v>
      </c>
      <c r="J1465" s="15" t="s">
        <v>329</v>
      </c>
      <c r="K1465" s="15">
        <v>22</v>
      </c>
      <c r="L1465" s="15">
        <v>1</v>
      </c>
      <c r="M1465" s="15">
        <v>0</v>
      </c>
      <c r="N1465" s="15">
        <v>0</v>
      </c>
    </row>
    <row r="1466" spans="1:14" x14ac:dyDescent="0.15">
      <c r="A1466" t="str">
        <f t="shared" si="26"/>
        <v>202006_155_4562342690036</v>
      </c>
      <c r="B1466" s="15">
        <v>202006</v>
      </c>
      <c r="C1466" s="15">
        <v>155</v>
      </c>
      <c r="D1466" s="15" t="s">
        <v>185</v>
      </c>
      <c r="E1466" s="16">
        <v>4562342690036</v>
      </c>
      <c r="F1466" s="15">
        <v>0</v>
      </c>
      <c r="G1466" s="15">
        <v>0</v>
      </c>
      <c r="H1466" s="15" t="s">
        <v>20</v>
      </c>
      <c r="I1466" s="15" t="s">
        <v>19</v>
      </c>
      <c r="J1466" s="15" t="s">
        <v>329</v>
      </c>
      <c r="K1466" s="15">
        <v>17</v>
      </c>
      <c r="L1466" s="15">
        <v>0</v>
      </c>
      <c r="M1466" s="15">
        <v>0</v>
      </c>
      <c r="N1466" s="15">
        <v>0</v>
      </c>
    </row>
    <row r="1467" spans="1:14" x14ac:dyDescent="0.15">
      <c r="A1467" t="str">
        <f t="shared" si="26"/>
        <v>202006_155_4562342690050</v>
      </c>
      <c r="B1467" s="15">
        <v>202006</v>
      </c>
      <c r="C1467" s="15">
        <v>155</v>
      </c>
      <c r="D1467" s="15" t="s">
        <v>185</v>
      </c>
      <c r="E1467" s="16">
        <v>4562342690050</v>
      </c>
      <c r="F1467" s="15">
        <v>0</v>
      </c>
      <c r="G1467" s="15">
        <v>0</v>
      </c>
      <c r="H1467" s="15" t="s">
        <v>22</v>
      </c>
      <c r="I1467" s="15" t="s">
        <v>19</v>
      </c>
      <c r="J1467" s="15" t="s">
        <v>329</v>
      </c>
      <c r="K1467" s="15">
        <v>9</v>
      </c>
      <c r="L1467" s="15">
        <v>0</v>
      </c>
      <c r="M1467" s="15">
        <v>0</v>
      </c>
      <c r="N1467" s="15">
        <v>0</v>
      </c>
    </row>
    <row r="1468" spans="1:14" x14ac:dyDescent="0.15">
      <c r="A1468" t="str">
        <f t="shared" si="26"/>
        <v>202006_155_4562342690043</v>
      </c>
      <c r="B1468" s="15">
        <v>202006</v>
      </c>
      <c r="C1468" s="15">
        <v>155</v>
      </c>
      <c r="D1468" s="15" t="s">
        <v>185</v>
      </c>
      <c r="E1468" s="16">
        <v>4562342690043</v>
      </c>
      <c r="F1468" s="15">
        <v>0</v>
      </c>
      <c r="G1468" s="15">
        <v>0</v>
      </c>
      <c r="H1468" s="15" t="s">
        <v>21</v>
      </c>
      <c r="I1468" s="15" t="s">
        <v>19</v>
      </c>
      <c r="J1468" s="15" t="s">
        <v>329</v>
      </c>
      <c r="K1468" s="15">
        <v>34</v>
      </c>
      <c r="L1468" s="15">
        <v>4</v>
      </c>
      <c r="M1468" s="15">
        <v>0</v>
      </c>
      <c r="N1468" s="15">
        <v>0</v>
      </c>
    </row>
    <row r="1469" spans="1:14" x14ac:dyDescent="0.15">
      <c r="A1469" t="str">
        <f t="shared" si="26"/>
        <v>202006_155_4562342690067</v>
      </c>
      <c r="B1469" s="15">
        <v>202006</v>
      </c>
      <c r="C1469" s="15">
        <v>155</v>
      </c>
      <c r="D1469" s="15" t="s">
        <v>185</v>
      </c>
      <c r="E1469" s="16">
        <v>4562342690067</v>
      </c>
      <c r="F1469" s="15">
        <v>0</v>
      </c>
      <c r="G1469" s="15">
        <v>0</v>
      </c>
      <c r="H1469" s="15" t="s">
        <v>23</v>
      </c>
      <c r="I1469" s="15" t="s">
        <v>19</v>
      </c>
      <c r="J1469" s="15" t="s">
        <v>329</v>
      </c>
      <c r="K1469" s="15">
        <v>46</v>
      </c>
      <c r="L1469" s="15">
        <v>0</v>
      </c>
      <c r="M1469" s="15">
        <v>0</v>
      </c>
      <c r="N1469" s="15">
        <v>0</v>
      </c>
    </row>
    <row r="1470" spans="1:14" x14ac:dyDescent="0.15">
      <c r="A1470" t="str">
        <f t="shared" si="26"/>
        <v>202006_155_4562342690074</v>
      </c>
      <c r="B1470" s="15">
        <v>202006</v>
      </c>
      <c r="C1470" s="15">
        <v>155</v>
      </c>
      <c r="D1470" s="15" t="s">
        <v>185</v>
      </c>
      <c r="E1470" s="16">
        <v>4562342690074</v>
      </c>
      <c r="F1470" s="15">
        <v>0</v>
      </c>
      <c r="G1470" s="15">
        <v>0</v>
      </c>
      <c r="H1470" s="15" t="s">
        <v>24</v>
      </c>
      <c r="I1470" s="15" t="s">
        <v>19</v>
      </c>
      <c r="J1470" s="15" t="s">
        <v>329</v>
      </c>
      <c r="K1470" s="15">
        <v>28</v>
      </c>
      <c r="L1470" s="15">
        <v>1</v>
      </c>
      <c r="M1470" s="15">
        <v>0</v>
      </c>
      <c r="N1470" s="15">
        <v>0</v>
      </c>
    </row>
    <row r="1471" spans="1:14" x14ac:dyDescent="0.15">
      <c r="A1471" t="str">
        <f t="shared" si="26"/>
        <v>202006_155_4562342690081</v>
      </c>
      <c r="B1471" s="15">
        <v>202006</v>
      </c>
      <c r="C1471" s="15">
        <v>155</v>
      </c>
      <c r="D1471" s="15" t="s">
        <v>185</v>
      </c>
      <c r="E1471" s="16">
        <v>4562342690081</v>
      </c>
      <c r="F1471" s="15">
        <v>0</v>
      </c>
      <c r="G1471" s="15">
        <v>0</v>
      </c>
      <c r="H1471" s="15" t="s">
        <v>25</v>
      </c>
      <c r="I1471" s="15" t="s">
        <v>19</v>
      </c>
      <c r="J1471" s="15" t="s">
        <v>329</v>
      </c>
      <c r="K1471" s="15">
        <v>11</v>
      </c>
      <c r="L1471" s="15">
        <v>0</v>
      </c>
      <c r="M1471" s="15">
        <v>0</v>
      </c>
      <c r="N1471" s="15">
        <v>0</v>
      </c>
    </row>
    <row r="1472" spans="1:14" x14ac:dyDescent="0.15">
      <c r="A1472" t="str">
        <f t="shared" si="26"/>
        <v>202006_56_4562342690029</v>
      </c>
      <c r="B1472" s="15">
        <v>202006</v>
      </c>
      <c r="C1472" s="15">
        <v>56</v>
      </c>
      <c r="D1472" s="15" t="s">
        <v>193</v>
      </c>
      <c r="E1472" s="16">
        <v>4562342690029</v>
      </c>
      <c r="F1472" s="15">
        <v>0</v>
      </c>
      <c r="G1472" s="15">
        <v>0</v>
      </c>
      <c r="H1472" s="15" t="s">
        <v>18</v>
      </c>
      <c r="I1472" s="15" t="s">
        <v>19</v>
      </c>
      <c r="J1472" s="15" t="s">
        <v>329</v>
      </c>
      <c r="K1472" s="15">
        <v>1</v>
      </c>
      <c r="L1472" s="15">
        <v>17</v>
      </c>
      <c r="M1472" s="15">
        <v>16</v>
      </c>
      <c r="N1472" s="15">
        <v>0</v>
      </c>
    </row>
    <row r="1473" spans="1:14" x14ac:dyDescent="0.15">
      <c r="A1473" t="str">
        <f t="shared" si="26"/>
        <v>202006_56_4562342690036</v>
      </c>
      <c r="B1473" s="15">
        <v>202006</v>
      </c>
      <c r="C1473" s="15">
        <v>56</v>
      </c>
      <c r="D1473" s="15" t="s">
        <v>193</v>
      </c>
      <c r="E1473" s="16">
        <v>4562342690036</v>
      </c>
      <c r="F1473" s="15">
        <v>0</v>
      </c>
      <c r="G1473" s="15">
        <v>0</v>
      </c>
      <c r="H1473" s="15" t="s">
        <v>20</v>
      </c>
      <c r="I1473" s="15" t="s">
        <v>19</v>
      </c>
      <c r="J1473" s="15" t="s">
        <v>329</v>
      </c>
      <c r="K1473" s="15">
        <v>4</v>
      </c>
      <c r="L1473" s="15">
        <v>4</v>
      </c>
      <c r="M1473" s="15">
        <v>3</v>
      </c>
      <c r="N1473" s="15">
        <v>0</v>
      </c>
    </row>
    <row r="1474" spans="1:14" x14ac:dyDescent="0.15">
      <c r="A1474" t="str">
        <f t="shared" si="26"/>
        <v>202006_56_4562342690050</v>
      </c>
      <c r="B1474" s="15">
        <v>202006</v>
      </c>
      <c r="C1474" s="15">
        <v>56</v>
      </c>
      <c r="D1474" s="15" t="s">
        <v>193</v>
      </c>
      <c r="E1474" s="16">
        <v>4562342690050</v>
      </c>
      <c r="F1474" s="15">
        <v>0</v>
      </c>
      <c r="G1474" s="15">
        <v>0</v>
      </c>
      <c r="H1474" s="15" t="s">
        <v>22</v>
      </c>
      <c r="I1474" s="15" t="s">
        <v>19</v>
      </c>
      <c r="J1474" s="15" t="s">
        <v>329</v>
      </c>
      <c r="K1474" s="15">
        <v>9</v>
      </c>
      <c r="L1474" s="15">
        <v>3</v>
      </c>
      <c r="M1474" s="15">
        <v>3</v>
      </c>
      <c r="N1474" s="15">
        <v>0</v>
      </c>
    </row>
    <row r="1475" spans="1:14" x14ac:dyDescent="0.15">
      <c r="A1475" t="str">
        <f t="shared" si="26"/>
        <v>202006_56_4562342690043</v>
      </c>
      <c r="B1475" s="15">
        <v>202006</v>
      </c>
      <c r="C1475" s="15">
        <v>56</v>
      </c>
      <c r="D1475" s="15" t="s">
        <v>193</v>
      </c>
      <c r="E1475" s="16">
        <v>4562342690043</v>
      </c>
      <c r="F1475" s="15">
        <v>0</v>
      </c>
      <c r="G1475" s="15">
        <v>0</v>
      </c>
      <c r="H1475" s="15" t="s">
        <v>21</v>
      </c>
      <c r="I1475" s="15" t="s">
        <v>19</v>
      </c>
      <c r="J1475" s="15" t="s">
        <v>329</v>
      </c>
      <c r="K1475" s="15">
        <v>38</v>
      </c>
      <c r="L1475" s="15">
        <v>13</v>
      </c>
      <c r="M1475" s="15">
        <v>11</v>
      </c>
      <c r="N1475" s="15">
        <v>0</v>
      </c>
    </row>
    <row r="1476" spans="1:14" x14ac:dyDescent="0.15">
      <c r="A1476" t="str">
        <f t="shared" si="26"/>
        <v>202006_56_4562342690067</v>
      </c>
      <c r="B1476" s="15">
        <v>202006</v>
      </c>
      <c r="C1476" s="15">
        <v>56</v>
      </c>
      <c r="D1476" s="15" t="s">
        <v>193</v>
      </c>
      <c r="E1476" s="16">
        <v>4562342690067</v>
      </c>
      <c r="F1476" s="15">
        <v>0</v>
      </c>
      <c r="G1476" s="15">
        <v>0</v>
      </c>
      <c r="H1476" s="15" t="s">
        <v>23</v>
      </c>
      <c r="I1476" s="15" t="s">
        <v>19</v>
      </c>
      <c r="J1476" s="15" t="s">
        <v>329</v>
      </c>
      <c r="K1476" s="15">
        <v>46</v>
      </c>
      <c r="L1476" s="15">
        <v>22</v>
      </c>
      <c r="M1476" s="15">
        <v>20</v>
      </c>
      <c r="N1476" s="15">
        <v>0</v>
      </c>
    </row>
    <row r="1477" spans="1:14" x14ac:dyDescent="0.15">
      <c r="A1477" t="str">
        <f t="shared" si="26"/>
        <v>202006_56_4562342690074</v>
      </c>
      <c r="B1477" s="15">
        <v>202006</v>
      </c>
      <c r="C1477" s="15">
        <v>56</v>
      </c>
      <c r="D1477" s="15" t="s">
        <v>193</v>
      </c>
      <c r="E1477" s="16">
        <v>4562342690074</v>
      </c>
      <c r="F1477" s="15">
        <v>0</v>
      </c>
      <c r="G1477" s="15">
        <v>0</v>
      </c>
      <c r="H1477" s="15" t="s">
        <v>24</v>
      </c>
      <c r="I1477" s="15" t="s">
        <v>19</v>
      </c>
      <c r="J1477" s="15" t="s">
        <v>329</v>
      </c>
      <c r="K1477" s="15">
        <v>27</v>
      </c>
      <c r="L1477" s="15">
        <v>16</v>
      </c>
      <c r="M1477" s="15">
        <v>15</v>
      </c>
      <c r="N1477" s="15">
        <v>0</v>
      </c>
    </row>
    <row r="1478" spans="1:14" x14ac:dyDescent="0.15">
      <c r="A1478" t="str">
        <f t="shared" si="26"/>
        <v>202006_56_4562342690081</v>
      </c>
      <c r="B1478" s="15">
        <v>202006</v>
      </c>
      <c r="C1478" s="15">
        <v>56</v>
      </c>
      <c r="D1478" s="15" t="s">
        <v>193</v>
      </c>
      <c r="E1478" s="16">
        <v>4562342690081</v>
      </c>
      <c r="F1478" s="15">
        <v>0</v>
      </c>
      <c r="G1478" s="15">
        <v>0</v>
      </c>
      <c r="H1478" s="15" t="s">
        <v>25</v>
      </c>
      <c r="I1478" s="15" t="s">
        <v>19</v>
      </c>
      <c r="J1478" s="15" t="s">
        <v>329</v>
      </c>
      <c r="K1478" s="15">
        <v>3</v>
      </c>
      <c r="L1478" s="15">
        <v>1</v>
      </c>
      <c r="M1478" s="15">
        <v>1</v>
      </c>
      <c r="N1478" s="15">
        <v>0</v>
      </c>
    </row>
    <row r="1479" spans="1:14" x14ac:dyDescent="0.15">
      <c r="A1479" t="str">
        <f t="shared" si="26"/>
        <v>202006_412_4562342690029</v>
      </c>
      <c r="B1479" s="15">
        <v>202006</v>
      </c>
      <c r="C1479" s="15">
        <v>412</v>
      </c>
      <c r="D1479" s="15" t="s">
        <v>195</v>
      </c>
      <c r="E1479" s="16">
        <v>4562342690029</v>
      </c>
      <c r="F1479" s="15">
        <v>0</v>
      </c>
      <c r="G1479" s="15">
        <v>0</v>
      </c>
      <c r="H1479" s="15" t="s">
        <v>18</v>
      </c>
      <c r="I1479" s="15" t="s">
        <v>19</v>
      </c>
      <c r="J1479" s="15" t="s">
        <v>329</v>
      </c>
      <c r="K1479" s="15">
        <v>11</v>
      </c>
      <c r="L1479" s="15">
        <v>0</v>
      </c>
      <c r="M1479" s="15">
        <v>0</v>
      </c>
      <c r="N1479" s="15">
        <v>0</v>
      </c>
    </row>
    <row r="1480" spans="1:14" x14ac:dyDescent="0.15">
      <c r="A1480" t="str">
        <f t="shared" si="26"/>
        <v>202006_412_4562342690036</v>
      </c>
      <c r="B1480" s="15">
        <v>202006</v>
      </c>
      <c r="C1480" s="15">
        <v>412</v>
      </c>
      <c r="D1480" s="15" t="s">
        <v>195</v>
      </c>
      <c r="E1480" s="16">
        <v>4562342690036</v>
      </c>
      <c r="F1480" s="15">
        <v>0</v>
      </c>
      <c r="G1480" s="15">
        <v>0</v>
      </c>
      <c r="H1480" s="15" t="s">
        <v>20</v>
      </c>
      <c r="I1480" s="15" t="s">
        <v>19</v>
      </c>
      <c r="J1480" s="15" t="s">
        <v>329</v>
      </c>
      <c r="K1480" s="15">
        <v>15</v>
      </c>
      <c r="L1480" s="15">
        <v>0</v>
      </c>
      <c r="M1480" s="15">
        <v>0</v>
      </c>
      <c r="N1480" s="15">
        <v>0</v>
      </c>
    </row>
    <row r="1481" spans="1:14" x14ac:dyDescent="0.15">
      <c r="A1481" t="str">
        <f t="shared" si="26"/>
        <v>202006_412_4562342690050</v>
      </c>
      <c r="B1481" s="15">
        <v>202006</v>
      </c>
      <c r="C1481" s="15">
        <v>412</v>
      </c>
      <c r="D1481" s="15" t="s">
        <v>195</v>
      </c>
      <c r="E1481" s="16">
        <v>4562342690050</v>
      </c>
      <c r="F1481" s="15">
        <v>0</v>
      </c>
      <c r="G1481" s="15">
        <v>0</v>
      </c>
      <c r="H1481" s="15" t="s">
        <v>22</v>
      </c>
      <c r="I1481" s="15" t="s">
        <v>19</v>
      </c>
      <c r="J1481" s="15" t="s">
        <v>329</v>
      </c>
      <c r="K1481" s="15">
        <v>21</v>
      </c>
      <c r="L1481" s="15">
        <v>1</v>
      </c>
      <c r="M1481" s="15">
        <v>0</v>
      </c>
      <c r="N1481" s="15">
        <v>0</v>
      </c>
    </row>
    <row r="1482" spans="1:14" x14ac:dyDescent="0.15">
      <c r="A1482" t="str">
        <f t="shared" si="26"/>
        <v>202006_412_4562342690043</v>
      </c>
      <c r="B1482" s="15">
        <v>202006</v>
      </c>
      <c r="C1482" s="15">
        <v>412</v>
      </c>
      <c r="D1482" s="15" t="s">
        <v>195</v>
      </c>
      <c r="E1482" s="16">
        <v>4562342690043</v>
      </c>
      <c r="F1482" s="15">
        <v>0</v>
      </c>
      <c r="G1482" s="15">
        <v>0</v>
      </c>
      <c r="H1482" s="15" t="s">
        <v>21</v>
      </c>
      <c r="I1482" s="15" t="s">
        <v>19</v>
      </c>
      <c r="J1482" s="15" t="s">
        <v>329</v>
      </c>
      <c r="K1482" s="15">
        <v>19</v>
      </c>
      <c r="L1482" s="15">
        <v>0</v>
      </c>
      <c r="M1482" s="15">
        <v>0</v>
      </c>
      <c r="N1482" s="15">
        <v>0</v>
      </c>
    </row>
    <row r="1483" spans="1:14" x14ac:dyDescent="0.15">
      <c r="A1483" t="str">
        <f t="shared" si="26"/>
        <v>202006_412_4562342690067</v>
      </c>
      <c r="B1483" s="15">
        <v>202006</v>
      </c>
      <c r="C1483" s="15">
        <v>412</v>
      </c>
      <c r="D1483" s="15" t="s">
        <v>195</v>
      </c>
      <c r="E1483" s="16">
        <v>4562342690067</v>
      </c>
      <c r="F1483" s="15">
        <v>0</v>
      </c>
      <c r="G1483" s="15">
        <v>0</v>
      </c>
      <c r="H1483" s="15" t="s">
        <v>23</v>
      </c>
      <c r="I1483" s="15" t="s">
        <v>19</v>
      </c>
      <c r="J1483" s="15" t="s">
        <v>329</v>
      </c>
      <c r="K1483" s="15">
        <v>55</v>
      </c>
      <c r="L1483" s="15">
        <v>3</v>
      </c>
      <c r="M1483" s="15">
        <v>0</v>
      </c>
      <c r="N1483" s="15">
        <v>0</v>
      </c>
    </row>
    <row r="1484" spans="1:14" x14ac:dyDescent="0.15">
      <c r="A1484" t="str">
        <f t="shared" ref="A1484:A1547" si="27">B1484&amp;"_"&amp;C1484&amp;"_"&amp;E1484</f>
        <v>202006_412_4562342690074</v>
      </c>
      <c r="B1484" s="15">
        <v>202006</v>
      </c>
      <c r="C1484" s="15">
        <v>412</v>
      </c>
      <c r="D1484" s="15" t="s">
        <v>195</v>
      </c>
      <c r="E1484" s="16">
        <v>4562342690074</v>
      </c>
      <c r="F1484" s="15">
        <v>0</v>
      </c>
      <c r="G1484" s="15">
        <v>0</v>
      </c>
      <c r="H1484" s="15" t="s">
        <v>24</v>
      </c>
      <c r="I1484" s="15" t="s">
        <v>19</v>
      </c>
      <c r="J1484" s="15" t="s">
        <v>329</v>
      </c>
      <c r="K1484" s="15">
        <v>20</v>
      </c>
      <c r="L1484" s="15">
        <v>1</v>
      </c>
      <c r="M1484" s="15">
        <v>0</v>
      </c>
      <c r="N1484" s="15">
        <v>0</v>
      </c>
    </row>
    <row r="1485" spans="1:14" x14ac:dyDescent="0.15">
      <c r="A1485" t="str">
        <f t="shared" si="27"/>
        <v>202006_412_4562342690081</v>
      </c>
      <c r="B1485" s="15">
        <v>202006</v>
      </c>
      <c r="C1485" s="15">
        <v>412</v>
      </c>
      <c r="D1485" s="15" t="s">
        <v>195</v>
      </c>
      <c r="E1485" s="16">
        <v>4562342690081</v>
      </c>
      <c r="F1485" s="15">
        <v>0</v>
      </c>
      <c r="G1485" s="15">
        <v>0</v>
      </c>
      <c r="H1485" s="15" t="s">
        <v>25</v>
      </c>
      <c r="I1485" s="15" t="s">
        <v>19</v>
      </c>
      <c r="J1485" s="15" t="s">
        <v>329</v>
      </c>
      <c r="K1485" s="15">
        <v>4</v>
      </c>
      <c r="L1485" s="15">
        <v>0</v>
      </c>
      <c r="M1485" s="15">
        <v>0</v>
      </c>
      <c r="N1485" s="15">
        <v>0</v>
      </c>
    </row>
    <row r="1486" spans="1:14" x14ac:dyDescent="0.15">
      <c r="A1486" t="str">
        <f t="shared" si="27"/>
        <v>202006_23_4562342690029</v>
      </c>
      <c r="B1486" s="15">
        <v>202006</v>
      </c>
      <c r="C1486" s="15">
        <v>23</v>
      </c>
      <c r="D1486" s="15" t="s">
        <v>196</v>
      </c>
      <c r="E1486" s="16">
        <v>4562342690029</v>
      </c>
      <c r="F1486" s="15">
        <v>0</v>
      </c>
      <c r="G1486" s="15">
        <v>0</v>
      </c>
      <c r="H1486" s="15" t="s">
        <v>18</v>
      </c>
      <c r="I1486" s="15" t="s">
        <v>19</v>
      </c>
      <c r="J1486" s="15" t="s">
        <v>329</v>
      </c>
      <c r="K1486" s="15">
        <v>9</v>
      </c>
      <c r="L1486" s="15">
        <v>0</v>
      </c>
      <c r="M1486" s="15">
        <v>0</v>
      </c>
      <c r="N1486" s="15">
        <v>0</v>
      </c>
    </row>
    <row r="1487" spans="1:14" x14ac:dyDescent="0.15">
      <c r="A1487" t="str">
        <f t="shared" si="27"/>
        <v>202006_23_4562342690036</v>
      </c>
      <c r="B1487" s="15">
        <v>202006</v>
      </c>
      <c r="C1487" s="15">
        <v>23</v>
      </c>
      <c r="D1487" s="15" t="s">
        <v>196</v>
      </c>
      <c r="E1487" s="16">
        <v>4562342690036</v>
      </c>
      <c r="F1487" s="15">
        <v>0</v>
      </c>
      <c r="G1487" s="15">
        <v>0</v>
      </c>
      <c r="H1487" s="15" t="s">
        <v>20</v>
      </c>
      <c r="I1487" s="15" t="s">
        <v>19</v>
      </c>
      <c r="J1487" s="15" t="s">
        <v>329</v>
      </c>
      <c r="K1487" s="15">
        <v>13</v>
      </c>
      <c r="L1487" s="15">
        <v>2</v>
      </c>
      <c r="M1487" s="15">
        <v>0</v>
      </c>
      <c r="N1487" s="15">
        <v>0</v>
      </c>
    </row>
    <row r="1488" spans="1:14" x14ac:dyDescent="0.15">
      <c r="A1488" t="str">
        <f t="shared" si="27"/>
        <v>202006_23_4562342690050</v>
      </c>
      <c r="B1488" s="15">
        <v>202006</v>
      </c>
      <c r="C1488" s="15">
        <v>23</v>
      </c>
      <c r="D1488" s="15" t="s">
        <v>196</v>
      </c>
      <c r="E1488" s="16">
        <v>4562342690050</v>
      </c>
      <c r="F1488" s="15">
        <v>0</v>
      </c>
      <c r="G1488" s="15">
        <v>0</v>
      </c>
      <c r="H1488" s="15" t="s">
        <v>22</v>
      </c>
      <c r="I1488" s="15" t="s">
        <v>19</v>
      </c>
      <c r="J1488" s="15" t="s">
        <v>329</v>
      </c>
      <c r="K1488" s="15">
        <v>15</v>
      </c>
      <c r="L1488" s="15">
        <v>1</v>
      </c>
      <c r="M1488" s="15">
        <v>0</v>
      </c>
      <c r="N1488" s="15">
        <v>0</v>
      </c>
    </row>
    <row r="1489" spans="1:14" x14ac:dyDescent="0.15">
      <c r="A1489" t="str">
        <f t="shared" si="27"/>
        <v>202006_23_4562342690043</v>
      </c>
      <c r="B1489" s="15">
        <v>202006</v>
      </c>
      <c r="C1489" s="15">
        <v>23</v>
      </c>
      <c r="D1489" s="15" t="s">
        <v>196</v>
      </c>
      <c r="E1489" s="16">
        <v>4562342690043</v>
      </c>
      <c r="F1489" s="15">
        <v>0</v>
      </c>
      <c r="G1489" s="15">
        <v>0</v>
      </c>
      <c r="H1489" s="15" t="s">
        <v>21</v>
      </c>
      <c r="I1489" s="15" t="s">
        <v>19</v>
      </c>
      <c r="J1489" s="15" t="s">
        <v>329</v>
      </c>
      <c r="K1489" s="15">
        <v>52</v>
      </c>
      <c r="L1489" s="15">
        <v>0</v>
      </c>
      <c r="M1489" s="15">
        <v>0</v>
      </c>
      <c r="N1489" s="15">
        <v>0</v>
      </c>
    </row>
    <row r="1490" spans="1:14" x14ac:dyDescent="0.15">
      <c r="A1490" t="str">
        <f t="shared" si="27"/>
        <v>202006_23_4562342690067</v>
      </c>
      <c r="B1490" s="15">
        <v>202006</v>
      </c>
      <c r="C1490" s="15">
        <v>23</v>
      </c>
      <c r="D1490" s="15" t="s">
        <v>196</v>
      </c>
      <c r="E1490" s="16">
        <v>4562342690067</v>
      </c>
      <c r="F1490" s="15">
        <v>0</v>
      </c>
      <c r="G1490" s="15">
        <v>0</v>
      </c>
      <c r="H1490" s="15" t="s">
        <v>23</v>
      </c>
      <c r="I1490" s="15" t="s">
        <v>19</v>
      </c>
      <c r="J1490" s="15" t="s">
        <v>329</v>
      </c>
      <c r="K1490" s="15">
        <v>72</v>
      </c>
      <c r="L1490" s="15">
        <v>1</v>
      </c>
      <c r="M1490" s="15">
        <v>0</v>
      </c>
      <c r="N1490" s="15">
        <v>0</v>
      </c>
    </row>
    <row r="1491" spans="1:14" x14ac:dyDescent="0.15">
      <c r="A1491" t="str">
        <f t="shared" si="27"/>
        <v>202006_23_4562342690074</v>
      </c>
      <c r="B1491" s="15">
        <v>202006</v>
      </c>
      <c r="C1491" s="15">
        <v>23</v>
      </c>
      <c r="D1491" s="15" t="s">
        <v>196</v>
      </c>
      <c r="E1491" s="16">
        <v>4562342690074</v>
      </c>
      <c r="F1491" s="15">
        <v>0</v>
      </c>
      <c r="G1491" s="15">
        <v>0</v>
      </c>
      <c r="H1491" s="15" t="s">
        <v>24</v>
      </c>
      <c r="I1491" s="15" t="s">
        <v>19</v>
      </c>
      <c r="J1491" s="15" t="s">
        <v>329</v>
      </c>
      <c r="K1491" s="15">
        <v>17</v>
      </c>
      <c r="L1491" s="15">
        <v>1</v>
      </c>
      <c r="M1491" s="15">
        <v>0</v>
      </c>
      <c r="N1491" s="15">
        <v>0</v>
      </c>
    </row>
    <row r="1492" spans="1:14" x14ac:dyDescent="0.15">
      <c r="A1492" t="str">
        <f t="shared" si="27"/>
        <v>202006_23_4562342690081</v>
      </c>
      <c r="B1492" s="15">
        <v>202006</v>
      </c>
      <c r="C1492" s="15">
        <v>23</v>
      </c>
      <c r="D1492" s="15" t="s">
        <v>196</v>
      </c>
      <c r="E1492" s="16">
        <v>4562342690081</v>
      </c>
      <c r="F1492" s="15">
        <v>0</v>
      </c>
      <c r="G1492" s="15">
        <v>0</v>
      </c>
      <c r="H1492" s="15" t="s">
        <v>25</v>
      </c>
      <c r="I1492" s="15" t="s">
        <v>19</v>
      </c>
      <c r="J1492" s="15" t="s">
        <v>329</v>
      </c>
      <c r="K1492" s="15">
        <v>5</v>
      </c>
      <c r="L1492" s="15">
        <v>0</v>
      </c>
      <c r="M1492" s="15">
        <v>0</v>
      </c>
      <c r="N1492" s="15">
        <v>0</v>
      </c>
    </row>
    <row r="1493" spans="1:14" x14ac:dyDescent="0.15">
      <c r="A1493" t="str">
        <f t="shared" si="27"/>
        <v>202006_113_4562342690029</v>
      </c>
      <c r="B1493" s="15">
        <v>202006</v>
      </c>
      <c r="C1493" s="15">
        <v>113</v>
      </c>
      <c r="D1493" s="15" t="s">
        <v>182</v>
      </c>
      <c r="E1493" s="16">
        <v>4562342690029</v>
      </c>
      <c r="F1493" s="15">
        <v>0</v>
      </c>
      <c r="G1493" s="15">
        <v>0</v>
      </c>
      <c r="H1493" s="15" t="s">
        <v>18</v>
      </c>
      <c r="I1493" s="15" t="s">
        <v>19</v>
      </c>
      <c r="J1493" s="15" t="s">
        <v>329</v>
      </c>
      <c r="K1493" s="15">
        <v>19</v>
      </c>
      <c r="L1493" s="15">
        <v>0</v>
      </c>
      <c r="M1493" s="15">
        <v>0</v>
      </c>
      <c r="N1493" s="15">
        <v>0</v>
      </c>
    </row>
    <row r="1494" spans="1:14" x14ac:dyDescent="0.15">
      <c r="A1494" t="str">
        <f t="shared" si="27"/>
        <v>202006_113_4562342690036</v>
      </c>
      <c r="B1494" s="15">
        <v>202006</v>
      </c>
      <c r="C1494" s="15">
        <v>113</v>
      </c>
      <c r="D1494" s="15" t="s">
        <v>182</v>
      </c>
      <c r="E1494" s="16">
        <v>4562342690036</v>
      </c>
      <c r="F1494" s="15">
        <v>0</v>
      </c>
      <c r="G1494" s="15">
        <v>0</v>
      </c>
      <c r="H1494" s="15" t="s">
        <v>20</v>
      </c>
      <c r="I1494" s="15" t="s">
        <v>19</v>
      </c>
      <c r="J1494" s="15" t="s">
        <v>329</v>
      </c>
      <c r="K1494" s="15">
        <v>13</v>
      </c>
      <c r="L1494" s="15">
        <v>0</v>
      </c>
      <c r="M1494" s="15">
        <v>0</v>
      </c>
      <c r="N1494" s="15">
        <v>0</v>
      </c>
    </row>
    <row r="1495" spans="1:14" x14ac:dyDescent="0.15">
      <c r="A1495" t="str">
        <f t="shared" si="27"/>
        <v>202006_113_4562342690050</v>
      </c>
      <c r="B1495" s="15">
        <v>202006</v>
      </c>
      <c r="C1495" s="15">
        <v>113</v>
      </c>
      <c r="D1495" s="15" t="s">
        <v>182</v>
      </c>
      <c r="E1495" s="16">
        <v>4562342690050</v>
      </c>
      <c r="F1495" s="15">
        <v>0</v>
      </c>
      <c r="G1495" s="15">
        <v>0</v>
      </c>
      <c r="H1495" s="15" t="s">
        <v>22</v>
      </c>
      <c r="I1495" s="15" t="s">
        <v>19</v>
      </c>
      <c r="J1495" s="15" t="s">
        <v>329</v>
      </c>
      <c r="K1495" s="15">
        <v>13</v>
      </c>
      <c r="L1495" s="15">
        <v>0</v>
      </c>
      <c r="M1495" s="15">
        <v>0</v>
      </c>
      <c r="N1495" s="15">
        <v>0</v>
      </c>
    </row>
    <row r="1496" spans="1:14" x14ac:dyDescent="0.15">
      <c r="A1496" t="str">
        <f t="shared" si="27"/>
        <v>202006_113_4562342690043</v>
      </c>
      <c r="B1496" s="15">
        <v>202006</v>
      </c>
      <c r="C1496" s="15">
        <v>113</v>
      </c>
      <c r="D1496" s="15" t="s">
        <v>182</v>
      </c>
      <c r="E1496" s="16">
        <v>4562342690043</v>
      </c>
      <c r="F1496" s="15">
        <v>0</v>
      </c>
      <c r="G1496" s="15">
        <v>0</v>
      </c>
      <c r="H1496" s="15" t="s">
        <v>21</v>
      </c>
      <c r="I1496" s="15" t="s">
        <v>19</v>
      </c>
      <c r="J1496" s="15" t="s">
        <v>329</v>
      </c>
      <c r="K1496" s="15">
        <v>68</v>
      </c>
      <c r="L1496" s="15">
        <v>2</v>
      </c>
      <c r="M1496" s="15">
        <v>0</v>
      </c>
      <c r="N1496" s="15">
        <v>0</v>
      </c>
    </row>
    <row r="1497" spans="1:14" x14ac:dyDescent="0.15">
      <c r="A1497" t="str">
        <f t="shared" si="27"/>
        <v>202006_113_4562342690067</v>
      </c>
      <c r="B1497" s="15">
        <v>202006</v>
      </c>
      <c r="C1497" s="15">
        <v>113</v>
      </c>
      <c r="D1497" s="15" t="s">
        <v>182</v>
      </c>
      <c r="E1497" s="16">
        <v>4562342690067</v>
      </c>
      <c r="F1497" s="15">
        <v>0</v>
      </c>
      <c r="G1497" s="15">
        <v>0</v>
      </c>
      <c r="H1497" s="15" t="s">
        <v>23</v>
      </c>
      <c r="I1497" s="15" t="s">
        <v>19</v>
      </c>
      <c r="J1497" s="15" t="s">
        <v>329</v>
      </c>
      <c r="K1497" s="15">
        <v>64</v>
      </c>
      <c r="L1497" s="15">
        <v>3</v>
      </c>
      <c r="M1497" s="15">
        <v>0</v>
      </c>
      <c r="N1497" s="15">
        <v>0</v>
      </c>
    </row>
    <row r="1498" spans="1:14" x14ac:dyDescent="0.15">
      <c r="A1498" t="str">
        <f t="shared" si="27"/>
        <v>202006_113_4562342690074</v>
      </c>
      <c r="B1498" s="15">
        <v>202006</v>
      </c>
      <c r="C1498" s="15">
        <v>113</v>
      </c>
      <c r="D1498" s="15" t="s">
        <v>182</v>
      </c>
      <c r="E1498" s="16">
        <v>4562342690074</v>
      </c>
      <c r="F1498" s="15">
        <v>0</v>
      </c>
      <c r="G1498" s="15">
        <v>0</v>
      </c>
      <c r="H1498" s="15" t="s">
        <v>24</v>
      </c>
      <c r="I1498" s="15" t="s">
        <v>19</v>
      </c>
      <c r="J1498" s="15" t="s">
        <v>329</v>
      </c>
      <c r="K1498" s="15">
        <v>36</v>
      </c>
      <c r="L1498" s="15">
        <v>0</v>
      </c>
      <c r="M1498" s="15">
        <v>0</v>
      </c>
      <c r="N1498" s="15">
        <v>0</v>
      </c>
    </row>
    <row r="1499" spans="1:14" x14ac:dyDescent="0.15">
      <c r="A1499" t="str">
        <f t="shared" si="27"/>
        <v>202006_113_4562342690081</v>
      </c>
      <c r="B1499" s="15">
        <v>202006</v>
      </c>
      <c r="C1499" s="15">
        <v>113</v>
      </c>
      <c r="D1499" s="15" t="s">
        <v>182</v>
      </c>
      <c r="E1499" s="16">
        <v>4562342690081</v>
      </c>
      <c r="F1499" s="15">
        <v>0</v>
      </c>
      <c r="G1499" s="15">
        <v>0</v>
      </c>
      <c r="H1499" s="15" t="s">
        <v>25</v>
      </c>
      <c r="I1499" s="15" t="s">
        <v>19</v>
      </c>
      <c r="J1499" s="15" t="s">
        <v>329</v>
      </c>
      <c r="K1499" s="15">
        <v>11</v>
      </c>
      <c r="L1499" s="15">
        <v>0</v>
      </c>
      <c r="M1499" s="15">
        <v>0</v>
      </c>
      <c r="N1499" s="15">
        <v>0</v>
      </c>
    </row>
    <row r="1500" spans="1:14" x14ac:dyDescent="0.15">
      <c r="A1500" t="str">
        <f t="shared" si="27"/>
        <v>202006_19_4562342690029</v>
      </c>
      <c r="B1500" s="15">
        <v>202006</v>
      </c>
      <c r="C1500" s="15">
        <v>19</v>
      </c>
      <c r="D1500" s="15" t="s">
        <v>190</v>
      </c>
      <c r="E1500" s="16">
        <v>4562342690029</v>
      </c>
      <c r="F1500" s="15">
        <v>0</v>
      </c>
      <c r="G1500" s="15">
        <v>0</v>
      </c>
      <c r="H1500" s="15" t="s">
        <v>18</v>
      </c>
      <c r="I1500" s="15" t="s">
        <v>19</v>
      </c>
      <c r="J1500" s="15" t="s">
        <v>329</v>
      </c>
      <c r="K1500" s="15">
        <v>33</v>
      </c>
      <c r="L1500" s="15">
        <v>0</v>
      </c>
      <c r="M1500" s="15">
        <v>0</v>
      </c>
      <c r="N1500" s="15">
        <v>0</v>
      </c>
    </row>
    <row r="1501" spans="1:14" x14ac:dyDescent="0.15">
      <c r="A1501" t="str">
        <f t="shared" si="27"/>
        <v>202006_19_4562342690036</v>
      </c>
      <c r="B1501" s="15">
        <v>202006</v>
      </c>
      <c r="C1501" s="15">
        <v>19</v>
      </c>
      <c r="D1501" s="15" t="s">
        <v>190</v>
      </c>
      <c r="E1501" s="16">
        <v>4562342690036</v>
      </c>
      <c r="F1501" s="15">
        <v>0</v>
      </c>
      <c r="G1501" s="15">
        <v>0</v>
      </c>
      <c r="H1501" s="15" t="s">
        <v>20</v>
      </c>
      <c r="I1501" s="15" t="s">
        <v>19</v>
      </c>
      <c r="J1501" s="15" t="s">
        <v>329</v>
      </c>
      <c r="K1501" s="15">
        <v>21</v>
      </c>
      <c r="L1501" s="15">
        <v>0</v>
      </c>
      <c r="M1501" s="15">
        <v>0</v>
      </c>
      <c r="N1501" s="15">
        <v>0</v>
      </c>
    </row>
    <row r="1502" spans="1:14" x14ac:dyDescent="0.15">
      <c r="A1502" t="str">
        <f t="shared" si="27"/>
        <v>202006_19_4562342690050</v>
      </c>
      <c r="B1502" s="15">
        <v>202006</v>
      </c>
      <c r="C1502" s="15">
        <v>19</v>
      </c>
      <c r="D1502" s="15" t="s">
        <v>190</v>
      </c>
      <c r="E1502" s="16">
        <v>4562342690050</v>
      </c>
      <c r="F1502" s="15">
        <v>0</v>
      </c>
      <c r="G1502" s="15">
        <v>0</v>
      </c>
      <c r="H1502" s="15" t="s">
        <v>22</v>
      </c>
      <c r="I1502" s="15" t="s">
        <v>19</v>
      </c>
      <c r="J1502" s="15" t="s">
        <v>329</v>
      </c>
      <c r="K1502" s="15">
        <v>20</v>
      </c>
      <c r="L1502" s="15">
        <v>0</v>
      </c>
      <c r="M1502" s="15">
        <v>0</v>
      </c>
      <c r="N1502" s="15">
        <v>0</v>
      </c>
    </row>
    <row r="1503" spans="1:14" x14ac:dyDescent="0.15">
      <c r="A1503" t="str">
        <f t="shared" si="27"/>
        <v>202006_19_4562342690043</v>
      </c>
      <c r="B1503" s="15">
        <v>202006</v>
      </c>
      <c r="C1503" s="15">
        <v>19</v>
      </c>
      <c r="D1503" s="15" t="s">
        <v>190</v>
      </c>
      <c r="E1503" s="16">
        <v>4562342690043</v>
      </c>
      <c r="F1503" s="15">
        <v>0</v>
      </c>
      <c r="G1503" s="15">
        <v>0</v>
      </c>
      <c r="H1503" s="15" t="s">
        <v>21</v>
      </c>
      <c r="I1503" s="15" t="s">
        <v>19</v>
      </c>
      <c r="J1503" s="15" t="s">
        <v>329</v>
      </c>
      <c r="K1503" s="15">
        <v>69</v>
      </c>
      <c r="L1503" s="15">
        <v>1</v>
      </c>
      <c r="M1503" s="15">
        <v>0</v>
      </c>
      <c r="N1503" s="15">
        <v>0</v>
      </c>
    </row>
    <row r="1504" spans="1:14" x14ac:dyDescent="0.15">
      <c r="A1504" t="str">
        <f t="shared" si="27"/>
        <v>202006_19_4562342690067</v>
      </c>
      <c r="B1504" s="15">
        <v>202006</v>
      </c>
      <c r="C1504" s="15">
        <v>19</v>
      </c>
      <c r="D1504" s="15" t="s">
        <v>190</v>
      </c>
      <c r="E1504" s="16">
        <v>4562342690067</v>
      </c>
      <c r="F1504" s="15">
        <v>0</v>
      </c>
      <c r="G1504" s="15">
        <v>0</v>
      </c>
      <c r="H1504" s="15" t="s">
        <v>23</v>
      </c>
      <c r="I1504" s="15" t="s">
        <v>19</v>
      </c>
      <c r="J1504" s="15" t="s">
        <v>329</v>
      </c>
      <c r="K1504" s="15">
        <v>78</v>
      </c>
      <c r="L1504" s="15">
        <v>0</v>
      </c>
      <c r="M1504" s="15">
        <v>0</v>
      </c>
      <c r="N1504" s="15">
        <v>0</v>
      </c>
    </row>
    <row r="1505" spans="1:14" x14ac:dyDescent="0.15">
      <c r="A1505" t="str">
        <f t="shared" si="27"/>
        <v>202006_19_4562342690074</v>
      </c>
      <c r="B1505" s="15">
        <v>202006</v>
      </c>
      <c r="C1505" s="15">
        <v>19</v>
      </c>
      <c r="D1505" s="15" t="s">
        <v>190</v>
      </c>
      <c r="E1505" s="16">
        <v>4562342690074</v>
      </c>
      <c r="F1505" s="15">
        <v>0</v>
      </c>
      <c r="G1505" s="15">
        <v>0</v>
      </c>
      <c r="H1505" s="15" t="s">
        <v>24</v>
      </c>
      <c r="I1505" s="15" t="s">
        <v>19</v>
      </c>
      <c r="J1505" s="15" t="s">
        <v>329</v>
      </c>
      <c r="K1505" s="15">
        <v>35</v>
      </c>
      <c r="L1505" s="15">
        <v>3</v>
      </c>
      <c r="M1505" s="15">
        <v>0</v>
      </c>
      <c r="N1505" s="15">
        <v>0</v>
      </c>
    </row>
    <row r="1506" spans="1:14" x14ac:dyDescent="0.15">
      <c r="A1506" t="str">
        <f t="shared" si="27"/>
        <v>202006_19_4562342690081</v>
      </c>
      <c r="B1506" s="15">
        <v>202006</v>
      </c>
      <c r="C1506" s="15">
        <v>19</v>
      </c>
      <c r="D1506" s="15" t="s">
        <v>190</v>
      </c>
      <c r="E1506" s="16">
        <v>4562342690081</v>
      </c>
      <c r="F1506" s="15">
        <v>0</v>
      </c>
      <c r="G1506" s="15">
        <v>0</v>
      </c>
      <c r="H1506" s="15" t="s">
        <v>25</v>
      </c>
      <c r="I1506" s="15" t="s">
        <v>19</v>
      </c>
      <c r="J1506" s="15" t="s">
        <v>329</v>
      </c>
      <c r="K1506" s="15">
        <v>13</v>
      </c>
      <c r="L1506" s="15">
        <v>0</v>
      </c>
      <c r="M1506" s="15">
        <v>0</v>
      </c>
      <c r="N1506" s="15">
        <v>0</v>
      </c>
    </row>
    <row r="1507" spans="1:14" x14ac:dyDescent="0.15">
      <c r="A1507" t="str">
        <f t="shared" si="27"/>
        <v>202006_31_4562342690029</v>
      </c>
      <c r="B1507" s="15">
        <v>202006</v>
      </c>
      <c r="C1507" s="15">
        <v>31</v>
      </c>
      <c r="D1507" s="15" t="s">
        <v>181</v>
      </c>
      <c r="E1507" s="16">
        <v>4562342690029</v>
      </c>
      <c r="F1507" s="15">
        <v>0</v>
      </c>
      <c r="G1507" s="15">
        <v>0</v>
      </c>
      <c r="H1507" s="15" t="s">
        <v>18</v>
      </c>
      <c r="I1507" s="15" t="s">
        <v>19</v>
      </c>
      <c r="J1507" s="15" t="s">
        <v>329</v>
      </c>
      <c r="K1507" s="15">
        <v>24</v>
      </c>
      <c r="L1507" s="15">
        <v>3</v>
      </c>
      <c r="M1507" s="15">
        <v>0</v>
      </c>
      <c r="N1507" s="15">
        <v>0</v>
      </c>
    </row>
    <row r="1508" spans="1:14" x14ac:dyDescent="0.15">
      <c r="A1508" t="str">
        <f t="shared" si="27"/>
        <v>202006_31_4562342690036</v>
      </c>
      <c r="B1508" s="15">
        <v>202006</v>
      </c>
      <c r="C1508" s="15">
        <v>31</v>
      </c>
      <c r="D1508" s="15" t="s">
        <v>181</v>
      </c>
      <c r="E1508" s="16">
        <v>4562342690036</v>
      </c>
      <c r="F1508" s="15">
        <v>0</v>
      </c>
      <c r="G1508" s="15">
        <v>0</v>
      </c>
      <c r="H1508" s="15" t="s">
        <v>20</v>
      </c>
      <c r="I1508" s="15" t="s">
        <v>19</v>
      </c>
      <c r="J1508" s="15" t="s">
        <v>329</v>
      </c>
      <c r="K1508" s="15">
        <v>24</v>
      </c>
      <c r="L1508" s="15">
        <v>1</v>
      </c>
      <c r="M1508" s="15">
        <v>0</v>
      </c>
      <c r="N1508" s="15">
        <v>0</v>
      </c>
    </row>
    <row r="1509" spans="1:14" x14ac:dyDescent="0.15">
      <c r="A1509" t="str">
        <f t="shared" si="27"/>
        <v>202006_31_4562342690050</v>
      </c>
      <c r="B1509" s="15">
        <v>202006</v>
      </c>
      <c r="C1509" s="15">
        <v>31</v>
      </c>
      <c r="D1509" s="15" t="s">
        <v>181</v>
      </c>
      <c r="E1509" s="16">
        <v>4562342690050</v>
      </c>
      <c r="F1509" s="15">
        <v>0</v>
      </c>
      <c r="G1509" s="15">
        <v>0</v>
      </c>
      <c r="H1509" s="15" t="s">
        <v>22</v>
      </c>
      <c r="I1509" s="15" t="s">
        <v>19</v>
      </c>
      <c r="J1509" s="15" t="s">
        <v>329</v>
      </c>
      <c r="K1509" s="15">
        <v>26</v>
      </c>
      <c r="L1509" s="15">
        <v>1</v>
      </c>
      <c r="M1509" s="15">
        <v>0</v>
      </c>
      <c r="N1509" s="15">
        <v>0</v>
      </c>
    </row>
    <row r="1510" spans="1:14" x14ac:dyDescent="0.15">
      <c r="A1510" t="str">
        <f t="shared" si="27"/>
        <v>202006_31_4562342690043</v>
      </c>
      <c r="B1510" s="15">
        <v>202006</v>
      </c>
      <c r="C1510" s="15">
        <v>31</v>
      </c>
      <c r="D1510" s="15" t="s">
        <v>181</v>
      </c>
      <c r="E1510" s="16">
        <v>4562342690043</v>
      </c>
      <c r="F1510" s="15">
        <v>0</v>
      </c>
      <c r="G1510" s="15">
        <v>0</v>
      </c>
      <c r="H1510" s="15" t="s">
        <v>21</v>
      </c>
      <c r="I1510" s="15" t="s">
        <v>19</v>
      </c>
      <c r="J1510" s="15" t="s">
        <v>329</v>
      </c>
      <c r="K1510" s="15">
        <v>72</v>
      </c>
      <c r="L1510" s="15">
        <v>1</v>
      </c>
      <c r="M1510" s="15">
        <v>0</v>
      </c>
      <c r="N1510" s="15">
        <v>0</v>
      </c>
    </row>
    <row r="1511" spans="1:14" x14ac:dyDescent="0.15">
      <c r="A1511" t="str">
        <f t="shared" si="27"/>
        <v>202006_31_4562342690067</v>
      </c>
      <c r="B1511" s="15">
        <v>202006</v>
      </c>
      <c r="C1511" s="15">
        <v>31</v>
      </c>
      <c r="D1511" s="15" t="s">
        <v>181</v>
      </c>
      <c r="E1511" s="16">
        <v>4562342690067</v>
      </c>
      <c r="F1511" s="15">
        <v>0</v>
      </c>
      <c r="G1511" s="15">
        <v>0</v>
      </c>
      <c r="H1511" s="15" t="s">
        <v>23</v>
      </c>
      <c r="I1511" s="15" t="s">
        <v>19</v>
      </c>
      <c r="J1511" s="15" t="s">
        <v>329</v>
      </c>
      <c r="K1511" s="15">
        <v>86</v>
      </c>
      <c r="L1511" s="15">
        <v>3</v>
      </c>
      <c r="M1511" s="15">
        <v>0</v>
      </c>
      <c r="N1511" s="15">
        <v>0</v>
      </c>
    </row>
    <row r="1512" spans="1:14" x14ac:dyDescent="0.15">
      <c r="A1512" t="str">
        <f t="shared" si="27"/>
        <v>202006_31_4562342690074</v>
      </c>
      <c r="B1512" s="15">
        <v>202006</v>
      </c>
      <c r="C1512" s="15">
        <v>31</v>
      </c>
      <c r="D1512" s="15" t="s">
        <v>181</v>
      </c>
      <c r="E1512" s="16">
        <v>4562342690074</v>
      </c>
      <c r="F1512" s="15">
        <v>0</v>
      </c>
      <c r="G1512" s="15">
        <v>0</v>
      </c>
      <c r="H1512" s="15" t="s">
        <v>24</v>
      </c>
      <c r="I1512" s="15" t="s">
        <v>19</v>
      </c>
      <c r="J1512" s="15" t="s">
        <v>329</v>
      </c>
      <c r="K1512" s="15">
        <v>49</v>
      </c>
      <c r="L1512" s="15">
        <v>1</v>
      </c>
      <c r="M1512" s="15">
        <v>0</v>
      </c>
      <c r="N1512" s="15">
        <v>0</v>
      </c>
    </row>
    <row r="1513" spans="1:14" x14ac:dyDescent="0.15">
      <c r="A1513" t="str">
        <f t="shared" si="27"/>
        <v>202006_31_4562342690081</v>
      </c>
      <c r="B1513" s="15">
        <v>202006</v>
      </c>
      <c r="C1513" s="15">
        <v>31</v>
      </c>
      <c r="D1513" s="15" t="s">
        <v>181</v>
      </c>
      <c r="E1513" s="16">
        <v>4562342690081</v>
      </c>
      <c r="F1513" s="15">
        <v>0</v>
      </c>
      <c r="G1513" s="15">
        <v>0</v>
      </c>
      <c r="H1513" s="15" t="s">
        <v>25</v>
      </c>
      <c r="I1513" s="15" t="s">
        <v>19</v>
      </c>
      <c r="J1513" s="15" t="s">
        <v>329</v>
      </c>
      <c r="K1513" s="15">
        <v>11</v>
      </c>
      <c r="L1513" s="15">
        <v>0</v>
      </c>
      <c r="M1513" s="15">
        <v>0</v>
      </c>
      <c r="N1513" s="15">
        <v>0</v>
      </c>
    </row>
    <row r="1514" spans="1:14" x14ac:dyDescent="0.15">
      <c r="A1514" t="str">
        <f t="shared" si="27"/>
        <v>202007_237_4562342690029</v>
      </c>
      <c r="B1514" s="10">
        <v>202007</v>
      </c>
      <c r="C1514" s="10">
        <v>237</v>
      </c>
      <c r="D1514" s="10" t="s">
        <v>188</v>
      </c>
      <c r="E1514" s="11">
        <v>4562342690029</v>
      </c>
      <c r="F1514" s="10">
        <v>0</v>
      </c>
      <c r="G1514" s="10">
        <v>0</v>
      </c>
      <c r="H1514" s="10" t="s">
        <v>18</v>
      </c>
      <c r="I1514" s="10" t="s">
        <v>19</v>
      </c>
      <c r="J1514" s="10" t="s">
        <v>329</v>
      </c>
      <c r="K1514" s="10">
        <v>9</v>
      </c>
      <c r="L1514" s="10">
        <v>0</v>
      </c>
      <c r="M1514" s="10">
        <v>0</v>
      </c>
      <c r="N1514" s="10">
        <v>0</v>
      </c>
    </row>
    <row r="1515" spans="1:14" x14ac:dyDescent="0.15">
      <c r="A1515" t="str">
        <f t="shared" si="27"/>
        <v>202007_237_4562342690036</v>
      </c>
      <c r="B1515" s="10">
        <v>202007</v>
      </c>
      <c r="C1515" s="10">
        <v>237</v>
      </c>
      <c r="D1515" s="10" t="s">
        <v>188</v>
      </c>
      <c r="E1515" s="11">
        <v>4562342690036</v>
      </c>
      <c r="F1515" s="10">
        <v>0</v>
      </c>
      <c r="G1515" s="10">
        <v>0</v>
      </c>
      <c r="H1515" s="10" t="s">
        <v>20</v>
      </c>
      <c r="I1515" s="10" t="s">
        <v>19</v>
      </c>
      <c r="J1515" s="10" t="s">
        <v>329</v>
      </c>
      <c r="K1515" s="10">
        <v>16</v>
      </c>
      <c r="L1515" s="10">
        <v>2</v>
      </c>
      <c r="M1515" s="10">
        <v>0</v>
      </c>
      <c r="N1515" s="10">
        <v>0</v>
      </c>
    </row>
    <row r="1516" spans="1:14" x14ac:dyDescent="0.15">
      <c r="A1516" t="str">
        <f t="shared" si="27"/>
        <v>202007_237_4562342690050</v>
      </c>
      <c r="B1516" s="10">
        <v>202007</v>
      </c>
      <c r="C1516" s="10">
        <v>237</v>
      </c>
      <c r="D1516" s="10" t="s">
        <v>188</v>
      </c>
      <c r="E1516" s="11">
        <v>4562342690050</v>
      </c>
      <c r="F1516" s="10">
        <v>0</v>
      </c>
      <c r="G1516" s="10">
        <v>0</v>
      </c>
      <c r="H1516" s="10" t="s">
        <v>22</v>
      </c>
      <c r="I1516" s="10" t="s">
        <v>19</v>
      </c>
      <c r="J1516" s="10" t="s">
        <v>329</v>
      </c>
      <c r="K1516" s="10">
        <v>15</v>
      </c>
      <c r="L1516" s="10">
        <v>0</v>
      </c>
      <c r="M1516" s="10">
        <v>0</v>
      </c>
      <c r="N1516" s="10">
        <v>0</v>
      </c>
    </row>
    <row r="1517" spans="1:14" x14ac:dyDescent="0.15">
      <c r="A1517" t="str">
        <f t="shared" si="27"/>
        <v>202007_237_4562342690043</v>
      </c>
      <c r="B1517" s="10">
        <v>202007</v>
      </c>
      <c r="C1517" s="10">
        <v>237</v>
      </c>
      <c r="D1517" s="10" t="s">
        <v>188</v>
      </c>
      <c r="E1517" s="11">
        <v>4562342690043</v>
      </c>
      <c r="F1517" s="10">
        <v>0</v>
      </c>
      <c r="G1517" s="10">
        <v>0</v>
      </c>
      <c r="H1517" s="10" t="s">
        <v>21</v>
      </c>
      <c r="I1517" s="10" t="s">
        <v>19</v>
      </c>
      <c r="J1517" s="10" t="s">
        <v>329</v>
      </c>
      <c r="K1517" s="10">
        <v>60</v>
      </c>
      <c r="L1517" s="10">
        <v>3</v>
      </c>
      <c r="M1517" s="10">
        <v>0</v>
      </c>
      <c r="N1517" s="10">
        <v>0</v>
      </c>
    </row>
    <row r="1518" spans="1:14" x14ac:dyDescent="0.15">
      <c r="A1518" t="str">
        <f t="shared" si="27"/>
        <v>202007_237_4562342690067</v>
      </c>
      <c r="B1518" s="10">
        <v>202007</v>
      </c>
      <c r="C1518" s="10">
        <v>237</v>
      </c>
      <c r="D1518" s="10" t="s">
        <v>188</v>
      </c>
      <c r="E1518" s="11">
        <v>4562342690067</v>
      </c>
      <c r="F1518" s="10">
        <v>0</v>
      </c>
      <c r="G1518" s="10">
        <v>0</v>
      </c>
      <c r="H1518" s="10" t="s">
        <v>23</v>
      </c>
      <c r="I1518" s="10" t="s">
        <v>19</v>
      </c>
      <c r="J1518" s="10" t="s">
        <v>329</v>
      </c>
      <c r="K1518" s="10">
        <v>43</v>
      </c>
      <c r="L1518" s="10">
        <v>2</v>
      </c>
      <c r="M1518" s="10">
        <v>0</v>
      </c>
      <c r="N1518" s="10">
        <v>0</v>
      </c>
    </row>
    <row r="1519" spans="1:14" x14ac:dyDescent="0.15">
      <c r="A1519" t="str">
        <f t="shared" si="27"/>
        <v>202007_237_4562342690074</v>
      </c>
      <c r="B1519" s="10">
        <v>202007</v>
      </c>
      <c r="C1519" s="10">
        <v>237</v>
      </c>
      <c r="D1519" s="10" t="s">
        <v>188</v>
      </c>
      <c r="E1519" s="11">
        <v>4562342690074</v>
      </c>
      <c r="F1519" s="10">
        <v>0</v>
      </c>
      <c r="G1519" s="10">
        <v>0</v>
      </c>
      <c r="H1519" s="10" t="s">
        <v>24</v>
      </c>
      <c r="I1519" s="10" t="s">
        <v>19</v>
      </c>
      <c r="J1519" s="10" t="s">
        <v>329</v>
      </c>
      <c r="K1519" s="10">
        <v>12</v>
      </c>
      <c r="L1519" s="10">
        <v>0</v>
      </c>
      <c r="M1519" s="10">
        <v>0</v>
      </c>
      <c r="N1519" s="10">
        <v>0</v>
      </c>
    </row>
    <row r="1520" spans="1:14" x14ac:dyDescent="0.15">
      <c r="A1520" t="str">
        <f t="shared" si="27"/>
        <v>202007_237_4562342690081</v>
      </c>
      <c r="B1520" s="10">
        <v>202007</v>
      </c>
      <c r="C1520" s="10">
        <v>237</v>
      </c>
      <c r="D1520" s="10" t="s">
        <v>188</v>
      </c>
      <c r="E1520" s="11">
        <v>4562342690081</v>
      </c>
      <c r="F1520" s="10">
        <v>0</v>
      </c>
      <c r="G1520" s="10">
        <v>0</v>
      </c>
      <c r="H1520" s="10" t="s">
        <v>25</v>
      </c>
      <c r="I1520" s="10" t="s">
        <v>19</v>
      </c>
      <c r="J1520" s="10" t="s">
        <v>329</v>
      </c>
      <c r="K1520" s="10">
        <v>8</v>
      </c>
      <c r="L1520" s="10">
        <v>0</v>
      </c>
      <c r="M1520" s="10">
        <v>0</v>
      </c>
      <c r="N1520" s="10">
        <v>0</v>
      </c>
    </row>
    <row r="1521" spans="1:14" x14ac:dyDescent="0.15">
      <c r="A1521" t="str">
        <f t="shared" si="27"/>
        <v>202007_331_4562342690029</v>
      </c>
      <c r="B1521" s="10">
        <v>202007</v>
      </c>
      <c r="C1521" s="10">
        <v>331</v>
      </c>
      <c r="D1521" s="10" t="s">
        <v>189</v>
      </c>
      <c r="E1521" s="11">
        <v>4562342690029</v>
      </c>
      <c r="F1521" s="10">
        <v>0</v>
      </c>
      <c r="G1521" s="10">
        <v>0</v>
      </c>
      <c r="H1521" s="10" t="s">
        <v>18</v>
      </c>
      <c r="I1521" s="10" t="s">
        <v>19</v>
      </c>
      <c r="J1521" s="10" t="s">
        <v>329</v>
      </c>
      <c r="K1521" s="10">
        <v>22</v>
      </c>
      <c r="L1521" s="10">
        <v>0</v>
      </c>
      <c r="M1521" s="10">
        <v>0</v>
      </c>
      <c r="N1521" s="10">
        <v>0</v>
      </c>
    </row>
    <row r="1522" spans="1:14" x14ac:dyDescent="0.15">
      <c r="A1522" t="str">
        <f t="shared" si="27"/>
        <v>202007_331_4562342690036</v>
      </c>
      <c r="B1522" s="10">
        <v>202007</v>
      </c>
      <c r="C1522" s="10">
        <v>331</v>
      </c>
      <c r="D1522" s="10" t="s">
        <v>189</v>
      </c>
      <c r="E1522" s="11">
        <v>4562342690036</v>
      </c>
      <c r="F1522" s="10">
        <v>0</v>
      </c>
      <c r="G1522" s="10">
        <v>0</v>
      </c>
      <c r="H1522" s="10" t="s">
        <v>20</v>
      </c>
      <c r="I1522" s="10" t="s">
        <v>19</v>
      </c>
      <c r="J1522" s="10" t="s">
        <v>329</v>
      </c>
      <c r="K1522" s="10">
        <v>18</v>
      </c>
      <c r="L1522" s="10">
        <v>0</v>
      </c>
      <c r="M1522" s="10">
        <v>0</v>
      </c>
      <c r="N1522" s="10">
        <v>0</v>
      </c>
    </row>
    <row r="1523" spans="1:14" x14ac:dyDescent="0.15">
      <c r="A1523" t="str">
        <f t="shared" si="27"/>
        <v>202007_331_4562342690050</v>
      </c>
      <c r="B1523" s="10">
        <v>202007</v>
      </c>
      <c r="C1523" s="10">
        <v>331</v>
      </c>
      <c r="D1523" s="10" t="s">
        <v>189</v>
      </c>
      <c r="E1523" s="11">
        <v>4562342690050</v>
      </c>
      <c r="F1523" s="10">
        <v>0</v>
      </c>
      <c r="G1523" s="10">
        <v>0</v>
      </c>
      <c r="H1523" s="10" t="s">
        <v>22</v>
      </c>
      <c r="I1523" s="10" t="s">
        <v>19</v>
      </c>
      <c r="J1523" s="10" t="s">
        <v>329</v>
      </c>
      <c r="K1523" s="10">
        <v>10</v>
      </c>
      <c r="L1523" s="10">
        <v>0</v>
      </c>
      <c r="M1523" s="10">
        <v>0</v>
      </c>
      <c r="N1523" s="10">
        <v>0</v>
      </c>
    </row>
    <row r="1524" spans="1:14" x14ac:dyDescent="0.15">
      <c r="A1524" t="str">
        <f t="shared" si="27"/>
        <v>202007_331_4562342690043</v>
      </c>
      <c r="B1524" s="10">
        <v>202007</v>
      </c>
      <c r="C1524" s="10">
        <v>331</v>
      </c>
      <c r="D1524" s="10" t="s">
        <v>189</v>
      </c>
      <c r="E1524" s="11">
        <v>4562342690043</v>
      </c>
      <c r="F1524" s="10">
        <v>0</v>
      </c>
      <c r="G1524" s="10">
        <v>0</v>
      </c>
      <c r="H1524" s="10" t="s">
        <v>21</v>
      </c>
      <c r="I1524" s="10" t="s">
        <v>19</v>
      </c>
      <c r="J1524" s="10" t="s">
        <v>329</v>
      </c>
      <c r="K1524" s="10">
        <v>44</v>
      </c>
      <c r="L1524" s="10">
        <v>1</v>
      </c>
      <c r="M1524" s="10">
        <v>0</v>
      </c>
      <c r="N1524" s="10">
        <v>0</v>
      </c>
    </row>
    <row r="1525" spans="1:14" x14ac:dyDescent="0.15">
      <c r="A1525" t="str">
        <f t="shared" si="27"/>
        <v>202007_331_4562342690067</v>
      </c>
      <c r="B1525" s="10">
        <v>202007</v>
      </c>
      <c r="C1525" s="10">
        <v>331</v>
      </c>
      <c r="D1525" s="10" t="s">
        <v>189</v>
      </c>
      <c r="E1525" s="11">
        <v>4562342690067</v>
      </c>
      <c r="F1525" s="10">
        <v>0</v>
      </c>
      <c r="G1525" s="10">
        <v>0</v>
      </c>
      <c r="H1525" s="10" t="s">
        <v>23</v>
      </c>
      <c r="I1525" s="10" t="s">
        <v>19</v>
      </c>
      <c r="J1525" s="10" t="s">
        <v>329</v>
      </c>
      <c r="K1525" s="10">
        <v>74</v>
      </c>
      <c r="L1525" s="10">
        <v>2</v>
      </c>
      <c r="M1525" s="10">
        <v>0</v>
      </c>
      <c r="N1525" s="10">
        <v>0</v>
      </c>
    </row>
    <row r="1526" spans="1:14" x14ac:dyDescent="0.15">
      <c r="A1526" t="str">
        <f t="shared" si="27"/>
        <v>202007_331_4562342690074</v>
      </c>
      <c r="B1526" s="10">
        <v>202007</v>
      </c>
      <c r="C1526" s="10">
        <v>331</v>
      </c>
      <c r="D1526" s="10" t="s">
        <v>189</v>
      </c>
      <c r="E1526" s="11">
        <v>4562342690074</v>
      </c>
      <c r="F1526" s="10">
        <v>0</v>
      </c>
      <c r="G1526" s="10">
        <v>0</v>
      </c>
      <c r="H1526" s="10" t="s">
        <v>24</v>
      </c>
      <c r="I1526" s="10" t="s">
        <v>19</v>
      </c>
      <c r="J1526" s="10" t="s">
        <v>329</v>
      </c>
      <c r="K1526" s="10">
        <v>26</v>
      </c>
      <c r="L1526" s="10">
        <v>0</v>
      </c>
      <c r="M1526" s="10">
        <v>0</v>
      </c>
      <c r="N1526" s="10">
        <v>0</v>
      </c>
    </row>
    <row r="1527" spans="1:14" x14ac:dyDescent="0.15">
      <c r="A1527" t="str">
        <f t="shared" si="27"/>
        <v>202007_331_4562342690081</v>
      </c>
      <c r="B1527" s="10">
        <v>202007</v>
      </c>
      <c r="C1527" s="10">
        <v>331</v>
      </c>
      <c r="D1527" s="10" t="s">
        <v>189</v>
      </c>
      <c r="E1527" s="11">
        <v>4562342690081</v>
      </c>
      <c r="F1527" s="10">
        <v>0</v>
      </c>
      <c r="G1527" s="10">
        <v>0</v>
      </c>
      <c r="H1527" s="10" t="s">
        <v>25</v>
      </c>
      <c r="I1527" s="10" t="s">
        <v>19</v>
      </c>
      <c r="J1527" s="10" t="s">
        <v>329</v>
      </c>
      <c r="K1527" s="10">
        <v>8</v>
      </c>
      <c r="L1527" s="10">
        <v>0</v>
      </c>
      <c r="M1527" s="10">
        <v>0</v>
      </c>
      <c r="N1527" s="10">
        <v>0</v>
      </c>
    </row>
    <row r="1528" spans="1:14" x14ac:dyDescent="0.15">
      <c r="A1528" t="str">
        <f t="shared" si="27"/>
        <v>202007_49_4562342690029</v>
      </c>
      <c r="B1528" s="10">
        <v>202007</v>
      </c>
      <c r="C1528" s="10">
        <v>49</v>
      </c>
      <c r="D1528" s="10" t="s">
        <v>186</v>
      </c>
      <c r="E1528" s="11">
        <v>4562342690029</v>
      </c>
      <c r="F1528" s="10">
        <v>0</v>
      </c>
      <c r="G1528" s="10">
        <v>0</v>
      </c>
      <c r="H1528" s="10" t="s">
        <v>18</v>
      </c>
      <c r="I1528" s="10" t="s">
        <v>19</v>
      </c>
      <c r="J1528" s="10" t="s">
        <v>329</v>
      </c>
      <c r="K1528" s="10">
        <v>6</v>
      </c>
      <c r="L1528" s="10">
        <v>0</v>
      </c>
      <c r="M1528" s="10">
        <v>0</v>
      </c>
      <c r="N1528" s="10">
        <v>0</v>
      </c>
    </row>
    <row r="1529" spans="1:14" x14ac:dyDescent="0.15">
      <c r="A1529" t="str">
        <f t="shared" si="27"/>
        <v>202007_49_4562342690036</v>
      </c>
      <c r="B1529" s="10">
        <v>202007</v>
      </c>
      <c r="C1529" s="10">
        <v>49</v>
      </c>
      <c r="D1529" s="10" t="s">
        <v>186</v>
      </c>
      <c r="E1529" s="11">
        <v>4562342690036</v>
      </c>
      <c r="F1529" s="10">
        <v>0</v>
      </c>
      <c r="G1529" s="10">
        <v>0</v>
      </c>
      <c r="H1529" s="10" t="s">
        <v>20</v>
      </c>
      <c r="I1529" s="10" t="s">
        <v>19</v>
      </c>
      <c r="J1529" s="10" t="s">
        <v>329</v>
      </c>
      <c r="K1529" s="10">
        <v>10</v>
      </c>
      <c r="L1529" s="10">
        <v>1</v>
      </c>
      <c r="M1529" s="10">
        <v>0</v>
      </c>
      <c r="N1529" s="10">
        <v>0</v>
      </c>
    </row>
    <row r="1530" spans="1:14" x14ac:dyDescent="0.15">
      <c r="A1530" t="str">
        <f t="shared" si="27"/>
        <v>202007_49_4562342690050</v>
      </c>
      <c r="B1530" s="10">
        <v>202007</v>
      </c>
      <c r="C1530" s="10">
        <v>49</v>
      </c>
      <c r="D1530" s="10" t="s">
        <v>186</v>
      </c>
      <c r="E1530" s="11">
        <v>4562342690050</v>
      </c>
      <c r="F1530" s="10">
        <v>0</v>
      </c>
      <c r="G1530" s="10">
        <v>0</v>
      </c>
      <c r="H1530" s="10" t="s">
        <v>22</v>
      </c>
      <c r="I1530" s="10" t="s">
        <v>19</v>
      </c>
      <c r="J1530" s="10" t="s">
        <v>329</v>
      </c>
      <c r="K1530" s="10">
        <v>9</v>
      </c>
      <c r="L1530" s="10">
        <v>0</v>
      </c>
      <c r="M1530" s="10">
        <v>0</v>
      </c>
      <c r="N1530" s="10">
        <v>0</v>
      </c>
    </row>
    <row r="1531" spans="1:14" x14ac:dyDescent="0.15">
      <c r="A1531" t="str">
        <f t="shared" si="27"/>
        <v>202007_49_4562342690043</v>
      </c>
      <c r="B1531" s="10">
        <v>202007</v>
      </c>
      <c r="C1531" s="10">
        <v>49</v>
      </c>
      <c r="D1531" s="10" t="s">
        <v>186</v>
      </c>
      <c r="E1531" s="11">
        <v>4562342690043</v>
      </c>
      <c r="F1531" s="10">
        <v>0</v>
      </c>
      <c r="G1531" s="10">
        <v>0</v>
      </c>
      <c r="H1531" s="10" t="s">
        <v>21</v>
      </c>
      <c r="I1531" s="10" t="s">
        <v>19</v>
      </c>
      <c r="J1531" s="10" t="s">
        <v>329</v>
      </c>
      <c r="K1531" s="10">
        <v>27</v>
      </c>
      <c r="L1531" s="10">
        <v>1</v>
      </c>
      <c r="M1531" s="10">
        <v>0</v>
      </c>
      <c r="N1531" s="10">
        <v>0</v>
      </c>
    </row>
    <row r="1532" spans="1:14" x14ac:dyDescent="0.15">
      <c r="A1532" t="str">
        <f t="shared" si="27"/>
        <v>202007_49_4562342690067</v>
      </c>
      <c r="B1532" s="10">
        <v>202007</v>
      </c>
      <c r="C1532" s="10">
        <v>49</v>
      </c>
      <c r="D1532" s="10" t="s">
        <v>186</v>
      </c>
      <c r="E1532" s="11">
        <v>4562342690067</v>
      </c>
      <c r="F1532" s="10">
        <v>0</v>
      </c>
      <c r="G1532" s="10">
        <v>0</v>
      </c>
      <c r="H1532" s="10" t="s">
        <v>23</v>
      </c>
      <c r="I1532" s="10" t="s">
        <v>19</v>
      </c>
      <c r="J1532" s="10" t="s">
        <v>329</v>
      </c>
      <c r="K1532" s="10">
        <v>66</v>
      </c>
      <c r="L1532" s="10">
        <v>1</v>
      </c>
      <c r="M1532" s="10">
        <v>0</v>
      </c>
      <c r="N1532" s="10">
        <v>0</v>
      </c>
    </row>
    <row r="1533" spans="1:14" x14ac:dyDescent="0.15">
      <c r="A1533" t="str">
        <f t="shared" si="27"/>
        <v>202007_49_4562342690074</v>
      </c>
      <c r="B1533" s="10">
        <v>202007</v>
      </c>
      <c r="C1533" s="10">
        <v>49</v>
      </c>
      <c r="D1533" s="10" t="s">
        <v>186</v>
      </c>
      <c r="E1533" s="11">
        <v>4562342690074</v>
      </c>
      <c r="F1533" s="10">
        <v>0</v>
      </c>
      <c r="G1533" s="10">
        <v>0</v>
      </c>
      <c r="H1533" s="10" t="s">
        <v>24</v>
      </c>
      <c r="I1533" s="10" t="s">
        <v>19</v>
      </c>
      <c r="J1533" s="10" t="s">
        <v>329</v>
      </c>
      <c r="K1533" s="10">
        <v>7</v>
      </c>
      <c r="L1533" s="10">
        <v>0</v>
      </c>
      <c r="M1533" s="10">
        <v>0</v>
      </c>
      <c r="N1533" s="10">
        <v>0</v>
      </c>
    </row>
    <row r="1534" spans="1:14" x14ac:dyDescent="0.15">
      <c r="A1534" t="str">
        <f t="shared" si="27"/>
        <v>202007_49_4562342690081</v>
      </c>
      <c r="B1534" s="10">
        <v>202007</v>
      </c>
      <c r="C1534" s="10">
        <v>49</v>
      </c>
      <c r="D1534" s="10" t="s">
        <v>186</v>
      </c>
      <c r="E1534" s="11">
        <v>4562342690081</v>
      </c>
      <c r="F1534" s="10">
        <v>0</v>
      </c>
      <c r="G1534" s="10">
        <v>0</v>
      </c>
      <c r="H1534" s="10" t="s">
        <v>25</v>
      </c>
      <c r="I1534" s="10" t="s">
        <v>19</v>
      </c>
      <c r="J1534" s="10" t="s">
        <v>329</v>
      </c>
      <c r="K1534" s="10">
        <v>3</v>
      </c>
      <c r="L1534" s="10">
        <v>1</v>
      </c>
      <c r="M1534" s="10">
        <v>0</v>
      </c>
      <c r="N1534" s="10">
        <v>0</v>
      </c>
    </row>
    <row r="1535" spans="1:14" x14ac:dyDescent="0.15">
      <c r="A1535" t="str">
        <f t="shared" si="27"/>
        <v>202007_66_4562342690029</v>
      </c>
      <c r="B1535" s="10">
        <v>202007</v>
      </c>
      <c r="C1535" s="10">
        <v>66</v>
      </c>
      <c r="D1535" s="10" t="s">
        <v>180</v>
      </c>
      <c r="E1535" s="11">
        <v>4562342690029</v>
      </c>
      <c r="F1535" s="10">
        <v>0</v>
      </c>
      <c r="G1535" s="10">
        <v>0</v>
      </c>
      <c r="H1535" s="10" t="s">
        <v>18</v>
      </c>
      <c r="I1535" s="10" t="s">
        <v>19</v>
      </c>
      <c r="J1535" s="10" t="s">
        <v>329</v>
      </c>
      <c r="K1535" s="10">
        <v>19</v>
      </c>
      <c r="L1535" s="10">
        <v>0</v>
      </c>
      <c r="M1535" s="10">
        <v>0</v>
      </c>
      <c r="N1535" s="10">
        <v>0</v>
      </c>
    </row>
    <row r="1536" spans="1:14" x14ac:dyDescent="0.15">
      <c r="A1536" t="str">
        <f t="shared" si="27"/>
        <v>202007_66_4562342690036</v>
      </c>
      <c r="B1536" s="10">
        <v>202007</v>
      </c>
      <c r="C1536" s="10">
        <v>66</v>
      </c>
      <c r="D1536" s="10" t="s">
        <v>180</v>
      </c>
      <c r="E1536" s="11">
        <v>4562342690036</v>
      </c>
      <c r="F1536" s="10">
        <v>0</v>
      </c>
      <c r="G1536" s="10">
        <v>0</v>
      </c>
      <c r="H1536" s="10" t="s">
        <v>20</v>
      </c>
      <c r="I1536" s="10" t="s">
        <v>19</v>
      </c>
      <c r="J1536" s="10" t="s">
        <v>329</v>
      </c>
      <c r="K1536" s="10">
        <v>23</v>
      </c>
      <c r="L1536" s="10">
        <v>0</v>
      </c>
      <c r="M1536" s="10">
        <v>0</v>
      </c>
      <c r="N1536" s="10">
        <v>0</v>
      </c>
    </row>
    <row r="1537" spans="1:14" x14ac:dyDescent="0.15">
      <c r="A1537" t="str">
        <f t="shared" si="27"/>
        <v>202007_66_4562342690050</v>
      </c>
      <c r="B1537" s="10">
        <v>202007</v>
      </c>
      <c r="C1537" s="10">
        <v>66</v>
      </c>
      <c r="D1537" s="10" t="s">
        <v>180</v>
      </c>
      <c r="E1537" s="11">
        <v>4562342690050</v>
      </c>
      <c r="F1537" s="10">
        <v>0</v>
      </c>
      <c r="G1537" s="10">
        <v>0</v>
      </c>
      <c r="H1537" s="10" t="s">
        <v>22</v>
      </c>
      <c r="I1537" s="10" t="s">
        <v>19</v>
      </c>
      <c r="J1537" s="10" t="s">
        <v>329</v>
      </c>
      <c r="K1537" s="10">
        <v>24</v>
      </c>
      <c r="L1537" s="10">
        <v>1</v>
      </c>
      <c r="M1537" s="10">
        <v>0</v>
      </c>
      <c r="N1537" s="10">
        <v>0</v>
      </c>
    </row>
    <row r="1538" spans="1:14" x14ac:dyDescent="0.15">
      <c r="A1538" t="str">
        <f t="shared" si="27"/>
        <v>202007_66_4562342690043</v>
      </c>
      <c r="B1538" s="10">
        <v>202007</v>
      </c>
      <c r="C1538" s="10">
        <v>66</v>
      </c>
      <c r="D1538" s="10" t="s">
        <v>180</v>
      </c>
      <c r="E1538" s="11">
        <v>4562342690043</v>
      </c>
      <c r="F1538" s="10">
        <v>0</v>
      </c>
      <c r="G1538" s="10">
        <v>0</v>
      </c>
      <c r="H1538" s="10" t="s">
        <v>21</v>
      </c>
      <c r="I1538" s="10" t="s">
        <v>19</v>
      </c>
      <c r="J1538" s="10" t="s">
        <v>329</v>
      </c>
      <c r="K1538" s="10">
        <v>47</v>
      </c>
      <c r="L1538" s="10">
        <v>3</v>
      </c>
      <c r="M1538" s="10">
        <v>0</v>
      </c>
      <c r="N1538" s="10">
        <v>0</v>
      </c>
    </row>
    <row r="1539" spans="1:14" x14ac:dyDescent="0.15">
      <c r="A1539" t="str">
        <f t="shared" si="27"/>
        <v>202007_66_4562342690067</v>
      </c>
      <c r="B1539" s="10">
        <v>202007</v>
      </c>
      <c r="C1539" s="10">
        <v>66</v>
      </c>
      <c r="D1539" s="10" t="s">
        <v>180</v>
      </c>
      <c r="E1539" s="11">
        <v>4562342690067</v>
      </c>
      <c r="F1539" s="10">
        <v>0</v>
      </c>
      <c r="G1539" s="10">
        <v>0</v>
      </c>
      <c r="H1539" s="10" t="s">
        <v>23</v>
      </c>
      <c r="I1539" s="10" t="s">
        <v>19</v>
      </c>
      <c r="J1539" s="10" t="s">
        <v>329</v>
      </c>
      <c r="K1539" s="10">
        <v>87</v>
      </c>
      <c r="L1539" s="10">
        <v>1</v>
      </c>
      <c r="M1539" s="10">
        <v>0</v>
      </c>
      <c r="N1539" s="10">
        <v>0</v>
      </c>
    </row>
    <row r="1540" spans="1:14" x14ac:dyDescent="0.15">
      <c r="A1540" t="str">
        <f t="shared" si="27"/>
        <v>202007_66_4562342690074</v>
      </c>
      <c r="B1540" s="10">
        <v>202007</v>
      </c>
      <c r="C1540" s="10">
        <v>66</v>
      </c>
      <c r="D1540" s="10" t="s">
        <v>180</v>
      </c>
      <c r="E1540" s="11">
        <v>4562342690074</v>
      </c>
      <c r="F1540" s="10">
        <v>0</v>
      </c>
      <c r="G1540" s="10">
        <v>0</v>
      </c>
      <c r="H1540" s="10" t="s">
        <v>24</v>
      </c>
      <c r="I1540" s="10" t="s">
        <v>19</v>
      </c>
      <c r="J1540" s="10" t="s">
        <v>329</v>
      </c>
      <c r="K1540" s="10">
        <v>47</v>
      </c>
      <c r="L1540" s="10">
        <v>2</v>
      </c>
      <c r="M1540" s="10">
        <v>0</v>
      </c>
      <c r="N1540" s="10">
        <v>0</v>
      </c>
    </row>
    <row r="1541" spans="1:14" x14ac:dyDescent="0.15">
      <c r="A1541" t="str">
        <f t="shared" si="27"/>
        <v>202007_66_4562342690081</v>
      </c>
      <c r="B1541" s="10">
        <v>202007</v>
      </c>
      <c r="C1541" s="10">
        <v>66</v>
      </c>
      <c r="D1541" s="10" t="s">
        <v>180</v>
      </c>
      <c r="E1541" s="11">
        <v>4562342690081</v>
      </c>
      <c r="F1541" s="10">
        <v>0</v>
      </c>
      <c r="G1541" s="10">
        <v>0</v>
      </c>
      <c r="H1541" s="10" t="s">
        <v>25</v>
      </c>
      <c r="I1541" s="10" t="s">
        <v>19</v>
      </c>
      <c r="J1541" s="10" t="s">
        <v>329</v>
      </c>
      <c r="K1541" s="10">
        <v>9</v>
      </c>
      <c r="L1541" s="10">
        <v>0</v>
      </c>
      <c r="M1541" s="10">
        <v>0</v>
      </c>
      <c r="N1541" s="10">
        <v>0</v>
      </c>
    </row>
    <row r="1542" spans="1:14" x14ac:dyDescent="0.15">
      <c r="A1542" t="str">
        <f t="shared" si="27"/>
        <v>202007_96_4562342690029</v>
      </c>
      <c r="B1542" s="10">
        <v>202007</v>
      </c>
      <c r="C1542" s="10">
        <v>96</v>
      </c>
      <c r="D1542" s="10" t="s">
        <v>192</v>
      </c>
      <c r="E1542" s="11">
        <v>4562342690029</v>
      </c>
      <c r="F1542" s="10">
        <v>0</v>
      </c>
      <c r="G1542" s="10">
        <v>0</v>
      </c>
      <c r="H1542" s="10" t="s">
        <v>18</v>
      </c>
      <c r="I1542" s="10" t="s">
        <v>19</v>
      </c>
      <c r="J1542" s="10" t="s">
        <v>329</v>
      </c>
      <c r="K1542" s="10">
        <v>16</v>
      </c>
      <c r="L1542" s="10">
        <v>4</v>
      </c>
      <c r="M1542" s="10">
        <v>0</v>
      </c>
      <c r="N1542" s="10">
        <v>0</v>
      </c>
    </row>
    <row r="1543" spans="1:14" x14ac:dyDescent="0.15">
      <c r="A1543" t="str">
        <f t="shared" si="27"/>
        <v>202007_96_4562342690036</v>
      </c>
      <c r="B1543" s="10">
        <v>202007</v>
      </c>
      <c r="C1543" s="10">
        <v>96</v>
      </c>
      <c r="D1543" s="10" t="s">
        <v>192</v>
      </c>
      <c r="E1543" s="11">
        <v>4562342690036</v>
      </c>
      <c r="F1543" s="10">
        <v>0</v>
      </c>
      <c r="G1543" s="10">
        <v>0</v>
      </c>
      <c r="H1543" s="10" t="s">
        <v>20</v>
      </c>
      <c r="I1543" s="10" t="s">
        <v>19</v>
      </c>
      <c r="J1543" s="10" t="s">
        <v>329</v>
      </c>
      <c r="K1543" s="10">
        <v>19</v>
      </c>
      <c r="L1543" s="10">
        <v>0</v>
      </c>
      <c r="M1543" s="10">
        <v>0</v>
      </c>
      <c r="N1543" s="10">
        <v>0</v>
      </c>
    </row>
    <row r="1544" spans="1:14" x14ac:dyDescent="0.15">
      <c r="A1544" t="str">
        <f t="shared" si="27"/>
        <v>202007_96_4562342690050</v>
      </c>
      <c r="B1544" s="10">
        <v>202007</v>
      </c>
      <c r="C1544" s="10">
        <v>96</v>
      </c>
      <c r="D1544" s="10" t="s">
        <v>192</v>
      </c>
      <c r="E1544" s="11">
        <v>4562342690050</v>
      </c>
      <c r="F1544" s="10">
        <v>0</v>
      </c>
      <c r="G1544" s="10">
        <v>0</v>
      </c>
      <c r="H1544" s="10" t="s">
        <v>22</v>
      </c>
      <c r="I1544" s="10" t="s">
        <v>19</v>
      </c>
      <c r="J1544" s="10" t="s">
        <v>329</v>
      </c>
      <c r="K1544" s="10">
        <v>9</v>
      </c>
      <c r="L1544" s="10">
        <v>0</v>
      </c>
      <c r="M1544" s="10">
        <v>0</v>
      </c>
      <c r="N1544" s="10">
        <v>0</v>
      </c>
    </row>
    <row r="1545" spans="1:14" x14ac:dyDescent="0.15">
      <c r="A1545" t="str">
        <f t="shared" si="27"/>
        <v>202007_96_4562342690043</v>
      </c>
      <c r="B1545" s="10">
        <v>202007</v>
      </c>
      <c r="C1545" s="10">
        <v>96</v>
      </c>
      <c r="D1545" s="10" t="s">
        <v>192</v>
      </c>
      <c r="E1545" s="11">
        <v>4562342690043</v>
      </c>
      <c r="F1545" s="10">
        <v>0</v>
      </c>
      <c r="G1545" s="10">
        <v>0</v>
      </c>
      <c r="H1545" s="10" t="s">
        <v>21</v>
      </c>
      <c r="I1545" s="10" t="s">
        <v>19</v>
      </c>
      <c r="J1545" s="10" t="s">
        <v>329</v>
      </c>
      <c r="K1545" s="10">
        <v>50</v>
      </c>
      <c r="L1545" s="10">
        <v>1</v>
      </c>
      <c r="M1545" s="10">
        <v>0</v>
      </c>
      <c r="N1545" s="10">
        <v>0</v>
      </c>
    </row>
    <row r="1546" spans="1:14" x14ac:dyDescent="0.15">
      <c r="A1546" t="str">
        <f t="shared" si="27"/>
        <v>202007_96_4562342690067</v>
      </c>
      <c r="B1546" s="10">
        <v>202007</v>
      </c>
      <c r="C1546" s="10">
        <v>96</v>
      </c>
      <c r="D1546" s="10" t="s">
        <v>192</v>
      </c>
      <c r="E1546" s="11">
        <v>4562342690067</v>
      </c>
      <c r="F1546" s="10">
        <v>0</v>
      </c>
      <c r="G1546" s="10">
        <v>0</v>
      </c>
      <c r="H1546" s="10" t="s">
        <v>23</v>
      </c>
      <c r="I1546" s="10" t="s">
        <v>19</v>
      </c>
      <c r="J1546" s="10" t="s">
        <v>329</v>
      </c>
      <c r="K1546" s="10">
        <v>73</v>
      </c>
      <c r="L1546" s="10">
        <v>1</v>
      </c>
      <c r="M1546" s="10">
        <v>0</v>
      </c>
      <c r="N1546" s="10">
        <v>0</v>
      </c>
    </row>
    <row r="1547" spans="1:14" x14ac:dyDescent="0.15">
      <c r="A1547" t="str">
        <f t="shared" si="27"/>
        <v>202007_96_4562342690074</v>
      </c>
      <c r="B1547" s="10">
        <v>202007</v>
      </c>
      <c r="C1547" s="10">
        <v>96</v>
      </c>
      <c r="D1547" s="10" t="s">
        <v>192</v>
      </c>
      <c r="E1547" s="11">
        <v>4562342690074</v>
      </c>
      <c r="F1547" s="10">
        <v>0</v>
      </c>
      <c r="G1547" s="10">
        <v>0</v>
      </c>
      <c r="H1547" s="10" t="s">
        <v>24</v>
      </c>
      <c r="I1547" s="10" t="s">
        <v>19</v>
      </c>
      <c r="J1547" s="10" t="s">
        <v>329</v>
      </c>
      <c r="K1547" s="10">
        <v>20</v>
      </c>
      <c r="L1547" s="10">
        <v>1</v>
      </c>
      <c r="M1547" s="10">
        <v>0</v>
      </c>
      <c r="N1547" s="10">
        <v>0</v>
      </c>
    </row>
    <row r="1548" spans="1:14" x14ac:dyDescent="0.15">
      <c r="A1548" t="str">
        <f t="shared" ref="A1548:A1611" si="28">B1548&amp;"_"&amp;C1548&amp;"_"&amp;E1548</f>
        <v>202007_96_4562342690081</v>
      </c>
      <c r="B1548" s="10">
        <v>202007</v>
      </c>
      <c r="C1548" s="10">
        <v>96</v>
      </c>
      <c r="D1548" s="10" t="s">
        <v>192</v>
      </c>
      <c r="E1548" s="11">
        <v>4562342690081</v>
      </c>
      <c r="F1548" s="10">
        <v>0</v>
      </c>
      <c r="G1548" s="10">
        <v>0</v>
      </c>
      <c r="H1548" s="10" t="s">
        <v>25</v>
      </c>
      <c r="I1548" s="10" t="s">
        <v>19</v>
      </c>
      <c r="J1548" s="10" t="s">
        <v>329</v>
      </c>
      <c r="K1548" s="10">
        <v>9</v>
      </c>
      <c r="L1548" s="10">
        <v>0</v>
      </c>
      <c r="M1548" s="10">
        <v>0</v>
      </c>
      <c r="N1548" s="10">
        <v>0</v>
      </c>
    </row>
    <row r="1549" spans="1:14" x14ac:dyDescent="0.15">
      <c r="A1549" t="str">
        <f t="shared" si="28"/>
        <v>202007_27_4562342690029</v>
      </c>
      <c r="B1549" s="10">
        <v>202007</v>
      </c>
      <c r="C1549" s="10">
        <v>27</v>
      </c>
      <c r="D1549" s="10" t="s">
        <v>197</v>
      </c>
      <c r="E1549" s="11">
        <v>4562342690029</v>
      </c>
      <c r="F1549" s="10">
        <v>0</v>
      </c>
      <c r="G1549" s="10">
        <v>0</v>
      </c>
      <c r="H1549" s="10" t="s">
        <v>18</v>
      </c>
      <c r="I1549" s="10" t="s">
        <v>19</v>
      </c>
      <c r="J1549" s="10" t="s">
        <v>329</v>
      </c>
      <c r="K1549" s="10">
        <v>19</v>
      </c>
      <c r="L1549" s="10">
        <v>0</v>
      </c>
      <c r="M1549" s="10">
        <v>0</v>
      </c>
      <c r="N1549" s="10">
        <v>0</v>
      </c>
    </row>
    <row r="1550" spans="1:14" x14ac:dyDescent="0.15">
      <c r="A1550" t="str">
        <f t="shared" si="28"/>
        <v>202007_27_4562342690036</v>
      </c>
      <c r="B1550" s="10">
        <v>202007</v>
      </c>
      <c r="C1550" s="10">
        <v>27</v>
      </c>
      <c r="D1550" s="10" t="s">
        <v>197</v>
      </c>
      <c r="E1550" s="11">
        <v>4562342690036</v>
      </c>
      <c r="F1550" s="10">
        <v>0</v>
      </c>
      <c r="G1550" s="10">
        <v>0</v>
      </c>
      <c r="H1550" s="10" t="s">
        <v>20</v>
      </c>
      <c r="I1550" s="10" t="s">
        <v>19</v>
      </c>
      <c r="J1550" s="10" t="s">
        <v>329</v>
      </c>
      <c r="K1550" s="10">
        <v>30</v>
      </c>
      <c r="L1550" s="10">
        <v>0</v>
      </c>
      <c r="M1550" s="10">
        <v>0</v>
      </c>
      <c r="N1550" s="10">
        <v>0</v>
      </c>
    </row>
    <row r="1551" spans="1:14" x14ac:dyDescent="0.15">
      <c r="A1551" t="str">
        <f t="shared" si="28"/>
        <v>202007_27_4562342690050</v>
      </c>
      <c r="B1551" s="10">
        <v>202007</v>
      </c>
      <c r="C1551" s="10">
        <v>27</v>
      </c>
      <c r="D1551" s="10" t="s">
        <v>197</v>
      </c>
      <c r="E1551" s="11">
        <v>4562342690050</v>
      </c>
      <c r="F1551" s="10">
        <v>0</v>
      </c>
      <c r="G1551" s="10">
        <v>0</v>
      </c>
      <c r="H1551" s="10" t="s">
        <v>22</v>
      </c>
      <c r="I1551" s="10" t="s">
        <v>19</v>
      </c>
      <c r="J1551" s="10" t="s">
        <v>329</v>
      </c>
      <c r="K1551" s="10">
        <v>32</v>
      </c>
      <c r="L1551" s="10">
        <v>0</v>
      </c>
      <c r="M1551" s="10">
        <v>0</v>
      </c>
      <c r="N1551" s="10">
        <v>0</v>
      </c>
    </row>
    <row r="1552" spans="1:14" x14ac:dyDescent="0.15">
      <c r="A1552" t="str">
        <f t="shared" si="28"/>
        <v>202007_27_4562342690043</v>
      </c>
      <c r="B1552" s="10">
        <v>202007</v>
      </c>
      <c r="C1552" s="10">
        <v>27</v>
      </c>
      <c r="D1552" s="10" t="s">
        <v>197</v>
      </c>
      <c r="E1552" s="11">
        <v>4562342690043</v>
      </c>
      <c r="F1552" s="10">
        <v>0</v>
      </c>
      <c r="G1552" s="10">
        <v>0</v>
      </c>
      <c r="H1552" s="10" t="s">
        <v>21</v>
      </c>
      <c r="I1552" s="10" t="s">
        <v>19</v>
      </c>
      <c r="J1552" s="10" t="s">
        <v>329</v>
      </c>
      <c r="K1552" s="10">
        <v>82</v>
      </c>
      <c r="L1552" s="10">
        <v>1</v>
      </c>
      <c r="M1552" s="10">
        <v>0</v>
      </c>
      <c r="N1552" s="10">
        <v>0</v>
      </c>
    </row>
    <row r="1553" spans="1:14" x14ac:dyDescent="0.15">
      <c r="A1553" t="str">
        <f t="shared" si="28"/>
        <v>202007_27_4562342690067</v>
      </c>
      <c r="B1553" s="10">
        <v>202007</v>
      </c>
      <c r="C1553" s="10">
        <v>27</v>
      </c>
      <c r="D1553" s="10" t="s">
        <v>197</v>
      </c>
      <c r="E1553" s="11">
        <v>4562342690067</v>
      </c>
      <c r="F1553" s="10">
        <v>0</v>
      </c>
      <c r="G1553" s="10">
        <v>0</v>
      </c>
      <c r="H1553" s="10" t="s">
        <v>23</v>
      </c>
      <c r="I1553" s="10" t="s">
        <v>19</v>
      </c>
      <c r="J1553" s="10" t="s">
        <v>329</v>
      </c>
      <c r="K1553" s="10">
        <v>91</v>
      </c>
      <c r="L1553" s="10">
        <v>1</v>
      </c>
      <c r="M1553" s="10">
        <v>0</v>
      </c>
      <c r="N1553" s="10">
        <v>0</v>
      </c>
    </row>
    <row r="1554" spans="1:14" x14ac:dyDescent="0.15">
      <c r="A1554" t="str">
        <f t="shared" si="28"/>
        <v>202007_27_4562342690074</v>
      </c>
      <c r="B1554" s="10">
        <v>202007</v>
      </c>
      <c r="C1554" s="10">
        <v>27</v>
      </c>
      <c r="D1554" s="10" t="s">
        <v>197</v>
      </c>
      <c r="E1554" s="11">
        <v>4562342690074</v>
      </c>
      <c r="F1554" s="10">
        <v>0</v>
      </c>
      <c r="G1554" s="10">
        <v>0</v>
      </c>
      <c r="H1554" s="10" t="s">
        <v>24</v>
      </c>
      <c r="I1554" s="10" t="s">
        <v>19</v>
      </c>
      <c r="J1554" s="10" t="s">
        <v>329</v>
      </c>
      <c r="K1554" s="10">
        <v>38</v>
      </c>
      <c r="L1554" s="10">
        <v>4</v>
      </c>
      <c r="M1554" s="10">
        <v>0</v>
      </c>
      <c r="N1554" s="10">
        <v>0</v>
      </c>
    </row>
    <row r="1555" spans="1:14" x14ac:dyDescent="0.15">
      <c r="A1555" t="str">
        <f t="shared" si="28"/>
        <v>202007_27_4562342690081</v>
      </c>
      <c r="B1555" s="10">
        <v>202007</v>
      </c>
      <c r="C1555" s="10">
        <v>27</v>
      </c>
      <c r="D1555" s="10" t="s">
        <v>197</v>
      </c>
      <c r="E1555" s="11">
        <v>4562342690081</v>
      </c>
      <c r="F1555" s="10">
        <v>0</v>
      </c>
      <c r="G1555" s="10">
        <v>0</v>
      </c>
      <c r="H1555" s="10" t="s">
        <v>25</v>
      </c>
      <c r="I1555" s="10" t="s">
        <v>19</v>
      </c>
      <c r="J1555" s="10" t="s">
        <v>329</v>
      </c>
      <c r="K1555" s="10">
        <v>10</v>
      </c>
      <c r="L1555" s="10">
        <v>0</v>
      </c>
      <c r="M1555" s="10">
        <v>0</v>
      </c>
      <c r="N1555" s="10">
        <v>0</v>
      </c>
    </row>
    <row r="1556" spans="1:14" x14ac:dyDescent="0.15">
      <c r="A1556" t="str">
        <f t="shared" si="28"/>
        <v>202007_67_4562342690029</v>
      </c>
      <c r="B1556" s="10">
        <v>202007</v>
      </c>
      <c r="C1556" s="10">
        <v>67</v>
      </c>
      <c r="D1556" s="10" t="s">
        <v>187</v>
      </c>
      <c r="E1556" s="11">
        <v>4562342690029</v>
      </c>
      <c r="F1556" s="10">
        <v>0</v>
      </c>
      <c r="G1556" s="10">
        <v>0</v>
      </c>
      <c r="H1556" s="10" t="s">
        <v>18</v>
      </c>
      <c r="I1556" s="10" t="s">
        <v>19</v>
      </c>
      <c r="J1556" s="10" t="s">
        <v>329</v>
      </c>
      <c r="K1556" s="10">
        <v>13</v>
      </c>
      <c r="L1556" s="10">
        <v>3</v>
      </c>
      <c r="M1556" s="10">
        <v>0</v>
      </c>
      <c r="N1556" s="10">
        <v>0</v>
      </c>
    </row>
    <row r="1557" spans="1:14" x14ac:dyDescent="0.15">
      <c r="A1557" t="str">
        <f t="shared" si="28"/>
        <v>202007_67_4562342690036</v>
      </c>
      <c r="B1557" s="10">
        <v>202007</v>
      </c>
      <c r="C1557" s="10">
        <v>67</v>
      </c>
      <c r="D1557" s="10" t="s">
        <v>187</v>
      </c>
      <c r="E1557" s="11">
        <v>4562342690036</v>
      </c>
      <c r="F1557" s="10">
        <v>0</v>
      </c>
      <c r="G1557" s="10">
        <v>0</v>
      </c>
      <c r="H1557" s="10" t="s">
        <v>20</v>
      </c>
      <c r="I1557" s="10" t="s">
        <v>19</v>
      </c>
      <c r="J1557" s="10" t="s">
        <v>329</v>
      </c>
      <c r="K1557" s="10">
        <v>13</v>
      </c>
      <c r="L1557" s="10">
        <v>1</v>
      </c>
      <c r="M1557" s="10">
        <v>0</v>
      </c>
      <c r="N1557" s="10">
        <v>0</v>
      </c>
    </row>
    <row r="1558" spans="1:14" x14ac:dyDescent="0.15">
      <c r="A1558" t="str">
        <f t="shared" si="28"/>
        <v>202007_67_4562342690050</v>
      </c>
      <c r="B1558" s="10">
        <v>202007</v>
      </c>
      <c r="C1558" s="10">
        <v>67</v>
      </c>
      <c r="D1558" s="10" t="s">
        <v>187</v>
      </c>
      <c r="E1558" s="11">
        <v>4562342690050</v>
      </c>
      <c r="F1558" s="10">
        <v>0</v>
      </c>
      <c r="G1558" s="10">
        <v>0</v>
      </c>
      <c r="H1558" s="10" t="s">
        <v>22</v>
      </c>
      <c r="I1558" s="10" t="s">
        <v>19</v>
      </c>
      <c r="J1558" s="10" t="s">
        <v>329</v>
      </c>
      <c r="K1558" s="10">
        <v>21</v>
      </c>
      <c r="L1558" s="10">
        <v>0</v>
      </c>
      <c r="M1558" s="10">
        <v>0</v>
      </c>
      <c r="N1558" s="10">
        <v>0</v>
      </c>
    </row>
    <row r="1559" spans="1:14" x14ac:dyDescent="0.15">
      <c r="A1559" t="str">
        <f t="shared" si="28"/>
        <v>202007_67_4562342690043</v>
      </c>
      <c r="B1559" s="10">
        <v>202007</v>
      </c>
      <c r="C1559" s="10">
        <v>67</v>
      </c>
      <c r="D1559" s="10" t="s">
        <v>187</v>
      </c>
      <c r="E1559" s="11">
        <v>4562342690043</v>
      </c>
      <c r="F1559" s="10">
        <v>0</v>
      </c>
      <c r="G1559" s="10">
        <v>0</v>
      </c>
      <c r="H1559" s="10" t="s">
        <v>21</v>
      </c>
      <c r="I1559" s="10" t="s">
        <v>19</v>
      </c>
      <c r="J1559" s="10" t="s">
        <v>329</v>
      </c>
      <c r="K1559" s="10">
        <v>48</v>
      </c>
      <c r="L1559" s="10">
        <v>5</v>
      </c>
      <c r="M1559" s="10">
        <v>0</v>
      </c>
      <c r="N1559" s="10">
        <v>0</v>
      </c>
    </row>
    <row r="1560" spans="1:14" x14ac:dyDescent="0.15">
      <c r="A1560" t="str">
        <f t="shared" si="28"/>
        <v>202007_67_4562342690067</v>
      </c>
      <c r="B1560" s="10">
        <v>202007</v>
      </c>
      <c r="C1560" s="10">
        <v>67</v>
      </c>
      <c r="D1560" s="10" t="s">
        <v>187</v>
      </c>
      <c r="E1560" s="11">
        <v>4562342690067</v>
      </c>
      <c r="F1560" s="10">
        <v>0</v>
      </c>
      <c r="G1560" s="10">
        <v>0</v>
      </c>
      <c r="H1560" s="10" t="s">
        <v>23</v>
      </c>
      <c r="I1560" s="10" t="s">
        <v>19</v>
      </c>
      <c r="J1560" s="10" t="s">
        <v>329</v>
      </c>
      <c r="K1560" s="10">
        <v>66</v>
      </c>
      <c r="L1560" s="10">
        <v>2</v>
      </c>
      <c r="M1560" s="10">
        <v>0</v>
      </c>
      <c r="N1560" s="10">
        <v>0</v>
      </c>
    </row>
    <row r="1561" spans="1:14" x14ac:dyDescent="0.15">
      <c r="A1561" t="str">
        <f t="shared" si="28"/>
        <v>202007_67_4562342690074</v>
      </c>
      <c r="B1561" s="10">
        <v>202007</v>
      </c>
      <c r="C1561" s="10">
        <v>67</v>
      </c>
      <c r="D1561" s="10" t="s">
        <v>187</v>
      </c>
      <c r="E1561" s="11">
        <v>4562342690074</v>
      </c>
      <c r="F1561" s="10">
        <v>0</v>
      </c>
      <c r="G1561" s="10">
        <v>0</v>
      </c>
      <c r="H1561" s="10" t="s">
        <v>24</v>
      </c>
      <c r="I1561" s="10" t="s">
        <v>19</v>
      </c>
      <c r="J1561" s="10" t="s">
        <v>329</v>
      </c>
      <c r="K1561" s="10">
        <v>43</v>
      </c>
      <c r="L1561" s="10">
        <v>0</v>
      </c>
      <c r="M1561" s="10">
        <v>0</v>
      </c>
      <c r="N1561" s="10">
        <v>0</v>
      </c>
    </row>
    <row r="1562" spans="1:14" x14ac:dyDescent="0.15">
      <c r="A1562" t="str">
        <f t="shared" si="28"/>
        <v>202007_67_4562342690081</v>
      </c>
      <c r="B1562" s="10">
        <v>202007</v>
      </c>
      <c r="C1562" s="10">
        <v>67</v>
      </c>
      <c r="D1562" s="10" t="s">
        <v>187</v>
      </c>
      <c r="E1562" s="11">
        <v>4562342690081</v>
      </c>
      <c r="F1562" s="10">
        <v>0</v>
      </c>
      <c r="G1562" s="10">
        <v>0</v>
      </c>
      <c r="H1562" s="10" t="s">
        <v>25</v>
      </c>
      <c r="I1562" s="10" t="s">
        <v>19</v>
      </c>
      <c r="J1562" s="10" t="s">
        <v>329</v>
      </c>
      <c r="K1562" s="10">
        <v>8</v>
      </c>
      <c r="L1562" s="10">
        <v>0</v>
      </c>
      <c r="M1562" s="10">
        <v>0</v>
      </c>
      <c r="N1562" s="10">
        <v>0</v>
      </c>
    </row>
    <row r="1563" spans="1:14" x14ac:dyDescent="0.15">
      <c r="A1563" t="str">
        <f t="shared" si="28"/>
        <v>202007_270_4562342690029</v>
      </c>
      <c r="B1563" s="10">
        <v>202007</v>
      </c>
      <c r="C1563" s="10">
        <v>270</v>
      </c>
      <c r="D1563" s="10" t="s">
        <v>194</v>
      </c>
      <c r="E1563" s="11">
        <v>4562342690029</v>
      </c>
      <c r="F1563" s="10">
        <v>0</v>
      </c>
      <c r="G1563" s="10">
        <v>0</v>
      </c>
      <c r="H1563" s="10" t="s">
        <v>18</v>
      </c>
      <c r="I1563" s="10" t="s">
        <v>19</v>
      </c>
      <c r="J1563" s="10" t="s">
        <v>329</v>
      </c>
      <c r="K1563" s="10">
        <v>15</v>
      </c>
      <c r="L1563" s="10">
        <v>1</v>
      </c>
      <c r="M1563" s="10">
        <v>0</v>
      </c>
      <c r="N1563" s="10">
        <v>0</v>
      </c>
    </row>
    <row r="1564" spans="1:14" x14ac:dyDescent="0.15">
      <c r="A1564" t="str">
        <f t="shared" si="28"/>
        <v>202007_270_4562342690036</v>
      </c>
      <c r="B1564" s="10">
        <v>202007</v>
      </c>
      <c r="C1564" s="10">
        <v>270</v>
      </c>
      <c r="D1564" s="10" t="s">
        <v>194</v>
      </c>
      <c r="E1564" s="11">
        <v>4562342690036</v>
      </c>
      <c r="F1564" s="10">
        <v>0</v>
      </c>
      <c r="G1564" s="10">
        <v>0</v>
      </c>
      <c r="H1564" s="10" t="s">
        <v>20</v>
      </c>
      <c r="I1564" s="10" t="s">
        <v>19</v>
      </c>
      <c r="J1564" s="10" t="s">
        <v>329</v>
      </c>
      <c r="K1564" s="10">
        <v>15</v>
      </c>
      <c r="L1564" s="10">
        <v>1</v>
      </c>
      <c r="M1564" s="10">
        <v>0</v>
      </c>
      <c r="N1564" s="10">
        <v>0</v>
      </c>
    </row>
    <row r="1565" spans="1:14" x14ac:dyDescent="0.15">
      <c r="A1565" t="str">
        <f t="shared" si="28"/>
        <v>202007_270_4562342690050</v>
      </c>
      <c r="B1565" s="10">
        <v>202007</v>
      </c>
      <c r="C1565" s="10">
        <v>270</v>
      </c>
      <c r="D1565" s="10" t="s">
        <v>194</v>
      </c>
      <c r="E1565" s="11">
        <v>4562342690050</v>
      </c>
      <c r="F1565" s="10">
        <v>0</v>
      </c>
      <c r="G1565" s="10">
        <v>0</v>
      </c>
      <c r="H1565" s="10" t="s">
        <v>22</v>
      </c>
      <c r="I1565" s="10" t="s">
        <v>19</v>
      </c>
      <c r="J1565" s="10" t="s">
        <v>329</v>
      </c>
      <c r="K1565" s="10">
        <v>5</v>
      </c>
      <c r="L1565" s="10">
        <v>2</v>
      </c>
      <c r="M1565" s="10">
        <v>0</v>
      </c>
      <c r="N1565" s="10">
        <v>0</v>
      </c>
    </row>
    <row r="1566" spans="1:14" x14ac:dyDescent="0.15">
      <c r="A1566" t="str">
        <f t="shared" si="28"/>
        <v>202007_270_4562342690043</v>
      </c>
      <c r="B1566" s="10">
        <v>202007</v>
      </c>
      <c r="C1566" s="10">
        <v>270</v>
      </c>
      <c r="D1566" s="10" t="s">
        <v>194</v>
      </c>
      <c r="E1566" s="11">
        <v>4562342690043</v>
      </c>
      <c r="F1566" s="10">
        <v>0</v>
      </c>
      <c r="G1566" s="10">
        <v>0</v>
      </c>
      <c r="H1566" s="10" t="s">
        <v>21</v>
      </c>
      <c r="I1566" s="10" t="s">
        <v>19</v>
      </c>
      <c r="J1566" s="10" t="s">
        <v>329</v>
      </c>
      <c r="K1566" s="10">
        <v>37</v>
      </c>
      <c r="L1566" s="10">
        <v>2</v>
      </c>
      <c r="M1566" s="10">
        <v>0</v>
      </c>
      <c r="N1566" s="10">
        <v>0</v>
      </c>
    </row>
    <row r="1567" spans="1:14" x14ac:dyDescent="0.15">
      <c r="A1567" t="str">
        <f t="shared" si="28"/>
        <v>202007_270_4562342690067</v>
      </c>
      <c r="B1567" s="10">
        <v>202007</v>
      </c>
      <c r="C1567" s="10">
        <v>270</v>
      </c>
      <c r="D1567" s="10" t="s">
        <v>194</v>
      </c>
      <c r="E1567" s="11">
        <v>4562342690067</v>
      </c>
      <c r="F1567" s="10">
        <v>0</v>
      </c>
      <c r="G1567" s="10">
        <v>0</v>
      </c>
      <c r="H1567" s="10" t="s">
        <v>23</v>
      </c>
      <c r="I1567" s="10" t="s">
        <v>19</v>
      </c>
      <c r="J1567" s="10" t="s">
        <v>329</v>
      </c>
      <c r="K1567" s="10">
        <v>66</v>
      </c>
      <c r="L1567" s="10">
        <v>1</v>
      </c>
      <c r="M1567" s="10">
        <v>0</v>
      </c>
      <c r="N1567" s="10">
        <v>0</v>
      </c>
    </row>
    <row r="1568" spans="1:14" x14ac:dyDescent="0.15">
      <c r="A1568" t="str">
        <f t="shared" si="28"/>
        <v>202007_270_4562342690074</v>
      </c>
      <c r="B1568" s="10">
        <v>202007</v>
      </c>
      <c r="C1568" s="10">
        <v>270</v>
      </c>
      <c r="D1568" s="10" t="s">
        <v>194</v>
      </c>
      <c r="E1568" s="11">
        <v>4562342690074</v>
      </c>
      <c r="F1568" s="10">
        <v>0</v>
      </c>
      <c r="G1568" s="10">
        <v>0</v>
      </c>
      <c r="H1568" s="10" t="s">
        <v>24</v>
      </c>
      <c r="I1568" s="10" t="s">
        <v>19</v>
      </c>
      <c r="J1568" s="10" t="s">
        <v>329</v>
      </c>
      <c r="K1568" s="10">
        <v>18</v>
      </c>
      <c r="L1568" s="10">
        <v>2</v>
      </c>
      <c r="M1568" s="10">
        <v>0</v>
      </c>
      <c r="N1568" s="10">
        <v>0</v>
      </c>
    </row>
    <row r="1569" spans="1:14" x14ac:dyDescent="0.15">
      <c r="A1569" t="str">
        <f t="shared" si="28"/>
        <v>202007_270_4562342690081</v>
      </c>
      <c r="B1569" s="10">
        <v>202007</v>
      </c>
      <c r="C1569" s="10">
        <v>270</v>
      </c>
      <c r="D1569" s="10" t="s">
        <v>194</v>
      </c>
      <c r="E1569" s="11">
        <v>4562342690081</v>
      </c>
      <c r="F1569" s="10">
        <v>0</v>
      </c>
      <c r="G1569" s="10">
        <v>0</v>
      </c>
      <c r="H1569" s="10" t="s">
        <v>25</v>
      </c>
      <c r="I1569" s="10" t="s">
        <v>19</v>
      </c>
      <c r="J1569" s="10" t="s">
        <v>329</v>
      </c>
      <c r="K1569" s="10">
        <v>4</v>
      </c>
      <c r="L1569" s="10">
        <v>0</v>
      </c>
      <c r="M1569" s="10">
        <v>0</v>
      </c>
      <c r="N1569" s="10">
        <v>0</v>
      </c>
    </row>
    <row r="1570" spans="1:14" x14ac:dyDescent="0.15">
      <c r="A1570" t="str">
        <f t="shared" si="28"/>
        <v>202007_379_4562342690029</v>
      </c>
      <c r="B1570" s="10">
        <v>202007</v>
      </c>
      <c r="C1570" s="10">
        <v>379</v>
      </c>
      <c r="D1570" s="10" t="s">
        <v>183</v>
      </c>
      <c r="E1570" s="11">
        <v>4562342690029</v>
      </c>
      <c r="F1570" s="10">
        <v>0</v>
      </c>
      <c r="G1570" s="10">
        <v>0</v>
      </c>
      <c r="H1570" s="10" t="s">
        <v>18</v>
      </c>
      <c r="I1570" s="10" t="s">
        <v>19</v>
      </c>
      <c r="J1570" s="10" t="s">
        <v>329</v>
      </c>
      <c r="K1570" s="10">
        <v>23</v>
      </c>
      <c r="L1570" s="10">
        <v>0</v>
      </c>
      <c r="M1570" s="10">
        <v>0</v>
      </c>
      <c r="N1570" s="10">
        <v>0</v>
      </c>
    </row>
    <row r="1571" spans="1:14" x14ac:dyDescent="0.15">
      <c r="A1571" t="str">
        <f t="shared" si="28"/>
        <v>202007_379_4562342690036</v>
      </c>
      <c r="B1571" s="10">
        <v>202007</v>
      </c>
      <c r="C1571" s="10">
        <v>379</v>
      </c>
      <c r="D1571" s="10" t="s">
        <v>183</v>
      </c>
      <c r="E1571" s="11">
        <v>4562342690036</v>
      </c>
      <c r="F1571" s="10">
        <v>0</v>
      </c>
      <c r="G1571" s="10">
        <v>0</v>
      </c>
      <c r="H1571" s="10" t="s">
        <v>20</v>
      </c>
      <c r="I1571" s="10" t="s">
        <v>19</v>
      </c>
      <c r="J1571" s="10" t="s">
        <v>329</v>
      </c>
      <c r="K1571" s="10">
        <v>20</v>
      </c>
      <c r="L1571" s="10">
        <v>0</v>
      </c>
      <c r="M1571" s="10">
        <v>0</v>
      </c>
      <c r="N1571" s="10">
        <v>0</v>
      </c>
    </row>
    <row r="1572" spans="1:14" x14ac:dyDescent="0.15">
      <c r="A1572" t="str">
        <f t="shared" si="28"/>
        <v>202007_379_4562342690050</v>
      </c>
      <c r="B1572" s="10">
        <v>202007</v>
      </c>
      <c r="C1572" s="10">
        <v>379</v>
      </c>
      <c r="D1572" s="10" t="s">
        <v>183</v>
      </c>
      <c r="E1572" s="11">
        <v>4562342690050</v>
      </c>
      <c r="F1572" s="10">
        <v>0</v>
      </c>
      <c r="G1572" s="10">
        <v>0</v>
      </c>
      <c r="H1572" s="10" t="s">
        <v>22</v>
      </c>
      <c r="I1572" s="10" t="s">
        <v>19</v>
      </c>
      <c r="J1572" s="10" t="s">
        <v>329</v>
      </c>
      <c r="K1572" s="10">
        <v>16</v>
      </c>
      <c r="L1572" s="10">
        <v>1</v>
      </c>
      <c r="M1572" s="10">
        <v>0</v>
      </c>
      <c r="N1572" s="10">
        <v>0</v>
      </c>
    </row>
    <row r="1573" spans="1:14" x14ac:dyDescent="0.15">
      <c r="A1573" t="str">
        <f t="shared" si="28"/>
        <v>202007_379_4562342690043</v>
      </c>
      <c r="B1573" s="10">
        <v>202007</v>
      </c>
      <c r="C1573" s="10">
        <v>379</v>
      </c>
      <c r="D1573" s="10" t="s">
        <v>183</v>
      </c>
      <c r="E1573" s="11">
        <v>4562342690043</v>
      </c>
      <c r="F1573" s="10">
        <v>0</v>
      </c>
      <c r="G1573" s="10">
        <v>0</v>
      </c>
      <c r="H1573" s="10" t="s">
        <v>21</v>
      </c>
      <c r="I1573" s="10" t="s">
        <v>19</v>
      </c>
      <c r="J1573" s="10" t="s">
        <v>329</v>
      </c>
      <c r="K1573" s="10">
        <v>67</v>
      </c>
      <c r="L1573" s="10">
        <v>2</v>
      </c>
      <c r="M1573" s="10">
        <v>0</v>
      </c>
      <c r="N1573" s="10">
        <v>0</v>
      </c>
    </row>
    <row r="1574" spans="1:14" x14ac:dyDescent="0.15">
      <c r="A1574" t="str">
        <f t="shared" si="28"/>
        <v>202007_379_4562342690067</v>
      </c>
      <c r="B1574" s="10">
        <v>202007</v>
      </c>
      <c r="C1574" s="10">
        <v>379</v>
      </c>
      <c r="D1574" s="10" t="s">
        <v>183</v>
      </c>
      <c r="E1574" s="11">
        <v>4562342690067</v>
      </c>
      <c r="F1574" s="10">
        <v>0</v>
      </c>
      <c r="G1574" s="10">
        <v>0</v>
      </c>
      <c r="H1574" s="10" t="s">
        <v>23</v>
      </c>
      <c r="I1574" s="10" t="s">
        <v>19</v>
      </c>
      <c r="J1574" s="10" t="s">
        <v>329</v>
      </c>
      <c r="K1574" s="10">
        <v>77</v>
      </c>
      <c r="L1574" s="10">
        <v>1</v>
      </c>
      <c r="M1574" s="10">
        <v>0</v>
      </c>
      <c r="N1574" s="10">
        <v>0</v>
      </c>
    </row>
    <row r="1575" spans="1:14" x14ac:dyDescent="0.15">
      <c r="A1575" t="str">
        <f t="shared" si="28"/>
        <v>202007_379_4562342690074</v>
      </c>
      <c r="B1575" s="10">
        <v>202007</v>
      </c>
      <c r="C1575" s="10">
        <v>379</v>
      </c>
      <c r="D1575" s="10" t="s">
        <v>183</v>
      </c>
      <c r="E1575" s="11">
        <v>4562342690074</v>
      </c>
      <c r="F1575" s="10">
        <v>0</v>
      </c>
      <c r="G1575" s="10">
        <v>0</v>
      </c>
      <c r="H1575" s="10" t="s">
        <v>24</v>
      </c>
      <c r="I1575" s="10" t="s">
        <v>19</v>
      </c>
      <c r="J1575" s="10" t="s">
        <v>329</v>
      </c>
      <c r="K1575" s="10">
        <v>41</v>
      </c>
      <c r="L1575" s="10">
        <v>1</v>
      </c>
      <c r="M1575" s="10">
        <v>0</v>
      </c>
      <c r="N1575" s="10">
        <v>0</v>
      </c>
    </row>
    <row r="1576" spans="1:14" x14ac:dyDescent="0.15">
      <c r="A1576" t="str">
        <f t="shared" si="28"/>
        <v>202007_379_4562342690081</v>
      </c>
      <c r="B1576" s="10">
        <v>202007</v>
      </c>
      <c r="C1576" s="10">
        <v>379</v>
      </c>
      <c r="D1576" s="10" t="s">
        <v>183</v>
      </c>
      <c r="E1576" s="11">
        <v>4562342690081</v>
      </c>
      <c r="F1576" s="10">
        <v>0</v>
      </c>
      <c r="G1576" s="10">
        <v>0</v>
      </c>
      <c r="H1576" s="10" t="s">
        <v>25</v>
      </c>
      <c r="I1576" s="10" t="s">
        <v>19</v>
      </c>
      <c r="J1576" s="10" t="s">
        <v>329</v>
      </c>
      <c r="K1576" s="10">
        <v>12</v>
      </c>
      <c r="L1576" s="10">
        <v>0</v>
      </c>
      <c r="M1576" s="10">
        <v>0</v>
      </c>
      <c r="N1576" s="10">
        <v>0</v>
      </c>
    </row>
    <row r="1577" spans="1:14" x14ac:dyDescent="0.15">
      <c r="A1577" t="str">
        <f t="shared" si="28"/>
        <v>202007_51_4562342690029</v>
      </c>
      <c r="B1577" s="10">
        <v>202007</v>
      </c>
      <c r="C1577" s="10">
        <v>51</v>
      </c>
      <c r="D1577" s="10" t="s">
        <v>184</v>
      </c>
      <c r="E1577" s="11">
        <v>4562342690029</v>
      </c>
      <c r="F1577" s="10">
        <v>0</v>
      </c>
      <c r="G1577" s="10">
        <v>0</v>
      </c>
      <c r="H1577" s="10" t="s">
        <v>18</v>
      </c>
      <c r="I1577" s="10" t="s">
        <v>19</v>
      </c>
      <c r="J1577" s="10" t="s">
        <v>329</v>
      </c>
      <c r="K1577" s="10">
        <v>25</v>
      </c>
      <c r="L1577" s="10">
        <v>1</v>
      </c>
      <c r="M1577" s="10">
        <v>0</v>
      </c>
      <c r="N1577" s="10">
        <v>0</v>
      </c>
    </row>
    <row r="1578" spans="1:14" x14ac:dyDescent="0.15">
      <c r="A1578" t="str">
        <f t="shared" si="28"/>
        <v>202007_51_4562342690036</v>
      </c>
      <c r="B1578" s="10">
        <v>202007</v>
      </c>
      <c r="C1578" s="10">
        <v>51</v>
      </c>
      <c r="D1578" s="10" t="s">
        <v>184</v>
      </c>
      <c r="E1578" s="11">
        <v>4562342690036</v>
      </c>
      <c r="F1578" s="10">
        <v>0</v>
      </c>
      <c r="G1578" s="10">
        <v>0</v>
      </c>
      <c r="H1578" s="10" t="s">
        <v>20</v>
      </c>
      <c r="I1578" s="10" t="s">
        <v>19</v>
      </c>
      <c r="J1578" s="10" t="s">
        <v>329</v>
      </c>
      <c r="K1578" s="10">
        <v>15</v>
      </c>
      <c r="L1578" s="10">
        <v>0</v>
      </c>
      <c r="M1578" s="10">
        <v>0</v>
      </c>
      <c r="N1578" s="10">
        <v>0</v>
      </c>
    </row>
    <row r="1579" spans="1:14" x14ac:dyDescent="0.15">
      <c r="A1579" t="str">
        <f t="shared" si="28"/>
        <v>202007_51_4562342690050</v>
      </c>
      <c r="B1579" s="10">
        <v>202007</v>
      </c>
      <c r="C1579" s="10">
        <v>51</v>
      </c>
      <c r="D1579" s="10" t="s">
        <v>184</v>
      </c>
      <c r="E1579" s="11">
        <v>4562342690050</v>
      </c>
      <c r="F1579" s="10">
        <v>0</v>
      </c>
      <c r="G1579" s="10">
        <v>0</v>
      </c>
      <c r="H1579" s="10" t="s">
        <v>22</v>
      </c>
      <c r="I1579" s="10" t="s">
        <v>19</v>
      </c>
      <c r="J1579" s="10" t="s">
        <v>329</v>
      </c>
      <c r="K1579" s="10">
        <v>16</v>
      </c>
      <c r="L1579" s="10">
        <v>0</v>
      </c>
      <c r="M1579" s="10">
        <v>0</v>
      </c>
      <c r="N1579" s="10">
        <v>0</v>
      </c>
    </row>
    <row r="1580" spans="1:14" x14ac:dyDescent="0.15">
      <c r="A1580" t="str">
        <f t="shared" si="28"/>
        <v>202007_51_4562342690043</v>
      </c>
      <c r="B1580" s="10">
        <v>202007</v>
      </c>
      <c r="C1580" s="10">
        <v>51</v>
      </c>
      <c r="D1580" s="10" t="s">
        <v>184</v>
      </c>
      <c r="E1580" s="11">
        <v>4562342690043</v>
      </c>
      <c r="F1580" s="10">
        <v>0</v>
      </c>
      <c r="G1580" s="10">
        <v>0</v>
      </c>
      <c r="H1580" s="10" t="s">
        <v>21</v>
      </c>
      <c r="I1580" s="10" t="s">
        <v>19</v>
      </c>
      <c r="J1580" s="10" t="s">
        <v>329</v>
      </c>
      <c r="K1580" s="10">
        <v>59</v>
      </c>
      <c r="L1580" s="10">
        <v>4</v>
      </c>
      <c r="M1580" s="10">
        <v>0</v>
      </c>
      <c r="N1580" s="10">
        <v>0</v>
      </c>
    </row>
    <row r="1581" spans="1:14" x14ac:dyDescent="0.15">
      <c r="A1581" t="str">
        <f t="shared" si="28"/>
        <v>202007_51_4562342690067</v>
      </c>
      <c r="B1581" s="10">
        <v>202007</v>
      </c>
      <c r="C1581" s="10">
        <v>51</v>
      </c>
      <c r="D1581" s="10" t="s">
        <v>184</v>
      </c>
      <c r="E1581" s="11">
        <v>4562342690067</v>
      </c>
      <c r="F1581" s="10">
        <v>0</v>
      </c>
      <c r="G1581" s="10">
        <v>0</v>
      </c>
      <c r="H1581" s="10" t="s">
        <v>23</v>
      </c>
      <c r="I1581" s="10" t="s">
        <v>19</v>
      </c>
      <c r="J1581" s="10" t="s">
        <v>329</v>
      </c>
      <c r="K1581" s="10">
        <v>71</v>
      </c>
      <c r="L1581" s="10">
        <v>0</v>
      </c>
      <c r="M1581" s="10">
        <v>0</v>
      </c>
      <c r="N1581" s="10">
        <v>0</v>
      </c>
    </row>
    <row r="1582" spans="1:14" x14ac:dyDescent="0.15">
      <c r="A1582" t="str">
        <f t="shared" si="28"/>
        <v>202007_51_4562342690074</v>
      </c>
      <c r="B1582" s="10">
        <v>202007</v>
      </c>
      <c r="C1582" s="10">
        <v>51</v>
      </c>
      <c r="D1582" s="10" t="s">
        <v>184</v>
      </c>
      <c r="E1582" s="11">
        <v>4562342690074</v>
      </c>
      <c r="F1582" s="10">
        <v>0</v>
      </c>
      <c r="G1582" s="10">
        <v>0</v>
      </c>
      <c r="H1582" s="10" t="s">
        <v>24</v>
      </c>
      <c r="I1582" s="10" t="s">
        <v>19</v>
      </c>
      <c r="J1582" s="10" t="s">
        <v>329</v>
      </c>
      <c r="K1582" s="10">
        <v>24</v>
      </c>
      <c r="L1582" s="10">
        <v>1</v>
      </c>
      <c r="M1582" s="10">
        <v>0</v>
      </c>
      <c r="N1582" s="10">
        <v>0</v>
      </c>
    </row>
    <row r="1583" spans="1:14" x14ac:dyDescent="0.15">
      <c r="A1583" t="str">
        <f t="shared" si="28"/>
        <v>202007_51_4562342690081</v>
      </c>
      <c r="B1583" s="10">
        <v>202007</v>
      </c>
      <c r="C1583" s="10">
        <v>51</v>
      </c>
      <c r="D1583" s="10" t="s">
        <v>184</v>
      </c>
      <c r="E1583" s="11">
        <v>4562342690081</v>
      </c>
      <c r="F1583" s="10">
        <v>0</v>
      </c>
      <c r="G1583" s="10">
        <v>0</v>
      </c>
      <c r="H1583" s="10" t="s">
        <v>25</v>
      </c>
      <c r="I1583" s="10" t="s">
        <v>19</v>
      </c>
      <c r="J1583" s="10" t="s">
        <v>329</v>
      </c>
      <c r="K1583" s="10">
        <v>8</v>
      </c>
      <c r="L1583" s="10">
        <v>1</v>
      </c>
      <c r="M1583" s="10">
        <v>0</v>
      </c>
      <c r="N1583" s="10">
        <v>0</v>
      </c>
    </row>
    <row r="1584" spans="1:14" x14ac:dyDescent="0.15">
      <c r="A1584" t="str">
        <f t="shared" si="28"/>
        <v>202007_151_4562342690029</v>
      </c>
      <c r="B1584" s="10">
        <v>202007</v>
      </c>
      <c r="C1584" s="10">
        <v>151</v>
      </c>
      <c r="D1584" s="10" t="s">
        <v>191</v>
      </c>
      <c r="E1584" s="11">
        <v>4562342690029</v>
      </c>
      <c r="F1584" s="10">
        <v>0</v>
      </c>
      <c r="G1584" s="10">
        <v>0</v>
      </c>
      <c r="H1584" s="10" t="s">
        <v>18</v>
      </c>
      <c r="I1584" s="10" t="s">
        <v>19</v>
      </c>
      <c r="J1584" s="10" t="s">
        <v>329</v>
      </c>
      <c r="K1584" s="10">
        <v>19</v>
      </c>
      <c r="L1584" s="10">
        <v>3</v>
      </c>
      <c r="M1584" s="10">
        <v>0</v>
      </c>
      <c r="N1584" s="10">
        <v>0</v>
      </c>
    </row>
    <row r="1585" spans="1:14" x14ac:dyDescent="0.15">
      <c r="A1585" t="str">
        <f t="shared" si="28"/>
        <v>202007_151_4562342690036</v>
      </c>
      <c r="B1585" s="10">
        <v>202007</v>
      </c>
      <c r="C1585" s="10">
        <v>151</v>
      </c>
      <c r="D1585" s="10" t="s">
        <v>191</v>
      </c>
      <c r="E1585" s="11">
        <v>4562342690036</v>
      </c>
      <c r="F1585" s="10">
        <v>0</v>
      </c>
      <c r="G1585" s="10">
        <v>0</v>
      </c>
      <c r="H1585" s="10" t="s">
        <v>20</v>
      </c>
      <c r="I1585" s="10" t="s">
        <v>19</v>
      </c>
      <c r="J1585" s="10" t="s">
        <v>329</v>
      </c>
      <c r="K1585" s="10">
        <v>21</v>
      </c>
      <c r="L1585" s="10">
        <v>1</v>
      </c>
      <c r="M1585" s="10">
        <v>0</v>
      </c>
      <c r="N1585" s="10">
        <v>0</v>
      </c>
    </row>
    <row r="1586" spans="1:14" x14ac:dyDescent="0.15">
      <c r="A1586" t="str">
        <f t="shared" si="28"/>
        <v>202007_151_4562342690050</v>
      </c>
      <c r="B1586" s="10">
        <v>202007</v>
      </c>
      <c r="C1586" s="10">
        <v>151</v>
      </c>
      <c r="D1586" s="10" t="s">
        <v>191</v>
      </c>
      <c r="E1586" s="11">
        <v>4562342690050</v>
      </c>
      <c r="F1586" s="10">
        <v>0</v>
      </c>
      <c r="G1586" s="10">
        <v>0</v>
      </c>
      <c r="H1586" s="10" t="s">
        <v>22</v>
      </c>
      <c r="I1586" s="10" t="s">
        <v>19</v>
      </c>
      <c r="J1586" s="10" t="s">
        <v>329</v>
      </c>
      <c r="K1586" s="10">
        <v>22</v>
      </c>
      <c r="L1586" s="10">
        <v>0</v>
      </c>
      <c r="M1586" s="10">
        <v>0</v>
      </c>
      <c r="N1586" s="10">
        <v>0</v>
      </c>
    </row>
    <row r="1587" spans="1:14" x14ac:dyDescent="0.15">
      <c r="A1587" t="str">
        <f t="shared" si="28"/>
        <v>202007_151_4562342690043</v>
      </c>
      <c r="B1587" s="10">
        <v>202007</v>
      </c>
      <c r="C1587" s="10">
        <v>151</v>
      </c>
      <c r="D1587" s="10" t="s">
        <v>191</v>
      </c>
      <c r="E1587" s="11">
        <v>4562342690043</v>
      </c>
      <c r="F1587" s="10">
        <v>0</v>
      </c>
      <c r="G1587" s="10">
        <v>0</v>
      </c>
      <c r="H1587" s="10" t="s">
        <v>21</v>
      </c>
      <c r="I1587" s="10" t="s">
        <v>19</v>
      </c>
      <c r="J1587" s="10" t="s">
        <v>329</v>
      </c>
      <c r="K1587" s="10">
        <v>65</v>
      </c>
      <c r="L1587" s="10">
        <v>2</v>
      </c>
      <c r="M1587" s="10">
        <v>0</v>
      </c>
      <c r="N1587" s="10">
        <v>0</v>
      </c>
    </row>
    <row r="1588" spans="1:14" x14ac:dyDescent="0.15">
      <c r="A1588" t="str">
        <f t="shared" si="28"/>
        <v>202007_151_4562342690067</v>
      </c>
      <c r="B1588" s="10">
        <v>202007</v>
      </c>
      <c r="C1588" s="10">
        <v>151</v>
      </c>
      <c r="D1588" s="10" t="s">
        <v>191</v>
      </c>
      <c r="E1588" s="11">
        <v>4562342690067</v>
      </c>
      <c r="F1588" s="10">
        <v>0</v>
      </c>
      <c r="G1588" s="10">
        <v>0</v>
      </c>
      <c r="H1588" s="10" t="s">
        <v>23</v>
      </c>
      <c r="I1588" s="10" t="s">
        <v>19</v>
      </c>
      <c r="J1588" s="10" t="s">
        <v>329</v>
      </c>
      <c r="K1588" s="10">
        <v>81</v>
      </c>
      <c r="L1588" s="10">
        <v>3</v>
      </c>
      <c r="M1588" s="10">
        <v>0</v>
      </c>
      <c r="N1588" s="10">
        <v>0</v>
      </c>
    </row>
    <row r="1589" spans="1:14" x14ac:dyDescent="0.15">
      <c r="A1589" t="str">
        <f t="shared" si="28"/>
        <v>202007_151_4562342690074</v>
      </c>
      <c r="B1589" s="10">
        <v>202007</v>
      </c>
      <c r="C1589" s="10">
        <v>151</v>
      </c>
      <c r="D1589" s="10" t="s">
        <v>191</v>
      </c>
      <c r="E1589" s="11">
        <v>4562342690074</v>
      </c>
      <c r="F1589" s="10">
        <v>0</v>
      </c>
      <c r="G1589" s="10">
        <v>0</v>
      </c>
      <c r="H1589" s="10" t="s">
        <v>24</v>
      </c>
      <c r="I1589" s="10" t="s">
        <v>19</v>
      </c>
      <c r="J1589" s="10" t="s">
        <v>329</v>
      </c>
      <c r="K1589" s="10">
        <v>30</v>
      </c>
      <c r="L1589" s="10">
        <v>0</v>
      </c>
      <c r="M1589" s="10">
        <v>0</v>
      </c>
      <c r="N1589" s="10">
        <v>0</v>
      </c>
    </row>
    <row r="1590" spans="1:14" x14ac:dyDescent="0.15">
      <c r="A1590" t="str">
        <f t="shared" si="28"/>
        <v>202007_151_4562342690081</v>
      </c>
      <c r="B1590" s="10">
        <v>202007</v>
      </c>
      <c r="C1590" s="10">
        <v>151</v>
      </c>
      <c r="D1590" s="10" t="s">
        <v>191</v>
      </c>
      <c r="E1590" s="11">
        <v>4562342690081</v>
      </c>
      <c r="F1590" s="10">
        <v>0</v>
      </c>
      <c r="G1590" s="10">
        <v>0</v>
      </c>
      <c r="H1590" s="10" t="s">
        <v>25</v>
      </c>
      <c r="I1590" s="10" t="s">
        <v>19</v>
      </c>
      <c r="J1590" s="10" t="s">
        <v>329</v>
      </c>
      <c r="K1590" s="10">
        <v>7</v>
      </c>
      <c r="L1590" s="10">
        <v>0</v>
      </c>
      <c r="M1590" s="10">
        <v>0</v>
      </c>
      <c r="N1590" s="10">
        <v>0</v>
      </c>
    </row>
    <row r="1591" spans="1:14" x14ac:dyDescent="0.15">
      <c r="A1591" t="str">
        <f t="shared" si="28"/>
        <v>202007_155_4562342690029</v>
      </c>
      <c r="B1591" s="10">
        <v>202007</v>
      </c>
      <c r="C1591" s="10">
        <v>155</v>
      </c>
      <c r="D1591" s="10" t="s">
        <v>185</v>
      </c>
      <c r="E1591" s="11">
        <v>4562342690029</v>
      </c>
      <c r="F1591" s="10">
        <v>0</v>
      </c>
      <c r="G1591" s="10">
        <v>0</v>
      </c>
      <c r="H1591" s="10" t="s">
        <v>18</v>
      </c>
      <c r="I1591" s="10" t="s">
        <v>19</v>
      </c>
      <c r="J1591" s="10" t="s">
        <v>329</v>
      </c>
      <c r="K1591" s="10">
        <v>22</v>
      </c>
      <c r="L1591" s="10">
        <v>0</v>
      </c>
      <c r="M1591" s="10">
        <v>0</v>
      </c>
      <c r="N1591" s="10">
        <v>0</v>
      </c>
    </row>
    <row r="1592" spans="1:14" x14ac:dyDescent="0.15">
      <c r="A1592" t="str">
        <f t="shared" si="28"/>
        <v>202007_155_4562342690036</v>
      </c>
      <c r="B1592" s="10">
        <v>202007</v>
      </c>
      <c r="C1592" s="10">
        <v>155</v>
      </c>
      <c r="D1592" s="10" t="s">
        <v>185</v>
      </c>
      <c r="E1592" s="11">
        <v>4562342690036</v>
      </c>
      <c r="F1592" s="10">
        <v>0</v>
      </c>
      <c r="G1592" s="10">
        <v>0</v>
      </c>
      <c r="H1592" s="10" t="s">
        <v>20</v>
      </c>
      <c r="I1592" s="10" t="s">
        <v>19</v>
      </c>
      <c r="J1592" s="10" t="s">
        <v>329</v>
      </c>
      <c r="K1592" s="10">
        <v>16</v>
      </c>
      <c r="L1592" s="10">
        <v>1</v>
      </c>
      <c r="M1592" s="10">
        <v>0</v>
      </c>
      <c r="N1592" s="10">
        <v>0</v>
      </c>
    </row>
    <row r="1593" spans="1:14" x14ac:dyDescent="0.15">
      <c r="A1593" t="str">
        <f t="shared" si="28"/>
        <v>202007_155_4562342690050</v>
      </c>
      <c r="B1593" s="10">
        <v>202007</v>
      </c>
      <c r="C1593" s="10">
        <v>155</v>
      </c>
      <c r="D1593" s="10" t="s">
        <v>185</v>
      </c>
      <c r="E1593" s="11">
        <v>4562342690050</v>
      </c>
      <c r="F1593" s="10">
        <v>0</v>
      </c>
      <c r="G1593" s="10">
        <v>0</v>
      </c>
      <c r="H1593" s="10" t="s">
        <v>22</v>
      </c>
      <c r="I1593" s="10" t="s">
        <v>19</v>
      </c>
      <c r="J1593" s="10" t="s">
        <v>329</v>
      </c>
      <c r="K1593" s="10">
        <v>9</v>
      </c>
      <c r="L1593" s="10">
        <v>0</v>
      </c>
      <c r="M1593" s="10">
        <v>0</v>
      </c>
      <c r="N1593" s="10">
        <v>0</v>
      </c>
    </row>
    <row r="1594" spans="1:14" x14ac:dyDescent="0.15">
      <c r="A1594" t="str">
        <f t="shared" si="28"/>
        <v>202007_155_4562342690043</v>
      </c>
      <c r="B1594" s="10">
        <v>202007</v>
      </c>
      <c r="C1594" s="10">
        <v>155</v>
      </c>
      <c r="D1594" s="10" t="s">
        <v>185</v>
      </c>
      <c r="E1594" s="11">
        <v>4562342690043</v>
      </c>
      <c r="F1594" s="10">
        <v>0</v>
      </c>
      <c r="G1594" s="10">
        <v>0</v>
      </c>
      <c r="H1594" s="10" t="s">
        <v>21</v>
      </c>
      <c r="I1594" s="10" t="s">
        <v>19</v>
      </c>
      <c r="J1594" s="10" t="s">
        <v>329</v>
      </c>
      <c r="K1594" s="10">
        <v>32</v>
      </c>
      <c r="L1594" s="10">
        <v>2</v>
      </c>
      <c r="M1594" s="10">
        <v>0</v>
      </c>
      <c r="N1594" s="10">
        <v>0</v>
      </c>
    </row>
    <row r="1595" spans="1:14" x14ac:dyDescent="0.15">
      <c r="A1595" t="str">
        <f t="shared" si="28"/>
        <v>202007_155_4562342690067</v>
      </c>
      <c r="B1595" s="10">
        <v>202007</v>
      </c>
      <c r="C1595" s="10">
        <v>155</v>
      </c>
      <c r="D1595" s="10" t="s">
        <v>185</v>
      </c>
      <c r="E1595" s="11">
        <v>4562342690067</v>
      </c>
      <c r="F1595" s="10">
        <v>0</v>
      </c>
      <c r="G1595" s="10">
        <v>0</v>
      </c>
      <c r="H1595" s="10" t="s">
        <v>23</v>
      </c>
      <c r="I1595" s="10" t="s">
        <v>19</v>
      </c>
      <c r="J1595" s="10" t="s">
        <v>329</v>
      </c>
      <c r="K1595" s="10">
        <v>44</v>
      </c>
      <c r="L1595" s="10">
        <v>2</v>
      </c>
      <c r="M1595" s="10">
        <v>0</v>
      </c>
      <c r="N1595" s="10">
        <v>0</v>
      </c>
    </row>
    <row r="1596" spans="1:14" x14ac:dyDescent="0.15">
      <c r="A1596" t="str">
        <f t="shared" si="28"/>
        <v>202007_155_4562342690074</v>
      </c>
      <c r="B1596" s="10">
        <v>202007</v>
      </c>
      <c r="C1596" s="10">
        <v>155</v>
      </c>
      <c r="D1596" s="10" t="s">
        <v>185</v>
      </c>
      <c r="E1596" s="11">
        <v>4562342690074</v>
      </c>
      <c r="F1596" s="10">
        <v>0</v>
      </c>
      <c r="G1596" s="10">
        <v>0</v>
      </c>
      <c r="H1596" s="10" t="s">
        <v>24</v>
      </c>
      <c r="I1596" s="10" t="s">
        <v>19</v>
      </c>
      <c r="J1596" s="10" t="s">
        <v>329</v>
      </c>
      <c r="K1596" s="10">
        <v>27</v>
      </c>
      <c r="L1596" s="10">
        <v>1</v>
      </c>
      <c r="M1596" s="10">
        <v>0</v>
      </c>
      <c r="N1596" s="10">
        <v>0</v>
      </c>
    </row>
    <row r="1597" spans="1:14" x14ac:dyDescent="0.15">
      <c r="A1597" t="str">
        <f t="shared" si="28"/>
        <v>202007_155_4562342690081</v>
      </c>
      <c r="B1597" s="10">
        <v>202007</v>
      </c>
      <c r="C1597" s="10">
        <v>155</v>
      </c>
      <c r="D1597" s="10" t="s">
        <v>185</v>
      </c>
      <c r="E1597" s="11">
        <v>4562342690081</v>
      </c>
      <c r="F1597" s="10">
        <v>0</v>
      </c>
      <c r="G1597" s="10">
        <v>0</v>
      </c>
      <c r="H1597" s="10" t="s">
        <v>25</v>
      </c>
      <c r="I1597" s="10" t="s">
        <v>19</v>
      </c>
      <c r="J1597" s="10" t="s">
        <v>329</v>
      </c>
      <c r="K1597" s="10">
        <v>10</v>
      </c>
      <c r="L1597" s="10">
        <v>1</v>
      </c>
      <c r="M1597" s="10">
        <v>0</v>
      </c>
      <c r="N1597" s="10">
        <v>0</v>
      </c>
    </row>
    <row r="1598" spans="1:14" x14ac:dyDescent="0.15">
      <c r="A1598" t="str">
        <f t="shared" si="28"/>
        <v>202007_56_4562342690029</v>
      </c>
      <c r="B1598" s="10">
        <v>202007</v>
      </c>
      <c r="C1598" s="10">
        <v>56</v>
      </c>
      <c r="D1598" s="10" t="s">
        <v>193</v>
      </c>
      <c r="E1598" s="11">
        <v>4562342690029</v>
      </c>
      <c r="F1598" s="10">
        <v>0</v>
      </c>
      <c r="G1598" s="10">
        <v>0</v>
      </c>
      <c r="H1598" s="10" t="s">
        <v>18</v>
      </c>
      <c r="I1598" s="10" t="s">
        <v>19</v>
      </c>
      <c r="J1598" s="10" t="s">
        <v>329</v>
      </c>
      <c r="K1598" s="10">
        <v>1</v>
      </c>
      <c r="L1598" s="10">
        <v>0</v>
      </c>
      <c r="M1598" s="10">
        <v>0</v>
      </c>
      <c r="N1598" s="10">
        <v>0</v>
      </c>
    </row>
    <row r="1599" spans="1:14" x14ac:dyDescent="0.15">
      <c r="A1599" t="str">
        <f t="shared" si="28"/>
        <v>202007_56_4562342690036</v>
      </c>
      <c r="B1599" s="10">
        <v>202007</v>
      </c>
      <c r="C1599" s="10">
        <v>56</v>
      </c>
      <c r="D1599" s="10" t="s">
        <v>193</v>
      </c>
      <c r="E1599" s="11">
        <v>4562342690036</v>
      </c>
      <c r="F1599" s="10">
        <v>0</v>
      </c>
      <c r="G1599" s="10">
        <v>0</v>
      </c>
      <c r="H1599" s="10" t="s">
        <v>20</v>
      </c>
      <c r="I1599" s="10" t="s">
        <v>19</v>
      </c>
      <c r="J1599" s="10" t="s">
        <v>329</v>
      </c>
      <c r="K1599" s="10">
        <v>1</v>
      </c>
      <c r="L1599" s="10">
        <v>3</v>
      </c>
      <c r="M1599" s="10">
        <v>3</v>
      </c>
      <c r="N1599" s="10">
        <v>0</v>
      </c>
    </row>
    <row r="1600" spans="1:14" x14ac:dyDescent="0.15">
      <c r="A1600" t="str">
        <f t="shared" si="28"/>
        <v>202007_56_4562342690050</v>
      </c>
      <c r="B1600" s="10">
        <v>202007</v>
      </c>
      <c r="C1600" s="10">
        <v>56</v>
      </c>
      <c r="D1600" s="10" t="s">
        <v>193</v>
      </c>
      <c r="E1600" s="11">
        <v>4562342690050</v>
      </c>
      <c r="F1600" s="10">
        <v>0</v>
      </c>
      <c r="G1600" s="10">
        <v>0</v>
      </c>
      <c r="H1600" s="10" t="s">
        <v>22</v>
      </c>
      <c r="I1600" s="10" t="s">
        <v>19</v>
      </c>
      <c r="J1600" s="10" t="s">
        <v>329</v>
      </c>
      <c r="K1600" s="10">
        <v>5</v>
      </c>
      <c r="L1600" s="10">
        <v>4</v>
      </c>
      <c r="M1600" s="10">
        <v>4</v>
      </c>
      <c r="N1600" s="10">
        <v>0</v>
      </c>
    </row>
    <row r="1601" spans="1:14" x14ac:dyDescent="0.15">
      <c r="A1601" t="str">
        <f t="shared" si="28"/>
        <v>202007_56_4562342690043</v>
      </c>
      <c r="B1601" s="10">
        <v>202007</v>
      </c>
      <c r="C1601" s="10">
        <v>56</v>
      </c>
      <c r="D1601" s="10" t="s">
        <v>193</v>
      </c>
      <c r="E1601" s="11">
        <v>4562342690043</v>
      </c>
      <c r="F1601" s="10">
        <v>0</v>
      </c>
      <c r="G1601" s="10">
        <v>0</v>
      </c>
      <c r="H1601" s="10" t="s">
        <v>21</v>
      </c>
      <c r="I1601" s="10" t="s">
        <v>19</v>
      </c>
      <c r="J1601" s="10" t="s">
        <v>329</v>
      </c>
      <c r="K1601" s="10">
        <v>13</v>
      </c>
      <c r="L1601" s="10">
        <v>25</v>
      </c>
      <c r="M1601" s="10">
        <v>23</v>
      </c>
      <c r="N1601" s="10">
        <v>0</v>
      </c>
    </row>
    <row r="1602" spans="1:14" x14ac:dyDescent="0.15">
      <c r="A1602" t="str">
        <f t="shared" si="28"/>
        <v>202007_56_4562342690067</v>
      </c>
      <c r="B1602" s="10">
        <v>202007</v>
      </c>
      <c r="C1602" s="10">
        <v>56</v>
      </c>
      <c r="D1602" s="10" t="s">
        <v>193</v>
      </c>
      <c r="E1602" s="11">
        <v>4562342690067</v>
      </c>
      <c r="F1602" s="10">
        <v>0</v>
      </c>
      <c r="G1602" s="10">
        <v>0</v>
      </c>
      <c r="H1602" s="10" t="s">
        <v>23</v>
      </c>
      <c r="I1602" s="10" t="s">
        <v>19</v>
      </c>
      <c r="J1602" s="10" t="s">
        <v>329</v>
      </c>
      <c r="K1602" s="10">
        <v>30</v>
      </c>
      <c r="L1602" s="10">
        <v>16</v>
      </c>
      <c r="M1602" s="10">
        <v>16</v>
      </c>
      <c r="N1602" s="10">
        <v>0</v>
      </c>
    </row>
    <row r="1603" spans="1:14" x14ac:dyDescent="0.15">
      <c r="A1603" t="str">
        <f t="shared" si="28"/>
        <v>202007_56_4562342690074</v>
      </c>
      <c r="B1603" s="10">
        <v>202007</v>
      </c>
      <c r="C1603" s="10">
        <v>56</v>
      </c>
      <c r="D1603" s="10" t="s">
        <v>193</v>
      </c>
      <c r="E1603" s="11">
        <v>4562342690074</v>
      </c>
      <c r="F1603" s="10">
        <v>0</v>
      </c>
      <c r="G1603" s="10">
        <v>0</v>
      </c>
      <c r="H1603" s="10" t="s">
        <v>24</v>
      </c>
      <c r="I1603" s="10" t="s">
        <v>19</v>
      </c>
      <c r="J1603" s="10" t="s">
        <v>329</v>
      </c>
      <c r="K1603" s="10">
        <v>4</v>
      </c>
      <c r="L1603" s="10">
        <v>23</v>
      </c>
      <c r="M1603" s="10">
        <v>23</v>
      </c>
      <c r="N1603" s="10">
        <v>0</v>
      </c>
    </row>
    <row r="1604" spans="1:14" x14ac:dyDescent="0.15">
      <c r="A1604" t="str">
        <f t="shared" si="28"/>
        <v>202007_56_4562342690081</v>
      </c>
      <c r="B1604" s="10">
        <v>202007</v>
      </c>
      <c r="C1604" s="10">
        <v>56</v>
      </c>
      <c r="D1604" s="10" t="s">
        <v>193</v>
      </c>
      <c r="E1604" s="11">
        <v>4562342690081</v>
      </c>
      <c r="F1604" s="10">
        <v>0</v>
      </c>
      <c r="G1604" s="10">
        <v>0</v>
      </c>
      <c r="H1604" s="10" t="s">
        <v>25</v>
      </c>
      <c r="I1604" s="10" t="s">
        <v>19</v>
      </c>
      <c r="J1604" s="10" t="s">
        <v>329</v>
      </c>
      <c r="K1604" s="10">
        <v>2</v>
      </c>
      <c r="L1604" s="10">
        <v>1</v>
      </c>
      <c r="M1604" s="10">
        <v>1</v>
      </c>
      <c r="N1604" s="10">
        <v>0</v>
      </c>
    </row>
    <row r="1605" spans="1:14" x14ac:dyDescent="0.15">
      <c r="A1605" t="str">
        <f t="shared" si="28"/>
        <v>202007_412_4562342690029</v>
      </c>
      <c r="B1605" s="10">
        <v>202007</v>
      </c>
      <c r="C1605" s="10">
        <v>412</v>
      </c>
      <c r="D1605" s="10" t="s">
        <v>195</v>
      </c>
      <c r="E1605" s="11">
        <v>4562342690029</v>
      </c>
      <c r="F1605" s="10">
        <v>0</v>
      </c>
      <c r="G1605" s="10">
        <v>0</v>
      </c>
      <c r="H1605" s="10" t="s">
        <v>18</v>
      </c>
      <c r="I1605" s="10" t="s">
        <v>19</v>
      </c>
      <c r="J1605" s="10" t="s">
        <v>329</v>
      </c>
      <c r="K1605" s="10">
        <v>11</v>
      </c>
      <c r="L1605" s="10">
        <v>0</v>
      </c>
      <c r="M1605" s="10">
        <v>0</v>
      </c>
      <c r="N1605" s="10">
        <v>0</v>
      </c>
    </row>
    <row r="1606" spans="1:14" x14ac:dyDescent="0.15">
      <c r="A1606" t="str">
        <f t="shared" si="28"/>
        <v>202007_412_4562342690036</v>
      </c>
      <c r="B1606" s="10">
        <v>202007</v>
      </c>
      <c r="C1606" s="10">
        <v>412</v>
      </c>
      <c r="D1606" s="10" t="s">
        <v>195</v>
      </c>
      <c r="E1606" s="11">
        <v>4562342690036</v>
      </c>
      <c r="F1606" s="10">
        <v>0</v>
      </c>
      <c r="G1606" s="10">
        <v>0</v>
      </c>
      <c r="H1606" s="10" t="s">
        <v>20</v>
      </c>
      <c r="I1606" s="10" t="s">
        <v>19</v>
      </c>
      <c r="J1606" s="10" t="s">
        <v>329</v>
      </c>
      <c r="K1606" s="10">
        <v>15</v>
      </c>
      <c r="L1606" s="10">
        <v>0</v>
      </c>
      <c r="M1606" s="10">
        <v>0</v>
      </c>
      <c r="N1606" s="10">
        <v>0</v>
      </c>
    </row>
    <row r="1607" spans="1:14" x14ac:dyDescent="0.15">
      <c r="A1607" t="str">
        <f t="shared" si="28"/>
        <v>202007_412_4562342690050</v>
      </c>
      <c r="B1607" s="10">
        <v>202007</v>
      </c>
      <c r="C1607" s="10">
        <v>412</v>
      </c>
      <c r="D1607" s="10" t="s">
        <v>195</v>
      </c>
      <c r="E1607" s="11">
        <v>4562342690050</v>
      </c>
      <c r="F1607" s="10">
        <v>0</v>
      </c>
      <c r="G1607" s="10">
        <v>0</v>
      </c>
      <c r="H1607" s="10" t="s">
        <v>22</v>
      </c>
      <c r="I1607" s="10" t="s">
        <v>19</v>
      </c>
      <c r="J1607" s="10" t="s">
        <v>329</v>
      </c>
      <c r="K1607" s="10">
        <v>21</v>
      </c>
      <c r="L1607" s="10">
        <v>0</v>
      </c>
      <c r="M1607" s="10">
        <v>0</v>
      </c>
      <c r="N1607" s="10">
        <v>0</v>
      </c>
    </row>
    <row r="1608" spans="1:14" x14ac:dyDescent="0.15">
      <c r="A1608" t="str">
        <f t="shared" si="28"/>
        <v>202007_412_4562342690043</v>
      </c>
      <c r="B1608" s="10">
        <v>202007</v>
      </c>
      <c r="C1608" s="10">
        <v>412</v>
      </c>
      <c r="D1608" s="10" t="s">
        <v>195</v>
      </c>
      <c r="E1608" s="11">
        <v>4562342690043</v>
      </c>
      <c r="F1608" s="10">
        <v>0</v>
      </c>
      <c r="G1608" s="10">
        <v>0</v>
      </c>
      <c r="H1608" s="10" t="s">
        <v>21</v>
      </c>
      <c r="I1608" s="10" t="s">
        <v>19</v>
      </c>
      <c r="J1608" s="10" t="s">
        <v>329</v>
      </c>
      <c r="K1608" s="10">
        <v>18</v>
      </c>
      <c r="L1608" s="10">
        <v>1</v>
      </c>
      <c r="M1608" s="10">
        <v>0</v>
      </c>
      <c r="N1608" s="10">
        <v>0</v>
      </c>
    </row>
    <row r="1609" spans="1:14" x14ac:dyDescent="0.15">
      <c r="A1609" t="str">
        <f t="shared" si="28"/>
        <v>202007_412_4562342690067</v>
      </c>
      <c r="B1609" s="10">
        <v>202007</v>
      </c>
      <c r="C1609" s="10">
        <v>412</v>
      </c>
      <c r="D1609" s="10" t="s">
        <v>195</v>
      </c>
      <c r="E1609" s="11">
        <v>4562342690067</v>
      </c>
      <c r="F1609" s="10">
        <v>0</v>
      </c>
      <c r="G1609" s="10">
        <v>0</v>
      </c>
      <c r="H1609" s="10" t="s">
        <v>23</v>
      </c>
      <c r="I1609" s="10" t="s">
        <v>19</v>
      </c>
      <c r="J1609" s="10" t="s">
        <v>329</v>
      </c>
      <c r="K1609" s="10">
        <v>54</v>
      </c>
      <c r="L1609" s="10">
        <v>1</v>
      </c>
      <c r="M1609" s="10">
        <v>0</v>
      </c>
      <c r="N1609" s="10">
        <v>0</v>
      </c>
    </row>
    <row r="1610" spans="1:14" x14ac:dyDescent="0.15">
      <c r="A1610" t="str">
        <f t="shared" si="28"/>
        <v>202007_412_4562342690074</v>
      </c>
      <c r="B1610" s="10">
        <v>202007</v>
      </c>
      <c r="C1610" s="10">
        <v>412</v>
      </c>
      <c r="D1610" s="10" t="s">
        <v>195</v>
      </c>
      <c r="E1610" s="11">
        <v>4562342690074</v>
      </c>
      <c r="F1610" s="10">
        <v>0</v>
      </c>
      <c r="G1610" s="10">
        <v>0</v>
      </c>
      <c r="H1610" s="10" t="s">
        <v>24</v>
      </c>
      <c r="I1610" s="10" t="s">
        <v>19</v>
      </c>
      <c r="J1610" s="10" t="s">
        <v>329</v>
      </c>
      <c r="K1610" s="10">
        <v>16</v>
      </c>
      <c r="L1610" s="10">
        <v>4</v>
      </c>
      <c r="M1610" s="10">
        <v>0</v>
      </c>
      <c r="N1610" s="10">
        <v>0</v>
      </c>
    </row>
    <row r="1611" spans="1:14" x14ac:dyDescent="0.15">
      <c r="A1611" t="str">
        <f t="shared" si="28"/>
        <v>202007_412_4562342690081</v>
      </c>
      <c r="B1611" s="10">
        <v>202007</v>
      </c>
      <c r="C1611" s="10">
        <v>412</v>
      </c>
      <c r="D1611" s="10" t="s">
        <v>195</v>
      </c>
      <c r="E1611" s="11">
        <v>4562342690081</v>
      </c>
      <c r="F1611" s="10">
        <v>0</v>
      </c>
      <c r="G1611" s="10">
        <v>0</v>
      </c>
      <c r="H1611" s="10" t="s">
        <v>25</v>
      </c>
      <c r="I1611" s="10" t="s">
        <v>19</v>
      </c>
      <c r="J1611" s="10" t="s">
        <v>329</v>
      </c>
      <c r="K1611" s="10">
        <v>4</v>
      </c>
      <c r="L1611" s="10">
        <v>0</v>
      </c>
      <c r="M1611" s="10">
        <v>0</v>
      </c>
      <c r="N1611" s="10">
        <v>0</v>
      </c>
    </row>
    <row r="1612" spans="1:14" x14ac:dyDescent="0.15">
      <c r="A1612" t="str">
        <f t="shared" ref="A1612:A1639" si="29">B1612&amp;"_"&amp;C1612&amp;"_"&amp;E1612</f>
        <v>202007_23_4562342690029</v>
      </c>
      <c r="B1612" s="10">
        <v>202007</v>
      </c>
      <c r="C1612" s="10">
        <v>23</v>
      </c>
      <c r="D1612" s="10" t="s">
        <v>196</v>
      </c>
      <c r="E1612" s="11">
        <v>4562342690029</v>
      </c>
      <c r="F1612" s="10">
        <v>0</v>
      </c>
      <c r="G1612" s="10">
        <v>0</v>
      </c>
      <c r="H1612" s="10" t="s">
        <v>18</v>
      </c>
      <c r="I1612" s="10" t="s">
        <v>19</v>
      </c>
      <c r="J1612" s="10" t="s">
        <v>329</v>
      </c>
      <c r="K1612" s="10">
        <v>9</v>
      </c>
      <c r="L1612" s="10">
        <v>0</v>
      </c>
      <c r="M1612" s="10">
        <v>0</v>
      </c>
      <c r="N1612" s="10">
        <v>0</v>
      </c>
    </row>
    <row r="1613" spans="1:14" x14ac:dyDescent="0.15">
      <c r="A1613" t="str">
        <f t="shared" si="29"/>
        <v>202007_23_4562342690036</v>
      </c>
      <c r="B1613" s="10">
        <v>202007</v>
      </c>
      <c r="C1613" s="10">
        <v>23</v>
      </c>
      <c r="D1613" s="10" t="s">
        <v>196</v>
      </c>
      <c r="E1613" s="11">
        <v>4562342690036</v>
      </c>
      <c r="F1613" s="10">
        <v>0</v>
      </c>
      <c r="G1613" s="10">
        <v>0</v>
      </c>
      <c r="H1613" s="10" t="s">
        <v>20</v>
      </c>
      <c r="I1613" s="10" t="s">
        <v>19</v>
      </c>
      <c r="J1613" s="10" t="s">
        <v>329</v>
      </c>
      <c r="K1613" s="10">
        <v>13</v>
      </c>
      <c r="L1613" s="10">
        <v>0</v>
      </c>
      <c r="M1613" s="10">
        <v>0</v>
      </c>
      <c r="N1613" s="10">
        <v>0</v>
      </c>
    </row>
    <row r="1614" spans="1:14" x14ac:dyDescent="0.15">
      <c r="A1614" t="str">
        <f t="shared" si="29"/>
        <v>202007_23_4562342690050</v>
      </c>
      <c r="B1614" s="10">
        <v>202007</v>
      </c>
      <c r="C1614" s="10">
        <v>23</v>
      </c>
      <c r="D1614" s="10" t="s">
        <v>196</v>
      </c>
      <c r="E1614" s="11">
        <v>4562342690050</v>
      </c>
      <c r="F1614" s="10">
        <v>0</v>
      </c>
      <c r="G1614" s="10">
        <v>0</v>
      </c>
      <c r="H1614" s="10" t="s">
        <v>22</v>
      </c>
      <c r="I1614" s="10" t="s">
        <v>19</v>
      </c>
      <c r="J1614" s="10" t="s">
        <v>329</v>
      </c>
      <c r="K1614" s="10">
        <v>15</v>
      </c>
      <c r="L1614" s="10">
        <v>0</v>
      </c>
      <c r="M1614" s="10">
        <v>0</v>
      </c>
      <c r="N1614" s="10">
        <v>0</v>
      </c>
    </row>
    <row r="1615" spans="1:14" x14ac:dyDescent="0.15">
      <c r="A1615" t="str">
        <f t="shared" si="29"/>
        <v>202007_23_4562342690043</v>
      </c>
      <c r="B1615" s="10">
        <v>202007</v>
      </c>
      <c r="C1615" s="10">
        <v>23</v>
      </c>
      <c r="D1615" s="10" t="s">
        <v>196</v>
      </c>
      <c r="E1615" s="11">
        <v>4562342690043</v>
      </c>
      <c r="F1615" s="10">
        <v>0</v>
      </c>
      <c r="G1615" s="10">
        <v>0</v>
      </c>
      <c r="H1615" s="10" t="s">
        <v>21</v>
      </c>
      <c r="I1615" s="10" t="s">
        <v>19</v>
      </c>
      <c r="J1615" s="10" t="s">
        <v>329</v>
      </c>
      <c r="K1615" s="10">
        <v>51</v>
      </c>
      <c r="L1615" s="10">
        <v>1</v>
      </c>
      <c r="M1615" s="10">
        <v>0</v>
      </c>
      <c r="N1615" s="10">
        <v>0</v>
      </c>
    </row>
    <row r="1616" spans="1:14" x14ac:dyDescent="0.15">
      <c r="A1616" t="str">
        <f t="shared" si="29"/>
        <v>202007_23_4562342690067</v>
      </c>
      <c r="B1616" s="10">
        <v>202007</v>
      </c>
      <c r="C1616" s="10">
        <v>23</v>
      </c>
      <c r="D1616" s="10" t="s">
        <v>196</v>
      </c>
      <c r="E1616" s="11">
        <v>4562342690067</v>
      </c>
      <c r="F1616" s="10">
        <v>0</v>
      </c>
      <c r="G1616" s="10">
        <v>0</v>
      </c>
      <c r="H1616" s="10" t="s">
        <v>23</v>
      </c>
      <c r="I1616" s="10" t="s">
        <v>19</v>
      </c>
      <c r="J1616" s="10" t="s">
        <v>329</v>
      </c>
      <c r="K1616" s="10">
        <v>72</v>
      </c>
      <c r="L1616" s="10">
        <v>0</v>
      </c>
      <c r="M1616" s="10">
        <v>0</v>
      </c>
      <c r="N1616" s="10">
        <v>0</v>
      </c>
    </row>
    <row r="1617" spans="1:14" x14ac:dyDescent="0.15">
      <c r="A1617" t="str">
        <f t="shared" si="29"/>
        <v>202007_23_4562342690074</v>
      </c>
      <c r="B1617" s="10">
        <v>202007</v>
      </c>
      <c r="C1617" s="10">
        <v>23</v>
      </c>
      <c r="D1617" s="10" t="s">
        <v>196</v>
      </c>
      <c r="E1617" s="11">
        <v>4562342690074</v>
      </c>
      <c r="F1617" s="10">
        <v>0</v>
      </c>
      <c r="G1617" s="10">
        <v>0</v>
      </c>
      <c r="H1617" s="10" t="s">
        <v>24</v>
      </c>
      <c r="I1617" s="10" t="s">
        <v>19</v>
      </c>
      <c r="J1617" s="10" t="s">
        <v>329</v>
      </c>
      <c r="K1617" s="10">
        <v>17</v>
      </c>
      <c r="L1617" s="10">
        <v>0</v>
      </c>
      <c r="M1617" s="10">
        <v>0</v>
      </c>
      <c r="N1617" s="10">
        <v>0</v>
      </c>
    </row>
    <row r="1618" spans="1:14" x14ac:dyDescent="0.15">
      <c r="A1618" t="str">
        <f t="shared" si="29"/>
        <v>202007_23_4562342690081</v>
      </c>
      <c r="B1618" s="10">
        <v>202007</v>
      </c>
      <c r="C1618" s="10">
        <v>23</v>
      </c>
      <c r="D1618" s="10" t="s">
        <v>196</v>
      </c>
      <c r="E1618" s="11">
        <v>4562342690081</v>
      </c>
      <c r="F1618" s="10">
        <v>0</v>
      </c>
      <c r="G1618" s="10">
        <v>0</v>
      </c>
      <c r="H1618" s="10" t="s">
        <v>25</v>
      </c>
      <c r="I1618" s="10" t="s">
        <v>19</v>
      </c>
      <c r="J1618" s="10" t="s">
        <v>329</v>
      </c>
      <c r="K1618" s="10">
        <v>5</v>
      </c>
      <c r="L1618" s="10">
        <v>0</v>
      </c>
      <c r="M1618" s="10">
        <v>0</v>
      </c>
      <c r="N1618" s="10">
        <v>0</v>
      </c>
    </row>
    <row r="1619" spans="1:14" x14ac:dyDescent="0.15">
      <c r="A1619" t="str">
        <f t="shared" si="29"/>
        <v>202007_113_4562342690029</v>
      </c>
      <c r="B1619" s="10">
        <v>202007</v>
      </c>
      <c r="C1619" s="10">
        <v>113</v>
      </c>
      <c r="D1619" s="10" t="s">
        <v>182</v>
      </c>
      <c r="E1619" s="11">
        <v>4562342690029</v>
      </c>
      <c r="F1619" s="10">
        <v>0</v>
      </c>
      <c r="G1619" s="10">
        <v>0</v>
      </c>
      <c r="H1619" s="10" t="s">
        <v>18</v>
      </c>
      <c r="I1619" s="10" t="s">
        <v>19</v>
      </c>
      <c r="J1619" s="10" t="s">
        <v>329</v>
      </c>
      <c r="K1619" s="10">
        <v>19</v>
      </c>
      <c r="L1619" s="10">
        <v>0</v>
      </c>
      <c r="M1619" s="10">
        <v>0</v>
      </c>
      <c r="N1619" s="10">
        <v>0</v>
      </c>
    </row>
    <row r="1620" spans="1:14" x14ac:dyDescent="0.15">
      <c r="A1620" t="str">
        <f t="shared" si="29"/>
        <v>202007_113_4562342690036</v>
      </c>
      <c r="B1620" s="10">
        <v>202007</v>
      </c>
      <c r="C1620" s="10">
        <v>113</v>
      </c>
      <c r="D1620" s="10" t="s">
        <v>182</v>
      </c>
      <c r="E1620" s="11">
        <v>4562342690036</v>
      </c>
      <c r="F1620" s="10">
        <v>0</v>
      </c>
      <c r="G1620" s="10">
        <v>0</v>
      </c>
      <c r="H1620" s="10" t="s">
        <v>20</v>
      </c>
      <c r="I1620" s="10" t="s">
        <v>19</v>
      </c>
      <c r="J1620" s="10" t="s">
        <v>329</v>
      </c>
      <c r="K1620" s="10">
        <v>13</v>
      </c>
      <c r="L1620" s="10">
        <v>0</v>
      </c>
      <c r="M1620" s="10">
        <v>0</v>
      </c>
      <c r="N1620" s="10">
        <v>0</v>
      </c>
    </row>
    <row r="1621" spans="1:14" x14ac:dyDescent="0.15">
      <c r="A1621" t="str">
        <f t="shared" si="29"/>
        <v>202007_113_4562342690050</v>
      </c>
      <c r="B1621" s="10">
        <v>202007</v>
      </c>
      <c r="C1621" s="10">
        <v>113</v>
      </c>
      <c r="D1621" s="10" t="s">
        <v>182</v>
      </c>
      <c r="E1621" s="11">
        <v>4562342690050</v>
      </c>
      <c r="F1621" s="10">
        <v>0</v>
      </c>
      <c r="G1621" s="10">
        <v>0</v>
      </c>
      <c r="H1621" s="10" t="s">
        <v>22</v>
      </c>
      <c r="I1621" s="10" t="s">
        <v>19</v>
      </c>
      <c r="J1621" s="10" t="s">
        <v>329</v>
      </c>
      <c r="K1621" s="10">
        <v>12</v>
      </c>
      <c r="L1621" s="10">
        <v>1</v>
      </c>
      <c r="M1621" s="10">
        <v>0</v>
      </c>
      <c r="N1621" s="10">
        <v>0</v>
      </c>
    </row>
    <row r="1622" spans="1:14" x14ac:dyDescent="0.15">
      <c r="A1622" t="str">
        <f t="shared" si="29"/>
        <v>202007_113_4562342690043</v>
      </c>
      <c r="B1622" s="10">
        <v>202007</v>
      </c>
      <c r="C1622" s="10">
        <v>113</v>
      </c>
      <c r="D1622" s="10" t="s">
        <v>182</v>
      </c>
      <c r="E1622" s="11">
        <v>4562342690043</v>
      </c>
      <c r="F1622" s="10">
        <v>0</v>
      </c>
      <c r="G1622" s="10">
        <v>0</v>
      </c>
      <c r="H1622" s="10" t="s">
        <v>21</v>
      </c>
      <c r="I1622" s="10" t="s">
        <v>19</v>
      </c>
      <c r="J1622" s="10" t="s">
        <v>329</v>
      </c>
      <c r="K1622" s="10">
        <v>66</v>
      </c>
      <c r="L1622" s="10">
        <v>2</v>
      </c>
      <c r="M1622" s="10">
        <v>0</v>
      </c>
      <c r="N1622" s="10">
        <v>0</v>
      </c>
    </row>
    <row r="1623" spans="1:14" x14ac:dyDescent="0.15">
      <c r="A1623" t="str">
        <f t="shared" si="29"/>
        <v>202007_113_4562342690067</v>
      </c>
      <c r="B1623" s="10">
        <v>202007</v>
      </c>
      <c r="C1623" s="10">
        <v>113</v>
      </c>
      <c r="D1623" s="10" t="s">
        <v>182</v>
      </c>
      <c r="E1623" s="11">
        <v>4562342690067</v>
      </c>
      <c r="F1623" s="10">
        <v>0</v>
      </c>
      <c r="G1623" s="10">
        <v>0</v>
      </c>
      <c r="H1623" s="10" t="s">
        <v>23</v>
      </c>
      <c r="I1623" s="10" t="s">
        <v>19</v>
      </c>
      <c r="J1623" s="10" t="s">
        <v>329</v>
      </c>
      <c r="K1623" s="10">
        <v>64</v>
      </c>
      <c r="L1623" s="10">
        <v>0</v>
      </c>
      <c r="M1623" s="10">
        <v>0</v>
      </c>
      <c r="N1623" s="10">
        <v>0</v>
      </c>
    </row>
    <row r="1624" spans="1:14" x14ac:dyDescent="0.15">
      <c r="A1624" t="str">
        <f t="shared" si="29"/>
        <v>202007_113_4562342690074</v>
      </c>
      <c r="B1624" s="10">
        <v>202007</v>
      </c>
      <c r="C1624" s="10">
        <v>113</v>
      </c>
      <c r="D1624" s="10" t="s">
        <v>182</v>
      </c>
      <c r="E1624" s="11">
        <v>4562342690074</v>
      </c>
      <c r="F1624" s="10">
        <v>0</v>
      </c>
      <c r="G1624" s="10">
        <v>0</v>
      </c>
      <c r="H1624" s="10" t="s">
        <v>24</v>
      </c>
      <c r="I1624" s="10" t="s">
        <v>19</v>
      </c>
      <c r="J1624" s="10" t="s">
        <v>329</v>
      </c>
      <c r="K1624" s="10">
        <v>36</v>
      </c>
      <c r="L1624" s="10">
        <v>0</v>
      </c>
      <c r="M1624" s="10">
        <v>0</v>
      </c>
      <c r="N1624" s="10">
        <v>0</v>
      </c>
    </row>
    <row r="1625" spans="1:14" x14ac:dyDescent="0.15">
      <c r="A1625" t="str">
        <f t="shared" si="29"/>
        <v>202007_113_4562342690081</v>
      </c>
      <c r="B1625" s="10">
        <v>202007</v>
      </c>
      <c r="C1625" s="10">
        <v>113</v>
      </c>
      <c r="D1625" s="10" t="s">
        <v>182</v>
      </c>
      <c r="E1625" s="11">
        <v>4562342690081</v>
      </c>
      <c r="F1625" s="10">
        <v>0</v>
      </c>
      <c r="G1625" s="10">
        <v>0</v>
      </c>
      <c r="H1625" s="10" t="s">
        <v>25</v>
      </c>
      <c r="I1625" s="10" t="s">
        <v>19</v>
      </c>
      <c r="J1625" s="10" t="s">
        <v>329</v>
      </c>
      <c r="K1625" s="10">
        <v>11</v>
      </c>
      <c r="L1625" s="10">
        <v>0</v>
      </c>
      <c r="M1625" s="10">
        <v>0</v>
      </c>
      <c r="N1625" s="10">
        <v>0</v>
      </c>
    </row>
    <row r="1626" spans="1:14" x14ac:dyDescent="0.15">
      <c r="A1626" t="str">
        <f t="shared" si="29"/>
        <v>202007_19_4562342690029</v>
      </c>
      <c r="B1626" s="10">
        <v>202007</v>
      </c>
      <c r="C1626" s="10">
        <v>19</v>
      </c>
      <c r="D1626" s="10" t="s">
        <v>190</v>
      </c>
      <c r="E1626" s="11">
        <v>4562342690029</v>
      </c>
      <c r="F1626" s="10">
        <v>0</v>
      </c>
      <c r="G1626" s="10">
        <v>0</v>
      </c>
      <c r="H1626" s="10" t="s">
        <v>18</v>
      </c>
      <c r="I1626" s="10" t="s">
        <v>19</v>
      </c>
      <c r="J1626" s="10" t="s">
        <v>329</v>
      </c>
      <c r="K1626" s="10">
        <v>32</v>
      </c>
      <c r="L1626" s="10">
        <v>1</v>
      </c>
      <c r="M1626" s="10">
        <v>0</v>
      </c>
      <c r="N1626" s="10">
        <v>0</v>
      </c>
    </row>
    <row r="1627" spans="1:14" x14ac:dyDescent="0.15">
      <c r="A1627" t="str">
        <f t="shared" si="29"/>
        <v>202007_19_4562342690036</v>
      </c>
      <c r="B1627" s="10">
        <v>202007</v>
      </c>
      <c r="C1627" s="10">
        <v>19</v>
      </c>
      <c r="D1627" s="10" t="s">
        <v>190</v>
      </c>
      <c r="E1627" s="11">
        <v>4562342690036</v>
      </c>
      <c r="F1627" s="10">
        <v>0</v>
      </c>
      <c r="G1627" s="10">
        <v>0</v>
      </c>
      <c r="H1627" s="10" t="s">
        <v>20</v>
      </c>
      <c r="I1627" s="10" t="s">
        <v>19</v>
      </c>
      <c r="J1627" s="10" t="s">
        <v>329</v>
      </c>
      <c r="K1627" s="10">
        <v>21</v>
      </c>
      <c r="L1627" s="10">
        <v>0</v>
      </c>
      <c r="M1627" s="10">
        <v>0</v>
      </c>
      <c r="N1627" s="10">
        <v>0</v>
      </c>
    </row>
    <row r="1628" spans="1:14" x14ac:dyDescent="0.15">
      <c r="A1628" t="str">
        <f t="shared" si="29"/>
        <v>202007_19_4562342690050</v>
      </c>
      <c r="B1628" s="10">
        <v>202007</v>
      </c>
      <c r="C1628" s="10">
        <v>19</v>
      </c>
      <c r="D1628" s="10" t="s">
        <v>190</v>
      </c>
      <c r="E1628" s="11">
        <v>4562342690050</v>
      </c>
      <c r="F1628" s="10">
        <v>0</v>
      </c>
      <c r="G1628" s="10">
        <v>0</v>
      </c>
      <c r="H1628" s="10" t="s">
        <v>22</v>
      </c>
      <c r="I1628" s="10" t="s">
        <v>19</v>
      </c>
      <c r="J1628" s="10" t="s">
        <v>329</v>
      </c>
      <c r="K1628" s="10">
        <v>20</v>
      </c>
      <c r="L1628" s="10">
        <v>0</v>
      </c>
      <c r="M1628" s="10">
        <v>0</v>
      </c>
      <c r="N1628" s="10">
        <v>0</v>
      </c>
    </row>
    <row r="1629" spans="1:14" x14ac:dyDescent="0.15">
      <c r="A1629" t="str">
        <f t="shared" si="29"/>
        <v>202007_19_4562342690043</v>
      </c>
      <c r="B1629" s="10">
        <v>202007</v>
      </c>
      <c r="C1629" s="10">
        <v>19</v>
      </c>
      <c r="D1629" s="10" t="s">
        <v>190</v>
      </c>
      <c r="E1629" s="11">
        <v>4562342690043</v>
      </c>
      <c r="F1629" s="10">
        <v>0</v>
      </c>
      <c r="G1629" s="10">
        <v>0</v>
      </c>
      <c r="H1629" s="10" t="s">
        <v>21</v>
      </c>
      <c r="I1629" s="10" t="s">
        <v>19</v>
      </c>
      <c r="J1629" s="10" t="s">
        <v>329</v>
      </c>
      <c r="K1629" s="10">
        <v>67</v>
      </c>
      <c r="L1629" s="10">
        <v>2</v>
      </c>
      <c r="M1629" s="10">
        <v>0</v>
      </c>
      <c r="N1629" s="10">
        <v>0</v>
      </c>
    </row>
    <row r="1630" spans="1:14" x14ac:dyDescent="0.15">
      <c r="A1630" t="str">
        <f t="shared" si="29"/>
        <v>202007_19_4562342690067</v>
      </c>
      <c r="B1630" s="10">
        <v>202007</v>
      </c>
      <c r="C1630" s="10">
        <v>19</v>
      </c>
      <c r="D1630" s="10" t="s">
        <v>190</v>
      </c>
      <c r="E1630" s="11">
        <v>4562342690067</v>
      </c>
      <c r="F1630" s="10">
        <v>0</v>
      </c>
      <c r="G1630" s="10">
        <v>0</v>
      </c>
      <c r="H1630" s="10" t="s">
        <v>23</v>
      </c>
      <c r="I1630" s="10" t="s">
        <v>19</v>
      </c>
      <c r="J1630" s="10" t="s">
        <v>329</v>
      </c>
      <c r="K1630" s="10">
        <v>78</v>
      </c>
      <c r="L1630" s="10">
        <v>0</v>
      </c>
      <c r="M1630" s="10">
        <v>0</v>
      </c>
      <c r="N1630" s="10">
        <v>0</v>
      </c>
    </row>
    <row r="1631" spans="1:14" x14ac:dyDescent="0.15">
      <c r="A1631" t="str">
        <f t="shared" si="29"/>
        <v>202007_19_4562342690074</v>
      </c>
      <c r="B1631" s="10">
        <v>202007</v>
      </c>
      <c r="C1631" s="10">
        <v>19</v>
      </c>
      <c r="D1631" s="10" t="s">
        <v>190</v>
      </c>
      <c r="E1631" s="11">
        <v>4562342690074</v>
      </c>
      <c r="F1631" s="10">
        <v>0</v>
      </c>
      <c r="G1631" s="10">
        <v>0</v>
      </c>
      <c r="H1631" s="10" t="s">
        <v>24</v>
      </c>
      <c r="I1631" s="10" t="s">
        <v>19</v>
      </c>
      <c r="J1631" s="10" t="s">
        <v>329</v>
      </c>
      <c r="K1631" s="10">
        <v>31</v>
      </c>
      <c r="L1631" s="10">
        <v>4</v>
      </c>
      <c r="M1631" s="10">
        <v>0</v>
      </c>
      <c r="N1631" s="10">
        <v>0</v>
      </c>
    </row>
    <row r="1632" spans="1:14" x14ac:dyDescent="0.15">
      <c r="A1632" t="str">
        <f t="shared" si="29"/>
        <v>202007_19_4562342690081</v>
      </c>
      <c r="B1632" s="10">
        <v>202007</v>
      </c>
      <c r="C1632" s="10">
        <v>19</v>
      </c>
      <c r="D1632" s="10" t="s">
        <v>190</v>
      </c>
      <c r="E1632" s="11">
        <v>4562342690081</v>
      </c>
      <c r="F1632" s="10">
        <v>0</v>
      </c>
      <c r="G1632" s="10">
        <v>0</v>
      </c>
      <c r="H1632" s="10" t="s">
        <v>25</v>
      </c>
      <c r="I1632" s="10" t="s">
        <v>19</v>
      </c>
      <c r="J1632" s="10" t="s">
        <v>329</v>
      </c>
      <c r="K1632" s="10">
        <v>13</v>
      </c>
      <c r="L1632" s="10">
        <v>0</v>
      </c>
      <c r="M1632" s="10">
        <v>0</v>
      </c>
      <c r="N1632" s="10">
        <v>0</v>
      </c>
    </row>
    <row r="1633" spans="1:14" x14ac:dyDescent="0.15">
      <c r="A1633" t="str">
        <f t="shared" si="29"/>
        <v>202007_31_4562342690029</v>
      </c>
      <c r="B1633" s="10">
        <v>202007</v>
      </c>
      <c r="C1633" s="10">
        <v>31</v>
      </c>
      <c r="D1633" s="10" t="s">
        <v>181</v>
      </c>
      <c r="E1633" s="11">
        <v>4562342690029</v>
      </c>
      <c r="F1633" s="10">
        <v>0</v>
      </c>
      <c r="G1633" s="10">
        <v>0</v>
      </c>
      <c r="H1633" s="10" t="s">
        <v>18</v>
      </c>
      <c r="I1633" s="10" t="s">
        <v>19</v>
      </c>
      <c r="J1633" s="10" t="s">
        <v>329</v>
      </c>
      <c r="K1633" s="10">
        <v>24</v>
      </c>
      <c r="L1633" s="10">
        <v>0</v>
      </c>
      <c r="M1633" s="10">
        <v>0</v>
      </c>
      <c r="N1633" s="10">
        <v>0</v>
      </c>
    </row>
    <row r="1634" spans="1:14" x14ac:dyDescent="0.15">
      <c r="A1634" t="str">
        <f t="shared" si="29"/>
        <v>202007_31_4562342690036</v>
      </c>
      <c r="B1634" s="10">
        <v>202007</v>
      </c>
      <c r="C1634" s="10">
        <v>31</v>
      </c>
      <c r="D1634" s="10" t="s">
        <v>181</v>
      </c>
      <c r="E1634" s="11">
        <v>4562342690036</v>
      </c>
      <c r="F1634" s="10">
        <v>0</v>
      </c>
      <c r="G1634" s="10">
        <v>0</v>
      </c>
      <c r="H1634" s="10" t="s">
        <v>20</v>
      </c>
      <c r="I1634" s="10" t="s">
        <v>19</v>
      </c>
      <c r="J1634" s="10" t="s">
        <v>329</v>
      </c>
      <c r="K1634" s="10">
        <v>24</v>
      </c>
      <c r="L1634" s="10">
        <v>0</v>
      </c>
      <c r="M1634" s="10">
        <v>0</v>
      </c>
      <c r="N1634" s="10">
        <v>0</v>
      </c>
    </row>
    <row r="1635" spans="1:14" x14ac:dyDescent="0.15">
      <c r="A1635" t="str">
        <f t="shared" si="29"/>
        <v>202007_31_4562342690050</v>
      </c>
      <c r="B1635" s="10">
        <v>202007</v>
      </c>
      <c r="C1635" s="10">
        <v>31</v>
      </c>
      <c r="D1635" s="10" t="s">
        <v>181</v>
      </c>
      <c r="E1635" s="11">
        <v>4562342690050</v>
      </c>
      <c r="F1635" s="10">
        <v>0</v>
      </c>
      <c r="G1635" s="10">
        <v>0</v>
      </c>
      <c r="H1635" s="10" t="s">
        <v>22</v>
      </c>
      <c r="I1635" s="10" t="s">
        <v>19</v>
      </c>
      <c r="J1635" s="10" t="s">
        <v>329</v>
      </c>
      <c r="K1635" s="10">
        <v>26</v>
      </c>
      <c r="L1635" s="10">
        <v>0</v>
      </c>
      <c r="M1635" s="10">
        <v>0</v>
      </c>
      <c r="N1635" s="10">
        <v>0</v>
      </c>
    </row>
    <row r="1636" spans="1:14" x14ac:dyDescent="0.15">
      <c r="A1636" t="str">
        <f t="shared" si="29"/>
        <v>202007_31_4562342690043</v>
      </c>
      <c r="B1636" s="10">
        <v>202007</v>
      </c>
      <c r="C1636" s="10">
        <v>31</v>
      </c>
      <c r="D1636" s="10" t="s">
        <v>181</v>
      </c>
      <c r="E1636" s="11">
        <v>4562342690043</v>
      </c>
      <c r="F1636" s="10">
        <v>0</v>
      </c>
      <c r="G1636" s="10">
        <v>0</v>
      </c>
      <c r="H1636" s="10" t="s">
        <v>21</v>
      </c>
      <c r="I1636" s="10" t="s">
        <v>19</v>
      </c>
      <c r="J1636" s="10" t="s">
        <v>329</v>
      </c>
      <c r="K1636" s="10">
        <v>70</v>
      </c>
      <c r="L1636" s="10">
        <v>2</v>
      </c>
      <c r="M1636" s="10">
        <v>0</v>
      </c>
      <c r="N1636" s="10">
        <v>0</v>
      </c>
    </row>
    <row r="1637" spans="1:14" x14ac:dyDescent="0.15">
      <c r="A1637" t="str">
        <f t="shared" si="29"/>
        <v>202007_31_4562342690067</v>
      </c>
      <c r="B1637" s="10">
        <v>202007</v>
      </c>
      <c r="C1637" s="10">
        <v>31</v>
      </c>
      <c r="D1637" s="10" t="s">
        <v>181</v>
      </c>
      <c r="E1637" s="11">
        <v>4562342690067</v>
      </c>
      <c r="F1637" s="10">
        <v>0</v>
      </c>
      <c r="G1637" s="10">
        <v>0</v>
      </c>
      <c r="H1637" s="10" t="s">
        <v>23</v>
      </c>
      <c r="I1637" s="10" t="s">
        <v>19</v>
      </c>
      <c r="J1637" s="10" t="s">
        <v>329</v>
      </c>
      <c r="K1637" s="10">
        <v>84</v>
      </c>
      <c r="L1637" s="10">
        <v>2</v>
      </c>
      <c r="M1637" s="10">
        <v>0</v>
      </c>
      <c r="N1637" s="10">
        <v>0</v>
      </c>
    </row>
    <row r="1638" spans="1:14" x14ac:dyDescent="0.15">
      <c r="A1638" t="str">
        <f t="shared" si="29"/>
        <v>202007_31_4562342690074</v>
      </c>
      <c r="B1638" s="10">
        <v>202007</v>
      </c>
      <c r="C1638" s="10">
        <v>31</v>
      </c>
      <c r="D1638" s="10" t="s">
        <v>181</v>
      </c>
      <c r="E1638" s="11">
        <v>4562342690074</v>
      </c>
      <c r="F1638" s="10">
        <v>0</v>
      </c>
      <c r="G1638" s="10">
        <v>0</v>
      </c>
      <c r="H1638" s="10" t="s">
        <v>24</v>
      </c>
      <c r="I1638" s="10" t="s">
        <v>19</v>
      </c>
      <c r="J1638" s="10" t="s">
        <v>329</v>
      </c>
      <c r="K1638" s="10">
        <v>48</v>
      </c>
      <c r="L1638" s="10">
        <v>1</v>
      </c>
      <c r="M1638" s="10">
        <v>0</v>
      </c>
      <c r="N1638" s="10">
        <v>0</v>
      </c>
    </row>
    <row r="1639" spans="1:14" x14ac:dyDescent="0.15">
      <c r="A1639" t="str">
        <f t="shared" si="29"/>
        <v>202007_31_4562342690081</v>
      </c>
      <c r="B1639" s="10">
        <v>202007</v>
      </c>
      <c r="C1639" s="10">
        <v>31</v>
      </c>
      <c r="D1639" s="10" t="s">
        <v>181</v>
      </c>
      <c r="E1639" s="11">
        <v>4562342690081</v>
      </c>
      <c r="F1639" s="10">
        <v>0</v>
      </c>
      <c r="G1639" s="10">
        <v>0</v>
      </c>
      <c r="H1639" s="10" t="s">
        <v>25</v>
      </c>
      <c r="I1639" s="10" t="s">
        <v>19</v>
      </c>
      <c r="J1639" s="10" t="s">
        <v>329</v>
      </c>
      <c r="K1639" s="10">
        <v>10</v>
      </c>
      <c r="L1639" s="10">
        <v>1</v>
      </c>
      <c r="M1639" s="10">
        <v>0</v>
      </c>
      <c r="N1639" s="10">
        <v>0</v>
      </c>
    </row>
    <row r="1640" spans="1:14" x14ac:dyDescent="0.15">
      <c r="A1640" t="str">
        <f t="shared" ref="A1640:A1671" si="30">B1640&amp;"_"&amp;C1640&amp;"_"&amp;E1640</f>
        <v>202008_237_4562342690029</v>
      </c>
      <c r="B1640" s="17">
        <v>202008</v>
      </c>
      <c r="C1640" s="17">
        <v>237</v>
      </c>
      <c r="D1640" s="17" t="s">
        <v>188</v>
      </c>
      <c r="E1640" s="18">
        <v>4562342690029</v>
      </c>
      <c r="F1640" s="17">
        <v>0</v>
      </c>
      <c r="G1640" s="17">
        <v>0</v>
      </c>
      <c r="H1640" s="17" t="s">
        <v>18</v>
      </c>
      <c r="I1640" s="17" t="s">
        <v>19</v>
      </c>
      <c r="J1640" s="17" t="s">
        <v>329</v>
      </c>
      <c r="K1640" s="17">
        <v>8</v>
      </c>
      <c r="L1640" s="17">
        <v>1</v>
      </c>
      <c r="M1640" s="17">
        <v>0</v>
      </c>
      <c r="N1640" s="17">
        <v>0</v>
      </c>
    </row>
    <row r="1641" spans="1:14" x14ac:dyDescent="0.15">
      <c r="A1641" t="str">
        <f t="shared" si="30"/>
        <v>202008_237_4562342690036</v>
      </c>
      <c r="B1641" s="17">
        <v>202008</v>
      </c>
      <c r="C1641" s="17">
        <v>237</v>
      </c>
      <c r="D1641" s="17" t="s">
        <v>188</v>
      </c>
      <c r="E1641" s="18">
        <v>4562342690036</v>
      </c>
      <c r="F1641" s="17">
        <v>0</v>
      </c>
      <c r="G1641" s="17">
        <v>0</v>
      </c>
      <c r="H1641" s="17" t="s">
        <v>20</v>
      </c>
      <c r="I1641" s="17" t="s">
        <v>19</v>
      </c>
      <c r="J1641" s="17" t="s">
        <v>329</v>
      </c>
      <c r="K1641" s="17">
        <v>16</v>
      </c>
      <c r="L1641" s="17">
        <v>0</v>
      </c>
      <c r="M1641" s="17">
        <v>0</v>
      </c>
      <c r="N1641" s="17">
        <v>0</v>
      </c>
    </row>
    <row r="1642" spans="1:14" x14ac:dyDescent="0.15">
      <c r="A1642" t="str">
        <f t="shared" si="30"/>
        <v>202008_237_4562342690050</v>
      </c>
      <c r="B1642" s="17">
        <v>202008</v>
      </c>
      <c r="C1642" s="17">
        <v>237</v>
      </c>
      <c r="D1642" s="17" t="s">
        <v>188</v>
      </c>
      <c r="E1642" s="18">
        <v>4562342690050</v>
      </c>
      <c r="F1642" s="17">
        <v>0</v>
      </c>
      <c r="G1642" s="17">
        <v>0</v>
      </c>
      <c r="H1642" s="17" t="s">
        <v>22</v>
      </c>
      <c r="I1642" s="17" t="s">
        <v>19</v>
      </c>
      <c r="J1642" s="17" t="s">
        <v>329</v>
      </c>
      <c r="K1642" s="17">
        <v>15</v>
      </c>
      <c r="L1642" s="17">
        <v>0</v>
      </c>
      <c r="M1642" s="17">
        <v>0</v>
      </c>
      <c r="N1642" s="17">
        <v>0</v>
      </c>
    </row>
    <row r="1643" spans="1:14" x14ac:dyDescent="0.15">
      <c r="A1643" t="str">
        <f t="shared" si="30"/>
        <v>202008_237_4562342690043</v>
      </c>
      <c r="B1643" s="17">
        <v>202008</v>
      </c>
      <c r="C1643" s="17">
        <v>237</v>
      </c>
      <c r="D1643" s="17" t="s">
        <v>188</v>
      </c>
      <c r="E1643" s="18">
        <v>4562342690043</v>
      </c>
      <c r="F1643" s="17">
        <v>0</v>
      </c>
      <c r="G1643" s="17">
        <v>0</v>
      </c>
      <c r="H1643" s="17" t="s">
        <v>21</v>
      </c>
      <c r="I1643" s="17" t="s">
        <v>19</v>
      </c>
      <c r="J1643" s="17" t="s">
        <v>329</v>
      </c>
      <c r="K1643" s="17">
        <v>57</v>
      </c>
      <c r="L1643" s="17">
        <v>3</v>
      </c>
      <c r="M1643" s="17">
        <v>0</v>
      </c>
      <c r="N1643" s="17">
        <v>0</v>
      </c>
    </row>
    <row r="1644" spans="1:14" x14ac:dyDescent="0.15">
      <c r="A1644" t="str">
        <f t="shared" si="30"/>
        <v>202008_237_4562342690067</v>
      </c>
      <c r="B1644" s="17">
        <v>202008</v>
      </c>
      <c r="C1644" s="17">
        <v>237</v>
      </c>
      <c r="D1644" s="17" t="s">
        <v>188</v>
      </c>
      <c r="E1644" s="18">
        <v>4562342690067</v>
      </c>
      <c r="F1644" s="17">
        <v>0</v>
      </c>
      <c r="G1644" s="17">
        <v>0</v>
      </c>
      <c r="H1644" s="17" t="s">
        <v>23</v>
      </c>
      <c r="I1644" s="17" t="s">
        <v>19</v>
      </c>
      <c r="J1644" s="17" t="s">
        <v>329</v>
      </c>
      <c r="K1644" s="17">
        <v>43</v>
      </c>
      <c r="L1644" s="17">
        <v>0</v>
      </c>
      <c r="M1644" s="17">
        <v>0</v>
      </c>
      <c r="N1644" s="17">
        <v>0</v>
      </c>
    </row>
    <row r="1645" spans="1:14" x14ac:dyDescent="0.15">
      <c r="A1645" t="str">
        <f t="shared" si="30"/>
        <v>202008_237_4562342690074</v>
      </c>
      <c r="B1645" s="17">
        <v>202008</v>
      </c>
      <c r="C1645" s="17">
        <v>237</v>
      </c>
      <c r="D1645" s="17" t="s">
        <v>188</v>
      </c>
      <c r="E1645" s="18">
        <v>4562342690074</v>
      </c>
      <c r="F1645" s="17">
        <v>0</v>
      </c>
      <c r="G1645" s="17">
        <v>0</v>
      </c>
      <c r="H1645" s="17" t="s">
        <v>24</v>
      </c>
      <c r="I1645" s="17" t="s">
        <v>19</v>
      </c>
      <c r="J1645" s="17" t="s">
        <v>329</v>
      </c>
      <c r="K1645" s="17">
        <v>12</v>
      </c>
      <c r="L1645" s="17">
        <v>0</v>
      </c>
      <c r="M1645" s="17">
        <v>0</v>
      </c>
      <c r="N1645" s="17">
        <v>0</v>
      </c>
    </row>
    <row r="1646" spans="1:14" x14ac:dyDescent="0.15">
      <c r="A1646" t="str">
        <f t="shared" si="30"/>
        <v>202008_237_4562342690081</v>
      </c>
      <c r="B1646" s="17">
        <v>202008</v>
      </c>
      <c r="C1646" s="17">
        <v>237</v>
      </c>
      <c r="D1646" s="17" t="s">
        <v>188</v>
      </c>
      <c r="E1646" s="18">
        <v>4562342690081</v>
      </c>
      <c r="F1646" s="17">
        <v>0</v>
      </c>
      <c r="G1646" s="17">
        <v>0</v>
      </c>
      <c r="H1646" s="17" t="s">
        <v>25</v>
      </c>
      <c r="I1646" s="17" t="s">
        <v>19</v>
      </c>
      <c r="J1646" s="17" t="s">
        <v>329</v>
      </c>
      <c r="K1646" s="17">
        <v>8</v>
      </c>
      <c r="L1646" s="17">
        <v>0</v>
      </c>
      <c r="M1646" s="17">
        <v>0</v>
      </c>
      <c r="N1646" s="17">
        <v>0</v>
      </c>
    </row>
    <row r="1647" spans="1:14" x14ac:dyDescent="0.15">
      <c r="A1647" t="str">
        <f t="shared" si="30"/>
        <v>202008_331_4562342690029</v>
      </c>
      <c r="B1647" s="17">
        <v>202008</v>
      </c>
      <c r="C1647" s="17">
        <v>331</v>
      </c>
      <c r="D1647" s="17" t="s">
        <v>189</v>
      </c>
      <c r="E1647" s="18">
        <v>4562342690029</v>
      </c>
      <c r="F1647" s="17">
        <v>0</v>
      </c>
      <c r="G1647" s="17">
        <v>0</v>
      </c>
      <c r="H1647" s="17" t="s">
        <v>18</v>
      </c>
      <c r="I1647" s="17" t="s">
        <v>19</v>
      </c>
      <c r="J1647" s="17" t="s">
        <v>329</v>
      </c>
      <c r="K1647" s="17">
        <v>22</v>
      </c>
      <c r="L1647" s="17">
        <v>0</v>
      </c>
      <c r="M1647" s="17">
        <v>0</v>
      </c>
      <c r="N1647" s="17">
        <v>0</v>
      </c>
    </row>
    <row r="1648" spans="1:14" x14ac:dyDescent="0.15">
      <c r="A1648" t="str">
        <f t="shared" si="30"/>
        <v>202008_331_4562342690036</v>
      </c>
      <c r="B1648" s="17">
        <v>202008</v>
      </c>
      <c r="C1648" s="17">
        <v>331</v>
      </c>
      <c r="D1648" s="17" t="s">
        <v>189</v>
      </c>
      <c r="E1648" s="18">
        <v>4562342690036</v>
      </c>
      <c r="F1648" s="17">
        <v>0</v>
      </c>
      <c r="G1648" s="17">
        <v>0</v>
      </c>
      <c r="H1648" s="17" t="s">
        <v>20</v>
      </c>
      <c r="I1648" s="17" t="s">
        <v>19</v>
      </c>
      <c r="J1648" s="17" t="s">
        <v>329</v>
      </c>
      <c r="K1648" s="17">
        <v>18</v>
      </c>
      <c r="L1648" s="17">
        <v>0</v>
      </c>
      <c r="M1648" s="17">
        <v>0</v>
      </c>
      <c r="N1648" s="17">
        <v>0</v>
      </c>
    </row>
    <row r="1649" spans="1:14" x14ac:dyDescent="0.15">
      <c r="A1649" t="str">
        <f t="shared" si="30"/>
        <v>202008_331_4562342690050</v>
      </c>
      <c r="B1649" s="17">
        <v>202008</v>
      </c>
      <c r="C1649" s="17">
        <v>331</v>
      </c>
      <c r="D1649" s="17" t="s">
        <v>189</v>
      </c>
      <c r="E1649" s="18">
        <v>4562342690050</v>
      </c>
      <c r="F1649" s="17">
        <v>0</v>
      </c>
      <c r="G1649" s="17">
        <v>0</v>
      </c>
      <c r="H1649" s="17" t="s">
        <v>22</v>
      </c>
      <c r="I1649" s="17" t="s">
        <v>19</v>
      </c>
      <c r="J1649" s="17" t="s">
        <v>329</v>
      </c>
      <c r="K1649" s="17">
        <v>10</v>
      </c>
      <c r="L1649" s="17">
        <v>0</v>
      </c>
      <c r="M1649" s="17">
        <v>0</v>
      </c>
      <c r="N1649" s="17">
        <v>0</v>
      </c>
    </row>
    <row r="1650" spans="1:14" x14ac:dyDescent="0.15">
      <c r="A1650" t="str">
        <f t="shared" si="30"/>
        <v>202008_331_4562342690043</v>
      </c>
      <c r="B1650" s="17">
        <v>202008</v>
      </c>
      <c r="C1650" s="17">
        <v>331</v>
      </c>
      <c r="D1650" s="17" t="s">
        <v>189</v>
      </c>
      <c r="E1650" s="18">
        <v>4562342690043</v>
      </c>
      <c r="F1650" s="17">
        <v>0</v>
      </c>
      <c r="G1650" s="17">
        <v>0</v>
      </c>
      <c r="H1650" s="17" t="s">
        <v>21</v>
      </c>
      <c r="I1650" s="17" t="s">
        <v>19</v>
      </c>
      <c r="J1650" s="17" t="s">
        <v>329</v>
      </c>
      <c r="K1650" s="17">
        <v>43</v>
      </c>
      <c r="L1650" s="17">
        <v>1</v>
      </c>
      <c r="M1650" s="17">
        <v>0</v>
      </c>
      <c r="N1650" s="17">
        <v>0</v>
      </c>
    </row>
    <row r="1651" spans="1:14" x14ac:dyDescent="0.15">
      <c r="A1651" t="str">
        <f t="shared" si="30"/>
        <v>202008_331_4562342690067</v>
      </c>
      <c r="B1651" s="17">
        <v>202008</v>
      </c>
      <c r="C1651" s="17">
        <v>331</v>
      </c>
      <c r="D1651" s="17" t="s">
        <v>189</v>
      </c>
      <c r="E1651" s="18">
        <v>4562342690067</v>
      </c>
      <c r="F1651" s="17">
        <v>0</v>
      </c>
      <c r="G1651" s="17">
        <v>0</v>
      </c>
      <c r="H1651" s="17" t="s">
        <v>23</v>
      </c>
      <c r="I1651" s="17" t="s">
        <v>19</v>
      </c>
      <c r="J1651" s="17" t="s">
        <v>329</v>
      </c>
      <c r="K1651" s="17">
        <v>73</v>
      </c>
      <c r="L1651" s="17">
        <v>1</v>
      </c>
      <c r="M1651" s="17">
        <v>0</v>
      </c>
      <c r="N1651" s="17">
        <v>0</v>
      </c>
    </row>
    <row r="1652" spans="1:14" x14ac:dyDescent="0.15">
      <c r="A1652" t="str">
        <f t="shared" si="30"/>
        <v>202008_331_4562342690074</v>
      </c>
      <c r="B1652" s="17">
        <v>202008</v>
      </c>
      <c r="C1652" s="17">
        <v>331</v>
      </c>
      <c r="D1652" s="17" t="s">
        <v>189</v>
      </c>
      <c r="E1652" s="18">
        <v>4562342690074</v>
      </c>
      <c r="F1652" s="17">
        <v>0</v>
      </c>
      <c r="G1652" s="17">
        <v>0</v>
      </c>
      <c r="H1652" s="17" t="s">
        <v>24</v>
      </c>
      <c r="I1652" s="17" t="s">
        <v>19</v>
      </c>
      <c r="J1652" s="17" t="s">
        <v>329</v>
      </c>
      <c r="K1652" s="17">
        <v>26</v>
      </c>
      <c r="L1652" s="17">
        <v>0</v>
      </c>
      <c r="M1652" s="17">
        <v>0</v>
      </c>
      <c r="N1652" s="17">
        <v>0</v>
      </c>
    </row>
    <row r="1653" spans="1:14" x14ac:dyDescent="0.15">
      <c r="A1653" t="str">
        <f t="shared" si="30"/>
        <v>202008_331_4562342690081</v>
      </c>
      <c r="B1653" s="17">
        <v>202008</v>
      </c>
      <c r="C1653" s="17">
        <v>331</v>
      </c>
      <c r="D1653" s="17" t="s">
        <v>189</v>
      </c>
      <c r="E1653" s="18">
        <v>4562342690081</v>
      </c>
      <c r="F1653" s="17">
        <v>0</v>
      </c>
      <c r="G1653" s="17">
        <v>0</v>
      </c>
      <c r="H1653" s="17" t="s">
        <v>25</v>
      </c>
      <c r="I1653" s="17" t="s">
        <v>19</v>
      </c>
      <c r="J1653" s="17" t="s">
        <v>329</v>
      </c>
      <c r="K1653" s="17">
        <v>8</v>
      </c>
      <c r="L1653" s="17">
        <v>0</v>
      </c>
      <c r="M1653" s="17">
        <v>0</v>
      </c>
      <c r="N1653" s="17">
        <v>0</v>
      </c>
    </row>
    <row r="1654" spans="1:14" x14ac:dyDescent="0.15">
      <c r="A1654" t="str">
        <f t="shared" si="30"/>
        <v>202008_49_4562342690029</v>
      </c>
      <c r="B1654" s="17">
        <v>202008</v>
      </c>
      <c r="C1654" s="17">
        <v>49</v>
      </c>
      <c r="D1654" s="17" t="s">
        <v>186</v>
      </c>
      <c r="E1654" s="18">
        <v>4562342690029</v>
      </c>
      <c r="F1654" s="17">
        <v>0</v>
      </c>
      <c r="G1654" s="17">
        <v>0</v>
      </c>
      <c r="H1654" s="17" t="s">
        <v>18</v>
      </c>
      <c r="I1654" s="17" t="s">
        <v>19</v>
      </c>
      <c r="J1654" s="17" t="s">
        <v>329</v>
      </c>
      <c r="K1654" s="17">
        <v>6</v>
      </c>
      <c r="L1654" s="17">
        <v>0</v>
      </c>
      <c r="M1654" s="17">
        <v>0</v>
      </c>
      <c r="N1654" s="17">
        <v>0</v>
      </c>
    </row>
    <row r="1655" spans="1:14" x14ac:dyDescent="0.15">
      <c r="A1655" t="str">
        <f t="shared" si="30"/>
        <v>202008_49_4562342690036</v>
      </c>
      <c r="B1655" s="17">
        <v>202008</v>
      </c>
      <c r="C1655" s="17">
        <v>49</v>
      </c>
      <c r="D1655" s="17" t="s">
        <v>186</v>
      </c>
      <c r="E1655" s="18">
        <v>4562342690036</v>
      </c>
      <c r="F1655" s="17">
        <v>0</v>
      </c>
      <c r="G1655" s="17">
        <v>0</v>
      </c>
      <c r="H1655" s="17" t="s">
        <v>20</v>
      </c>
      <c r="I1655" s="17" t="s">
        <v>19</v>
      </c>
      <c r="J1655" s="17" t="s">
        <v>329</v>
      </c>
      <c r="K1655" s="17">
        <v>10</v>
      </c>
      <c r="L1655" s="17">
        <v>0</v>
      </c>
      <c r="M1655" s="17">
        <v>0</v>
      </c>
      <c r="N1655" s="17">
        <v>0</v>
      </c>
    </row>
    <row r="1656" spans="1:14" x14ac:dyDescent="0.15">
      <c r="A1656" t="str">
        <f t="shared" si="30"/>
        <v>202008_49_4562342690050</v>
      </c>
      <c r="B1656" s="17">
        <v>202008</v>
      </c>
      <c r="C1656" s="17">
        <v>49</v>
      </c>
      <c r="D1656" s="17" t="s">
        <v>186</v>
      </c>
      <c r="E1656" s="18">
        <v>4562342690050</v>
      </c>
      <c r="F1656" s="17">
        <v>0</v>
      </c>
      <c r="G1656" s="17">
        <v>0</v>
      </c>
      <c r="H1656" s="17" t="s">
        <v>22</v>
      </c>
      <c r="I1656" s="17" t="s">
        <v>19</v>
      </c>
      <c r="J1656" s="17" t="s">
        <v>329</v>
      </c>
      <c r="K1656" s="17">
        <v>9</v>
      </c>
      <c r="L1656" s="17">
        <v>0</v>
      </c>
      <c r="M1656" s="17">
        <v>0</v>
      </c>
      <c r="N1656" s="17">
        <v>0</v>
      </c>
    </row>
    <row r="1657" spans="1:14" x14ac:dyDescent="0.15">
      <c r="A1657" t="str">
        <f t="shared" si="30"/>
        <v>202008_49_4562342690043</v>
      </c>
      <c r="B1657" s="17">
        <v>202008</v>
      </c>
      <c r="C1657" s="17">
        <v>49</v>
      </c>
      <c r="D1657" s="17" t="s">
        <v>186</v>
      </c>
      <c r="E1657" s="18">
        <v>4562342690043</v>
      </c>
      <c r="F1657" s="17">
        <v>0</v>
      </c>
      <c r="G1657" s="17">
        <v>0</v>
      </c>
      <c r="H1657" s="17" t="s">
        <v>21</v>
      </c>
      <c r="I1657" s="17" t="s">
        <v>19</v>
      </c>
      <c r="J1657" s="17" t="s">
        <v>329</v>
      </c>
      <c r="K1657" s="17">
        <v>27</v>
      </c>
      <c r="L1657" s="17">
        <v>0</v>
      </c>
      <c r="M1657" s="17">
        <v>0</v>
      </c>
      <c r="N1657" s="17">
        <v>0</v>
      </c>
    </row>
    <row r="1658" spans="1:14" x14ac:dyDescent="0.15">
      <c r="A1658" t="str">
        <f t="shared" si="30"/>
        <v>202008_49_4562342690067</v>
      </c>
      <c r="B1658" s="17">
        <v>202008</v>
      </c>
      <c r="C1658" s="17">
        <v>49</v>
      </c>
      <c r="D1658" s="17" t="s">
        <v>186</v>
      </c>
      <c r="E1658" s="18">
        <v>4562342690067</v>
      </c>
      <c r="F1658" s="17">
        <v>0</v>
      </c>
      <c r="G1658" s="17">
        <v>0</v>
      </c>
      <c r="H1658" s="17" t="s">
        <v>23</v>
      </c>
      <c r="I1658" s="17" t="s">
        <v>19</v>
      </c>
      <c r="J1658" s="17" t="s">
        <v>329</v>
      </c>
      <c r="K1658" s="17">
        <v>66</v>
      </c>
      <c r="L1658" s="17">
        <v>0</v>
      </c>
      <c r="M1658" s="17">
        <v>0</v>
      </c>
      <c r="N1658" s="17">
        <v>0</v>
      </c>
    </row>
    <row r="1659" spans="1:14" x14ac:dyDescent="0.15">
      <c r="A1659" t="str">
        <f t="shared" si="30"/>
        <v>202008_49_4562342690074</v>
      </c>
      <c r="B1659" s="17">
        <v>202008</v>
      </c>
      <c r="C1659" s="17">
        <v>49</v>
      </c>
      <c r="D1659" s="17" t="s">
        <v>186</v>
      </c>
      <c r="E1659" s="18">
        <v>4562342690074</v>
      </c>
      <c r="F1659" s="17">
        <v>0</v>
      </c>
      <c r="G1659" s="17">
        <v>0</v>
      </c>
      <c r="H1659" s="17" t="s">
        <v>24</v>
      </c>
      <c r="I1659" s="17" t="s">
        <v>19</v>
      </c>
      <c r="J1659" s="17" t="s">
        <v>329</v>
      </c>
      <c r="K1659" s="17">
        <v>7</v>
      </c>
      <c r="L1659" s="17">
        <v>0</v>
      </c>
      <c r="M1659" s="17">
        <v>0</v>
      </c>
      <c r="N1659" s="17">
        <v>0</v>
      </c>
    </row>
    <row r="1660" spans="1:14" x14ac:dyDescent="0.15">
      <c r="A1660" t="str">
        <f t="shared" si="30"/>
        <v>202008_49_4562342690081</v>
      </c>
      <c r="B1660" s="17">
        <v>202008</v>
      </c>
      <c r="C1660" s="17">
        <v>49</v>
      </c>
      <c r="D1660" s="17" t="s">
        <v>186</v>
      </c>
      <c r="E1660" s="18">
        <v>4562342690081</v>
      </c>
      <c r="F1660" s="17">
        <v>0</v>
      </c>
      <c r="G1660" s="17">
        <v>0</v>
      </c>
      <c r="H1660" s="17" t="s">
        <v>25</v>
      </c>
      <c r="I1660" s="17" t="s">
        <v>19</v>
      </c>
      <c r="J1660" s="17" t="s">
        <v>329</v>
      </c>
      <c r="K1660" s="17">
        <v>3</v>
      </c>
      <c r="L1660" s="17">
        <v>0</v>
      </c>
      <c r="M1660" s="17">
        <v>0</v>
      </c>
      <c r="N1660" s="17">
        <v>0</v>
      </c>
    </row>
    <row r="1661" spans="1:14" x14ac:dyDescent="0.15">
      <c r="A1661" t="str">
        <f t="shared" si="30"/>
        <v>202008_66_4562342690029</v>
      </c>
      <c r="B1661" s="17">
        <v>202008</v>
      </c>
      <c r="C1661" s="17">
        <v>66</v>
      </c>
      <c r="D1661" s="17" t="s">
        <v>180</v>
      </c>
      <c r="E1661" s="18">
        <v>4562342690029</v>
      </c>
      <c r="F1661" s="17">
        <v>0</v>
      </c>
      <c r="G1661" s="17">
        <v>0</v>
      </c>
      <c r="H1661" s="17" t="s">
        <v>18</v>
      </c>
      <c r="I1661" s="17" t="s">
        <v>19</v>
      </c>
      <c r="J1661" s="17" t="s">
        <v>329</v>
      </c>
      <c r="K1661" s="17">
        <v>19</v>
      </c>
      <c r="L1661" s="17">
        <v>0</v>
      </c>
      <c r="M1661" s="17">
        <v>0</v>
      </c>
      <c r="N1661" s="17">
        <v>0</v>
      </c>
    </row>
    <row r="1662" spans="1:14" x14ac:dyDescent="0.15">
      <c r="A1662" t="str">
        <f t="shared" si="30"/>
        <v>202008_66_4562342690036</v>
      </c>
      <c r="B1662" s="17">
        <v>202008</v>
      </c>
      <c r="C1662" s="17">
        <v>66</v>
      </c>
      <c r="D1662" s="17" t="s">
        <v>180</v>
      </c>
      <c r="E1662" s="18">
        <v>4562342690036</v>
      </c>
      <c r="F1662" s="17">
        <v>0</v>
      </c>
      <c r="G1662" s="17">
        <v>0</v>
      </c>
      <c r="H1662" s="17" t="s">
        <v>20</v>
      </c>
      <c r="I1662" s="17" t="s">
        <v>19</v>
      </c>
      <c r="J1662" s="17" t="s">
        <v>329</v>
      </c>
      <c r="K1662" s="17">
        <v>23</v>
      </c>
      <c r="L1662" s="17">
        <v>0</v>
      </c>
      <c r="M1662" s="17">
        <v>0</v>
      </c>
      <c r="N1662" s="17">
        <v>0</v>
      </c>
    </row>
    <row r="1663" spans="1:14" x14ac:dyDescent="0.15">
      <c r="A1663" t="str">
        <f t="shared" si="30"/>
        <v>202008_66_4562342690050</v>
      </c>
      <c r="B1663" s="17">
        <v>202008</v>
      </c>
      <c r="C1663" s="17">
        <v>66</v>
      </c>
      <c r="D1663" s="17" t="s">
        <v>180</v>
      </c>
      <c r="E1663" s="18">
        <v>4562342690050</v>
      </c>
      <c r="F1663" s="17">
        <v>0</v>
      </c>
      <c r="G1663" s="17">
        <v>0</v>
      </c>
      <c r="H1663" s="17" t="s">
        <v>22</v>
      </c>
      <c r="I1663" s="17" t="s">
        <v>19</v>
      </c>
      <c r="J1663" s="17" t="s">
        <v>329</v>
      </c>
      <c r="K1663" s="17">
        <v>24</v>
      </c>
      <c r="L1663" s="17">
        <v>0</v>
      </c>
      <c r="M1663" s="17">
        <v>0</v>
      </c>
      <c r="N1663" s="17">
        <v>0</v>
      </c>
    </row>
    <row r="1664" spans="1:14" x14ac:dyDescent="0.15">
      <c r="A1664" t="str">
        <f t="shared" si="30"/>
        <v>202008_66_4562342690043</v>
      </c>
      <c r="B1664" s="17">
        <v>202008</v>
      </c>
      <c r="C1664" s="17">
        <v>66</v>
      </c>
      <c r="D1664" s="17" t="s">
        <v>180</v>
      </c>
      <c r="E1664" s="18">
        <v>4562342690043</v>
      </c>
      <c r="F1664" s="17">
        <v>0</v>
      </c>
      <c r="G1664" s="17">
        <v>0</v>
      </c>
      <c r="H1664" s="17" t="s">
        <v>21</v>
      </c>
      <c r="I1664" s="17" t="s">
        <v>19</v>
      </c>
      <c r="J1664" s="17" t="s">
        <v>329</v>
      </c>
      <c r="K1664" s="17">
        <v>46</v>
      </c>
      <c r="L1664" s="17">
        <v>1</v>
      </c>
      <c r="M1664" s="17">
        <v>0</v>
      </c>
      <c r="N1664" s="17">
        <v>0</v>
      </c>
    </row>
    <row r="1665" spans="1:14" x14ac:dyDescent="0.15">
      <c r="A1665" t="str">
        <f t="shared" si="30"/>
        <v>202008_66_4562342690067</v>
      </c>
      <c r="B1665" s="17">
        <v>202008</v>
      </c>
      <c r="C1665" s="17">
        <v>66</v>
      </c>
      <c r="D1665" s="17" t="s">
        <v>180</v>
      </c>
      <c r="E1665" s="18">
        <v>4562342690067</v>
      </c>
      <c r="F1665" s="17">
        <v>0</v>
      </c>
      <c r="G1665" s="17">
        <v>0</v>
      </c>
      <c r="H1665" s="17" t="s">
        <v>23</v>
      </c>
      <c r="I1665" s="17" t="s">
        <v>19</v>
      </c>
      <c r="J1665" s="17" t="s">
        <v>329</v>
      </c>
      <c r="K1665" s="17">
        <v>87</v>
      </c>
      <c r="L1665" s="17">
        <v>0</v>
      </c>
      <c r="M1665" s="17">
        <v>0</v>
      </c>
      <c r="N1665" s="17">
        <v>0</v>
      </c>
    </row>
    <row r="1666" spans="1:14" x14ac:dyDescent="0.15">
      <c r="A1666" t="str">
        <f t="shared" si="30"/>
        <v>202008_66_4562342690074</v>
      </c>
      <c r="B1666" s="17">
        <v>202008</v>
      </c>
      <c r="C1666" s="17">
        <v>66</v>
      </c>
      <c r="D1666" s="17" t="s">
        <v>180</v>
      </c>
      <c r="E1666" s="18">
        <v>4562342690074</v>
      </c>
      <c r="F1666" s="17">
        <v>0</v>
      </c>
      <c r="G1666" s="17">
        <v>0</v>
      </c>
      <c r="H1666" s="17" t="s">
        <v>24</v>
      </c>
      <c r="I1666" s="17" t="s">
        <v>19</v>
      </c>
      <c r="J1666" s="17" t="s">
        <v>329</v>
      </c>
      <c r="K1666" s="17">
        <v>45</v>
      </c>
      <c r="L1666" s="17">
        <v>2</v>
      </c>
      <c r="M1666" s="17">
        <v>0</v>
      </c>
      <c r="N1666" s="17">
        <v>0</v>
      </c>
    </row>
    <row r="1667" spans="1:14" x14ac:dyDescent="0.15">
      <c r="A1667" t="str">
        <f t="shared" si="30"/>
        <v>202008_66_4562342690081</v>
      </c>
      <c r="B1667" s="17">
        <v>202008</v>
      </c>
      <c r="C1667" s="17">
        <v>66</v>
      </c>
      <c r="D1667" s="17" t="s">
        <v>180</v>
      </c>
      <c r="E1667" s="18">
        <v>4562342690081</v>
      </c>
      <c r="F1667" s="17">
        <v>0</v>
      </c>
      <c r="G1667" s="17">
        <v>0</v>
      </c>
      <c r="H1667" s="17" t="s">
        <v>25</v>
      </c>
      <c r="I1667" s="17" t="s">
        <v>19</v>
      </c>
      <c r="J1667" s="17" t="s">
        <v>329</v>
      </c>
      <c r="K1667" s="17">
        <v>9</v>
      </c>
      <c r="L1667" s="17">
        <v>0</v>
      </c>
      <c r="M1667" s="17">
        <v>0</v>
      </c>
      <c r="N1667" s="17">
        <v>0</v>
      </c>
    </row>
    <row r="1668" spans="1:14" x14ac:dyDescent="0.15">
      <c r="A1668" t="str">
        <f t="shared" si="30"/>
        <v>202008_96_4562342690029</v>
      </c>
      <c r="B1668" s="17">
        <v>202008</v>
      </c>
      <c r="C1668" s="17">
        <v>96</v>
      </c>
      <c r="D1668" s="17" t="s">
        <v>192</v>
      </c>
      <c r="E1668" s="18">
        <v>4562342690029</v>
      </c>
      <c r="F1668" s="17">
        <v>0</v>
      </c>
      <c r="G1668" s="17">
        <v>0</v>
      </c>
      <c r="H1668" s="17" t="s">
        <v>18</v>
      </c>
      <c r="I1668" s="17" t="s">
        <v>19</v>
      </c>
      <c r="J1668" s="17" t="s">
        <v>329</v>
      </c>
      <c r="K1668" s="17">
        <v>16</v>
      </c>
      <c r="L1668" s="17">
        <v>0</v>
      </c>
      <c r="M1668" s="17">
        <v>0</v>
      </c>
      <c r="N1668" s="17">
        <v>0</v>
      </c>
    </row>
    <row r="1669" spans="1:14" x14ac:dyDescent="0.15">
      <c r="A1669" t="str">
        <f t="shared" si="30"/>
        <v>202008_96_4562342690036</v>
      </c>
      <c r="B1669" s="17">
        <v>202008</v>
      </c>
      <c r="C1669" s="17">
        <v>96</v>
      </c>
      <c r="D1669" s="17" t="s">
        <v>192</v>
      </c>
      <c r="E1669" s="18">
        <v>4562342690036</v>
      </c>
      <c r="F1669" s="17">
        <v>0</v>
      </c>
      <c r="G1669" s="17">
        <v>0</v>
      </c>
      <c r="H1669" s="17" t="s">
        <v>20</v>
      </c>
      <c r="I1669" s="17" t="s">
        <v>19</v>
      </c>
      <c r="J1669" s="17" t="s">
        <v>329</v>
      </c>
      <c r="K1669" s="17">
        <v>19</v>
      </c>
      <c r="L1669" s="17">
        <v>0</v>
      </c>
      <c r="M1669" s="17">
        <v>0</v>
      </c>
      <c r="N1669" s="17">
        <v>0</v>
      </c>
    </row>
    <row r="1670" spans="1:14" x14ac:dyDescent="0.15">
      <c r="A1670" t="str">
        <f t="shared" si="30"/>
        <v>202008_96_4562342690050</v>
      </c>
      <c r="B1670" s="17">
        <v>202008</v>
      </c>
      <c r="C1670" s="17">
        <v>96</v>
      </c>
      <c r="D1670" s="17" t="s">
        <v>192</v>
      </c>
      <c r="E1670" s="18">
        <v>4562342690050</v>
      </c>
      <c r="F1670" s="17">
        <v>0</v>
      </c>
      <c r="G1670" s="17">
        <v>0</v>
      </c>
      <c r="H1670" s="17" t="s">
        <v>22</v>
      </c>
      <c r="I1670" s="17" t="s">
        <v>19</v>
      </c>
      <c r="J1670" s="17" t="s">
        <v>329</v>
      </c>
      <c r="K1670" s="17">
        <v>8</v>
      </c>
      <c r="L1670" s="17">
        <v>1</v>
      </c>
      <c r="M1670" s="17">
        <v>0</v>
      </c>
      <c r="N1670" s="17">
        <v>0</v>
      </c>
    </row>
    <row r="1671" spans="1:14" x14ac:dyDescent="0.15">
      <c r="A1671" t="str">
        <f t="shared" si="30"/>
        <v>202008_96_4562342690043</v>
      </c>
      <c r="B1671" s="17">
        <v>202008</v>
      </c>
      <c r="C1671" s="17">
        <v>96</v>
      </c>
      <c r="D1671" s="17" t="s">
        <v>192</v>
      </c>
      <c r="E1671" s="18">
        <v>4562342690043</v>
      </c>
      <c r="F1671" s="17">
        <v>0</v>
      </c>
      <c r="G1671" s="17">
        <v>0</v>
      </c>
      <c r="H1671" s="17" t="s">
        <v>21</v>
      </c>
      <c r="I1671" s="17" t="s">
        <v>19</v>
      </c>
      <c r="J1671" s="17" t="s">
        <v>329</v>
      </c>
      <c r="K1671" s="17">
        <v>49</v>
      </c>
      <c r="L1671" s="17">
        <v>1</v>
      </c>
      <c r="M1671" s="17">
        <v>0</v>
      </c>
      <c r="N1671" s="17">
        <v>0</v>
      </c>
    </row>
    <row r="1672" spans="1:14" x14ac:dyDescent="0.15">
      <c r="A1672" t="str">
        <f t="shared" ref="A1672:A1703" si="31">B1672&amp;"_"&amp;C1672&amp;"_"&amp;E1672</f>
        <v>202008_96_4562342690067</v>
      </c>
      <c r="B1672" s="17">
        <v>202008</v>
      </c>
      <c r="C1672" s="17">
        <v>96</v>
      </c>
      <c r="D1672" s="17" t="s">
        <v>192</v>
      </c>
      <c r="E1672" s="18">
        <v>4562342690067</v>
      </c>
      <c r="F1672" s="17">
        <v>0</v>
      </c>
      <c r="G1672" s="17">
        <v>0</v>
      </c>
      <c r="H1672" s="17" t="s">
        <v>23</v>
      </c>
      <c r="I1672" s="17" t="s">
        <v>19</v>
      </c>
      <c r="J1672" s="17" t="s">
        <v>329</v>
      </c>
      <c r="K1672" s="17">
        <v>73</v>
      </c>
      <c r="L1672" s="17">
        <v>0</v>
      </c>
      <c r="M1672" s="17">
        <v>0</v>
      </c>
      <c r="N1672" s="17">
        <v>0</v>
      </c>
    </row>
    <row r="1673" spans="1:14" x14ac:dyDescent="0.15">
      <c r="A1673" t="str">
        <f t="shared" si="31"/>
        <v>202008_96_4562342690074</v>
      </c>
      <c r="B1673" s="17">
        <v>202008</v>
      </c>
      <c r="C1673" s="17">
        <v>96</v>
      </c>
      <c r="D1673" s="17" t="s">
        <v>192</v>
      </c>
      <c r="E1673" s="18">
        <v>4562342690074</v>
      </c>
      <c r="F1673" s="17">
        <v>0</v>
      </c>
      <c r="G1673" s="17">
        <v>0</v>
      </c>
      <c r="H1673" s="17" t="s">
        <v>24</v>
      </c>
      <c r="I1673" s="17" t="s">
        <v>19</v>
      </c>
      <c r="J1673" s="17" t="s">
        <v>329</v>
      </c>
      <c r="K1673" s="17">
        <v>20</v>
      </c>
      <c r="L1673" s="17">
        <v>0</v>
      </c>
      <c r="M1673" s="17">
        <v>0</v>
      </c>
      <c r="N1673" s="17">
        <v>0</v>
      </c>
    </row>
    <row r="1674" spans="1:14" x14ac:dyDescent="0.15">
      <c r="A1674" t="str">
        <f t="shared" si="31"/>
        <v>202008_96_4562342690081</v>
      </c>
      <c r="B1674" s="17">
        <v>202008</v>
      </c>
      <c r="C1674" s="17">
        <v>96</v>
      </c>
      <c r="D1674" s="17" t="s">
        <v>192</v>
      </c>
      <c r="E1674" s="18">
        <v>4562342690081</v>
      </c>
      <c r="F1674" s="17">
        <v>0</v>
      </c>
      <c r="G1674" s="17">
        <v>0</v>
      </c>
      <c r="H1674" s="17" t="s">
        <v>25</v>
      </c>
      <c r="I1674" s="17" t="s">
        <v>19</v>
      </c>
      <c r="J1674" s="17" t="s">
        <v>329</v>
      </c>
      <c r="K1674" s="17">
        <v>9</v>
      </c>
      <c r="L1674" s="17">
        <v>0</v>
      </c>
      <c r="M1674" s="17">
        <v>0</v>
      </c>
      <c r="N1674" s="17">
        <v>0</v>
      </c>
    </row>
    <row r="1675" spans="1:14" x14ac:dyDescent="0.15">
      <c r="A1675" t="str">
        <f t="shared" si="31"/>
        <v>202008_27_4562342690029</v>
      </c>
      <c r="B1675" s="17">
        <v>202008</v>
      </c>
      <c r="C1675" s="17">
        <v>27</v>
      </c>
      <c r="D1675" s="17" t="s">
        <v>197</v>
      </c>
      <c r="E1675" s="18">
        <v>4562342690029</v>
      </c>
      <c r="F1675" s="17">
        <v>0</v>
      </c>
      <c r="G1675" s="17">
        <v>0</v>
      </c>
      <c r="H1675" s="17" t="s">
        <v>18</v>
      </c>
      <c r="I1675" s="17" t="s">
        <v>19</v>
      </c>
      <c r="J1675" s="17" t="s">
        <v>329</v>
      </c>
      <c r="K1675" s="17">
        <v>19</v>
      </c>
      <c r="L1675" s="17">
        <v>0</v>
      </c>
      <c r="M1675" s="17">
        <v>0</v>
      </c>
      <c r="N1675" s="17">
        <v>0</v>
      </c>
    </row>
    <row r="1676" spans="1:14" x14ac:dyDescent="0.15">
      <c r="A1676" t="str">
        <f t="shared" si="31"/>
        <v>202008_27_4562342690036</v>
      </c>
      <c r="B1676" s="17">
        <v>202008</v>
      </c>
      <c r="C1676" s="17">
        <v>27</v>
      </c>
      <c r="D1676" s="17" t="s">
        <v>197</v>
      </c>
      <c r="E1676" s="18">
        <v>4562342690036</v>
      </c>
      <c r="F1676" s="17">
        <v>0</v>
      </c>
      <c r="G1676" s="17">
        <v>0</v>
      </c>
      <c r="H1676" s="17" t="s">
        <v>20</v>
      </c>
      <c r="I1676" s="17" t="s">
        <v>19</v>
      </c>
      <c r="J1676" s="17" t="s">
        <v>329</v>
      </c>
      <c r="K1676" s="17">
        <v>29</v>
      </c>
      <c r="L1676" s="17">
        <v>1</v>
      </c>
      <c r="M1676" s="17">
        <v>0</v>
      </c>
      <c r="N1676" s="17">
        <v>0</v>
      </c>
    </row>
    <row r="1677" spans="1:14" x14ac:dyDescent="0.15">
      <c r="A1677" t="str">
        <f t="shared" si="31"/>
        <v>202008_27_4562342690050</v>
      </c>
      <c r="B1677" s="17">
        <v>202008</v>
      </c>
      <c r="C1677" s="17">
        <v>27</v>
      </c>
      <c r="D1677" s="17" t="s">
        <v>197</v>
      </c>
      <c r="E1677" s="18">
        <v>4562342690050</v>
      </c>
      <c r="F1677" s="17">
        <v>0</v>
      </c>
      <c r="G1677" s="17">
        <v>0</v>
      </c>
      <c r="H1677" s="17" t="s">
        <v>22</v>
      </c>
      <c r="I1677" s="17" t="s">
        <v>19</v>
      </c>
      <c r="J1677" s="17" t="s">
        <v>329</v>
      </c>
      <c r="K1677" s="17">
        <v>31</v>
      </c>
      <c r="L1677" s="17">
        <v>1</v>
      </c>
      <c r="M1677" s="17">
        <v>0</v>
      </c>
      <c r="N1677" s="17">
        <v>0</v>
      </c>
    </row>
    <row r="1678" spans="1:14" x14ac:dyDescent="0.15">
      <c r="A1678" t="str">
        <f t="shared" si="31"/>
        <v>202008_27_4562342690043</v>
      </c>
      <c r="B1678" s="17">
        <v>202008</v>
      </c>
      <c r="C1678" s="17">
        <v>27</v>
      </c>
      <c r="D1678" s="17" t="s">
        <v>197</v>
      </c>
      <c r="E1678" s="18">
        <v>4562342690043</v>
      </c>
      <c r="F1678" s="17">
        <v>0</v>
      </c>
      <c r="G1678" s="17">
        <v>0</v>
      </c>
      <c r="H1678" s="17" t="s">
        <v>21</v>
      </c>
      <c r="I1678" s="17" t="s">
        <v>19</v>
      </c>
      <c r="J1678" s="17" t="s">
        <v>329</v>
      </c>
      <c r="K1678" s="17">
        <v>80</v>
      </c>
      <c r="L1678" s="17">
        <v>2</v>
      </c>
      <c r="M1678" s="17">
        <v>0</v>
      </c>
      <c r="N1678" s="17">
        <v>0</v>
      </c>
    </row>
    <row r="1679" spans="1:14" x14ac:dyDescent="0.15">
      <c r="A1679" t="str">
        <f t="shared" si="31"/>
        <v>202008_27_4562342690067</v>
      </c>
      <c r="B1679" s="17">
        <v>202008</v>
      </c>
      <c r="C1679" s="17">
        <v>27</v>
      </c>
      <c r="D1679" s="17" t="s">
        <v>197</v>
      </c>
      <c r="E1679" s="18">
        <v>4562342690067</v>
      </c>
      <c r="F1679" s="17">
        <v>0</v>
      </c>
      <c r="G1679" s="17">
        <v>0</v>
      </c>
      <c r="H1679" s="17" t="s">
        <v>23</v>
      </c>
      <c r="I1679" s="17" t="s">
        <v>19</v>
      </c>
      <c r="J1679" s="17" t="s">
        <v>329</v>
      </c>
      <c r="K1679" s="17">
        <v>88</v>
      </c>
      <c r="L1679" s="17">
        <v>3</v>
      </c>
      <c r="M1679" s="17">
        <v>0</v>
      </c>
      <c r="N1679" s="17">
        <v>0</v>
      </c>
    </row>
    <row r="1680" spans="1:14" x14ac:dyDescent="0.15">
      <c r="A1680" t="str">
        <f t="shared" si="31"/>
        <v>202008_27_4562342690074</v>
      </c>
      <c r="B1680" s="17">
        <v>202008</v>
      </c>
      <c r="C1680" s="17">
        <v>27</v>
      </c>
      <c r="D1680" s="17" t="s">
        <v>197</v>
      </c>
      <c r="E1680" s="18">
        <v>4562342690074</v>
      </c>
      <c r="F1680" s="17">
        <v>0</v>
      </c>
      <c r="G1680" s="17">
        <v>0</v>
      </c>
      <c r="H1680" s="17" t="s">
        <v>24</v>
      </c>
      <c r="I1680" s="17" t="s">
        <v>19</v>
      </c>
      <c r="J1680" s="17" t="s">
        <v>329</v>
      </c>
      <c r="K1680" s="17">
        <v>37</v>
      </c>
      <c r="L1680" s="17">
        <v>1</v>
      </c>
      <c r="M1680" s="17">
        <v>0</v>
      </c>
      <c r="N1680" s="17">
        <v>0</v>
      </c>
    </row>
    <row r="1681" spans="1:14" x14ac:dyDescent="0.15">
      <c r="A1681" t="str">
        <f t="shared" si="31"/>
        <v>202008_27_4562342690081</v>
      </c>
      <c r="B1681" s="17">
        <v>202008</v>
      </c>
      <c r="C1681" s="17">
        <v>27</v>
      </c>
      <c r="D1681" s="17" t="s">
        <v>197</v>
      </c>
      <c r="E1681" s="18">
        <v>4562342690081</v>
      </c>
      <c r="F1681" s="17">
        <v>0</v>
      </c>
      <c r="G1681" s="17">
        <v>0</v>
      </c>
      <c r="H1681" s="17" t="s">
        <v>25</v>
      </c>
      <c r="I1681" s="17" t="s">
        <v>19</v>
      </c>
      <c r="J1681" s="17" t="s">
        <v>329</v>
      </c>
      <c r="K1681" s="17">
        <v>9</v>
      </c>
      <c r="L1681" s="17">
        <v>1</v>
      </c>
      <c r="M1681" s="17">
        <v>0</v>
      </c>
      <c r="N1681" s="17">
        <v>0</v>
      </c>
    </row>
    <row r="1682" spans="1:14" x14ac:dyDescent="0.15">
      <c r="A1682" t="str">
        <f t="shared" si="31"/>
        <v>202008_67_4562342690029</v>
      </c>
      <c r="B1682" s="17">
        <v>202008</v>
      </c>
      <c r="C1682" s="17">
        <v>67</v>
      </c>
      <c r="D1682" s="17" t="s">
        <v>187</v>
      </c>
      <c r="E1682" s="18">
        <v>4562342690029</v>
      </c>
      <c r="F1682" s="17">
        <v>0</v>
      </c>
      <c r="G1682" s="17">
        <v>0</v>
      </c>
      <c r="H1682" s="17" t="s">
        <v>18</v>
      </c>
      <c r="I1682" s="17" t="s">
        <v>19</v>
      </c>
      <c r="J1682" s="17" t="s">
        <v>329</v>
      </c>
      <c r="K1682" s="17">
        <v>12</v>
      </c>
      <c r="L1682" s="17">
        <v>1</v>
      </c>
      <c r="M1682" s="17">
        <v>0</v>
      </c>
      <c r="N1682" s="17">
        <v>0</v>
      </c>
    </row>
    <row r="1683" spans="1:14" x14ac:dyDescent="0.15">
      <c r="A1683" t="str">
        <f t="shared" si="31"/>
        <v>202008_67_4562342690036</v>
      </c>
      <c r="B1683" s="17">
        <v>202008</v>
      </c>
      <c r="C1683" s="17">
        <v>67</v>
      </c>
      <c r="D1683" s="17" t="s">
        <v>187</v>
      </c>
      <c r="E1683" s="18">
        <v>4562342690036</v>
      </c>
      <c r="F1683" s="17">
        <v>0</v>
      </c>
      <c r="G1683" s="17">
        <v>0</v>
      </c>
      <c r="H1683" s="17" t="s">
        <v>20</v>
      </c>
      <c r="I1683" s="17" t="s">
        <v>19</v>
      </c>
      <c r="J1683" s="17" t="s">
        <v>329</v>
      </c>
      <c r="K1683" s="17">
        <v>13</v>
      </c>
      <c r="L1683" s="17">
        <v>0</v>
      </c>
      <c r="M1683" s="17">
        <v>0</v>
      </c>
      <c r="N1683" s="17">
        <v>0</v>
      </c>
    </row>
    <row r="1684" spans="1:14" x14ac:dyDescent="0.15">
      <c r="A1684" t="str">
        <f t="shared" si="31"/>
        <v>202008_67_4562342690050</v>
      </c>
      <c r="B1684" s="17">
        <v>202008</v>
      </c>
      <c r="C1684" s="17">
        <v>67</v>
      </c>
      <c r="D1684" s="17" t="s">
        <v>187</v>
      </c>
      <c r="E1684" s="18">
        <v>4562342690050</v>
      </c>
      <c r="F1684" s="17">
        <v>0</v>
      </c>
      <c r="G1684" s="17">
        <v>0</v>
      </c>
      <c r="H1684" s="17" t="s">
        <v>22</v>
      </c>
      <c r="I1684" s="17" t="s">
        <v>19</v>
      </c>
      <c r="J1684" s="17" t="s">
        <v>329</v>
      </c>
      <c r="K1684" s="17">
        <v>20</v>
      </c>
      <c r="L1684" s="17">
        <v>1</v>
      </c>
      <c r="M1684" s="17">
        <v>0</v>
      </c>
      <c r="N1684" s="17">
        <v>0</v>
      </c>
    </row>
    <row r="1685" spans="1:14" x14ac:dyDescent="0.15">
      <c r="A1685" t="str">
        <f t="shared" si="31"/>
        <v>202008_67_4562342690043</v>
      </c>
      <c r="B1685" s="17">
        <v>202008</v>
      </c>
      <c r="C1685" s="17">
        <v>67</v>
      </c>
      <c r="D1685" s="17" t="s">
        <v>187</v>
      </c>
      <c r="E1685" s="18">
        <v>4562342690043</v>
      </c>
      <c r="F1685" s="17">
        <v>0</v>
      </c>
      <c r="G1685" s="17">
        <v>0</v>
      </c>
      <c r="H1685" s="17" t="s">
        <v>21</v>
      </c>
      <c r="I1685" s="17" t="s">
        <v>19</v>
      </c>
      <c r="J1685" s="17" t="s">
        <v>329</v>
      </c>
      <c r="K1685" s="17">
        <v>48</v>
      </c>
      <c r="L1685" s="17">
        <v>0</v>
      </c>
      <c r="M1685" s="17">
        <v>0</v>
      </c>
      <c r="N1685" s="17">
        <v>0</v>
      </c>
    </row>
    <row r="1686" spans="1:14" x14ac:dyDescent="0.15">
      <c r="A1686" t="str">
        <f t="shared" si="31"/>
        <v>202008_67_4562342690067</v>
      </c>
      <c r="B1686" s="17">
        <v>202008</v>
      </c>
      <c r="C1686" s="17">
        <v>67</v>
      </c>
      <c r="D1686" s="17" t="s">
        <v>187</v>
      </c>
      <c r="E1686" s="18">
        <v>4562342690067</v>
      </c>
      <c r="F1686" s="17">
        <v>0</v>
      </c>
      <c r="G1686" s="17">
        <v>0</v>
      </c>
      <c r="H1686" s="17" t="s">
        <v>23</v>
      </c>
      <c r="I1686" s="17" t="s">
        <v>19</v>
      </c>
      <c r="J1686" s="17" t="s">
        <v>329</v>
      </c>
      <c r="K1686" s="17">
        <v>65</v>
      </c>
      <c r="L1686" s="17">
        <v>1</v>
      </c>
      <c r="M1686" s="17">
        <v>0</v>
      </c>
      <c r="N1686" s="17">
        <v>0</v>
      </c>
    </row>
    <row r="1687" spans="1:14" x14ac:dyDescent="0.15">
      <c r="A1687" t="str">
        <f t="shared" si="31"/>
        <v>202008_67_4562342690074</v>
      </c>
      <c r="B1687" s="17">
        <v>202008</v>
      </c>
      <c r="C1687" s="17">
        <v>67</v>
      </c>
      <c r="D1687" s="17" t="s">
        <v>187</v>
      </c>
      <c r="E1687" s="18">
        <v>4562342690074</v>
      </c>
      <c r="F1687" s="17">
        <v>0</v>
      </c>
      <c r="G1687" s="17">
        <v>0</v>
      </c>
      <c r="H1687" s="17" t="s">
        <v>24</v>
      </c>
      <c r="I1687" s="17" t="s">
        <v>19</v>
      </c>
      <c r="J1687" s="17" t="s">
        <v>329</v>
      </c>
      <c r="K1687" s="17">
        <v>43</v>
      </c>
      <c r="L1687" s="17">
        <v>0</v>
      </c>
      <c r="M1687" s="17">
        <v>0</v>
      </c>
      <c r="N1687" s="17">
        <v>0</v>
      </c>
    </row>
    <row r="1688" spans="1:14" x14ac:dyDescent="0.15">
      <c r="A1688" t="str">
        <f t="shared" si="31"/>
        <v>202008_67_4562342690081</v>
      </c>
      <c r="B1688" s="17">
        <v>202008</v>
      </c>
      <c r="C1688" s="17">
        <v>67</v>
      </c>
      <c r="D1688" s="17" t="s">
        <v>187</v>
      </c>
      <c r="E1688" s="18">
        <v>4562342690081</v>
      </c>
      <c r="F1688" s="17">
        <v>0</v>
      </c>
      <c r="G1688" s="17">
        <v>0</v>
      </c>
      <c r="H1688" s="17" t="s">
        <v>25</v>
      </c>
      <c r="I1688" s="17" t="s">
        <v>19</v>
      </c>
      <c r="J1688" s="17" t="s">
        <v>329</v>
      </c>
      <c r="K1688" s="17">
        <v>8</v>
      </c>
      <c r="L1688" s="17">
        <v>0</v>
      </c>
      <c r="M1688" s="17">
        <v>0</v>
      </c>
      <c r="N1688" s="17">
        <v>0</v>
      </c>
    </row>
    <row r="1689" spans="1:14" x14ac:dyDescent="0.15">
      <c r="A1689" t="str">
        <f t="shared" si="31"/>
        <v>202008_270_4562342690029</v>
      </c>
      <c r="B1689" s="17">
        <v>202008</v>
      </c>
      <c r="C1689" s="17">
        <v>270</v>
      </c>
      <c r="D1689" s="17" t="s">
        <v>194</v>
      </c>
      <c r="E1689" s="18">
        <v>4562342690029</v>
      </c>
      <c r="F1689" s="17">
        <v>0</v>
      </c>
      <c r="G1689" s="17">
        <v>0</v>
      </c>
      <c r="H1689" s="17" t="s">
        <v>18</v>
      </c>
      <c r="I1689" s="17" t="s">
        <v>19</v>
      </c>
      <c r="J1689" s="17" t="s">
        <v>329</v>
      </c>
      <c r="K1689" s="17">
        <v>14</v>
      </c>
      <c r="L1689" s="17">
        <v>1</v>
      </c>
      <c r="M1689" s="17">
        <v>0</v>
      </c>
      <c r="N1689" s="17">
        <v>0</v>
      </c>
    </row>
    <row r="1690" spans="1:14" x14ac:dyDescent="0.15">
      <c r="A1690" t="str">
        <f t="shared" si="31"/>
        <v>202008_270_4562342690036</v>
      </c>
      <c r="B1690" s="17">
        <v>202008</v>
      </c>
      <c r="C1690" s="17">
        <v>270</v>
      </c>
      <c r="D1690" s="17" t="s">
        <v>194</v>
      </c>
      <c r="E1690" s="18">
        <v>4562342690036</v>
      </c>
      <c r="F1690" s="17">
        <v>0</v>
      </c>
      <c r="G1690" s="17">
        <v>0</v>
      </c>
      <c r="H1690" s="17" t="s">
        <v>20</v>
      </c>
      <c r="I1690" s="17" t="s">
        <v>19</v>
      </c>
      <c r="J1690" s="17" t="s">
        <v>329</v>
      </c>
      <c r="K1690" s="17">
        <v>15</v>
      </c>
      <c r="L1690" s="17">
        <v>0</v>
      </c>
      <c r="M1690" s="17">
        <v>0</v>
      </c>
      <c r="N1690" s="17">
        <v>0</v>
      </c>
    </row>
    <row r="1691" spans="1:14" x14ac:dyDescent="0.15">
      <c r="A1691" t="str">
        <f t="shared" si="31"/>
        <v>202008_270_4562342690050</v>
      </c>
      <c r="B1691" s="17">
        <v>202008</v>
      </c>
      <c r="C1691" s="17">
        <v>270</v>
      </c>
      <c r="D1691" s="17" t="s">
        <v>194</v>
      </c>
      <c r="E1691" s="18">
        <v>4562342690050</v>
      </c>
      <c r="F1691" s="17">
        <v>0</v>
      </c>
      <c r="G1691" s="17">
        <v>0</v>
      </c>
      <c r="H1691" s="17" t="s">
        <v>22</v>
      </c>
      <c r="I1691" s="17" t="s">
        <v>19</v>
      </c>
      <c r="J1691" s="17" t="s">
        <v>329</v>
      </c>
      <c r="K1691" s="17">
        <v>4</v>
      </c>
      <c r="L1691" s="17">
        <v>1</v>
      </c>
      <c r="M1691" s="17">
        <v>0</v>
      </c>
      <c r="N1691" s="17">
        <v>0</v>
      </c>
    </row>
    <row r="1692" spans="1:14" x14ac:dyDescent="0.15">
      <c r="A1692" t="str">
        <f t="shared" si="31"/>
        <v>202008_270_4562342690043</v>
      </c>
      <c r="B1692" s="17">
        <v>202008</v>
      </c>
      <c r="C1692" s="17">
        <v>270</v>
      </c>
      <c r="D1692" s="17" t="s">
        <v>194</v>
      </c>
      <c r="E1692" s="18">
        <v>4562342690043</v>
      </c>
      <c r="F1692" s="17">
        <v>0</v>
      </c>
      <c r="G1692" s="17">
        <v>0</v>
      </c>
      <c r="H1692" s="17" t="s">
        <v>21</v>
      </c>
      <c r="I1692" s="17" t="s">
        <v>19</v>
      </c>
      <c r="J1692" s="17" t="s">
        <v>329</v>
      </c>
      <c r="K1692" s="17">
        <v>35</v>
      </c>
      <c r="L1692" s="17">
        <v>2</v>
      </c>
      <c r="M1692" s="17">
        <v>0</v>
      </c>
      <c r="N1692" s="17">
        <v>0</v>
      </c>
    </row>
    <row r="1693" spans="1:14" x14ac:dyDescent="0.15">
      <c r="A1693" t="str">
        <f t="shared" si="31"/>
        <v>202008_270_4562342690067</v>
      </c>
      <c r="B1693" s="17">
        <v>202008</v>
      </c>
      <c r="C1693" s="17">
        <v>270</v>
      </c>
      <c r="D1693" s="17" t="s">
        <v>194</v>
      </c>
      <c r="E1693" s="18">
        <v>4562342690067</v>
      </c>
      <c r="F1693" s="17">
        <v>0</v>
      </c>
      <c r="G1693" s="17">
        <v>0</v>
      </c>
      <c r="H1693" s="17" t="s">
        <v>23</v>
      </c>
      <c r="I1693" s="17" t="s">
        <v>19</v>
      </c>
      <c r="J1693" s="17" t="s">
        <v>329</v>
      </c>
      <c r="K1693" s="17">
        <v>66</v>
      </c>
      <c r="L1693" s="17">
        <v>0</v>
      </c>
      <c r="M1693" s="17">
        <v>0</v>
      </c>
      <c r="N1693" s="17">
        <v>0</v>
      </c>
    </row>
    <row r="1694" spans="1:14" x14ac:dyDescent="0.15">
      <c r="A1694" t="str">
        <f t="shared" si="31"/>
        <v>202008_270_4562342690074</v>
      </c>
      <c r="B1694" s="17">
        <v>202008</v>
      </c>
      <c r="C1694" s="17">
        <v>270</v>
      </c>
      <c r="D1694" s="17" t="s">
        <v>194</v>
      </c>
      <c r="E1694" s="18">
        <v>4562342690074</v>
      </c>
      <c r="F1694" s="17">
        <v>0</v>
      </c>
      <c r="G1694" s="17">
        <v>0</v>
      </c>
      <c r="H1694" s="17" t="s">
        <v>24</v>
      </c>
      <c r="I1694" s="17" t="s">
        <v>19</v>
      </c>
      <c r="J1694" s="17" t="s">
        <v>329</v>
      </c>
      <c r="K1694" s="17">
        <v>15</v>
      </c>
      <c r="L1694" s="17">
        <v>3</v>
      </c>
      <c r="M1694" s="17">
        <v>0</v>
      </c>
      <c r="N1694" s="17">
        <v>0</v>
      </c>
    </row>
    <row r="1695" spans="1:14" x14ac:dyDescent="0.15">
      <c r="A1695" t="str">
        <f t="shared" si="31"/>
        <v>202008_270_4562342690081</v>
      </c>
      <c r="B1695" s="17">
        <v>202008</v>
      </c>
      <c r="C1695" s="17">
        <v>270</v>
      </c>
      <c r="D1695" s="17" t="s">
        <v>194</v>
      </c>
      <c r="E1695" s="18">
        <v>4562342690081</v>
      </c>
      <c r="F1695" s="17">
        <v>0</v>
      </c>
      <c r="G1695" s="17">
        <v>0</v>
      </c>
      <c r="H1695" s="17" t="s">
        <v>25</v>
      </c>
      <c r="I1695" s="17" t="s">
        <v>19</v>
      </c>
      <c r="J1695" s="17" t="s">
        <v>329</v>
      </c>
      <c r="K1695" s="17">
        <v>4</v>
      </c>
      <c r="L1695" s="17">
        <v>0</v>
      </c>
      <c r="M1695" s="17">
        <v>0</v>
      </c>
      <c r="N1695" s="17">
        <v>0</v>
      </c>
    </row>
    <row r="1696" spans="1:14" x14ac:dyDescent="0.15">
      <c r="A1696" t="str">
        <f t="shared" si="31"/>
        <v>202008_379_4562342690029</v>
      </c>
      <c r="B1696" s="17">
        <v>202008</v>
      </c>
      <c r="C1696" s="17">
        <v>379</v>
      </c>
      <c r="D1696" s="17" t="s">
        <v>183</v>
      </c>
      <c r="E1696" s="18">
        <v>4562342690029</v>
      </c>
      <c r="F1696" s="17">
        <v>0</v>
      </c>
      <c r="G1696" s="17">
        <v>0</v>
      </c>
      <c r="H1696" s="17" t="s">
        <v>18</v>
      </c>
      <c r="I1696" s="17" t="s">
        <v>19</v>
      </c>
      <c r="J1696" s="17" t="s">
        <v>329</v>
      </c>
      <c r="K1696" s="17">
        <v>23</v>
      </c>
      <c r="L1696" s="17">
        <v>0</v>
      </c>
      <c r="M1696" s="17">
        <v>0</v>
      </c>
      <c r="N1696" s="17">
        <v>0</v>
      </c>
    </row>
    <row r="1697" spans="1:14" x14ac:dyDescent="0.15">
      <c r="A1697" t="str">
        <f t="shared" si="31"/>
        <v>202008_379_4562342690036</v>
      </c>
      <c r="B1697" s="17">
        <v>202008</v>
      </c>
      <c r="C1697" s="17">
        <v>379</v>
      </c>
      <c r="D1697" s="17" t="s">
        <v>183</v>
      </c>
      <c r="E1697" s="18">
        <v>4562342690036</v>
      </c>
      <c r="F1697" s="17">
        <v>0</v>
      </c>
      <c r="G1697" s="17">
        <v>0</v>
      </c>
      <c r="H1697" s="17" t="s">
        <v>20</v>
      </c>
      <c r="I1697" s="17" t="s">
        <v>19</v>
      </c>
      <c r="J1697" s="17" t="s">
        <v>329</v>
      </c>
      <c r="K1697" s="17">
        <v>20</v>
      </c>
      <c r="L1697" s="17">
        <v>0</v>
      </c>
      <c r="M1697" s="17">
        <v>0</v>
      </c>
      <c r="N1697" s="17">
        <v>0</v>
      </c>
    </row>
    <row r="1698" spans="1:14" x14ac:dyDescent="0.15">
      <c r="A1698" t="str">
        <f t="shared" si="31"/>
        <v>202008_379_4562342690050</v>
      </c>
      <c r="B1698" s="17">
        <v>202008</v>
      </c>
      <c r="C1698" s="17">
        <v>379</v>
      </c>
      <c r="D1698" s="17" t="s">
        <v>183</v>
      </c>
      <c r="E1698" s="18">
        <v>4562342690050</v>
      </c>
      <c r="F1698" s="17">
        <v>0</v>
      </c>
      <c r="G1698" s="17">
        <v>0</v>
      </c>
      <c r="H1698" s="17" t="s">
        <v>22</v>
      </c>
      <c r="I1698" s="17" t="s">
        <v>19</v>
      </c>
      <c r="J1698" s="17" t="s">
        <v>329</v>
      </c>
      <c r="K1698" s="17">
        <v>16</v>
      </c>
      <c r="L1698" s="17">
        <v>0</v>
      </c>
      <c r="M1698" s="17">
        <v>0</v>
      </c>
      <c r="N1698" s="17">
        <v>0</v>
      </c>
    </row>
    <row r="1699" spans="1:14" x14ac:dyDescent="0.15">
      <c r="A1699" t="str">
        <f t="shared" si="31"/>
        <v>202008_379_4562342690043</v>
      </c>
      <c r="B1699" s="17">
        <v>202008</v>
      </c>
      <c r="C1699" s="17">
        <v>379</v>
      </c>
      <c r="D1699" s="17" t="s">
        <v>183</v>
      </c>
      <c r="E1699" s="18">
        <v>4562342690043</v>
      </c>
      <c r="F1699" s="17">
        <v>0</v>
      </c>
      <c r="G1699" s="17">
        <v>0</v>
      </c>
      <c r="H1699" s="17" t="s">
        <v>21</v>
      </c>
      <c r="I1699" s="17" t="s">
        <v>19</v>
      </c>
      <c r="J1699" s="17" t="s">
        <v>329</v>
      </c>
      <c r="K1699" s="17">
        <v>66</v>
      </c>
      <c r="L1699" s="17">
        <v>1</v>
      </c>
      <c r="M1699" s="17">
        <v>0</v>
      </c>
      <c r="N1699" s="17">
        <v>0</v>
      </c>
    </row>
    <row r="1700" spans="1:14" x14ac:dyDescent="0.15">
      <c r="A1700" t="str">
        <f t="shared" si="31"/>
        <v>202008_379_4562342690067</v>
      </c>
      <c r="B1700" s="17">
        <v>202008</v>
      </c>
      <c r="C1700" s="17">
        <v>379</v>
      </c>
      <c r="D1700" s="17" t="s">
        <v>183</v>
      </c>
      <c r="E1700" s="18">
        <v>4562342690067</v>
      </c>
      <c r="F1700" s="17">
        <v>0</v>
      </c>
      <c r="G1700" s="17">
        <v>0</v>
      </c>
      <c r="H1700" s="17" t="s">
        <v>23</v>
      </c>
      <c r="I1700" s="17" t="s">
        <v>19</v>
      </c>
      <c r="J1700" s="17" t="s">
        <v>329</v>
      </c>
      <c r="K1700" s="17">
        <v>76</v>
      </c>
      <c r="L1700" s="17">
        <v>1</v>
      </c>
      <c r="M1700" s="17">
        <v>0</v>
      </c>
      <c r="N1700" s="17">
        <v>0</v>
      </c>
    </row>
    <row r="1701" spans="1:14" x14ac:dyDescent="0.15">
      <c r="A1701" t="str">
        <f t="shared" si="31"/>
        <v>202008_379_4562342690074</v>
      </c>
      <c r="B1701" s="17">
        <v>202008</v>
      </c>
      <c r="C1701" s="17">
        <v>379</v>
      </c>
      <c r="D1701" s="17" t="s">
        <v>183</v>
      </c>
      <c r="E1701" s="18">
        <v>4562342690074</v>
      </c>
      <c r="F1701" s="17">
        <v>0</v>
      </c>
      <c r="G1701" s="17">
        <v>0</v>
      </c>
      <c r="H1701" s="17" t="s">
        <v>24</v>
      </c>
      <c r="I1701" s="17" t="s">
        <v>19</v>
      </c>
      <c r="J1701" s="17" t="s">
        <v>329</v>
      </c>
      <c r="K1701" s="17">
        <v>40</v>
      </c>
      <c r="L1701" s="17">
        <v>1</v>
      </c>
      <c r="M1701" s="17">
        <v>0</v>
      </c>
      <c r="N1701" s="17">
        <v>0</v>
      </c>
    </row>
    <row r="1702" spans="1:14" x14ac:dyDescent="0.15">
      <c r="A1702" t="str">
        <f t="shared" si="31"/>
        <v>202008_379_4562342690081</v>
      </c>
      <c r="B1702" s="17">
        <v>202008</v>
      </c>
      <c r="C1702" s="17">
        <v>379</v>
      </c>
      <c r="D1702" s="17" t="s">
        <v>183</v>
      </c>
      <c r="E1702" s="18">
        <v>4562342690081</v>
      </c>
      <c r="F1702" s="17">
        <v>0</v>
      </c>
      <c r="G1702" s="17">
        <v>0</v>
      </c>
      <c r="H1702" s="17" t="s">
        <v>25</v>
      </c>
      <c r="I1702" s="17" t="s">
        <v>19</v>
      </c>
      <c r="J1702" s="17" t="s">
        <v>329</v>
      </c>
      <c r="K1702" s="17">
        <v>12</v>
      </c>
      <c r="L1702" s="17">
        <v>0</v>
      </c>
      <c r="M1702" s="17">
        <v>0</v>
      </c>
      <c r="N1702" s="17">
        <v>0</v>
      </c>
    </row>
    <row r="1703" spans="1:14" x14ac:dyDescent="0.15">
      <c r="A1703" t="str">
        <f t="shared" si="31"/>
        <v>202008_51_4562342690029</v>
      </c>
      <c r="B1703" s="17">
        <v>202008</v>
      </c>
      <c r="C1703" s="17">
        <v>51</v>
      </c>
      <c r="D1703" s="17" t="s">
        <v>184</v>
      </c>
      <c r="E1703" s="18">
        <v>4562342690029</v>
      </c>
      <c r="F1703" s="17">
        <v>0</v>
      </c>
      <c r="G1703" s="17">
        <v>0</v>
      </c>
      <c r="H1703" s="17" t="s">
        <v>18</v>
      </c>
      <c r="I1703" s="17" t="s">
        <v>19</v>
      </c>
      <c r="J1703" s="17" t="s">
        <v>329</v>
      </c>
      <c r="K1703" s="17">
        <v>24</v>
      </c>
      <c r="L1703" s="17">
        <v>1</v>
      </c>
      <c r="M1703" s="17">
        <v>0</v>
      </c>
      <c r="N1703" s="17">
        <v>0</v>
      </c>
    </row>
    <row r="1704" spans="1:14" x14ac:dyDescent="0.15">
      <c r="A1704" t="str">
        <f t="shared" ref="A1704:A1735" si="32">B1704&amp;"_"&amp;C1704&amp;"_"&amp;E1704</f>
        <v>202008_51_4562342690036</v>
      </c>
      <c r="B1704" s="17">
        <v>202008</v>
      </c>
      <c r="C1704" s="17">
        <v>51</v>
      </c>
      <c r="D1704" s="17" t="s">
        <v>184</v>
      </c>
      <c r="E1704" s="18">
        <v>4562342690036</v>
      </c>
      <c r="F1704" s="17">
        <v>0</v>
      </c>
      <c r="G1704" s="17">
        <v>0</v>
      </c>
      <c r="H1704" s="17" t="s">
        <v>20</v>
      </c>
      <c r="I1704" s="17" t="s">
        <v>19</v>
      </c>
      <c r="J1704" s="17" t="s">
        <v>329</v>
      </c>
      <c r="K1704" s="17">
        <v>15</v>
      </c>
      <c r="L1704" s="17">
        <v>0</v>
      </c>
      <c r="M1704" s="17">
        <v>0</v>
      </c>
      <c r="N1704" s="17">
        <v>0</v>
      </c>
    </row>
    <row r="1705" spans="1:14" x14ac:dyDescent="0.15">
      <c r="A1705" t="str">
        <f t="shared" si="32"/>
        <v>202008_51_4562342690050</v>
      </c>
      <c r="B1705" s="17">
        <v>202008</v>
      </c>
      <c r="C1705" s="17">
        <v>51</v>
      </c>
      <c r="D1705" s="17" t="s">
        <v>184</v>
      </c>
      <c r="E1705" s="18">
        <v>4562342690050</v>
      </c>
      <c r="F1705" s="17">
        <v>0</v>
      </c>
      <c r="G1705" s="17">
        <v>0</v>
      </c>
      <c r="H1705" s="17" t="s">
        <v>22</v>
      </c>
      <c r="I1705" s="17" t="s">
        <v>19</v>
      </c>
      <c r="J1705" s="17" t="s">
        <v>329</v>
      </c>
      <c r="K1705" s="17">
        <v>15</v>
      </c>
      <c r="L1705" s="17">
        <v>1</v>
      </c>
      <c r="M1705" s="17">
        <v>0</v>
      </c>
      <c r="N1705" s="17">
        <v>0</v>
      </c>
    </row>
    <row r="1706" spans="1:14" x14ac:dyDescent="0.15">
      <c r="A1706" t="str">
        <f t="shared" si="32"/>
        <v>202008_51_4562342690043</v>
      </c>
      <c r="B1706" s="17">
        <v>202008</v>
      </c>
      <c r="C1706" s="17">
        <v>51</v>
      </c>
      <c r="D1706" s="17" t="s">
        <v>184</v>
      </c>
      <c r="E1706" s="18">
        <v>4562342690043</v>
      </c>
      <c r="F1706" s="17">
        <v>0</v>
      </c>
      <c r="G1706" s="17">
        <v>0</v>
      </c>
      <c r="H1706" s="17" t="s">
        <v>21</v>
      </c>
      <c r="I1706" s="17" t="s">
        <v>19</v>
      </c>
      <c r="J1706" s="17" t="s">
        <v>329</v>
      </c>
      <c r="K1706" s="17">
        <v>58</v>
      </c>
      <c r="L1706" s="17">
        <v>1</v>
      </c>
      <c r="M1706" s="17">
        <v>0</v>
      </c>
      <c r="N1706" s="17">
        <v>0</v>
      </c>
    </row>
    <row r="1707" spans="1:14" x14ac:dyDescent="0.15">
      <c r="A1707" t="str">
        <f t="shared" si="32"/>
        <v>202008_51_4562342690067</v>
      </c>
      <c r="B1707" s="17">
        <v>202008</v>
      </c>
      <c r="C1707" s="17">
        <v>51</v>
      </c>
      <c r="D1707" s="17" t="s">
        <v>184</v>
      </c>
      <c r="E1707" s="18">
        <v>4562342690067</v>
      </c>
      <c r="F1707" s="17">
        <v>0</v>
      </c>
      <c r="G1707" s="17">
        <v>0</v>
      </c>
      <c r="H1707" s="17" t="s">
        <v>23</v>
      </c>
      <c r="I1707" s="17" t="s">
        <v>19</v>
      </c>
      <c r="J1707" s="17" t="s">
        <v>329</v>
      </c>
      <c r="K1707" s="17">
        <v>71</v>
      </c>
      <c r="L1707" s="17">
        <v>0</v>
      </c>
      <c r="M1707" s="17">
        <v>0</v>
      </c>
      <c r="N1707" s="17">
        <v>0</v>
      </c>
    </row>
    <row r="1708" spans="1:14" x14ac:dyDescent="0.15">
      <c r="A1708" t="str">
        <f t="shared" si="32"/>
        <v>202008_51_4562342690074</v>
      </c>
      <c r="B1708" s="17">
        <v>202008</v>
      </c>
      <c r="C1708" s="17">
        <v>51</v>
      </c>
      <c r="D1708" s="17" t="s">
        <v>184</v>
      </c>
      <c r="E1708" s="18">
        <v>4562342690074</v>
      </c>
      <c r="F1708" s="17">
        <v>0</v>
      </c>
      <c r="G1708" s="17">
        <v>0</v>
      </c>
      <c r="H1708" s="17" t="s">
        <v>24</v>
      </c>
      <c r="I1708" s="17" t="s">
        <v>19</v>
      </c>
      <c r="J1708" s="17" t="s">
        <v>329</v>
      </c>
      <c r="K1708" s="17">
        <v>24</v>
      </c>
      <c r="L1708" s="17">
        <v>0</v>
      </c>
      <c r="M1708" s="17">
        <v>0</v>
      </c>
      <c r="N1708" s="17">
        <v>0</v>
      </c>
    </row>
    <row r="1709" spans="1:14" x14ac:dyDescent="0.15">
      <c r="A1709" t="str">
        <f t="shared" si="32"/>
        <v>202008_51_4562342690081</v>
      </c>
      <c r="B1709" s="17">
        <v>202008</v>
      </c>
      <c r="C1709" s="17">
        <v>51</v>
      </c>
      <c r="D1709" s="17" t="s">
        <v>184</v>
      </c>
      <c r="E1709" s="18">
        <v>4562342690081</v>
      </c>
      <c r="F1709" s="17">
        <v>0</v>
      </c>
      <c r="G1709" s="17">
        <v>0</v>
      </c>
      <c r="H1709" s="17" t="s">
        <v>25</v>
      </c>
      <c r="I1709" s="17" t="s">
        <v>19</v>
      </c>
      <c r="J1709" s="17" t="s">
        <v>329</v>
      </c>
      <c r="K1709" s="17">
        <v>8</v>
      </c>
      <c r="L1709" s="17">
        <v>0</v>
      </c>
      <c r="M1709" s="17">
        <v>0</v>
      </c>
      <c r="N1709" s="17">
        <v>0</v>
      </c>
    </row>
    <row r="1710" spans="1:14" x14ac:dyDescent="0.15">
      <c r="A1710" t="str">
        <f t="shared" si="32"/>
        <v>202008_151_4562342690029</v>
      </c>
      <c r="B1710" s="17">
        <v>202008</v>
      </c>
      <c r="C1710" s="17">
        <v>151</v>
      </c>
      <c r="D1710" s="17" t="s">
        <v>191</v>
      </c>
      <c r="E1710" s="18">
        <v>4562342690029</v>
      </c>
      <c r="F1710" s="17">
        <v>0</v>
      </c>
      <c r="G1710" s="17">
        <v>0</v>
      </c>
      <c r="H1710" s="17" t="s">
        <v>18</v>
      </c>
      <c r="I1710" s="17" t="s">
        <v>19</v>
      </c>
      <c r="J1710" s="17" t="s">
        <v>329</v>
      </c>
      <c r="K1710" s="17">
        <v>18</v>
      </c>
      <c r="L1710" s="17">
        <v>1</v>
      </c>
      <c r="M1710" s="17">
        <v>0</v>
      </c>
      <c r="N1710" s="17">
        <v>0</v>
      </c>
    </row>
    <row r="1711" spans="1:14" x14ac:dyDescent="0.15">
      <c r="A1711" t="str">
        <f t="shared" si="32"/>
        <v>202008_151_4562342690036</v>
      </c>
      <c r="B1711" s="17">
        <v>202008</v>
      </c>
      <c r="C1711" s="17">
        <v>151</v>
      </c>
      <c r="D1711" s="17" t="s">
        <v>191</v>
      </c>
      <c r="E1711" s="18">
        <v>4562342690036</v>
      </c>
      <c r="F1711" s="17">
        <v>0</v>
      </c>
      <c r="G1711" s="17">
        <v>0</v>
      </c>
      <c r="H1711" s="17" t="s">
        <v>20</v>
      </c>
      <c r="I1711" s="17" t="s">
        <v>19</v>
      </c>
      <c r="J1711" s="17" t="s">
        <v>329</v>
      </c>
      <c r="K1711" s="17">
        <v>21</v>
      </c>
      <c r="L1711" s="17">
        <v>0</v>
      </c>
      <c r="M1711" s="17">
        <v>0</v>
      </c>
      <c r="N1711" s="17">
        <v>0</v>
      </c>
    </row>
    <row r="1712" spans="1:14" x14ac:dyDescent="0.15">
      <c r="A1712" t="str">
        <f t="shared" si="32"/>
        <v>202008_151_4562342690050</v>
      </c>
      <c r="B1712" s="17">
        <v>202008</v>
      </c>
      <c r="C1712" s="17">
        <v>151</v>
      </c>
      <c r="D1712" s="17" t="s">
        <v>191</v>
      </c>
      <c r="E1712" s="18">
        <v>4562342690050</v>
      </c>
      <c r="F1712" s="17">
        <v>0</v>
      </c>
      <c r="G1712" s="17">
        <v>0</v>
      </c>
      <c r="H1712" s="17" t="s">
        <v>22</v>
      </c>
      <c r="I1712" s="17" t="s">
        <v>19</v>
      </c>
      <c r="J1712" s="17" t="s">
        <v>329</v>
      </c>
      <c r="K1712" s="17">
        <v>22</v>
      </c>
      <c r="L1712" s="17">
        <v>0</v>
      </c>
      <c r="M1712" s="17">
        <v>0</v>
      </c>
      <c r="N1712" s="17">
        <v>0</v>
      </c>
    </row>
    <row r="1713" spans="1:14" x14ac:dyDescent="0.15">
      <c r="A1713" t="str">
        <f t="shared" si="32"/>
        <v>202008_151_4562342690043</v>
      </c>
      <c r="B1713" s="17">
        <v>202008</v>
      </c>
      <c r="C1713" s="17">
        <v>151</v>
      </c>
      <c r="D1713" s="17" t="s">
        <v>191</v>
      </c>
      <c r="E1713" s="18">
        <v>4562342690043</v>
      </c>
      <c r="F1713" s="17">
        <v>0</v>
      </c>
      <c r="G1713" s="17">
        <v>0</v>
      </c>
      <c r="H1713" s="17" t="s">
        <v>21</v>
      </c>
      <c r="I1713" s="17" t="s">
        <v>19</v>
      </c>
      <c r="J1713" s="17" t="s">
        <v>329</v>
      </c>
      <c r="K1713" s="17">
        <v>65</v>
      </c>
      <c r="L1713" s="17">
        <v>0</v>
      </c>
      <c r="M1713" s="17">
        <v>0</v>
      </c>
      <c r="N1713" s="17">
        <v>0</v>
      </c>
    </row>
    <row r="1714" spans="1:14" x14ac:dyDescent="0.15">
      <c r="A1714" t="str">
        <f t="shared" si="32"/>
        <v>202008_151_4562342690067</v>
      </c>
      <c r="B1714" s="17">
        <v>202008</v>
      </c>
      <c r="C1714" s="17">
        <v>151</v>
      </c>
      <c r="D1714" s="17" t="s">
        <v>191</v>
      </c>
      <c r="E1714" s="18">
        <v>4562342690067</v>
      </c>
      <c r="F1714" s="17">
        <v>0</v>
      </c>
      <c r="G1714" s="17">
        <v>0</v>
      </c>
      <c r="H1714" s="17" t="s">
        <v>23</v>
      </c>
      <c r="I1714" s="17" t="s">
        <v>19</v>
      </c>
      <c r="J1714" s="17" t="s">
        <v>329</v>
      </c>
      <c r="K1714" s="17">
        <v>80</v>
      </c>
      <c r="L1714" s="17">
        <v>1</v>
      </c>
      <c r="M1714" s="17">
        <v>0</v>
      </c>
      <c r="N1714" s="17">
        <v>0</v>
      </c>
    </row>
    <row r="1715" spans="1:14" x14ac:dyDescent="0.15">
      <c r="A1715" t="str">
        <f t="shared" si="32"/>
        <v>202008_151_4562342690074</v>
      </c>
      <c r="B1715" s="17">
        <v>202008</v>
      </c>
      <c r="C1715" s="17">
        <v>151</v>
      </c>
      <c r="D1715" s="17" t="s">
        <v>191</v>
      </c>
      <c r="E1715" s="18">
        <v>4562342690074</v>
      </c>
      <c r="F1715" s="17">
        <v>0</v>
      </c>
      <c r="G1715" s="17">
        <v>0</v>
      </c>
      <c r="H1715" s="17" t="s">
        <v>24</v>
      </c>
      <c r="I1715" s="17" t="s">
        <v>19</v>
      </c>
      <c r="J1715" s="17" t="s">
        <v>329</v>
      </c>
      <c r="K1715" s="17">
        <v>29</v>
      </c>
      <c r="L1715" s="17">
        <v>1</v>
      </c>
      <c r="M1715" s="17">
        <v>0</v>
      </c>
      <c r="N1715" s="17">
        <v>0</v>
      </c>
    </row>
    <row r="1716" spans="1:14" x14ac:dyDescent="0.15">
      <c r="A1716" t="str">
        <f t="shared" si="32"/>
        <v>202008_151_4562342690081</v>
      </c>
      <c r="B1716" s="17">
        <v>202008</v>
      </c>
      <c r="C1716" s="17">
        <v>151</v>
      </c>
      <c r="D1716" s="17" t="s">
        <v>191</v>
      </c>
      <c r="E1716" s="18">
        <v>4562342690081</v>
      </c>
      <c r="F1716" s="17">
        <v>0</v>
      </c>
      <c r="G1716" s="17">
        <v>0</v>
      </c>
      <c r="H1716" s="17" t="s">
        <v>25</v>
      </c>
      <c r="I1716" s="17" t="s">
        <v>19</v>
      </c>
      <c r="J1716" s="17" t="s">
        <v>329</v>
      </c>
      <c r="K1716" s="17">
        <v>7</v>
      </c>
      <c r="L1716" s="17">
        <v>0</v>
      </c>
      <c r="M1716" s="17">
        <v>0</v>
      </c>
      <c r="N1716" s="17">
        <v>0</v>
      </c>
    </row>
    <row r="1717" spans="1:14" x14ac:dyDescent="0.15">
      <c r="A1717" t="str">
        <f t="shared" si="32"/>
        <v>202008_155_4562342690029</v>
      </c>
      <c r="B1717" s="17">
        <v>202008</v>
      </c>
      <c r="C1717" s="17">
        <v>155</v>
      </c>
      <c r="D1717" s="17" t="s">
        <v>185</v>
      </c>
      <c r="E1717" s="18">
        <v>4562342690029</v>
      </c>
      <c r="F1717" s="17">
        <v>0</v>
      </c>
      <c r="G1717" s="17">
        <v>0</v>
      </c>
      <c r="H1717" s="17" t="s">
        <v>18</v>
      </c>
      <c r="I1717" s="17" t="s">
        <v>19</v>
      </c>
      <c r="J1717" s="17" t="s">
        <v>329</v>
      </c>
      <c r="K1717" s="17">
        <v>22</v>
      </c>
      <c r="L1717" s="17">
        <v>0</v>
      </c>
      <c r="M1717" s="17">
        <v>0</v>
      </c>
      <c r="N1717" s="17">
        <v>0</v>
      </c>
    </row>
    <row r="1718" spans="1:14" x14ac:dyDescent="0.15">
      <c r="A1718" t="str">
        <f t="shared" si="32"/>
        <v>202008_155_4562342690036</v>
      </c>
      <c r="B1718" s="17">
        <v>202008</v>
      </c>
      <c r="C1718" s="17">
        <v>155</v>
      </c>
      <c r="D1718" s="17" t="s">
        <v>185</v>
      </c>
      <c r="E1718" s="18">
        <v>4562342690036</v>
      </c>
      <c r="F1718" s="17">
        <v>0</v>
      </c>
      <c r="G1718" s="17">
        <v>0</v>
      </c>
      <c r="H1718" s="17" t="s">
        <v>20</v>
      </c>
      <c r="I1718" s="17" t="s">
        <v>19</v>
      </c>
      <c r="J1718" s="17" t="s">
        <v>329</v>
      </c>
      <c r="K1718" s="17">
        <v>16</v>
      </c>
      <c r="L1718" s="17">
        <v>0</v>
      </c>
      <c r="M1718" s="17">
        <v>0</v>
      </c>
      <c r="N1718" s="17">
        <v>0</v>
      </c>
    </row>
    <row r="1719" spans="1:14" x14ac:dyDescent="0.15">
      <c r="A1719" t="str">
        <f t="shared" si="32"/>
        <v>202008_155_4562342690050</v>
      </c>
      <c r="B1719" s="17">
        <v>202008</v>
      </c>
      <c r="C1719" s="17">
        <v>155</v>
      </c>
      <c r="D1719" s="17" t="s">
        <v>185</v>
      </c>
      <c r="E1719" s="18">
        <v>4562342690050</v>
      </c>
      <c r="F1719" s="17">
        <v>0</v>
      </c>
      <c r="G1719" s="17">
        <v>0</v>
      </c>
      <c r="H1719" s="17" t="s">
        <v>22</v>
      </c>
      <c r="I1719" s="17" t="s">
        <v>19</v>
      </c>
      <c r="J1719" s="17" t="s">
        <v>329</v>
      </c>
      <c r="K1719" s="17">
        <v>9</v>
      </c>
      <c r="L1719" s="17">
        <v>0</v>
      </c>
      <c r="M1719" s="17">
        <v>0</v>
      </c>
      <c r="N1719" s="17">
        <v>0</v>
      </c>
    </row>
    <row r="1720" spans="1:14" x14ac:dyDescent="0.15">
      <c r="A1720" t="str">
        <f t="shared" si="32"/>
        <v>202008_155_4562342690043</v>
      </c>
      <c r="B1720" s="17">
        <v>202008</v>
      </c>
      <c r="C1720" s="17">
        <v>155</v>
      </c>
      <c r="D1720" s="17" t="s">
        <v>185</v>
      </c>
      <c r="E1720" s="18">
        <v>4562342690043</v>
      </c>
      <c r="F1720" s="17">
        <v>0</v>
      </c>
      <c r="G1720" s="17">
        <v>0</v>
      </c>
      <c r="H1720" s="17" t="s">
        <v>21</v>
      </c>
      <c r="I1720" s="17" t="s">
        <v>19</v>
      </c>
      <c r="J1720" s="17" t="s">
        <v>329</v>
      </c>
      <c r="K1720" s="17">
        <v>31</v>
      </c>
      <c r="L1720" s="17">
        <v>1</v>
      </c>
      <c r="M1720" s="17">
        <v>0</v>
      </c>
      <c r="N1720" s="17">
        <v>0</v>
      </c>
    </row>
    <row r="1721" spans="1:14" x14ac:dyDescent="0.15">
      <c r="A1721" t="str">
        <f t="shared" si="32"/>
        <v>202008_155_4562342690067</v>
      </c>
      <c r="B1721" s="17">
        <v>202008</v>
      </c>
      <c r="C1721" s="17">
        <v>155</v>
      </c>
      <c r="D1721" s="17" t="s">
        <v>185</v>
      </c>
      <c r="E1721" s="18">
        <v>4562342690067</v>
      </c>
      <c r="F1721" s="17">
        <v>0</v>
      </c>
      <c r="G1721" s="17">
        <v>0</v>
      </c>
      <c r="H1721" s="17" t="s">
        <v>23</v>
      </c>
      <c r="I1721" s="17" t="s">
        <v>19</v>
      </c>
      <c r="J1721" s="17" t="s">
        <v>329</v>
      </c>
      <c r="K1721" s="17">
        <v>44</v>
      </c>
      <c r="L1721" s="17">
        <v>0</v>
      </c>
      <c r="M1721" s="17">
        <v>0</v>
      </c>
      <c r="N1721" s="17">
        <v>0</v>
      </c>
    </row>
    <row r="1722" spans="1:14" x14ac:dyDescent="0.15">
      <c r="A1722" t="str">
        <f t="shared" si="32"/>
        <v>202008_155_4562342690074</v>
      </c>
      <c r="B1722" s="17">
        <v>202008</v>
      </c>
      <c r="C1722" s="17">
        <v>155</v>
      </c>
      <c r="D1722" s="17" t="s">
        <v>185</v>
      </c>
      <c r="E1722" s="18">
        <v>4562342690074</v>
      </c>
      <c r="F1722" s="17">
        <v>0</v>
      </c>
      <c r="G1722" s="17">
        <v>0</v>
      </c>
      <c r="H1722" s="17" t="s">
        <v>24</v>
      </c>
      <c r="I1722" s="17" t="s">
        <v>19</v>
      </c>
      <c r="J1722" s="17" t="s">
        <v>329</v>
      </c>
      <c r="K1722" s="17">
        <v>26</v>
      </c>
      <c r="L1722" s="17">
        <v>1</v>
      </c>
      <c r="M1722" s="17">
        <v>0</v>
      </c>
      <c r="N1722" s="17">
        <v>0</v>
      </c>
    </row>
    <row r="1723" spans="1:14" x14ac:dyDescent="0.15">
      <c r="A1723" t="str">
        <f t="shared" si="32"/>
        <v>202008_155_4562342690081</v>
      </c>
      <c r="B1723" s="17">
        <v>202008</v>
      </c>
      <c r="C1723" s="17">
        <v>155</v>
      </c>
      <c r="D1723" s="17" t="s">
        <v>185</v>
      </c>
      <c r="E1723" s="18">
        <v>4562342690081</v>
      </c>
      <c r="F1723" s="17">
        <v>0</v>
      </c>
      <c r="G1723" s="17">
        <v>0</v>
      </c>
      <c r="H1723" s="17" t="s">
        <v>25</v>
      </c>
      <c r="I1723" s="17" t="s">
        <v>19</v>
      </c>
      <c r="J1723" s="17" t="s">
        <v>329</v>
      </c>
      <c r="K1723" s="17">
        <v>8</v>
      </c>
      <c r="L1723" s="17">
        <v>2</v>
      </c>
      <c r="M1723" s="17">
        <v>0</v>
      </c>
      <c r="N1723" s="17">
        <v>0</v>
      </c>
    </row>
    <row r="1724" spans="1:14" x14ac:dyDescent="0.15">
      <c r="A1724" t="str">
        <f t="shared" si="32"/>
        <v>202008_56_4562342690029</v>
      </c>
      <c r="B1724" s="17">
        <v>202008</v>
      </c>
      <c r="C1724" s="17">
        <v>56</v>
      </c>
      <c r="D1724" s="17" t="s">
        <v>193</v>
      </c>
      <c r="E1724" s="18">
        <v>4562342690029</v>
      </c>
      <c r="F1724" s="17">
        <v>0</v>
      </c>
      <c r="G1724" s="17">
        <v>0</v>
      </c>
      <c r="H1724" s="17" t="s">
        <v>18</v>
      </c>
      <c r="I1724" s="17" t="s">
        <v>19</v>
      </c>
      <c r="J1724" s="17" t="s">
        <v>329</v>
      </c>
      <c r="K1724" s="17">
        <v>1</v>
      </c>
      <c r="L1724" s="17">
        <v>0</v>
      </c>
      <c r="M1724" s="17">
        <v>0</v>
      </c>
      <c r="N1724" s="17">
        <v>0</v>
      </c>
    </row>
    <row r="1725" spans="1:14" x14ac:dyDescent="0.15">
      <c r="A1725" t="str">
        <f t="shared" si="32"/>
        <v>202008_56_4562342690036</v>
      </c>
      <c r="B1725" s="17">
        <v>202008</v>
      </c>
      <c r="C1725" s="17">
        <v>56</v>
      </c>
      <c r="D1725" s="17" t="s">
        <v>193</v>
      </c>
      <c r="E1725" s="18">
        <v>4562342690036</v>
      </c>
      <c r="F1725" s="17">
        <v>0</v>
      </c>
      <c r="G1725" s="17">
        <v>0</v>
      </c>
      <c r="H1725" s="17" t="s">
        <v>20</v>
      </c>
      <c r="I1725" s="17" t="s">
        <v>19</v>
      </c>
      <c r="J1725" s="17" t="s">
        <v>329</v>
      </c>
      <c r="K1725" s="17">
        <v>-1</v>
      </c>
      <c r="L1725" s="17">
        <v>2</v>
      </c>
      <c r="M1725" s="17">
        <v>2</v>
      </c>
      <c r="N1725" s="17">
        <v>0</v>
      </c>
    </row>
    <row r="1726" spans="1:14" x14ac:dyDescent="0.15">
      <c r="A1726" t="str">
        <f t="shared" si="32"/>
        <v>202008_56_4562342690050</v>
      </c>
      <c r="B1726" s="17">
        <v>202008</v>
      </c>
      <c r="C1726" s="17">
        <v>56</v>
      </c>
      <c r="D1726" s="17" t="s">
        <v>193</v>
      </c>
      <c r="E1726" s="18">
        <v>4562342690050</v>
      </c>
      <c r="F1726" s="17">
        <v>0</v>
      </c>
      <c r="G1726" s="17">
        <v>0</v>
      </c>
      <c r="H1726" s="17" t="s">
        <v>22</v>
      </c>
      <c r="I1726" s="17" t="s">
        <v>19</v>
      </c>
      <c r="J1726" s="17" t="s">
        <v>329</v>
      </c>
      <c r="K1726" s="17">
        <v>3</v>
      </c>
      <c r="L1726" s="17">
        <v>2</v>
      </c>
      <c r="M1726" s="17">
        <v>2</v>
      </c>
      <c r="N1726" s="17">
        <v>0</v>
      </c>
    </row>
    <row r="1727" spans="1:14" x14ac:dyDescent="0.15">
      <c r="A1727" t="str">
        <f t="shared" si="32"/>
        <v>202008_56_4562342690043</v>
      </c>
      <c r="B1727" s="17">
        <v>202008</v>
      </c>
      <c r="C1727" s="17">
        <v>56</v>
      </c>
      <c r="D1727" s="17" t="s">
        <v>193</v>
      </c>
      <c r="E1727" s="18">
        <v>4562342690043</v>
      </c>
      <c r="F1727" s="17">
        <v>0</v>
      </c>
      <c r="G1727" s="17">
        <v>0</v>
      </c>
      <c r="H1727" s="17" t="s">
        <v>21</v>
      </c>
      <c r="I1727" s="17" t="s">
        <v>19</v>
      </c>
      <c r="J1727" s="17" t="s">
        <v>329</v>
      </c>
      <c r="K1727" s="17">
        <v>1</v>
      </c>
      <c r="L1727" s="17">
        <v>12</v>
      </c>
      <c r="M1727" s="17">
        <v>11</v>
      </c>
      <c r="N1727" s="17">
        <v>0</v>
      </c>
    </row>
    <row r="1728" spans="1:14" x14ac:dyDescent="0.15">
      <c r="A1728" t="str">
        <f t="shared" si="32"/>
        <v>202008_56_4562342690067</v>
      </c>
      <c r="B1728" s="17">
        <v>202008</v>
      </c>
      <c r="C1728" s="17">
        <v>56</v>
      </c>
      <c r="D1728" s="17" t="s">
        <v>193</v>
      </c>
      <c r="E1728" s="18">
        <v>4562342690067</v>
      </c>
      <c r="F1728" s="17">
        <v>0</v>
      </c>
      <c r="G1728" s="17">
        <v>0</v>
      </c>
      <c r="H1728" s="17" t="s">
        <v>23</v>
      </c>
      <c r="I1728" s="17" t="s">
        <v>19</v>
      </c>
      <c r="J1728" s="17" t="s">
        <v>329</v>
      </c>
      <c r="K1728" s="17">
        <v>6</v>
      </c>
      <c r="L1728" s="17">
        <v>24</v>
      </c>
      <c r="M1728" s="17">
        <v>24</v>
      </c>
      <c r="N1728" s="17">
        <v>0</v>
      </c>
    </row>
    <row r="1729" spans="1:14" x14ac:dyDescent="0.15">
      <c r="A1729" t="str">
        <f t="shared" si="32"/>
        <v>202008_56_4562342690074</v>
      </c>
      <c r="B1729" s="17">
        <v>202008</v>
      </c>
      <c r="C1729" s="17">
        <v>56</v>
      </c>
      <c r="D1729" s="17" t="s">
        <v>193</v>
      </c>
      <c r="E1729" s="18">
        <v>4562342690074</v>
      </c>
      <c r="F1729" s="17">
        <v>0</v>
      </c>
      <c r="G1729" s="17">
        <v>0</v>
      </c>
      <c r="H1729" s="17" t="s">
        <v>24</v>
      </c>
      <c r="I1729" s="17" t="s">
        <v>19</v>
      </c>
      <c r="J1729" s="17" t="s">
        <v>329</v>
      </c>
      <c r="K1729" s="17">
        <v>1</v>
      </c>
      <c r="L1729" s="17">
        <v>3</v>
      </c>
      <c r="M1729" s="17">
        <v>3</v>
      </c>
      <c r="N1729" s="17">
        <v>0</v>
      </c>
    </row>
    <row r="1730" spans="1:14" x14ac:dyDescent="0.15">
      <c r="A1730" t="str">
        <f t="shared" si="32"/>
        <v>202008_56_4562342690081</v>
      </c>
      <c r="B1730" s="17">
        <v>202008</v>
      </c>
      <c r="C1730" s="17">
        <v>56</v>
      </c>
      <c r="D1730" s="17" t="s">
        <v>193</v>
      </c>
      <c r="E1730" s="18">
        <v>4562342690081</v>
      </c>
      <c r="F1730" s="17">
        <v>0</v>
      </c>
      <c r="G1730" s="17">
        <v>0</v>
      </c>
      <c r="H1730" s="17" t="s">
        <v>25</v>
      </c>
      <c r="I1730" s="17" t="s">
        <v>19</v>
      </c>
      <c r="J1730" s="17" t="s">
        <v>329</v>
      </c>
      <c r="K1730" s="17">
        <v>1</v>
      </c>
      <c r="L1730" s="17">
        <v>1</v>
      </c>
      <c r="M1730" s="17">
        <v>1</v>
      </c>
      <c r="N1730" s="17">
        <v>0</v>
      </c>
    </row>
    <row r="1731" spans="1:14" x14ac:dyDescent="0.15">
      <c r="A1731" t="str">
        <f t="shared" si="32"/>
        <v>202008_412_4562342690029</v>
      </c>
      <c r="B1731" s="17">
        <v>202008</v>
      </c>
      <c r="C1731" s="17">
        <v>412</v>
      </c>
      <c r="D1731" s="17" t="s">
        <v>195</v>
      </c>
      <c r="E1731" s="18">
        <v>4562342690029</v>
      </c>
      <c r="F1731" s="17">
        <v>0</v>
      </c>
      <c r="G1731" s="17">
        <v>0</v>
      </c>
      <c r="H1731" s="17" t="s">
        <v>18</v>
      </c>
      <c r="I1731" s="17" t="s">
        <v>19</v>
      </c>
      <c r="J1731" s="17" t="s">
        <v>329</v>
      </c>
      <c r="K1731" s="17">
        <v>10</v>
      </c>
      <c r="L1731" s="17">
        <v>1</v>
      </c>
      <c r="M1731" s="17">
        <v>0</v>
      </c>
      <c r="N1731" s="17">
        <v>0</v>
      </c>
    </row>
    <row r="1732" spans="1:14" x14ac:dyDescent="0.15">
      <c r="A1732" t="str">
        <f t="shared" si="32"/>
        <v>202008_412_4562342690036</v>
      </c>
      <c r="B1732" s="17">
        <v>202008</v>
      </c>
      <c r="C1732" s="17">
        <v>412</v>
      </c>
      <c r="D1732" s="17" t="s">
        <v>195</v>
      </c>
      <c r="E1732" s="18">
        <v>4562342690036</v>
      </c>
      <c r="F1732" s="17">
        <v>0</v>
      </c>
      <c r="G1732" s="17">
        <v>0</v>
      </c>
      <c r="H1732" s="17" t="s">
        <v>20</v>
      </c>
      <c r="I1732" s="17" t="s">
        <v>19</v>
      </c>
      <c r="J1732" s="17" t="s">
        <v>329</v>
      </c>
      <c r="K1732" s="17">
        <v>15</v>
      </c>
      <c r="L1732" s="17">
        <v>0</v>
      </c>
      <c r="M1732" s="17">
        <v>0</v>
      </c>
      <c r="N1732" s="17">
        <v>0</v>
      </c>
    </row>
    <row r="1733" spans="1:14" x14ac:dyDescent="0.15">
      <c r="A1733" t="str">
        <f t="shared" si="32"/>
        <v>202008_412_4562342690050</v>
      </c>
      <c r="B1733" s="17">
        <v>202008</v>
      </c>
      <c r="C1733" s="17">
        <v>412</v>
      </c>
      <c r="D1733" s="17" t="s">
        <v>195</v>
      </c>
      <c r="E1733" s="18">
        <v>4562342690050</v>
      </c>
      <c r="F1733" s="17">
        <v>0</v>
      </c>
      <c r="G1733" s="17">
        <v>0</v>
      </c>
      <c r="H1733" s="17" t="s">
        <v>22</v>
      </c>
      <c r="I1733" s="17" t="s">
        <v>19</v>
      </c>
      <c r="J1733" s="17" t="s">
        <v>329</v>
      </c>
      <c r="K1733" s="17">
        <v>21</v>
      </c>
      <c r="L1733" s="17">
        <v>0</v>
      </c>
      <c r="M1733" s="17">
        <v>0</v>
      </c>
      <c r="N1733" s="17">
        <v>0</v>
      </c>
    </row>
    <row r="1734" spans="1:14" x14ac:dyDescent="0.15">
      <c r="A1734" t="str">
        <f t="shared" si="32"/>
        <v>202008_412_4562342690043</v>
      </c>
      <c r="B1734" s="17">
        <v>202008</v>
      </c>
      <c r="C1734" s="17">
        <v>412</v>
      </c>
      <c r="D1734" s="17" t="s">
        <v>195</v>
      </c>
      <c r="E1734" s="18">
        <v>4562342690043</v>
      </c>
      <c r="F1734" s="17">
        <v>0</v>
      </c>
      <c r="G1734" s="17">
        <v>0</v>
      </c>
      <c r="H1734" s="17" t="s">
        <v>21</v>
      </c>
      <c r="I1734" s="17" t="s">
        <v>19</v>
      </c>
      <c r="J1734" s="17" t="s">
        <v>329</v>
      </c>
      <c r="K1734" s="17">
        <v>18</v>
      </c>
      <c r="L1734" s="17">
        <v>0</v>
      </c>
      <c r="M1734" s="17">
        <v>0</v>
      </c>
      <c r="N1734" s="17">
        <v>0</v>
      </c>
    </row>
    <row r="1735" spans="1:14" x14ac:dyDescent="0.15">
      <c r="A1735" t="str">
        <f t="shared" si="32"/>
        <v>202008_412_4562342690067</v>
      </c>
      <c r="B1735" s="17">
        <v>202008</v>
      </c>
      <c r="C1735" s="17">
        <v>412</v>
      </c>
      <c r="D1735" s="17" t="s">
        <v>195</v>
      </c>
      <c r="E1735" s="18">
        <v>4562342690067</v>
      </c>
      <c r="F1735" s="17">
        <v>0</v>
      </c>
      <c r="G1735" s="17">
        <v>0</v>
      </c>
      <c r="H1735" s="17" t="s">
        <v>23</v>
      </c>
      <c r="I1735" s="17" t="s">
        <v>19</v>
      </c>
      <c r="J1735" s="17" t="s">
        <v>329</v>
      </c>
      <c r="K1735" s="17">
        <v>53</v>
      </c>
      <c r="L1735" s="17">
        <v>1</v>
      </c>
      <c r="M1735" s="17">
        <v>0</v>
      </c>
      <c r="N1735" s="17">
        <v>0</v>
      </c>
    </row>
    <row r="1736" spans="1:14" x14ac:dyDescent="0.15">
      <c r="A1736" t="str">
        <f t="shared" ref="A1736:A1765" si="33">B1736&amp;"_"&amp;C1736&amp;"_"&amp;E1736</f>
        <v>202008_412_4562342690074</v>
      </c>
      <c r="B1736" s="17">
        <v>202008</v>
      </c>
      <c r="C1736" s="17">
        <v>412</v>
      </c>
      <c r="D1736" s="17" t="s">
        <v>195</v>
      </c>
      <c r="E1736" s="18">
        <v>4562342690074</v>
      </c>
      <c r="F1736" s="17">
        <v>0</v>
      </c>
      <c r="G1736" s="17">
        <v>0</v>
      </c>
      <c r="H1736" s="17" t="s">
        <v>24</v>
      </c>
      <c r="I1736" s="17" t="s">
        <v>19</v>
      </c>
      <c r="J1736" s="17" t="s">
        <v>329</v>
      </c>
      <c r="K1736" s="17">
        <v>16</v>
      </c>
      <c r="L1736" s="17">
        <v>0</v>
      </c>
      <c r="M1736" s="17">
        <v>0</v>
      </c>
      <c r="N1736" s="17">
        <v>0</v>
      </c>
    </row>
    <row r="1737" spans="1:14" x14ac:dyDescent="0.15">
      <c r="A1737" t="str">
        <f t="shared" si="33"/>
        <v>202008_412_4562342690081</v>
      </c>
      <c r="B1737" s="17">
        <v>202008</v>
      </c>
      <c r="C1737" s="17">
        <v>412</v>
      </c>
      <c r="D1737" s="17" t="s">
        <v>195</v>
      </c>
      <c r="E1737" s="18">
        <v>4562342690081</v>
      </c>
      <c r="F1737" s="17">
        <v>0</v>
      </c>
      <c r="G1737" s="17">
        <v>0</v>
      </c>
      <c r="H1737" s="17" t="s">
        <v>25</v>
      </c>
      <c r="I1737" s="17" t="s">
        <v>19</v>
      </c>
      <c r="J1737" s="17" t="s">
        <v>329</v>
      </c>
      <c r="K1737" s="17">
        <v>4</v>
      </c>
      <c r="L1737" s="17">
        <v>0</v>
      </c>
      <c r="M1737" s="17">
        <v>0</v>
      </c>
      <c r="N1737" s="17">
        <v>0</v>
      </c>
    </row>
    <row r="1738" spans="1:14" x14ac:dyDescent="0.15">
      <c r="A1738" t="str">
        <f t="shared" si="33"/>
        <v>202008_23_4562342690029</v>
      </c>
      <c r="B1738" s="17">
        <v>202008</v>
      </c>
      <c r="C1738" s="17">
        <v>23</v>
      </c>
      <c r="D1738" s="17" t="s">
        <v>196</v>
      </c>
      <c r="E1738" s="18">
        <v>4562342690029</v>
      </c>
      <c r="F1738" s="17">
        <v>0</v>
      </c>
      <c r="G1738" s="17">
        <v>0</v>
      </c>
      <c r="H1738" s="17" t="s">
        <v>18</v>
      </c>
      <c r="I1738" s="17" t="s">
        <v>19</v>
      </c>
      <c r="J1738" s="17" t="s">
        <v>329</v>
      </c>
      <c r="K1738" s="17">
        <v>9</v>
      </c>
      <c r="L1738" s="17">
        <v>0</v>
      </c>
      <c r="M1738" s="17">
        <v>0</v>
      </c>
      <c r="N1738" s="17">
        <v>0</v>
      </c>
    </row>
    <row r="1739" spans="1:14" x14ac:dyDescent="0.15">
      <c r="A1739" t="str">
        <f t="shared" si="33"/>
        <v>202008_23_4562342690036</v>
      </c>
      <c r="B1739" s="17">
        <v>202008</v>
      </c>
      <c r="C1739" s="17">
        <v>23</v>
      </c>
      <c r="D1739" s="17" t="s">
        <v>196</v>
      </c>
      <c r="E1739" s="18">
        <v>4562342690036</v>
      </c>
      <c r="F1739" s="17">
        <v>0</v>
      </c>
      <c r="G1739" s="17">
        <v>0</v>
      </c>
      <c r="H1739" s="17" t="s">
        <v>20</v>
      </c>
      <c r="I1739" s="17" t="s">
        <v>19</v>
      </c>
      <c r="J1739" s="17" t="s">
        <v>329</v>
      </c>
      <c r="K1739" s="17">
        <v>13</v>
      </c>
      <c r="L1739" s="17">
        <v>0</v>
      </c>
      <c r="M1739" s="17">
        <v>0</v>
      </c>
      <c r="N1739" s="17">
        <v>0</v>
      </c>
    </row>
    <row r="1740" spans="1:14" x14ac:dyDescent="0.15">
      <c r="A1740" t="str">
        <f t="shared" si="33"/>
        <v>202008_23_4562342690050</v>
      </c>
      <c r="B1740" s="17">
        <v>202008</v>
      </c>
      <c r="C1740" s="17">
        <v>23</v>
      </c>
      <c r="D1740" s="17" t="s">
        <v>196</v>
      </c>
      <c r="E1740" s="18">
        <v>4562342690050</v>
      </c>
      <c r="F1740" s="17">
        <v>0</v>
      </c>
      <c r="G1740" s="17">
        <v>0</v>
      </c>
      <c r="H1740" s="17" t="s">
        <v>22</v>
      </c>
      <c r="I1740" s="17" t="s">
        <v>19</v>
      </c>
      <c r="J1740" s="17" t="s">
        <v>329</v>
      </c>
      <c r="K1740" s="17">
        <v>15</v>
      </c>
      <c r="L1740" s="17">
        <v>0</v>
      </c>
      <c r="M1740" s="17">
        <v>0</v>
      </c>
      <c r="N1740" s="17">
        <v>0</v>
      </c>
    </row>
    <row r="1741" spans="1:14" x14ac:dyDescent="0.15">
      <c r="A1741" t="str">
        <f t="shared" si="33"/>
        <v>202008_23_4562342690043</v>
      </c>
      <c r="B1741" s="17">
        <v>202008</v>
      </c>
      <c r="C1741" s="17">
        <v>23</v>
      </c>
      <c r="D1741" s="17" t="s">
        <v>196</v>
      </c>
      <c r="E1741" s="18">
        <v>4562342690043</v>
      </c>
      <c r="F1741" s="17">
        <v>0</v>
      </c>
      <c r="G1741" s="17">
        <v>0</v>
      </c>
      <c r="H1741" s="17" t="s">
        <v>21</v>
      </c>
      <c r="I1741" s="17" t="s">
        <v>19</v>
      </c>
      <c r="J1741" s="17" t="s">
        <v>329</v>
      </c>
      <c r="K1741" s="17">
        <v>51</v>
      </c>
      <c r="L1741" s="17">
        <v>0</v>
      </c>
      <c r="M1741" s="17">
        <v>0</v>
      </c>
      <c r="N1741" s="17">
        <v>0</v>
      </c>
    </row>
    <row r="1742" spans="1:14" x14ac:dyDescent="0.15">
      <c r="A1742" t="str">
        <f t="shared" si="33"/>
        <v>202008_23_4562342690067</v>
      </c>
      <c r="B1742" s="17">
        <v>202008</v>
      </c>
      <c r="C1742" s="17">
        <v>23</v>
      </c>
      <c r="D1742" s="17" t="s">
        <v>196</v>
      </c>
      <c r="E1742" s="18">
        <v>4562342690067</v>
      </c>
      <c r="F1742" s="17">
        <v>0</v>
      </c>
      <c r="G1742" s="17">
        <v>0</v>
      </c>
      <c r="H1742" s="17" t="s">
        <v>23</v>
      </c>
      <c r="I1742" s="17" t="s">
        <v>19</v>
      </c>
      <c r="J1742" s="17" t="s">
        <v>329</v>
      </c>
      <c r="K1742" s="17">
        <v>71</v>
      </c>
      <c r="L1742" s="17">
        <v>1</v>
      </c>
      <c r="M1742" s="17">
        <v>0</v>
      </c>
      <c r="N1742" s="17">
        <v>0</v>
      </c>
    </row>
    <row r="1743" spans="1:14" x14ac:dyDescent="0.15">
      <c r="A1743" t="str">
        <f t="shared" si="33"/>
        <v>202008_23_4562342690074</v>
      </c>
      <c r="B1743" s="17">
        <v>202008</v>
      </c>
      <c r="C1743" s="17">
        <v>23</v>
      </c>
      <c r="D1743" s="17" t="s">
        <v>196</v>
      </c>
      <c r="E1743" s="18">
        <v>4562342690074</v>
      </c>
      <c r="F1743" s="17">
        <v>0</v>
      </c>
      <c r="G1743" s="17">
        <v>0</v>
      </c>
      <c r="H1743" s="17" t="s">
        <v>24</v>
      </c>
      <c r="I1743" s="17" t="s">
        <v>19</v>
      </c>
      <c r="J1743" s="17" t="s">
        <v>329</v>
      </c>
      <c r="K1743" s="17">
        <v>16</v>
      </c>
      <c r="L1743" s="17">
        <v>1</v>
      </c>
      <c r="M1743" s="17">
        <v>0</v>
      </c>
      <c r="N1743" s="17">
        <v>0</v>
      </c>
    </row>
    <row r="1744" spans="1:14" x14ac:dyDescent="0.15">
      <c r="A1744" t="str">
        <f t="shared" si="33"/>
        <v>202008_23_4562342690081</v>
      </c>
      <c r="B1744" s="17">
        <v>202008</v>
      </c>
      <c r="C1744" s="17">
        <v>23</v>
      </c>
      <c r="D1744" s="17" t="s">
        <v>196</v>
      </c>
      <c r="E1744" s="18">
        <v>4562342690081</v>
      </c>
      <c r="F1744" s="17">
        <v>0</v>
      </c>
      <c r="G1744" s="17">
        <v>0</v>
      </c>
      <c r="H1744" s="17" t="s">
        <v>25</v>
      </c>
      <c r="I1744" s="17" t="s">
        <v>19</v>
      </c>
      <c r="J1744" s="17" t="s">
        <v>329</v>
      </c>
      <c r="K1744" s="17">
        <v>5</v>
      </c>
      <c r="L1744" s="17">
        <v>0</v>
      </c>
      <c r="M1744" s="17">
        <v>0</v>
      </c>
      <c r="N1744" s="17">
        <v>0</v>
      </c>
    </row>
    <row r="1745" spans="1:14" x14ac:dyDescent="0.15">
      <c r="A1745" t="str">
        <f t="shared" si="33"/>
        <v>202008_113_4562342690029</v>
      </c>
      <c r="B1745" s="17">
        <v>202008</v>
      </c>
      <c r="C1745" s="17">
        <v>113</v>
      </c>
      <c r="D1745" s="17" t="s">
        <v>182</v>
      </c>
      <c r="E1745" s="18">
        <v>4562342690029</v>
      </c>
      <c r="F1745" s="17">
        <v>0</v>
      </c>
      <c r="G1745" s="17">
        <v>0</v>
      </c>
      <c r="H1745" s="17" t="s">
        <v>18</v>
      </c>
      <c r="I1745" s="17" t="s">
        <v>19</v>
      </c>
      <c r="J1745" s="17" t="s">
        <v>329</v>
      </c>
      <c r="K1745" s="17">
        <v>19</v>
      </c>
      <c r="L1745" s="17">
        <v>0</v>
      </c>
      <c r="M1745" s="17">
        <v>0</v>
      </c>
      <c r="N1745" s="17">
        <v>0</v>
      </c>
    </row>
    <row r="1746" spans="1:14" x14ac:dyDescent="0.15">
      <c r="A1746" t="str">
        <f t="shared" si="33"/>
        <v>202008_113_4562342690036</v>
      </c>
      <c r="B1746" s="17">
        <v>202008</v>
      </c>
      <c r="C1746" s="17">
        <v>113</v>
      </c>
      <c r="D1746" s="17" t="s">
        <v>182</v>
      </c>
      <c r="E1746" s="18">
        <v>4562342690036</v>
      </c>
      <c r="F1746" s="17">
        <v>0</v>
      </c>
      <c r="G1746" s="17">
        <v>0</v>
      </c>
      <c r="H1746" s="17" t="s">
        <v>20</v>
      </c>
      <c r="I1746" s="17" t="s">
        <v>19</v>
      </c>
      <c r="J1746" s="17" t="s">
        <v>329</v>
      </c>
      <c r="K1746" s="17">
        <v>13</v>
      </c>
      <c r="L1746" s="17">
        <v>0</v>
      </c>
      <c r="M1746" s="17">
        <v>0</v>
      </c>
      <c r="N1746" s="17">
        <v>0</v>
      </c>
    </row>
    <row r="1747" spans="1:14" x14ac:dyDescent="0.15">
      <c r="A1747" t="str">
        <f t="shared" si="33"/>
        <v>202008_113_4562342690050</v>
      </c>
      <c r="B1747" s="17">
        <v>202008</v>
      </c>
      <c r="C1747" s="17">
        <v>113</v>
      </c>
      <c r="D1747" s="17" t="s">
        <v>182</v>
      </c>
      <c r="E1747" s="18">
        <v>4562342690050</v>
      </c>
      <c r="F1747" s="17">
        <v>0</v>
      </c>
      <c r="G1747" s="17">
        <v>0</v>
      </c>
      <c r="H1747" s="17" t="s">
        <v>22</v>
      </c>
      <c r="I1747" s="17" t="s">
        <v>19</v>
      </c>
      <c r="J1747" s="17" t="s">
        <v>329</v>
      </c>
      <c r="K1747" s="17">
        <v>12</v>
      </c>
      <c r="L1747" s="17">
        <v>0</v>
      </c>
      <c r="M1747" s="17">
        <v>0</v>
      </c>
      <c r="N1747" s="17">
        <v>0</v>
      </c>
    </row>
    <row r="1748" spans="1:14" x14ac:dyDescent="0.15">
      <c r="A1748" t="str">
        <f t="shared" si="33"/>
        <v>202008_113_4562342690043</v>
      </c>
      <c r="B1748" s="17">
        <v>202008</v>
      </c>
      <c r="C1748" s="17">
        <v>113</v>
      </c>
      <c r="D1748" s="17" t="s">
        <v>182</v>
      </c>
      <c r="E1748" s="18">
        <v>4562342690043</v>
      </c>
      <c r="F1748" s="17">
        <v>0</v>
      </c>
      <c r="G1748" s="17">
        <v>0</v>
      </c>
      <c r="H1748" s="17" t="s">
        <v>21</v>
      </c>
      <c r="I1748" s="17" t="s">
        <v>19</v>
      </c>
      <c r="J1748" s="17" t="s">
        <v>329</v>
      </c>
      <c r="K1748" s="17">
        <v>66</v>
      </c>
      <c r="L1748" s="17">
        <v>0</v>
      </c>
      <c r="M1748" s="17">
        <v>0</v>
      </c>
      <c r="N1748" s="17">
        <v>0</v>
      </c>
    </row>
    <row r="1749" spans="1:14" x14ac:dyDescent="0.15">
      <c r="A1749" t="str">
        <f t="shared" si="33"/>
        <v>202008_113_4562342690067</v>
      </c>
      <c r="B1749" s="17">
        <v>202008</v>
      </c>
      <c r="C1749" s="17">
        <v>113</v>
      </c>
      <c r="D1749" s="17" t="s">
        <v>182</v>
      </c>
      <c r="E1749" s="18">
        <v>4562342690067</v>
      </c>
      <c r="F1749" s="17">
        <v>0</v>
      </c>
      <c r="G1749" s="17">
        <v>0</v>
      </c>
      <c r="H1749" s="17" t="s">
        <v>23</v>
      </c>
      <c r="I1749" s="17" t="s">
        <v>19</v>
      </c>
      <c r="J1749" s="17" t="s">
        <v>329</v>
      </c>
      <c r="K1749" s="17">
        <v>63</v>
      </c>
      <c r="L1749" s="17">
        <v>1</v>
      </c>
      <c r="M1749" s="17">
        <v>0</v>
      </c>
      <c r="N1749" s="17">
        <v>0</v>
      </c>
    </row>
    <row r="1750" spans="1:14" x14ac:dyDescent="0.15">
      <c r="A1750" t="str">
        <f t="shared" si="33"/>
        <v>202008_113_4562342690074</v>
      </c>
      <c r="B1750" s="17">
        <v>202008</v>
      </c>
      <c r="C1750" s="17">
        <v>113</v>
      </c>
      <c r="D1750" s="17" t="s">
        <v>182</v>
      </c>
      <c r="E1750" s="18">
        <v>4562342690074</v>
      </c>
      <c r="F1750" s="17">
        <v>0</v>
      </c>
      <c r="G1750" s="17">
        <v>0</v>
      </c>
      <c r="H1750" s="17" t="s">
        <v>24</v>
      </c>
      <c r="I1750" s="17" t="s">
        <v>19</v>
      </c>
      <c r="J1750" s="17" t="s">
        <v>329</v>
      </c>
      <c r="K1750" s="17">
        <v>35</v>
      </c>
      <c r="L1750" s="17">
        <v>1</v>
      </c>
      <c r="M1750" s="17">
        <v>0</v>
      </c>
      <c r="N1750" s="17">
        <v>0</v>
      </c>
    </row>
    <row r="1751" spans="1:14" x14ac:dyDescent="0.15">
      <c r="A1751" t="str">
        <f t="shared" si="33"/>
        <v>202008_113_4562342690081</v>
      </c>
      <c r="B1751" s="17">
        <v>202008</v>
      </c>
      <c r="C1751" s="17">
        <v>113</v>
      </c>
      <c r="D1751" s="17" t="s">
        <v>182</v>
      </c>
      <c r="E1751" s="18">
        <v>4562342690081</v>
      </c>
      <c r="F1751" s="17">
        <v>0</v>
      </c>
      <c r="G1751" s="17">
        <v>0</v>
      </c>
      <c r="H1751" s="17" t="s">
        <v>25</v>
      </c>
      <c r="I1751" s="17" t="s">
        <v>19</v>
      </c>
      <c r="J1751" s="17" t="s">
        <v>329</v>
      </c>
      <c r="K1751" s="17">
        <v>11</v>
      </c>
      <c r="L1751" s="17">
        <v>0</v>
      </c>
      <c r="M1751" s="17">
        <v>0</v>
      </c>
      <c r="N1751" s="17">
        <v>0</v>
      </c>
    </row>
    <row r="1752" spans="1:14" x14ac:dyDescent="0.15">
      <c r="A1752" t="str">
        <f t="shared" si="33"/>
        <v>202008_19_4562342690029</v>
      </c>
      <c r="B1752" s="17">
        <v>202008</v>
      </c>
      <c r="C1752" s="17">
        <v>19</v>
      </c>
      <c r="D1752" s="17" t="s">
        <v>190</v>
      </c>
      <c r="E1752" s="18">
        <v>4562342690029</v>
      </c>
      <c r="F1752" s="17">
        <v>0</v>
      </c>
      <c r="G1752" s="17">
        <v>0</v>
      </c>
      <c r="H1752" s="17" t="s">
        <v>18</v>
      </c>
      <c r="I1752" s="17" t="s">
        <v>19</v>
      </c>
      <c r="J1752" s="17" t="s">
        <v>329</v>
      </c>
      <c r="K1752" s="17">
        <v>28</v>
      </c>
      <c r="L1752" s="17">
        <v>4</v>
      </c>
      <c r="M1752" s="17">
        <v>0</v>
      </c>
      <c r="N1752" s="17">
        <v>0</v>
      </c>
    </row>
    <row r="1753" spans="1:14" x14ac:dyDescent="0.15">
      <c r="A1753" t="str">
        <f t="shared" si="33"/>
        <v>202008_19_4562342690036</v>
      </c>
      <c r="B1753" s="17">
        <v>202008</v>
      </c>
      <c r="C1753" s="17">
        <v>19</v>
      </c>
      <c r="D1753" s="17" t="s">
        <v>190</v>
      </c>
      <c r="E1753" s="18">
        <v>4562342690036</v>
      </c>
      <c r="F1753" s="17">
        <v>0</v>
      </c>
      <c r="G1753" s="17">
        <v>0</v>
      </c>
      <c r="H1753" s="17" t="s">
        <v>20</v>
      </c>
      <c r="I1753" s="17" t="s">
        <v>19</v>
      </c>
      <c r="J1753" s="17" t="s">
        <v>329</v>
      </c>
      <c r="K1753" s="17">
        <v>21</v>
      </c>
      <c r="L1753" s="17">
        <v>0</v>
      </c>
      <c r="M1753" s="17">
        <v>0</v>
      </c>
      <c r="N1753" s="17">
        <v>0</v>
      </c>
    </row>
    <row r="1754" spans="1:14" x14ac:dyDescent="0.15">
      <c r="A1754" t="str">
        <f t="shared" si="33"/>
        <v>202008_19_4562342690050</v>
      </c>
      <c r="B1754" s="17">
        <v>202008</v>
      </c>
      <c r="C1754" s="17">
        <v>19</v>
      </c>
      <c r="D1754" s="17" t="s">
        <v>190</v>
      </c>
      <c r="E1754" s="18">
        <v>4562342690050</v>
      </c>
      <c r="F1754" s="17">
        <v>0</v>
      </c>
      <c r="G1754" s="17">
        <v>0</v>
      </c>
      <c r="H1754" s="17" t="s">
        <v>22</v>
      </c>
      <c r="I1754" s="17" t="s">
        <v>19</v>
      </c>
      <c r="J1754" s="17" t="s">
        <v>329</v>
      </c>
      <c r="K1754" s="17">
        <v>19</v>
      </c>
      <c r="L1754" s="17">
        <v>1</v>
      </c>
      <c r="M1754" s="17">
        <v>0</v>
      </c>
      <c r="N1754" s="17">
        <v>0</v>
      </c>
    </row>
    <row r="1755" spans="1:14" x14ac:dyDescent="0.15">
      <c r="A1755" t="str">
        <f t="shared" si="33"/>
        <v>202008_19_4562342690043</v>
      </c>
      <c r="B1755" s="17">
        <v>202008</v>
      </c>
      <c r="C1755" s="17">
        <v>19</v>
      </c>
      <c r="D1755" s="17" t="s">
        <v>190</v>
      </c>
      <c r="E1755" s="18">
        <v>4562342690043</v>
      </c>
      <c r="F1755" s="17">
        <v>0</v>
      </c>
      <c r="G1755" s="17">
        <v>0</v>
      </c>
      <c r="H1755" s="17" t="s">
        <v>21</v>
      </c>
      <c r="I1755" s="17" t="s">
        <v>19</v>
      </c>
      <c r="J1755" s="17" t="s">
        <v>329</v>
      </c>
      <c r="K1755" s="17">
        <v>63</v>
      </c>
      <c r="L1755" s="17">
        <v>4</v>
      </c>
      <c r="M1755" s="17">
        <v>0</v>
      </c>
      <c r="N1755" s="17">
        <v>0</v>
      </c>
    </row>
    <row r="1756" spans="1:14" x14ac:dyDescent="0.15">
      <c r="A1756" t="str">
        <f t="shared" si="33"/>
        <v>202008_19_4562342690067</v>
      </c>
      <c r="B1756" s="17">
        <v>202008</v>
      </c>
      <c r="C1756" s="17">
        <v>19</v>
      </c>
      <c r="D1756" s="17" t="s">
        <v>190</v>
      </c>
      <c r="E1756" s="18">
        <v>4562342690067</v>
      </c>
      <c r="F1756" s="17">
        <v>0</v>
      </c>
      <c r="G1756" s="17">
        <v>0</v>
      </c>
      <c r="H1756" s="17" t="s">
        <v>23</v>
      </c>
      <c r="I1756" s="17" t="s">
        <v>19</v>
      </c>
      <c r="J1756" s="17" t="s">
        <v>329</v>
      </c>
      <c r="K1756" s="17">
        <v>77</v>
      </c>
      <c r="L1756" s="17">
        <v>1</v>
      </c>
      <c r="M1756" s="17">
        <v>0</v>
      </c>
      <c r="N1756" s="17">
        <v>0</v>
      </c>
    </row>
    <row r="1757" spans="1:14" x14ac:dyDescent="0.15">
      <c r="A1757" t="str">
        <f t="shared" si="33"/>
        <v>202008_19_4562342690074</v>
      </c>
      <c r="B1757" s="17">
        <v>202008</v>
      </c>
      <c r="C1757" s="17">
        <v>19</v>
      </c>
      <c r="D1757" s="17" t="s">
        <v>190</v>
      </c>
      <c r="E1757" s="18">
        <v>4562342690074</v>
      </c>
      <c r="F1757" s="17">
        <v>0</v>
      </c>
      <c r="G1757" s="17">
        <v>0</v>
      </c>
      <c r="H1757" s="17" t="s">
        <v>24</v>
      </c>
      <c r="I1757" s="17" t="s">
        <v>19</v>
      </c>
      <c r="J1757" s="17" t="s">
        <v>329</v>
      </c>
      <c r="K1757" s="17">
        <v>31</v>
      </c>
      <c r="L1757" s="17">
        <v>0</v>
      </c>
      <c r="M1757" s="17">
        <v>0</v>
      </c>
      <c r="N1757" s="17">
        <v>0</v>
      </c>
    </row>
    <row r="1758" spans="1:14" x14ac:dyDescent="0.15">
      <c r="A1758" t="str">
        <f t="shared" si="33"/>
        <v>202008_19_4562342690081</v>
      </c>
      <c r="B1758" s="17">
        <v>202008</v>
      </c>
      <c r="C1758" s="17">
        <v>19</v>
      </c>
      <c r="D1758" s="17" t="s">
        <v>190</v>
      </c>
      <c r="E1758" s="18">
        <v>4562342690081</v>
      </c>
      <c r="F1758" s="17">
        <v>0</v>
      </c>
      <c r="G1758" s="17">
        <v>0</v>
      </c>
      <c r="H1758" s="17" t="s">
        <v>25</v>
      </c>
      <c r="I1758" s="17" t="s">
        <v>19</v>
      </c>
      <c r="J1758" s="17" t="s">
        <v>329</v>
      </c>
      <c r="K1758" s="17">
        <v>11</v>
      </c>
      <c r="L1758" s="17">
        <v>2</v>
      </c>
      <c r="M1758" s="17">
        <v>0</v>
      </c>
      <c r="N1758" s="17">
        <v>0</v>
      </c>
    </row>
    <row r="1759" spans="1:14" x14ac:dyDescent="0.15">
      <c r="A1759" t="str">
        <f t="shared" si="33"/>
        <v>202008_31_4562342690029</v>
      </c>
      <c r="B1759" s="17">
        <v>202008</v>
      </c>
      <c r="C1759" s="17">
        <v>31</v>
      </c>
      <c r="D1759" s="17" t="s">
        <v>181</v>
      </c>
      <c r="E1759" s="18">
        <v>4562342690029</v>
      </c>
      <c r="F1759" s="17">
        <v>0</v>
      </c>
      <c r="G1759" s="17">
        <v>0</v>
      </c>
      <c r="H1759" s="17" t="s">
        <v>18</v>
      </c>
      <c r="I1759" s="17" t="s">
        <v>19</v>
      </c>
      <c r="J1759" s="17" t="s">
        <v>329</v>
      </c>
      <c r="K1759" s="17">
        <v>23</v>
      </c>
      <c r="L1759" s="17">
        <v>1</v>
      </c>
      <c r="M1759" s="17">
        <v>0</v>
      </c>
      <c r="N1759" s="17">
        <v>0</v>
      </c>
    </row>
    <row r="1760" spans="1:14" x14ac:dyDescent="0.15">
      <c r="A1760" t="str">
        <f t="shared" si="33"/>
        <v>202008_31_4562342690036</v>
      </c>
      <c r="B1760" s="17">
        <v>202008</v>
      </c>
      <c r="C1760" s="17">
        <v>31</v>
      </c>
      <c r="D1760" s="17" t="s">
        <v>181</v>
      </c>
      <c r="E1760" s="18">
        <v>4562342690036</v>
      </c>
      <c r="F1760" s="17">
        <v>0</v>
      </c>
      <c r="G1760" s="17">
        <v>0</v>
      </c>
      <c r="H1760" s="17" t="s">
        <v>20</v>
      </c>
      <c r="I1760" s="17" t="s">
        <v>19</v>
      </c>
      <c r="J1760" s="17" t="s">
        <v>329</v>
      </c>
      <c r="K1760" s="17">
        <v>23</v>
      </c>
      <c r="L1760" s="17">
        <v>1</v>
      </c>
      <c r="M1760" s="17">
        <v>0</v>
      </c>
      <c r="N1760" s="17">
        <v>0</v>
      </c>
    </row>
    <row r="1761" spans="1:14" x14ac:dyDescent="0.15">
      <c r="A1761" t="str">
        <f t="shared" si="33"/>
        <v>202008_31_4562342690050</v>
      </c>
      <c r="B1761" s="17">
        <v>202008</v>
      </c>
      <c r="C1761" s="17">
        <v>31</v>
      </c>
      <c r="D1761" s="17" t="s">
        <v>181</v>
      </c>
      <c r="E1761" s="18">
        <v>4562342690050</v>
      </c>
      <c r="F1761" s="17">
        <v>0</v>
      </c>
      <c r="G1761" s="17">
        <v>0</v>
      </c>
      <c r="H1761" s="17" t="s">
        <v>22</v>
      </c>
      <c r="I1761" s="17" t="s">
        <v>19</v>
      </c>
      <c r="J1761" s="17" t="s">
        <v>329</v>
      </c>
      <c r="K1761" s="17">
        <v>26</v>
      </c>
      <c r="L1761" s="17">
        <v>0</v>
      </c>
      <c r="M1761" s="17">
        <v>0</v>
      </c>
      <c r="N1761" s="17">
        <v>0</v>
      </c>
    </row>
    <row r="1762" spans="1:14" x14ac:dyDescent="0.15">
      <c r="A1762" t="str">
        <f t="shared" si="33"/>
        <v>202008_31_4562342690043</v>
      </c>
      <c r="B1762" s="17">
        <v>202008</v>
      </c>
      <c r="C1762" s="17">
        <v>31</v>
      </c>
      <c r="D1762" s="17" t="s">
        <v>181</v>
      </c>
      <c r="E1762" s="18">
        <v>4562342690043</v>
      </c>
      <c r="F1762" s="17">
        <v>0</v>
      </c>
      <c r="G1762" s="17">
        <v>0</v>
      </c>
      <c r="H1762" s="17" t="s">
        <v>21</v>
      </c>
      <c r="I1762" s="17" t="s">
        <v>19</v>
      </c>
      <c r="J1762" s="17" t="s">
        <v>329</v>
      </c>
      <c r="K1762" s="17">
        <v>68</v>
      </c>
      <c r="L1762" s="17">
        <v>2</v>
      </c>
      <c r="M1762" s="17">
        <v>0</v>
      </c>
      <c r="N1762" s="17">
        <v>0</v>
      </c>
    </row>
    <row r="1763" spans="1:14" x14ac:dyDescent="0.15">
      <c r="A1763" t="str">
        <f t="shared" si="33"/>
        <v>202008_31_4562342690067</v>
      </c>
      <c r="B1763" s="17">
        <v>202008</v>
      </c>
      <c r="C1763" s="17">
        <v>31</v>
      </c>
      <c r="D1763" s="17" t="s">
        <v>181</v>
      </c>
      <c r="E1763" s="18">
        <v>4562342690067</v>
      </c>
      <c r="F1763" s="17">
        <v>0</v>
      </c>
      <c r="G1763" s="17">
        <v>0</v>
      </c>
      <c r="H1763" s="17" t="s">
        <v>23</v>
      </c>
      <c r="I1763" s="17" t="s">
        <v>19</v>
      </c>
      <c r="J1763" s="17" t="s">
        <v>329</v>
      </c>
      <c r="K1763" s="17">
        <v>83</v>
      </c>
      <c r="L1763" s="17">
        <v>1</v>
      </c>
      <c r="M1763" s="17">
        <v>0</v>
      </c>
      <c r="N1763" s="17">
        <v>0</v>
      </c>
    </row>
    <row r="1764" spans="1:14" x14ac:dyDescent="0.15">
      <c r="A1764" t="str">
        <f t="shared" si="33"/>
        <v>202008_31_4562342690074</v>
      </c>
      <c r="B1764" s="17">
        <v>202008</v>
      </c>
      <c r="C1764" s="17">
        <v>31</v>
      </c>
      <c r="D1764" s="17" t="s">
        <v>181</v>
      </c>
      <c r="E1764" s="18">
        <v>4562342690074</v>
      </c>
      <c r="F1764" s="17">
        <v>0</v>
      </c>
      <c r="G1764" s="17">
        <v>0</v>
      </c>
      <c r="H1764" s="17" t="s">
        <v>24</v>
      </c>
      <c r="I1764" s="17" t="s">
        <v>19</v>
      </c>
      <c r="J1764" s="17" t="s">
        <v>329</v>
      </c>
      <c r="K1764" s="17">
        <v>47</v>
      </c>
      <c r="L1764" s="17">
        <v>1</v>
      </c>
      <c r="M1764" s="17">
        <v>0</v>
      </c>
      <c r="N1764" s="17">
        <v>0</v>
      </c>
    </row>
    <row r="1765" spans="1:14" x14ac:dyDescent="0.15">
      <c r="A1765" t="str">
        <f t="shared" si="33"/>
        <v>202008_31_4562342690081</v>
      </c>
      <c r="B1765" s="17">
        <v>202008</v>
      </c>
      <c r="C1765" s="17">
        <v>31</v>
      </c>
      <c r="D1765" s="17" t="s">
        <v>181</v>
      </c>
      <c r="E1765" s="18">
        <v>4562342690081</v>
      </c>
      <c r="F1765" s="17">
        <v>0</v>
      </c>
      <c r="G1765" s="17">
        <v>0</v>
      </c>
      <c r="H1765" s="17" t="s">
        <v>25</v>
      </c>
      <c r="I1765" s="17" t="s">
        <v>19</v>
      </c>
      <c r="J1765" s="17" t="s">
        <v>329</v>
      </c>
      <c r="K1765" s="17">
        <v>8</v>
      </c>
      <c r="L1765" s="17">
        <v>2</v>
      </c>
      <c r="M1765" s="17">
        <v>0</v>
      </c>
      <c r="N1765" s="17">
        <v>0</v>
      </c>
    </row>
  </sheetData>
  <phoneticPr fontId="21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85"/>
  <sheetViews>
    <sheetView topLeftCell="A40" workbookViewId="0">
      <selection activeCell="L63" sqref="L63"/>
    </sheetView>
  </sheetViews>
  <sheetFormatPr defaultColWidth="9" defaultRowHeight="13.5" x14ac:dyDescent="0.15"/>
  <cols>
    <col min="3" max="3" width="15.5" style="7" customWidth="1"/>
    <col min="4" max="4" width="9" style="8"/>
  </cols>
  <sheetData>
    <row r="1" spans="2:4" x14ac:dyDescent="0.15">
      <c r="B1" t="s">
        <v>330</v>
      </c>
      <c r="C1" s="7" t="s">
        <v>5</v>
      </c>
      <c r="D1" s="8" t="s">
        <v>331</v>
      </c>
    </row>
    <row r="2" spans="2:4" x14ac:dyDescent="0.15">
      <c r="B2">
        <v>201949</v>
      </c>
      <c r="C2" s="9">
        <v>4562342690029</v>
      </c>
      <c r="D2">
        <v>59.48</v>
      </c>
    </row>
    <row r="3" spans="2:4" x14ac:dyDescent="0.15">
      <c r="B3">
        <v>201949</v>
      </c>
      <c r="C3" s="9">
        <v>4562342690036</v>
      </c>
      <c r="D3">
        <v>11.6387336981304</v>
      </c>
    </row>
    <row r="4" spans="2:4" x14ac:dyDescent="0.15">
      <c r="B4">
        <v>201949</v>
      </c>
      <c r="C4" s="9">
        <v>4562342690043</v>
      </c>
      <c r="D4">
        <v>59.3</v>
      </c>
    </row>
    <row r="5" spans="2:4" x14ac:dyDescent="0.15">
      <c r="B5">
        <v>201949</v>
      </c>
      <c r="C5" s="9">
        <v>4562342690050</v>
      </c>
      <c r="D5">
        <v>18.047421759429401</v>
      </c>
    </row>
    <row r="6" spans="2:4" x14ac:dyDescent="0.15">
      <c r="B6">
        <v>201949</v>
      </c>
      <c r="C6" s="9">
        <v>4562342690067</v>
      </c>
      <c r="D6">
        <v>14.198348039215601</v>
      </c>
    </row>
    <row r="7" spans="2:4" x14ac:dyDescent="0.15">
      <c r="B7">
        <v>201949</v>
      </c>
      <c r="C7" s="9">
        <v>4562342690074</v>
      </c>
      <c r="D7">
        <v>64.42</v>
      </c>
    </row>
    <row r="8" spans="2:4" x14ac:dyDescent="0.15">
      <c r="B8">
        <v>201949</v>
      </c>
      <c r="C8" s="9">
        <v>4562342690081</v>
      </c>
      <c r="D8">
        <v>27.555</v>
      </c>
    </row>
    <row r="9" spans="2:4" x14ac:dyDescent="0.15">
      <c r="B9">
        <v>201950</v>
      </c>
      <c r="C9" s="9">
        <v>4562342690029</v>
      </c>
      <c r="D9">
        <v>98.24</v>
      </c>
    </row>
    <row r="10" spans="2:4" x14ac:dyDescent="0.15">
      <c r="B10">
        <v>201950</v>
      </c>
      <c r="C10" s="9">
        <v>4562342690036</v>
      </c>
      <c r="D10">
        <v>30.1</v>
      </c>
    </row>
    <row r="11" spans="2:4" x14ac:dyDescent="0.15">
      <c r="B11">
        <v>201950</v>
      </c>
      <c r="C11" s="9">
        <v>4562342690043</v>
      </c>
      <c r="D11">
        <v>103.75</v>
      </c>
    </row>
    <row r="12" spans="2:4" x14ac:dyDescent="0.15">
      <c r="B12">
        <v>201950</v>
      </c>
      <c r="C12" s="9">
        <v>4562342690050</v>
      </c>
      <c r="D12">
        <v>21.55</v>
      </c>
    </row>
    <row r="13" spans="2:4" x14ac:dyDescent="0.15">
      <c r="B13">
        <v>201950</v>
      </c>
      <c r="C13" s="9">
        <v>4562342690067</v>
      </c>
      <c r="D13">
        <v>35.14</v>
      </c>
    </row>
    <row r="14" spans="2:4" x14ac:dyDescent="0.15">
      <c r="B14">
        <v>201950</v>
      </c>
      <c r="C14" s="9">
        <v>4562342690074</v>
      </c>
      <c r="D14">
        <v>125.33</v>
      </c>
    </row>
    <row r="15" spans="2:4" x14ac:dyDescent="0.15">
      <c r="B15">
        <v>201950</v>
      </c>
      <c r="C15" s="9">
        <v>4562342690081</v>
      </c>
      <c r="D15">
        <v>36.58</v>
      </c>
    </row>
    <row r="16" spans="2:4" x14ac:dyDescent="0.15">
      <c r="B16">
        <v>201951</v>
      </c>
      <c r="C16" s="9">
        <v>4562342690029</v>
      </c>
      <c r="D16">
        <v>100.12</v>
      </c>
    </row>
    <row r="17" spans="2:4" x14ac:dyDescent="0.15">
      <c r="B17">
        <v>201951</v>
      </c>
      <c r="C17" s="9">
        <v>4562342690036</v>
      </c>
      <c r="D17">
        <v>32.909999999999997</v>
      </c>
    </row>
    <row r="18" spans="2:4" x14ac:dyDescent="0.15">
      <c r="B18">
        <v>201951</v>
      </c>
      <c r="C18" s="9">
        <v>4562342690043</v>
      </c>
      <c r="D18">
        <v>102.67</v>
      </c>
    </row>
    <row r="19" spans="2:4" x14ac:dyDescent="0.15">
      <c r="B19">
        <v>201951</v>
      </c>
      <c r="C19" s="9">
        <v>4562342690050</v>
      </c>
      <c r="D19">
        <v>30.45</v>
      </c>
    </row>
    <row r="20" spans="2:4" x14ac:dyDescent="0.15">
      <c r="B20">
        <v>201951</v>
      </c>
      <c r="C20" s="9">
        <v>4562342690067</v>
      </c>
      <c r="D20">
        <v>52.6</v>
      </c>
    </row>
    <row r="21" spans="2:4" x14ac:dyDescent="0.15">
      <c r="B21">
        <v>201951</v>
      </c>
      <c r="C21" s="9">
        <v>4562342690074</v>
      </c>
      <c r="D21">
        <v>119.17</v>
      </c>
    </row>
    <row r="22" spans="2:4" x14ac:dyDescent="0.15">
      <c r="B22">
        <v>201951</v>
      </c>
      <c r="C22" s="9">
        <v>4562342690081</v>
      </c>
      <c r="D22">
        <v>36.26</v>
      </c>
    </row>
    <row r="23" spans="2:4" x14ac:dyDescent="0.15">
      <c r="B23">
        <v>201952</v>
      </c>
      <c r="C23" s="9">
        <v>4562342690029</v>
      </c>
      <c r="D23">
        <v>117.47</v>
      </c>
    </row>
    <row r="24" spans="2:4" x14ac:dyDescent="0.15">
      <c r="B24">
        <v>201952</v>
      </c>
      <c r="C24" s="9">
        <v>4562342690036</v>
      </c>
      <c r="D24">
        <v>35.607666666666603</v>
      </c>
    </row>
    <row r="25" spans="2:4" x14ac:dyDescent="0.15">
      <c r="B25">
        <v>201952</v>
      </c>
      <c r="C25" s="9">
        <v>4562342690043</v>
      </c>
      <c r="D25">
        <v>116.87</v>
      </c>
    </row>
    <row r="26" spans="2:4" x14ac:dyDescent="0.15">
      <c r="B26">
        <v>201952</v>
      </c>
      <c r="C26" s="9">
        <v>4562342690050</v>
      </c>
      <c r="D26">
        <v>39.481000000000002</v>
      </c>
    </row>
    <row r="27" spans="2:4" x14ac:dyDescent="0.15">
      <c r="B27">
        <v>201952</v>
      </c>
      <c r="C27" s="9">
        <v>4562342690067</v>
      </c>
      <c r="D27">
        <v>66.806666666666601</v>
      </c>
    </row>
    <row r="28" spans="2:4" x14ac:dyDescent="0.15">
      <c r="B28">
        <v>201952</v>
      </c>
      <c r="C28" s="9">
        <v>4562342690074</v>
      </c>
      <c r="D28">
        <v>175.47</v>
      </c>
    </row>
    <row r="29" spans="2:4" x14ac:dyDescent="0.15">
      <c r="B29">
        <v>201952</v>
      </c>
      <c r="C29" s="9">
        <v>4562342690081</v>
      </c>
      <c r="D29">
        <v>34.29</v>
      </c>
    </row>
    <row r="30" spans="2:4" x14ac:dyDescent="0.15">
      <c r="B30">
        <v>202001</v>
      </c>
      <c r="C30" s="9">
        <v>4562342690081</v>
      </c>
      <c r="D30">
        <v>47.384336861712299</v>
      </c>
    </row>
    <row r="31" spans="2:4" x14ac:dyDescent="0.15">
      <c r="B31">
        <v>202001</v>
      </c>
      <c r="C31" s="9">
        <v>4562342690074</v>
      </c>
      <c r="D31">
        <v>108.10288953056499</v>
      </c>
    </row>
    <row r="32" spans="2:4" x14ac:dyDescent="0.15">
      <c r="B32">
        <v>202001</v>
      </c>
      <c r="C32" s="9">
        <v>4562342690029</v>
      </c>
      <c r="D32">
        <v>73.744585459147999</v>
      </c>
    </row>
    <row r="33" spans="2:4" x14ac:dyDescent="0.15">
      <c r="B33">
        <v>202001</v>
      </c>
      <c r="C33" s="9">
        <v>4562342690043</v>
      </c>
      <c r="D33">
        <v>145.81296562628</v>
      </c>
    </row>
    <row r="34" spans="2:4" x14ac:dyDescent="0.15">
      <c r="B34">
        <v>202001</v>
      </c>
      <c r="C34" s="9">
        <v>4562342690036</v>
      </c>
      <c r="D34">
        <v>44.695436297675897</v>
      </c>
    </row>
    <row r="35" spans="2:4" x14ac:dyDescent="0.15">
      <c r="B35">
        <v>202001</v>
      </c>
      <c r="C35" s="9">
        <v>4562342690067</v>
      </c>
      <c r="D35">
        <v>90.137894010471598</v>
      </c>
    </row>
    <row r="36" spans="2:4" x14ac:dyDescent="0.15">
      <c r="B36">
        <v>202001</v>
      </c>
      <c r="C36" s="9">
        <v>4562342690050</v>
      </c>
      <c r="D36">
        <v>50.695436297675897</v>
      </c>
    </row>
    <row r="37" spans="2:4" x14ac:dyDescent="0.15">
      <c r="B37">
        <v>202002</v>
      </c>
      <c r="C37" s="9">
        <v>4562342690029</v>
      </c>
      <c r="D37">
        <v>59</v>
      </c>
    </row>
    <row r="38" spans="2:4" x14ac:dyDescent="0.15">
      <c r="B38">
        <v>202002</v>
      </c>
      <c r="C38" s="9">
        <v>4562342690036</v>
      </c>
      <c r="D38">
        <v>24.373333333333299</v>
      </c>
    </row>
    <row r="39" spans="2:4" x14ac:dyDescent="0.15">
      <c r="B39">
        <v>202002</v>
      </c>
      <c r="C39" s="9">
        <v>4562342690043</v>
      </c>
      <c r="D39">
        <v>95.97</v>
      </c>
    </row>
    <row r="40" spans="2:4" x14ac:dyDescent="0.15">
      <c r="B40">
        <v>202002</v>
      </c>
      <c r="C40" s="9">
        <v>4562342690050</v>
      </c>
      <c r="D40">
        <v>35.176666666666598</v>
      </c>
    </row>
    <row r="41" spans="2:4" x14ac:dyDescent="0.15">
      <c r="B41">
        <v>202002</v>
      </c>
      <c r="C41" s="9">
        <v>4562342690067</v>
      </c>
      <c r="D41">
        <v>49.922291666666602</v>
      </c>
    </row>
    <row r="42" spans="2:4" x14ac:dyDescent="0.15">
      <c r="B42">
        <v>202002</v>
      </c>
      <c r="C42" s="9">
        <v>4562342690074</v>
      </c>
      <c r="D42">
        <v>67.67</v>
      </c>
    </row>
    <row r="43" spans="2:4" x14ac:dyDescent="0.15">
      <c r="B43">
        <v>202002</v>
      </c>
      <c r="C43" s="9">
        <v>4562342690081</v>
      </c>
      <c r="D43">
        <v>26.83</v>
      </c>
    </row>
    <row r="44" spans="2:4" x14ac:dyDescent="0.15">
      <c r="B44">
        <v>202003</v>
      </c>
      <c r="C44" s="9">
        <v>4562342690029</v>
      </c>
      <c r="D44" s="10">
        <v>46.48</v>
      </c>
    </row>
    <row r="45" spans="2:4" x14ac:dyDescent="0.15">
      <c r="B45">
        <v>202003</v>
      </c>
      <c r="C45" s="9">
        <v>4562342690036</v>
      </c>
      <c r="D45" s="10">
        <v>21.29</v>
      </c>
    </row>
    <row r="46" spans="2:4" x14ac:dyDescent="0.15">
      <c r="B46">
        <v>202003</v>
      </c>
      <c r="C46" s="9">
        <v>4562342690043</v>
      </c>
      <c r="D46" s="10">
        <v>65.72</v>
      </c>
    </row>
    <row r="47" spans="2:4" x14ac:dyDescent="0.15">
      <c r="B47">
        <v>202003</v>
      </c>
      <c r="C47" s="9">
        <v>4562342690050</v>
      </c>
      <c r="D47" s="10">
        <v>22.450357142857101</v>
      </c>
    </row>
    <row r="48" spans="2:4" x14ac:dyDescent="0.15">
      <c r="B48">
        <v>202003</v>
      </c>
      <c r="C48" s="9">
        <v>4562342690067</v>
      </c>
      <c r="D48" s="10">
        <v>42.445999999999998</v>
      </c>
    </row>
    <row r="49" spans="2:4" x14ac:dyDescent="0.15">
      <c r="B49">
        <v>202003</v>
      </c>
      <c r="C49" s="9">
        <v>4562342690074</v>
      </c>
      <c r="D49" s="10">
        <v>44.5</v>
      </c>
    </row>
    <row r="50" spans="2:4" x14ac:dyDescent="0.15">
      <c r="B50">
        <v>202003</v>
      </c>
      <c r="C50" s="9">
        <v>4562342690081</v>
      </c>
      <c r="D50" s="10">
        <v>17.52</v>
      </c>
    </row>
    <row r="51" spans="2:4" x14ac:dyDescent="0.15">
      <c r="B51" s="10">
        <v>202004</v>
      </c>
      <c r="C51" s="11">
        <v>4562342690029</v>
      </c>
      <c r="D51" s="10">
        <v>32.72</v>
      </c>
    </row>
    <row r="52" spans="2:4" x14ac:dyDescent="0.15">
      <c r="B52" s="10">
        <v>202004</v>
      </c>
      <c r="C52" s="11">
        <v>4562342690036</v>
      </c>
      <c r="D52" s="10">
        <v>18.737499999999901</v>
      </c>
    </row>
    <row r="53" spans="2:4" x14ac:dyDescent="0.15">
      <c r="B53" s="10">
        <v>202004</v>
      </c>
      <c r="C53" s="11">
        <v>4562342690043</v>
      </c>
      <c r="D53" s="10">
        <v>49.535357142857102</v>
      </c>
    </row>
    <row r="54" spans="2:4" x14ac:dyDescent="0.15">
      <c r="B54" s="10">
        <v>202004</v>
      </c>
      <c r="C54" s="11">
        <v>4562342690050</v>
      </c>
      <c r="D54" s="10">
        <v>12.9786666666666</v>
      </c>
    </row>
    <row r="55" spans="2:4" x14ac:dyDescent="0.15">
      <c r="B55" s="10">
        <v>202004</v>
      </c>
      <c r="C55" s="11">
        <v>4562342690067</v>
      </c>
      <c r="D55" s="10">
        <v>28.3808333333333</v>
      </c>
    </row>
    <row r="56" spans="2:4" x14ac:dyDescent="0.15">
      <c r="B56" s="10">
        <v>202004</v>
      </c>
      <c r="C56" s="11">
        <v>4562342690074</v>
      </c>
      <c r="D56" s="10">
        <v>42.208846153846103</v>
      </c>
    </row>
    <row r="57" spans="2:4" x14ac:dyDescent="0.15">
      <c r="B57" s="10">
        <v>202004</v>
      </c>
      <c r="C57" s="11">
        <v>4562342690081</v>
      </c>
      <c r="D57" s="10">
        <v>12.58</v>
      </c>
    </row>
    <row r="58" spans="2:4" x14ac:dyDescent="0.15">
      <c r="B58" s="10">
        <v>202005</v>
      </c>
      <c r="C58" s="11">
        <v>4562342690029</v>
      </c>
      <c r="D58" s="10">
        <v>30.2254166666666</v>
      </c>
    </row>
    <row r="59" spans="2:4" x14ac:dyDescent="0.15">
      <c r="B59" s="10">
        <v>202005</v>
      </c>
      <c r="C59" s="11">
        <v>4562342690036</v>
      </c>
      <c r="D59" s="10">
        <v>16.840571428571401</v>
      </c>
    </row>
    <row r="60" spans="2:4" x14ac:dyDescent="0.15">
      <c r="B60" s="10">
        <v>202005</v>
      </c>
      <c r="C60" s="11">
        <v>4562342690043</v>
      </c>
      <c r="D60" s="10">
        <v>42.01</v>
      </c>
    </row>
    <row r="61" spans="2:4" x14ac:dyDescent="0.15">
      <c r="B61" s="10">
        <v>202005</v>
      </c>
      <c r="C61" s="11">
        <v>4562342690050</v>
      </c>
      <c r="D61" s="10">
        <v>10.3263492063492</v>
      </c>
    </row>
    <row r="62" spans="2:4" x14ac:dyDescent="0.15">
      <c r="B62" s="10">
        <v>202005</v>
      </c>
      <c r="C62" s="11">
        <v>4562342690067</v>
      </c>
      <c r="D62" s="10">
        <v>19.359166666666599</v>
      </c>
    </row>
    <row r="63" spans="2:4" x14ac:dyDescent="0.15">
      <c r="B63" s="10">
        <v>202005</v>
      </c>
      <c r="C63" s="11">
        <v>4562342690074</v>
      </c>
      <c r="D63" s="10">
        <v>36.15</v>
      </c>
    </row>
    <row r="64" spans="2:4" x14ac:dyDescent="0.15">
      <c r="B64" s="10">
        <v>202005</v>
      </c>
      <c r="C64" s="11">
        <v>4562342690081</v>
      </c>
      <c r="D64" s="10">
        <v>11.998333333333299</v>
      </c>
    </row>
    <row r="65" spans="2:4" x14ac:dyDescent="0.15">
      <c r="B65" s="10">
        <v>202006</v>
      </c>
      <c r="C65" s="11">
        <v>4562342690029</v>
      </c>
      <c r="D65" s="10">
        <v>29.8080303030303</v>
      </c>
    </row>
    <row r="66" spans="2:4" x14ac:dyDescent="0.15">
      <c r="B66" s="10">
        <v>202006</v>
      </c>
      <c r="C66" s="11">
        <v>4562342690036</v>
      </c>
      <c r="D66" s="10">
        <v>13.706761904761899</v>
      </c>
    </row>
    <row r="67" spans="2:4" x14ac:dyDescent="0.15">
      <c r="B67" s="10">
        <v>202006</v>
      </c>
      <c r="C67" s="11">
        <v>4562342690043</v>
      </c>
      <c r="D67" s="10">
        <v>28.502666666666599</v>
      </c>
    </row>
    <row r="68" spans="2:4" x14ac:dyDescent="0.15">
      <c r="B68" s="10">
        <v>202006</v>
      </c>
      <c r="C68" s="11">
        <v>4562342690050</v>
      </c>
      <c r="D68" s="10">
        <v>10.770909090909001</v>
      </c>
    </row>
    <row r="69" spans="2:4" x14ac:dyDescent="0.15">
      <c r="B69" s="10">
        <v>202006</v>
      </c>
      <c r="C69" s="11">
        <v>4562342690067</v>
      </c>
      <c r="D69" s="10">
        <v>17.626805555555499</v>
      </c>
    </row>
    <row r="70" spans="2:4" x14ac:dyDescent="0.15">
      <c r="B70" s="10">
        <v>202006</v>
      </c>
      <c r="C70" s="11">
        <v>4562342690074</v>
      </c>
      <c r="D70" s="10">
        <v>22.6488636363636</v>
      </c>
    </row>
    <row r="71" spans="2:4" x14ac:dyDescent="0.15">
      <c r="B71" s="10">
        <v>202006</v>
      </c>
      <c r="C71" s="11">
        <v>4562342690081</v>
      </c>
      <c r="D71" s="10">
        <v>9.9709090909090001</v>
      </c>
    </row>
    <row r="72" spans="2:4" x14ac:dyDescent="0.15">
      <c r="B72" s="10">
        <v>202007</v>
      </c>
      <c r="C72" s="11">
        <v>4562342690029</v>
      </c>
      <c r="D72" s="10">
        <v>19.2783333333333</v>
      </c>
    </row>
    <row r="73" spans="2:4" x14ac:dyDescent="0.15">
      <c r="B73" s="10">
        <v>202007</v>
      </c>
      <c r="C73" s="11">
        <v>4562342690036</v>
      </c>
      <c r="D73" s="10">
        <v>12.982326086956499</v>
      </c>
    </row>
    <row r="74" spans="2:4" x14ac:dyDescent="0.15">
      <c r="B74" s="10">
        <v>202007</v>
      </c>
      <c r="C74" s="11">
        <v>4562342690043</v>
      </c>
      <c r="D74" s="10">
        <v>44.8106016483516</v>
      </c>
    </row>
    <row r="75" spans="2:4" x14ac:dyDescent="0.15">
      <c r="B75" s="10">
        <v>202007</v>
      </c>
      <c r="C75" s="11">
        <v>4562342690050</v>
      </c>
      <c r="D75" s="10">
        <v>11.522</v>
      </c>
    </row>
    <row r="76" spans="2:4" x14ac:dyDescent="0.15">
      <c r="B76" s="10">
        <v>202007</v>
      </c>
      <c r="C76" s="11">
        <v>4562342690067</v>
      </c>
      <c r="D76" s="10">
        <v>43.24</v>
      </c>
    </row>
    <row r="77" spans="2:4" x14ac:dyDescent="0.15">
      <c r="B77" s="10">
        <v>202007</v>
      </c>
      <c r="C77" s="11">
        <v>4562342690074</v>
      </c>
      <c r="D77" s="10">
        <v>38.299784313725397</v>
      </c>
    </row>
    <row r="78" spans="2:4" x14ac:dyDescent="0.15">
      <c r="B78" s="10">
        <v>202007</v>
      </c>
      <c r="C78" s="11">
        <v>4562342690081</v>
      </c>
      <c r="D78" s="10">
        <v>8.3291666666666</v>
      </c>
    </row>
    <row r="79" spans="2:4" x14ac:dyDescent="0.15">
      <c r="B79" s="10">
        <v>202008</v>
      </c>
      <c r="C79" s="11">
        <v>4562342690029</v>
      </c>
      <c r="D79" s="10">
        <v>12.5966666666666</v>
      </c>
    </row>
    <row r="80" spans="2:4" x14ac:dyDescent="0.15">
      <c r="B80" s="10">
        <v>202008</v>
      </c>
      <c r="C80" s="11">
        <v>4562342690036</v>
      </c>
      <c r="D80" s="10">
        <v>10.223333333333301</v>
      </c>
    </row>
    <row r="81" spans="2:4" x14ac:dyDescent="0.15">
      <c r="B81" s="10">
        <v>202008</v>
      </c>
      <c r="C81" s="11">
        <v>4562342690043</v>
      </c>
      <c r="D81" s="10">
        <v>42.484690476190401</v>
      </c>
    </row>
    <row r="82" spans="2:4" x14ac:dyDescent="0.15">
      <c r="B82" s="10">
        <v>202008</v>
      </c>
      <c r="C82" s="11">
        <v>4562342690050</v>
      </c>
      <c r="D82" s="10">
        <v>10.4922222222222</v>
      </c>
    </row>
    <row r="83" spans="2:4" x14ac:dyDescent="0.15">
      <c r="B83" s="10">
        <v>202008</v>
      </c>
      <c r="C83" s="11">
        <v>4562342690067</v>
      </c>
      <c r="D83" s="10">
        <v>37.18</v>
      </c>
    </row>
    <row r="84" spans="2:4" x14ac:dyDescent="0.15">
      <c r="B84" s="10">
        <v>202008</v>
      </c>
      <c r="C84" s="11">
        <v>4562342690074</v>
      </c>
      <c r="D84" s="10">
        <v>42.485523809523798</v>
      </c>
    </row>
    <row r="85" spans="2:4" x14ac:dyDescent="0.15">
      <c r="B85" s="10">
        <v>202008</v>
      </c>
      <c r="C85" s="11">
        <v>4562342690081</v>
      </c>
      <c r="D85" s="10">
        <v>9.23</v>
      </c>
    </row>
  </sheetData>
  <phoneticPr fontId="21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6"/>
  <sheetViews>
    <sheetView topLeftCell="C1" workbookViewId="0">
      <selection activeCell="W27" sqref="W27"/>
    </sheetView>
  </sheetViews>
  <sheetFormatPr defaultColWidth="9" defaultRowHeight="13.5" x14ac:dyDescent="0.15"/>
  <cols>
    <col min="1" max="2" width="9" style="1"/>
    <col min="3" max="5" width="17.125" style="1"/>
    <col min="6" max="6" width="9.125" style="1" customWidth="1"/>
    <col min="7" max="16384" width="9" style="1"/>
  </cols>
  <sheetData>
    <row r="4" spans="2:5" x14ac:dyDescent="0.15">
      <c r="B4" s="2"/>
      <c r="C4" s="3" t="s">
        <v>333</v>
      </c>
      <c r="D4" s="3" t="s">
        <v>334</v>
      </c>
      <c r="E4" s="3" t="s">
        <v>335</v>
      </c>
    </row>
    <row r="5" spans="2:5" x14ac:dyDescent="0.15">
      <c r="B5" s="4" t="s">
        <v>336</v>
      </c>
      <c r="C5" s="5">
        <v>0.47894468172524701</v>
      </c>
      <c r="D5" s="5">
        <v>2.10557832376823</v>
      </c>
      <c r="E5" s="6">
        <v>0.22747479764176001</v>
      </c>
    </row>
    <row r="6" spans="2:5" x14ac:dyDescent="0.15">
      <c r="B6" s="4" t="s">
        <v>337</v>
      </c>
      <c r="C6" s="5">
        <v>0.26912712145811202</v>
      </c>
      <c r="D6" s="5">
        <v>5.2375468720565399</v>
      </c>
      <c r="E6" s="6">
        <v>0.93775294227042305</v>
      </c>
    </row>
  </sheetData>
  <phoneticPr fontId="21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サマリ</vt:lpstr>
      <vt:lpstr>Pt1JAN別消化予測</vt:lpstr>
      <vt:lpstr>Pt1店舗別予測</vt:lpstr>
      <vt:lpstr>Sheet2</vt:lpstr>
      <vt:lpstr>Pt2JAN別消化予測</vt:lpstr>
      <vt:lpstr>Pt2店舗別予測</vt:lpstr>
      <vt:lpstr>Pt3JAN別消化予測</vt:lpstr>
      <vt:lpstr>Pt3店舗別予測</vt:lpstr>
      <vt:lpstr>パターンマスタ</vt:lpstr>
      <vt:lpstr>Pt1売数実績</vt:lpstr>
      <vt:lpstr>Pt1売数予測</vt:lpstr>
      <vt:lpstr>Pt2売数実績</vt:lpstr>
      <vt:lpstr>Pt2売数予測</vt:lpstr>
      <vt:lpstr>Pt3売数実績</vt:lpstr>
      <vt:lpstr>Pt3売数予測</vt:lpstr>
      <vt:lpstr>特徴重要度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童 尧</dc:creator>
  <cp:lastModifiedBy>微软用户</cp:lastModifiedBy>
  <dcterms:created xsi:type="dcterms:W3CDTF">2019-11-27T00:09:00Z</dcterms:created>
  <dcterms:modified xsi:type="dcterms:W3CDTF">2020-02-27T09:46:40Z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